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jis\OneDrive\ドキュメント\"/>
    </mc:Choice>
  </mc:AlternateContent>
  <xr:revisionPtr revIDLastSave="0" documentId="8_{F814F94F-01B8-4CEB-936D-2E4CEBE59B47}" xr6:coauthVersionLast="47" xr6:coauthVersionMax="47" xr10:uidLastSave="{00000000-0000-0000-0000-000000000000}"/>
  <bookViews>
    <workbookView xWindow="28680" yWindow="-120" windowWidth="29040" windowHeight="15840" activeTab="3" xr2:uid="{00000000-000D-0000-FFFF-FFFF00000000}"/>
  </bookViews>
  <sheets>
    <sheet name="デイ" sheetId="5" r:id="rId1"/>
    <sheet name="割安チェック " sheetId="35" r:id="rId2"/>
    <sheet name="割安チェック  (2)" sheetId="45" r:id="rId3"/>
    <sheet name="stodks" sheetId="48" r:id="rId4"/>
    <sheet name="仮想通貨" sheetId="8" r:id="rId5"/>
    <sheet name="本日の戦略" sheetId="38" r:id="rId6"/>
    <sheet name="BPS成長率の計算" sheetId="28" r:id="rId7"/>
    <sheet name="メモ" sheetId="11" r:id="rId8"/>
    <sheet name="Sheet2" sheetId="44" r:id="rId9"/>
    <sheet name="ワラント" sheetId="37" r:id="rId10"/>
    <sheet name="業種別" sheetId="39" r:id="rId11"/>
    <sheet name="Sheet4" sheetId="47" r:id="rId12"/>
  </sheets>
  <definedNames>
    <definedName name="_xlnm._FilterDatabase" localSheetId="4" hidden="1">仮想通貨!$A$1:$Q$24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95" i="35" l="1"/>
  <c r="G3491" i="35"/>
  <c r="F7" i="5"/>
  <c r="D127" i="35"/>
  <c r="D144" i="35"/>
  <c r="M129" i="35"/>
  <c r="J138" i="35"/>
  <c r="J136" i="35"/>
  <c r="F92" i="35"/>
  <c r="N4" i="5"/>
  <c r="F4" i="5"/>
  <c r="C4" i="5"/>
  <c r="E142" i="35"/>
  <c r="E92" i="35"/>
  <c r="C18" i="35"/>
  <c r="E131" i="35"/>
  <c r="O25" i="5"/>
  <c r="B135" i="35"/>
  <c r="F141" i="35"/>
  <c r="M126" i="35"/>
  <c r="G4" i="5"/>
  <c r="M135" i="35"/>
  <c r="N25" i="5"/>
  <c r="B141" i="35"/>
  <c r="D136" i="35"/>
  <c r="J141" i="35"/>
  <c r="C145" i="35"/>
  <c r="C144" i="35"/>
  <c r="E95" i="35"/>
  <c r="E140" i="35"/>
  <c r="E31" i="35"/>
  <c r="C138" i="35"/>
  <c r="B145" i="35"/>
  <c r="D92" i="35"/>
  <c r="J128" i="35"/>
  <c r="B64" i="45"/>
  <c r="B7" i="5"/>
  <c r="F140" i="35"/>
  <c r="H138" i="35"/>
  <c r="J134" i="35"/>
  <c r="M134" i="35"/>
  <c r="B4" i="5"/>
  <c r="F142" i="35"/>
  <c r="B142" i="35"/>
  <c r="F146" i="35"/>
  <c r="F128" i="35"/>
  <c r="H95" i="35"/>
  <c r="J133" i="35"/>
  <c r="C133" i="35"/>
  <c r="B143" i="35"/>
  <c r="F133" i="35"/>
  <c r="M132" i="35"/>
  <c r="F144" i="35"/>
  <c r="J140" i="35"/>
  <c r="B144" i="35"/>
  <c r="C135" i="35"/>
  <c r="B127" i="35"/>
  <c r="H146" i="35"/>
  <c r="L16" i="5"/>
  <c r="D128" i="35"/>
  <c r="G16" i="5"/>
  <c r="C147" i="35"/>
  <c r="B129" i="35"/>
  <c r="D129" i="35"/>
  <c r="L7" i="5"/>
  <c r="M25" i="5"/>
  <c r="D143" i="35"/>
  <c r="H133" i="35"/>
  <c r="D137" i="35"/>
  <c r="F147" i="35"/>
  <c r="E134" i="35"/>
  <c r="J143" i="35"/>
  <c r="D126" i="35"/>
  <c r="J145" i="35"/>
  <c r="E130" i="35"/>
  <c r="M142" i="35"/>
  <c r="D130" i="35"/>
  <c r="M18" i="35"/>
  <c r="F16" i="5"/>
  <c r="E146" i="35"/>
  <c r="D141" i="35"/>
  <c r="E143" i="35"/>
  <c r="C142" i="35"/>
  <c r="E137" i="35"/>
  <c r="E16" i="5"/>
  <c r="C137" i="35"/>
  <c r="F132" i="35"/>
  <c r="M92" i="35"/>
  <c r="H141" i="35"/>
  <c r="C143" i="35"/>
  <c r="E132" i="35"/>
  <c r="H131" i="35"/>
  <c r="E147" i="35"/>
  <c r="C136" i="35"/>
  <c r="M128" i="35"/>
  <c r="M131" i="35"/>
  <c r="J131" i="35"/>
  <c r="F126" i="35"/>
  <c r="F138" i="35"/>
  <c r="C7" i="5"/>
  <c r="G7" i="5"/>
  <c r="J147" i="35"/>
  <c r="E135" i="35"/>
  <c r="F95" i="35"/>
  <c r="D142" i="35"/>
  <c r="H132" i="35"/>
  <c r="M136" i="35"/>
  <c r="B25" i="5"/>
  <c r="F130" i="35"/>
  <c r="C141" i="35"/>
  <c r="J126" i="35"/>
  <c r="C130" i="35"/>
  <c r="E145" i="35"/>
  <c r="H129" i="35"/>
  <c r="M31" i="35"/>
  <c r="G25" i="5"/>
  <c r="D146" i="35"/>
  <c r="B138" i="35"/>
  <c r="H144" i="35"/>
  <c r="E129" i="35"/>
  <c r="B130" i="35"/>
  <c r="J146" i="35"/>
  <c r="M130" i="35"/>
  <c r="E25" i="5"/>
  <c r="F25" i="5"/>
  <c r="E4" i="5"/>
  <c r="B133" i="35"/>
  <c r="H92" i="35"/>
  <c r="H142" i="35"/>
  <c r="O4" i="5"/>
  <c r="F18" i="35"/>
  <c r="B92" i="35"/>
  <c r="D31" i="35"/>
  <c r="C146" i="35"/>
  <c r="D4" i="5"/>
  <c r="E127" i="35"/>
  <c r="M138" i="35"/>
  <c r="F127" i="35"/>
  <c r="H137" i="35"/>
  <c r="L4" i="5"/>
  <c r="F31" i="35"/>
  <c r="C127" i="35"/>
  <c r="B128" i="35"/>
  <c r="D64" i="45"/>
  <c r="D132" i="35"/>
  <c r="C16" i="5"/>
  <c r="M16" i="5"/>
  <c r="H147" i="35"/>
  <c r="M4" i="5"/>
  <c r="B18" i="35"/>
  <c r="D131" i="35"/>
  <c r="M145" i="35"/>
  <c r="L25" i="5"/>
  <c r="D25" i="5"/>
  <c r="C95" i="35"/>
  <c r="D140" i="35"/>
  <c r="H130" i="35"/>
  <c r="J142" i="35"/>
  <c r="M7" i="5"/>
  <c r="O7" i="5"/>
  <c r="D133" i="35"/>
  <c r="H18" i="35"/>
  <c r="B137" i="35"/>
  <c r="E18" i="35"/>
  <c r="C132" i="35"/>
  <c r="C140" i="35"/>
  <c r="C25" i="5"/>
  <c r="M137" i="35"/>
  <c r="J137" i="35"/>
  <c r="E136" i="35"/>
  <c r="B132" i="35"/>
  <c r="H136" i="35"/>
  <c r="B131" i="35"/>
  <c r="D18" i="35"/>
  <c r="E126" i="35"/>
  <c r="B147" i="35"/>
  <c r="J130" i="35"/>
  <c r="B95" i="35"/>
  <c r="C126" i="35"/>
  <c r="E64" i="45"/>
  <c r="H143" i="35"/>
  <c r="J95" i="35"/>
  <c r="E141" i="35"/>
  <c r="M143" i="35"/>
  <c r="H134" i="35"/>
  <c r="M127" i="35"/>
  <c r="F135" i="35"/>
  <c r="J31" i="35"/>
  <c r="H145" i="35"/>
  <c r="F64" i="45"/>
  <c r="B136" i="35"/>
  <c r="J135" i="35"/>
  <c r="F136" i="35"/>
  <c r="B31" i="35"/>
  <c r="C31" i="35"/>
  <c r="D134" i="35"/>
  <c r="C92" i="35"/>
  <c r="E128" i="35"/>
  <c r="B16" i="5"/>
  <c r="C134" i="35"/>
  <c r="E133" i="35"/>
  <c r="J127" i="35"/>
  <c r="C129" i="35"/>
  <c r="C131" i="35"/>
  <c r="D7" i="5"/>
  <c r="N7" i="5"/>
  <c r="D147" i="35"/>
  <c r="C128" i="35"/>
  <c r="F129" i="35"/>
  <c r="B140" i="35"/>
  <c r="F131" i="35"/>
  <c r="E144" i="35"/>
  <c r="H126" i="35"/>
  <c r="M133" i="35"/>
  <c r="J92" i="35"/>
  <c r="H128" i="35"/>
  <c r="F143" i="35"/>
  <c r="J129" i="35"/>
  <c r="J132" i="35"/>
  <c r="M147" i="35"/>
  <c r="B146" i="35"/>
  <c r="D95" i="35"/>
  <c r="D138" i="35"/>
  <c r="F145" i="35"/>
  <c r="F134" i="35"/>
  <c r="O16" i="5"/>
  <c r="M146" i="35"/>
  <c r="M144" i="35"/>
  <c r="H140" i="35"/>
  <c r="B126" i="35"/>
  <c r="D135" i="35"/>
  <c r="F137" i="35"/>
  <c r="J18" i="35"/>
  <c r="D16" i="5"/>
  <c r="H135" i="35"/>
  <c r="M140" i="35"/>
  <c r="D145" i="35"/>
  <c r="H31" i="35"/>
  <c r="M95" i="35"/>
  <c r="N16" i="5"/>
  <c r="B134" i="35"/>
  <c r="H127" i="35"/>
  <c r="E138" i="35"/>
  <c r="M141" i="35"/>
  <c r="C64" i="45"/>
  <c r="J144" i="35"/>
  <c r="E7" i="5"/>
  <c r="I7" i="5" l="1"/>
  <c r="J7" i="5" s="1"/>
  <c r="K7" i="5" s="1"/>
  <c r="P7" i="5"/>
  <c r="I146" i="35"/>
  <c r="K146" i="35"/>
  <c r="G135" i="35"/>
  <c r="N144" i="35"/>
  <c r="K133" i="35"/>
  <c r="I133" i="35"/>
  <c r="G147" i="35"/>
  <c r="N128" i="35"/>
  <c r="I137" i="35"/>
  <c r="K137" i="35"/>
  <c r="G141" i="35"/>
  <c r="G140" i="35"/>
  <c r="I128" i="35"/>
  <c r="K128" i="35"/>
  <c r="I135" i="35"/>
  <c r="K135" i="35"/>
  <c r="G136" i="35"/>
  <c r="N140" i="35"/>
  <c r="I147" i="35"/>
  <c r="K147" i="35"/>
  <c r="G134" i="35"/>
  <c r="N141" i="35"/>
  <c r="I141" i="35"/>
  <c r="K141" i="35"/>
  <c r="G131" i="35"/>
  <c r="N136" i="35"/>
  <c r="I140" i="35"/>
  <c r="K140" i="35"/>
  <c r="G126" i="35"/>
  <c r="N134" i="35"/>
  <c r="G143" i="35"/>
  <c r="G132" i="35"/>
  <c r="N131" i="35"/>
  <c r="I136" i="35"/>
  <c r="K136" i="35"/>
  <c r="G142" i="35"/>
  <c r="N126" i="35"/>
  <c r="I134" i="35"/>
  <c r="K134" i="35"/>
  <c r="G138" i="35"/>
  <c r="N143" i="35"/>
  <c r="N132" i="35"/>
  <c r="K131" i="35"/>
  <c r="I131" i="35"/>
  <c r="G129" i="35"/>
  <c r="N142" i="35"/>
  <c r="K126" i="35"/>
  <c r="I126" i="35"/>
  <c r="G127" i="35"/>
  <c r="N138" i="35"/>
  <c r="K143" i="35"/>
  <c r="I143" i="35"/>
  <c r="N135" i="35"/>
  <c r="I144" i="35"/>
  <c r="K144" i="35"/>
  <c r="N147" i="35"/>
  <c r="K132" i="35"/>
  <c r="I132" i="35"/>
  <c r="G146" i="35"/>
  <c r="N129" i="35"/>
  <c r="K142" i="35"/>
  <c r="I142" i="35"/>
  <c r="G133" i="35"/>
  <c r="N127" i="35"/>
  <c r="K138" i="35"/>
  <c r="I138" i="35"/>
  <c r="G137" i="35"/>
  <c r="N146" i="35"/>
  <c r="I129" i="35"/>
  <c r="K129" i="35"/>
  <c r="G144" i="35"/>
  <c r="N133" i="35"/>
  <c r="I127" i="35"/>
  <c r="K127" i="35"/>
  <c r="G128" i="35"/>
  <c r="N137" i="35"/>
  <c r="I4" i="5"/>
  <c r="J4" i="5" s="1"/>
  <c r="K4" i="5" s="1"/>
  <c r="P4" i="5"/>
  <c r="I16" i="5"/>
  <c r="J16" i="5" s="1"/>
  <c r="K16" i="5" s="1"/>
  <c r="P16" i="5"/>
  <c r="I31" i="35"/>
  <c r="K31" i="35"/>
  <c r="G31" i="35"/>
  <c r="N18" i="35"/>
  <c r="N31" i="35"/>
  <c r="K18" i="35"/>
  <c r="I18" i="35"/>
  <c r="G92" i="35"/>
  <c r="G130" i="35"/>
  <c r="N92" i="35"/>
  <c r="I92" i="35"/>
  <c r="K92" i="35"/>
  <c r="I130" i="35"/>
  <c r="K130" i="35"/>
  <c r="G145" i="35"/>
  <c r="N130" i="35"/>
  <c r="N145" i="35"/>
  <c r="K145" i="35"/>
  <c r="I145" i="35"/>
  <c r="G18" i="35"/>
  <c r="N95" i="35"/>
  <c r="G95" i="35"/>
  <c r="I95" i="35"/>
  <c r="K95" i="35"/>
  <c r="I25" i="5"/>
  <c r="J25" i="5" s="1"/>
  <c r="K25" i="5" s="1"/>
  <c r="P25" i="5"/>
  <c r="G64" i="45"/>
  <c r="G3493" i="45"/>
  <c r="W3492" i="45"/>
  <c r="R3492" i="45"/>
  <c r="W3491" i="45"/>
  <c r="R3491" i="45"/>
  <c r="O3491" i="45" s="1"/>
  <c r="W3490" i="45"/>
  <c r="R3490" i="45"/>
  <c r="W3489" i="45"/>
  <c r="R3489" i="45"/>
  <c r="W3488" i="45"/>
  <c r="R3488" i="45"/>
  <c r="W3487" i="45"/>
  <c r="R3487" i="45"/>
  <c r="W3486" i="45"/>
  <c r="R3486" i="45"/>
  <c r="O3486" i="45" s="1"/>
  <c r="W3485" i="45"/>
  <c r="R3485" i="45"/>
  <c r="W3484" i="45"/>
  <c r="R3484" i="45"/>
  <c r="W3483" i="45"/>
  <c r="R3483" i="45"/>
  <c r="O3483" i="45" s="1"/>
  <c r="W3482" i="45"/>
  <c r="R3482" i="45"/>
  <c r="W3481" i="45"/>
  <c r="P3481" i="45" s="1"/>
  <c r="R3481" i="45"/>
  <c r="O3481" i="45" s="1"/>
  <c r="W3480" i="45"/>
  <c r="R3480" i="45"/>
  <c r="W3479" i="45"/>
  <c r="R3479" i="45"/>
  <c r="W3478" i="45"/>
  <c r="R3478" i="45"/>
  <c r="O3478" i="45" s="1"/>
  <c r="W3477" i="45"/>
  <c r="R3477" i="45"/>
  <c r="W3476" i="45"/>
  <c r="R3476" i="45"/>
  <c r="W3475" i="45"/>
  <c r="R3475" i="45"/>
  <c r="O3475" i="45" s="1"/>
  <c r="W3474" i="45"/>
  <c r="R3474" i="45"/>
  <c r="W3473" i="45"/>
  <c r="R3473" i="45"/>
  <c r="O3473" i="45" s="1"/>
  <c r="W3472" i="45"/>
  <c r="R3472" i="45"/>
  <c r="O3472" i="45" s="1"/>
  <c r="W3471" i="45"/>
  <c r="R3471" i="45"/>
  <c r="O3471" i="45" s="1"/>
  <c r="W3470" i="45"/>
  <c r="R3470" i="45"/>
  <c r="O3470" i="45" s="1"/>
  <c r="W3469" i="45"/>
  <c r="R3469" i="45"/>
  <c r="O3469" i="45" s="1"/>
  <c r="W3468" i="45"/>
  <c r="R3468" i="45"/>
  <c r="O3468" i="45" s="1"/>
  <c r="W3467" i="45"/>
  <c r="R3467" i="45"/>
  <c r="W3466" i="45"/>
  <c r="R3466" i="45"/>
  <c r="O3466" i="45" s="1"/>
  <c r="W3465" i="45"/>
  <c r="R3465" i="45"/>
  <c r="W3464" i="45"/>
  <c r="R3464" i="45"/>
  <c r="W3463" i="45"/>
  <c r="R3463" i="45"/>
  <c r="W3462" i="45"/>
  <c r="R3462" i="45"/>
  <c r="O3462" i="45" s="1"/>
  <c r="W3461" i="45"/>
  <c r="R3461" i="45"/>
  <c r="O3461" i="45" s="1"/>
  <c r="W3460" i="45"/>
  <c r="R3460" i="45"/>
  <c r="O3460" i="45" s="1"/>
  <c r="W3459" i="45"/>
  <c r="R3459" i="45"/>
  <c r="O3459" i="45" s="1"/>
  <c r="W3458" i="45"/>
  <c r="R3458" i="45"/>
  <c r="W3457" i="45"/>
  <c r="R3457" i="45"/>
  <c r="W3456" i="45"/>
  <c r="R3456" i="45"/>
  <c r="O3456" i="45" s="1"/>
  <c r="W3455" i="45"/>
  <c r="R3455" i="45"/>
  <c r="O3455" i="45" s="1"/>
  <c r="W3454" i="45"/>
  <c r="R3454" i="45"/>
  <c r="O3454" i="45" s="1"/>
  <c r="W3453" i="45"/>
  <c r="R3453" i="45"/>
  <c r="W3452" i="45"/>
  <c r="R3452" i="45"/>
  <c r="O3452" i="45" s="1"/>
  <c r="W3451" i="45"/>
  <c r="R3451" i="45"/>
  <c r="O3451" i="45" s="1"/>
  <c r="W3450" i="45"/>
  <c r="R3450" i="45"/>
  <c r="W3449" i="45"/>
  <c r="R3449" i="45"/>
  <c r="O3449" i="45" s="1"/>
  <c r="W3448" i="45"/>
  <c r="R3448" i="45"/>
  <c r="W3447" i="45"/>
  <c r="R3447" i="45"/>
  <c r="W3446" i="45"/>
  <c r="R3446" i="45"/>
  <c r="O3446" i="45" s="1"/>
  <c r="W3445" i="45"/>
  <c r="R3445" i="45"/>
  <c r="W3444" i="45"/>
  <c r="R3444" i="45"/>
  <c r="O3444" i="45" s="1"/>
  <c r="W3443" i="45"/>
  <c r="R3443" i="45"/>
  <c r="O3443" i="45" s="1"/>
  <c r="W3442" i="45"/>
  <c r="R3442" i="45"/>
  <c r="W3441" i="45"/>
  <c r="R3441" i="45"/>
  <c r="O3441" i="45" s="1"/>
  <c r="W3440" i="45"/>
  <c r="R3440" i="45"/>
  <c r="O3440" i="45" s="1"/>
  <c r="W3439" i="45"/>
  <c r="R3439" i="45"/>
  <c r="W3438" i="45"/>
  <c r="R3438" i="45"/>
  <c r="O3438" i="45" s="1"/>
  <c r="W3437" i="45"/>
  <c r="R3437" i="45"/>
  <c r="W3436" i="45"/>
  <c r="R3436" i="45"/>
  <c r="O3436" i="45" s="1"/>
  <c r="W3435" i="45"/>
  <c r="R3435" i="45"/>
  <c r="O3435" i="45" s="1"/>
  <c r="W3434" i="45"/>
  <c r="R3434" i="45"/>
  <c r="W3433" i="45"/>
  <c r="R3433" i="45"/>
  <c r="O3433" i="45" s="1"/>
  <c r="W3432" i="45"/>
  <c r="R3432" i="45"/>
  <c r="W3431" i="45"/>
  <c r="R3431" i="45"/>
  <c r="O3431" i="45" s="1"/>
  <c r="W3430" i="45"/>
  <c r="R3430" i="45"/>
  <c r="O3430" i="45" s="1"/>
  <c r="W3429" i="45"/>
  <c r="R3429" i="45"/>
  <c r="O3429" i="45" s="1"/>
  <c r="W3428" i="45"/>
  <c r="R3428" i="45"/>
  <c r="O3428" i="45" s="1"/>
  <c r="W3427" i="45"/>
  <c r="R3427" i="45"/>
  <c r="O3427" i="45" s="1"/>
  <c r="W3426" i="45"/>
  <c r="R3426" i="45"/>
  <c r="O3426" i="45" s="1"/>
  <c r="W3425" i="45"/>
  <c r="R3425" i="45"/>
  <c r="W3424" i="45"/>
  <c r="R3424" i="45"/>
  <c r="W3423" i="45"/>
  <c r="R3423" i="45"/>
  <c r="O3423" i="45" s="1"/>
  <c r="W3422" i="45"/>
  <c r="R3422" i="45"/>
  <c r="O3422" i="45" s="1"/>
  <c r="W3421" i="45"/>
  <c r="R3421" i="45"/>
  <c r="W3420" i="45"/>
  <c r="R3420" i="45"/>
  <c r="O3420" i="45" s="1"/>
  <c r="W3419" i="45"/>
  <c r="R3419" i="45"/>
  <c r="O3419" i="45" s="1"/>
  <c r="W3418" i="45"/>
  <c r="R3418" i="45"/>
  <c r="W3417" i="45"/>
  <c r="R3417" i="45"/>
  <c r="O3417" i="45" s="1"/>
  <c r="W3416" i="45"/>
  <c r="R3416" i="45"/>
  <c r="O3416" i="45" s="1"/>
  <c r="W3415" i="45"/>
  <c r="R3415" i="45"/>
  <c r="W3414" i="45"/>
  <c r="R3414" i="45"/>
  <c r="O3414" i="45" s="1"/>
  <c r="W3413" i="45"/>
  <c r="R3413" i="45"/>
  <c r="W3412" i="45"/>
  <c r="R3412" i="45"/>
  <c r="O3412" i="45" s="1"/>
  <c r="W3411" i="45"/>
  <c r="R3411" i="45"/>
  <c r="W3410" i="45"/>
  <c r="R3410" i="45"/>
  <c r="W3409" i="45"/>
  <c r="R3409" i="45"/>
  <c r="O3409" i="45" s="1"/>
  <c r="W3408" i="45"/>
  <c r="R3408" i="45"/>
  <c r="W3407" i="45"/>
  <c r="R3407" i="45"/>
  <c r="W3406" i="45"/>
  <c r="R3406" i="45"/>
  <c r="W3405" i="45"/>
  <c r="R3405" i="45"/>
  <c r="O3405" i="45" s="1"/>
  <c r="W3404" i="45"/>
  <c r="R3404" i="45"/>
  <c r="O3404" i="45" s="1"/>
  <c r="W3403" i="45"/>
  <c r="R3403" i="45"/>
  <c r="O3403" i="45" s="1"/>
  <c r="W3402" i="45"/>
  <c r="R3402" i="45"/>
  <c r="W3401" i="45"/>
  <c r="R3401" i="45"/>
  <c r="O3401" i="45" s="1"/>
  <c r="W3400" i="45"/>
  <c r="R3400" i="45"/>
  <c r="W3399" i="45"/>
  <c r="R3399" i="45"/>
  <c r="O3399" i="45" s="1"/>
  <c r="W3398" i="45"/>
  <c r="R3398" i="45"/>
  <c r="W3397" i="45"/>
  <c r="R3397" i="45"/>
  <c r="W3396" i="45"/>
  <c r="R3396" i="45"/>
  <c r="O3396" i="45" s="1"/>
  <c r="W3395" i="45"/>
  <c r="R3395" i="45"/>
  <c r="W3394" i="45"/>
  <c r="R3394" i="45"/>
  <c r="O3394" i="45" s="1"/>
  <c r="W3393" i="45"/>
  <c r="R3393" i="45"/>
  <c r="O3393" i="45" s="1"/>
  <c r="W3392" i="45"/>
  <c r="R3392" i="45"/>
  <c r="W3391" i="45"/>
  <c r="R3391" i="45"/>
  <c r="W3390" i="45"/>
  <c r="R3390" i="45"/>
  <c r="W3389" i="45"/>
  <c r="R3389" i="45"/>
  <c r="W3388" i="45"/>
  <c r="R3388" i="45"/>
  <c r="W3387" i="45"/>
  <c r="R3387" i="45"/>
  <c r="W3386" i="45"/>
  <c r="R3386" i="45"/>
  <c r="W3385" i="45"/>
  <c r="R3385" i="45"/>
  <c r="W3384" i="45"/>
  <c r="R3384" i="45"/>
  <c r="W3383" i="45"/>
  <c r="R3383" i="45"/>
  <c r="O3383" i="45" s="1"/>
  <c r="W3382" i="45"/>
  <c r="R3382" i="45"/>
  <c r="O3382" i="45" s="1"/>
  <c r="W3381" i="45"/>
  <c r="R3381" i="45"/>
  <c r="O3381" i="45" s="1"/>
  <c r="W3380" i="45"/>
  <c r="R3380" i="45"/>
  <c r="O3380" i="45" s="1"/>
  <c r="W3379" i="45"/>
  <c r="R3379" i="45"/>
  <c r="O3379" i="45" s="1"/>
  <c r="W3378" i="45"/>
  <c r="R3378" i="45"/>
  <c r="O3378" i="45" s="1"/>
  <c r="W3377" i="45"/>
  <c r="R3377" i="45"/>
  <c r="W3376" i="45"/>
  <c r="R3376" i="45"/>
  <c r="W3375" i="45"/>
  <c r="R3375" i="45"/>
  <c r="W3374" i="45"/>
  <c r="R3374" i="45"/>
  <c r="O3374" i="45" s="1"/>
  <c r="W3373" i="45"/>
  <c r="R3373" i="45"/>
  <c r="W3372" i="45"/>
  <c r="R3372" i="45"/>
  <c r="W3371" i="45"/>
  <c r="R3371" i="45"/>
  <c r="O3371" i="45" s="1"/>
  <c r="W3370" i="45"/>
  <c r="R3370" i="45"/>
  <c r="O3370" i="45" s="1"/>
  <c r="W3369" i="45"/>
  <c r="R3369" i="45"/>
  <c r="W3368" i="45"/>
  <c r="R3368" i="45"/>
  <c r="W3367" i="45"/>
  <c r="R3367" i="45"/>
  <c r="W3366" i="45"/>
  <c r="R3366" i="45"/>
  <c r="O3366" i="45" s="1"/>
  <c r="W3365" i="45"/>
  <c r="R3365" i="45"/>
  <c r="O3365" i="45" s="1"/>
  <c r="W3364" i="45"/>
  <c r="R3364" i="45"/>
  <c r="W3363" i="45"/>
  <c r="R3363" i="45"/>
  <c r="O3363" i="45" s="1"/>
  <c r="W3362" i="45"/>
  <c r="R3362" i="45"/>
  <c r="W3361" i="45"/>
  <c r="R3361" i="45"/>
  <c r="O3361" i="45" s="1"/>
  <c r="W3360" i="45"/>
  <c r="R3360" i="45"/>
  <c r="W3359" i="45"/>
  <c r="R3359" i="45"/>
  <c r="W3358" i="45"/>
  <c r="R3358" i="45"/>
  <c r="O3358" i="45" s="1"/>
  <c r="W3357" i="45"/>
  <c r="R3357" i="45"/>
  <c r="O3357" i="45" s="1"/>
  <c r="W3356" i="45"/>
  <c r="R3356" i="45"/>
  <c r="W3355" i="45"/>
  <c r="R3355" i="45"/>
  <c r="O3355" i="45" s="1"/>
  <c r="W3354" i="45"/>
  <c r="R3354" i="45"/>
  <c r="W3353" i="45"/>
  <c r="R3353" i="45"/>
  <c r="O3353" i="45" s="1"/>
  <c r="W3352" i="45"/>
  <c r="R3352" i="45"/>
  <c r="O3352" i="45" s="1"/>
  <c r="W3351" i="45"/>
  <c r="R3351" i="45"/>
  <c r="O3351" i="45" s="1"/>
  <c r="W3350" i="45"/>
  <c r="R3350" i="45"/>
  <c r="O3350" i="45" s="1"/>
  <c r="W3349" i="45"/>
  <c r="R3349" i="45"/>
  <c r="W3348" i="45"/>
  <c r="R3348" i="45"/>
  <c r="W3347" i="45"/>
  <c r="R3347" i="45"/>
  <c r="O3347" i="45" s="1"/>
  <c r="W3346" i="45"/>
  <c r="R3346" i="45"/>
  <c r="O3346" i="45" s="1"/>
  <c r="W3345" i="45"/>
  <c r="R3345" i="45"/>
  <c r="O3345" i="45" s="1"/>
  <c r="W3344" i="45"/>
  <c r="R3344" i="45"/>
  <c r="W3343" i="45"/>
  <c r="R3343" i="45"/>
  <c r="O3343" i="45" s="1"/>
  <c r="W3342" i="45"/>
  <c r="R3342" i="45"/>
  <c r="W3341" i="45"/>
  <c r="R3341" i="45"/>
  <c r="W3340" i="45"/>
  <c r="R3340" i="45"/>
  <c r="W3339" i="45"/>
  <c r="R3339" i="45"/>
  <c r="O3339" i="45" s="1"/>
  <c r="W3338" i="45"/>
  <c r="R3338" i="45"/>
  <c r="W3337" i="45"/>
  <c r="R3337" i="45"/>
  <c r="O3337" i="45" s="1"/>
  <c r="W3336" i="45"/>
  <c r="R3336" i="45"/>
  <c r="W3335" i="45"/>
  <c r="R3335" i="45"/>
  <c r="W3334" i="45"/>
  <c r="R3334" i="45"/>
  <c r="O3334" i="45" s="1"/>
  <c r="W3333" i="45"/>
  <c r="R3333" i="45"/>
  <c r="O3333" i="45" s="1"/>
  <c r="W3332" i="45"/>
  <c r="R3332" i="45"/>
  <c r="O3332" i="45" s="1"/>
  <c r="W3331" i="45"/>
  <c r="R3331" i="45"/>
  <c r="O3331" i="45" s="1"/>
  <c r="W3330" i="45"/>
  <c r="R3330" i="45"/>
  <c r="W3329" i="45"/>
  <c r="R3329" i="45"/>
  <c r="O3329" i="45" s="1"/>
  <c r="W3328" i="45"/>
  <c r="R3328" i="45"/>
  <c r="O3328" i="45" s="1"/>
  <c r="W3327" i="45"/>
  <c r="R3327" i="45"/>
  <c r="W3326" i="45"/>
  <c r="R3326" i="45"/>
  <c r="O3326" i="45" s="1"/>
  <c r="W3325" i="45"/>
  <c r="R3325" i="45"/>
  <c r="W3324" i="45"/>
  <c r="R3324" i="45"/>
  <c r="O3324" i="45" s="1"/>
  <c r="W3323" i="45"/>
  <c r="R3323" i="45"/>
  <c r="O3323" i="45" s="1"/>
  <c r="W3322" i="45"/>
  <c r="R3322" i="45"/>
  <c r="W3321" i="45"/>
  <c r="R3321" i="45"/>
  <c r="O3321" i="45" s="1"/>
  <c r="W3320" i="45"/>
  <c r="R3320" i="45"/>
  <c r="O3320" i="45" s="1"/>
  <c r="W3319" i="45"/>
  <c r="R3319" i="45"/>
  <c r="O3319" i="45" s="1"/>
  <c r="W3318" i="45"/>
  <c r="R3318" i="45"/>
  <c r="O3318" i="45" s="1"/>
  <c r="W3317" i="45"/>
  <c r="R3317" i="45"/>
  <c r="W3316" i="45"/>
  <c r="R3316" i="45"/>
  <c r="W3315" i="45"/>
  <c r="R3315" i="45"/>
  <c r="W3314" i="45"/>
  <c r="R3314" i="45"/>
  <c r="O3314" i="45" s="1"/>
  <c r="W3313" i="45"/>
  <c r="R3313" i="45"/>
  <c r="O3313" i="45" s="1"/>
  <c r="W3312" i="45"/>
  <c r="R3312" i="45"/>
  <c r="W3311" i="45"/>
  <c r="R3311" i="45"/>
  <c r="W3310" i="45"/>
  <c r="R3310" i="45"/>
  <c r="W3309" i="45"/>
  <c r="R3309" i="45"/>
  <c r="W3308" i="45"/>
  <c r="R3308" i="45"/>
  <c r="W3307" i="45"/>
  <c r="R3307" i="45"/>
  <c r="O3307" i="45" s="1"/>
  <c r="W3306" i="45"/>
  <c r="R3306" i="45"/>
  <c r="O3306" i="45" s="1"/>
  <c r="W3305" i="45"/>
  <c r="R3305" i="45"/>
  <c r="O3305" i="45" s="1"/>
  <c r="W3304" i="45"/>
  <c r="R3304" i="45"/>
  <c r="W3303" i="45"/>
  <c r="R3303" i="45"/>
  <c r="O3303" i="45" s="1"/>
  <c r="W3302" i="45"/>
  <c r="R3302" i="45"/>
  <c r="O3302" i="45" s="1"/>
  <c r="W3301" i="45"/>
  <c r="R3301" i="45"/>
  <c r="W3300" i="45"/>
  <c r="R3300" i="45"/>
  <c r="W3299" i="45"/>
  <c r="R3299" i="45"/>
  <c r="O3299" i="45" s="1"/>
  <c r="W3298" i="45"/>
  <c r="R3298" i="45"/>
  <c r="O3298" i="45" s="1"/>
  <c r="W3297" i="45"/>
  <c r="R3297" i="45"/>
  <c r="O3297" i="45" s="1"/>
  <c r="W3296" i="45"/>
  <c r="R3296" i="45"/>
  <c r="W3295" i="45"/>
  <c r="R3295" i="45"/>
  <c r="W3294" i="45"/>
  <c r="R3294" i="45"/>
  <c r="W3293" i="45"/>
  <c r="R3293" i="45"/>
  <c r="O3293" i="45" s="1"/>
  <c r="W3292" i="45"/>
  <c r="R3292" i="45"/>
  <c r="W3291" i="45"/>
  <c r="R3291" i="45"/>
  <c r="O3291" i="45" s="1"/>
  <c r="W3290" i="45"/>
  <c r="R3290" i="45"/>
  <c r="O3290" i="45" s="1"/>
  <c r="W3289" i="45"/>
  <c r="R3289" i="45"/>
  <c r="W3288" i="45"/>
  <c r="R3288" i="45"/>
  <c r="W3287" i="45"/>
  <c r="R3287" i="45"/>
  <c r="W3286" i="45"/>
  <c r="R3286" i="45"/>
  <c r="W3285" i="45"/>
  <c r="R3285" i="45"/>
  <c r="W3284" i="45"/>
  <c r="R3284" i="45"/>
  <c r="W3283" i="45"/>
  <c r="R3283" i="45"/>
  <c r="O3283" i="45" s="1"/>
  <c r="W3282" i="45"/>
  <c r="R3282" i="45"/>
  <c r="W3281" i="45"/>
  <c r="R3281" i="45"/>
  <c r="O3281" i="45" s="1"/>
  <c r="W3280" i="45"/>
  <c r="R3280" i="45"/>
  <c r="W3279" i="45"/>
  <c r="R3279" i="45"/>
  <c r="O3279" i="45" s="1"/>
  <c r="W3278" i="45"/>
  <c r="R3278" i="45"/>
  <c r="O3278" i="45" s="1"/>
  <c r="W3277" i="45"/>
  <c r="R3277" i="45"/>
  <c r="O3277" i="45" s="1"/>
  <c r="W3276" i="45"/>
  <c r="R3276" i="45"/>
  <c r="W3275" i="45"/>
  <c r="R3275" i="45"/>
  <c r="W3274" i="45"/>
  <c r="R3274" i="45"/>
  <c r="O3274" i="45" s="1"/>
  <c r="W3273" i="45"/>
  <c r="R3273" i="45"/>
  <c r="O3273" i="45" s="1"/>
  <c r="W3272" i="45"/>
  <c r="R3272" i="45"/>
  <c r="W3271" i="45"/>
  <c r="R3271" i="45"/>
  <c r="O3271" i="45" s="1"/>
  <c r="W3270" i="45"/>
  <c r="R3270" i="45"/>
  <c r="O3270" i="45" s="1"/>
  <c r="W3269" i="45"/>
  <c r="R3269" i="45"/>
  <c r="O3269" i="45" s="1"/>
  <c r="W3268" i="45"/>
  <c r="R3268" i="45"/>
  <c r="O3268" i="45" s="1"/>
  <c r="W3267" i="45"/>
  <c r="R3267" i="45"/>
  <c r="O3267" i="45" s="1"/>
  <c r="W3266" i="45"/>
  <c r="R3266" i="45"/>
  <c r="O3266" i="45" s="1"/>
  <c r="W3265" i="45"/>
  <c r="R3265" i="45"/>
  <c r="O3265" i="45" s="1"/>
  <c r="W3264" i="45"/>
  <c r="R3264" i="45"/>
  <c r="W3263" i="45"/>
  <c r="R3263" i="45"/>
  <c r="O3263" i="45" s="1"/>
  <c r="W3262" i="45"/>
  <c r="R3262" i="45"/>
  <c r="O3262" i="45" s="1"/>
  <c r="W3261" i="45"/>
  <c r="R3261" i="45"/>
  <c r="O3261" i="45" s="1"/>
  <c r="W3260" i="45"/>
  <c r="R3260" i="45"/>
  <c r="O3260" i="45" s="1"/>
  <c r="W3259" i="45"/>
  <c r="R3259" i="45"/>
  <c r="O3259" i="45" s="1"/>
  <c r="W3258" i="45"/>
  <c r="R3258" i="45"/>
  <c r="W3257" i="45"/>
  <c r="R3257" i="45"/>
  <c r="O3257" i="45" s="1"/>
  <c r="W3256" i="45"/>
  <c r="R3256" i="45"/>
  <c r="W3255" i="45"/>
  <c r="R3255" i="45"/>
  <c r="O3255" i="45" s="1"/>
  <c r="W3254" i="45"/>
  <c r="R3254" i="45"/>
  <c r="O3254" i="45" s="1"/>
  <c r="W3253" i="45"/>
  <c r="R3253" i="45"/>
  <c r="O3253" i="45" s="1"/>
  <c r="W3252" i="45"/>
  <c r="R3252" i="45"/>
  <c r="O3252" i="45" s="1"/>
  <c r="W3251" i="45"/>
  <c r="R3251" i="45"/>
  <c r="W3250" i="45"/>
  <c r="R3250" i="45"/>
  <c r="W3249" i="45"/>
  <c r="R3249" i="45"/>
  <c r="O3249" i="45" s="1"/>
  <c r="W3248" i="45"/>
  <c r="R3248" i="45"/>
  <c r="W3247" i="45"/>
  <c r="R3247" i="45"/>
  <c r="O3247" i="45" s="1"/>
  <c r="W3246" i="45"/>
  <c r="R3246" i="45"/>
  <c r="W3245" i="45"/>
  <c r="R3245" i="45"/>
  <c r="O3245" i="45" s="1"/>
  <c r="W3244" i="45"/>
  <c r="R3244" i="45"/>
  <c r="O3244" i="45" s="1"/>
  <c r="W3243" i="45"/>
  <c r="R3243" i="45"/>
  <c r="O3243" i="45" s="1"/>
  <c r="W3242" i="45"/>
  <c r="R3242" i="45"/>
  <c r="O3242" i="45" s="1"/>
  <c r="W3241" i="45"/>
  <c r="R3241" i="45"/>
  <c r="O3241" i="45" s="1"/>
  <c r="W3240" i="45"/>
  <c r="R3240" i="45"/>
  <c r="O3240" i="45" s="1"/>
  <c r="W3239" i="45"/>
  <c r="R3239" i="45"/>
  <c r="W3238" i="45"/>
  <c r="R3238" i="45"/>
  <c r="O3238" i="45" s="1"/>
  <c r="W3237" i="45"/>
  <c r="R3237" i="45"/>
  <c r="W3236" i="45"/>
  <c r="R3236" i="45"/>
  <c r="O3236" i="45" s="1"/>
  <c r="W3235" i="45"/>
  <c r="R3235" i="45"/>
  <c r="W3234" i="45"/>
  <c r="R3234" i="45"/>
  <c r="W3233" i="45"/>
  <c r="R3233" i="45"/>
  <c r="W3232" i="45"/>
  <c r="R3232" i="45"/>
  <c r="O3232" i="45" s="1"/>
  <c r="W3231" i="45"/>
  <c r="R3231" i="45"/>
  <c r="O3231" i="45" s="1"/>
  <c r="W3230" i="45"/>
  <c r="R3230" i="45"/>
  <c r="W3229" i="45"/>
  <c r="R3229" i="45"/>
  <c r="O3229" i="45" s="1"/>
  <c r="W3228" i="45"/>
  <c r="R3228" i="45"/>
  <c r="W3227" i="45"/>
  <c r="R3227" i="45"/>
  <c r="O3227" i="45" s="1"/>
  <c r="W3226" i="45"/>
  <c r="R3226" i="45"/>
  <c r="W3225" i="45"/>
  <c r="R3225" i="45"/>
  <c r="O3225" i="45" s="1"/>
  <c r="W3224" i="45"/>
  <c r="R3224" i="45"/>
  <c r="O3224" i="45" s="1"/>
  <c r="W3223" i="45"/>
  <c r="R3223" i="45"/>
  <c r="W3222" i="45"/>
  <c r="R3222" i="45"/>
  <c r="W3221" i="45"/>
  <c r="R3221" i="45"/>
  <c r="O3221" i="45" s="1"/>
  <c r="W3220" i="45"/>
  <c r="R3220" i="45"/>
  <c r="O3220" i="45" s="1"/>
  <c r="W3219" i="45"/>
  <c r="R3219" i="45"/>
  <c r="W3218" i="45"/>
  <c r="R3218" i="45"/>
  <c r="W3217" i="45"/>
  <c r="R3217" i="45"/>
  <c r="O3217" i="45" s="1"/>
  <c r="W3216" i="45"/>
  <c r="R3216" i="45"/>
  <c r="O3216" i="45" s="1"/>
  <c r="W3215" i="45"/>
  <c r="R3215" i="45"/>
  <c r="O3215" i="45" s="1"/>
  <c r="W3214" i="45"/>
  <c r="R3214" i="45"/>
  <c r="W3213" i="45"/>
  <c r="R3213" i="45"/>
  <c r="O3213" i="45" s="1"/>
  <c r="W3212" i="45"/>
  <c r="R3212" i="45"/>
  <c r="O3212" i="45" s="1"/>
  <c r="W3211" i="45"/>
  <c r="R3211" i="45"/>
  <c r="O3211" i="45" s="1"/>
  <c r="W3210" i="45"/>
  <c r="R3210" i="45"/>
  <c r="O3210" i="45" s="1"/>
  <c r="W3209" i="45"/>
  <c r="R3209" i="45"/>
  <c r="O3209" i="45" s="1"/>
  <c r="W3208" i="45"/>
  <c r="R3208" i="45"/>
  <c r="W3207" i="45"/>
  <c r="R3207" i="45"/>
  <c r="O3207" i="45" s="1"/>
  <c r="W3206" i="45"/>
  <c r="R3206" i="45"/>
  <c r="O3206" i="45" s="1"/>
  <c r="W3205" i="45"/>
  <c r="R3205" i="45"/>
  <c r="O3205" i="45" s="1"/>
  <c r="W3204" i="45"/>
  <c r="R3204" i="45"/>
  <c r="O3204" i="45" s="1"/>
  <c r="W3203" i="45"/>
  <c r="R3203" i="45"/>
  <c r="O3203" i="45" s="1"/>
  <c r="W3202" i="45"/>
  <c r="R3202" i="45"/>
  <c r="W3201" i="45"/>
  <c r="R3201" i="45"/>
  <c r="W3200" i="45"/>
  <c r="R3200" i="45"/>
  <c r="O3200" i="45" s="1"/>
  <c r="W3199" i="45"/>
  <c r="R3199" i="45"/>
  <c r="O3199" i="45" s="1"/>
  <c r="W3198" i="45"/>
  <c r="R3198" i="45"/>
  <c r="O3198" i="45" s="1"/>
  <c r="W3197" i="45"/>
  <c r="R3197" i="45"/>
  <c r="O3197" i="45" s="1"/>
  <c r="W3196" i="45"/>
  <c r="R3196" i="45"/>
  <c r="W3195" i="45"/>
  <c r="R3195" i="45"/>
  <c r="O3195" i="45" s="1"/>
  <c r="W3194" i="45"/>
  <c r="R3194" i="45"/>
  <c r="O3194" i="45" s="1"/>
  <c r="W3193" i="45"/>
  <c r="R3193" i="45"/>
  <c r="O3193" i="45" s="1"/>
  <c r="W3192" i="45"/>
  <c r="R3192" i="45"/>
  <c r="W3191" i="45"/>
  <c r="R3191" i="45"/>
  <c r="O3191" i="45" s="1"/>
  <c r="W3190" i="45"/>
  <c r="R3190" i="45"/>
  <c r="O3190" i="45" s="1"/>
  <c r="W3189" i="45"/>
  <c r="R3189" i="45"/>
  <c r="O3189" i="45" s="1"/>
  <c r="W3188" i="45"/>
  <c r="R3188" i="45"/>
  <c r="W3187" i="45"/>
  <c r="R3187" i="45"/>
  <c r="O3187" i="45" s="1"/>
  <c r="W3186" i="45"/>
  <c r="R3186" i="45"/>
  <c r="O3186" i="45" s="1"/>
  <c r="W3185" i="45"/>
  <c r="R3185" i="45"/>
  <c r="O3185" i="45" s="1"/>
  <c r="W3184" i="45"/>
  <c r="R3184" i="45"/>
  <c r="W3183" i="45"/>
  <c r="R3183" i="45"/>
  <c r="O3183" i="45" s="1"/>
  <c r="W3182" i="45"/>
  <c r="R3182" i="45"/>
  <c r="O3182" i="45" s="1"/>
  <c r="W3181" i="45"/>
  <c r="R3181" i="45"/>
  <c r="W3180" i="45"/>
  <c r="R3180" i="45"/>
  <c r="O3180" i="45" s="1"/>
  <c r="W3179" i="45"/>
  <c r="R3179" i="45"/>
  <c r="W3178" i="45"/>
  <c r="R3178" i="45"/>
  <c r="W3177" i="45"/>
  <c r="R3177" i="45"/>
  <c r="W3176" i="45"/>
  <c r="R3176" i="45"/>
  <c r="O3176" i="45" s="1"/>
  <c r="W3175" i="45"/>
  <c r="R3175" i="45"/>
  <c r="W3174" i="45"/>
  <c r="R3174" i="45"/>
  <c r="O3174" i="45" s="1"/>
  <c r="W3173" i="45"/>
  <c r="R3173" i="45"/>
  <c r="O3173" i="45" s="1"/>
  <c r="W3172" i="45"/>
  <c r="R3172" i="45"/>
  <c r="O3172" i="45" s="1"/>
  <c r="W3171" i="45"/>
  <c r="R3171" i="45"/>
  <c r="O3171" i="45" s="1"/>
  <c r="W3170" i="45"/>
  <c r="R3170" i="45"/>
  <c r="W3169" i="45"/>
  <c r="R3169" i="45"/>
  <c r="W3168" i="45"/>
  <c r="R3168" i="45"/>
  <c r="O3168" i="45" s="1"/>
  <c r="W3167" i="45"/>
  <c r="R3167" i="45"/>
  <c r="O3167" i="45" s="1"/>
  <c r="W3166" i="45"/>
  <c r="R3166" i="45"/>
  <c r="O3166" i="45" s="1"/>
  <c r="W3165" i="45"/>
  <c r="R3165" i="45"/>
  <c r="O3165" i="45" s="1"/>
  <c r="W3164" i="45"/>
  <c r="R3164" i="45"/>
  <c r="W3163" i="45"/>
  <c r="R3163" i="45"/>
  <c r="O3163" i="45" s="1"/>
  <c r="W3162" i="45"/>
  <c r="R3162" i="45"/>
  <c r="W3161" i="45"/>
  <c r="R3161" i="45"/>
  <c r="O3161" i="45" s="1"/>
  <c r="W3160" i="45"/>
  <c r="R3160" i="45"/>
  <c r="O3160" i="45" s="1"/>
  <c r="W3159" i="45"/>
  <c r="R3159" i="45"/>
  <c r="W3158" i="45"/>
  <c r="R3158" i="45"/>
  <c r="O3158" i="45" s="1"/>
  <c r="W3157" i="45"/>
  <c r="R3157" i="45"/>
  <c r="O3157" i="45" s="1"/>
  <c r="W3156" i="45"/>
  <c r="R3156" i="45"/>
  <c r="W3155" i="45"/>
  <c r="R3155" i="45"/>
  <c r="O3155" i="45" s="1"/>
  <c r="W3154" i="45"/>
  <c r="R3154" i="45"/>
  <c r="O3154" i="45" s="1"/>
  <c r="W3153" i="45"/>
  <c r="R3153" i="45"/>
  <c r="W3152" i="45"/>
  <c r="R3152" i="45"/>
  <c r="O3152" i="45" s="1"/>
  <c r="W3151" i="45"/>
  <c r="R3151" i="45"/>
  <c r="W3150" i="45"/>
  <c r="R3150" i="45"/>
  <c r="O3150" i="45" s="1"/>
  <c r="W3149" i="45"/>
  <c r="R3149" i="45"/>
  <c r="W3148" i="45"/>
  <c r="R3148" i="45"/>
  <c r="W3147" i="45"/>
  <c r="R3147" i="45"/>
  <c r="O3147" i="45" s="1"/>
  <c r="W3146" i="45"/>
  <c r="R3146" i="45"/>
  <c r="W3145" i="45"/>
  <c r="R3145" i="45"/>
  <c r="O3145" i="45" s="1"/>
  <c r="W3144" i="45"/>
  <c r="R3144" i="45"/>
  <c r="O3144" i="45" s="1"/>
  <c r="W3143" i="45"/>
  <c r="R3143" i="45"/>
  <c r="W3142" i="45"/>
  <c r="R3142" i="45"/>
  <c r="O3142" i="45" s="1"/>
  <c r="W3141" i="45"/>
  <c r="R3141" i="45"/>
  <c r="W3140" i="45"/>
  <c r="R3140" i="45"/>
  <c r="W3139" i="45"/>
  <c r="R3139" i="45"/>
  <c r="O3139" i="45" s="1"/>
  <c r="W3138" i="45"/>
  <c r="R3138" i="45"/>
  <c r="W3137" i="45"/>
  <c r="R3137" i="45"/>
  <c r="O3137" i="45" s="1"/>
  <c r="W3136" i="45"/>
  <c r="R3136" i="45"/>
  <c r="O3136" i="45" s="1"/>
  <c r="W3135" i="45"/>
  <c r="R3135" i="45"/>
  <c r="W3134" i="45"/>
  <c r="R3134" i="45"/>
  <c r="O3134" i="45" s="1"/>
  <c r="W3133" i="45"/>
  <c r="R3133" i="45"/>
  <c r="W3132" i="45"/>
  <c r="R3132" i="45"/>
  <c r="W3131" i="45"/>
  <c r="R3131" i="45"/>
  <c r="O3131" i="45" s="1"/>
  <c r="W3130" i="45"/>
  <c r="R3130" i="45"/>
  <c r="W3129" i="45"/>
  <c r="R3129" i="45"/>
  <c r="O3129" i="45" s="1"/>
  <c r="W3128" i="45"/>
  <c r="R3128" i="45"/>
  <c r="O3128" i="45" s="1"/>
  <c r="W3127" i="45"/>
  <c r="R3127" i="45"/>
  <c r="W3126" i="45"/>
  <c r="R3126" i="45"/>
  <c r="O3126" i="45" s="1"/>
  <c r="W3125" i="45"/>
  <c r="R3125" i="45"/>
  <c r="W3124" i="45"/>
  <c r="R3124" i="45"/>
  <c r="O3124" i="45" s="1"/>
  <c r="W3123" i="45"/>
  <c r="R3123" i="45"/>
  <c r="O3123" i="45" s="1"/>
  <c r="W3122" i="45"/>
  <c r="R3122" i="45"/>
  <c r="W3121" i="45"/>
  <c r="R3121" i="45"/>
  <c r="W3120" i="45"/>
  <c r="R3120" i="45"/>
  <c r="O3120" i="45" s="1"/>
  <c r="W3119" i="45"/>
  <c r="R3119" i="45"/>
  <c r="O3119" i="45" s="1"/>
  <c r="W3118" i="45"/>
  <c r="R3118" i="45"/>
  <c r="O3118" i="45" s="1"/>
  <c r="W3117" i="45"/>
  <c r="R3117" i="45"/>
  <c r="W3116" i="45"/>
  <c r="R3116" i="45"/>
  <c r="O3116" i="45" s="1"/>
  <c r="W3115" i="45"/>
  <c r="R3115" i="45"/>
  <c r="O3115" i="45" s="1"/>
  <c r="W3114" i="45"/>
  <c r="R3114" i="45"/>
  <c r="W3113" i="45"/>
  <c r="R3113" i="45"/>
  <c r="W3112" i="45"/>
  <c r="R3112" i="45"/>
  <c r="O3112" i="45" s="1"/>
  <c r="W3111" i="45"/>
  <c r="R3111" i="45"/>
  <c r="W3110" i="45"/>
  <c r="R3110" i="45"/>
  <c r="O3110" i="45" s="1"/>
  <c r="W3109" i="45"/>
  <c r="R3109" i="45"/>
  <c r="W3108" i="45"/>
  <c r="R3108" i="45"/>
  <c r="O3108" i="45" s="1"/>
  <c r="W3107" i="45"/>
  <c r="R3107" i="45"/>
  <c r="O3107" i="45" s="1"/>
  <c r="W3106" i="45"/>
  <c r="R3106" i="45"/>
  <c r="O3106" i="45" s="1"/>
  <c r="W3105" i="45"/>
  <c r="R3105" i="45"/>
  <c r="W3104" i="45"/>
  <c r="R3104" i="45"/>
  <c r="O3104" i="45" s="1"/>
  <c r="W3103" i="45"/>
  <c r="R3103" i="45"/>
  <c r="O3103" i="45" s="1"/>
  <c r="W3102" i="45"/>
  <c r="R3102" i="45"/>
  <c r="W3101" i="45"/>
  <c r="R3101" i="45"/>
  <c r="W3100" i="45"/>
  <c r="R3100" i="45"/>
  <c r="W3099" i="45"/>
  <c r="R3099" i="45"/>
  <c r="W3098" i="45"/>
  <c r="R3098" i="45"/>
  <c r="O3098" i="45" s="1"/>
  <c r="W3097" i="45"/>
  <c r="R3097" i="45"/>
  <c r="O3097" i="45" s="1"/>
  <c r="W3096" i="45"/>
  <c r="R3096" i="45"/>
  <c r="O3096" i="45" s="1"/>
  <c r="W3095" i="45"/>
  <c r="R3095" i="45"/>
  <c r="O3095" i="45" s="1"/>
  <c r="W3094" i="45"/>
  <c r="R3094" i="45"/>
  <c r="W3093" i="45"/>
  <c r="R3093" i="45"/>
  <c r="W3092" i="45"/>
  <c r="R3092" i="45"/>
  <c r="O3092" i="45" s="1"/>
  <c r="W3091" i="45"/>
  <c r="R3091" i="45"/>
  <c r="W3090" i="45"/>
  <c r="R3090" i="45"/>
  <c r="O3090" i="45" s="1"/>
  <c r="W3089" i="45"/>
  <c r="R3089" i="45"/>
  <c r="W3088" i="45"/>
  <c r="R3088" i="45"/>
  <c r="W3087" i="45"/>
  <c r="R3087" i="45"/>
  <c r="O3087" i="45" s="1"/>
  <c r="W3086" i="45"/>
  <c r="R3086" i="45"/>
  <c r="W3085" i="45"/>
  <c r="R3085" i="45"/>
  <c r="W3084" i="45"/>
  <c r="R3084" i="45"/>
  <c r="O3084" i="45" s="1"/>
  <c r="W3083" i="45"/>
  <c r="R3083" i="45"/>
  <c r="O3083" i="45" s="1"/>
  <c r="W3082" i="45"/>
  <c r="R3082" i="45"/>
  <c r="O3082" i="45" s="1"/>
  <c r="W3081" i="45"/>
  <c r="R3081" i="45"/>
  <c r="W3080" i="45"/>
  <c r="R3080" i="45"/>
  <c r="W3079" i="45"/>
  <c r="R3079" i="45"/>
  <c r="W3078" i="45"/>
  <c r="R3078" i="45"/>
  <c r="W3077" i="45"/>
  <c r="R3077" i="45"/>
  <c r="W3076" i="45"/>
  <c r="R3076" i="45"/>
  <c r="O3076" i="45" s="1"/>
  <c r="W3075" i="45"/>
  <c r="R3075" i="45"/>
  <c r="O3075" i="45" s="1"/>
  <c r="W3074" i="45"/>
  <c r="R3074" i="45"/>
  <c r="O3074" i="45" s="1"/>
  <c r="W3073" i="45"/>
  <c r="R3073" i="45"/>
  <c r="W3072" i="45"/>
  <c r="R3072" i="45"/>
  <c r="W3071" i="45"/>
  <c r="R3071" i="45"/>
  <c r="W3070" i="45"/>
  <c r="R3070" i="45"/>
  <c r="W3069" i="45"/>
  <c r="R3069" i="45"/>
  <c r="W3068" i="45"/>
  <c r="R3068" i="45"/>
  <c r="O3068" i="45" s="1"/>
  <c r="W3067" i="45"/>
  <c r="R3067" i="45"/>
  <c r="O3067" i="45" s="1"/>
  <c r="W3066" i="45"/>
  <c r="R3066" i="45"/>
  <c r="W3065" i="45"/>
  <c r="R3065" i="45"/>
  <c r="O3065" i="45" s="1"/>
  <c r="W3064" i="45"/>
  <c r="R3064" i="45"/>
  <c r="O3064" i="45" s="1"/>
  <c r="W3063" i="45"/>
  <c r="R3063" i="45"/>
  <c r="O3063" i="45" s="1"/>
  <c r="W3062" i="45"/>
  <c r="R3062" i="45"/>
  <c r="W3061" i="45"/>
  <c r="R3061" i="45"/>
  <c r="W3060" i="45"/>
  <c r="R3060" i="45"/>
  <c r="O3060" i="45" s="1"/>
  <c r="W3059" i="45"/>
  <c r="R3059" i="45"/>
  <c r="O3059" i="45" s="1"/>
  <c r="W3058" i="45"/>
  <c r="R3058" i="45"/>
  <c r="W3057" i="45"/>
  <c r="R3057" i="45"/>
  <c r="W3056" i="45"/>
  <c r="R3056" i="45"/>
  <c r="W3055" i="45"/>
  <c r="R3055" i="45"/>
  <c r="O3055" i="45" s="1"/>
  <c r="W3054" i="45"/>
  <c r="R3054" i="45"/>
  <c r="W3053" i="45"/>
  <c r="R3053" i="45"/>
  <c r="W3052" i="45"/>
  <c r="R3052" i="45"/>
  <c r="O3052" i="45" s="1"/>
  <c r="W3051" i="45"/>
  <c r="R3051" i="45"/>
  <c r="O3051" i="45" s="1"/>
  <c r="W3050" i="45"/>
  <c r="R3050" i="45"/>
  <c r="W3049" i="45"/>
  <c r="R3049" i="45"/>
  <c r="W3048" i="45"/>
  <c r="R3048" i="45"/>
  <c r="O3048" i="45" s="1"/>
  <c r="W3047" i="45"/>
  <c r="R3047" i="45"/>
  <c r="O3047" i="45" s="1"/>
  <c r="W3046" i="45"/>
  <c r="R3046" i="45"/>
  <c r="W3045" i="45"/>
  <c r="R3045" i="45"/>
  <c r="W3044" i="45"/>
  <c r="R3044" i="45"/>
  <c r="O3044" i="45" s="1"/>
  <c r="W3043" i="45"/>
  <c r="R3043" i="45"/>
  <c r="W3042" i="45"/>
  <c r="R3042" i="45"/>
  <c r="O3042" i="45" s="1"/>
  <c r="W3041" i="45"/>
  <c r="R3041" i="45"/>
  <c r="O3041" i="45" s="1"/>
  <c r="W3040" i="45"/>
  <c r="R3040" i="45"/>
  <c r="W3039" i="45"/>
  <c r="R3039" i="45"/>
  <c r="O3039" i="45" s="1"/>
  <c r="W3038" i="45"/>
  <c r="R3038" i="45"/>
  <c r="W3037" i="45"/>
  <c r="R3037" i="45"/>
  <c r="W3036" i="45"/>
  <c r="R3036" i="45"/>
  <c r="O3036" i="45" s="1"/>
  <c r="W3035" i="45"/>
  <c r="R3035" i="45"/>
  <c r="W3034" i="45"/>
  <c r="R3034" i="45"/>
  <c r="O3034" i="45" s="1"/>
  <c r="W3033" i="45"/>
  <c r="R3033" i="45"/>
  <c r="O3033" i="45" s="1"/>
  <c r="W3032" i="45"/>
  <c r="R3032" i="45"/>
  <c r="W3031" i="45"/>
  <c r="R3031" i="45"/>
  <c r="O3031" i="45" s="1"/>
  <c r="W3030" i="45"/>
  <c r="R3030" i="45"/>
  <c r="W3029" i="45"/>
  <c r="R3029" i="45"/>
  <c r="W3028" i="45"/>
  <c r="R3028" i="45"/>
  <c r="O3028" i="45" s="1"/>
  <c r="W3027" i="45"/>
  <c r="R3027" i="45"/>
  <c r="W3026" i="45"/>
  <c r="R3026" i="45"/>
  <c r="O3026" i="45" s="1"/>
  <c r="W3025" i="45"/>
  <c r="R3025" i="45"/>
  <c r="O3025" i="45" s="1"/>
  <c r="W3024" i="45"/>
  <c r="R3024" i="45"/>
  <c r="W3023" i="45"/>
  <c r="R3023" i="45"/>
  <c r="O3023" i="45" s="1"/>
  <c r="W3022" i="45"/>
  <c r="R3022" i="45"/>
  <c r="W3021" i="45"/>
  <c r="R3021" i="45"/>
  <c r="W3020" i="45"/>
  <c r="R3020" i="45"/>
  <c r="O3020" i="45" s="1"/>
  <c r="W3019" i="45"/>
  <c r="R3019" i="45"/>
  <c r="O3019" i="45" s="1"/>
  <c r="W3018" i="45"/>
  <c r="R3018" i="45"/>
  <c r="O3018" i="45" s="1"/>
  <c r="W3017" i="45"/>
  <c r="R3017" i="45"/>
  <c r="O3017" i="45" s="1"/>
  <c r="W3016" i="45"/>
  <c r="R3016" i="45"/>
  <c r="O3016" i="45" s="1"/>
  <c r="W3015" i="45"/>
  <c r="R3015" i="45"/>
  <c r="O3015" i="45" s="1"/>
  <c r="W3014" i="45"/>
  <c r="R3014" i="45"/>
  <c r="W3013" i="45"/>
  <c r="R3013" i="45"/>
  <c r="W3012" i="45"/>
  <c r="R3012" i="45"/>
  <c r="O3012" i="45" s="1"/>
  <c r="W3011" i="45"/>
  <c r="R3011" i="45"/>
  <c r="W3010" i="45"/>
  <c r="R3010" i="45"/>
  <c r="W3009" i="45"/>
  <c r="R3009" i="45"/>
  <c r="W3008" i="45"/>
  <c r="R3008" i="45"/>
  <c r="W3007" i="45"/>
  <c r="R3007" i="45"/>
  <c r="O3007" i="45" s="1"/>
  <c r="W3006" i="45"/>
  <c r="R3006" i="45"/>
  <c r="W3005" i="45"/>
  <c r="R3005" i="45"/>
  <c r="O3005" i="45" s="1"/>
  <c r="W3004" i="45"/>
  <c r="R3004" i="45"/>
  <c r="O3004" i="45" s="1"/>
  <c r="W3003" i="45"/>
  <c r="R3003" i="45"/>
  <c r="W3002" i="45"/>
  <c r="R3002" i="45"/>
  <c r="W3001" i="45"/>
  <c r="R3001" i="45"/>
  <c r="W3000" i="45"/>
  <c r="R3000" i="45"/>
  <c r="W2999" i="45"/>
  <c r="R2999" i="45"/>
  <c r="W2998" i="45"/>
  <c r="R2998" i="45"/>
  <c r="W2997" i="45"/>
  <c r="R2997" i="45"/>
  <c r="W2996" i="45"/>
  <c r="R2996" i="45"/>
  <c r="O2996" i="45" s="1"/>
  <c r="W2995" i="45"/>
  <c r="R2995" i="45"/>
  <c r="P2995" i="45" s="1"/>
  <c r="W2994" i="45"/>
  <c r="R2994" i="45"/>
  <c r="O2994" i="45" s="1"/>
  <c r="W2993" i="45"/>
  <c r="R2993" i="45"/>
  <c r="W2992" i="45"/>
  <c r="R2992" i="45"/>
  <c r="O2992" i="45" s="1"/>
  <c r="W2991" i="45"/>
  <c r="R2991" i="45"/>
  <c r="O2991" i="45" s="1"/>
  <c r="W2990" i="45"/>
  <c r="R2990" i="45"/>
  <c r="O2990" i="45" s="1"/>
  <c r="W2989" i="45"/>
  <c r="R2989" i="45"/>
  <c r="O2989" i="45" s="1"/>
  <c r="W2988" i="45"/>
  <c r="R2988" i="45"/>
  <c r="W2987" i="45"/>
  <c r="R2987" i="45"/>
  <c r="W2986" i="45"/>
  <c r="R2986" i="45"/>
  <c r="O2986" i="45" s="1"/>
  <c r="W2985" i="45"/>
  <c r="R2985" i="45"/>
  <c r="W2984" i="45"/>
  <c r="R2984" i="45"/>
  <c r="W2983" i="45"/>
  <c r="R2983" i="45"/>
  <c r="W2982" i="45"/>
  <c r="R2982" i="45"/>
  <c r="W2981" i="45"/>
  <c r="R2981" i="45"/>
  <c r="O2981" i="45" s="1"/>
  <c r="W2980" i="45"/>
  <c r="R2980" i="45"/>
  <c r="W2979" i="45"/>
  <c r="R2979" i="45"/>
  <c r="W2978" i="45"/>
  <c r="R2978" i="45"/>
  <c r="O2978" i="45" s="1"/>
  <c r="W2977" i="45"/>
  <c r="R2977" i="45"/>
  <c r="O2977" i="45" s="1"/>
  <c r="W2976" i="45"/>
  <c r="R2976" i="45"/>
  <c r="O2976" i="45" s="1"/>
  <c r="W2975" i="45"/>
  <c r="R2975" i="45"/>
  <c r="W2974" i="45"/>
  <c r="R2974" i="45"/>
  <c r="O2974" i="45" s="1"/>
  <c r="W2973" i="45"/>
  <c r="R2973" i="45"/>
  <c r="O2973" i="45" s="1"/>
  <c r="W2972" i="45"/>
  <c r="R2972" i="45"/>
  <c r="W2971" i="45"/>
  <c r="R2971" i="45"/>
  <c r="W2970" i="45"/>
  <c r="R2970" i="45"/>
  <c r="O2970" i="45" s="1"/>
  <c r="W2969" i="45"/>
  <c r="R2969" i="45"/>
  <c r="O2969" i="45" s="1"/>
  <c r="W2968" i="45"/>
  <c r="R2968" i="45"/>
  <c r="W2967" i="45"/>
  <c r="R2967" i="45"/>
  <c r="W2966" i="45"/>
  <c r="R2966" i="45"/>
  <c r="O2966" i="45" s="1"/>
  <c r="W2965" i="45"/>
  <c r="R2965" i="45"/>
  <c r="O2965" i="45" s="1"/>
  <c r="W2964" i="45"/>
  <c r="R2964" i="45"/>
  <c r="W2963" i="45"/>
  <c r="R2963" i="45"/>
  <c r="W2962" i="45"/>
  <c r="R2962" i="45"/>
  <c r="O2962" i="45" s="1"/>
  <c r="W2961" i="45"/>
  <c r="R2961" i="45"/>
  <c r="O2961" i="45" s="1"/>
  <c r="W2960" i="45"/>
  <c r="R2960" i="45"/>
  <c r="W2959" i="45"/>
  <c r="R2959" i="45"/>
  <c r="W2958" i="45"/>
  <c r="R2958" i="45"/>
  <c r="W2957" i="45"/>
  <c r="R2957" i="45"/>
  <c r="O2957" i="45" s="1"/>
  <c r="W2956" i="45"/>
  <c r="R2956" i="45"/>
  <c r="O2956" i="45" s="1"/>
  <c r="W2955" i="45"/>
  <c r="R2955" i="45"/>
  <c r="W2954" i="45"/>
  <c r="R2954" i="45"/>
  <c r="O2954" i="45" s="1"/>
  <c r="W2953" i="45"/>
  <c r="R2953" i="45"/>
  <c r="O2953" i="45" s="1"/>
  <c r="W2952" i="45"/>
  <c r="R2952" i="45"/>
  <c r="W2951" i="45"/>
  <c r="R2951" i="45"/>
  <c r="W2950" i="45"/>
  <c r="R2950" i="45"/>
  <c r="O2950" i="45" s="1"/>
  <c r="W2949" i="45"/>
  <c r="R2949" i="45"/>
  <c r="O2949" i="45" s="1"/>
  <c r="W2948" i="45"/>
  <c r="R2948" i="45"/>
  <c r="P2948" i="45" s="1"/>
  <c r="W2947" i="45"/>
  <c r="R2947" i="45"/>
  <c r="W2946" i="45"/>
  <c r="R2946" i="45"/>
  <c r="O2946" i="45" s="1"/>
  <c r="W2945" i="45"/>
  <c r="R2945" i="45"/>
  <c r="W2944" i="45"/>
  <c r="R2944" i="45"/>
  <c r="P2944" i="45" s="1"/>
  <c r="W2943" i="45"/>
  <c r="R2943" i="45"/>
  <c r="W2942" i="45"/>
  <c r="R2942" i="45"/>
  <c r="W2941" i="45"/>
  <c r="R2941" i="45"/>
  <c r="O2941" i="45" s="1"/>
  <c r="W2940" i="45"/>
  <c r="R2940" i="45"/>
  <c r="W2939" i="45"/>
  <c r="R2939" i="45"/>
  <c r="W2938" i="45"/>
  <c r="R2938" i="45"/>
  <c r="O2938" i="45" s="1"/>
  <c r="W2937" i="45"/>
  <c r="R2937" i="45"/>
  <c r="O2937" i="45" s="1"/>
  <c r="W2936" i="45"/>
  <c r="R2936" i="45"/>
  <c r="O2936" i="45" s="1"/>
  <c r="W2935" i="45"/>
  <c r="R2935" i="45"/>
  <c r="W2934" i="45"/>
  <c r="R2934" i="45"/>
  <c r="W2933" i="45"/>
  <c r="R2933" i="45"/>
  <c r="O2933" i="45" s="1"/>
  <c r="W2932" i="45"/>
  <c r="R2932" i="45"/>
  <c r="W2931" i="45"/>
  <c r="R2931" i="45"/>
  <c r="W2930" i="45"/>
  <c r="R2930" i="45"/>
  <c r="O2930" i="45" s="1"/>
  <c r="W2929" i="45"/>
  <c r="R2929" i="45"/>
  <c r="O2929" i="45" s="1"/>
  <c r="W2928" i="45"/>
  <c r="R2928" i="45"/>
  <c r="O2928" i="45" s="1"/>
  <c r="W2927" i="45"/>
  <c r="R2927" i="45"/>
  <c r="P2927" i="45" s="1"/>
  <c r="W2926" i="45"/>
  <c r="R2926" i="45"/>
  <c r="O2926" i="45" s="1"/>
  <c r="W2925" i="45"/>
  <c r="R2925" i="45"/>
  <c r="O2925" i="45" s="1"/>
  <c r="W2924" i="45"/>
  <c r="R2924" i="45"/>
  <c r="W2923" i="45"/>
  <c r="R2923" i="45"/>
  <c r="W2922" i="45"/>
  <c r="R2922" i="45"/>
  <c r="O2922" i="45" s="1"/>
  <c r="W2921" i="45"/>
  <c r="R2921" i="45"/>
  <c r="O2921" i="45" s="1"/>
  <c r="W2920" i="45"/>
  <c r="R2920" i="45"/>
  <c r="W2919" i="45"/>
  <c r="R2919" i="45"/>
  <c r="W2918" i="45"/>
  <c r="R2918" i="45"/>
  <c r="W2917" i="45"/>
  <c r="R2917" i="45"/>
  <c r="O2917" i="45" s="1"/>
  <c r="W2916" i="45"/>
  <c r="R2916" i="45"/>
  <c r="W2915" i="45"/>
  <c r="R2915" i="45"/>
  <c r="W2914" i="45"/>
  <c r="R2914" i="45"/>
  <c r="O2914" i="45" s="1"/>
  <c r="W2913" i="45"/>
  <c r="R2913" i="45"/>
  <c r="W2912" i="45"/>
  <c r="R2912" i="45"/>
  <c r="W2911" i="45"/>
  <c r="R2911" i="45"/>
  <c r="W2910" i="45"/>
  <c r="R2910" i="45"/>
  <c r="W2909" i="45"/>
  <c r="R2909" i="45"/>
  <c r="O2909" i="45" s="1"/>
  <c r="W2908" i="45"/>
  <c r="R2908" i="45"/>
  <c r="W2907" i="45"/>
  <c r="R2907" i="45"/>
  <c r="W2906" i="45"/>
  <c r="R2906" i="45"/>
  <c r="O2906" i="45" s="1"/>
  <c r="W2905" i="45"/>
  <c r="R2905" i="45"/>
  <c r="O2905" i="45" s="1"/>
  <c r="W2904" i="45"/>
  <c r="R2904" i="45"/>
  <c r="O2904" i="45" s="1"/>
  <c r="W2903" i="45"/>
  <c r="R2903" i="45"/>
  <c r="W2902" i="45"/>
  <c r="R2902" i="45"/>
  <c r="O2902" i="45" s="1"/>
  <c r="W2901" i="45"/>
  <c r="R2901" i="45"/>
  <c r="O2901" i="45" s="1"/>
  <c r="W2900" i="45"/>
  <c r="R2900" i="45"/>
  <c r="W2899" i="45"/>
  <c r="R2899" i="45"/>
  <c r="W2898" i="45"/>
  <c r="R2898" i="45"/>
  <c r="O2898" i="45" s="1"/>
  <c r="W2897" i="45"/>
  <c r="R2897" i="45"/>
  <c r="W2896" i="45"/>
  <c r="R2896" i="45"/>
  <c r="O2896" i="45" s="1"/>
  <c r="W2895" i="45"/>
  <c r="R2895" i="45"/>
  <c r="W2894" i="45"/>
  <c r="R2894" i="45"/>
  <c r="W2893" i="45"/>
  <c r="R2893" i="45"/>
  <c r="O2893" i="45" s="1"/>
  <c r="W2892" i="45"/>
  <c r="R2892" i="45"/>
  <c r="W2891" i="45"/>
  <c r="R2891" i="45"/>
  <c r="W2890" i="45"/>
  <c r="R2890" i="45"/>
  <c r="O2890" i="45" s="1"/>
  <c r="W2889" i="45"/>
  <c r="R2889" i="45"/>
  <c r="W2888" i="45"/>
  <c r="R2888" i="45"/>
  <c r="W2887" i="45"/>
  <c r="R2887" i="45"/>
  <c r="W2886" i="45"/>
  <c r="R2886" i="45"/>
  <c r="O2886" i="45" s="1"/>
  <c r="W2885" i="45"/>
  <c r="R2885" i="45"/>
  <c r="O2885" i="45" s="1"/>
  <c r="W2884" i="45"/>
  <c r="R2884" i="45"/>
  <c r="W2883" i="45"/>
  <c r="R2883" i="45"/>
  <c r="W2882" i="45"/>
  <c r="R2882" i="45"/>
  <c r="O2882" i="45" s="1"/>
  <c r="W2881" i="45"/>
  <c r="R2881" i="45"/>
  <c r="O2881" i="45" s="1"/>
  <c r="W2880" i="45"/>
  <c r="R2880" i="45"/>
  <c r="O2880" i="45" s="1"/>
  <c r="W2879" i="45"/>
  <c r="R2879" i="45"/>
  <c r="W2878" i="45"/>
  <c r="R2878" i="45"/>
  <c r="W2877" i="45"/>
  <c r="R2877" i="45"/>
  <c r="O2877" i="45" s="1"/>
  <c r="W2876" i="45"/>
  <c r="R2876" i="45"/>
  <c r="W2875" i="45"/>
  <c r="R2875" i="45"/>
  <c r="W2874" i="45"/>
  <c r="R2874" i="45"/>
  <c r="O2874" i="45" s="1"/>
  <c r="W2873" i="45"/>
  <c r="R2873" i="45"/>
  <c r="O2873" i="45" s="1"/>
  <c r="W2872" i="45"/>
  <c r="R2872" i="45"/>
  <c r="O2872" i="45" s="1"/>
  <c r="W2871" i="45"/>
  <c r="R2871" i="45"/>
  <c r="W2870" i="45"/>
  <c r="R2870" i="45"/>
  <c r="O2870" i="45" s="1"/>
  <c r="W2869" i="45"/>
  <c r="R2869" i="45"/>
  <c r="O2869" i="45" s="1"/>
  <c r="W2868" i="45"/>
  <c r="R2868" i="45"/>
  <c r="W2867" i="45"/>
  <c r="R2867" i="45"/>
  <c r="W2866" i="45"/>
  <c r="R2866" i="45"/>
  <c r="O2866" i="45" s="1"/>
  <c r="W2865" i="45"/>
  <c r="R2865" i="45"/>
  <c r="O2865" i="45" s="1"/>
  <c r="W2864" i="45"/>
  <c r="R2864" i="45"/>
  <c r="O2864" i="45" s="1"/>
  <c r="W2863" i="45"/>
  <c r="R2863" i="45"/>
  <c r="W2862" i="45"/>
  <c r="R2862" i="45"/>
  <c r="O2862" i="45" s="1"/>
  <c r="W2861" i="45"/>
  <c r="R2861" i="45"/>
  <c r="O2861" i="45" s="1"/>
  <c r="W2860" i="45"/>
  <c r="R2860" i="45"/>
  <c r="W2859" i="45"/>
  <c r="R2859" i="45"/>
  <c r="W2858" i="45"/>
  <c r="R2858" i="45"/>
  <c r="O2858" i="45" s="1"/>
  <c r="W2857" i="45"/>
  <c r="R2857" i="45"/>
  <c r="O2857" i="45" s="1"/>
  <c r="W2856" i="45"/>
  <c r="R2856" i="45"/>
  <c r="O2856" i="45" s="1"/>
  <c r="W2855" i="45"/>
  <c r="R2855" i="45"/>
  <c r="W2854" i="45"/>
  <c r="R2854" i="45"/>
  <c r="O2854" i="45" s="1"/>
  <c r="W2853" i="45"/>
  <c r="R2853" i="45"/>
  <c r="O2853" i="45" s="1"/>
  <c r="W2852" i="45"/>
  <c r="R2852" i="45"/>
  <c r="O2852" i="45" s="1"/>
  <c r="W2851" i="45"/>
  <c r="R2851" i="45"/>
  <c r="W2850" i="45"/>
  <c r="R2850" i="45"/>
  <c r="O2850" i="45" s="1"/>
  <c r="W2849" i="45"/>
  <c r="R2849" i="45"/>
  <c r="O2849" i="45" s="1"/>
  <c r="W2848" i="45"/>
  <c r="R2848" i="45"/>
  <c r="O2848" i="45" s="1"/>
  <c r="W2847" i="45"/>
  <c r="R2847" i="45"/>
  <c r="W2846" i="45"/>
  <c r="R2846" i="45"/>
  <c r="O2846" i="45" s="1"/>
  <c r="W2845" i="45"/>
  <c r="R2845" i="45"/>
  <c r="O2845" i="45" s="1"/>
  <c r="W2844" i="45"/>
  <c r="R2844" i="45"/>
  <c r="O2844" i="45" s="1"/>
  <c r="W2843" i="45"/>
  <c r="R2843" i="45"/>
  <c r="W2842" i="45"/>
  <c r="R2842" i="45"/>
  <c r="O2842" i="45" s="1"/>
  <c r="W2841" i="45"/>
  <c r="R2841" i="45"/>
  <c r="W2840" i="45"/>
  <c r="R2840" i="45"/>
  <c r="O2840" i="45" s="1"/>
  <c r="W2839" i="45"/>
  <c r="R2839" i="45"/>
  <c r="W2838" i="45"/>
  <c r="R2838" i="45"/>
  <c r="O2838" i="45" s="1"/>
  <c r="W2837" i="45"/>
  <c r="R2837" i="45"/>
  <c r="O2837" i="45" s="1"/>
  <c r="W2836" i="45"/>
  <c r="R2836" i="45"/>
  <c r="W2835" i="45"/>
  <c r="R2835" i="45"/>
  <c r="W2834" i="45"/>
  <c r="R2834" i="45"/>
  <c r="O2834" i="45" s="1"/>
  <c r="W2833" i="45"/>
  <c r="R2833" i="45"/>
  <c r="W2832" i="45"/>
  <c r="R2832" i="45"/>
  <c r="O2832" i="45" s="1"/>
  <c r="W2831" i="45"/>
  <c r="R2831" i="45"/>
  <c r="W2830" i="45"/>
  <c r="R2830" i="45"/>
  <c r="W2829" i="45"/>
  <c r="R2829" i="45"/>
  <c r="O2829" i="45" s="1"/>
  <c r="W2828" i="45"/>
  <c r="R2828" i="45"/>
  <c r="W2827" i="45"/>
  <c r="R2827" i="45"/>
  <c r="W2826" i="45"/>
  <c r="R2826" i="45"/>
  <c r="W2825" i="45"/>
  <c r="R2825" i="45"/>
  <c r="O2825" i="45" s="1"/>
  <c r="W2824" i="45"/>
  <c r="R2824" i="45"/>
  <c r="W2823" i="45"/>
  <c r="R2823" i="45"/>
  <c r="O2823" i="45" s="1"/>
  <c r="W2822" i="45"/>
  <c r="R2822" i="45"/>
  <c r="O2822" i="45" s="1"/>
  <c r="W2821" i="45"/>
  <c r="R2821" i="45"/>
  <c r="O2821" i="45" s="1"/>
  <c r="W2820" i="45"/>
  <c r="R2820" i="45"/>
  <c r="W2819" i="45"/>
  <c r="R2819" i="45"/>
  <c r="W2818" i="45"/>
  <c r="R2818" i="45"/>
  <c r="W2817" i="45"/>
  <c r="R2817" i="45"/>
  <c r="O2817" i="45" s="1"/>
  <c r="W2816" i="45"/>
  <c r="R2816" i="45"/>
  <c r="W2815" i="45"/>
  <c r="R2815" i="45"/>
  <c r="O2815" i="45" s="1"/>
  <c r="W2814" i="45"/>
  <c r="R2814" i="45"/>
  <c r="O2814" i="45" s="1"/>
  <c r="W2813" i="45"/>
  <c r="R2813" i="45"/>
  <c r="W2812" i="45"/>
  <c r="R2812" i="45"/>
  <c r="W2811" i="45"/>
  <c r="R2811" i="45"/>
  <c r="W2810" i="45"/>
  <c r="R2810" i="45"/>
  <c r="O2810" i="45" s="1"/>
  <c r="W2809" i="45"/>
  <c r="R2809" i="45"/>
  <c r="O2809" i="45" s="1"/>
  <c r="W2808" i="45"/>
  <c r="R2808" i="45"/>
  <c r="W2807" i="45"/>
  <c r="R2807" i="45"/>
  <c r="W2806" i="45"/>
  <c r="R2806" i="45"/>
  <c r="O2806" i="45" s="1"/>
  <c r="W2805" i="45"/>
  <c r="R2805" i="45"/>
  <c r="O2805" i="45" s="1"/>
  <c r="W2804" i="45"/>
  <c r="R2804" i="45"/>
  <c r="O2804" i="45" s="1"/>
  <c r="W2803" i="45"/>
  <c r="R2803" i="45"/>
  <c r="O2803" i="45" s="1"/>
  <c r="W2802" i="45"/>
  <c r="R2802" i="45"/>
  <c r="W2801" i="45"/>
  <c r="R2801" i="45"/>
  <c r="O2801" i="45" s="1"/>
  <c r="W2800" i="45"/>
  <c r="R2800" i="45"/>
  <c r="W2799" i="45"/>
  <c r="R2799" i="45"/>
  <c r="W2798" i="45"/>
  <c r="R2798" i="45"/>
  <c r="O2798" i="45" s="1"/>
  <c r="W2797" i="45"/>
  <c r="R2797" i="45"/>
  <c r="O2797" i="45" s="1"/>
  <c r="W2796" i="45"/>
  <c r="R2796" i="45"/>
  <c r="O2796" i="45" s="1"/>
  <c r="W2795" i="45"/>
  <c r="R2795" i="45"/>
  <c r="W2794" i="45"/>
  <c r="R2794" i="45"/>
  <c r="W2793" i="45"/>
  <c r="R2793" i="45"/>
  <c r="O2793" i="45" s="1"/>
  <c r="W2792" i="45"/>
  <c r="R2792" i="45"/>
  <c r="W2791" i="45"/>
  <c r="R2791" i="45"/>
  <c r="W2790" i="45"/>
  <c r="R2790" i="45"/>
  <c r="O2790" i="45" s="1"/>
  <c r="W2789" i="45"/>
  <c r="R2789" i="45"/>
  <c r="O2789" i="45" s="1"/>
  <c r="W2788" i="45"/>
  <c r="R2788" i="45"/>
  <c r="O2788" i="45" s="1"/>
  <c r="W2787" i="45"/>
  <c r="R2787" i="45"/>
  <c r="O2787" i="45" s="1"/>
  <c r="W2786" i="45"/>
  <c r="R2786" i="45"/>
  <c r="W2785" i="45"/>
  <c r="R2785" i="45"/>
  <c r="O2785" i="45" s="1"/>
  <c r="W2784" i="45"/>
  <c r="R2784" i="45"/>
  <c r="W2783" i="45"/>
  <c r="R2783" i="45"/>
  <c r="W2782" i="45"/>
  <c r="R2782" i="45"/>
  <c r="O2782" i="45" s="1"/>
  <c r="W2781" i="45"/>
  <c r="R2781" i="45"/>
  <c r="O2781" i="45" s="1"/>
  <c r="W2780" i="45"/>
  <c r="R2780" i="45"/>
  <c r="O2780" i="45" s="1"/>
  <c r="W2779" i="45"/>
  <c r="R2779" i="45"/>
  <c r="W2778" i="45"/>
  <c r="R2778" i="45"/>
  <c r="W2777" i="45"/>
  <c r="R2777" i="45"/>
  <c r="O2777" i="45" s="1"/>
  <c r="W2776" i="45"/>
  <c r="R2776" i="45"/>
  <c r="W2775" i="45"/>
  <c r="R2775" i="45"/>
  <c r="W2774" i="45"/>
  <c r="R2774" i="45"/>
  <c r="O2774" i="45" s="1"/>
  <c r="W2773" i="45"/>
  <c r="R2773" i="45"/>
  <c r="O2773" i="45" s="1"/>
  <c r="W2772" i="45"/>
  <c r="R2772" i="45"/>
  <c r="O2772" i="45" s="1"/>
  <c r="W2771" i="45"/>
  <c r="R2771" i="45"/>
  <c r="O2771" i="45" s="1"/>
  <c r="W2770" i="45"/>
  <c r="R2770" i="45"/>
  <c r="W2769" i="45"/>
  <c r="R2769" i="45"/>
  <c r="O2769" i="45" s="1"/>
  <c r="W2768" i="45"/>
  <c r="R2768" i="45"/>
  <c r="W2767" i="45"/>
  <c r="R2767" i="45"/>
  <c r="W2766" i="45"/>
  <c r="R2766" i="45"/>
  <c r="O2766" i="45" s="1"/>
  <c r="W2765" i="45"/>
  <c r="R2765" i="45"/>
  <c r="O2765" i="45" s="1"/>
  <c r="W2764" i="45"/>
  <c r="R2764" i="45"/>
  <c r="O2764" i="45" s="1"/>
  <c r="W2763" i="45"/>
  <c r="R2763" i="45"/>
  <c r="W2762" i="45"/>
  <c r="R2762" i="45"/>
  <c r="W2761" i="45"/>
  <c r="R2761" i="45"/>
  <c r="O2761" i="45" s="1"/>
  <c r="W2760" i="45"/>
  <c r="R2760" i="45"/>
  <c r="W2759" i="45"/>
  <c r="R2759" i="45"/>
  <c r="W2758" i="45"/>
  <c r="R2758" i="45"/>
  <c r="O2758" i="45" s="1"/>
  <c r="W2757" i="45"/>
  <c r="R2757" i="45"/>
  <c r="O2757" i="45" s="1"/>
  <c r="W2756" i="45"/>
  <c r="R2756" i="45"/>
  <c r="O2756" i="45" s="1"/>
  <c r="W2755" i="45"/>
  <c r="R2755" i="45"/>
  <c r="O2755" i="45" s="1"/>
  <c r="W2754" i="45"/>
  <c r="R2754" i="45"/>
  <c r="W2753" i="45"/>
  <c r="R2753" i="45"/>
  <c r="O2753" i="45" s="1"/>
  <c r="W2752" i="45"/>
  <c r="R2752" i="45"/>
  <c r="W2751" i="45"/>
  <c r="R2751" i="45"/>
  <c r="W2750" i="45"/>
  <c r="R2750" i="45"/>
  <c r="O2750" i="45" s="1"/>
  <c r="W2749" i="45"/>
  <c r="R2749" i="45"/>
  <c r="O2749" i="45" s="1"/>
  <c r="W2748" i="45"/>
  <c r="R2748" i="45"/>
  <c r="O2748" i="45" s="1"/>
  <c r="W2747" i="45"/>
  <c r="R2747" i="45"/>
  <c r="W2746" i="45"/>
  <c r="R2746" i="45"/>
  <c r="W2745" i="45"/>
  <c r="R2745" i="45"/>
  <c r="O2745" i="45" s="1"/>
  <c r="W2744" i="45"/>
  <c r="R2744" i="45"/>
  <c r="W2743" i="45"/>
  <c r="R2743" i="45"/>
  <c r="W2742" i="45"/>
  <c r="R2742" i="45"/>
  <c r="O2742" i="45" s="1"/>
  <c r="W2741" i="45"/>
  <c r="R2741" i="45"/>
  <c r="O2741" i="45" s="1"/>
  <c r="W2740" i="45"/>
  <c r="R2740" i="45"/>
  <c r="O2740" i="45" s="1"/>
  <c r="W2739" i="45"/>
  <c r="R2739" i="45"/>
  <c r="O2739" i="45" s="1"/>
  <c r="W2738" i="45"/>
  <c r="R2738" i="45"/>
  <c r="W2737" i="45"/>
  <c r="R2737" i="45"/>
  <c r="O2737" i="45" s="1"/>
  <c r="W2736" i="45"/>
  <c r="R2736" i="45"/>
  <c r="W2735" i="45"/>
  <c r="R2735" i="45"/>
  <c r="W2734" i="45"/>
  <c r="R2734" i="45"/>
  <c r="O2734" i="45" s="1"/>
  <c r="W2733" i="45"/>
  <c r="R2733" i="45"/>
  <c r="O2733" i="45" s="1"/>
  <c r="W2732" i="45"/>
  <c r="R2732" i="45"/>
  <c r="O2732" i="45" s="1"/>
  <c r="W2731" i="45"/>
  <c r="R2731" i="45"/>
  <c r="W2730" i="45"/>
  <c r="R2730" i="45"/>
  <c r="W2729" i="45"/>
  <c r="R2729" i="45"/>
  <c r="O2729" i="45" s="1"/>
  <c r="W2728" i="45"/>
  <c r="R2728" i="45"/>
  <c r="W2727" i="45"/>
  <c r="R2727" i="45"/>
  <c r="W2726" i="45"/>
  <c r="R2726" i="45"/>
  <c r="O2726" i="45" s="1"/>
  <c r="W2725" i="45"/>
  <c r="R2725" i="45"/>
  <c r="W2724" i="45"/>
  <c r="R2724" i="45"/>
  <c r="W2723" i="45"/>
  <c r="R2723" i="45"/>
  <c r="O2723" i="45" s="1"/>
  <c r="W2722" i="45"/>
  <c r="R2722" i="45"/>
  <c r="W2721" i="45"/>
  <c r="R2721" i="45"/>
  <c r="O2721" i="45" s="1"/>
  <c r="W2720" i="45"/>
  <c r="R2720" i="45"/>
  <c r="W2719" i="45"/>
  <c r="R2719" i="45"/>
  <c r="W2718" i="45"/>
  <c r="R2718" i="45"/>
  <c r="O2718" i="45" s="1"/>
  <c r="W2717" i="45"/>
  <c r="R2717" i="45"/>
  <c r="O2717" i="45" s="1"/>
  <c r="W2716" i="45"/>
  <c r="R2716" i="45"/>
  <c r="O2716" i="45" s="1"/>
  <c r="W2715" i="45"/>
  <c r="R2715" i="45"/>
  <c r="O2715" i="45" s="1"/>
  <c r="W2714" i="45"/>
  <c r="R2714" i="45"/>
  <c r="W2713" i="45"/>
  <c r="R2713" i="45"/>
  <c r="O2713" i="45" s="1"/>
  <c r="W2712" i="45"/>
  <c r="R2712" i="45"/>
  <c r="W2711" i="45"/>
  <c r="R2711" i="45"/>
  <c r="W2710" i="45"/>
  <c r="R2710" i="45"/>
  <c r="O2710" i="45" s="1"/>
  <c r="W2709" i="45"/>
  <c r="R2709" i="45"/>
  <c r="O2709" i="45" s="1"/>
  <c r="W2708" i="45"/>
  <c r="R2708" i="45"/>
  <c r="W2707" i="45"/>
  <c r="R2707" i="45"/>
  <c r="W2706" i="45"/>
  <c r="R2706" i="45"/>
  <c r="W2705" i="45"/>
  <c r="R2705" i="45"/>
  <c r="O2705" i="45" s="1"/>
  <c r="W2704" i="45"/>
  <c r="R2704" i="45"/>
  <c r="W2703" i="45"/>
  <c r="R2703" i="45"/>
  <c r="W2702" i="45"/>
  <c r="R2702" i="45"/>
  <c r="O2702" i="45" s="1"/>
  <c r="W2701" i="45"/>
  <c r="R2701" i="45"/>
  <c r="O2701" i="45" s="1"/>
  <c r="W2700" i="45"/>
  <c r="R2700" i="45"/>
  <c r="W2699" i="45"/>
  <c r="R2699" i="45"/>
  <c r="W2698" i="45"/>
  <c r="R2698" i="45"/>
  <c r="W2697" i="45"/>
  <c r="R2697" i="45"/>
  <c r="O2697" i="45" s="1"/>
  <c r="W2696" i="45"/>
  <c r="R2696" i="45"/>
  <c r="W2695" i="45"/>
  <c r="R2695" i="45"/>
  <c r="W2694" i="45"/>
  <c r="R2694" i="45"/>
  <c r="O2694" i="45" s="1"/>
  <c r="W2693" i="45"/>
  <c r="R2693" i="45"/>
  <c r="W2692" i="45"/>
  <c r="R2692" i="45"/>
  <c r="O2692" i="45" s="1"/>
  <c r="W2691" i="45"/>
  <c r="R2691" i="45"/>
  <c r="O2691" i="45" s="1"/>
  <c r="W2690" i="45"/>
  <c r="R2690" i="45"/>
  <c r="O2690" i="45" s="1"/>
  <c r="W2689" i="45"/>
  <c r="R2689" i="45"/>
  <c r="O2689" i="45" s="1"/>
  <c r="W2688" i="45"/>
  <c r="R2688" i="45"/>
  <c r="W2687" i="45"/>
  <c r="R2687" i="45"/>
  <c r="W2686" i="45"/>
  <c r="R2686" i="45"/>
  <c r="O2686" i="45" s="1"/>
  <c r="W2685" i="45"/>
  <c r="R2685" i="45"/>
  <c r="O2685" i="45" s="1"/>
  <c r="W2684" i="45"/>
  <c r="R2684" i="45"/>
  <c r="O2684" i="45" s="1"/>
  <c r="W2683" i="45"/>
  <c r="R2683" i="45"/>
  <c r="O2683" i="45" s="1"/>
  <c r="W2682" i="45"/>
  <c r="R2682" i="45"/>
  <c r="W2681" i="45"/>
  <c r="R2681" i="45"/>
  <c r="O2681" i="45" s="1"/>
  <c r="W2680" i="45"/>
  <c r="R2680" i="45"/>
  <c r="W2679" i="45"/>
  <c r="R2679" i="45"/>
  <c r="O2679" i="45" s="1"/>
  <c r="W2678" i="45"/>
  <c r="R2678" i="45"/>
  <c r="W2677" i="45"/>
  <c r="R2677" i="45"/>
  <c r="W2676" i="45"/>
  <c r="R2676" i="45"/>
  <c r="O2676" i="45" s="1"/>
  <c r="W2675" i="45"/>
  <c r="R2675" i="45"/>
  <c r="O2675" i="45" s="1"/>
  <c r="W2674" i="45"/>
  <c r="R2674" i="45"/>
  <c r="W2673" i="45"/>
  <c r="R2673" i="45"/>
  <c r="O2673" i="45" s="1"/>
  <c r="W2672" i="45"/>
  <c r="R2672" i="45"/>
  <c r="W2671" i="45"/>
  <c r="R2671" i="45"/>
  <c r="W2670" i="45"/>
  <c r="R2670" i="45"/>
  <c r="O2670" i="45" s="1"/>
  <c r="W2669" i="45"/>
  <c r="R2669" i="45"/>
  <c r="O2669" i="45" s="1"/>
  <c r="W2668" i="45"/>
  <c r="R2668" i="45"/>
  <c r="W2667" i="45"/>
  <c r="R2667" i="45"/>
  <c r="O2667" i="45" s="1"/>
  <c r="W2666" i="45"/>
  <c r="R2666" i="45"/>
  <c r="W2665" i="45"/>
  <c r="R2665" i="45"/>
  <c r="O2665" i="45" s="1"/>
  <c r="W2664" i="45"/>
  <c r="R2664" i="45"/>
  <c r="W2663" i="45"/>
  <c r="R2663" i="45"/>
  <c r="O2663" i="45" s="1"/>
  <c r="W2662" i="45"/>
  <c r="R2662" i="45"/>
  <c r="O2662" i="45" s="1"/>
  <c r="W2661" i="45"/>
  <c r="R2661" i="45"/>
  <c r="O2661" i="45" s="1"/>
  <c r="W2660" i="45"/>
  <c r="R2660" i="45"/>
  <c r="W2659" i="45"/>
  <c r="R2659" i="45"/>
  <c r="O2659" i="45" s="1"/>
  <c r="W2658" i="45"/>
  <c r="R2658" i="45"/>
  <c r="W2657" i="45"/>
  <c r="R2657" i="45"/>
  <c r="O2657" i="45" s="1"/>
  <c r="W2656" i="45"/>
  <c r="R2656" i="45"/>
  <c r="O2656" i="45" s="1"/>
  <c r="W2655" i="45"/>
  <c r="R2655" i="45"/>
  <c r="W2654" i="45"/>
  <c r="R2654" i="45"/>
  <c r="O2654" i="45" s="1"/>
  <c r="W2653" i="45"/>
  <c r="R2653" i="45"/>
  <c r="W2652" i="45"/>
  <c r="R2652" i="45"/>
  <c r="O2652" i="45" s="1"/>
  <c r="W2651" i="45"/>
  <c r="R2651" i="45"/>
  <c r="O2651" i="45" s="1"/>
  <c r="W2650" i="45"/>
  <c r="R2650" i="45"/>
  <c r="O2650" i="45" s="1"/>
  <c r="W2649" i="45"/>
  <c r="R2649" i="45"/>
  <c r="W2648" i="45"/>
  <c r="R2648" i="45"/>
  <c r="W2647" i="45"/>
  <c r="R2647" i="45"/>
  <c r="W2646" i="45"/>
  <c r="R2646" i="45"/>
  <c r="O2646" i="45" s="1"/>
  <c r="W2645" i="45"/>
  <c r="R2645" i="45"/>
  <c r="O2645" i="45" s="1"/>
  <c r="W2644" i="45"/>
  <c r="R2644" i="45"/>
  <c r="O2644" i="45" s="1"/>
  <c r="W2643" i="45"/>
  <c r="R2643" i="45"/>
  <c r="O2643" i="45" s="1"/>
  <c r="W2642" i="45"/>
  <c r="R2642" i="45"/>
  <c r="W2641" i="45"/>
  <c r="R2641" i="45"/>
  <c r="W2640" i="45"/>
  <c r="R2640" i="45"/>
  <c r="W2639" i="45"/>
  <c r="R2639" i="45"/>
  <c r="O2639" i="45" s="1"/>
  <c r="W2638" i="45"/>
  <c r="R2638" i="45"/>
  <c r="O2638" i="45" s="1"/>
  <c r="W2637" i="45"/>
  <c r="R2637" i="45"/>
  <c r="W2636" i="45"/>
  <c r="R2636" i="45"/>
  <c r="W2635" i="45"/>
  <c r="R2635" i="45"/>
  <c r="O2635" i="45" s="1"/>
  <c r="W2634" i="45"/>
  <c r="R2634" i="45"/>
  <c r="O2634" i="45" s="1"/>
  <c r="W2633" i="45"/>
  <c r="R2633" i="45"/>
  <c r="W2632" i="45"/>
  <c r="R2632" i="45"/>
  <c r="W2631" i="45"/>
  <c r="R2631" i="45"/>
  <c r="O2631" i="45" s="1"/>
  <c r="W2630" i="45"/>
  <c r="R2630" i="45"/>
  <c r="O2630" i="45" s="1"/>
  <c r="W2629" i="45"/>
  <c r="R2629" i="45"/>
  <c r="W2628" i="45"/>
  <c r="R2628" i="45"/>
  <c r="W2627" i="45"/>
  <c r="R2627" i="45"/>
  <c r="O2627" i="45" s="1"/>
  <c r="W2626" i="45"/>
  <c r="R2626" i="45"/>
  <c r="O2626" i="45" s="1"/>
  <c r="W2625" i="45"/>
  <c r="R2625" i="45"/>
  <c r="W2624" i="45"/>
  <c r="R2624" i="45"/>
  <c r="W2623" i="45"/>
  <c r="R2623" i="45"/>
  <c r="O2623" i="45" s="1"/>
  <c r="W2622" i="45"/>
  <c r="R2622" i="45"/>
  <c r="O2622" i="45" s="1"/>
  <c r="W2621" i="45"/>
  <c r="R2621" i="45"/>
  <c r="W2620" i="45"/>
  <c r="R2620" i="45"/>
  <c r="W2619" i="45"/>
  <c r="R2619" i="45"/>
  <c r="O2619" i="45" s="1"/>
  <c r="W2618" i="45"/>
  <c r="R2618" i="45"/>
  <c r="W2617" i="45"/>
  <c r="R2617" i="45"/>
  <c r="W2616" i="45"/>
  <c r="R2616" i="45"/>
  <c r="W2615" i="45"/>
  <c r="R2615" i="45"/>
  <c r="O2615" i="45" s="1"/>
  <c r="W2614" i="45"/>
  <c r="R2614" i="45"/>
  <c r="W2613" i="45"/>
  <c r="R2613" i="45"/>
  <c r="W2612" i="45"/>
  <c r="R2612" i="45"/>
  <c r="W2611" i="45"/>
  <c r="R2611" i="45"/>
  <c r="O2611" i="45" s="1"/>
  <c r="W2610" i="45"/>
  <c r="R2610" i="45"/>
  <c r="W2609" i="45"/>
  <c r="R2609" i="45"/>
  <c r="W2608" i="45"/>
  <c r="R2608" i="45"/>
  <c r="W2607" i="45"/>
  <c r="R2607" i="45"/>
  <c r="O2607" i="45" s="1"/>
  <c r="W2606" i="45"/>
  <c r="R2606" i="45"/>
  <c r="W2605" i="45"/>
  <c r="R2605" i="45"/>
  <c r="W2604" i="45"/>
  <c r="R2604" i="45"/>
  <c r="W2603" i="45"/>
  <c r="R2603" i="45"/>
  <c r="O2603" i="45" s="1"/>
  <c r="W2602" i="45"/>
  <c r="R2602" i="45"/>
  <c r="W2601" i="45"/>
  <c r="R2601" i="45"/>
  <c r="W2600" i="45"/>
  <c r="R2600" i="45"/>
  <c r="W2599" i="45"/>
  <c r="R2599" i="45"/>
  <c r="O2599" i="45" s="1"/>
  <c r="W2598" i="45"/>
  <c r="R2598" i="45"/>
  <c r="O2598" i="45" s="1"/>
  <c r="W2597" i="45"/>
  <c r="R2597" i="45"/>
  <c r="W2596" i="45"/>
  <c r="R2596" i="45"/>
  <c r="W2595" i="45"/>
  <c r="R2595" i="45"/>
  <c r="O2595" i="45" s="1"/>
  <c r="W2594" i="45"/>
  <c r="R2594" i="45"/>
  <c r="W2593" i="45"/>
  <c r="R2593" i="45"/>
  <c r="O2593" i="45" s="1"/>
  <c r="W2592" i="45"/>
  <c r="R2592" i="45"/>
  <c r="O2592" i="45" s="1"/>
  <c r="W2591" i="45"/>
  <c r="R2591" i="45"/>
  <c r="O2591" i="45" s="1"/>
  <c r="W2590" i="45"/>
  <c r="R2590" i="45"/>
  <c r="W2589" i="45"/>
  <c r="R2589" i="45"/>
  <c r="W2588" i="45"/>
  <c r="R2588" i="45"/>
  <c r="O2588" i="45" s="1"/>
  <c r="W2587" i="45"/>
  <c r="R2587" i="45"/>
  <c r="O2587" i="45" s="1"/>
  <c r="W2586" i="45"/>
  <c r="R2586" i="45"/>
  <c r="W2585" i="45"/>
  <c r="R2585" i="45"/>
  <c r="O2585" i="45" s="1"/>
  <c r="W2584" i="45"/>
  <c r="R2584" i="45"/>
  <c r="W2583" i="45"/>
  <c r="R2583" i="45"/>
  <c r="O2583" i="45" s="1"/>
  <c r="W2582" i="45"/>
  <c r="R2582" i="45"/>
  <c r="O2582" i="45" s="1"/>
  <c r="W2581" i="45"/>
  <c r="R2581" i="45"/>
  <c r="O2581" i="45" s="1"/>
  <c r="W2580" i="45"/>
  <c r="R2580" i="45"/>
  <c r="O2580" i="45" s="1"/>
  <c r="W2579" i="45"/>
  <c r="R2579" i="45"/>
  <c r="W2578" i="45"/>
  <c r="R2578" i="45"/>
  <c r="O2578" i="45" s="1"/>
  <c r="W2577" i="45"/>
  <c r="R2577" i="45"/>
  <c r="O2577" i="45" s="1"/>
  <c r="W2576" i="45"/>
  <c r="R2576" i="45"/>
  <c r="O2576" i="45" s="1"/>
  <c r="W2575" i="45"/>
  <c r="R2575" i="45"/>
  <c r="W2574" i="45"/>
  <c r="R2574" i="45"/>
  <c r="O2574" i="45" s="1"/>
  <c r="W2573" i="45"/>
  <c r="R2573" i="45"/>
  <c r="O2573" i="45" s="1"/>
  <c r="W2572" i="45"/>
  <c r="R2572" i="45"/>
  <c r="W2571" i="45"/>
  <c r="R2571" i="45"/>
  <c r="W2570" i="45"/>
  <c r="R2570" i="45"/>
  <c r="O2570" i="45" s="1"/>
  <c r="W2569" i="45"/>
  <c r="R2569" i="45"/>
  <c r="O2569" i="45" s="1"/>
  <c r="W2568" i="45"/>
  <c r="R2568" i="45"/>
  <c r="W2567" i="45"/>
  <c r="R2567" i="45"/>
  <c r="W2566" i="45"/>
  <c r="R2566" i="45"/>
  <c r="O2566" i="45" s="1"/>
  <c r="W2565" i="45"/>
  <c r="R2565" i="45"/>
  <c r="O2565" i="45" s="1"/>
  <c r="W2564" i="45"/>
  <c r="R2564" i="45"/>
  <c r="W2563" i="45"/>
  <c r="R2563" i="45"/>
  <c r="W2562" i="45"/>
  <c r="R2562" i="45"/>
  <c r="O2562" i="45" s="1"/>
  <c r="W2561" i="45"/>
  <c r="R2561" i="45"/>
  <c r="W2560" i="45"/>
  <c r="R2560" i="45"/>
  <c r="W2559" i="45"/>
  <c r="R2559" i="45"/>
  <c r="W2558" i="45"/>
  <c r="R2558" i="45"/>
  <c r="O2558" i="45" s="1"/>
  <c r="W2557" i="45"/>
  <c r="R2557" i="45"/>
  <c r="O2557" i="45" s="1"/>
  <c r="W2556" i="45"/>
  <c r="R2556" i="45"/>
  <c r="W2555" i="45"/>
  <c r="R2555" i="45"/>
  <c r="W2554" i="45"/>
  <c r="R2554" i="45"/>
  <c r="O2554" i="45" s="1"/>
  <c r="W2553" i="45"/>
  <c r="R2553" i="45"/>
  <c r="O2553" i="45" s="1"/>
  <c r="W2552" i="45"/>
  <c r="R2552" i="45"/>
  <c r="W2551" i="45"/>
  <c r="R2551" i="45"/>
  <c r="W2550" i="45"/>
  <c r="R2550" i="45"/>
  <c r="O2550" i="45" s="1"/>
  <c r="W2549" i="45"/>
  <c r="R2549" i="45"/>
  <c r="O2549" i="45" s="1"/>
  <c r="W2548" i="45"/>
  <c r="R2548" i="45"/>
  <c r="W2547" i="45"/>
  <c r="R2547" i="45"/>
  <c r="W2546" i="45"/>
  <c r="R2546" i="45"/>
  <c r="O2546" i="45" s="1"/>
  <c r="W2545" i="45"/>
  <c r="R2545" i="45"/>
  <c r="O2545" i="45" s="1"/>
  <c r="W2544" i="45"/>
  <c r="R2544" i="45"/>
  <c r="W2543" i="45"/>
  <c r="R2543" i="45"/>
  <c r="W2542" i="45"/>
  <c r="R2542" i="45"/>
  <c r="O2542" i="45" s="1"/>
  <c r="W2541" i="45"/>
  <c r="R2541" i="45"/>
  <c r="O2541" i="45" s="1"/>
  <c r="W2540" i="45"/>
  <c r="R2540" i="45"/>
  <c r="W2539" i="45"/>
  <c r="R2539" i="45"/>
  <c r="W2538" i="45"/>
  <c r="R2538" i="45"/>
  <c r="O2538" i="45" s="1"/>
  <c r="W2537" i="45"/>
  <c r="R2537" i="45"/>
  <c r="W2536" i="45"/>
  <c r="R2536" i="45"/>
  <c r="W2535" i="45"/>
  <c r="R2535" i="45"/>
  <c r="W2534" i="45"/>
  <c r="R2534" i="45"/>
  <c r="O2534" i="45" s="1"/>
  <c r="W2533" i="45"/>
  <c r="R2533" i="45"/>
  <c r="O2533" i="45" s="1"/>
  <c r="W2532" i="45"/>
  <c r="R2532" i="45"/>
  <c r="O2532" i="45" s="1"/>
  <c r="W2531" i="45"/>
  <c r="R2531" i="45"/>
  <c r="W2530" i="45"/>
  <c r="R2530" i="45"/>
  <c r="W2529" i="45"/>
  <c r="R2529" i="45"/>
  <c r="O2529" i="45" s="1"/>
  <c r="W2528" i="45"/>
  <c r="R2528" i="45"/>
  <c r="W2527" i="45"/>
  <c r="R2527" i="45"/>
  <c r="W2526" i="45"/>
  <c r="R2526" i="45"/>
  <c r="O2526" i="45" s="1"/>
  <c r="W2525" i="45"/>
  <c r="R2525" i="45"/>
  <c r="W2524" i="45"/>
  <c r="R2524" i="45"/>
  <c r="O2524" i="45" s="1"/>
  <c r="W2523" i="45"/>
  <c r="R2523" i="45"/>
  <c r="W2522" i="45"/>
  <c r="R2522" i="45"/>
  <c r="O2522" i="45" s="1"/>
  <c r="W2521" i="45"/>
  <c r="R2521" i="45"/>
  <c r="O2521" i="45" s="1"/>
  <c r="W2520" i="45"/>
  <c r="R2520" i="45"/>
  <c r="W2519" i="45"/>
  <c r="R2519" i="45"/>
  <c r="W2518" i="45"/>
  <c r="R2518" i="45"/>
  <c r="O2518" i="45" s="1"/>
  <c r="W2517" i="45"/>
  <c r="R2517" i="45"/>
  <c r="O2517" i="45" s="1"/>
  <c r="W2516" i="45"/>
  <c r="R2516" i="45"/>
  <c r="O2516" i="45" s="1"/>
  <c r="W2515" i="45"/>
  <c r="R2515" i="45"/>
  <c r="W2514" i="45"/>
  <c r="R2514" i="45"/>
  <c r="W2513" i="45"/>
  <c r="R2513" i="45"/>
  <c r="O2513" i="45" s="1"/>
  <c r="W2512" i="45"/>
  <c r="R2512" i="45"/>
  <c r="W2511" i="45"/>
  <c r="R2511" i="45"/>
  <c r="W2510" i="45"/>
  <c r="R2510" i="45"/>
  <c r="O2510" i="45" s="1"/>
  <c r="W2509" i="45"/>
  <c r="R2509" i="45"/>
  <c r="W2508" i="45"/>
  <c r="R2508" i="45"/>
  <c r="O2508" i="45" s="1"/>
  <c r="W2507" i="45"/>
  <c r="R2507" i="45"/>
  <c r="W2506" i="45"/>
  <c r="R2506" i="45"/>
  <c r="O2506" i="45" s="1"/>
  <c r="W2505" i="45"/>
  <c r="R2505" i="45"/>
  <c r="O2505" i="45" s="1"/>
  <c r="W2504" i="45"/>
  <c r="R2504" i="45"/>
  <c r="W2503" i="45"/>
  <c r="R2503" i="45"/>
  <c r="W2502" i="45"/>
  <c r="R2502" i="45"/>
  <c r="O2502" i="45" s="1"/>
  <c r="W2501" i="45"/>
  <c r="R2501" i="45"/>
  <c r="O2501" i="45" s="1"/>
  <c r="W2500" i="45"/>
  <c r="R2500" i="45"/>
  <c r="O2500" i="45" s="1"/>
  <c r="W2499" i="45"/>
  <c r="R2499" i="45"/>
  <c r="W2498" i="45"/>
  <c r="R2498" i="45"/>
  <c r="O2498" i="45" s="1"/>
  <c r="W2497" i="45"/>
  <c r="R2497" i="45"/>
  <c r="O2497" i="45" s="1"/>
  <c r="W2496" i="45"/>
  <c r="R2496" i="45"/>
  <c r="W2495" i="45"/>
  <c r="R2495" i="45"/>
  <c r="W2494" i="45"/>
  <c r="R2494" i="45"/>
  <c r="W2493" i="45"/>
  <c r="R2493" i="45"/>
  <c r="W2492" i="45"/>
  <c r="R2492" i="45"/>
  <c r="O2492" i="45" s="1"/>
  <c r="W2491" i="45"/>
  <c r="R2491" i="45"/>
  <c r="W2490" i="45"/>
  <c r="R2490" i="45"/>
  <c r="O2490" i="45" s="1"/>
  <c r="W2489" i="45"/>
  <c r="R2489" i="45"/>
  <c r="O2489" i="45" s="1"/>
  <c r="W2488" i="45"/>
  <c r="R2488" i="45"/>
  <c r="W2487" i="45"/>
  <c r="R2487" i="45"/>
  <c r="O2487" i="45" s="1"/>
  <c r="W2486" i="45"/>
  <c r="R2486" i="45"/>
  <c r="O2486" i="45" s="1"/>
  <c r="W2485" i="45"/>
  <c r="R2485" i="45"/>
  <c r="O2485" i="45" s="1"/>
  <c r="W2484" i="45"/>
  <c r="R2484" i="45"/>
  <c r="O2484" i="45" s="1"/>
  <c r="W2483" i="45"/>
  <c r="R2483" i="45"/>
  <c r="W2482" i="45"/>
  <c r="R2482" i="45"/>
  <c r="W2481" i="45"/>
  <c r="R2481" i="45"/>
  <c r="W2480" i="45"/>
  <c r="R2480" i="45"/>
  <c r="O2480" i="45" s="1"/>
  <c r="W2479" i="45"/>
  <c r="R2479" i="45"/>
  <c r="W2478" i="45"/>
  <c r="R2478" i="45"/>
  <c r="W2477" i="45"/>
  <c r="R2477" i="45"/>
  <c r="O2477" i="45" s="1"/>
  <c r="W2476" i="45"/>
  <c r="R2476" i="45"/>
  <c r="O2476" i="45" s="1"/>
  <c r="W2475" i="45"/>
  <c r="R2475" i="45"/>
  <c r="W2474" i="45"/>
  <c r="R2474" i="45"/>
  <c r="W2473" i="45"/>
  <c r="R2473" i="45"/>
  <c r="W2472" i="45"/>
  <c r="R2472" i="45"/>
  <c r="O2472" i="45" s="1"/>
  <c r="W2471" i="45"/>
  <c r="R2471" i="45"/>
  <c r="W2470" i="45"/>
  <c r="R2470" i="45"/>
  <c r="W2469" i="45"/>
  <c r="R2469" i="45"/>
  <c r="O2469" i="45" s="1"/>
  <c r="W2468" i="45"/>
  <c r="R2468" i="45"/>
  <c r="O2468" i="45" s="1"/>
  <c r="W2467" i="45"/>
  <c r="R2467" i="45"/>
  <c r="W2466" i="45"/>
  <c r="R2466" i="45"/>
  <c r="O2466" i="45" s="1"/>
  <c r="W2465" i="45"/>
  <c r="R2465" i="45"/>
  <c r="O2465" i="45" s="1"/>
  <c r="W2464" i="45"/>
  <c r="R2464" i="45"/>
  <c r="O2464" i="45" s="1"/>
  <c r="W2463" i="45"/>
  <c r="R2463" i="45"/>
  <c r="W2462" i="45"/>
  <c r="R2462" i="45"/>
  <c r="W2461" i="45"/>
  <c r="R2461" i="45"/>
  <c r="W2460" i="45"/>
  <c r="R2460" i="45"/>
  <c r="O2460" i="45" s="1"/>
  <c r="W2459" i="45"/>
  <c r="R2459" i="45"/>
  <c r="W2458" i="45"/>
  <c r="R2458" i="45"/>
  <c r="O2458" i="45" s="1"/>
  <c r="W2457" i="45"/>
  <c r="R2457" i="45"/>
  <c r="O2457" i="45" s="1"/>
  <c r="W2456" i="45"/>
  <c r="R2456" i="45"/>
  <c r="O2456" i="45" s="1"/>
  <c r="W2455" i="45"/>
  <c r="R2455" i="45"/>
  <c r="O2455" i="45" s="1"/>
  <c r="W2454" i="45"/>
  <c r="R2454" i="45"/>
  <c r="W2453" i="45"/>
  <c r="R2453" i="45"/>
  <c r="O2453" i="45" s="1"/>
  <c r="W2452" i="45"/>
  <c r="R2452" i="45"/>
  <c r="O2452" i="45" s="1"/>
  <c r="W2451" i="45"/>
  <c r="R2451" i="45"/>
  <c r="O2451" i="45" s="1"/>
  <c r="W2450" i="45"/>
  <c r="R2450" i="45"/>
  <c r="O2450" i="45" s="1"/>
  <c r="W2449" i="45"/>
  <c r="R2449" i="45"/>
  <c r="O2449" i="45" s="1"/>
  <c r="W2448" i="45"/>
  <c r="R2448" i="45"/>
  <c r="O2448" i="45" s="1"/>
  <c r="W2447" i="45"/>
  <c r="R2447" i="45"/>
  <c r="W2446" i="45"/>
  <c r="R2446" i="45"/>
  <c r="W2445" i="45"/>
  <c r="R2445" i="45"/>
  <c r="O2445" i="45" s="1"/>
  <c r="W2444" i="45"/>
  <c r="R2444" i="45"/>
  <c r="O2444" i="45" s="1"/>
  <c r="W2443" i="45"/>
  <c r="R2443" i="45"/>
  <c r="W2442" i="45"/>
  <c r="R2442" i="45"/>
  <c r="O2442" i="45" s="1"/>
  <c r="W2441" i="45"/>
  <c r="R2441" i="45"/>
  <c r="O2441" i="45" s="1"/>
  <c r="W2440" i="45"/>
  <c r="R2440" i="45"/>
  <c r="O2440" i="45" s="1"/>
  <c r="W2439" i="45"/>
  <c r="R2439" i="45"/>
  <c r="O2439" i="45" s="1"/>
  <c r="W2438" i="45"/>
  <c r="R2438" i="45"/>
  <c r="W2437" i="45"/>
  <c r="R2437" i="45"/>
  <c r="O2437" i="45" s="1"/>
  <c r="W2436" i="45"/>
  <c r="R2436" i="45"/>
  <c r="O2436" i="45" s="1"/>
  <c r="W2435" i="45"/>
  <c r="R2435" i="45"/>
  <c r="W2434" i="45"/>
  <c r="R2434" i="45"/>
  <c r="O2434" i="45" s="1"/>
  <c r="W2433" i="45"/>
  <c r="R2433" i="45"/>
  <c r="O2433" i="45" s="1"/>
  <c r="W2432" i="45"/>
  <c r="R2432" i="45"/>
  <c r="W2431" i="45"/>
  <c r="R2431" i="45"/>
  <c r="O2431" i="45" s="1"/>
  <c r="W2430" i="45"/>
  <c r="R2430" i="45"/>
  <c r="W2429" i="45"/>
  <c r="R2429" i="45"/>
  <c r="O2429" i="45" s="1"/>
  <c r="W2428" i="45"/>
  <c r="R2428" i="45"/>
  <c r="O2428" i="45" s="1"/>
  <c r="W2427" i="45"/>
  <c r="R2427" i="45"/>
  <c r="W2426" i="45"/>
  <c r="R2426" i="45"/>
  <c r="O2426" i="45" s="1"/>
  <c r="W2425" i="45"/>
  <c r="R2425" i="45"/>
  <c r="O2425" i="45" s="1"/>
  <c r="W2424" i="45"/>
  <c r="R2424" i="45"/>
  <c r="O2424" i="45" s="1"/>
  <c r="W2423" i="45"/>
  <c r="R2423" i="45"/>
  <c r="O2423" i="45" s="1"/>
  <c r="W2422" i="45"/>
  <c r="R2422" i="45"/>
  <c r="W2421" i="45"/>
  <c r="R2421" i="45"/>
  <c r="O2421" i="45" s="1"/>
  <c r="W2420" i="45"/>
  <c r="R2420" i="45"/>
  <c r="O2420" i="45" s="1"/>
  <c r="W2419" i="45"/>
  <c r="R2419" i="45"/>
  <c r="W2418" i="45"/>
  <c r="R2418" i="45"/>
  <c r="O2418" i="45" s="1"/>
  <c r="W2417" i="45"/>
  <c r="R2417" i="45"/>
  <c r="O2417" i="45" s="1"/>
  <c r="W2416" i="45"/>
  <c r="R2416" i="45"/>
  <c r="O2416" i="45" s="1"/>
  <c r="W2415" i="45"/>
  <c r="R2415" i="45"/>
  <c r="O2415" i="45" s="1"/>
  <c r="W2414" i="45"/>
  <c r="R2414" i="45"/>
  <c r="W2413" i="45"/>
  <c r="R2413" i="45"/>
  <c r="O2413" i="45" s="1"/>
  <c r="W2412" i="45"/>
  <c r="R2412" i="45"/>
  <c r="O2412" i="45" s="1"/>
  <c r="W2411" i="45"/>
  <c r="R2411" i="45"/>
  <c r="W2410" i="45"/>
  <c r="R2410" i="45"/>
  <c r="O2410" i="45" s="1"/>
  <c r="W2409" i="45"/>
  <c r="R2409" i="45"/>
  <c r="O2409" i="45" s="1"/>
  <c r="W2408" i="45"/>
  <c r="R2408" i="45"/>
  <c r="O2408" i="45" s="1"/>
  <c r="W2407" i="45"/>
  <c r="R2407" i="45"/>
  <c r="O2407" i="45" s="1"/>
  <c r="W2406" i="45"/>
  <c r="R2406" i="45"/>
  <c r="W2405" i="45"/>
  <c r="R2405" i="45"/>
  <c r="O2405" i="45" s="1"/>
  <c r="W2404" i="45"/>
  <c r="R2404" i="45"/>
  <c r="O2404" i="45" s="1"/>
  <c r="W2403" i="45"/>
  <c r="R2403" i="45"/>
  <c r="W2402" i="45"/>
  <c r="R2402" i="45"/>
  <c r="O2402" i="45" s="1"/>
  <c r="W2401" i="45"/>
  <c r="R2401" i="45"/>
  <c r="O2401" i="45" s="1"/>
  <c r="W2400" i="45"/>
  <c r="R2400" i="45"/>
  <c r="O2400" i="45" s="1"/>
  <c r="W2399" i="45"/>
  <c r="R2399" i="45"/>
  <c r="W2398" i="45"/>
  <c r="R2398" i="45"/>
  <c r="W2397" i="45"/>
  <c r="R2397" i="45"/>
  <c r="O2397" i="45" s="1"/>
  <c r="W2396" i="45"/>
  <c r="R2396" i="45"/>
  <c r="O2396" i="45" s="1"/>
  <c r="W2395" i="45"/>
  <c r="R2395" i="45"/>
  <c r="W2394" i="45"/>
  <c r="R2394" i="45"/>
  <c r="O2394" i="45" s="1"/>
  <c r="W2393" i="45"/>
  <c r="R2393" i="45"/>
  <c r="O2393" i="45" s="1"/>
  <c r="W2392" i="45"/>
  <c r="R2392" i="45"/>
  <c r="O2392" i="45" s="1"/>
  <c r="W2391" i="45"/>
  <c r="R2391" i="45"/>
  <c r="O2391" i="45" s="1"/>
  <c r="W2390" i="45"/>
  <c r="R2390" i="45"/>
  <c r="W2389" i="45"/>
  <c r="R2389" i="45"/>
  <c r="O2389" i="45" s="1"/>
  <c r="W2388" i="45"/>
  <c r="R2388" i="45"/>
  <c r="O2388" i="45" s="1"/>
  <c r="W2387" i="45"/>
  <c r="R2387" i="45"/>
  <c r="W2386" i="45"/>
  <c r="R2386" i="45"/>
  <c r="O2386" i="45" s="1"/>
  <c r="W2385" i="45"/>
  <c r="R2385" i="45"/>
  <c r="O2385" i="45" s="1"/>
  <c r="W2384" i="45"/>
  <c r="R2384" i="45"/>
  <c r="O2384" i="45" s="1"/>
  <c r="W2383" i="45"/>
  <c r="R2383" i="45"/>
  <c r="W2382" i="45"/>
  <c r="R2382" i="45"/>
  <c r="W2381" i="45"/>
  <c r="R2381" i="45"/>
  <c r="O2381" i="45" s="1"/>
  <c r="W2380" i="45"/>
  <c r="R2380" i="45"/>
  <c r="O2380" i="45" s="1"/>
  <c r="W2379" i="45"/>
  <c r="R2379" i="45"/>
  <c r="W2378" i="45"/>
  <c r="R2378" i="45"/>
  <c r="O2378" i="45" s="1"/>
  <c r="W2377" i="45"/>
  <c r="R2377" i="45"/>
  <c r="O2377" i="45" s="1"/>
  <c r="W2376" i="45"/>
  <c r="R2376" i="45"/>
  <c r="O2376" i="45" s="1"/>
  <c r="W2375" i="45"/>
  <c r="R2375" i="45"/>
  <c r="O2375" i="45" s="1"/>
  <c r="W2374" i="45"/>
  <c r="R2374" i="45"/>
  <c r="W2373" i="45"/>
  <c r="R2373" i="45"/>
  <c r="O2373" i="45" s="1"/>
  <c r="W2372" i="45"/>
  <c r="R2372" i="45"/>
  <c r="O2372" i="45" s="1"/>
  <c r="W2371" i="45"/>
  <c r="R2371" i="45"/>
  <c r="W2370" i="45"/>
  <c r="R2370" i="45"/>
  <c r="O2370" i="45" s="1"/>
  <c r="W2369" i="45"/>
  <c r="R2369" i="45"/>
  <c r="O2369" i="45" s="1"/>
  <c r="W2368" i="45"/>
  <c r="R2368" i="45"/>
  <c r="W2367" i="45"/>
  <c r="R2367" i="45"/>
  <c r="O2367" i="45" s="1"/>
  <c r="W2366" i="45"/>
  <c r="R2366" i="45"/>
  <c r="W2365" i="45"/>
  <c r="R2365" i="45"/>
  <c r="O2365" i="45" s="1"/>
  <c r="W2364" i="45"/>
  <c r="R2364" i="45"/>
  <c r="O2364" i="45" s="1"/>
  <c r="W2363" i="45"/>
  <c r="R2363" i="45"/>
  <c r="W2362" i="45"/>
  <c r="R2362" i="45"/>
  <c r="O2362" i="45" s="1"/>
  <c r="W2361" i="45"/>
  <c r="R2361" i="45"/>
  <c r="O2361" i="45" s="1"/>
  <c r="W2360" i="45"/>
  <c r="R2360" i="45"/>
  <c r="O2360" i="45" s="1"/>
  <c r="W2359" i="45"/>
  <c r="R2359" i="45"/>
  <c r="O2359" i="45" s="1"/>
  <c r="W2358" i="45"/>
  <c r="R2358" i="45"/>
  <c r="W2357" i="45"/>
  <c r="R2357" i="45"/>
  <c r="O2357" i="45" s="1"/>
  <c r="W2356" i="45"/>
  <c r="R2356" i="45"/>
  <c r="O2356" i="45" s="1"/>
  <c r="W2355" i="45"/>
  <c r="R2355" i="45"/>
  <c r="W2354" i="45"/>
  <c r="R2354" i="45"/>
  <c r="O2354" i="45" s="1"/>
  <c r="W2353" i="45"/>
  <c r="R2353" i="45"/>
  <c r="O2353" i="45" s="1"/>
  <c r="W2352" i="45"/>
  <c r="R2352" i="45"/>
  <c r="O2352" i="45" s="1"/>
  <c r="W2351" i="45"/>
  <c r="R2351" i="45"/>
  <c r="O2351" i="45" s="1"/>
  <c r="W2350" i="45"/>
  <c r="R2350" i="45"/>
  <c r="W2349" i="45"/>
  <c r="R2349" i="45"/>
  <c r="O2349" i="45" s="1"/>
  <c r="W2348" i="45"/>
  <c r="R2348" i="45"/>
  <c r="O2348" i="45" s="1"/>
  <c r="W2347" i="45"/>
  <c r="R2347" i="45"/>
  <c r="W2346" i="45"/>
  <c r="R2346" i="45"/>
  <c r="O2346" i="45" s="1"/>
  <c r="W2345" i="45"/>
  <c r="R2345" i="45"/>
  <c r="O2345" i="45" s="1"/>
  <c r="W2344" i="45"/>
  <c r="R2344" i="45"/>
  <c r="O2344" i="45" s="1"/>
  <c r="W2343" i="45"/>
  <c r="R2343" i="45"/>
  <c r="O2343" i="45" s="1"/>
  <c r="W2342" i="45"/>
  <c r="R2342" i="45"/>
  <c r="W2341" i="45"/>
  <c r="R2341" i="45"/>
  <c r="O2341" i="45" s="1"/>
  <c r="W2340" i="45"/>
  <c r="R2340" i="45"/>
  <c r="O2340" i="45" s="1"/>
  <c r="W2339" i="45"/>
  <c r="R2339" i="45"/>
  <c r="O2339" i="45" s="1"/>
  <c r="W2338" i="45"/>
  <c r="R2338" i="45"/>
  <c r="O2338" i="45" s="1"/>
  <c r="W2337" i="45"/>
  <c r="R2337" i="45"/>
  <c r="O2337" i="45" s="1"/>
  <c r="W2336" i="45"/>
  <c r="R2336" i="45"/>
  <c r="O2336" i="45" s="1"/>
  <c r="W2335" i="45"/>
  <c r="R2335" i="45"/>
  <c r="W2334" i="45"/>
  <c r="R2334" i="45"/>
  <c r="W2333" i="45"/>
  <c r="R2333" i="45"/>
  <c r="O2333" i="45" s="1"/>
  <c r="W2332" i="45"/>
  <c r="R2332" i="45"/>
  <c r="O2332" i="45" s="1"/>
  <c r="W2331" i="45"/>
  <c r="R2331" i="45"/>
  <c r="O2331" i="45" s="1"/>
  <c r="W2330" i="45"/>
  <c r="R2330" i="45"/>
  <c r="W2329" i="45"/>
  <c r="R2329" i="45"/>
  <c r="O2329" i="45" s="1"/>
  <c r="W2328" i="45"/>
  <c r="R2328" i="45"/>
  <c r="O2328" i="45" s="1"/>
  <c r="W2327" i="45"/>
  <c r="R2327" i="45"/>
  <c r="O2327" i="45" s="1"/>
  <c r="W2326" i="45"/>
  <c r="R2326" i="45"/>
  <c r="W2325" i="45"/>
  <c r="R2325" i="45"/>
  <c r="O2325" i="45" s="1"/>
  <c r="W2324" i="45"/>
  <c r="R2324" i="45"/>
  <c r="O2324" i="45" s="1"/>
  <c r="W2323" i="45"/>
  <c r="R2323" i="45"/>
  <c r="O2323" i="45" s="1"/>
  <c r="W2322" i="45"/>
  <c r="R2322" i="45"/>
  <c r="W2321" i="45"/>
  <c r="R2321" i="45"/>
  <c r="O2321" i="45" s="1"/>
  <c r="W2320" i="45"/>
  <c r="R2320" i="45"/>
  <c r="O2320" i="45" s="1"/>
  <c r="W2319" i="45"/>
  <c r="R2319" i="45"/>
  <c r="W2318" i="45"/>
  <c r="R2318" i="45"/>
  <c r="W2317" i="45"/>
  <c r="R2317" i="45"/>
  <c r="O2317" i="45" s="1"/>
  <c r="W2316" i="45"/>
  <c r="R2316" i="45"/>
  <c r="O2316" i="45" s="1"/>
  <c r="W2315" i="45"/>
  <c r="R2315" i="45"/>
  <c r="O2315" i="45" s="1"/>
  <c r="W2314" i="45"/>
  <c r="R2314" i="45"/>
  <c r="W2313" i="45"/>
  <c r="R2313" i="45"/>
  <c r="O2313" i="45" s="1"/>
  <c r="W2312" i="45"/>
  <c r="R2312" i="45"/>
  <c r="O2312" i="45" s="1"/>
  <c r="W2311" i="45"/>
  <c r="R2311" i="45"/>
  <c r="O2311" i="45" s="1"/>
  <c r="W2310" i="45"/>
  <c r="R2310" i="45"/>
  <c r="W2309" i="45"/>
  <c r="R2309" i="45"/>
  <c r="O2309" i="45" s="1"/>
  <c r="W2308" i="45"/>
  <c r="R2308" i="45"/>
  <c r="O2308" i="45" s="1"/>
  <c r="W2307" i="45"/>
  <c r="R2307" i="45"/>
  <c r="O2307" i="45" s="1"/>
  <c r="W2306" i="45"/>
  <c r="R2306" i="45"/>
  <c r="O2306" i="45" s="1"/>
  <c r="W2305" i="45"/>
  <c r="R2305" i="45"/>
  <c r="O2305" i="45" s="1"/>
  <c r="W2304" i="45"/>
  <c r="R2304" i="45"/>
  <c r="W2303" i="45"/>
  <c r="R2303" i="45"/>
  <c r="W2302" i="45"/>
  <c r="R2302" i="45"/>
  <c r="O2302" i="45" s="1"/>
  <c r="W2301" i="45"/>
  <c r="R2301" i="45"/>
  <c r="W2300" i="45"/>
  <c r="R2300" i="45"/>
  <c r="O2300" i="45" s="1"/>
  <c r="W2299" i="45"/>
  <c r="R2299" i="45"/>
  <c r="O2299" i="45" s="1"/>
  <c r="W2298" i="45"/>
  <c r="R2298" i="45"/>
  <c r="O2298" i="45" s="1"/>
  <c r="W2297" i="45"/>
  <c r="R2297" i="45"/>
  <c r="O2297" i="45" s="1"/>
  <c r="W2296" i="45"/>
  <c r="R2296" i="45"/>
  <c r="O2296" i="45" s="1"/>
  <c r="W2295" i="45"/>
  <c r="R2295" i="45"/>
  <c r="W2294" i="45"/>
  <c r="R2294" i="45"/>
  <c r="W2293" i="45"/>
  <c r="R2293" i="45"/>
  <c r="W2292" i="45"/>
  <c r="R2292" i="45"/>
  <c r="W2291" i="45"/>
  <c r="R2291" i="45"/>
  <c r="W2290" i="45"/>
  <c r="R2290" i="45"/>
  <c r="O2290" i="45" s="1"/>
  <c r="W2289" i="45"/>
  <c r="R2289" i="45"/>
  <c r="O2289" i="45" s="1"/>
  <c r="W2288" i="45"/>
  <c r="R2288" i="45"/>
  <c r="O2288" i="45" s="1"/>
  <c r="W2287" i="45"/>
  <c r="R2287" i="45"/>
  <c r="O2287" i="45" s="1"/>
  <c r="W2286" i="45"/>
  <c r="R2286" i="45"/>
  <c r="O2286" i="45" s="1"/>
  <c r="W2285" i="45"/>
  <c r="R2285" i="45"/>
  <c r="O2285" i="45" s="1"/>
  <c r="W2284" i="45"/>
  <c r="R2284" i="45"/>
  <c r="O2284" i="45" s="1"/>
  <c r="W2283" i="45"/>
  <c r="R2283" i="45"/>
  <c r="O2283" i="45" s="1"/>
  <c r="W2282" i="45"/>
  <c r="R2282" i="45"/>
  <c r="O2282" i="45" s="1"/>
  <c r="W2281" i="45"/>
  <c r="R2281" i="45"/>
  <c r="O2281" i="45" s="1"/>
  <c r="W2280" i="45"/>
  <c r="R2280" i="45"/>
  <c r="O2280" i="45" s="1"/>
  <c r="W2279" i="45"/>
  <c r="R2279" i="45"/>
  <c r="W2278" i="45"/>
  <c r="R2278" i="45"/>
  <c r="O2278" i="45" s="1"/>
  <c r="W2277" i="45"/>
  <c r="R2277" i="45"/>
  <c r="O2277" i="45" s="1"/>
  <c r="W2276" i="45"/>
  <c r="R2276" i="45"/>
  <c r="W2275" i="45"/>
  <c r="R2275" i="45"/>
  <c r="O2275" i="45" s="1"/>
  <c r="W2274" i="45"/>
  <c r="R2274" i="45"/>
  <c r="O2274" i="45" s="1"/>
  <c r="W2273" i="45"/>
  <c r="R2273" i="45"/>
  <c r="W2272" i="45"/>
  <c r="R2272" i="45"/>
  <c r="W2271" i="45"/>
  <c r="R2271" i="45"/>
  <c r="W2270" i="45"/>
  <c r="R2270" i="45"/>
  <c r="O2270" i="45" s="1"/>
  <c r="W2269" i="45"/>
  <c r="R2269" i="45"/>
  <c r="O2269" i="45" s="1"/>
  <c r="W2268" i="45"/>
  <c r="R2268" i="45"/>
  <c r="W2267" i="45"/>
  <c r="R2267" i="45"/>
  <c r="O2267" i="45" s="1"/>
  <c r="W2266" i="45"/>
  <c r="R2266" i="45"/>
  <c r="O2266" i="45" s="1"/>
  <c r="W2265" i="45"/>
  <c r="R2265" i="45"/>
  <c r="O2265" i="45" s="1"/>
  <c r="W2264" i="45"/>
  <c r="R2264" i="45"/>
  <c r="O2264" i="45" s="1"/>
  <c r="W2263" i="45"/>
  <c r="R2263" i="45"/>
  <c r="O2263" i="45" s="1"/>
  <c r="W2262" i="45"/>
  <c r="R2262" i="45"/>
  <c r="O2262" i="45" s="1"/>
  <c r="W2261" i="45"/>
  <c r="R2261" i="45"/>
  <c r="W2260" i="45"/>
  <c r="R2260" i="45"/>
  <c r="W2259" i="45"/>
  <c r="R2259" i="45"/>
  <c r="O2259" i="45" s="1"/>
  <c r="W2258" i="45"/>
  <c r="R2258" i="45"/>
  <c r="O2258" i="45" s="1"/>
  <c r="W2257" i="45"/>
  <c r="R2257" i="45"/>
  <c r="O2257" i="45" s="1"/>
  <c r="W2256" i="45"/>
  <c r="R2256" i="45"/>
  <c r="O2256" i="45" s="1"/>
  <c r="W2255" i="45"/>
  <c r="R2255" i="45"/>
  <c r="O2255" i="45" s="1"/>
  <c r="W2254" i="45"/>
  <c r="R2254" i="45"/>
  <c r="O2254" i="45" s="1"/>
  <c r="W2253" i="45"/>
  <c r="R2253" i="45"/>
  <c r="O2253" i="45" s="1"/>
  <c r="W2252" i="45"/>
  <c r="R2252" i="45"/>
  <c r="W2251" i="45"/>
  <c r="R2251" i="45"/>
  <c r="O2251" i="45" s="1"/>
  <c r="W2250" i="45"/>
  <c r="R2250" i="45"/>
  <c r="O2250" i="45" s="1"/>
  <c r="W2249" i="45"/>
  <c r="R2249" i="45"/>
  <c r="O2249" i="45" s="1"/>
  <c r="W2248" i="45"/>
  <c r="R2248" i="45"/>
  <c r="O2248" i="45" s="1"/>
  <c r="W2247" i="45"/>
  <c r="R2247" i="45"/>
  <c r="O2247" i="45" s="1"/>
  <c r="W2246" i="45"/>
  <c r="R2246" i="45"/>
  <c r="W2245" i="45"/>
  <c r="R2245" i="45"/>
  <c r="W2244" i="45"/>
  <c r="R2244" i="45"/>
  <c r="W2243" i="45"/>
  <c r="R2243" i="45"/>
  <c r="O2243" i="45" s="1"/>
  <c r="W2242" i="45"/>
  <c r="R2242" i="45"/>
  <c r="W2241" i="45"/>
  <c r="R2241" i="45"/>
  <c r="O2241" i="45" s="1"/>
  <c r="W2240" i="45"/>
  <c r="R2240" i="45"/>
  <c r="O2240" i="45" s="1"/>
  <c r="W2239" i="45"/>
  <c r="R2239" i="45"/>
  <c r="O2239" i="45" s="1"/>
  <c r="W2238" i="45"/>
  <c r="R2238" i="45"/>
  <c r="O2238" i="45" s="1"/>
  <c r="W2237" i="45"/>
  <c r="R2237" i="45"/>
  <c r="O2237" i="45" s="1"/>
  <c r="W2236" i="45"/>
  <c r="R2236" i="45"/>
  <c r="W2235" i="45"/>
  <c r="R2235" i="45"/>
  <c r="O2235" i="45" s="1"/>
  <c r="W2234" i="45"/>
  <c r="R2234" i="45"/>
  <c r="O2234" i="45" s="1"/>
  <c r="W2233" i="45"/>
  <c r="R2233" i="45"/>
  <c r="O2233" i="45" s="1"/>
  <c r="W2232" i="45"/>
  <c r="R2232" i="45"/>
  <c r="W2231" i="45"/>
  <c r="R2231" i="45"/>
  <c r="O2231" i="45" s="1"/>
  <c r="W2230" i="45"/>
  <c r="R2230" i="45"/>
  <c r="O2230" i="45" s="1"/>
  <c r="W2229" i="45"/>
  <c r="R2229" i="45"/>
  <c r="O2229" i="45" s="1"/>
  <c r="W2228" i="45"/>
  <c r="R2228" i="45"/>
  <c r="W2227" i="45"/>
  <c r="R2227" i="45"/>
  <c r="O2227" i="45" s="1"/>
  <c r="W2226" i="45"/>
  <c r="R2226" i="45"/>
  <c r="W2225" i="45"/>
  <c r="R2225" i="45"/>
  <c r="O2225" i="45" s="1"/>
  <c r="W2224" i="45"/>
  <c r="R2224" i="45"/>
  <c r="W2223" i="45"/>
  <c r="R2223" i="45"/>
  <c r="W2222" i="45"/>
  <c r="R2222" i="45"/>
  <c r="O2222" i="45" s="1"/>
  <c r="W2221" i="45"/>
  <c r="R2221" i="45"/>
  <c r="O2221" i="45" s="1"/>
  <c r="W2220" i="45"/>
  <c r="R2220" i="45"/>
  <c r="W2219" i="45"/>
  <c r="R2219" i="45"/>
  <c r="O2219" i="45" s="1"/>
  <c r="W2218" i="45"/>
  <c r="R2218" i="45"/>
  <c r="W2217" i="45"/>
  <c r="R2217" i="45"/>
  <c r="O2217" i="45" s="1"/>
  <c r="W2216" i="45"/>
  <c r="R2216" i="45"/>
  <c r="O2216" i="45" s="1"/>
  <c r="W2215" i="45"/>
  <c r="R2215" i="45"/>
  <c r="W2214" i="45"/>
  <c r="R2214" i="45"/>
  <c r="O2214" i="45" s="1"/>
  <c r="W2213" i="45"/>
  <c r="R2213" i="45"/>
  <c r="O2213" i="45" s="1"/>
  <c r="W2212" i="45"/>
  <c r="R2212" i="45"/>
  <c r="O2212" i="45" s="1"/>
  <c r="W2211" i="45"/>
  <c r="R2211" i="45"/>
  <c r="O2211" i="45" s="1"/>
  <c r="W2210" i="45"/>
  <c r="R2210" i="45"/>
  <c r="W2209" i="45"/>
  <c r="R2209" i="45"/>
  <c r="O2209" i="45" s="1"/>
  <c r="W2208" i="45"/>
  <c r="R2208" i="45"/>
  <c r="W2207" i="45"/>
  <c r="R2207" i="45"/>
  <c r="O2207" i="45" s="1"/>
  <c r="W2206" i="45"/>
  <c r="R2206" i="45"/>
  <c r="W2205" i="45"/>
  <c r="R2205" i="45"/>
  <c r="W2204" i="45"/>
  <c r="R2204" i="45"/>
  <c r="O2204" i="45" s="1"/>
  <c r="W2203" i="45"/>
  <c r="R2203" i="45"/>
  <c r="O2203" i="45" s="1"/>
  <c r="W2202" i="45"/>
  <c r="R2202" i="45"/>
  <c r="W2201" i="45"/>
  <c r="R2201" i="45"/>
  <c r="O2201" i="45" s="1"/>
  <c r="W2200" i="45"/>
  <c r="R2200" i="45"/>
  <c r="O2200" i="45" s="1"/>
  <c r="W2199" i="45"/>
  <c r="R2199" i="45"/>
  <c r="O2199" i="45" s="1"/>
  <c r="W2198" i="45"/>
  <c r="R2198" i="45"/>
  <c r="W2197" i="45"/>
  <c r="R2197" i="45"/>
  <c r="O2197" i="45" s="1"/>
  <c r="W2196" i="45"/>
  <c r="R2196" i="45"/>
  <c r="O2196" i="45" s="1"/>
  <c r="W2195" i="45"/>
  <c r="R2195" i="45"/>
  <c r="O2195" i="45" s="1"/>
  <c r="W2194" i="45"/>
  <c r="R2194" i="45"/>
  <c r="W2193" i="45"/>
  <c r="R2193" i="45"/>
  <c r="O2193" i="45" s="1"/>
  <c r="W2192" i="45"/>
  <c r="R2192" i="45"/>
  <c r="O2192" i="45" s="1"/>
  <c r="W2191" i="45"/>
  <c r="R2191" i="45"/>
  <c r="O2191" i="45" s="1"/>
  <c r="W2190" i="45"/>
  <c r="R2190" i="45"/>
  <c r="O2190" i="45" s="1"/>
  <c r="W2189" i="45"/>
  <c r="R2189" i="45"/>
  <c r="O2189" i="45" s="1"/>
  <c r="W2188" i="45"/>
  <c r="R2188" i="45"/>
  <c r="O2188" i="45" s="1"/>
  <c r="W2187" i="45"/>
  <c r="R2187" i="45"/>
  <c r="O2187" i="45" s="1"/>
  <c r="W2186" i="45"/>
  <c r="R2186" i="45"/>
  <c r="W2185" i="45"/>
  <c r="R2185" i="45"/>
  <c r="O2185" i="45" s="1"/>
  <c r="W2184" i="45"/>
  <c r="R2184" i="45"/>
  <c r="O2184" i="45" s="1"/>
  <c r="W2183" i="45"/>
  <c r="R2183" i="45"/>
  <c r="O2183" i="45" s="1"/>
  <c r="W2182" i="45"/>
  <c r="R2182" i="45"/>
  <c r="O2182" i="45" s="1"/>
  <c r="W2181" i="45"/>
  <c r="R2181" i="45"/>
  <c r="O2181" i="45" s="1"/>
  <c r="W2180" i="45"/>
  <c r="R2180" i="45"/>
  <c r="O2180" i="45" s="1"/>
  <c r="W2179" i="45"/>
  <c r="R2179" i="45"/>
  <c r="O2179" i="45" s="1"/>
  <c r="W2178" i="45"/>
  <c r="R2178" i="45"/>
  <c r="W2177" i="45"/>
  <c r="R2177" i="45"/>
  <c r="O2177" i="45" s="1"/>
  <c r="W2176" i="45"/>
  <c r="R2176" i="45"/>
  <c r="O2176" i="45" s="1"/>
  <c r="W2175" i="45"/>
  <c r="R2175" i="45"/>
  <c r="W2174" i="45"/>
  <c r="R2174" i="45"/>
  <c r="O2174" i="45" s="1"/>
  <c r="W2173" i="45"/>
  <c r="R2173" i="45"/>
  <c r="O2173" i="45" s="1"/>
  <c r="W2172" i="45"/>
  <c r="R2172" i="45"/>
  <c r="O2172" i="45" s="1"/>
  <c r="W2171" i="45"/>
  <c r="R2171" i="45"/>
  <c r="O2171" i="45" s="1"/>
  <c r="W2170" i="45"/>
  <c r="R2170" i="45"/>
  <c r="W2169" i="45"/>
  <c r="R2169" i="45"/>
  <c r="O2169" i="45" s="1"/>
  <c r="W2168" i="45"/>
  <c r="R2168" i="45"/>
  <c r="W2167" i="45"/>
  <c r="R2167" i="45"/>
  <c r="W2166" i="45"/>
  <c r="R2166" i="45"/>
  <c r="O2166" i="45" s="1"/>
  <c r="W2165" i="45"/>
  <c r="R2165" i="45"/>
  <c r="O2165" i="45" s="1"/>
  <c r="W2164" i="45"/>
  <c r="R2164" i="45"/>
  <c r="O2164" i="45" s="1"/>
  <c r="W2163" i="45"/>
  <c r="R2163" i="45"/>
  <c r="O2163" i="45" s="1"/>
  <c r="W2162" i="45"/>
  <c r="R2162" i="45"/>
  <c r="W2161" i="45"/>
  <c r="R2161" i="45"/>
  <c r="O2161" i="45" s="1"/>
  <c r="W2160" i="45"/>
  <c r="R2160" i="45"/>
  <c r="O2160" i="45" s="1"/>
  <c r="W2159" i="45"/>
  <c r="R2159" i="45"/>
  <c r="W2158" i="45"/>
  <c r="R2158" i="45"/>
  <c r="O2158" i="45" s="1"/>
  <c r="W2157" i="45"/>
  <c r="R2157" i="45"/>
  <c r="W2156" i="45"/>
  <c r="R2156" i="45"/>
  <c r="O2156" i="45" s="1"/>
  <c r="W2155" i="45"/>
  <c r="R2155" i="45"/>
  <c r="O2155" i="45" s="1"/>
  <c r="W2154" i="45"/>
  <c r="R2154" i="45"/>
  <c r="W2153" i="45"/>
  <c r="R2153" i="45"/>
  <c r="O2153" i="45" s="1"/>
  <c r="W2152" i="45"/>
  <c r="R2152" i="45"/>
  <c r="O2152" i="45" s="1"/>
  <c r="W2151" i="45"/>
  <c r="R2151" i="45"/>
  <c r="O2151" i="45" s="1"/>
  <c r="W2150" i="45"/>
  <c r="R2150" i="45"/>
  <c r="O2150" i="45" s="1"/>
  <c r="W2149" i="45"/>
  <c r="R2149" i="45"/>
  <c r="W2148" i="45"/>
  <c r="R2148" i="45"/>
  <c r="O2148" i="45" s="1"/>
  <c r="W2147" i="45"/>
  <c r="R2147" i="45"/>
  <c r="O2147" i="45" s="1"/>
  <c r="W2146" i="45"/>
  <c r="R2146" i="45"/>
  <c r="W2145" i="45"/>
  <c r="R2145" i="45"/>
  <c r="O2145" i="45" s="1"/>
  <c r="W2144" i="45"/>
  <c r="R2144" i="45"/>
  <c r="O2144" i="45" s="1"/>
  <c r="W2143" i="45"/>
  <c r="R2143" i="45"/>
  <c r="O2143" i="45" s="1"/>
  <c r="W2142" i="45"/>
  <c r="R2142" i="45"/>
  <c r="O2142" i="45" s="1"/>
  <c r="W2141" i="45"/>
  <c r="R2141" i="45"/>
  <c r="O2141" i="45" s="1"/>
  <c r="W2140" i="45"/>
  <c r="R2140" i="45"/>
  <c r="O2140" i="45" s="1"/>
  <c r="W2139" i="45"/>
  <c r="R2139" i="45"/>
  <c r="O2139" i="45" s="1"/>
  <c r="W2138" i="45"/>
  <c r="R2138" i="45"/>
  <c r="W2137" i="45"/>
  <c r="R2137" i="45"/>
  <c r="O2137" i="45" s="1"/>
  <c r="W2136" i="45"/>
  <c r="R2136" i="45"/>
  <c r="O2136" i="45" s="1"/>
  <c r="W2135" i="45"/>
  <c r="R2135" i="45"/>
  <c r="O2135" i="45" s="1"/>
  <c r="W2134" i="45"/>
  <c r="R2134" i="45"/>
  <c r="O2134" i="45" s="1"/>
  <c r="W2133" i="45"/>
  <c r="R2133" i="45"/>
  <c r="O2133" i="45" s="1"/>
  <c r="W2132" i="45"/>
  <c r="R2132" i="45"/>
  <c r="O2132" i="45" s="1"/>
  <c r="W2131" i="45"/>
  <c r="R2131" i="45"/>
  <c r="O2131" i="45" s="1"/>
  <c r="W2130" i="45"/>
  <c r="R2130" i="45"/>
  <c r="W2129" i="45"/>
  <c r="R2129" i="45"/>
  <c r="W2128" i="45"/>
  <c r="R2128" i="45"/>
  <c r="W2127" i="45"/>
  <c r="R2127" i="45"/>
  <c r="O2127" i="45" s="1"/>
  <c r="W2126" i="45"/>
  <c r="R2126" i="45"/>
  <c r="O2126" i="45" s="1"/>
  <c r="W2125" i="45"/>
  <c r="R2125" i="45"/>
  <c r="O2125" i="45" s="1"/>
  <c r="W2124" i="45"/>
  <c r="R2124" i="45"/>
  <c r="O2124" i="45" s="1"/>
  <c r="W2123" i="45"/>
  <c r="R2123" i="45"/>
  <c r="O2123" i="45" s="1"/>
  <c r="W2122" i="45"/>
  <c r="R2122" i="45"/>
  <c r="W2121" i="45"/>
  <c r="R2121" i="45"/>
  <c r="O2121" i="45" s="1"/>
  <c r="W2120" i="45"/>
  <c r="R2120" i="45"/>
  <c r="O2120" i="45" s="1"/>
  <c r="W2119" i="45"/>
  <c r="R2119" i="45"/>
  <c r="O2119" i="45" s="1"/>
  <c r="W2118" i="45"/>
  <c r="R2118" i="45"/>
  <c r="O2118" i="45" s="1"/>
  <c r="W2117" i="45"/>
  <c r="R2117" i="45"/>
  <c r="O2117" i="45" s="1"/>
  <c r="W2116" i="45"/>
  <c r="R2116" i="45"/>
  <c r="W2115" i="45"/>
  <c r="R2115" i="45"/>
  <c r="O2115" i="45" s="1"/>
  <c r="W2114" i="45"/>
  <c r="R2114" i="45"/>
  <c r="W2113" i="45"/>
  <c r="R2113" i="45"/>
  <c r="O2113" i="45" s="1"/>
  <c r="W2112" i="45"/>
  <c r="R2112" i="45"/>
  <c r="O2112" i="45" s="1"/>
  <c r="W2111" i="45"/>
  <c r="R2111" i="45"/>
  <c r="O2111" i="45" s="1"/>
  <c r="W2110" i="45"/>
  <c r="R2110" i="45"/>
  <c r="O2110" i="45" s="1"/>
  <c r="W2109" i="45"/>
  <c r="R2109" i="45"/>
  <c r="W2108" i="45"/>
  <c r="R2108" i="45"/>
  <c r="O2108" i="45" s="1"/>
  <c r="W2107" i="45"/>
  <c r="R2107" i="45"/>
  <c r="O2107" i="45" s="1"/>
  <c r="W2106" i="45"/>
  <c r="R2106" i="45"/>
  <c r="W2105" i="45"/>
  <c r="R2105" i="45"/>
  <c r="O2105" i="45" s="1"/>
  <c r="W2104" i="45"/>
  <c r="R2104" i="45"/>
  <c r="O2104" i="45" s="1"/>
  <c r="W2103" i="45"/>
  <c r="R2103" i="45"/>
  <c r="O2103" i="45" s="1"/>
  <c r="W2102" i="45"/>
  <c r="R2102" i="45"/>
  <c r="O2102" i="45" s="1"/>
  <c r="W2101" i="45"/>
  <c r="R2101" i="45"/>
  <c r="O2101" i="45" s="1"/>
  <c r="W2100" i="45"/>
  <c r="R2100" i="45"/>
  <c r="O2100" i="45" s="1"/>
  <c r="W2099" i="45"/>
  <c r="R2099" i="45"/>
  <c r="O2099" i="45" s="1"/>
  <c r="W2098" i="45"/>
  <c r="R2098" i="45"/>
  <c r="O2098" i="45" s="1"/>
  <c r="W2097" i="45"/>
  <c r="R2097" i="45"/>
  <c r="O2097" i="45" s="1"/>
  <c r="W2096" i="45"/>
  <c r="R2096" i="45"/>
  <c r="O2096" i="45" s="1"/>
  <c r="W2095" i="45"/>
  <c r="R2095" i="45"/>
  <c r="W2094" i="45"/>
  <c r="R2094" i="45"/>
  <c r="W2093" i="45"/>
  <c r="R2093" i="45"/>
  <c r="W2092" i="45"/>
  <c r="R2092" i="45"/>
  <c r="W2091" i="45"/>
  <c r="R2091" i="45"/>
  <c r="O2091" i="45" s="1"/>
  <c r="W2090" i="45"/>
  <c r="R2090" i="45"/>
  <c r="W2089" i="45"/>
  <c r="R2089" i="45"/>
  <c r="W2088" i="45"/>
  <c r="R2088" i="45"/>
  <c r="O2088" i="45" s="1"/>
  <c r="W2087" i="45"/>
  <c r="R2087" i="45"/>
  <c r="O2087" i="45" s="1"/>
  <c r="W2086" i="45"/>
  <c r="R2086" i="45"/>
  <c r="O2086" i="45" s="1"/>
  <c r="W2085" i="45"/>
  <c r="R2085" i="45"/>
  <c r="W2084" i="45"/>
  <c r="R2084" i="45"/>
  <c r="W2083" i="45"/>
  <c r="R2083" i="45"/>
  <c r="O2083" i="45" s="1"/>
  <c r="W2082" i="45"/>
  <c r="R2082" i="45"/>
  <c r="W2081" i="45"/>
  <c r="R2081" i="45"/>
  <c r="W2080" i="45"/>
  <c r="R2080" i="45"/>
  <c r="O2080" i="45" s="1"/>
  <c r="W2079" i="45"/>
  <c r="R2079" i="45"/>
  <c r="O2079" i="45" s="1"/>
  <c r="W2078" i="45"/>
  <c r="R2078" i="45"/>
  <c r="W2077" i="45"/>
  <c r="R2077" i="45"/>
  <c r="W2076" i="45"/>
  <c r="R2076" i="45"/>
  <c r="W2075" i="45"/>
  <c r="R2075" i="45"/>
  <c r="O2075" i="45" s="1"/>
  <c r="W2074" i="45"/>
  <c r="R2074" i="45"/>
  <c r="W2073" i="45"/>
  <c r="R2073" i="45"/>
  <c r="W2072" i="45"/>
  <c r="R2072" i="45"/>
  <c r="O2072" i="45" s="1"/>
  <c r="W2071" i="45"/>
  <c r="R2071" i="45"/>
  <c r="O2071" i="45" s="1"/>
  <c r="W2070" i="45"/>
  <c r="R2070" i="45"/>
  <c r="W2069" i="45"/>
  <c r="R2069" i="45"/>
  <c r="W2068" i="45"/>
  <c r="R2068" i="45"/>
  <c r="W2067" i="45"/>
  <c r="R2067" i="45"/>
  <c r="W2066" i="45"/>
  <c r="R2066" i="45"/>
  <c r="W2065" i="45"/>
  <c r="R2065" i="45"/>
  <c r="W2064" i="45"/>
  <c r="R2064" i="45"/>
  <c r="O2064" i="45" s="1"/>
  <c r="W2063" i="45"/>
  <c r="R2063" i="45"/>
  <c r="W2062" i="45"/>
  <c r="R2062" i="45"/>
  <c r="O2062" i="45" s="1"/>
  <c r="W2061" i="45"/>
  <c r="R2061" i="45"/>
  <c r="W2060" i="45"/>
  <c r="R2060" i="45"/>
  <c r="W2059" i="45"/>
  <c r="R2059" i="45"/>
  <c r="W2058" i="45"/>
  <c r="R2058" i="45"/>
  <c r="W2057" i="45"/>
  <c r="R2057" i="45"/>
  <c r="W2056" i="45"/>
  <c r="R2056" i="45"/>
  <c r="O2056" i="45" s="1"/>
  <c r="W2055" i="45"/>
  <c r="R2055" i="45"/>
  <c r="W2054" i="45"/>
  <c r="R2054" i="45"/>
  <c r="O2054" i="45" s="1"/>
  <c r="W2053" i="45"/>
  <c r="R2053" i="45"/>
  <c r="W2052" i="45"/>
  <c r="R2052" i="45"/>
  <c r="W2051" i="45"/>
  <c r="R2051" i="45"/>
  <c r="W2050" i="45"/>
  <c r="R2050" i="45"/>
  <c r="W2049" i="45"/>
  <c r="R2049" i="45"/>
  <c r="O2049" i="45" s="1"/>
  <c r="W2048" i="45"/>
  <c r="R2048" i="45"/>
  <c r="W2047" i="45"/>
  <c r="R2047" i="45"/>
  <c r="O2047" i="45" s="1"/>
  <c r="W2046" i="45"/>
  <c r="R2046" i="45"/>
  <c r="W2045" i="45"/>
  <c r="R2045" i="45"/>
  <c r="W2044" i="45"/>
  <c r="R2044" i="45"/>
  <c r="W2043" i="45"/>
  <c r="R2043" i="45"/>
  <c r="W2042" i="45"/>
  <c r="R2042" i="45"/>
  <c r="W2041" i="45"/>
  <c r="R2041" i="45"/>
  <c r="W2040" i="45"/>
  <c r="R2040" i="45"/>
  <c r="O2040" i="45" s="1"/>
  <c r="W2039" i="45"/>
  <c r="R2039" i="45"/>
  <c r="O2039" i="45" s="1"/>
  <c r="W2038" i="45"/>
  <c r="R2038" i="45"/>
  <c r="O2038" i="45" s="1"/>
  <c r="W2037" i="45"/>
  <c r="R2037" i="45"/>
  <c r="W2036" i="45"/>
  <c r="R2036" i="45"/>
  <c r="W2035" i="45"/>
  <c r="R2035" i="45"/>
  <c r="W2034" i="45"/>
  <c r="R2034" i="45"/>
  <c r="W2033" i="45"/>
  <c r="R2033" i="45"/>
  <c r="O2033" i="45" s="1"/>
  <c r="W2032" i="45"/>
  <c r="R2032" i="45"/>
  <c r="W2031" i="45"/>
  <c r="R2031" i="45"/>
  <c r="O2031" i="45" s="1"/>
  <c r="W2030" i="45"/>
  <c r="R2030" i="45"/>
  <c r="W2029" i="45"/>
  <c r="R2029" i="45"/>
  <c r="W2028" i="45"/>
  <c r="R2028" i="45"/>
  <c r="W2027" i="45"/>
  <c r="R2027" i="45"/>
  <c r="O2027" i="45" s="1"/>
  <c r="W2026" i="45"/>
  <c r="R2026" i="45"/>
  <c r="W2025" i="45"/>
  <c r="R2025" i="45"/>
  <c r="W2024" i="45"/>
  <c r="R2024" i="45"/>
  <c r="O2024" i="45" s="1"/>
  <c r="W2023" i="45"/>
  <c r="R2023" i="45"/>
  <c r="O2023" i="45" s="1"/>
  <c r="W2022" i="45"/>
  <c r="R2022" i="45"/>
  <c r="O2022" i="45" s="1"/>
  <c r="W2021" i="45"/>
  <c r="R2021" i="45"/>
  <c r="W2020" i="45"/>
  <c r="R2020" i="45"/>
  <c r="W2019" i="45"/>
  <c r="R2019" i="45"/>
  <c r="O2019" i="45" s="1"/>
  <c r="W2018" i="45"/>
  <c r="R2018" i="45"/>
  <c r="W2017" i="45"/>
  <c r="R2017" i="45"/>
  <c r="W2016" i="45"/>
  <c r="R2016" i="45"/>
  <c r="O2016" i="45" s="1"/>
  <c r="W2015" i="45"/>
  <c r="R2015" i="45"/>
  <c r="O2015" i="45" s="1"/>
  <c r="W2014" i="45"/>
  <c r="R2014" i="45"/>
  <c r="W2013" i="45"/>
  <c r="R2013" i="45"/>
  <c r="W2012" i="45"/>
  <c r="R2012" i="45"/>
  <c r="W2011" i="45"/>
  <c r="R2011" i="45"/>
  <c r="O2011" i="45" s="1"/>
  <c r="W2010" i="45"/>
  <c r="R2010" i="45"/>
  <c r="W2009" i="45"/>
  <c r="R2009" i="45"/>
  <c r="W2008" i="45"/>
  <c r="R2008" i="45"/>
  <c r="O2008" i="45" s="1"/>
  <c r="W2007" i="45"/>
  <c r="R2007" i="45"/>
  <c r="O2007" i="45" s="1"/>
  <c r="W2006" i="45"/>
  <c r="R2006" i="45"/>
  <c r="W2005" i="45"/>
  <c r="R2005" i="45"/>
  <c r="O2005" i="45" s="1"/>
  <c r="W2004" i="45"/>
  <c r="R2004" i="45"/>
  <c r="W2003" i="45"/>
  <c r="R2003" i="45"/>
  <c r="W2002" i="45"/>
  <c r="R2002" i="45"/>
  <c r="W2001" i="45"/>
  <c r="R2001" i="45"/>
  <c r="W2000" i="45"/>
  <c r="R2000" i="45"/>
  <c r="O2000" i="45" s="1"/>
  <c r="W1999" i="45"/>
  <c r="R1999" i="45"/>
  <c r="O1999" i="45" s="1"/>
  <c r="W1998" i="45"/>
  <c r="R1998" i="45"/>
  <c r="O1998" i="45" s="1"/>
  <c r="W1997" i="45"/>
  <c r="R1997" i="45"/>
  <c r="O1997" i="45" s="1"/>
  <c r="W1996" i="45"/>
  <c r="R1996" i="45"/>
  <c r="W1995" i="45"/>
  <c r="R1995" i="45"/>
  <c r="W1994" i="45"/>
  <c r="R1994" i="45"/>
  <c r="W1993" i="45"/>
  <c r="R1993" i="45"/>
  <c r="W1992" i="45"/>
  <c r="R1992" i="45"/>
  <c r="O1992" i="45" s="1"/>
  <c r="W1991" i="45"/>
  <c r="R1991" i="45"/>
  <c r="O1991" i="45" s="1"/>
  <c r="W1990" i="45"/>
  <c r="R1990" i="45"/>
  <c r="O1990" i="45" s="1"/>
  <c r="W1989" i="45"/>
  <c r="R1989" i="45"/>
  <c r="O1989" i="45" s="1"/>
  <c r="W1988" i="45"/>
  <c r="R1988" i="45"/>
  <c r="W1987" i="45"/>
  <c r="R1987" i="45"/>
  <c r="W1986" i="45"/>
  <c r="R1986" i="45"/>
  <c r="W1985" i="45"/>
  <c r="R1985" i="45"/>
  <c r="W1984" i="45"/>
  <c r="R1984" i="45"/>
  <c r="O1984" i="45" s="1"/>
  <c r="W1983" i="45"/>
  <c r="R1983" i="45"/>
  <c r="O1983" i="45" s="1"/>
  <c r="W1982" i="45"/>
  <c r="R1982" i="45"/>
  <c r="O1982" i="45" s="1"/>
  <c r="W1981" i="45"/>
  <c r="R1981" i="45"/>
  <c r="O1981" i="45" s="1"/>
  <c r="W1980" i="45"/>
  <c r="R1980" i="45"/>
  <c r="W1979" i="45"/>
  <c r="R1979" i="45"/>
  <c r="W1978" i="45"/>
  <c r="R1978" i="45"/>
  <c r="W1977" i="45"/>
  <c r="R1977" i="45"/>
  <c r="W1976" i="45"/>
  <c r="R1976" i="45"/>
  <c r="O1976" i="45" s="1"/>
  <c r="W1975" i="45"/>
  <c r="R1975" i="45"/>
  <c r="O1975" i="45" s="1"/>
  <c r="W1974" i="45"/>
  <c r="R1974" i="45"/>
  <c r="W1973" i="45"/>
  <c r="R1973" i="45"/>
  <c r="O1973" i="45" s="1"/>
  <c r="W1972" i="45"/>
  <c r="R1972" i="45"/>
  <c r="W1971" i="45"/>
  <c r="R1971" i="45"/>
  <c r="W1970" i="45"/>
  <c r="R1970" i="45"/>
  <c r="W1969" i="45"/>
  <c r="R1969" i="45"/>
  <c r="W1968" i="45"/>
  <c r="R1968" i="45"/>
  <c r="O1968" i="45" s="1"/>
  <c r="W1967" i="45"/>
  <c r="R1967" i="45"/>
  <c r="W1966" i="45"/>
  <c r="R1966" i="45"/>
  <c r="O1966" i="45" s="1"/>
  <c r="W1965" i="45"/>
  <c r="R1965" i="45"/>
  <c r="O1965" i="45" s="1"/>
  <c r="W1964" i="45"/>
  <c r="R1964" i="45"/>
  <c r="W1963" i="45"/>
  <c r="R1963" i="45"/>
  <c r="W1962" i="45"/>
  <c r="R1962" i="45"/>
  <c r="W1961" i="45"/>
  <c r="R1961" i="45"/>
  <c r="W1960" i="45"/>
  <c r="R1960" i="45"/>
  <c r="O1960" i="45" s="1"/>
  <c r="W1959" i="45"/>
  <c r="R1959" i="45"/>
  <c r="W1958" i="45"/>
  <c r="R1958" i="45"/>
  <c r="O1958" i="45" s="1"/>
  <c r="W1957" i="45"/>
  <c r="R1957" i="45"/>
  <c r="O1957" i="45" s="1"/>
  <c r="W1956" i="45"/>
  <c r="R1956" i="45"/>
  <c r="W1955" i="45"/>
  <c r="R1955" i="45"/>
  <c r="W1954" i="45"/>
  <c r="R1954" i="45"/>
  <c r="W1953" i="45"/>
  <c r="R1953" i="45"/>
  <c r="W1952" i="45"/>
  <c r="R1952" i="45"/>
  <c r="O1952" i="45" s="1"/>
  <c r="W1951" i="45"/>
  <c r="R1951" i="45"/>
  <c r="O1951" i="45" s="1"/>
  <c r="W1950" i="45"/>
  <c r="R1950" i="45"/>
  <c r="O1950" i="45" s="1"/>
  <c r="W1949" i="45"/>
  <c r="R1949" i="45"/>
  <c r="O1949" i="45" s="1"/>
  <c r="W1948" i="45"/>
  <c r="R1948" i="45"/>
  <c r="W1947" i="45"/>
  <c r="R1947" i="45"/>
  <c r="W1946" i="45"/>
  <c r="R1946" i="45"/>
  <c r="W1945" i="45"/>
  <c r="R1945" i="45"/>
  <c r="W1944" i="45"/>
  <c r="R1944" i="45"/>
  <c r="O1944" i="45" s="1"/>
  <c r="W1943" i="45"/>
  <c r="R1943" i="45"/>
  <c r="W1942" i="45"/>
  <c r="R1942" i="45"/>
  <c r="O1942" i="45" s="1"/>
  <c r="W1941" i="45"/>
  <c r="R1941" i="45"/>
  <c r="W1940" i="45"/>
  <c r="R1940" i="45"/>
  <c r="W1939" i="45"/>
  <c r="R1939" i="45"/>
  <c r="O1939" i="45" s="1"/>
  <c r="W1938" i="45"/>
  <c r="R1938" i="45"/>
  <c r="W1937" i="45"/>
  <c r="R1937" i="45"/>
  <c r="W1936" i="45"/>
  <c r="R1936" i="45"/>
  <c r="O1936" i="45" s="1"/>
  <c r="W1935" i="45"/>
  <c r="R1935" i="45"/>
  <c r="W1934" i="45"/>
  <c r="R1934" i="45"/>
  <c r="O1934" i="45" s="1"/>
  <c r="W1933" i="45"/>
  <c r="R1933" i="45"/>
  <c r="W1932" i="45"/>
  <c r="R1932" i="45"/>
  <c r="O1932" i="45" s="1"/>
  <c r="W1931" i="45"/>
  <c r="R1931" i="45"/>
  <c r="O1931" i="45" s="1"/>
  <c r="W1930" i="45"/>
  <c r="R1930" i="45"/>
  <c r="W1929" i="45"/>
  <c r="R1929" i="45"/>
  <c r="W1928" i="45"/>
  <c r="R1928" i="45"/>
  <c r="O1928" i="45" s="1"/>
  <c r="W1927" i="45"/>
  <c r="R1927" i="45"/>
  <c r="O1927" i="45" s="1"/>
  <c r="W1926" i="45"/>
  <c r="R1926" i="45"/>
  <c r="O1926" i="45" s="1"/>
  <c r="W1925" i="45"/>
  <c r="R1925" i="45"/>
  <c r="W1924" i="45"/>
  <c r="R1924" i="45"/>
  <c r="O1924" i="45" s="1"/>
  <c r="W1923" i="45"/>
  <c r="R1923" i="45"/>
  <c r="O1923" i="45" s="1"/>
  <c r="W1922" i="45"/>
  <c r="R1922" i="45"/>
  <c r="W1921" i="45"/>
  <c r="R1921" i="45"/>
  <c r="W1920" i="45"/>
  <c r="R1920" i="45"/>
  <c r="O1920" i="45" s="1"/>
  <c r="W1919" i="45"/>
  <c r="R1919" i="45"/>
  <c r="O1919" i="45" s="1"/>
  <c r="W1918" i="45"/>
  <c r="R1918" i="45"/>
  <c r="O1918" i="45" s="1"/>
  <c r="W1917" i="45"/>
  <c r="R1917" i="45"/>
  <c r="W1916" i="45"/>
  <c r="R1916" i="45"/>
  <c r="W1915" i="45"/>
  <c r="R1915" i="45"/>
  <c r="O1915" i="45" s="1"/>
  <c r="W1914" i="45"/>
  <c r="R1914" i="45"/>
  <c r="W1913" i="45"/>
  <c r="R1913" i="45"/>
  <c r="W1912" i="45"/>
  <c r="R1912" i="45"/>
  <c r="O1912" i="45" s="1"/>
  <c r="W1911" i="45"/>
  <c r="R1911" i="45"/>
  <c r="O1911" i="45" s="1"/>
  <c r="W1910" i="45"/>
  <c r="R1910" i="45"/>
  <c r="O1910" i="45" s="1"/>
  <c r="W1909" i="45"/>
  <c r="R1909" i="45"/>
  <c r="W1908" i="45"/>
  <c r="R1908" i="45"/>
  <c r="O1908" i="45" s="1"/>
  <c r="W1907" i="45"/>
  <c r="R1907" i="45"/>
  <c r="O1907" i="45" s="1"/>
  <c r="W1906" i="45"/>
  <c r="R1906" i="45"/>
  <c r="O1906" i="45" s="1"/>
  <c r="W1905" i="45"/>
  <c r="R1905" i="45"/>
  <c r="O1905" i="45" s="1"/>
  <c r="W1904" i="45"/>
  <c r="R1904" i="45"/>
  <c r="W1903" i="45"/>
  <c r="R1903" i="45"/>
  <c r="O1903" i="45" s="1"/>
  <c r="W1902" i="45"/>
  <c r="R1902" i="45"/>
  <c r="O1902" i="45" s="1"/>
  <c r="W1901" i="45"/>
  <c r="R1901" i="45"/>
  <c r="O1901" i="45" s="1"/>
  <c r="W1900" i="45"/>
  <c r="R1900" i="45"/>
  <c r="O1900" i="45" s="1"/>
  <c r="W1899" i="45"/>
  <c r="R1899" i="45"/>
  <c r="O1899" i="45" s="1"/>
  <c r="W1898" i="45"/>
  <c r="R1898" i="45"/>
  <c r="W1897" i="45"/>
  <c r="R1897" i="45"/>
  <c r="O1897" i="45" s="1"/>
  <c r="W1896" i="45"/>
  <c r="R1896" i="45"/>
  <c r="W1895" i="45"/>
  <c r="R1895" i="45"/>
  <c r="O1895" i="45" s="1"/>
  <c r="W1894" i="45"/>
  <c r="R1894" i="45"/>
  <c r="O1894" i="45" s="1"/>
  <c r="W1893" i="45"/>
  <c r="R1893" i="45"/>
  <c r="W1892" i="45"/>
  <c r="R1892" i="45"/>
  <c r="O1892" i="45" s="1"/>
  <c r="W1891" i="45"/>
  <c r="R1891" i="45"/>
  <c r="W1890" i="45"/>
  <c r="R1890" i="45"/>
  <c r="W1889" i="45"/>
  <c r="R1889" i="45"/>
  <c r="O1889" i="45" s="1"/>
  <c r="W1888" i="45"/>
  <c r="R1888" i="45"/>
  <c r="W1887" i="45"/>
  <c r="R1887" i="45"/>
  <c r="W1886" i="45"/>
  <c r="R1886" i="45"/>
  <c r="O1886" i="45" s="1"/>
  <c r="W1885" i="45"/>
  <c r="R1885" i="45"/>
  <c r="W1884" i="45"/>
  <c r="R1884" i="45"/>
  <c r="O1884" i="45" s="1"/>
  <c r="W1883" i="45"/>
  <c r="R1883" i="45"/>
  <c r="O1883" i="45" s="1"/>
  <c r="W1882" i="45"/>
  <c r="R1882" i="45"/>
  <c r="W1881" i="45"/>
  <c r="R1881" i="45"/>
  <c r="O1881" i="45" s="1"/>
  <c r="W1880" i="45"/>
  <c r="R1880" i="45"/>
  <c r="W1879" i="45"/>
  <c r="R1879" i="45"/>
  <c r="W1878" i="45"/>
  <c r="R1878" i="45"/>
  <c r="O1878" i="45" s="1"/>
  <c r="W1877" i="45"/>
  <c r="R1877" i="45"/>
  <c r="W1876" i="45"/>
  <c r="R1876" i="45"/>
  <c r="O1876" i="45" s="1"/>
  <c r="W1875" i="45"/>
  <c r="R1875" i="45"/>
  <c r="O1875" i="45" s="1"/>
  <c r="W1874" i="45"/>
  <c r="R1874" i="45"/>
  <c r="W1873" i="45"/>
  <c r="R1873" i="45"/>
  <c r="O1873" i="45" s="1"/>
  <c r="W1872" i="45"/>
  <c r="R1872" i="45"/>
  <c r="W1871" i="45"/>
  <c r="R1871" i="45"/>
  <c r="W1870" i="45"/>
  <c r="R1870" i="45"/>
  <c r="O1870" i="45" s="1"/>
  <c r="W1869" i="45"/>
  <c r="R1869" i="45"/>
  <c r="W1868" i="45"/>
  <c r="R1868" i="45"/>
  <c r="O1868" i="45" s="1"/>
  <c r="W1867" i="45"/>
  <c r="R1867" i="45"/>
  <c r="O1867" i="45" s="1"/>
  <c r="W1866" i="45"/>
  <c r="R1866" i="45"/>
  <c r="W1865" i="45"/>
  <c r="R1865" i="45"/>
  <c r="O1865" i="45" s="1"/>
  <c r="W1864" i="45"/>
  <c r="R1864" i="45"/>
  <c r="W1863" i="45"/>
  <c r="R1863" i="45"/>
  <c r="W1862" i="45"/>
  <c r="R1862" i="45"/>
  <c r="O1862" i="45" s="1"/>
  <c r="W1861" i="45"/>
  <c r="R1861" i="45"/>
  <c r="O1861" i="45" s="1"/>
  <c r="W1860" i="45"/>
  <c r="R1860" i="45"/>
  <c r="O1860" i="45" s="1"/>
  <c r="W1859" i="45"/>
  <c r="R1859" i="45"/>
  <c r="W1858" i="45"/>
  <c r="R1858" i="45"/>
  <c r="W1857" i="45"/>
  <c r="R1857" i="45"/>
  <c r="O1857" i="45" s="1"/>
  <c r="W1856" i="45"/>
  <c r="R1856" i="45"/>
  <c r="W1855" i="45"/>
  <c r="R1855" i="45"/>
  <c r="W1854" i="45"/>
  <c r="R1854" i="45"/>
  <c r="W1853" i="45"/>
  <c r="R1853" i="45"/>
  <c r="O1853" i="45" s="1"/>
  <c r="W1852" i="45"/>
  <c r="R1852" i="45"/>
  <c r="W1851" i="45"/>
  <c r="R1851" i="45"/>
  <c r="W1850" i="45"/>
  <c r="R1850" i="45"/>
  <c r="W1849" i="45"/>
  <c r="R1849" i="45"/>
  <c r="O1849" i="45" s="1"/>
  <c r="W1848" i="45"/>
  <c r="R1848" i="45"/>
  <c r="W1847" i="45"/>
  <c r="R1847" i="45"/>
  <c r="O1847" i="45" s="1"/>
  <c r="W1846" i="45"/>
  <c r="R1846" i="45"/>
  <c r="O1846" i="45" s="1"/>
  <c r="W1845" i="45"/>
  <c r="R1845" i="45"/>
  <c r="W1844" i="45"/>
  <c r="R1844" i="45"/>
  <c r="O1844" i="45" s="1"/>
  <c r="W1843" i="45"/>
  <c r="R1843" i="45"/>
  <c r="W1842" i="45"/>
  <c r="R1842" i="45"/>
  <c r="W1841" i="45"/>
  <c r="R1841" i="45"/>
  <c r="O1841" i="45" s="1"/>
  <c r="W1840" i="45"/>
  <c r="R1840" i="45"/>
  <c r="W1839" i="45"/>
  <c r="R1839" i="45"/>
  <c r="W1838" i="45"/>
  <c r="R1838" i="45"/>
  <c r="W1837" i="45"/>
  <c r="R1837" i="45"/>
  <c r="O1837" i="45" s="1"/>
  <c r="W1836" i="45"/>
  <c r="R1836" i="45"/>
  <c r="W1835" i="45"/>
  <c r="R1835" i="45"/>
  <c r="W1834" i="45"/>
  <c r="R1834" i="45"/>
  <c r="W1833" i="45"/>
  <c r="R1833" i="45"/>
  <c r="O1833" i="45" s="1"/>
  <c r="W1832" i="45"/>
  <c r="R1832" i="45"/>
  <c r="W1831" i="45"/>
  <c r="R1831" i="45"/>
  <c r="O1831" i="45" s="1"/>
  <c r="W1830" i="45"/>
  <c r="R1830" i="45"/>
  <c r="O1830" i="45" s="1"/>
  <c r="W1829" i="45"/>
  <c r="R1829" i="45"/>
  <c r="O1829" i="45" s="1"/>
  <c r="W1828" i="45"/>
  <c r="R1828" i="45"/>
  <c r="O1828" i="45" s="1"/>
  <c r="W1827" i="45"/>
  <c r="R1827" i="45"/>
  <c r="W1826" i="45"/>
  <c r="R1826" i="45"/>
  <c r="W1825" i="45"/>
  <c r="R1825" i="45"/>
  <c r="O1825" i="45" s="1"/>
  <c r="W1824" i="45"/>
  <c r="R1824" i="45"/>
  <c r="W1823" i="45"/>
  <c r="R1823" i="45"/>
  <c r="O1823" i="45" s="1"/>
  <c r="W1822" i="45"/>
  <c r="R1822" i="45"/>
  <c r="O1822" i="45" s="1"/>
  <c r="W1821" i="45"/>
  <c r="R1821" i="45"/>
  <c r="W1820" i="45"/>
  <c r="R1820" i="45"/>
  <c r="O1820" i="45" s="1"/>
  <c r="W1819" i="45"/>
  <c r="R1819" i="45"/>
  <c r="W1818" i="45"/>
  <c r="R1818" i="45"/>
  <c r="W1817" i="45"/>
  <c r="R1817" i="45"/>
  <c r="O1817" i="45" s="1"/>
  <c r="W1816" i="45"/>
  <c r="R1816" i="45"/>
  <c r="W1815" i="45"/>
  <c r="R1815" i="45"/>
  <c r="W1814" i="45"/>
  <c r="R1814" i="45"/>
  <c r="W1813" i="45"/>
  <c r="R1813" i="45"/>
  <c r="O1813" i="45" s="1"/>
  <c r="W1812" i="45"/>
  <c r="R1812" i="45"/>
  <c r="W1811" i="45"/>
  <c r="R1811" i="45"/>
  <c r="W1810" i="45"/>
  <c r="R1810" i="45"/>
  <c r="W1809" i="45"/>
  <c r="R1809" i="45"/>
  <c r="O1809" i="45" s="1"/>
  <c r="W1808" i="45"/>
  <c r="R1808" i="45"/>
  <c r="W1807" i="45"/>
  <c r="R1807" i="45"/>
  <c r="O1807" i="45" s="1"/>
  <c r="W1806" i="45"/>
  <c r="R1806" i="45"/>
  <c r="W1805" i="45"/>
  <c r="R1805" i="45"/>
  <c r="W1804" i="45"/>
  <c r="R1804" i="45"/>
  <c r="O1804" i="45" s="1"/>
  <c r="W1803" i="45"/>
  <c r="R1803" i="45"/>
  <c r="W1802" i="45"/>
  <c r="R1802" i="45"/>
  <c r="W1801" i="45"/>
  <c r="R1801" i="45"/>
  <c r="O1801" i="45" s="1"/>
  <c r="W1800" i="45"/>
  <c r="R1800" i="45"/>
  <c r="W1799" i="45"/>
  <c r="R1799" i="45"/>
  <c r="W1798" i="45"/>
  <c r="R1798" i="45"/>
  <c r="O1798" i="45" s="1"/>
  <c r="W1797" i="45"/>
  <c r="R1797" i="45"/>
  <c r="O1797" i="45" s="1"/>
  <c r="W1796" i="45"/>
  <c r="R1796" i="45"/>
  <c r="O1796" i="45" s="1"/>
  <c r="W1795" i="45"/>
  <c r="R1795" i="45"/>
  <c r="W1794" i="45"/>
  <c r="R1794" i="45"/>
  <c r="W1793" i="45"/>
  <c r="R1793" i="45"/>
  <c r="O1793" i="45" s="1"/>
  <c r="W1792" i="45"/>
  <c r="R1792" i="45"/>
  <c r="W1791" i="45"/>
  <c r="R1791" i="45"/>
  <c r="O1791" i="45" s="1"/>
  <c r="W1790" i="45"/>
  <c r="R1790" i="45"/>
  <c r="W1789" i="45"/>
  <c r="R1789" i="45"/>
  <c r="O1789" i="45" s="1"/>
  <c r="W1788" i="45"/>
  <c r="R1788" i="45"/>
  <c r="W1787" i="45"/>
  <c r="R1787" i="45"/>
  <c r="W1786" i="45"/>
  <c r="R1786" i="45"/>
  <c r="W1785" i="45"/>
  <c r="R1785" i="45"/>
  <c r="O1785" i="45" s="1"/>
  <c r="W1784" i="45"/>
  <c r="R1784" i="45"/>
  <c r="W1783" i="45"/>
  <c r="R1783" i="45"/>
  <c r="O1783" i="45" s="1"/>
  <c r="W1782" i="45"/>
  <c r="R1782" i="45"/>
  <c r="W1781" i="45"/>
  <c r="R1781" i="45"/>
  <c r="W1780" i="45"/>
  <c r="R1780" i="45"/>
  <c r="W1779" i="45"/>
  <c r="R1779" i="45"/>
  <c r="W1778" i="45"/>
  <c r="R1778" i="45"/>
  <c r="W1777" i="45"/>
  <c r="R1777" i="45"/>
  <c r="O1777" i="45" s="1"/>
  <c r="W1776" i="45"/>
  <c r="R1776" i="45"/>
  <c r="O1776" i="45" s="1"/>
  <c r="W1775" i="45"/>
  <c r="R1775" i="45"/>
  <c r="O1775" i="45" s="1"/>
  <c r="W1774" i="45"/>
  <c r="R1774" i="45"/>
  <c r="O1774" i="45" s="1"/>
  <c r="W1773" i="45"/>
  <c r="R1773" i="45"/>
  <c r="W1772" i="45"/>
  <c r="R1772" i="45"/>
  <c r="O1772" i="45" s="1"/>
  <c r="W1771" i="45"/>
  <c r="R1771" i="45"/>
  <c r="W1770" i="45"/>
  <c r="R1770" i="45"/>
  <c r="W1769" i="45"/>
  <c r="R1769" i="45"/>
  <c r="O1769" i="45" s="1"/>
  <c r="W1768" i="45"/>
  <c r="R1768" i="45"/>
  <c r="O1768" i="45" s="1"/>
  <c r="W1767" i="45"/>
  <c r="R1767" i="45"/>
  <c r="O1767" i="45" s="1"/>
  <c r="W1766" i="45"/>
  <c r="R1766" i="45"/>
  <c r="O1766" i="45" s="1"/>
  <c r="W1765" i="45"/>
  <c r="R1765" i="45"/>
  <c r="W1764" i="45"/>
  <c r="R1764" i="45"/>
  <c r="O1764" i="45" s="1"/>
  <c r="W1763" i="45"/>
  <c r="R1763" i="45"/>
  <c r="W1762" i="45"/>
  <c r="R1762" i="45"/>
  <c r="W1761" i="45"/>
  <c r="R1761" i="45"/>
  <c r="O1761" i="45" s="1"/>
  <c r="W1760" i="45"/>
  <c r="R1760" i="45"/>
  <c r="O1760" i="45" s="1"/>
  <c r="W1759" i="45"/>
  <c r="R1759" i="45"/>
  <c r="O1759" i="45" s="1"/>
  <c r="W1758" i="45"/>
  <c r="R1758" i="45"/>
  <c r="O1758" i="45" s="1"/>
  <c r="W1757" i="45"/>
  <c r="R1757" i="45"/>
  <c r="W1756" i="45"/>
  <c r="R1756" i="45"/>
  <c r="O1756" i="45" s="1"/>
  <c r="W1755" i="45"/>
  <c r="R1755" i="45"/>
  <c r="W1754" i="45"/>
  <c r="R1754" i="45"/>
  <c r="W1753" i="45"/>
  <c r="R1753" i="45"/>
  <c r="O1753" i="45" s="1"/>
  <c r="W1752" i="45"/>
  <c r="R1752" i="45"/>
  <c r="W1751" i="45"/>
  <c r="R1751" i="45"/>
  <c r="W1750" i="45"/>
  <c r="R1750" i="45"/>
  <c r="W1749" i="45"/>
  <c r="R1749" i="45"/>
  <c r="W1748" i="45"/>
  <c r="R1748" i="45"/>
  <c r="O1748" i="45" s="1"/>
  <c r="W1747" i="45"/>
  <c r="R1747" i="45"/>
  <c r="W1746" i="45"/>
  <c r="R1746" i="45"/>
  <c r="W1745" i="45"/>
  <c r="R1745" i="45"/>
  <c r="O1745" i="45" s="1"/>
  <c r="W1744" i="45"/>
  <c r="R1744" i="45"/>
  <c r="W1743" i="45"/>
  <c r="R1743" i="45"/>
  <c r="W1742" i="45"/>
  <c r="R1742" i="45"/>
  <c r="W1741" i="45"/>
  <c r="R1741" i="45"/>
  <c r="W1740" i="45"/>
  <c r="R1740" i="45"/>
  <c r="O1740" i="45" s="1"/>
  <c r="W1739" i="45"/>
  <c r="R1739" i="45"/>
  <c r="W1738" i="45"/>
  <c r="R1738" i="45"/>
  <c r="W1737" i="45"/>
  <c r="R1737" i="45"/>
  <c r="O1737" i="45" s="1"/>
  <c r="W1736" i="45"/>
  <c r="R1736" i="45"/>
  <c r="W1735" i="45"/>
  <c r="R1735" i="45"/>
  <c r="W1734" i="45"/>
  <c r="R1734" i="45"/>
  <c r="O1734" i="45" s="1"/>
  <c r="W1733" i="45"/>
  <c r="R1733" i="45"/>
  <c r="W1732" i="45"/>
  <c r="R1732" i="45"/>
  <c r="O1732" i="45" s="1"/>
  <c r="W1731" i="45"/>
  <c r="R1731" i="45"/>
  <c r="W1730" i="45"/>
  <c r="R1730" i="45"/>
  <c r="W1729" i="45"/>
  <c r="R1729" i="45"/>
  <c r="O1729" i="45" s="1"/>
  <c r="W1728" i="45"/>
  <c r="R1728" i="45"/>
  <c r="W1727" i="45"/>
  <c r="R1727" i="45"/>
  <c r="W1726" i="45"/>
  <c r="R1726" i="45"/>
  <c r="O1726" i="45" s="1"/>
  <c r="W1725" i="45"/>
  <c r="R1725" i="45"/>
  <c r="O1725" i="45" s="1"/>
  <c r="W1724" i="45"/>
  <c r="R1724" i="45"/>
  <c r="O1724" i="45" s="1"/>
  <c r="W1723" i="45"/>
  <c r="R1723" i="45"/>
  <c r="W1722" i="45"/>
  <c r="R1722" i="45"/>
  <c r="W1721" i="45"/>
  <c r="R1721" i="45"/>
  <c r="O1721" i="45" s="1"/>
  <c r="W1720" i="45"/>
  <c r="R1720" i="45"/>
  <c r="O1720" i="45" s="1"/>
  <c r="W1719" i="45"/>
  <c r="R1719" i="45"/>
  <c r="W1718" i="45"/>
  <c r="R1718" i="45"/>
  <c r="W1717" i="45"/>
  <c r="R1717" i="45"/>
  <c r="O1717" i="45" s="1"/>
  <c r="W1716" i="45"/>
  <c r="R1716" i="45"/>
  <c r="O1716" i="45" s="1"/>
  <c r="W1715" i="45"/>
  <c r="R1715" i="45"/>
  <c r="W1714" i="45"/>
  <c r="R1714" i="45"/>
  <c r="O1714" i="45" s="1"/>
  <c r="W1713" i="45"/>
  <c r="R1713" i="45"/>
  <c r="O1713" i="45" s="1"/>
  <c r="W1712" i="45"/>
  <c r="R1712" i="45"/>
  <c r="O1712" i="45" s="1"/>
  <c r="W1711" i="45"/>
  <c r="R1711" i="45"/>
  <c r="O1711" i="45" s="1"/>
  <c r="W1710" i="45"/>
  <c r="R1710" i="45"/>
  <c r="O1710" i="45" s="1"/>
  <c r="W1709" i="45"/>
  <c r="R1709" i="45"/>
  <c r="O1709" i="45" s="1"/>
  <c r="W1708" i="45"/>
  <c r="R1708" i="45"/>
  <c r="O1708" i="45" s="1"/>
  <c r="W1707" i="45"/>
  <c r="R1707" i="45"/>
  <c r="W1706" i="45"/>
  <c r="R1706" i="45"/>
  <c r="O1706" i="45" s="1"/>
  <c r="W1705" i="45"/>
  <c r="R1705" i="45"/>
  <c r="W1704" i="45"/>
  <c r="R1704" i="45"/>
  <c r="O1704" i="45" s="1"/>
  <c r="W1703" i="45"/>
  <c r="R1703" i="45"/>
  <c r="O1703" i="45" s="1"/>
  <c r="W1702" i="45"/>
  <c r="R1702" i="45"/>
  <c r="W1701" i="45"/>
  <c r="R1701" i="45"/>
  <c r="O1701" i="45" s="1"/>
  <c r="W1700" i="45"/>
  <c r="R1700" i="45"/>
  <c r="W1699" i="45"/>
  <c r="R1699" i="45"/>
  <c r="W1698" i="45"/>
  <c r="R1698" i="45"/>
  <c r="W1697" i="45"/>
  <c r="R1697" i="45"/>
  <c r="W1696" i="45"/>
  <c r="R1696" i="45"/>
  <c r="O1696" i="45" s="1"/>
  <c r="W1695" i="45"/>
  <c r="R1695" i="45"/>
  <c r="W1694" i="45"/>
  <c r="R1694" i="45"/>
  <c r="W1693" i="45"/>
  <c r="R1693" i="45"/>
  <c r="O1693" i="45" s="1"/>
  <c r="W1692" i="45"/>
  <c r="R1692" i="45"/>
  <c r="O1692" i="45" s="1"/>
  <c r="W1691" i="45"/>
  <c r="R1691" i="45"/>
  <c r="O1691" i="45" s="1"/>
  <c r="W1690" i="45"/>
  <c r="R1690" i="45"/>
  <c r="O1690" i="45" s="1"/>
  <c r="W1689" i="45"/>
  <c r="R1689" i="45"/>
  <c r="W1688" i="45"/>
  <c r="R1688" i="45"/>
  <c r="O1688" i="45" s="1"/>
  <c r="W1687" i="45"/>
  <c r="R1687" i="45"/>
  <c r="O1687" i="45" s="1"/>
  <c r="W1686" i="45"/>
  <c r="R1686" i="45"/>
  <c r="O1686" i="45" s="1"/>
  <c r="W1685" i="45"/>
  <c r="R1685" i="45"/>
  <c r="W1684" i="45"/>
  <c r="R1684" i="45"/>
  <c r="O1684" i="45" s="1"/>
  <c r="W1683" i="45"/>
  <c r="R1683" i="45"/>
  <c r="O1683" i="45" s="1"/>
  <c r="W1682" i="45"/>
  <c r="R1682" i="45"/>
  <c r="W1681" i="45"/>
  <c r="R1681" i="45"/>
  <c r="W1680" i="45"/>
  <c r="R1680" i="45"/>
  <c r="O1680" i="45" s="1"/>
  <c r="W1679" i="45"/>
  <c r="R1679" i="45"/>
  <c r="W1678" i="45"/>
  <c r="R1678" i="45"/>
  <c r="O1678" i="45" s="1"/>
  <c r="W1677" i="45"/>
  <c r="R1677" i="45"/>
  <c r="W1676" i="45"/>
  <c r="R1676" i="45"/>
  <c r="O1676" i="45" s="1"/>
  <c r="W1675" i="45"/>
  <c r="R1675" i="45"/>
  <c r="O1675" i="45" s="1"/>
  <c r="W1674" i="45"/>
  <c r="R1674" i="45"/>
  <c r="W1673" i="45"/>
  <c r="R1673" i="45"/>
  <c r="W1672" i="45"/>
  <c r="R1672" i="45"/>
  <c r="O1672" i="45" s="1"/>
  <c r="W1671" i="45"/>
  <c r="R1671" i="45"/>
  <c r="W1670" i="45"/>
  <c r="R1670" i="45"/>
  <c r="W1669" i="45"/>
  <c r="R1669" i="45"/>
  <c r="W1668" i="45"/>
  <c r="R1668" i="45"/>
  <c r="O1668" i="45" s="1"/>
  <c r="W1667" i="45"/>
  <c r="R1667" i="45"/>
  <c r="W1666" i="45"/>
  <c r="R1666" i="45"/>
  <c r="W1665" i="45"/>
  <c r="R1665" i="45"/>
  <c r="W1664" i="45"/>
  <c r="R1664" i="45"/>
  <c r="O1664" i="45" s="1"/>
  <c r="W1663" i="45"/>
  <c r="R1663" i="45"/>
  <c r="O1663" i="45" s="1"/>
  <c r="W1662" i="45"/>
  <c r="R1662" i="45"/>
  <c r="O1662" i="45" s="1"/>
  <c r="W1661" i="45"/>
  <c r="R1661" i="45"/>
  <c r="W1660" i="45"/>
  <c r="R1660" i="45"/>
  <c r="O1660" i="45" s="1"/>
  <c r="W1659" i="45"/>
  <c r="R1659" i="45"/>
  <c r="O1659" i="45" s="1"/>
  <c r="W1658" i="45"/>
  <c r="R1658" i="45"/>
  <c r="O1658" i="45" s="1"/>
  <c r="W1657" i="45"/>
  <c r="R1657" i="45"/>
  <c r="W1656" i="45"/>
  <c r="R1656" i="45"/>
  <c r="O1656" i="45" s="1"/>
  <c r="W1655" i="45"/>
  <c r="R1655" i="45"/>
  <c r="O1655" i="45" s="1"/>
  <c r="W1654" i="45"/>
  <c r="R1654" i="45"/>
  <c r="O1654" i="45" s="1"/>
  <c r="W1653" i="45"/>
  <c r="R1653" i="45"/>
  <c r="W1652" i="45"/>
  <c r="R1652" i="45"/>
  <c r="O1652" i="45" s="1"/>
  <c r="W1651" i="45"/>
  <c r="R1651" i="45"/>
  <c r="O1651" i="45" s="1"/>
  <c r="W1650" i="45"/>
  <c r="R1650" i="45"/>
  <c r="W1649" i="45"/>
  <c r="R1649" i="45"/>
  <c r="W1648" i="45"/>
  <c r="R1648" i="45"/>
  <c r="O1648" i="45" s="1"/>
  <c r="W1647" i="45"/>
  <c r="R1647" i="45"/>
  <c r="O1647" i="45" s="1"/>
  <c r="W1646" i="45"/>
  <c r="R1646" i="45"/>
  <c r="O1646" i="45" s="1"/>
  <c r="W1645" i="45"/>
  <c r="R1645" i="45"/>
  <c r="W1644" i="45"/>
  <c r="R1644" i="45"/>
  <c r="O1644" i="45" s="1"/>
  <c r="W1643" i="45"/>
  <c r="R1643" i="45"/>
  <c r="O1643" i="45" s="1"/>
  <c r="W1642" i="45"/>
  <c r="R1642" i="45"/>
  <c r="W1641" i="45"/>
  <c r="R1641" i="45"/>
  <c r="W1640" i="45"/>
  <c r="R1640" i="45"/>
  <c r="O1640" i="45" s="1"/>
  <c r="W1639" i="45"/>
  <c r="R1639" i="45"/>
  <c r="O1639" i="45" s="1"/>
  <c r="W1638" i="45"/>
  <c r="R1638" i="45"/>
  <c r="W1637" i="45"/>
  <c r="R1637" i="45"/>
  <c r="W1636" i="45"/>
  <c r="R1636" i="45"/>
  <c r="O1636" i="45" s="1"/>
  <c r="W1635" i="45"/>
  <c r="R1635" i="45"/>
  <c r="O1635" i="45" s="1"/>
  <c r="W1634" i="45"/>
  <c r="R1634" i="45"/>
  <c r="W1633" i="45"/>
  <c r="R1633" i="45"/>
  <c r="O1633" i="45" s="1"/>
  <c r="W1632" i="45"/>
  <c r="R1632" i="45"/>
  <c r="O1632" i="45" s="1"/>
  <c r="W1631" i="45"/>
  <c r="R1631" i="45"/>
  <c r="W1630" i="45"/>
  <c r="R1630" i="45"/>
  <c r="O1630" i="45" s="1"/>
  <c r="W1629" i="45"/>
  <c r="R1629" i="45"/>
  <c r="W1628" i="45"/>
  <c r="R1628" i="45"/>
  <c r="O1628" i="45" s="1"/>
  <c r="W1627" i="45"/>
  <c r="R1627" i="45"/>
  <c r="O1627" i="45" s="1"/>
  <c r="W1626" i="45"/>
  <c r="R1626" i="45"/>
  <c r="O1626" i="45" s="1"/>
  <c r="W1625" i="45"/>
  <c r="R1625" i="45"/>
  <c r="O1625" i="45" s="1"/>
  <c r="W1624" i="45"/>
  <c r="R1624" i="45"/>
  <c r="O1624" i="45" s="1"/>
  <c r="W1623" i="45"/>
  <c r="R1623" i="45"/>
  <c r="W1622" i="45"/>
  <c r="R1622" i="45"/>
  <c r="O1622" i="45" s="1"/>
  <c r="W1621" i="45"/>
  <c r="R1621" i="45"/>
  <c r="W1620" i="45"/>
  <c r="R1620" i="45"/>
  <c r="O1620" i="45" s="1"/>
  <c r="W1619" i="45"/>
  <c r="R1619" i="45"/>
  <c r="O1619" i="45" s="1"/>
  <c r="W1618" i="45"/>
  <c r="R1618" i="45"/>
  <c r="O1618" i="45" s="1"/>
  <c r="W1617" i="45"/>
  <c r="R1617" i="45"/>
  <c r="O1617" i="45" s="1"/>
  <c r="W1616" i="45"/>
  <c r="R1616" i="45"/>
  <c r="O1616" i="45" s="1"/>
  <c r="W1615" i="45"/>
  <c r="R1615" i="45"/>
  <c r="W1614" i="45"/>
  <c r="R1614" i="45"/>
  <c r="O1614" i="45" s="1"/>
  <c r="W1613" i="45"/>
  <c r="R1613" i="45"/>
  <c r="W1612" i="45"/>
  <c r="R1612" i="45"/>
  <c r="O1612" i="45" s="1"/>
  <c r="W1611" i="45"/>
  <c r="R1611" i="45"/>
  <c r="O1611" i="45" s="1"/>
  <c r="W1610" i="45"/>
  <c r="R1610" i="45"/>
  <c r="W1609" i="45"/>
  <c r="R1609" i="45"/>
  <c r="O1609" i="45" s="1"/>
  <c r="W1608" i="45"/>
  <c r="R1608" i="45"/>
  <c r="O1608" i="45" s="1"/>
  <c r="W1607" i="45"/>
  <c r="R1607" i="45"/>
  <c r="W1606" i="45"/>
  <c r="R1606" i="45"/>
  <c r="W1605" i="45"/>
  <c r="R1605" i="45"/>
  <c r="W1604" i="45"/>
  <c r="R1604" i="45"/>
  <c r="O1604" i="45" s="1"/>
  <c r="W1603" i="45"/>
  <c r="R1603" i="45"/>
  <c r="O1603" i="45" s="1"/>
  <c r="W1602" i="45"/>
  <c r="R1602" i="45"/>
  <c r="W1601" i="45"/>
  <c r="R1601" i="45"/>
  <c r="O1601" i="45" s="1"/>
  <c r="W1600" i="45"/>
  <c r="R1600" i="45"/>
  <c r="O1600" i="45" s="1"/>
  <c r="W1599" i="45"/>
  <c r="R1599" i="45"/>
  <c r="W1598" i="45"/>
  <c r="R1598" i="45"/>
  <c r="O1598" i="45" s="1"/>
  <c r="W1597" i="45"/>
  <c r="R1597" i="45"/>
  <c r="O1597" i="45" s="1"/>
  <c r="W1596" i="45"/>
  <c r="R1596" i="45"/>
  <c r="O1596" i="45" s="1"/>
  <c r="W1595" i="45"/>
  <c r="R1595" i="45"/>
  <c r="O1595" i="45" s="1"/>
  <c r="W1594" i="45"/>
  <c r="R1594" i="45"/>
  <c r="W1593" i="45"/>
  <c r="R1593" i="45"/>
  <c r="O1593" i="45" s="1"/>
  <c r="W1592" i="45"/>
  <c r="R1592" i="45"/>
  <c r="W1591" i="45"/>
  <c r="R1591" i="45"/>
  <c r="W1590" i="45"/>
  <c r="R1590" i="45"/>
  <c r="O1590" i="45" s="1"/>
  <c r="W1589" i="45"/>
  <c r="R1589" i="45"/>
  <c r="O1589" i="45" s="1"/>
  <c r="W1588" i="45"/>
  <c r="R1588" i="45"/>
  <c r="O1588" i="45" s="1"/>
  <c r="W1587" i="45"/>
  <c r="R1587" i="45"/>
  <c r="O1587" i="45" s="1"/>
  <c r="W1586" i="45"/>
  <c r="R1586" i="45"/>
  <c r="O1586" i="45" s="1"/>
  <c r="W1585" i="45"/>
  <c r="R1585" i="45"/>
  <c r="O1585" i="45" s="1"/>
  <c r="W1584" i="45"/>
  <c r="R1584" i="45"/>
  <c r="O1584" i="45" s="1"/>
  <c r="W1583" i="45"/>
  <c r="R1583" i="45"/>
  <c r="W1582" i="45"/>
  <c r="R1582" i="45"/>
  <c r="O1582" i="45" s="1"/>
  <c r="W1581" i="45"/>
  <c r="R1581" i="45"/>
  <c r="O1581" i="45" s="1"/>
  <c r="W1580" i="45"/>
  <c r="R1580" i="45"/>
  <c r="O1580" i="45" s="1"/>
  <c r="W1579" i="45"/>
  <c r="R1579" i="45"/>
  <c r="O1579" i="45" s="1"/>
  <c r="W1578" i="45"/>
  <c r="R1578" i="45"/>
  <c r="W1577" i="45"/>
  <c r="R1577" i="45"/>
  <c r="O1577" i="45" s="1"/>
  <c r="W1576" i="45"/>
  <c r="R1576" i="45"/>
  <c r="O1576" i="45" s="1"/>
  <c r="W1575" i="45"/>
  <c r="R1575" i="45"/>
  <c r="W1574" i="45"/>
  <c r="R1574" i="45"/>
  <c r="O1574" i="45" s="1"/>
  <c r="W1573" i="45"/>
  <c r="R1573" i="45"/>
  <c r="O1573" i="45" s="1"/>
  <c r="W1572" i="45"/>
  <c r="R1572" i="45"/>
  <c r="O1572" i="45" s="1"/>
  <c r="W1571" i="45"/>
  <c r="R1571" i="45"/>
  <c r="W1570" i="45"/>
  <c r="R1570" i="45"/>
  <c r="W1569" i="45"/>
  <c r="R1569" i="45"/>
  <c r="O1569" i="45" s="1"/>
  <c r="W1568" i="45"/>
  <c r="R1568" i="45"/>
  <c r="O1568" i="45" s="1"/>
  <c r="W1567" i="45"/>
  <c r="R1567" i="45"/>
  <c r="W1566" i="45"/>
  <c r="R1566" i="45"/>
  <c r="O1566" i="45" s="1"/>
  <c r="W1565" i="45"/>
  <c r="R1565" i="45"/>
  <c r="O1565" i="45" s="1"/>
  <c r="W1564" i="45"/>
  <c r="R1564" i="45"/>
  <c r="W1563" i="45"/>
  <c r="R1563" i="45"/>
  <c r="W1562" i="45"/>
  <c r="R1562" i="45"/>
  <c r="W1561" i="45"/>
  <c r="R1561" i="45"/>
  <c r="O1561" i="45" s="1"/>
  <c r="W1560" i="45"/>
  <c r="R1560" i="45"/>
  <c r="O1560" i="45" s="1"/>
  <c r="W1559" i="45"/>
  <c r="R1559" i="45"/>
  <c r="W1558" i="45"/>
  <c r="R1558" i="45"/>
  <c r="O1558" i="45" s="1"/>
  <c r="W1557" i="45"/>
  <c r="R1557" i="45"/>
  <c r="O1557" i="45" s="1"/>
  <c r="W1556" i="45"/>
  <c r="R1556" i="45"/>
  <c r="O1556" i="45" s="1"/>
  <c r="W1555" i="45"/>
  <c r="R1555" i="45"/>
  <c r="W1554" i="45"/>
  <c r="R1554" i="45"/>
  <c r="O1554" i="45" s="1"/>
  <c r="W1553" i="45"/>
  <c r="R1553" i="45"/>
  <c r="O1553" i="45" s="1"/>
  <c r="W1552" i="45"/>
  <c r="R1552" i="45"/>
  <c r="O1552" i="45" s="1"/>
  <c r="W1551" i="45"/>
  <c r="R1551" i="45"/>
  <c r="W1550" i="45"/>
  <c r="R1550" i="45"/>
  <c r="O1550" i="45" s="1"/>
  <c r="W1549" i="45"/>
  <c r="R1549" i="45"/>
  <c r="O1549" i="45" s="1"/>
  <c r="W1548" i="45"/>
  <c r="R1548" i="45"/>
  <c r="O1548" i="45" s="1"/>
  <c r="W1547" i="45"/>
  <c r="R1547" i="45"/>
  <c r="W1546" i="45"/>
  <c r="R1546" i="45"/>
  <c r="W1545" i="45"/>
  <c r="R1545" i="45"/>
  <c r="O1545" i="45" s="1"/>
  <c r="W1544" i="45"/>
  <c r="R1544" i="45"/>
  <c r="O1544" i="45" s="1"/>
  <c r="W1543" i="45"/>
  <c r="R1543" i="45"/>
  <c r="W1542" i="45"/>
  <c r="R1542" i="45"/>
  <c r="O1542" i="45" s="1"/>
  <c r="W1541" i="45"/>
  <c r="R1541" i="45"/>
  <c r="O1541" i="45" s="1"/>
  <c r="W1540" i="45"/>
  <c r="R1540" i="45"/>
  <c r="O1540" i="45" s="1"/>
  <c r="W1539" i="45"/>
  <c r="R1539" i="45"/>
  <c r="W1538" i="45"/>
  <c r="R1538" i="45"/>
  <c r="W1537" i="45"/>
  <c r="R1537" i="45"/>
  <c r="O1537" i="45" s="1"/>
  <c r="W1536" i="45"/>
  <c r="R1536" i="45"/>
  <c r="O1536" i="45" s="1"/>
  <c r="W1535" i="45"/>
  <c r="R1535" i="45"/>
  <c r="W1534" i="45"/>
  <c r="R1534" i="45"/>
  <c r="O1534" i="45" s="1"/>
  <c r="W1533" i="45"/>
  <c r="R1533" i="45"/>
  <c r="O1533" i="45" s="1"/>
  <c r="W1532" i="45"/>
  <c r="R1532" i="45"/>
  <c r="W1531" i="45"/>
  <c r="R1531" i="45"/>
  <c r="W1530" i="45"/>
  <c r="R1530" i="45"/>
  <c r="W1529" i="45"/>
  <c r="R1529" i="45"/>
  <c r="O1529" i="45" s="1"/>
  <c r="W1528" i="45"/>
  <c r="R1528" i="45"/>
  <c r="O1528" i="45" s="1"/>
  <c r="W1527" i="45"/>
  <c r="R1527" i="45"/>
  <c r="W1526" i="45"/>
  <c r="R1526" i="45"/>
  <c r="O1526" i="45" s="1"/>
  <c r="W1525" i="45"/>
  <c r="R1525" i="45"/>
  <c r="O1525" i="45" s="1"/>
  <c r="W1524" i="45"/>
  <c r="R1524" i="45"/>
  <c r="W1523" i="45"/>
  <c r="R1523" i="45"/>
  <c r="W1522" i="45"/>
  <c r="R1522" i="45"/>
  <c r="W1521" i="45"/>
  <c r="R1521" i="45"/>
  <c r="O1521" i="45" s="1"/>
  <c r="W1520" i="45"/>
  <c r="R1520" i="45"/>
  <c r="O1520" i="45" s="1"/>
  <c r="W1519" i="45"/>
  <c r="R1519" i="45"/>
  <c r="W1518" i="45"/>
  <c r="R1518" i="45"/>
  <c r="O1518" i="45" s="1"/>
  <c r="W1517" i="45"/>
  <c r="R1517" i="45"/>
  <c r="W1516" i="45"/>
  <c r="R1516" i="45"/>
  <c r="O1516" i="45" s="1"/>
  <c r="W1515" i="45"/>
  <c r="R1515" i="45"/>
  <c r="W1514" i="45"/>
  <c r="R1514" i="45"/>
  <c r="W1513" i="45"/>
  <c r="R1513" i="45"/>
  <c r="O1513" i="45" s="1"/>
  <c r="W1512" i="45"/>
  <c r="R1512" i="45"/>
  <c r="O1512" i="45" s="1"/>
  <c r="W1511" i="45"/>
  <c r="R1511" i="45"/>
  <c r="W1510" i="45"/>
  <c r="R1510" i="45"/>
  <c r="O1510" i="45" s="1"/>
  <c r="W1509" i="45"/>
  <c r="R1509" i="45"/>
  <c r="W1508" i="45"/>
  <c r="R1508" i="45"/>
  <c r="O1508" i="45" s="1"/>
  <c r="W1507" i="45"/>
  <c r="R1507" i="45"/>
  <c r="W1506" i="45"/>
  <c r="R1506" i="45"/>
  <c r="W1505" i="45"/>
  <c r="R1505" i="45"/>
  <c r="O1505" i="45" s="1"/>
  <c r="W1504" i="45"/>
  <c r="R1504" i="45"/>
  <c r="O1504" i="45" s="1"/>
  <c r="W1503" i="45"/>
  <c r="R1503" i="45"/>
  <c r="W1502" i="45"/>
  <c r="R1502" i="45"/>
  <c r="O1502" i="45" s="1"/>
  <c r="W1501" i="45"/>
  <c r="R1501" i="45"/>
  <c r="O1501" i="45" s="1"/>
  <c r="W1500" i="45"/>
  <c r="R1500" i="45"/>
  <c r="O1500" i="45" s="1"/>
  <c r="W1499" i="45"/>
  <c r="R1499" i="45"/>
  <c r="W1498" i="45"/>
  <c r="R1498" i="45"/>
  <c r="W1497" i="45"/>
  <c r="R1497" i="45"/>
  <c r="O1497" i="45" s="1"/>
  <c r="W1496" i="45"/>
  <c r="R1496" i="45"/>
  <c r="O1496" i="45" s="1"/>
  <c r="W1495" i="45"/>
  <c r="R1495" i="45"/>
  <c r="W1494" i="45"/>
  <c r="R1494" i="45"/>
  <c r="O1494" i="45" s="1"/>
  <c r="W1493" i="45"/>
  <c r="R1493" i="45"/>
  <c r="O1493" i="45" s="1"/>
  <c r="W1492" i="45"/>
  <c r="R1492" i="45"/>
  <c r="O1492" i="45" s="1"/>
  <c r="W1491" i="45"/>
  <c r="R1491" i="45"/>
  <c r="W1490" i="45"/>
  <c r="R1490" i="45"/>
  <c r="W1489" i="45"/>
  <c r="R1489" i="45"/>
  <c r="O1489" i="45" s="1"/>
  <c r="W1488" i="45"/>
  <c r="R1488" i="45"/>
  <c r="O1488" i="45" s="1"/>
  <c r="W1487" i="45"/>
  <c r="R1487" i="45"/>
  <c r="W1486" i="45"/>
  <c r="R1486" i="45"/>
  <c r="O1486" i="45" s="1"/>
  <c r="W1485" i="45"/>
  <c r="R1485" i="45"/>
  <c r="O1485" i="45" s="1"/>
  <c r="W1484" i="45"/>
  <c r="R1484" i="45"/>
  <c r="O1484" i="45" s="1"/>
  <c r="W1483" i="45"/>
  <c r="R1483" i="45"/>
  <c r="W1482" i="45"/>
  <c r="R1482" i="45"/>
  <c r="W1481" i="45"/>
  <c r="R1481" i="45"/>
  <c r="O1481" i="45" s="1"/>
  <c r="W1480" i="45"/>
  <c r="R1480" i="45"/>
  <c r="O1480" i="45" s="1"/>
  <c r="W1479" i="45"/>
  <c r="R1479" i="45"/>
  <c r="W1478" i="45"/>
  <c r="R1478" i="45"/>
  <c r="O1478" i="45" s="1"/>
  <c r="W1477" i="45"/>
  <c r="R1477" i="45"/>
  <c r="O1477" i="45" s="1"/>
  <c r="W1476" i="45"/>
  <c r="R1476" i="45"/>
  <c r="O1476" i="45" s="1"/>
  <c r="W1475" i="45"/>
  <c r="R1475" i="45"/>
  <c r="W1474" i="45"/>
  <c r="R1474" i="45"/>
  <c r="W1473" i="45"/>
  <c r="R1473" i="45"/>
  <c r="O1473" i="45" s="1"/>
  <c r="W1472" i="45"/>
  <c r="R1472" i="45"/>
  <c r="O1472" i="45" s="1"/>
  <c r="W1471" i="45"/>
  <c r="R1471" i="45"/>
  <c r="W1470" i="45"/>
  <c r="R1470" i="45"/>
  <c r="O1470" i="45" s="1"/>
  <c r="W1469" i="45"/>
  <c r="R1469" i="45"/>
  <c r="W1468" i="45"/>
  <c r="R1468" i="45"/>
  <c r="O1468" i="45" s="1"/>
  <c r="W1467" i="45"/>
  <c r="R1467" i="45"/>
  <c r="W1466" i="45"/>
  <c r="R1466" i="45"/>
  <c r="O1466" i="45" s="1"/>
  <c r="W1465" i="45"/>
  <c r="R1465" i="45"/>
  <c r="O1465" i="45" s="1"/>
  <c r="W1464" i="45"/>
  <c r="R1464" i="45"/>
  <c r="O1464" i="45" s="1"/>
  <c r="W1463" i="45"/>
  <c r="R1463" i="45"/>
  <c r="W1462" i="45"/>
  <c r="R1462" i="45"/>
  <c r="O1462" i="45" s="1"/>
  <c r="W1461" i="45"/>
  <c r="R1461" i="45"/>
  <c r="O1461" i="45" s="1"/>
  <c r="W1460" i="45"/>
  <c r="R1460" i="45"/>
  <c r="O1460" i="45" s="1"/>
  <c r="W1459" i="45"/>
  <c r="R1459" i="45"/>
  <c r="W1458" i="45"/>
  <c r="R1458" i="45"/>
  <c r="W1457" i="45"/>
  <c r="R1457" i="45"/>
  <c r="O1457" i="45" s="1"/>
  <c r="W1456" i="45"/>
  <c r="R1456" i="45"/>
  <c r="O1456" i="45" s="1"/>
  <c r="W1455" i="45"/>
  <c r="R1455" i="45"/>
  <c r="W1454" i="45"/>
  <c r="R1454" i="45"/>
  <c r="O1454" i="45" s="1"/>
  <c r="W1453" i="45"/>
  <c r="R1453" i="45"/>
  <c r="W1452" i="45"/>
  <c r="R1452" i="45"/>
  <c r="O1452" i="45" s="1"/>
  <c r="W1451" i="45"/>
  <c r="R1451" i="45"/>
  <c r="W1450" i="45"/>
  <c r="R1450" i="45"/>
  <c r="O1450" i="45" s="1"/>
  <c r="W1449" i="45"/>
  <c r="R1449" i="45"/>
  <c r="O1449" i="45" s="1"/>
  <c r="W1448" i="45"/>
  <c r="R1448" i="45"/>
  <c r="O1448" i="45" s="1"/>
  <c r="W1447" i="45"/>
  <c r="R1447" i="45"/>
  <c r="W1446" i="45"/>
  <c r="R1446" i="45"/>
  <c r="W1445" i="45"/>
  <c r="R1445" i="45"/>
  <c r="O1445" i="45" s="1"/>
  <c r="W1444" i="45"/>
  <c r="R1444" i="45"/>
  <c r="O1444" i="45" s="1"/>
  <c r="W1443" i="45"/>
  <c r="R1443" i="45"/>
  <c r="W1442" i="45"/>
  <c r="R1442" i="45"/>
  <c r="O1442" i="45" s="1"/>
  <c r="W1441" i="45"/>
  <c r="R1441" i="45"/>
  <c r="O1441" i="45" s="1"/>
  <c r="W1440" i="45"/>
  <c r="R1440" i="45"/>
  <c r="O1440" i="45" s="1"/>
  <c r="W1439" i="45"/>
  <c r="R1439" i="45"/>
  <c r="O1439" i="45" s="1"/>
  <c r="W1438" i="45"/>
  <c r="R1438" i="45"/>
  <c r="W1437" i="45"/>
  <c r="R1437" i="45"/>
  <c r="W1436" i="45"/>
  <c r="R1436" i="45"/>
  <c r="O1436" i="45" s="1"/>
  <c r="W1435" i="45"/>
  <c r="R1435" i="45"/>
  <c r="O1435" i="45" s="1"/>
  <c r="W1434" i="45"/>
  <c r="R1434" i="45"/>
  <c r="W1433" i="45"/>
  <c r="R1433" i="45"/>
  <c r="O1433" i="45" s="1"/>
  <c r="W1432" i="45"/>
  <c r="R1432" i="45"/>
  <c r="O1432" i="45" s="1"/>
  <c r="W1431" i="45"/>
  <c r="R1431" i="45"/>
  <c r="O1431" i="45" s="1"/>
  <c r="W1430" i="45"/>
  <c r="R1430" i="45"/>
  <c r="O1430" i="45" s="1"/>
  <c r="W1429" i="45"/>
  <c r="R1429" i="45"/>
  <c r="O1429" i="45" s="1"/>
  <c r="W1428" i="45"/>
  <c r="R1428" i="45"/>
  <c r="O1428" i="45" s="1"/>
  <c r="W1427" i="45"/>
  <c r="R1427" i="45"/>
  <c r="O1427" i="45" s="1"/>
  <c r="W1426" i="45"/>
  <c r="R1426" i="45"/>
  <c r="O1426" i="45" s="1"/>
  <c r="W1425" i="45"/>
  <c r="R1425" i="45"/>
  <c r="O1425" i="45" s="1"/>
  <c r="W1424" i="45"/>
  <c r="R1424" i="45"/>
  <c r="O1424" i="45" s="1"/>
  <c r="W1423" i="45"/>
  <c r="R1423" i="45"/>
  <c r="O1423" i="45" s="1"/>
  <c r="W1422" i="45"/>
  <c r="R1422" i="45"/>
  <c r="O1422" i="45" s="1"/>
  <c r="W1421" i="45"/>
  <c r="R1421" i="45"/>
  <c r="O1421" i="45" s="1"/>
  <c r="W1420" i="45"/>
  <c r="R1420" i="45"/>
  <c r="O1420" i="45" s="1"/>
  <c r="W1419" i="45"/>
  <c r="R1419" i="45"/>
  <c r="O1419" i="45" s="1"/>
  <c r="W1418" i="45"/>
  <c r="R1418" i="45"/>
  <c r="W1417" i="45"/>
  <c r="R1417" i="45"/>
  <c r="O1417" i="45" s="1"/>
  <c r="W1416" i="45"/>
  <c r="R1416" i="45"/>
  <c r="O1416" i="45" s="1"/>
  <c r="W1415" i="45"/>
  <c r="R1415" i="45"/>
  <c r="O1415" i="45" s="1"/>
  <c r="W1414" i="45"/>
  <c r="R1414" i="45"/>
  <c r="O1414" i="45" s="1"/>
  <c r="W1413" i="45"/>
  <c r="R1413" i="45"/>
  <c r="W1412" i="45"/>
  <c r="R1412" i="45"/>
  <c r="O1412" i="45" s="1"/>
  <c r="W1411" i="45"/>
  <c r="R1411" i="45"/>
  <c r="O1411" i="45" s="1"/>
  <c r="W1410" i="45"/>
  <c r="R1410" i="45"/>
  <c r="W1409" i="45"/>
  <c r="R1409" i="45"/>
  <c r="O1409" i="45" s="1"/>
  <c r="W1408" i="45"/>
  <c r="R1408" i="45"/>
  <c r="O1408" i="45" s="1"/>
  <c r="W1407" i="45"/>
  <c r="R1407" i="45"/>
  <c r="O1407" i="45" s="1"/>
  <c r="W1406" i="45"/>
  <c r="R1406" i="45"/>
  <c r="O1406" i="45" s="1"/>
  <c r="W1405" i="45"/>
  <c r="R1405" i="45"/>
  <c r="W1404" i="45"/>
  <c r="R1404" i="45"/>
  <c r="O1404" i="45" s="1"/>
  <c r="W1403" i="45"/>
  <c r="R1403" i="45"/>
  <c r="O1403" i="45" s="1"/>
  <c r="W1402" i="45"/>
  <c r="R1402" i="45"/>
  <c r="W1401" i="45"/>
  <c r="R1401" i="45"/>
  <c r="W1400" i="45"/>
  <c r="R1400" i="45"/>
  <c r="O1400" i="45" s="1"/>
  <c r="W1399" i="45"/>
  <c r="R1399" i="45"/>
  <c r="O1399" i="45" s="1"/>
  <c r="W1398" i="45"/>
  <c r="R1398" i="45"/>
  <c r="O1398" i="45" s="1"/>
  <c r="W1397" i="45"/>
  <c r="R1397" i="45"/>
  <c r="O1397" i="45" s="1"/>
  <c r="W1396" i="45"/>
  <c r="R1396" i="45"/>
  <c r="O1396" i="45" s="1"/>
  <c r="W1395" i="45"/>
  <c r="R1395" i="45"/>
  <c r="O1395" i="45" s="1"/>
  <c r="W1394" i="45"/>
  <c r="R1394" i="45"/>
  <c r="W1393" i="45"/>
  <c r="R1393" i="45"/>
  <c r="O1393" i="45" s="1"/>
  <c r="W1392" i="45"/>
  <c r="R1392" i="45"/>
  <c r="O1392" i="45" s="1"/>
  <c r="W1391" i="45"/>
  <c r="R1391" i="45"/>
  <c r="O1391" i="45" s="1"/>
  <c r="W1390" i="45"/>
  <c r="R1390" i="45"/>
  <c r="W1389" i="45"/>
  <c r="R1389" i="45"/>
  <c r="W1388" i="45"/>
  <c r="R1388" i="45"/>
  <c r="O1388" i="45" s="1"/>
  <c r="W1387" i="45"/>
  <c r="R1387" i="45"/>
  <c r="O1387" i="45" s="1"/>
  <c r="W1386" i="45"/>
  <c r="R1386" i="45"/>
  <c r="W1385" i="45"/>
  <c r="R1385" i="45"/>
  <c r="O1385" i="45" s="1"/>
  <c r="W1384" i="45"/>
  <c r="R1384" i="45"/>
  <c r="O1384" i="45" s="1"/>
  <c r="W1383" i="45"/>
  <c r="R1383" i="45"/>
  <c r="O1383" i="45" s="1"/>
  <c r="W1382" i="45"/>
  <c r="R1382" i="45"/>
  <c r="O1382" i="45" s="1"/>
  <c r="W1381" i="45"/>
  <c r="R1381" i="45"/>
  <c r="O1381" i="45" s="1"/>
  <c r="W1380" i="45"/>
  <c r="R1380" i="45"/>
  <c r="O1380" i="45" s="1"/>
  <c r="W1379" i="45"/>
  <c r="R1379" i="45"/>
  <c r="W1378" i="45"/>
  <c r="R1378" i="45"/>
  <c r="W1377" i="45"/>
  <c r="R1377" i="45"/>
  <c r="O1377" i="45" s="1"/>
  <c r="W1376" i="45"/>
  <c r="R1376" i="45"/>
  <c r="O1376" i="45" s="1"/>
  <c r="W1375" i="45"/>
  <c r="R1375" i="45"/>
  <c r="O1375" i="45" s="1"/>
  <c r="W1374" i="45"/>
  <c r="R1374" i="45"/>
  <c r="W1373" i="45"/>
  <c r="R1373" i="45"/>
  <c r="O1373" i="45" s="1"/>
  <c r="W1372" i="45"/>
  <c r="R1372" i="45"/>
  <c r="W1371" i="45"/>
  <c r="R1371" i="45"/>
  <c r="O1371" i="45" s="1"/>
  <c r="W1370" i="45"/>
  <c r="R1370" i="45"/>
  <c r="O1370" i="45" s="1"/>
  <c r="W1369" i="45"/>
  <c r="R1369" i="45"/>
  <c r="O1369" i="45" s="1"/>
  <c r="W1368" i="45"/>
  <c r="R1368" i="45"/>
  <c r="W1367" i="45"/>
  <c r="R1367" i="45"/>
  <c r="O1367" i="45" s="1"/>
  <c r="W1366" i="45"/>
  <c r="R1366" i="45"/>
  <c r="W1365" i="45"/>
  <c r="R1365" i="45"/>
  <c r="O1365" i="45" s="1"/>
  <c r="W1364" i="45"/>
  <c r="R1364" i="45"/>
  <c r="W1363" i="45"/>
  <c r="R1363" i="45"/>
  <c r="W1362" i="45"/>
  <c r="R1362" i="45"/>
  <c r="W1361" i="45"/>
  <c r="R1361" i="45"/>
  <c r="O1361" i="45" s="1"/>
  <c r="W1360" i="45"/>
  <c r="R1360" i="45"/>
  <c r="W1359" i="45"/>
  <c r="R1359" i="45"/>
  <c r="O1359" i="45" s="1"/>
  <c r="W1358" i="45"/>
  <c r="R1358" i="45"/>
  <c r="W1357" i="45"/>
  <c r="R1357" i="45"/>
  <c r="O1357" i="45" s="1"/>
  <c r="W1356" i="45"/>
  <c r="R1356" i="45"/>
  <c r="O1356" i="45" s="1"/>
  <c r="W1355" i="45"/>
  <c r="R1355" i="45"/>
  <c r="W1354" i="45"/>
  <c r="R1354" i="45"/>
  <c r="W1353" i="45"/>
  <c r="R1353" i="45"/>
  <c r="O1353" i="45" s="1"/>
  <c r="W1352" i="45"/>
  <c r="R1352" i="45"/>
  <c r="W1351" i="45"/>
  <c r="R1351" i="45"/>
  <c r="O1351" i="45" s="1"/>
  <c r="W1350" i="45"/>
  <c r="R1350" i="45"/>
  <c r="W1349" i="45"/>
  <c r="R1349" i="45"/>
  <c r="O1349" i="45" s="1"/>
  <c r="W1348" i="45"/>
  <c r="R1348" i="45"/>
  <c r="O1348" i="45" s="1"/>
  <c r="W1347" i="45"/>
  <c r="R1347" i="45"/>
  <c r="W1346" i="45"/>
  <c r="R1346" i="45"/>
  <c r="W1345" i="45"/>
  <c r="R1345" i="45"/>
  <c r="O1345" i="45" s="1"/>
  <c r="W1344" i="45"/>
  <c r="R1344" i="45"/>
  <c r="W1343" i="45"/>
  <c r="R1343" i="45"/>
  <c r="O1343" i="45" s="1"/>
  <c r="W1342" i="45"/>
  <c r="R1342" i="45"/>
  <c r="W1341" i="45"/>
  <c r="R1341" i="45"/>
  <c r="W1340" i="45"/>
  <c r="R1340" i="45"/>
  <c r="O1340" i="45" s="1"/>
  <c r="W1339" i="45"/>
  <c r="R1339" i="45"/>
  <c r="W1338" i="45"/>
  <c r="R1338" i="45"/>
  <c r="W1337" i="45"/>
  <c r="R1337" i="45"/>
  <c r="O1337" i="45" s="1"/>
  <c r="W1336" i="45"/>
  <c r="R1336" i="45"/>
  <c r="W1335" i="45"/>
  <c r="R1335" i="45"/>
  <c r="O1335" i="45" s="1"/>
  <c r="W1334" i="45"/>
  <c r="R1334" i="45"/>
  <c r="W1333" i="45"/>
  <c r="R1333" i="45"/>
  <c r="W1332" i="45"/>
  <c r="R1332" i="45"/>
  <c r="O1332" i="45" s="1"/>
  <c r="W1331" i="45"/>
  <c r="R1331" i="45"/>
  <c r="W1330" i="45"/>
  <c r="R1330" i="45"/>
  <c r="W1329" i="45"/>
  <c r="R1329" i="45"/>
  <c r="O1329" i="45" s="1"/>
  <c r="W1328" i="45"/>
  <c r="R1328" i="45"/>
  <c r="W1327" i="45"/>
  <c r="R1327" i="45"/>
  <c r="O1327" i="45" s="1"/>
  <c r="W1326" i="45"/>
  <c r="R1326" i="45"/>
  <c r="W1325" i="45"/>
  <c r="R1325" i="45"/>
  <c r="W1324" i="45"/>
  <c r="R1324" i="45"/>
  <c r="O1324" i="45" s="1"/>
  <c r="W1323" i="45"/>
  <c r="R1323" i="45"/>
  <c r="W1322" i="45"/>
  <c r="R1322" i="45"/>
  <c r="O1322" i="45" s="1"/>
  <c r="W1321" i="45"/>
  <c r="R1321" i="45"/>
  <c r="O1321" i="45" s="1"/>
  <c r="W1320" i="45"/>
  <c r="R1320" i="45"/>
  <c r="W1319" i="45"/>
  <c r="R1319" i="45"/>
  <c r="O1319" i="45" s="1"/>
  <c r="W1318" i="45"/>
  <c r="R1318" i="45"/>
  <c r="W1317" i="45"/>
  <c r="R1317" i="45"/>
  <c r="W1316" i="45"/>
  <c r="R1316" i="45"/>
  <c r="O1316" i="45" s="1"/>
  <c r="W1315" i="45"/>
  <c r="R1315" i="45"/>
  <c r="O1315" i="45" s="1"/>
  <c r="W1314" i="45"/>
  <c r="R1314" i="45"/>
  <c r="O1314" i="45" s="1"/>
  <c r="W1313" i="45"/>
  <c r="R1313" i="45"/>
  <c r="O1313" i="45" s="1"/>
  <c r="W1312" i="45"/>
  <c r="R1312" i="45"/>
  <c r="W1311" i="45"/>
  <c r="R1311" i="45"/>
  <c r="O1311" i="45" s="1"/>
  <c r="W1310" i="45"/>
  <c r="R1310" i="45"/>
  <c r="W1309" i="45"/>
  <c r="R1309" i="45"/>
  <c r="W1308" i="45"/>
  <c r="R1308" i="45"/>
  <c r="O1308" i="45" s="1"/>
  <c r="W1307" i="45"/>
  <c r="R1307" i="45"/>
  <c r="O1307" i="45" s="1"/>
  <c r="W1306" i="45"/>
  <c r="R1306" i="45"/>
  <c r="O1306" i="45" s="1"/>
  <c r="W1305" i="45"/>
  <c r="R1305" i="45"/>
  <c r="O1305" i="45" s="1"/>
  <c r="W1304" i="45"/>
  <c r="R1304" i="45"/>
  <c r="W1303" i="45"/>
  <c r="R1303" i="45"/>
  <c r="O1303" i="45" s="1"/>
  <c r="W1302" i="45"/>
  <c r="R1302" i="45"/>
  <c r="W1301" i="45"/>
  <c r="R1301" i="45"/>
  <c r="W1300" i="45"/>
  <c r="R1300" i="45"/>
  <c r="O1300" i="45" s="1"/>
  <c r="W1299" i="45"/>
  <c r="R1299" i="45"/>
  <c r="O1299" i="45" s="1"/>
  <c r="W1298" i="45"/>
  <c r="R1298" i="45"/>
  <c r="O1298" i="45" s="1"/>
  <c r="W1297" i="45"/>
  <c r="R1297" i="45"/>
  <c r="O1297" i="45" s="1"/>
  <c r="W1296" i="45"/>
  <c r="R1296" i="45"/>
  <c r="W1295" i="45"/>
  <c r="R1295" i="45"/>
  <c r="O1295" i="45" s="1"/>
  <c r="W1294" i="45"/>
  <c r="R1294" i="45"/>
  <c r="W1293" i="45"/>
  <c r="R1293" i="45"/>
  <c r="W1292" i="45"/>
  <c r="R1292" i="45"/>
  <c r="O1292" i="45" s="1"/>
  <c r="W1291" i="45"/>
  <c r="R1291" i="45"/>
  <c r="O1291" i="45" s="1"/>
  <c r="W1290" i="45"/>
  <c r="R1290" i="45"/>
  <c r="O1290" i="45" s="1"/>
  <c r="W1289" i="45"/>
  <c r="R1289" i="45"/>
  <c r="O1289" i="45" s="1"/>
  <c r="W1288" i="45"/>
  <c r="R1288" i="45"/>
  <c r="W1287" i="45"/>
  <c r="R1287" i="45"/>
  <c r="O1287" i="45" s="1"/>
  <c r="W1286" i="45"/>
  <c r="R1286" i="45"/>
  <c r="W1285" i="45"/>
  <c r="R1285" i="45"/>
  <c r="W1284" i="45"/>
  <c r="R1284" i="45"/>
  <c r="O1284" i="45" s="1"/>
  <c r="W1283" i="45"/>
  <c r="R1283" i="45"/>
  <c r="O1283" i="45" s="1"/>
  <c r="W1282" i="45"/>
  <c r="R1282" i="45"/>
  <c r="W1281" i="45"/>
  <c r="R1281" i="45"/>
  <c r="O1281" i="45" s="1"/>
  <c r="W1280" i="45"/>
  <c r="R1280" i="45"/>
  <c r="W1279" i="45"/>
  <c r="R1279" i="45"/>
  <c r="O1279" i="45" s="1"/>
  <c r="W1278" i="45"/>
  <c r="R1278" i="45"/>
  <c r="W1277" i="45"/>
  <c r="R1277" i="45"/>
  <c r="O1277" i="45" s="1"/>
  <c r="W1276" i="45"/>
  <c r="R1276" i="45"/>
  <c r="O1276" i="45" s="1"/>
  <c r="W1275" i="45"/>
  <c r="R1275" i="45"/>
  <c r="O1275" i="45" s="1"/>
  <c r="W1274" i="45"/>
  <c r="R1274" i="45"/>
  <c r="O1274" i="45" s="1"/>
  <c r="W1273" i="45"/>
  <c r="R1273" i="45"/>
  <c r="O1273" i="45" s="1"/>
  <c r="W1272" i="45"/>
  <c r="R1272" i="45"/>
  <c r="W1271" i="45"/>
  <c r="R1271" i="45"/>
  <c r="O1271" i="45" s="1"/>
  <c r="W1270" i="45"/>
  <c r="R1270" i="45"/>
  <c r="W1269" i="45"/>
  <c r="R1269" i="45"/>
  <c r="O1269" i="45" s="1"/>
  <c r="W1268" i="45"/>
  <c r="R1268" i="45"/>
  <c r="O1268" i="45" s="1"/>
  <c r="W1267" i="45"/>
  <c r="R1267" i="45"/>
  <c r="W1266" i="45"/>
  <c r="R1266" i="45"/>
  <c r="O1266" i="45" s="1"/>
  <c r="W1265" i="45"/>
  <c r="R1265" i="45"/>
  <c r="O1265" i="45" s="1"/>
  <c r="W1264" i="45"/>
  <c r="R1264" i="45"/>
  <c r="W1263" i="45"/>
  <c r="R1263" i="45"/>
  <c r="O1263" i="45" s="1"/>
  <c r="W1262" i="45"/>
  <c r="R1262" i="45"/>
  <c r="W1261" i="45"/>
  <c r="R1261" i="45"/>
  <c r="W1260" i="45"/>
  <c r="R1260" i="45"/>
  <c r="O1260" i="45" s="1"/>
  <c r="W1259" i="45"/>
  <c r="R1259" i="45"/>
  <c r="O1259" i="45" s="1"/>
  <c r="W1258" i="45"/>
  <c r="R1258" i="45"/>
  <c r="O1258" i="45" s="1"/>
  <c r="W1257" i="45"/>
  <c r="R1257" i="45"/>
  <c r="O1257" i="45" s="1"/>
  <c r="W1256" i="45"/>
  <c r="R1256" i="45"/>
  <c r="W1255" i="45"/>
  <c r="R1255" i="45"/>
  <c r="O1255" i="45" s="1"/>
  <c r="W1254" i="45"/>
  <c r="R1254" i="45"/>
  <c r="W1253" i="45"/>
  <c r="R1253" i="45"/>
  <c r="W1252" i="45"/>
  <c r="R1252" i="45"/>
  <c r="O1252" i="45" s="1"/>
  <c r="W1251" i="45"/>
  <c r="R1251" i="45"/>
  <c r="O1251" i="45" s="1"/>
  <c r="W1250" i="45"/>
  <c r="R1250" i="45"/>
  <c r="O1250" i="45" s="1"/>
  <c r="W1249" i="45"/>
  <c r="R1249" i="45"/>
  <c r="O1249" i="45" s="1"/>
  <c r="W1248" i="45"/>
  <c r="R1248" i="45"/>
  <c r="W1247" i="45"/>
  <c r="R1247" i="45"/>
  <c r="O1247" i="45" s="1"/>
  <c r="W1246" i="45"/>
  <c r="R1246" i="45"/>
  <c r="W1245" i="45"/>
  <c r="R1245" i="45"/>
  <c r="W1244" i="45"/>
  <c r="R1244" i="45"/>
  <c r="W1243" i="45"/>
  <c r="R1243" i="45"/>
  <c r="O1243" i="45" s="1"/>
  <c r="W1242" i="45"/>
  <c r="R1242" i="45"/>
  <c r="O1242" i="45" s="1"/>
  <c r="W1241" i="45"/>
  <c r="R1241" i="45"/>
  <c r="O1241" i="45" s="1"/>
  <c r="W1240" i="45"/>
  <c r="R1240" i="45"/>
  <c r="W1239" i="45"/>
  <c r="R1239" i="45"/>
  <c r="O1239" i="45" s="1"/>
  <c r="W1238" i="45"/>
  <c r="R1238" i="45"/>
  <c r="W1237" i="45"/>
  <c r="R1237" i="45"/>
  <c r="W1236" i="45"/>
  <c r="R1236" i="45"/>
  <c r="W1235" i="45"/>
  <c r="R1235" i="45"/>
  <c r="W1234" i="45"/>
  <c r="R1234" i="45"/>
  <c r="O1234" i="45" s="1"/>
  <c r="W1233" i="45"/>
  <c r="R1233" i="45"/>
  <c r="O1233" i="45" s="1"/>
  <c r="W1232" i="45"/>
  <c r="R1232" i="45"/>
  <c r="W1231" i="45"/>
  <c r="R1231" i="45"/>
  <c r="O1231" i="45" s="1"/>
  <c r="W1230" i="45"/>
  <c r="R1230" i="45"/>
  <c r="W1229" i="45"/>
  <c r="R1229" i="45"/>
  <c r="W1228" i="45"/>
  <c r="R1228" i="45"/>
  <c r="O1228" i="45" s="1"/>
  <c r="W1227" i="45"/>
  <c r="R1227" i="45"/>
  <c r="W1226" i="45"/>
  <c r="R1226" i="45"/>
  <c r="W1225" i="45"/>
  <c r="R1225" i="45"/>
  <c r="O1225" i="45" s="1"/>
  <c r="W1224" i="45"/>
  <c r="R1224" i="45"/>
  <c r="W1223" i="45"/>
  <c r="R1223" i="45"/>
  <c r="O1223" i="45" s="1"/>
  <c r="W1222" i="45"/>
  <c r="R1222" i="45"/>
  <c r="W1221" i="45"/>
  <c r="R1221" i="45"/>
  <c r="O1221" i="45" s="1"/>
  <c r="W1220" i="45"/>
  <c r="R1220" i="45"/>
  <c r="O1220" i="45" s="1"/>
  <c r="W1219" i="45"/>
  <c r="R1219" i="45"/>
  <c r="O1219" i="45" s="1"/>
  <c r="W1218" i="45"/>
  <c r="R1218" i="45"/>
  <c r="O1218" i="45" s="1"/>
  <c r="W1217" i="45"/>
  <c r="R1217" i="45"/>
  <c r="O1217" i="45" s="1"/>
  <c r="W1216" i="45"/>
  <c r="R1216" i="45"/>
  <c r="W1215" i="45"/>
  <c r="R1215" i="45"/>
  <c r="O1215" i="45" s="1"/>
  <c r="W1214" i="45"/>
  <c r="R1214" i="45"/>
  <c r="W1213" i="45"/>
  <c r="R1213" i="45"/>
  <c r="W1212" i="45"/>
  <c r="R1212" i="45"/>
  <c r="O1212" i="45" s="1"/>
  <c r="W1211" i="45"/>
  <c r="R1211" i="45"/>
  <c r="O1211" i="45" s="1"/>
  <c r="W1210" i="45"/>
  <c r="R1210" i="45"/>
  <c r="O1210" i="45" s="1"/>
  <c r="W1209" i="45"/>
  <c r="R1209" i="45"/>
  <c r="O1209" i="45" s="1"/>
  <c r="W1208" i="45"/>
  <c r="R1208" i="45"/>
  <c r="W1207" i="45"/>
  <c r="R1207" i="45"/>
  <c r="O1207" i="45" s="1"/>
  <c r="W1206" i="45"/>
  <c r="R1206" i="45"/>
  <c r="W1205" i="45"/>
  <c r="R1205" i="45"/>
  <c r="W1204" i="45"/>
  <c r="R1204" i="45"/>
  <c r="O1204" i="45" s="1"/>
  <c r="W1203" i="45"/>
  <c r="R1203" i="45"/>
  <c r="O1203" i="45" s="1"/>
  <c r="W1202" i="45"/>
  <c r="R1202" i="45"/>
  <c r="O1202" i="45" s="1"/>
  <c r="W1201" i="45"/>
  <c r="R1201" i="45"/>
  <c r="O1201" i="45" s="1"/>
  <c r="W1200" i="45"/>
  <c r="R1200" i="45"/>
  <c r="W1199" i="45"/>
  <c r="R1199" i="45"/>
  <c r="O1199" i="45" s="1"/>
  <c r="W1198" i="45"/>
  <c r="R1198" i="45"/>
  <c r="W1197" i="45"/>
  <c r="R1197" i="45"/>
  <c r="W1196" i="45"/>
  <c r="R1196" i="45"/>
  <c r="O1196" i="45" s="1"/>
  <c r="W1195" i="45"/>
  <c r="R1195" i="45"/>
  <c r="W1194" i="45"/>
  <c r="R1194" i="45"/>
  <c r="O1194" i="45" s="1"/>
  <c r="W1193" i="45"/>
  <c r="R1193" i="45"/>
  <c r="O1193" i="45" s="1"/>
  <c r="W1192" i="45"/>
  <c r="R1192" i="45"/>
  <c r="W1191" i="45"/>
  <c r="R1191" i="45"/>
  <c r="O1191" i="45" s="1"/>
  <c r="W1190" i="45"/>
  <c r="R1190" i="45"/>
  <c r="W1189" i="45"/>
  <c r="R1189" i="45"/>
  <c r="O1189" i="45" s="1"/>
  <c r="W1188" i="45"/>
  <c r="R1188" i="45"/>
  <c r="O1188" i="45" s="1"/>
  <c r="W1187" i="45"/>
  <c r="R1187" i="45"/>
  <c r="W1186" i="45"/>
  <c r="R1186" i="45"/>
  <c r="O1186" i="45" s="1"/>
  <c r="W1185" i="45"/>
  <c r="R1185" i="45"/>
  <c r="O1185" i="45" s="1"/>
  <c r="W1184" i="45"/>
  <c r="R1184" i="45"/>
  <c r="W1183" i="45"/>
  <c r="R1183" i="45"/>
  <c r="O1183" i="45" s="1"/>
  <c r="W1182" i="45"/>
  <c r="R1182" i="45"/>
  <c r="W1181" i="45"/>
  <c r="R1181" i="45"/>
  <c r="W1180" i="45"/>
  <c r="R1180" i="45"/>
  <c r="O1180" i="45" s="1"/>
  <c r="W1179" i="45"/>
  <c r="R1179" i="45"/>
  <c r="W1178" i="45"/>
  <c r="R1178" i="45"/>
  <c r="O1178" i="45" s="1"/>
  <c r="W1177" i="45"/>
  <c r="R1177" i="45"/>
  <c r="O1177" i="45" s="1"/>
  <c r="W1176" i="45"/>
  <c r="R1176" i="45"/>
  <c r="W1175" i="45"/>
  <c r="R1175" i="45"/>
  <c r="O1175" i="45" s="1"/>
  <c r="W1174" i="45"/>
  <c r="R1174" i="45"/>
  <c r="W1173" i="45"/>
  <c r="R1173" i="45"/>
  <c r="W1172" i="45"/>
  <c r="R1172" i="45"/>
  <c r="O1172" i="45" s="1"/>
  <c r="W1171" i="45"/>
  <c r="R1171" i="45"/>
  <c r="O1171" i="45" s="1"/>
  <c r="W1170" i="45"/>
  <c r="R1170" i="45"/>
  <c r="O1170" i="45" s="1"/>
  <c r="W1169" i="45"/>
  <c r="R1169" i="45"/>
  <c r="O1169" i="45" s="1"/>
  <c r="W1168" i="45"/>
  <c r="R1168" i="45"/>
  <c r="W1167" i="45"/>
  <c r="R1167" i="45"/>
  <c r="O1167" i="45" s="1"/>
  <c r="W1166" i="45"/>
  <c r="R1166" i="45"/>
  <c r="W1165" i="45"/>
  <c r="R1165" i="45"/>
  <c r="W1164" i="45"/>
  <c r="R1164" i="45"/>
  <c r="O1164" i="45" s="1"/>
  <c r="W1163" i="45"/>
  <c r="R1163" i="45"/>
  <c r="O1163" i="45" s="1"/>
  <c r="W1162" i="45"/>
  <c r="R1162" i="45"/>
  <c r="O1162" i="45" s="1"/>
  <c r="W1161" i="45"/>
  <c r="R1161" i="45"/>
  <c r="O1161" i="45" s="1"/>
  <c r="W1160" i="45"/>
  <c r="R1160" i="45"/>
  <c r="W1159" i="45"/>
  <c r="R1159" i="45"/>
  <c r="O1159" i="45" s="1"/>
  <c r="W1158" i="45"/>
  <c r="R1158" i="45"/>
  <c r="W1157" i="45"/>
  <c r="R1157" i="45"/>
  <c r="W1156" i="45"/>
  <c r="R1156" i="45"/>
  <c r="O1156" i="45" s="1"/>
  <c r="W1155" i="45"/>
  <c r="R1155" i="45"/>
  <c r="O1155" i="45" s="1"/>
  <c r="W1154" i="45"/>
  <c r="R1154" i="45"/>
  <c r="O1154" i="45" s="1"/>
  <c r="W1153" i="45"/>
  <c r="R1153" i="45"/>
  <c r="O1153" i="45" s="1"/>
  <c r="W1152" i="45"/>
  <c r="R1152" i="45"/>
  <c r="W1151" i="45"/>
  <c r="R1151" i="45"/>
  <c r="O1151" i="45" s="1"/>
  <c r="W1150" i="45"/>
  <c r="R1150" i="45"/>
  <c r="W1149" i="45"/>
  <c r="R1149" i="45"/>
  <c r="O1149" i="45" s="1"/>
  <c r="W1148" i="45"/>
  <c r="R1148" i="45"/>
  <c r="W1147" i="45"/>
  <c r="R1147" i="45"/>
  <c r="O1147" i="45" s="1"/>
  <c r="W1146" i="45"/>
  <c r="R1146" i="45"/>
  <c r="O1146" i="45" s="1"/>
  <c r="W1145" i="45"/>
  <c r="R1145" i="45"/>
  <c r="O1145" i="45" s="1"/>
  <c r="W1144" i="45"/>
  <c r="R1144" i="45"/>
  <c r="W1143" i="45"/>
  <c r="R1143" i="45"/>
  <c r="O1143" i="45" s="1"/>
  <c r="W1142" i="45"/>
  <c r="R1142" i="45"/>
  <c r="W1141" i="45"/>
  <c r="R1141" i="45"/>
  <c r="O1141" i="45" s="1"/>
  <c r="W1140" i="45"/>
  <c r="R1140" i="45"/>
  <c r="W1139" i="45"/>
  <c r="R1139" i="45"/>
  <c r="W1138" i="45"/>
  <c r="R1138" i="45"/>
  <c r="O1138" i="45" s="1"/>
  <c r="W1137" i="45"/>
  <c r="R1137" i="45"/>
  <c r="O1137" i="45" s="1"/>
  <c r="W1136" i="45"/>
  <c r="R1136" i="45"/>
  <c r="W1135" i="45"/>
  <c r="R1135" i="45"/>
  <c r="O1135" i="45" s="1"/>
  <c r="W1134" i="45"/>
  <c r="R1134" i="45"/>
  <c r="W1133" i="45"/>
  <c r="R1133" i="45"/>
  <c r="W1132" i="45"/>
  <c r="R1132" i="45"/>
  <c r="W1131" i="45"/>
  <c r="R1131" i="45"/>
  <c r="O1131" i="45" s="1"/>
  <c r="W1130" i="45"/>
  <c r="R1130" i="45"/>
  <c r="O1130" i="45" s="1"/>
  <c r="W1129" i="45"/>
  <c r="R1129" i="45"/>
  <c r="O1129" i="45" s="1"/>
  <c r="W1128" i="45"/>
  <c r="R1128" i="45"/>
  <c r="O1128" i="45" s="1"/>
  <c r="W1127" i="45"/>
  <c r="R1127" i="45"/>
  <c r="O1127" i="45" s="1"/>
  <c r="W1126" i="45"/>
  <c r="R1126" i="45"/>
  <c r="W1125" i="45"/>
  <c r="R1125" i="45"/>
  <c r="O1125" i="45" s="1"/>
  <c r="W1124" i="45"/>
  <c r="R1124" i="45"/>
  <c r="W1123" i="45"/>
  <c r="R1123" i="45"/>
  <c r="O1123" i="45" s="1"/>
  <c r="W1122" i="45"/>
  <c r="R1122" i="45"/>
  <c r="O1122" i="45" s="1"/>
  <c r="W1121" i="45"/>
  <c r="R1121" i="45"/>
  <c r="O1121" i="45" s="1"/>
  <c r="W1120" i="45"/>
  <c r="R1120" i="45"/>
  <c r="O1120" i="45" s="1"/>
  <c r="W1119" i="45"/>
  <c r="R1119" i="45"/>
  <c r="O1119" i="45" s="1"/>
  <c r="W1118" i="45"/>
  <c r="R1118" i="45"/>
  <c r="W1117" i="45"/>
  <c r="R1117" i="45"/>
  <c r="O1117" i="45" s="1"/>
  <c r="W1116" i="45"/>
  <c r="R1116" i="45"/>
  <c r="O1116" i="45" s="1"/>
  <c r="W1115" i="45"/>
  <c r="R1115" i="45"/>
  <c r="W1114" i="45"/>
  <c r="R1114" i="45"/>
  <c r="O1114" i="45" s="1"/>
  <c r="W1113" i="45"/>
  <c r="R1113" i="45"/>
  <c r="O1113" i="45" s="1"/>
  <c r="W1112" i="45"/>
  <c r="R1112" i="45"/>
  <c r="O1112" i="45" s="1"/>
  <c r="W1111" i="45"/>
  <c r="R1111" i="45"/>
  <c r="O1111" i="45" s="1"/>
  <c r="W1110" i="45"/>
  <c r="R1110" i="45"/>
  <c r="W1109" i="45"/>
  <c r="R1109" i="45"/>
  <c r="O1109" i="45" s="1"/>
  <c r="W1108" i="45"/>
  <c r="R1108" i="45"/>
  <c r="O1108" i="45" s="1"/>
  <c r="W1107" i="45"/>
  <c r="R1107" i="45"/>
  <c r="W1106" i="45"/>
  <c r="R1106" i="45"/>
  <c r="W1105" i="45"/>
  <c r="R1105" i="45"/>
  <c r="O1105" i="45" s="1"/>
  <c r="W1104" i="45"/>
  <c r="R1104" i="45"/>
  <c r="O1104" i="45" s="1"/>
  <c r="W1103" i="45"/>
  <c r="R1103" i="45"/>
  <c r="O1103" i="45" s="1"/>
  <c r="W1102" i="45"/>
  <c r="R1102" i="45"/>
  <c r="W1101" i="45"/>
  <c r="R1101" i="45"/>
  <c r="O1101" i="45" s="1"/>
  <c r="W1100" i="45"/>
  <c r="R1100" i="45"/>
  <c r="W1099" i="45"/>
  <c r="R1099" i="45"/>
  <c r="O1099" i="45" s="1"/>
  <c r="W1098" i="45"/>
  <c r="R1098" i="45"/>
  <c r="O1098" i="45" s="1"/>
  <c r="W1097" i="45"/>
  <c r="R1097" i="45"/>
  <c r="O1097" i="45" s="1"/>
  <c r="W1096" i="45"/>
  <c r="R1096" i="45"/>
  <c r="O1096" i="45" s="1"/>
  <c r="W1095" i="45"/>
  <c r="R1095" i="45"/>
  <c r="O1095" i="45" s="1"/>
  <c r="W1094" i="45"/>
  <c r="R1094" i="45"/>
  <c r="W1093" i="45"/>
  <c r="R1093" i="45"/>
  <c r="O1093" i="45" s="1"/>
  <c r="W1092" i="45"/>
  <c r="R1092" i="45"/>
  <c r="W1091" i="45"/>
  <c r="R1091" i="45"/>
  <c r="O1091" i="45" s="1"/>
  <c r="W1090" i="45"/>
  <c r="R1090" i="45"/>
  <c r="O1090" i="45" s="1"/>
  <c r="W1089" i="45"/>
  <c r="R1089" i="45"/>
  <c r="O1089" i="45" s="1"/>
  <c r="W1088" i="45"/>
  <c r="R1088" i="45"/>
  <c r="O1088" i="45" s="1"/>
  <c r="W1087" i="45"/>
  <c r="R1087" i="45"/>
  <c r="O1087" i="45" s="1"/>
  <c r="W1086" i="45"/>
  <c r="R1086" i="45"/>
  <c r="W1085" i="45"/>
  <c r="R1085" i="45"/>
  <c r="O1085" i="45" s="1"/>
  <c r="W1084" i="45"/>
  <c r="R1084" i="45"/>
  <c r="O1084" i="45" s="1"/>
  <c r="W1083" i="45"/>
  <c r="R1083" i="45"/>
  <c r="W1082" i="45"/>
  <c r="R1082" i="45"/>
  <c r="O1082" i="45" s="1"/>
  <c r="W1081" i="45"/>
  <c r="R1081" i="45"/>
  <c r="O1081" i="45" s="1"/>
  <c r="W1080" i="45"/>
  <c r="R1080" i="45"/>
  <c r="O1080" i="45" s="1"/>
  <c r="W1079" i="45"/>
  <c r="R1079" i="45"/>
  <c r="O1079" i="45" s="1"/>
  <c r="W1078" i="45"/>
  <c r="R1078" i="45"/>
  <c r="W1077" i="45"/>
  <c r="R1077" i="45"/>
  <c r="O1077" i="45" s="1"/>
  <c r="W1076" i="45"/>
  <c r="R1076" i="45"/>
  <c r="O1076" i="45" s="1"/>
  <c r="W1075" i="45"/>
  <c r="R1075" i="45"/>
  <c r="W1074" i="45"/>
  <c r="R1074" i="45"/>
  <c r="W1073" i="45"/>
  <c r="R1073" i="45"/>
  <c r="O1073" i="45" s="1"/>
  <c r="W1072" i="45"/>
  <c r="R1072" i="45"/>
  <c r="O1072" i="45" s="1"/>
  <c r="W1071" i="45"/>
  <c r="R1071" i="45"/>
  <c r="O1071" i="45" s="1"/>
  <c r="W1070" i="45"/>
  <c r="R1070" i="45"/>
  <c r="W1069" i="45"/>
  <c r="R1069" i="45"/>
  <c r="O1069" i="45" s="1"/>
  <c r="W1068" i="45"/>
  <c r="R1068" i="45"/>
  <c r="O1068" i="45" s="1"/>
  <c r="W1067" i="45"/>
  <c r="R1067" i="45"/>
  <c r="W1066" i="45"/>
  <c r="R1066" i="45"/>
  <c r="O1066" i="45" s="1"/>
  <c r="W1065" i="45"/>
  <c r="R1065" i="45"/>
  <c r="O1065" i="45" s="1"/>
  <c r="W1064" i="45"/>
  <c r="R1064" i="45"/>
  <c r="W1063" i="45"/>
  <c r="R1063" i="45"/>
  <c r="W1062" i="45"/>
  <c r="R1062" i="45"/>
  <c r="W1061" i="45"/>
  <c r="R1061" i="45"/>
  <c r="O1061" i="45" s="1"/>
  <c r="W1060" i="45"/>
  <c r="R1060" i="45"/>
  <c r="O1060" i="45" s="1"/>
  <c r="W1059" i="45"/>
  <c r="R1059" i="45"/>
  <c r="O1059" i="45" s="1"/>
  <c r="W1058" i="45"/>
  <c r="R1058" i="45"/>
  <c r="O1058" i="45" s="1"/>
  <c r="W1057" i="45"/>
  <c r="R1057" i="45"/>
  <c r="O1057" i="45" s="1"/>
  <c r="W1056" i="45"/>
  <c r="R1056" i="45"/>
  <c r="O1056" i="45" s="1"/>
  <c r="W1055" i="45"/>
  <c r="R1055" i="45"/>
  <c r="O1055" i="45" s="1"/>
  <c r="W1054" i="45"/>
  <c r="R1054" i="45"/>
  <c r="O1054" i="45" s="1"/>
  <c r="W1053" i="45"/>
  <c r="R1053" i="45"/>
  <c r="O1053" i="45" s="1"/>
  <c r="W1052" i="45"/>
  <c r="R1052" i="45"/>
  <c r="O1052" i="45" s="1"/>
  <c r="W1051" i="45"/>
  <c r="R1051" i="45"/>
  <c r="W1050" i="45"/>
  <c r="R1050" i="45"/>
  <c r="W1049" i="45"/>
  <c r="R1049" i="45"/>
  <c r="W1048" i="45"/>
  <c r="R1048" i="45"/>
  <c r="O1048" i="45" s="1"/>
  <c r="W1047" i="45"/>
  <c r="R1047" i="45"/>
  <c r="O1047" i="45" s="1"/>
  <c r="W1046" i="45"/>
  <c r="R1046" i="45"/>
  <c r="O1046" i="45" s="1"/>
  <c r="W1045" i="45"/>
  <c r="R1045" i="45"/>
  <c r="W1044" i="45"/>
  <c r="R1044" i="45"/>
  <c r="O1044" i="45" s="1"/>
  <c r="W1043" i="45"/>
  <c r="R1043" i="45"/>
  <c r="O1043" i="45" s="1"/>
  <c r="W1042" i="45"/>
  <c r="R1042" i="45"/>
  <c r="O1042" i="45" s="1"/>
  <c r="W1041" i="45"/>
  <c r="R1041" i="45"/>
  <c r="O1041" i="45" s="1"/>
  <c r="W1040" i="45"/>
  <c r="R1040" i="45"/>
  <c r="O1040" i="45" s="1"/>
  <c r="W1039" i="45"/>
  <c r="R1039" i="45"/>
  <c r="O1039" i="45" s="1"/>
  <c r="W1038" i="45"/>
  <c r="R1038" i="45"/>
  <c r="O1038" i="45" s="1"/>
  <c r="W1037" i="45"/>
  <c r="R1037" i="45"/>
  <c r="O1037" i="45" s="1"/>
  <c r="W1036" i="45"/>
  <c r="R1036" i="45"/>
  <c r="O1036" i="45" s="1"/>
  <c r="W1035" i="45"/>
  <c r="R1035" i="45"/>
  <c r="W1034" i="45"/>
  <c r="R1034" i="45"/>
  <c r="W1033" i="45"/>
  <c r="R1033" i="45"/>
  <c r="W1032" i="45"/>
  <c r="R1032" i="45"/>
  <c r="O1032" i="45" s="1"/>
  <c r="W1031" i="45"/>
  <c r="R1031" i="45"/>
  <c r="O1031" i="45" s="1"/>
  <c r="W1030" i="45"/>
  <c r="R1030" i="45"/>
  <c r="O1030" i="45" s="1"/>
  <c r="W1029" i="45"/>
  <c r="R1029" i="45"/>
  <c r="W1028" i="45"/>
  <c r="R1028" i="45"/>
  <c r="O1028" i="45" s="1"/>
  <c r="W1027" i="45"/>
  <c r="R1027" i="45"/>
  <c r="O1027" i="45" s="1"/>
  <c r="W1026" i="45"/>
  <c r="R1026" i="45"/>
  <c r="O1026" i="45" s="1"/>
  <c r="W1025" i="45"/>
  <c r="R1025" i="45"/>
  <c r="O1025" i="45" s="1"/>
  <c r="W1024" i="45"/>
  <c r="R1024" i="45"/>
  <c r="O1024" i="45" s="1"/>
  <c r="W1023" i="45"/>
  <c r="R1023" i="45"/>
  <c r="O1023" i="45" s="1"/>
  <c r="W1022" i="45"/>
  <c r="R1022" i="45"/>
  <c r="O1022" i="45" s="1"/>
  <c r="W1021" i="45"/>
  <c r="R1021" i="45"/>
  <c r="O1021" i="45" s="1"/>
  <c r="W1020" i="45"/>
  <c r="R1020" i="45"/>
  <c r="O1020" i="45" s="1"/>
  <c r="W1019" i="45"/>
  <c r="R1019" i="45"/>
  <c r="W1018" i="45"/>
  <c r="R1018" i="45"/>
  <c r="W1017" i="45"/>
  <c r="R1017" i="45"/>
  <c r="W1016" i="45"/>
  <c r="R1016" i="45"/>
  <c r="O1016" i="45" s="1"/>
  <c r="W1015" i="45"/>
  <c r="R1015" i="45"/>
  <c r="O1015" i="45" s="1"/>
  <c r="W1014" i="45"/>
  <c r="R1014" i="45"/>
  <c r="O1014" i="45" s="1"/>
  <c r="W1013" i="45"/>
  <c r="R1013" i="45"/>
  <c r="W1012" i="45"/>
  <c r="R1012" i="45"/>
  <c r="O1012" i="45" s="1"/>
  <c r="W1011" i="45"/>
  <c r="R1011" i="45"/>
  <c r="W1010" i="45"/>
  <c r="R1010" i="45"/>
  <c r="O1010" i="45" s="1"/>
  <c r="W1009" i="45"/>
  <c r="R1009" i="45"/>
  <c r="O1009" i="45" s="1"/>
  <c r="W1008" i="45"/>
  <c r="R1008" i="45"/>
  <c r="O1008" i="45" s="1"/>
  <c r="W1007" i="45"/>
  <c r="R1007" i="45"/>
  <c r="O1007" i="45" s="1"/>
  <c r="W1006" i="45"/>
  <c r="R1006" i="45"/>
  <c r="O1006" i="45" s="1"/>
  <c r="W1005" i="45"/>
  <c r="R1005" i="45"/>
  <c r="W1004" i="45"/>
  <c r="R1004" i="45"/>
  <c r="O1004" i="45" s="1"/>
  <c r="W1003" i="45"/>
  <c r="R1003" i="45"/>
  <c r="W1002" i="45"/>
  <c r="R1002" i="45"/>
  <c r="O1002" i="45" s="1"/>
  <c r="W1001" i="45"/>
  <c r="R1001" i="45"/>
  <c r="W1000" i="45"/>
  <c r="R1000" i="45"/>
  <c r="W999" i="45"/>
  <c r="R999" i="45"/>
  <c r="W998" i="45"/>
  <c r="R998" i="45"/>
  <c r="W997" i="45"/>
  <c r="R997" i="45"/>
  <c r="W996" i="45"/>
  <c r="R996" i="45"/>
  <c r="O996" i="45" s="1"/>
  <c r="W995" i="45"/>
  <c r="R995" i="45"/>
  <c r="O995" i="45" s="1"/>
  <c r="W994" i="45"/>
  <c r="R994" i="45"/>
  <c r="W993" i="45"/>
  <c r="R993" i="45"/>
  <c r="W992" i="45"/>
  <c r="R992" i="45"/>
  <c r="O992" i="45" s="1"/>
  <c r="W991" i="45"/>
  <c r="R991" i="45"/>
  <c r="O991" i="45" s="1"/>
  <c r="W990" i="45"/>
  <c r="R990" i="45"/>
  <c r="O990" i="45" s="1"/>
  <c r="W989" i="45"/>
  <c r="R989" i="45"/>
  <c r="W988" i="45"/>
  <c r="R988" i="45"/>
  <c r="O988" i="45" s="1"/>
  <c r="W987" i="45"/>
  <c r="R987" i="45"/>
  <c r="W986" i="45"/>
  <c r="R986" i="45"/>
  <c r="W985" i="45"/>
  <c r="R985" i="45"/>
  <c r="W984" i="45"/>
  <c r="R984" i="45"/>
  <c r="W983" i="45"/>
  <c r="R983" i="45"/>
  <c r="W982" i="45"/>
  <c r="R982" i="45"/>
  <c r="W981" i="45"/>
  <c r="R981" i="45"/>
  <c r="W980" i="45"/>
  <c r="R980" i="45"/>
  <c r="O980" i="45" s="1"/>
  <c r="W979" i="45"/>
  <c r="R979" i="45"/>
  <c r="W978" i="45"/>
  <c r="R978" i="45"/>
  <c r="W977" i="45"/>
  <c r="R977" i="45"/>
  <c r="W976" i="45"/>
  <c r="R976" i="45"/>
  <c r="O976" i="45" s="1"/>
  <c r="W975" i="45"/>
  <c r="R975" i="45"/>
  <c r="O975" i="45" s="1"/>
  <c r="W974" i="45"/>
  <c r="R974" i="45"/>
  <c r="W973" i="45"/>
  <c r="R973" i="45"/>
  <c r="W972" i="45"/>
  <c r="R972" i="45"/>
  <c r="O972" i="45" s="1"/>
  <c r="W971" i="45"/>
  <c r="R971" i="45"/>
  <c r="W970" i="45"/>
  <c r="R970" i="45"/>
  <c r="W969" i="45"/>
  <c r="R969" i="45"/>
  <c r="W968" i="45"/>
  <c r="R968" i="45"/>
  <c r="W967" i="45"/>
  <c r="R967" i="45"/>
  <c r="W966" i="45"/>
  <c r="R966" i="45"/>
  <c r="W965" i="45"/>
  <c r="R965" i="45"/>
  <c r="W964" i="45"/>
  <c r="R964" i="45"/>
  <c r="O964" i="45" s="1"/>
  <c r="W963" i="45"/>
  <c r="R963" i="45"/>
  <c r="O963" i="45" s="1"/>
  <c r="W962" i="45"/>
  <c r="R962" i="45"/>
  <c r="O962" i="45" s="1"/>
  <c r="W961" i="45"/>
  <c r="R961" i="45"/>
  <c r="W960" i="45"/>
  <c r="R960" i="45"/>
  <c r="O960" i="45" s="1"/>
  <c r="W959" i="45"/>
  <c r="R959" i="45"/>
  <c r="O959" i="45" s="1"/>
  <c r="W958" i="45"/>
  <c r="R958" i="45"/>
  <c r="O958" i="45" s="1"/>
  <c r="W957" i="45"/>
  <c r="R957" i="45"/>
  <c r="W956" i="45"/>
  <c r="R956" i="45"/>
  <c r="O956" i="45" s="1"/>
  <c r="W955" i="45"/>
  <c r="R955" i="45"/>
  <c r="O955" i="45" s="1"/>
  <c r="W954" i="45"/>
  <c r="R954" i="45"/>
  <c r="O954" i="45" s="1"/>
  <c r="W953" i="45"/>
  <c r="R953" i="45"/>
  <c r="W952" i="45"/>
  <c r="R952" i="45"/>
  <c r="W951" i="45"/>
  <c r="R951" i="45"/>
  <c r="W950" i="45"/>
  <c r="R950" i="45"/>
  <c r="W949" i="45"/>
  <c r="R949" i="45"/>
  <c r="W948" i="45"/>
  <c r="R948" i="45"/>
  <c r="O948" i="45" s="1"/>
  <c r="W947" i="45"/>
  <c r="R947" i="45"/>
  <c r="O947" i="45" s="1"/>
  <c r="W946" i="45"/>
  <c r="R946" i="45"/>
  <c r="O946" i="45" s="1"/>
  <c r="W945" i="45"/>
  <c r="R945" i="45"/>
  <c r="W944" i="45"/>
  <c r="R944" i="45"/>
  <c r="O944" i="45" s="1"/>
  <c r="W943" i="45"/>
  <c r="R943" i="45"/>
  <c r="O943" i="45" s="1"/>
  <c r="W942" i="45"/>
  <c r="R942" i="45"/>
  <c r="W941" i="45"/>
  <c r="R941" i="45"/>
  <c r="W940" i="45"/>
  <c r="R940" i="45"/>
  <c r="W939" i="45"/>
  <c r="R939" i="45"/>
  <c r="W938" i="45"/>
  <c r="R938" i="45"/>
  <c r="O938" i="45" s="1"/>
  <c r="W937" i="45"/>
  <c r="R937" i="45"/>
  <c r="W936" i="45"/>
  <c r="R936" i="45"/>
  <c r="O936" i="45" s="1"/>
  <c r="W935" i="45"/>
  <c r="R935" i="45"/>
  <c r="W934" i="45"/>
  <c r="R934" i="45"/>
  <c r="O934" i="45" s="1"/>
  <c r="W933" i="45"/>
  <c r="R933" i="45"/>
  <c r="W932" i="45"/>
  <c r="R932" i="45"/>
  <c r="W931" i="45"/>
  <c r="R931" i="45"/>
  <c r="O931" i="45" s="1"/>
  <c r="W930" i="45"/>
  <c r="R930" i="45"/>
  <c r="W929" i="45"/>
  <c r="R929" i="45"/>
  <c r="W928" i="45"/>
  <c r="R928" i="45"/>
  <c r="W927" i="45"/>
  <c r="R927" i="45"/>
  <c r="O927" i="45" s="1"/>
  <c r="W926" i="45"/>
  <c r="R926" i="45"/>
  <c r="O926" i="45" s="1"/>
  <c r="W925" i="45"/>
  <c r="R925" i="45"/>
  <c r="W924" i="45"/>
  <c r="R924" i="45"/>
  <c r="W923" i="45"/>
  <c r="R923" i="45"/>
  <c r="W922" i="45"/>
  <c r="R922" i="45"/>
  <c r="O922" i="45" s="1"/>
  <c r="W921" i="45"/>
  <c r="R921" i="45"/>
  <c r="W920" i="45"/>
  <c r="R920" i="45"/>
  <c r="O920" i="45" s="1"/>
  <c r="W919" i="45"/>
  <c r="R919" i="45"/>
  <c r="O919" i="45" s="1"/>
  <c r="W918" i="45"/>
  <c r="R918" i="45"/>
  <c r="O918" i="45" s="1"/>
  <c r="W917" i="45"/>
  <c r="R917" i="45"/>
  <c r="O917" i="45" s="1"/>
  <c r="W916" i="45"/>
  <c r="R916" i="45"/>
  <c r="W915" i="45"/>
  <c r="R915" i="45"/>
  <c r="O915" i="45" s="1"/>
  <c r="W914" i="45"/>
  <c r="R914" i="45"/>
  <c r="O914" i="45" s="1"/>
  <c r="W913" i="45"/>
  <c r="R913" i="45"/>
  <c r="O913" i="45" s="1"/>
  <c r="W912" i="45"/>
  <c r="R912" i="45"/>
  <c r="W911" i="45"/>
  <c r="R911" i="45"/>
  <c r="O911" i="45" s="1"/>
  <c r="W910" i="45"/>
  <c r="R910" i="45"/>
  <c r="O910" i="45" s="1"/>
  <c r="W909" i="45"/>
  <c r="R909" i="45"/>
  <c r="O909" i="45" s="1"/>
  <c r="W908" i="45"/>
  <c r="R908" i="45"/>
  <c r="O908" i="45" s="1"/>
  <c r="W907" i="45"/>
  <c r="R907" i="45"/>
  <c r="W906" i="45"/>
  <c r="R906" i="45"/>
  <c r="O906" i="45" s="1"/>
  <c r="W905" i="45"/>
  <c r="R905" i="45"/>
  <c r="O905" i="45" s="1"/>
  <c r="W904" i="45"/>
  <c r="R904" i="45"/>
  <c r="O904" i="45" s="1"/>
  <c r="W903" i="45"/>
  <c r="R903" i="45"/>
  <c r="W902" i="45"/>
  <c r="R902" i="45"/>
  <c r="O902" i="45" s="1"/>
  <c r="W901" i="45"/>
  <c r="R901" i="45"/>
  <c r="O901" i="45" s="1"/>
  <c r="W900" i="45"/>
  <c r="R900" i="45"/>
  <c r="W899" i="45"/>
  <c r="R899" i="45"/>
  <c r="O899" i="45" s="1"/>
  <c r="W898" i="45"/>
  <c r="R898" i="45"/>
  <c r="O898" i="45" s="1"/>
  <c r="W897" i="45"/>
  <c r="R897" i="45"/>
  <c r="O897" i="45" s="1"/>
  <c r="W896" i="45"/>
  <c r="R896" i="45"/>
  <c r="W895" i="45"/>
  <c r="R895" i="45"/>
  <c r="W894" i="45"/>
  <c r="R894" i="45"/>
  <c r="W893" i="45"/>
  <c r="R893" i="45"/>
  <c r="O893" i="45" s="1"/>
  <c r="W892" i="45"/>
  <c r="R892" i="45"/>
  <c r="W891" i="45"/>
  <c r="R891" i="45"/>
  <c r="O891" i="45" s="1"/>
  <c r="W890" i="45"/>
  <c r="R890" i="45"/>
  <c r="O890" i="45" s="1"/>
  <c r="W889" i="45"/>
  <c r="R889" i="45"/>
  <c r="O889" i="45" s="1"/>
  <c r="W888" i="45"/>
  <c r="R888" i="45"/>
  <c r="W887" i="45"/>
  <c r="R887" i="45"/>
  <c r="O887" i="45" s="1"/>
  <c r="W886" i="45"/>
  <c r="R886" i="45"/>
  <c r="O886" i="45" s="1"/>
  <c r="W885" i="45"/>
  <c r="R885" i="45"/>
  <c r="O885" i="45" s="1"/>
  <c r="W884" i="45"/>
  <c r="R884" i="45"/>
  <c r="O884" i="45" s="1"/>
  <c r="W883" i="45"/>
  <c r="R883" i="45"/>
  <c r="W882" i="45"/>
  <c r="R882" i="45"/>
  <c r="O882" i="45" s="1"/>
  <c r="W881" i="45"/>
  <c r="R881" i="45"/>
  <c r="O881" i="45" s="1"/>
  <c r="W880" i="45"/>
  <c r="R880" i="45"/>
  <c r="W879" i="45"/>
  <c r="R879" i="45"/>
  <c r="W878" i="45"/>
  <c r="R878" i="45"/>
  <c r="O878" i="45" s="1"/>
  <c r="W877" i="45"/>
  <c r="R877" i="45"/>
  <c r="W876" i="45"/>
  <c r="R876" i="45"/>
  <c r="W875" i="45"/>
  <c r="R875" i="45"/>
  <c r="O875" i="45" s="1"/>
  <c r="W874" i="45"/>
  <c r="R874" i="45"/>
  <c r="W873" i="45"/>
  <c r="R873" i="45"/>
  <c r="O873" i="45" s="1"/>
  <c r="W872" i="45"/>
  <c r="R872" i="45"/>
  <c r="W871" i="45"/>
  <c r="R871" i="45"/>
  <c r="O871" i="45" s="1"/>
  <c r="W870" i="45"/>
  <c r="R870" i="45"/>
  <c r="O870" i="45" s="1"/>
  <c r="W869" i="45"/>
  <c r="R869" i="45"/>
  <c r="W868" i="45"/>
  <c r="R868" i="45"/>
  <c r="W867" i="45"/>
  <c r="R867" i="45"/>
  <c r="O867" i="45" s="1"/>
  <c r="W866" i="45"/>
  <c r="R866" i="45"/>
  <c r="W865" i="45"/>
  <c r="R865" i="45"/>
  <c r="O865" i="45" s="1"/>
  <c r="W864" i="45"/>
  <c r="R864" i="45"/>
  <c r="W863" i="45"/>
  <c r="R863" i="45"/>
  <c r="O863" i="45" s="1"/>
  <c r="W862" i="45"/>
  <c r="R862" i="45"/>
  <c r="O862" i="45" s="1"/>
  <c r="W861" i="45"/>
  <c r="R861" i="45"/>
  <c r="W860" i="45"/>
  <c r="R860" i="45"/>
  <c r="W859" i="45"/>
  <c r="R859" i="45"/>
  <c r="O859" i="45" s="1"/>
  <c r="W858" i="45"/>
  <c r="R858" i="45"/>
  <c r="W857" i="45"/>
  <c r="R857" i="45"/>
  <c r="O857" i="45" s="1"/>
  <c r="W856" i="45"/>
  <c r="R856" i="45"/>
  <c r="W855" i="45"/>
  <c r="R855" i="45"/>
  <c r="W854" i="45"/>
  <c r="R854" i="45"/>
  <c r="O854" i="45" s="1"/>
  <c r="W853" i="45"/>
  <c r="R853" i="45"/>
  <c r="W852" i="45"/>
  <c r="R852" i="45"/>
  <c r="W851" i="45"/>
  <c r="R851" i="45"/>
  <c r="O851" i="45" s="1"/>
  <c r="W850" i="45"/>
  <c r="R850" i="45"/>
  <c r="W849" i="45"/>
  <c r="R849" i="45"/>
  <c r="O849" i="45" s="1"/>
  <c r="W848" i="45"/>
  <c r="R848" i="45"/>
  <c r="W847" i="45"/>
  <c r="R847" i="45"/>
  <c r="W846" i="45"/>
  <c r="R846" i="45"/>
  <c r="O846" i="45" s="1"/>
  <c r="W845" i="45"/>
  <c r="R845" i="45"/>
  <c r="W844" i="45"/>
  <c r="R844" i="45"/>
  <c r="W843" i="45"/>
  <c r="R843" i="45"/>
  <c r="O843" i="45" s="1"/>
  <c r="W842" i="45"/>
  <c r="R842" i="45"/>
  <c r="W841" i="45"/>
  <c r="R841" i="45"/>
  <c r="O841" i="45" s="1"/>
  <c r="W840" i="45"/>
  <c r="R840" i="45"/>
  <c r="W839" i="45"/>
  <c r="R839" i="45"/>
  <c r="W838" i="45"/>
  <c r="R838" i="45"/>
  <c r="O838" i="45" s="1"/>
  <c r="W837" i="45"/>
  <c r="R837" i="45"/>
  <c r="W836" i="45"/>
  <c r="R836" i="45"/>
  <c r="W835" i="45"/>
  <c r="R835" i="45"/>
  <c r="O835" i="45" s="1"/>
  <c r="W834" i="45"/>
  <c r="R834" i="45"/>
  <c r="W833" i="45"/>
  <c r="R833" i="45"/>
  <c r="W832" i="45"/>
  <c r="R832" i="45"/>
  <c r="W831" i="45"/>
  <c r="R831" i="45"/>
  <c r="W830" i="45"/>
  <c r="R830" i="45"/>
  <c r="O830" i="45" s="1"/>
  <c r="W829" i="45"/>
  <c r="R829" i="45"/>
  <c r="W828" i="45"/>
  <c r="R828" i="45"/>
  <c r="W827" i="45"/>
  <c r="R827" i="45"/>
  <c r="O827" i="45" s="1"/>
  <c r="W826" i="45"/>
  <c r="R826" i="45"/>
  <c r="O826" i="45" s="1"/>
  <c r="W825" i="45"/>
  <c r="R825" i="45"/>
  <c r="W824" i="45"/>
  <c r="R824" i="45"/>
  <c r="W823" i="45"/>
  <c r="R823" i="45"/>
  <c r="W822" i="45"/>
  <c r="R822" i="45"/>
  <c r="O822" i="45" s="1"/>
  <c r="W821" i="45"/>
  <c r="R821" i="45"/>
  <c r="W820" i="45"/>
  <c r="R820" i="45"/>
  <c r="W819" i="45"/>
  <c r="R819" i="45"/>
  <c r="O819" i="45" s="1"/>
  <c r="W818" i="45"/>
  <c r="R818" i="45"/>
  <c r="W817" i="45"/>
  <c r="R817" i="45"/>
  <c r="O817" i="45" s="1"/>
  <c r="W816" i="45"/>
  <c r="R816" i="45"/>
  <c r="W815" i="45"/>
  <c r="R815" i="45"/>
  <c r="W814" i="45"/>
  <c r="R814" i="45"/>
  <c r="O814" i="45" s="1"/>
  <c r="W813" i="45"/>
  <c r="R813" i="45"/>
  <c r="W812" i="45"/>
  <c r="R812" i="45"/>
  <c r="W811" i="45"/>
  <c r="R811" i="45"/>
  <c r="O811" i="45" s="1"/>
  <c r="W810" i="45"/>
  <c r="R810" i="45"/>
  <c r="W809" i="45"/>
  <c r="R809" i="45"/>
  <c r="O809" i="45" s="1"/>
  <c r="W808" i="45"/>
  <c r="R808" i="45"/>
  <c r="W807" i="45"/>
  <c r="R807" i="45"/>
  <c r="O807" i="45" s="1"/>
  <c r="W806" i="45"/>
  <c r="R806" i="45"/>
  <c r="O806" i="45" s="1"/>
  <c r="W805" i="45"/>
  <c r="R805" i="45"/>
  <c r="W804" i="45"/>
  <c r="R804" i="45"/>
  <c r="W803" i="45"/>
  <c r="R803" i="45"/>
  <c r="O803" i="45" s="1"/>
  <c r="W802" i="45"/>
  <c r="R802" i="45"/>
  <c r="W801" i="45"/>
  <c r="R801" i="45"/>
  <c r="O801" i="45" s="1"/>
  <c r="W800" i="45"/>
  <c r="R800" i="45"/>
  <c r="W799" i="45"/>
  <c r="R799" i="45"/>
  <c r="O799" i="45" s="1"/>
  <c r="W798" i="45"/>
  <c r="R798" i="45"/>
  <c r="O798" i="45" s="1"/>
  <c r="W797" i="45"/>
  <c r="R797" i="45"/>
  <c r="W796" i="45"/>
  <c r="R796" i="45"/>
  <c r="W795" i="45"/>
  <c r="R795" i="45"/>
  <c r="O795" i="45" s="1"/>
  <c r="W794" i="45"/>
  <c r="R794" i="45"/>
  <c r="W793" i="45"/>
  <c r="R793" i="45"/>
  <c r="O793" i="45" s="1"/>
  <c r="W792" i="45"/>
  <c r="R792" i="45"/>
  <c r="W791" i="45"/>
  <c r="R791" i="45"/>
  <c r="O791" i="45" s="1"/>
  <c r="W790" i="45"/>
  <c r="R790" i="45"/>
  <c r="O790" i="45" s="1"/>
  <c r="W789" i="45"/>
  <c r="R789" i="45"/>
  <c r="W788" i="45"/>
  <c r="R788" i="45"/>
  <c r="W787" i="45"/>
  <c r="R787" i="45"/>
  <c r="O787" i="45" s="1"/>
  <c r="W786" i="45"/>
  <c r="R786" i="45"/>
  <c r="W785" i="45"/>
  <c r="R785" i="45"/>
  <c r="O785" i="45" s="1"/>
  <c r="W784" i="45"/>
  <c r="R784" i="45"/>
  <c r="W783" i="45"/>
  <c r="R783" i="45"/>
  <c r="O783" i="45" s="1"/>
  <c r="W782" i="45"/>
  <c r="R782" i="45"/>
  <c r="O782" i="45" s="1"/>
  <c r="W781" i="45"/>
  <c r="R781" i="45"/>
  <c r="W780" i="45"/>
  <c r="R780" i="45"/>
  <c r="W779" i="45"/>
  <c r="R779" i="45"/>
  <c r="O779" i="45" s="1"/>
  <c r="W778" i="45"/>
  <c r="R778" i="45"/>
  <c r="W777" i="45"/>
  <c r="R777" i="45"/>
  <c r="O777" i="45" s="1"/>
  <c r="W776" i="45"/>
  <c r="R776" i="45"/>
  <c r="W775" i="45"/>
  <c r="R775" i="45"/>
  <c r="O775" i="45" s="1"/>
  <c r="W774" i="45"/>
  <c r="R774" i="45"/>
  <c r="O774" i="45" s="1"/>
  <c r="W773" i="45"/>
  <c r="R773" i="45"/>
  <c r="W772" i="45"/>
  <c r="R772" i="45"/>
  <c r="W771" i="45"/>
  <c r="R771" i="45"/>
  <c r="O771" i="45" s="1"/>
  <c r="W770" i="45"/>
  <c r="R770" i="45"/>
  <c r="W769" i="45"/>
  <c r="R769" i="45"/>
  <c r="O769" i="45" s="1"/>
  <c r="W768" i="45"/>
  <c r="R768" i="45"/>
  <c r="W767" i="45"/>
  <c r="R767" i="45"/>
  <c r="O767" i="45" s="1"/>
  <c r="W766" i="45"/>
  <c r="R766" i="45"/>
  <c r="O766" i="45" s="1"/>
  <c r="W765" i="45"/>
  <c r="R765" i="45"/>
  <c r="W764" i="45"/>
  <c r="R764" i="45"/>
  <c r="W763" i="45"/>
  <c r="R763" i="45"/>
  <c r="O763" i="45" s="1"/>
  <c r="W762" i="45"/>
  <c r="R762" i="45"/>
  <c r="W761" i="45"/>
  <c r="R761" i="45"/>
  <c r="O761" i="45" s="1"/>
  <c r="W760" i="45"/>
  <c r="R760" i="45"/>
  <c r="W759" i="45"/>
  <c r="R759" i="45"/>
  <c r="O759" i="45" s="1"/>
  <c r="W758" i="45"/>
  <c r="R758" i="45"/>
  <c r="O758" i="45" s="1"/>
  <c r="W757" i="45"/>
  <c r="R757" i="45"/>
  <c r="W756" i="45"/>
  <c r="R756" i="45"/>
  <c r="W755" i="45"/>
  <c r="R755" i="45"/>
  <c r="O755" i="45" s="1"/>
  <c r="W754" i="45"/>
  <c r="R754" i="45"/>
  <c r="W753" i="45"/>
  <c r="R753" i="45"/>
  <c r="O753" i="45" s="1"/>
  <c r="W752" i="45"/>
  <c r="R752" i="45"/>
  <c r="W751" i="45"/>
  <c r="R751" i="45"/>
  <c r="O751" i="45" s="1"/>
  <c r="W750" i="45"/>
  <c r="R750" i="45"/>
  <c r="O750" i="45" s="1"/>
  <c r="W749" i="45"/>
  <c r="R749" i="45"/>
  <c r="W748" i="45"/>
  <c r="R748" i="45"/>
  <c r="W747" i="45"/>
  <c r="R747" i="45"/>
  <c r="O747" i="45" s="1"/>
  <c r="W746" i="45"/>
  <c r="R746" i="45"/>
  <c r="W745" i="45"/>
  <c r="R745" i="45"/>
  <c r="O745" i="45" s="1"/>
  <c r="W744" i="45"/>
  <c r="R744" i="45"/>
  <c r="W743" i="45"/>
  <c r="R743" i="45"/>
  <c r="O743" i="45" s="1"/>
  <c r="W742" i="45"/>
  <c r="R742" i="45"/>
  <c r="O742" i="45" s="1"/>
  <c r="W741" i="45"/>
  <c r="R741" i="45"/>
  <c r="W740" i="45"/>
  <c r="R740" i="45"/>
  <c r="W739" i="45"/>
  <c r="R739" i="45"/>
  <c r="O739" i="45" s="1"/>
  <c r="W738" i="45"/>
  <c r="R738" i="45"/>
  <c r="W737" i="45"/>
  <c r="R737" i="45"/>
  <c r="O737" i="45" s="1"/>
  <c r="W736" i="45"/>
  <c r="R736" i="45"/>
  <c r="W735" i="45"/>
  <c r="R735" i="45"/>
  <c r="O735" i="45" s="1"/>
  <c r="W734" i="45"/>
  <c r="R734" i="45"/>
  <c r="O734" i="45" s="1"/>
  <c r="W733" i="45"/>
  <c r="R733" i="45"/>
  <c r="W732" i="45"/>
  <c r="R732" i="45"/>
  <c r="W731" i="45"/>
  <c r="R731" i="45"/>
  <c r="O731" i="45" s="1"/>
  <c r="W730" i="45"/>
  <c r="R730" i="45"/>
  <c r="O730" i="45" s="1"/>
  <c r="W729" i="45"/>
  <c r="R729" i="45"/>
  <c r="O729" i="45" s="1"/>
  <c r="W728" i="45"/>
  <c r="R728" i="45"/>
  <c r="W727" i="45"/>
  <c r="R727" i="45"/>
  <c r="O727" i="45" s="1"/>
  <c r="W726" i="45"/>
  <c r="R726" i="45"/>
  <c r="O726" i="45" s="1"/>
  <c r="W725" i="45"/>
  <c r="R725" i="45"/>
  <c r="W724" i="45"/>
  <c r="R724" i="45"/>
  <c r="W723" i="45"/>
  <c r="R723" i="45"/>
  <c r="O723" i="45" s="1"/>
  <c r="W722" i="45"/>
  <c r="R722" i="45"/>
  <c r="W721" i="45"/>
  <c r="R721" i="45"/>
  <c r="W720" i="45"/>
  <c r="R720" i="45"/>
  <c r="W719" i="45"/>
  <c r="R719" i="45"/>
  <c r="O719" i="45" s="1"/>
  <c r="W718" i="45"/>
  <c r="R718" i="45"/>
  <c r="W717" i="45"/>
  <c r="R717" i="45"/>
  <c r="O717" i="45" s="1"/>
  <c r="W716" i="45"/>
  <c r="R716" i="45"/>
  <c r="W715" i="45"/>
  <c r="R715" i="45"/>
  <c r="O715" i="45" s="1"/>
  <c r="W714" i="45"/>
  <c r="R714" i="45"/>
  <c r="W713" i="45"/>
  <c r="R713" i="45"/>
  <c r="O713" i="45" s="1"/>
  <c r="W712" i="45"/>
  <c r="R712" i="45"/>
  <c r="W711" i="45"/>
  <c r="R711" i="45"/>
  <c r="O711" i="45" s="1"/>
  <c r="W710" i="45"/>
  <c r="R710" i="45"/>
  <c r="O710" i="45" s="1"/>
  <c r="W709" i="45"/>
  <c r="R709" i="45"/>
  <c r="O709" i="45" s="1"/>
  <c r="W708" i="45"/>
  <c r="R708" i="45"/>
  <c r="W707" i="45"/>
  <c r="R707" i="45"/>
  <c r="O707" i="45" s="1"/>
  <c r="W706" i="45"/>
  <c r="R706" i="45"/>
  <c r="W705" i="45"/>
  <c r="R705" i="45"/>
  <c r="O705" i="45" s="1"/>
  <c r="W704" i="45"/>
  <c r="R704" i="45"/>
  <c r="W703" i="45"/>
  <c r="R703" i="45"/>
  <c r="O703" i="45" s="1"/>
  <c r="W702" i="45"/>
  <c r="R702" i="45"/>
  <c r="O702" i="45" s="1"/>
  <c r="W701" i="45"/>
  <c r="R701" i="45"/>
  <c r="O701" i="45" s="1"/>
  <c r="W700" i="45"/>
  <c r="R700" i="45"/>
  <c r="W699" i="45"/>
  <c r="R699" i="45"/>
  <c r="O699" i="45" s="1"/>
  <c r="W698" i="45"/>
  <c r="R698" i="45"/>
  <c r="O698" i="45" s="1"/>
  <c r="W697" i="45"/>
  <c r="R697" i="45"/>
  <c r="O697" i="45" s="1"/>
  <c r="W696" i="45"/>
  <c r="R696" i="45"/>
  <c r="W695" i="45"/>
  <c r="R695" i="45"/>
  <c r="O695" i="45" s="1"/>
  <c r="W694" i="45"/>
  <c r="R694" i="45"/>
  <c r="O694" i="45" s="1"/>
  <c r="W693" i="45"/>
  <c r="R693" i="45"/>
  <c r="O693" i="45" s="1"/>
  <c r="W692" i="45"/>
  <c r="R692" i="45"/>
  <c r="W691" i="45"/>
  <c r="R691" i="45"/>
  <c r="O691" i="45" s="1"/>
  <c r="W690" i="45"/>
  <c r="R690" i="45"/>
  <c r="W689" i="45"/>
  <c r="R689" i="45"/>
  <c r="W688" i="45"/>
  <c r="R688" i="45"/>
  <c r="W687" i="45"/>
  <c r="R687" i="45"/>
  <c r="O687" i="45" s="1"/>
  <c r="W686" i="45"/>
  <c r="R686" i="45"/>
  <c r="W685" i="45"/>
  <c r="R685" i="45"/>
  <c r="O685" i="45" s="1"/>
  <c r="W684" i="45"/>
  <c r="R684" i="45"/>
  <c r="W683" i="45"/>
  <c r="R683" i="45"/>
  <c r="O683" i="45" s="1"/>
  <c r="W682" i="45"/>
  <c r="R682" i="45"/>
  <c r="W681" i="45"/>
  <c r="R681" i="45"/>
  <c r="O681" i="45" s="1"/>
  <c r="W680" i="45"/>
  <c r="R680" i="45"/>
  <c r="W679" i="45"/>
  <c r="R679" i="45"/>
  <c r="O679" i="45" s="1"/>
  <c r="W678" i="45"/>
  <c r="R678" i="45"/>
  <c r="O678" i="45" s="1"/>
  <c r="W677" i="45"/>
  <c r="R677" i="45"/>
  <c r="O677" i="45" s="1"/>
  <c r="W676" i="45"/>
  <c r="R676" i="45"/>
  <c r="W675" i="45"/>
  <c r="R675" i="45"/>
  <c r="O675" i="45" s="1"/>
  <c r="W674" i="45"/>
  <c r="R674" i="45"/>
  <c r="W673" i="45"/>
  <c r="R673" i="45"/>
  <c r="O673" i="45" s="1"/>
  <c r="W672" i="45"/>
  <c r="R672" i="45"/>
  <c r="W671" i="45"/>
  <c r="R671" i="45"/>
  <c r="O671" i="45" s="1"/>
  <c r="W670" i="45"/>
  <c r="R670" i="45"/>
  <c r="W669" i="45"/>
  <c r="R669" i="45"/>
  <c r="O669" i="45" s="1"/>
  <c r="W668" i="45"/>
  <c r="R668" i="45"/>
  <c r="W667" i="45"/>
  <c r="R667" i="45"/>
  <c r="O667" i="45" s="1"/>
  <c r="W666" i="45"/>
  <c r="R666" i="45"/>
  <c r="W665" i="45"/>
  <c r="R665" i="45"/>
  <c r="W664" i="45"/>
  <c r="R664" i="45"/>
  <c r="W663" i="45"/>
  <c r="R663" i="45"/>
  <c r="O663" i="45" s="1"/>
  <c r="W662" i="45"/>
  <c r="R662" i="45"/>
  <c r="W661" i="45"/>
  <c r="R661" i="45"/>
  <c r="O661" i="45" s="1"/>
  <c r="W660" i="45"/>
  <c r="R660" i="45"/>
  <c r="W659" i="45"/>
  <c r="R659" i="45"/>
  <c r="O659" i="45" s="1"/>
  <c r="W658" i="45"/>
  <c r="R658" i="45"/>
  <c r="O658" i="45" s="1"/>
  <c r="W657" i="45"/>
  <c r="R657" i="45"/>
  <c r="O657" i="45" s="1"/>
  <c r="W656" i="45"/>
  <c r="R656" i="45"/>
  <c r="W655" i="45"/>
  <c r="R655" i="45"/>
  <c r="W654" i="45"/>
  <c r="R654" i="45"/>
  <c r="O654" i="45" s="1"/>
  <c r="W653" i="45"/>
  <c r="R653" i="45"/>
  <c r="O653" i="45" s="1"/>
  <c r="W652" i="45"/>
  <c r="R652" i="45"/>
  <c r="W651" i="45"/>
  <c r="R651" i="45"/>
  <c r="O651" i="45" s="1"/>
  <c r="W650" i="45"/>
  <c r="R650" i="45"/>
  <c r="O650" i="45" s="1"/>
  <c r="W649" i="45"/>
  <c r="R649" i="45"/>
  <c r="O649" i="45" s="1"/>
  <c r="W648" i="45"/>
  <c r="R648" i="45"/>
  <c r="W647" i="45"/>
  <c r="R647" i="45"/>
  <c r="W646" i="45"/>
  <c r="R646" i="45"/>
  <c r="O646" i="45" s="1"/>
  <c r="W645" i="45"/>
  <c r="R645" i="45"/>
  <c r="O645" i="45" s="1"/>
  <c r="W644" i="45"/>
  <c r="R644" i="45"/>
  <c r="W643" i="45"/>
  <c r="R643" i="45"/>
  <c r="O643" i="45" s="1"/>
  <c r="W642" i="45"/>
  <c r="R642" i="45"/>
  <c r="O642" i="45" s="1"/>
  <c r="W641" i="45"/>
  <c r="R641" i="45"/>
  <c r="O641" i="45" s="1"/>
  <c r="W640" i="45"/>
  <c r="R640" i="45"/>
  <c r="W639" i="45"/>
  <c r="R639" i="45"/>
  <c r="W638" i="45"/>
  <c r="R638" i="45"/>
  <c r="O638" i="45" s="1"/>
  <c r="W637" i="45"/>
  <c r="R637" i="45"/>
  <c r="O637" i="45" s="1"/>
  <c r="W636" i="45"/>
  <c r="R636" i="45"/>
  <c r="W635" i="45"/>
  <c r="R635" i="45"/>
  <c r="O635" i="45" s="1"/>
  <c r="W634" i="45"/>
  <c r="R634" i="45"/>
  <c r="O634" i="45" s="1"/>
  <c r="W633" i="45"/>
  <c r="R633" i="45"/>
  <c r="O633" i="45" s="1"/>
  <c r="W632" i="45"/>
  <c r="R632" i="45"/>
  <c r="W631" i="45"/>
  <c r="R631" i="45"/>
  <c r="W630" i="45"/>
  <c r="R630" i="45"/>
  <c r="O630" i="45" s="1"/>
  <c r="W629" i="45"/>
  <c r="R629" i="45"/>
  <c r="O629" i="45" s="1"/>
  <c r="W628" i="45"/>
  <c r="R628" i="45"/>
  <c r="W627" i="45"/>
  <c r="R627" i="45"/>
  <c r="O627" i="45" s="1"/>
  <c r="W626" i="45"/>
  <c r="R626" i="45"/>
  <c r="W625" i="45"/>
  <c r="R625" i="45"/>
  <c r="W624" i="45"/>
  <c r="R624" i="45"/>
  <c r="W623" i="45"/>
  <c r="R623" i="45"/>
  <c r="O623" i="45" s="1"/>
  <c r="W622" i="45"/>
  <c r="R622" i="45"/>
  <c r="W621" i="45"/>
  <c r="R621" i="45"/>
  <c r="O621" i="45" s="1"/>
  <c r="W620" i="45"/>
  <c r="R620" i="45"/>
  <c r="W619" i="45"/>
  <c r="R619" i="45"/>
  <c r="O619" i="45" s="1"/>
  <c r="W618" i="45"/>
  <c r="R618" i="45"/>
  <c r="O618" i="45" s="1"/>
  <c r="W617" i="45"/>
  <c r="R617" i="45"/>
  <c r="O617" i="45" s="1"/>
  <c r="W616" i="45"/>
  <c r="R616" i="45"/>
  <c r="W615" i="45"/>
  <c r="R615" i="45"/>
  <c r="W614" i="45"/>
  <c r="R614" i="45"/>
  <c r="O614" i="45" s="1"/>
  <c r="W613" i="45"/>
  <c r="R613" i="45"/>
  <c r="O613" i="45" s="1"/>
  <c r="W612" i="45"/>
  <c r="R612" i="45"/>
  <c r="W611" i="45"/>
  <c r="R611" i="45"/>
  <c r="O611" i="45" s="1"/>
  <c r="W610" i="45"/>
  <c r="R610" i="45"/>
  <c r="W609" i="45"/>
  <c r="R609" i="45"/>
  <c r="W608" i="45"/>
  <c r="R608" i="45"/>
  <c r="W607" i="45"/>
  <c r="R607" i="45"/>
  <c r="O607" i="45" s="1"/>
  <c r="W606" i="45"/>
  <c r="R606" i="45"/>
  <c r="W605" i="45"/>
  <c r="R605" i="45"/>
  <c r="O605" i="45" s="1"/>
  <c r="W604" i="45"/>
  <c r="R604" i="45"/>
  <c r="W603" i="45"/>
  <c r="R603" i="45"/>
  <c r="O603" i="45" s="1"/>
  <c r="W602" i="45"/>
  <c r="R602" i="45"/>
  <c r="O602" i="45" s="1"/>
  <c r="W601" i="45"/>
  <c r="R601" i="45"/>
  <c r="O601" i="45" s="1"/>
  <c r="W600" i="45"/>
  <c r="R600" i="45"/>
  <c r="W599" i="45"/>
  <c r="R599" i="45"/>
  <c r="W598" i="45"/>
  <c r="R598" i="45"/>
  <c r="O598" i="45" s="1"/>
  <c r="W597" i="45"/>
  <c r="R597" i="45"/>
  <c r="O597" i="45" s="1"/>
  <c r="W596" i="45"/>
  <c r="R596" i="45"/>
  <c r="W595" i="45"/>
  <c r="R595" i="45"/>
  <c r="O595" i="45" s="1"/>
  <c r="W594" i="45"/>
  <c r="R594" i="45"/>
  <c r="O594" i="45" s="1"/>
  <c r="W593" i="45"/>
  <c r="R593" i="45"/>
  <c r="W592" i="45"/>
  <c r="R592" i="45"/>
  <c r="W591" i="45"/>
  <c r="R591" i="45"/>
  <c r="O591" i="45" s="1"/>
  <c r="W590" i="45"/>
  <c r="R590" i="45"/>
  <c r="W589" i="45"/>
  <c r="R589" i="45"/>
  <c r="O589" i="45" s="1"/>
  <c r="W588" i="45"/>
  <c r="R588" i="45"/>
  <c r="W587" i="45"/>
  <c r="R587" i="45"/>
  <c r="O587" i="45" s="1"/>
  <c r="W586" i="45"/>
  <c r="R586" i="45"/>
  <c r="O586" i="45" s="1"/>
  <c r="W585" i="45"/>
  <c r="R585" i="45"/>
  <c r="O585" i="45" s="1"/>
  <c r="W584" i="45"/>
  <c r="R584" i="45"/>
  <c r="W583" i="45"/>
  <c r="R583" i="45"/>
  <c r="W582" i="45"/>
  <c r="R582" i="45"/>
  <c r="O582" i="45" s="1"/>
  <c r="W581" i="45"/>
  <c r="R581" i="45"/>
  <c r="O581" i="45" s="1"/>
  <c r="W580" i="45"/>
  <c r="R580" i="45"/>
  <c r="W579" i="45"/>
  <c r="R579" i="45"/>
  <c r="O579" i="45" s="1"/>
  <c r="W578" i="45"/>
  <c r="R578" i="45"/>
  <c r="W577" i="45"/>
  <c r="R577" i="45"/>
  <c r="W576" i="45"/>
  <c r="R576" i="45"/>
  <c r="W575" i="45"/>
  <c r="R575" i="45"/>
  <c r="O575" i="45" s="1"/>
  <c r="W574" i="45"/>
  <c r="R574" i="45"/>
  <c r="W573" i="45"/>
  <c r="R573" i="45"/>
  <c r="O573" i="45" s="1"/>
  <c r="W572" i="45"/>
  <c r="R572" i="45"/>
  <c r="W571" i="45"/>
  <c r="R571" i="45"/>
  <c r="O571" i="45" s="1"/>
  <c r="W570" i="45"/>
  <c r="R570" i="45"/>
  <c r="W569" i="45"/>
  <c r="R569" i="45"/>
  <c r="O569" i="45" s="1"/>
  <c r="W568" i="45"/>
  <c r="R568" i="45"/>
  <c r="W567" i="45"/>
  <c r="R567" i="45"/>
  <c r="O567" i="45" s="1"/>
  <c r="W566" i="45"/>
  <c r="R566" i="45"/>
  <c r="O566" i="45" s="1"/>
  <c r="W565" i="45"/>
  <c r="R565" i="45"/>
  <c r="O565" i="45" s="1"/>
  <c r="W564" i="45"/>
  <c r="R564" i="45"/>
  <c r="W563" i="45"/>
  <c r="R563" i="45"/>
  <c r="O563" i="45" s="1"/>
  <c r="W562" i="45"/>
  <c r="R562" i="45"/>
  <c r="O562" i="45" s="1"/>
  <c r="W561" i="45"/>
  <c r="R561" i="45"/>
  <c r="W560" i="45"/>
  <c r="R560" i="45"/>
  <c r="W559" i="45"/>
  <c r="R559" i="45"/>
  <c r="O559" i="45" s="1"/>
  <c r="W558" i="45"/>
  <c r="R558" i="45"/>
  <c r="W557" i="45"/>
  <c r="R557" i="45"/>
  <c r="O557" i="45" s="1"/>
  <c r="W556" i="45"/>
  <c r="R556" i="45"/>
  <c r="W555" i="45"/>
  <c r="R555" i="45"/>
  <c r="O555" i="45" s="1"/>
  <c r="W554" i="45"/>
  <c r="R554" i="45"/>
  <c r="W553" i="45"/>
  <c r="R553" i="45"/>
  <c r="O553" i="45" s="1"/>
  <c r="W552" i="45"/>
  <c r="R552" i="45"/>
  <c r="W551" i="45"/>
  <c r="R551" i="45"/>
  <c r="O551" i="45" s="1"/>
  <c r="W550" i="45"/>
  <c r="R550" i="45"/>
  <c r="W549" i="45"/>
  <c r="R549" i="45"/>
  <c r="O549" i="45" s="1"/>
  <c r="W548" i="45"/>
  <c r="R548" i="45"/>
  <c r="W547" i="45"/>
  <c r="R547" i="45"/>
  <c r="O547" i="45" s="1"/>
  <c r="W546" i="45"/>
  <c r="R546" i="45"/>
  <c r="W545" i="45"/>
  <c r="R545" i="45"/>
  <c r="O545" i="45" s="1"/>
  <c r="W544" i="45"/>
  <c r="R544" i="45"/>
  <c r="W543" i="45"/>
  <c r="R543" i="45"/>
  <c r="O543" i="45" s="1"/>
  <c r="W542" i="45"/>
  <c r="R542" i="45"/>
  <c r="O542" i="45" s="1"/>
  <c r="W541" i="45"/>
  <c r="R541" i="45"/>
  <c r="O541" i="45" s="1"/>
  <c r="W540" i="45"/>
  <c r="R540" i="45"/>
  <c r="W539" i="45"/>
  <c r="R539" i="45"/>
  <c r="O539" i="45" s="1"/>
  <c r="W538" i="45"/>
  <c r="R538" i="45"/>
  <c r="O538" i="45" s="1"/>
  <c r="W537" i="45"/>
  <c r="R537" i="45"/>
  <c r="O537" i="45" s="1"/>
  <c r="W536" i="45"/>
  <c r="R536" i="45"/>
  <c r="W535" i="45"/>
  <c r="R535" i="45"/>
  <c r="O535" i="45" s="1"/>
  <c r="W534" i="45"/>
  <c r="R534" i="45"/>
  <c r="O534" i="45" s="1"/>
  <c r="W533" i="45"/>
  <c r="R533" i="45"/>
  <c r="O533" i="45" s="1"/>
  <c r="W532" i="45"/>
  <c r="R532" i="45"/>
  <c r="W531" i="45"/>
  <c r="R531" i="45"/>
  <c r="O531" i="45" s="1"/>
  <c r="W530" i="45"/>
  <c r="R530" i="45"/>
  <c r="O530" i="45" s="1"/>
  <c r="W529" i="45"/>
  <c r="R529" i="45"/>
  <c r="W528" i="45"/>
  <c r="R528" i="45"/>
  <c r="W527" i="45"/>
  <c r="R527" i="45"/>
  <c r="O527" i="45" s="1"/>
  <c r="W526" i="45"/>
  <c r="R526" i="45"/>
  <c r="O526" i="45" s="1"/>
  <c r="W525" i="45"/>
  <c r="R525" i="45"/>
  <c r="O525" i="45" s="1"/>
  <c r="W524" i="45"/>
  <c r="R524" i="45"/>
  <c r="W523" i="45"/>
  <c r="R523" i="45"/>
  <c r="O523" i="45" s="1"/>
  <c r="W522" i="45"/>
  <c r="R522" i="45"/>
  <c r="O522" i="45" s="1"/>
  <c r="W521" i="45"/>
  <c r="R521" i="45"/>
  <c r="O521" i="45" s="1"/>
  <c r="W520" i="45"/>
  <c r="R520" i="45"/>
  <c r="W519" i="45"/>
  <c r="R519" i="45"/>
  <c r="O519" i="45" s="1"/>
  <c r="W518" i="45"/>
  <c r="R518" i="45"/>
  <c r="O518" i="45" s="1"/>
  <c r="W517" i="45"/>
  <c r="R517" i="45"/>
  <c r="O517" i="45" s="1"/>
  <c r="W516" i="45"/>
  <c r="R516" i="45"/>
  <c r="W515" i="45"/>
  <c r="R515" i="45"/>
  <c r="O515" i="45" s="1"/>
  <c r="W514" i="45"/>
  <c r="R514" i="45"/>
  <c r="O514" i="45" s="1"/>
  <c r="W513" i="45"/>
  <c r="R513" i="45"/>
  <c r="O513" i="45" s="1"/>
  <c r="W512" i="45"/>
  <c r="R512" i="45"/>
  <c r="W511" i="45"/>
  <c r="R511" i="45"/>
  <c r="O511" i="45" s="1"/>
  <c r="W510" i="45"/>
  <c r="R510" i="45"/>
  <c r="O510" i="45" s="1"/>
  <c r="W509" i="45"/>
  <c r="R509" i="45"/>
  <c r="O509" i="45" s="1"/>
  <c r="W508" i="45"/>
  <c r="R508" i="45"/>
  <c r="W507" i="45"/>
  <c r="R507" i="45"/>
  <c r="O507" i="45" s="1"/>
  <c r="W506" i="45"/>
  <c r="R506" i="45"/>
  <c r="O506" i="45" s="1"/>
  <c r="W505" i="45"/>
  <c r="R505" i="45"/>
  <c r="O505" i="45" s="1"/>
  <c r="W504" i="45"/>
  <c r="R504" i="45"/>
  <c r="W503" i="45"/>
  <c r="R503" i="45"/>
  <c r="O503" i="45" s="1"/>
  <c r="W502" i="45"/>
  <c r="R502" i="45"/>
  <c r="O502" i="45" s="1"/>
  <c r="W501" i="45"/>
  <c r="R501" i="45"/>
  <c r="O501" i="45" s="1"/>
  <c r="W500" i="45"/>
  <c r="R500" i="45"/>
  <c r="W499" i="45"/>
  <c r="R499" i="45"/>
  <c r="O499" i="45" s="1"/>
  <c r="W498" i="45"/>
  <c r="R498" i="45"/>
  <c r="O498" i="45" s="1"/>
  <c r="W497" i="45"/>
  <c r="R497" i="45"/>
  <c r="O497" i="45" s="1"/>
  <c r="W496" i="45"/>
  <c r="R496" i="45"/>
  <c r="O496" i="45" s="1"/>
  <c r="W495" i="45"/>
  <c r="R495" i="45"/>
  <c r="W494" i="45"/>
  <c r="R494" i="45"/>
  <c r="O494" i="45" s="1"/>
  <c r="W493" i="45"/>
  <c r="R493" i="45"/>
  <c r="O493" i="45" s="1"/>
  <c r="W492" i="45"/>
  <c r="R492" i="45"/>
  <c r="W491" i="45"/>
  <c r="R491" i="45"/>
  <c r="O491" i="45" s="1"/>
  <c r="W490" i="45"/>
  <c r="R490" i="45"/>
  <c r="W489" i="45"/>
  <c r="R489" i="45"/>
  <c r="W488" i="45"/>
  <c r="R488" i="45"/>
  <c r="O488" i="45" s="1"/>
  <c r="W487" i="45"/>
  <c r="R487" i="45"/>
  <c r="O487" i="45" s="1"/>
  <c r="W486" i="45"/>
  <c r="R486" i="45"/>
  <c r="O486" i="45" s="1"/>
  <c r="W485" i="45"/>
  <c r="R485" i="45"/>
  <c r="O485" i="45" s="1"/>
  <c r="W484" i="45"/>
  <c r="R484" i="45"/>
  <c r="W483" i="45"/>
  <c r="R483" i="45"/>
  <c r="O483" i="45" s="1"/>
  <c r="W482" i="45"/>
  <c r="R482" i="45"/>
  <c r="W481" i="45"/>
  <c r="R481" i="45"/>
  <c r="W480" i="45"/>
  <c r="R480" i="45"/>
  <c r="O480" i="45" s="1"/>
  <c r="W479" i="45"/>
  <c r="R479" i="45"/>
  <c r="W478" i="45"/>
  <c r="R478" i="45"/>
  <c r="O478" i="45" s="1"/>
  <c r="W477" i="45"/>
  <c r="R477" i="45"/>
  <c r="O477" i="45" s="1"/>
  <c r="W476" i="45"/>
  <c r="R476" i="45"/>
  <c r="O476" i="45" s="1"/>
  <c r="W475" i="45"/>
  <c r="R475" i="45"/>
  <c r="O475" i="45" s="1"/>
  <c r="W474" i="45"/>
  <c r="R474" i="45"/>
  <c r="O474" i="45" s="1"/>
  <c r="W473" i="45"/>
  <c r="R473" i="45"/>
  <c r="W472" i="45"/>
  <c r="R472" i="45"/>
  <c r="O472" i="45" s="1"/>
  <c r="W471" i="45"/>
  <c r="R471" i="45"/>
  <c r="O471" i="45" s="1"/>
  <c r="W470" i="45"/>
  <c r="R470" i="45"/>
  <c r="O470" i="45" s="1"/>
  <c r="W469" i="45"/>
  <c r="R469" i="45"/>
  <c r="O469" i="45" s="1"/>
  <c r="W468" i="45"/>
  <c r="R468" i="45"/>
  <c r="O468" i="45" s="1"/>
  <c r="W467" i="45"/>
  <c r="R467" i="45"/>
  <c r="W466" i="45"/>
  <c r="R466" i="45"/>
  <c r="O466" i="45" s="1"/>
  <c r="W465" i="45"/>
  <c r="R465" i="45"/>
  <c r="W464" i="45"/>
  <c r="R464" i="45"/>
  <c r="W463" i="45"/>
  <c r="R463" i="45"/>
  <c r="O463" i="45" s="1"/>
  <c r="W462" i="45"/>
  <c r="R462" i="45"/>
  <c r="O462" i="45" s="1"/>
  <c r="W461" i="45"/>
  <c r="R461" i="45"/>
  <c r="O461" i="45" s="1"/>
  <c r="W460" i="45"/>
  <c r="R460" i="45"/>
  <c r="W459" i="45"/>
  <c r="R459" i="45"/>
  <c r="O459" i="45" s="1"/>
  <c r="W458" i="45"/>
  <c r="R458" i="45"/>
  <c r="O458" i="45" s="1"/>
  <c r="W457" i="45"/>
  <c r="R457" i="45"/>
  <c r="O457" i="45" s="1"/>
  <c r="W456" i="45"/>
  <c r="R456" i="45"/>
  <c r="W455" i="45"/>
  <c r="R455" i="45"/>
  <c r="O455" i="45" s="1"/>
  <c r="W454" i="45"/>
  <c r="R454" i="45"/>
  <c r="O454" i="45" s="1"/>
  <c r="W453" i="45"/>
  <c r="R453" i="45"/>
  <c r="O453" i="45" s="1"/>
  <c r="W452" i="45"/>
  <c r="R452" i="45"/>
  <c r="W451" i="45"/>
  <c r="R451" i="45"/>
  <c r="O451" i="45" s="1"/>
  <c r="W450" i="45"/>
  <c r="R450" i="45"/>
  <c r="O450" i="45" s="1"/>
  <c r="W449" i="45"/>
  <c r="R449" i="45"/>
  <c r="O449" i="45" s="1"/>
  <c r="W448" i="45"/>
  <c r="R448" i="45"/>
  <c r="W447" i="45"/>
  <c r="R447" i="45"/>
  <c r="O447" i="45" s="1"/>
  <c r="W446" i="45"/>
  <c r="R446" i="45"/>
  <c r="O446" i="45" s="1"/>
  <c r="W445" i="45"/>
  <c r="R445" i="45"/>
  <c r="W444" i="45"/>
  <c r="R444" i="45"/>
  <c r="W443" i="45"/>
  <c r="R443" i="45"/>
  <c r="W442" i="45"/>
  <c r="R442" i="45"/>
  <c r="O442" i="45" s="1"/>
  <c r="W441" i="45"/>
  <c r="R441" i="45"/>
  <c r="O441" i="45" s="1"/>
  <c r="W440" i="45"/>
  <c r="R440" i="45"/>
  <c r="W439" i="45"/>
  <c r="R439" i="45"/>
  <c r="O439" i="45" s="1"/>
  <c r="W438" i="45"/>
  <c r="R438" i="45"/>
  <c r="O438" i="45" s="1"/>
  <c r="W437" i="45"/>
  <c r="R437" i="45"/>
  <c r="O437" i="45" s="1"/>
  <c r="W436" i="45"/>
  <c r="R436" i="45"/>
  <c r="W435" i="45"/>
  <c r="R435" i="45"/>
  <c r="W434" i="45"/>
  <c r="R434" i="45"/>
  <c r="O434" i="45" s="1"/>
  <c r="W433" i="45"/>
  <c r="R433" i="45"/>
  <c r="O433" i="45" s="1"/>
  <c r="W432" i="45"/>
  <c r="R432" i="45"/>
  <c r="W431" i="45"/>
  <c r="R431" i="45"/>
  <c r="O431" i="45" s="1"/>
  <c r="W430" i="45"/>
  <c r="R430" i="45"/>
  <c r="O430" i="45" s="1"/>
  <c r="W429" i="45"/>
  <c r="R429" i="45"/>
  <c r="O429" i="45" s="1"/>
  <c r="W428" i="45"/>
  <c r="R428" i="45"/>
  <c r="W427" i="45"/>
  <c r="R427" i="45"/>
  <c r="O427" i="45" s="1"/>
  <c r="W426" i="45"/>
  <c r="R426" i="45"/>
  <c r="O426" i="45" s="1"/>
  <c r="W425" i="45"/>
  <c r="R425" i="45"/>
  <c r="O425" i="45" s="1"/>
  <c r="W424" i="45"/>
  <c r="R424" i="45"/>
  <c r="W423" i="45"/>
  <c r="R423" i="45"/>
  <c r="O423" i="45" s="1"/>
  <c r="W422" i="45"/>
  <c r="R422" i="45"/>
  <c r="O422" i="45" s="1"/>
  <c r="W421" i="45"/>
  <c r="R421" i="45"/>
  <c r="O421" i="45" s="1"/>
  <c r="W420" i="45"/>
  <c r="R420" i="45"/>
  <c r="W419" i="45"/>
  <c r="R419" i="45"/>
  <c r="W418" i="45"/>
  <c r="R418" i="45"/>
  <c r="O418" i="45" s="1"/>
  <c r="W417" i="45"/>
  <c r="R417" i="45"/>
  <c r="O417" i="45" s="1"/>
  <c r="W416" i="45"/>
  <c r="R416" i="45"/>
  <c r="W415" i="45"/>
  <c r="R415" i="45"/>
  <c r="O415" i="45" s="1"/>
  <c r="W414" i="45"/>
  <c r="R414" i="45"/>
  <c r="O414" i="45" s="1"/>
  <c r="W413" i="45"/>
  <c r="R413" i="45"/>
  <c r="W412" i="45"/>
  <c r="R412" i="45"/>
  <c r="W411" i="45"/>
  <c r="R411" i="45"/>
  <c r="W410" i="45"/>
  <c r="R410" i="45"/>
  <c r="O410" i="45" s="1"/>
  <c r="W409" i="45"/>
  <c r="R409" i="45"/>
  <c r="O409" i="45" s="1"/>
  <c r="W408" i="45"/>
  <c r="R408" i="45"/>
  <c r="W407" i="45"/>
  <c r="R407" i="45"/>
  <c r="O407" i="45" s="1"/>
  <c r="W406" i="45"/>
  <c r="R406" i="45"/>
  <c r="O406" i="45" s="1"/>
  <c r="W405" i="45"/>
  <c r="R405" i="45"/>
  <c r="O405" i="45" s="1"/>
  <c r="W404" i="45"/>
  <c r="R404" i="45"/>
  <c r="W403" i="45"/>
  <c r="R403" i="45"/>
  <c r="O403" i="45" s="1"/>
  <c r="W402" i="45"/>
  <c r="R402" i="45"/>
  <c r="O402" i="45" s="1"/>
  <c r="W401" i="45"/>
  <c r="R401" i="45"/>
  <c r="O401" i="45" s="1"/>
  <c r="W400" i="45"/>
  <c r="R400" i="45"/>
  <c r="W399" i="45"/>
  <c r="R399" i="45"/>
  <c r="O399" i="45" s="1"/>
  <c r="W398" i="45"/>
  <c r="R398" i="45"/>
  <c r="O398" i="45" s="1"/>
  <c r="W397" i="45"/>
  <c r="R397" i="45"/>
  <c r="O397" i="45" s="1"/>
  <c r="W396" i="45"/>
  <c r="R396" i="45"/>
  <c r="W395" i="45"/>
  <c r="R395" i="45"/>
  <c r="O395" i="45" s="1"/>
  <c r="W394" i="45"/>
  <c r="R394" i="45"/>
  <c r="O394" i="45" s="1"/>
  <c r="W393" i="45"/>
  <c r="R393" i="45"/>
  <c r="O393" i="45" s="1"/>
  <c r="W392" i="45"/>
  <c r="R392" i="45"/>
  <c r="W391" i="45"/>
  <c r="R391" i="45"/>
  <c r="O391" i="45" s="1"/>
  <c r="W390" i="45"/>
  <c r="R390" i="45"/>
  <c r="O390" i="45" s="1"/>
  <c r="W389" i="45"/>
  <c r="R389" i="45"/>
  <c r="O389" i="45" s="1"/>
  <c r="W388" i="45"/>
  <c r="R388" i="45"/>
  <c r="W387" i="45"/>
  <c r="R387" i="45"/>
  <c r="O387" i="45" s="1"/>
  <c r="W386" i="45"/>
  <c r="R386" i="45"/>
  <c r="O386" i="45" s="1"/>
  <c r="W385" i="45"/>
  <c r="R385" i="45"/>
  <c r="W384" i="45"/>
  <c r="R384" i="45"/>
  <c r="W383" i="45"/>
  <c r="R383" i="45"/>
  <c r="O383" i="45" s="1"/>
  <c r="W382" i="45"/>
  <c r="R382" i="45"/>
  <c r="O382" i="45" s="1"/>
  <c r="W381" i="45"/>
  <c r="R381" i="45"/>
  <c r="W380" i="45"/>
  <c r="R380" i="45"/>
  <c r="W379" i="45"/>
  <c r="R379" i="45"/>
  <c r="O379" i="45" s="1"/>
  <c r="W378" i="45"/>
  <c r="R378" i="45"/>
  <c r="O378" i="45" s="1"/>
  <c r="W377" i="45"/>
  <c r="R377" i="45"/>
  <c r="W376" i="45"/>
  <c r="R376" i="45"/>
  <c r="W375" i="45"/>
  <c r="R375" i="45"/>
  <c r="O375" i="45" s="1"/>
  <c r="W374" i="45"/>
  <c r="R374" i="45"/>
  <c r="O374" i="45" s="1"/>
  <c r="W373" i="45"/>
  <c r="R373" i="45"/>
  <c r="O373" i="45" s="1"/>
  <c r="W372" i="45"/>
  <c r="R372" i="45"/>
  <c r="W371" i="45"/>
  <c r="R371" i="45"/>
  <c r="O371" i="45" s="1"/>
  <c r="W370" i="45"/>
  <c r="R370" i="45"/>
  <c r="O370" i="45" s="1"/>
  <c r="W369" i="45"/>
  <c r="R369" i="45"/>
  <c r="O369" i="45" s="1"/>
  <c r="W368" i="45"/>
  <c r="R368" i="45"/>
  <c r="W367" i="45"/>
  <c r="R367" i="45"/>
  <c r="O367" i="45" s="1"/>
  <c r="W366" i="45"/>
  <c r="R366" i="45"/>
  <c r="O366" i="45" s="1"/>
  <c r="W365" i="45"/>
  <c r="R365" i="45"/>
  <c r="O365" i="45" s="1"/>
  <c r="W364" i="45"/>
  <c r="R364" i="45"/>
  <c r="W363" i="45"/>
  <c r="R363" i="45"/>
  <c r="O363" i="45" s="1"/>
  <c r="W362" i="45"/>
  <c r="R362" i="45"/>
  <c r="O362" i="45" s="1"/>
  <c r="W361" i="45"/>
  <c r="R361" i="45"/>
  <c r="W360" i="45"/>
  <c r="R360" i="45"/>
  <c r="W359" i="45"/>
  <c r="R359" i="45"/>
  <c r="O359" i="45" s="1"/>
  <c r="W358" i="45"/>
  <c r="R358" i="45"/>
  <c r="O358" i="45" s="1"/>
  <c r="W357" i="45"/>
  <c r="R357" i="45"/>
  <c r="O357" i="45" s="1"/>
  <c r="W356" i="45"/>
  <c r="R356" i="45"/>
  <c r="W355" i="45"/>
  <c r="R355" i="45"/>
  <c r="O355" i="45" s="1"/>
  <c r="W354" i="45"/>
  <c r="R354" i="45"/>
  <c r="O354" i="45" s="1"/>
  <c r="W353" i="45"/>
  <c r="R353" i="45"/>
  <c r="W352" i="45"/>
  <c r="R352" i="45"/>
  <c r="W351" i="45"/>
  <c r="R351" i="45"/>
  <c r="O351" i="45" s="1"/>
  <c r="W350" i="45"/>
  <c r="R350" i="45"/>
  <c r="O350" i="45" s="1"/>
  <c r="W349" i="45"/>
  <c r="R349" i="45"/>
  <c r="W348" i="45"/>
  <c r="R348" i="45"/>
  <c r="W347" i="45"/>
  <c r="R347" i="45"/>
  <c r="O347" i="45" s="1"/>
  <c r="W346" i="45"/>
  <c r="R346" i="45"/>
  <c r="O346" i="45" s="1"/>
  <c r="W345" i="45"/>
  <c r="R345" i="45"/>
  <c r="W344" i="45"/>
  <c r="R344" i="45"/>
  <c r="W343" i="45"/>
  <c r="R343" i="45"/>
  <c r="O343" i="45" s="1"/>
  <c r="W342" i="45"/>
  <c r="R342" i="45"/>
  <c r="O342" i="45" s="1"/>
  <c r="W341" i="45"/>
  <c r="R341" i="45"/>
  <c r="O341" i="45" s="1"/>
  <c r="W340" i="45"/>
  <c r="R340" i="45"/>
  <c r="W339" i="45"/>
  <c r="R339" i="45"/>
  <c r="W338" i="45"/>
  <c r="R338" i="45"/>
  <c r="O338" i="45" s="1"/>
  <c r="W337" i="45"/>
  <c r="R337" i="45"/>
  <c r="O337" i="45" s="1"/>
  <c r="W336" i="45"/>
  <c r="R336" i="45"/>
  <c r="W335" i="45"/>
  <c r="R335" i="45"/>
  <c r="O335" i="45" s="1"/>
  <c r="W334" i="45"/>
  <c r="R334" i="45"/>
  <c r="O334" i="45" s="1"/>
  <c r="W333" i="45"/>
  <c r="R333" i="45"/>
  <c r="O333" i="45" s="1"/>
  <c r="W332" i="45"/>
  <c r="R332" i="45"/>
  <c r="W331" i="45"/>
  <c r="R331" i="45"/>
  <c r="O331" i="45" s="1"/>
  <c r="W330" i="45"/>
  <c r="R330" i="45"/>
  <c r="O330" i="45" s="1"/>
  <c r="W329" i="45"/>
  <c r="R329" i="45"/>
  <c r="W328" i="45"/>
  <c r="R328" i="45"/>
  <c r="W327" i="45"/>
  <c r="R327" i="45"/>
  <c r="O327" i="45" s="1"/>
  <c r="W326" i="45"/>
  <c r="R326" i="45"/>
  <c r="O326" i="45" s="1"/>
  <c r="W325" i="45"/>
  <c r="R325" i="45"/>
  <c r="O325" i="45" s="1"/>
  <c r="W324" i="45"/>
  <c r="R324" i="45"/>
  <c r="W323" i="45"/>
  <c r="R323" i="45"/>
  <c r="W322" i="45"/>
  <c r="R322" i="45"/>
  <c r="O322" i="45" s="1"/>
  <c r="W321" i="45"/>
  <c r="R321" i="45"/>
  <c r="W320" i="45"/>
  <c r="R320" i="45"/>
  <c r="W319" i="45"/>
  <c r="R319" i="45"/>
  <c r="O319" i="45" s="1"/>
  <c r="W318" i="45"/>
  <c r="R318" i="45"/>
  <c r="O318" i="45" s="1"/>
  <c r="W317" i="45"/>
  <c r="R317" i="45"/>
  <c r="O317" i="45" s="1"/>
  <c r="W316" i="45"/>
  <c r="R316" i="45"/>
  <c r="W315" i="45"/>
  <c r="R315" i="45"/>
  <c r="W314" i="45"/>
  <c r="R314" i="45"/>
  <c r="O314" i="45" s="1"/>
  <c r="W313" i="45"/>
  <c r="R313" i="45"/>
  <c r="W312" i="45"/>
  <c r="R312" i="45"/>
  <c r="W311" i="45"/>
  <c r="R311" i="45"/>
  <c r="O311" i="45" s="1"/>
  <c r="W310" i="45"/>
  <c r="R310" i="45"/>
  <c r="O310" i="45" s="1"/>
  <c r="W309" i="45"/>
  <c r="R309" i="45"/>
  <c r="O309" i="45" s="1"/>
  <c r="W308" i="45"/>
  <c r="R308" i="45"/>
  <c r="O308" i="45" s="1"/>
  <c r="W307" i="45"/>
  <c r="R307" i="45"/>
  <c r="O307" i="45" s="1"/>
  <c r="W306" i="45"/>
  <c r="R306" i="45"/>
  <c r="O306" i="45" s="1"/>
  <c r="W305" i="45"/>
  <c r="R305" i="45"/>
  <c r="O305" i="45" s="1"/>
  <c r="W304" i="45"/>
  <c r="R304" i="45"/>
  <c r="W303" i="45"/>
  <c r="R303" i="45"/>
  <c r="O303" i="45" s="1"/>
  <c r="W302" i="45"/>
  <c r="R302" i="45"/>
  <c r="O302" i="45" s="1"/>
  <c r="W301" i="45"/>
  <c r="R301" i="45"/>
  <c r="O301" i="45" s="1"/>
  <c r="W300" i="45"/>
  <c r="R300" i="45"/>
  <c r="O300" i="45" s="1"/>
  <c r="W299" i="45"/>
  <c r="R299" i="45"/>
  <c r="W298" i="45"/>
  <c r="R298" i="45"/>
  <c r="O298" i="45" s="1"/>
  <c r="W297" i="45"/>
  <c r="R297" i="45"/>
  <c r="O297" i="45" s="1"/>
  <c r="W296" i="45"/>
  <c r="R296" i="45"/>
  <c r="W295" i="45"/>
  <c r="R295" i="45"/>
  <c r="O295" i="45" s="1"/>
  <c r="W294" i="45"/>
  <c r="R294" i="45"/>
  <c r="O294" i="45" s="1"/>
  <c r="W293" i="45"/>
  <c r="R293" i="45"/>
  <c r="O293" i="45" s="1"/>
  <c r="W292" i="45"/>
  <c r="R292" i="45"/>
  <c r="O292" i="45" s="1"/>
  <c r="W291" i="45"/>
  <c r="R291" i="45"/>
  <c r="O291" i="45" s="1"/>
  <c r="W290" i="45"/>
  <c r="R290" i="45"/>
  <c r="O290" i="45" s="1"/>
  <c r="W289" i="45"/>
  <c r="R289" i="45"/>
  <c r="W288" i="45"/>
  <c r="R288" i="45"/>
  <c r="W287" i="45"/>
  <c r="R287" i="45"/>
  <c r="O287" i="45" s="1"/>
  <c r="W286" i="45"/>
  <c r="R286" i="45"/>
  <c r="O286" i="45" s="1"/>
  <c r="W285" i="45"/>
  <c r="R285" i="45"/>
  <c r="O285" i="45" s="1"/>
  <c r="W284" i="45"/>
  <c r="R284" i="45"/>
  <c r="O284" i="45" s="1"/>
  <c r="W283" i="45"/>
  <c r="R283" i="45"/>
  <c r="O283" i="45" s="1"/>
  <c r="W282" i="45"/>
  <c r="R282" i="45"/>
  <c r="O282" i="45" s="1"/>
  <c r="W281" i="45"/>
  <c r="R281" i="45"/>
  <c r="O281" i="45" s="1"/>
  <c r="W280" i="45"/>
  <c r="R280" i="45"/>
  <c r="W279" i="45"/>
  <c r="R279" i="45"/>
  <c r="O279" i="45" s="1"/>
  <c r="W278" i="45"/>
  <c r="R278" i="45"/>
  <c r="O278" i="45" s="1"/>
  <c r="W277" i="45"/>
  <c r="R277" i="45"/>
  <c r="O277" i="45" s="1"/>
  <c r="W276" i="45"/>
  <c r="R276" i="45"/>
  <c r="O276" i="45" s="1"/>
  <c r="W275" i="45"/>
  <c r="R275" i="45"/>
  <c r="W274" i="45"/>
  <c r="R274" i="45"/>
  <c r="O274" i="45" s="1"/>
  <c r="W273" i="45"/>
  <c r="R273" i="45"/>
  <c r="O273" i="45" s="1"/>
  <c r="W272" i="45"/>
  <c r="R272" i="45"/>
  <c r="W271" i="45"/>
  <c r="R271" i="45"/>
  <c r="O271" i="45" s="1"/>
  <c r="W270" i="45"/>
  <c r="R270" i="45"/>
  <c r="O270" i="45" s="1"/>
  <c r="W269" i="45"/>
  <c r="R269" i="45"/>
  <c r="O269" i="45" s="1"/>
  <c r="W268" i="45"/>
  <c r="R268" i="45"/>
  <c r="O268" i="45" s="1"/>
  <c r="W267" i="45"/>
  <c r="R267" i="45"/>
  <c r="W266" i="45"/>
  <c r="R266" i="45"/>
  <c r="O266" i="45" s="1"/>
  <c r="W265" i="45"/>
  <c r="R265" i="45"/>
  <c r="W264" i="45"/>
  <c r="R264" i="45"/>
  <c r="W263" i="45"/>
  <c r="R263" i="45"/>
  <c r="O263" i="45" s="1"/>
  <c r="W262" i="45"/>
  <c r="R262" i="45"/>
  <c r="O262" i="45" s="1"/>
  <c r="W261" i="45"/>
  <c r="R261" i="45"/>
  <c r="O261" i="45" s="1"/>
  <c r="W260" i="45"/>
  <c r="R260" i="45"/>
  <c r="O260" i="45" s="1"/>
  <c r="W259" i="45"/>
  <c r="R259" i="45"/>
  <c r="O259" i="45" s="1"/>
  <c r="W258" i="45"/>
  <c r="R258" i="45"/>
  <c r="O258" i="45" s="1"/>
  <c r="W257" i="45"/>
  <c r="R257" i="45"/>
  <c r="O257" i="45" s="1"/>
  <c r="W256" i="45"/>
  <c r="R256" i="45"/>
  <c r="W255" i="45"/>
  <c r="R255" i="45"/>
  <c r="O255" i="45" s="1"/>
  <c r="W254" i="45"/>
  <c r="R254" i="45"/>
  <c r="O254" i="45" s="1"/>
  <c r="W253" i="45"/>
  <c r="R253" i="45"/>
  <c r="O253" i="45" s="1"/>
  <c r="W252" i="45"/>
  <c r="R252" i="45"/>
  <c r="O252" i="45" s="1"/>
  <c r="W251" i="45"/>
  <c r="R251" i="45"/>
  <c r="W250" i="45"/>
  <c r="R250" i="45"/>
  <c r="O250" i="45" s="1"/>
  <c r="W249" i="45"/>
  <c r="R249" i="45"/>
  <c r="W248" i="45"/>
  <c r="R248" i="45"/>
  <c r="W247" i="45"/>
  <c r="R247" i="45"/>
  <c r="O247" i="45" s="1"/>
  <c r="W246" i="45"/>
  <c r="R246" i="45"/>
  <c r="O246" i="45" s="1"/>
  <c r="W245" i="45"/>
  <c r="R245" i="45"/>
  <c r="O245" i="45" s="1"/>
  <c r="W244" i="45"/>
  <c r="R244" i="45"/>
  <c r="O244" i="45" s="1"/>
  <c r="W243" i="45"/>
  <c r="R243" i="45"/>
  <c r="O243" i="45" s="1"/>
  <c r="W242" i="45"/>
  <c r="R242" i="45"/>
  <c r="O242" i="45" s="1"/>
  <c r="W241" i="45"/>
  <c r="R241" i="45"/>
  <c r="O241" i="45" s="1"/>
  <c r="W240" i="45"/>
  <c r="R240" i="45"/>
  <c r="W239" i="45"/>
  <c r="R239" i="45"/>
  <c r="O239" i="45" s="1"/>
  <c r="W238" i="45"/>
  <c r="R238" i="45"/>
  <c r="O238" i="45" s="1"/>
  <c r="W237" i="45"/>
  <c r="R237" i="45"/>
  <c r="O237" i="45" s="1"/>
  <c r="W236" i="45"/>
  <c r="R236" i="45"/>
  <c r="O236" i="45" s="1"/>
  <c r="W235" i="45"/>
  <c r="R235" i="45"/>
  <c r="W234" i="45"/>
  <c r="R234" i="45"/>
  <c r="O234" i="45" s="1"/>
  <c r="W233" i="45"/>
  <c r="R233" i="45"/>
  <c r="O233" i="45" s="1"/>
  <c r="W232" i="45"/>
  <c r="R232" i="45"/>
  <c r="W231" i="45"/>
  <c r="R231" i="45"/>
  <c r="O231" i="45" s="1"/>
  <c r="W230" i="45"/>
  <c r="R230" i="45"/>
  <c r="O230" i="45" s="1"/>
  <c r="W229" i="45"/>
  <c r="R229" i="45"/>
  <c r="O229" i="45" s="1"/>
  <c r="W228" i="45"/>
  <c r="R228" i="45"/>
  <c r="O228" i="45" s="1"/>
  <c r="W227" i="45"/>
  <c r="R227" i="45"/>
  <c r="O227" i="45" s="1"/>
  <c r="W226" i="45"/>
  <c r="R226" i="45"/>
  <c r="O226" i="45" s="1"/>
  <c r="W225" i="45"/>
  <c r="R225" i="45"/>
  <c r="W224" i="45"/>
  <c r="R224" i="45"/>
  <c r="W223" i="45"/>
  <c r="R223" i="45"/>
  <c r="O223" i="45" s="1"/>
  <c r="W222" i="45"/>
  <c r="R222" i="45"/>
  <c r="O222" i="45" s="1"/>
  <c r="W221" i="45"/>
  <c r="R221" i="45"/>
  <c r="O221" i="45" s="1"/>
  <c r="W220" i="45"/>
  <c r="R220" i="45"/>
  <c r="O220" i="45" s="1"/>
  <c r="W219" i="45"/>
  <c r="R219" i="45"/>
  <c r="O219" i="45" s="1"/>
  <c r="W218" i="45"/>
  <c r="R218" i="45"/>
  <c r="O218" i="45" s="1"/>
  <c r="W217" i="45"/>
  <c r="R217" i="45"/>
  <c r="W216" i="45"/>
  <c r="R216" i="45"/>
  <c r="W215" i="45"/>
  <c r="R215" i="45"/>
  <c r="O215" i="45" s="1"/>
  <c r="W214" i="45"/>
  <c r="R214" i="45"/>
  <c r="O214" i="45" s="1"/>
  <c r="W213" i="45"/>
  <c r="R213" i="45"/>
  <c r="O213" i="45" s="1"/>
  <c r="W212" i="45"/>
  <c r="R212" i="45"/>
  <c r="O212" i="45" s="1"/>
  <c r="W211" i="45"/>
  <c r="R211" i="45"/>
  <c r="O211" i="45" s="1"/>
  <c r="W210" i="45"/>
  <c r="R210" i="45"/>
  <c r="O210" i="45" s="1"/>
  <c r="W209" i="45"/>
  <c r="R209" i="45"/>
  <c r="W208" i="45"/>
  <c r="R208" i="45"/>
  <c r="W207" i="45"/>
  <c r="R207" i="45"/>
  <c r="O207" i="45" s="1"/>
  <c r="W206" i="45"/>
  <c r="R206" i="45"/>
  <c r="O206" i="45" s="1"/>
  <c r="W205" i="45"/>
  <c r="R205" i="45"/>
  <c r="O205" i="45" s="1"/>
  <c r="W204" i="45"/>
  <c r="R204" i="45"/>
  <c r="O204" i="45" s="1"/>
  <c r="W203" i="45"/>
  <c r="R203" i="45"/>
  <c r="O203" i="45" s="1"/>
  <c r="W202" i="45"/>
  <c r="R202" i="45"/>
  <c r="O202" i="45" s="1"/>
  <c r="W201" i="45"/>
  <c r="R201" i="45"/>
  <c r="O201" i="45" s="1"/>
  <c r="W200" i="45"/>
  <c r="R200" i="45"/>
  <c r="W199" i="45"/>
  <c r="R199" i="45"/>
  <c r="O199" i="45" s="1"/>
  <c r="W198" i="45"/>
  <c r="R198" i="45"/>
  <c r="O198" i="45" s="1"/>
  <c r="W197" i="45"/>
  <c r="R197" i="45"/>
  <c r="O197" i="45" s="1"/>
  <c r="W196" i="45"/>
  <c r="R196" i="45"/>
  <c r="O196" i="45" s="1"/>
  <c r="W195" i="45"/>
  <c r="R195" i="45"/>
  <c r="O195" i="45" s="1"/>
  <c r="W194" i="45"/>
  <c r="R194" i="45"/>
  <c r="O194" i="45" s="1"/>
  <c r="W193" i="45"/>
  <c r="R193" i="45"/>
  <c r="O193" i="45" s="1"/>
  <c r="W192" i="45"/>
  <c r="R192" i="45"/>
  <c r="W191" i="45"/>
  <c r="R191" i="45"/>
  <c r="O191" i="45" s="1"/>
  <c r="W190" i="45"/>
  <c r="R190" i="45"/>
  <c r="O190" i="45" s="1"/>
  <c r="W189" i="45"/>
  <c r="R189" i="45"/>
  <c r="O189" i="45" s="1"/>
  <c r="W188" i="45"/>
  <c r="R188" i="45"/>
  <c r="O188" i="45" s="1"/>
  <c r="W187" i="45"/>
  <c r="R187" i="45"/>
  <c r="O187" i="45" s="1"/>
  <c r="W186" i="45"/>
  <c r="R186" i="45"/>
  <c r="O186" i="45" s="1"/>
  <c r="W185" i="45"/>
  <c r="R185" i="45"/>
  <c r="O185" i="45" s="1"/>
  <c r="W184" i="45"/>
  <c r="R184" i="45"/>
  <c r="W183" i="45"/>
  <c r="R183" i="45"/>
  <c r="O183" i="45" s="1"/>
  <c r="W182" i="45"/>
  <c r="R182" i="45"/>
  <c r="O182" i="45" s="1"/>
  <c r="W181" i="45"/>
  <c r="R181" i="45"/>
  <c r="O181" i="45" s="1"/>
  <c r="W180" i="45"/>
  <c r="R180" i="45"/>
  <c r="O180" i="45" s="1"/>
  <c r="W179" i="45"/>
  <c r="R179" i="45"/>
  <c r="O179" i="45" s="1"/>
  <c r="W178" i="45"/>
  <c r="R178" i="45"/>
  <c r="O178" i="45" s="1"/>
  <c r="W177" i="45"/>
  <c r="R177" i="45"/>
  <c r="O177" i="45" s="1"/>
  <c r="W176" i="45"/>
  <c r="R176" i="45"/>
  <c r="W175" i="45"/>
  <c r="R175" i="45"/>
  <c r="O175" i="45" s="1"/>
  <c r="W174" i="45"/>
  <c r="R174" i="45"/>
  <c r="O174" i="45" s="1"/>
  <c r="W173" i="45"/>
  <c r="R173" i="45"/>
  <c r="O173" i="45" s="1"/>
  <c r="W172" i="45"/>
  <c r="R172" i="45"/>
  <c r="O172" i="45" s="1"/>
  <c r="W171" i="45"/>
  <c r="R171" i="45"/>
  <c r="W170" i="45"/>
  <c r="R170" i="45"/>
  <c r="O170" i="45" s="1"/>
  <c r="W169" i="45"/>
  <c r="R169" i="45"/>
  <c r="O169" i="45" s="1"/>
  <c r="W168" i="45"/>
  <c r="R168" i="45"/>
  <c r="W167" i="45"/>
  <c r="R167" i="45"/>
  <c r="O167" i="45" s="1"/>
  <c r="W166" i="45"/>
  <c r="R166" i="45"/>
  <c r="O166" i="45" s="1"/>
  <c r="W165" i="45"/>
  <c r="R165" i="45"/>
  <c r="O165" i="45" s="1"/>
  <c r="W164" i="45"/>
  <c r="R164" i="45"/>
  <c r="O164" i="45" s="1"/>
  <c r="W163" i="45"/>
  <c r="R163" i="45"/>
  <c r="O163" i="45" s="1"/>
  <c r="W162" i="45"/>
  <c r="R162" i="45"/>
  <c r="O162" i="45" s="1"/>
  <c r="W161" i="45"/>
  <c r="R161" i="45"/>
  <c r="O161" i="45" s="1"/>
  <c r="W160" i="45"/>
  <c r="R160" i="45"/>
  <c r="O160" i="45" s="1"/>
  <c r="W159" i="45"/>
  <c r="R159" i="45"/>
  <c r="O159" i="45" s="1"/>
  <c r="W158" i="45"/>
  <c r="R158" i="45"/>
  <c r="O158" i="45" s="1"/>
  <c r="W157" i="45"/>
  <c r="R157" i="45"/>
  <c r="O157" i="45" s="1"/>
  <c r="W156" i="45"/>
  <c r="R156" i="45"/>
  <c r="O156" i="45" s="1"/>
  <c r="W155" i="45"/>
  <c r="R155" i="45"/>
  <c r="O155" i="45" s="1"/>
  <c r="W154" i="45"/>
  <c r="R154" i="45"/>
  <c r="O154" i="45" s="1"/>
  <c r="W153" i="45"/>
  <c r="R153" i="45"/>
  <c r="O153" i="45" s="1"/>
  <c r="W152" i="45"/>
  <c r="R152" i="45"/>
  <c r="O152" i="45" s="1"/>
  <c r="W151" i="45"/>
  <c r="R151" i="45"/>
  <c r="W150" i="45"/>
  <c r="R150" i="45"/>
  <c r="O150" i="45" s="1"/>
  <c r="W149" i="45"/>
  <c r="R149" i="45"/>
  <c r="O149" i="45" s="1"/>
  <c r="W148" i="45"/>
  <c r="R148" i="45"/>
  <c r="O148" i="45" s="1"/>
  <c r="W147" i="45"/>
  <c r="R147" i="45"/>
  <c r="W146" i="45"/>
  <c r="R146" i="45"/>
  <c r="O146" i="45" s="1"/>
  <c r="W145" i="45"/>
  <c r="R145" i="45"/>
  <c r="O145" i="45" s="1"/>
  <c r="W144" i="45"/>
  <c r="R144" i="45"/>
  <c r="O144" i="45" s="1"/>
  <c r="W143" i="45"/>
  <c r="R143" i="45"/>
  <c r="O143" i="45" s="1"/>
  <c r="W142" i="45"/>
  <c r="R142" i="45"/>
  <c r="O142" i="45" s="1"/>
  <c r="W141" i="45"/>
  <c r="R141" i="45"/>
  <c r="O141" i="45" s="1"/>
  <c r="W140" i="45"/>
  <c r="R140" i="45"/>
  <c r="O140" i="45" s="1"/>
  <c r="W139" i="45"/>
  <c r="R139" i="45"/>
  <c r="O139" i="45" s="1"/>
  <c r="W138" i="45"/>
  <c r="R138" i="45"/>
  <c r="O138" i="45" s="1"/>
  <c r="W137" i="45"/>
  <c r="R137" i="45"/>
  <c r="O137" i="45" s="1"/>
  <c r="W136" i="45"/>
  <c r="R136" i="45"/>
  <c r="O136" i="45" s="1"/>
  <c r="W135" i="45"/>
  <c r="R135" i="45"/>
  <c r="O135" i="45" s="1"/>
  <c r="W134" i="45"/>
  <c r="R134" i="45"/>
  <c r="O134" i="45" s="1"/>
  <c r="W133" i="45"/>
  <c r="R133" i="45"/>
  <c r="O133" i="45" s="1"/>
  <c r="W132" i="45"/>
  <c r="R132" i="45"/>
  <c r="O132" i="45" s="1"/>
  <c r="W131" i="45"/>
  <c r="R131" i="45"/>
  <c r="W130" i="45"/>
  <c r="R130" i="45"/>
  <c r="W129" i="45"/>
  <c r="R129" i="45"/>
  <c r="O129" i="45" s="1"/>
  <c r="W128" i="45"/>
  <c r="R128" i="45"/>
  <c r="O128" i="45" s="1"/>
  <c r="W127" i="45"/>
  <c r="R127" i="45"/>
  <c r="O127" i="45" s="1"/>
  <c r="W126" i="45"/>
  <c r="R126" i="45"/>
  <c r="O126" i="45" s="1"/>
  <c r="W125" i="45"/>
  <c r="R125" i="45"/>
  <c r="O125" i="45" s="1"/>
  <c r="W124" i="45"/>
  <c r="R124" i="45"/>
  <c r="O124" i="45" s="1"/>
  <c r="W123" i="45"/>
  <c r="R123" i="45"/>
  <c r="O123" i="45" s="1"/>
  <c r="W122" i="45"/>
  <c r="R122" i="45"/>
  <c r="O122" i="45" s="1"/>
  <c r="W121" i="45"/>
  <c r="R121" i="45"/>
  <c r="W120" i="45"/>
  <c r="R120" i="45"/>
  <c r="W119" i="45"/>
  <c r="R119" i="45"/>
  <c r="W118" i="45"/>
  <c r="W117" i="45"/>
  <c r="W116" i="45"/>
  <c r="W115" i="45"/>
  <c r="W114" i="45"/>
  <c r="W113" i="45"/>
  <c r="W112" i="45"/>
  <c r="W111" i="45"/>
  <c r="W110" i="45"/>
  <c r="W109" i="45"/>
  <c r="W108" i="45"/>
  <c r="W107" i="45"/>
  <c r="W106" i="45"/>
  <c r="W105" i="45"/>
  <c r="W104" i="45"/>
  <c r="W103" i="45"/>
  <c r="W102" i="45"/>
  <c r="W101" i="45"/>
  <c r="W100" i="45"/>
  <c r="W99" i="45"/>
  <c r="W98" i="45"/>
  <c r="W97" i="45"/>
  <c r="W96" i="45"/>
  <c r="W95" i="45"/>
  <c r="W94" i="45"/>
  <c r="W93" i="45"/>
  <c r="W92" i="45"/>
  <c r="W91" i="45"/>
  <c r="W90" i="45"/>
  <c r="W89" i="45"/>
  <c r="W88" i="45"/>
  <c r="W87" i="45"/>
  <c r="W86" i="45"/>
  <c r="W85" i="45"/>
  <c r="W84" i="45"/>
  <c r="W83" i="45"/>
  <c r="W82" i="45"/>
  <c r="W81" i="45"/>
  <c r="W80" i="45"/>
  <c r="W79" i="45"/>
  <c r="W78" i="45"/>
  <c r="W77" i="45"/>
  <c r="W76" i="45"/>
  <c r="W75" i="45"/>
  <c r="W74" i="45"/>
  <c r="W73" i="45"/>
  <c r="W72" i="45"/>
  <c r="W45" i="45"/>
  <c r="W36" i="45"/>
  <c r="W51" i="45"/>
  <c r="W53" i="45"/>
  <c r="W9" i="45"/>
  <c r="W12" i="45"/>
  <c r="W41" i="45"/>
  <c r="W26" i="45"/>
  <c r="W40" i="45"/>
  <c r="W71" i="45"/>
  <c r="W49" i="45"/>
  <c r="W10" i="45"/>
  <c r="W13" i="45"/>
  <c r="W42" i="45"/>
  <c r="W29" i="45"/>
  <c r="W60" i="45"/>
  <c r="W46" i="45"/>
  <c r="W62" i="45"/>
  <c r="W20" i="45"/>
  <c r="W47" i="45"/>
  <c r="W32" i="45"/>
  <c r="W16" i="45"/>
  <c r="W8" i="45"/>
  <c r="W65" i="45"/>
  <c r="W27" i="45"/>
  <c r="W22" i="45"/>
  <c r="W44" i="45"/>
  <c r="W56" i="45"/>
  <c r="W14" i="45"/>
  <c r="W18" i="45"/>
  <c r="W43" i="45"/>
  <c r="W23" i="45"/>
  <c r="W37" i="45"/>
  <c r="W5" i="45"/>
  <c r="W50" i="45"/>
  <c r="W70" i="45"/>
  <c r="W21" i="45"/>
  <c r="W31" i="45"/>
  <c r="W24" i="45"/>
  <c r="W17" i="45"/>
  <c r="W30" i="45"/>
  <c r="W48" i="45"/>
  <c r="W4" i="45"/>
  <c r="W52" i="45"/>
  <c r="W63" i="45"/>
  <c r="W67" i="45"/>
  <c r="W54" i="45"/>
  <c r="W11" i="45"/>
  <c r="W35" i="45"/>
  <c r="W59" i="45"/>
  <c r="W55" i="45"/>
  <c r="W33" i="45"/>
  <c r="W66" i="45"/>
  <c r="W38" i="45"/>
  <c r="W15" i="45"/>
  <c r="W69" i="45"/>
  <c r="W3" i="45"/>
  <c r="W39" i="45"/>
  <c r="W6" i="45"/>
  <c r="W34" i="45"/>
  <c r="W28" i="45"/>
  <c r="W58" i="45"/>
  <c r="W2" i="45"/>
  <c r="W68" i="45"/>
  <c r="W57" i="45"/>
  <c r="W25" i="45"/>
  <c r="W7" i="45"/>
  <c r="W64" i="45"/>
  <c r="B3" i="44"/>
  <c r="C33" i="44"/>
  <c r="C34" i="44" s="1"/>
  <c r="C35" i="44" s="1"/>
  <c r="C36" i="44" s="1"/>
  <c r="C37" i="44" s="1"/>
  <c r="C38" i="44" s="1"/>
  <c r="C39" i="44" s="1"/>
  <c r="C40" i="44" s="1"/>
  <c r="C41" i="44" s="1"/>
  <c r="C42" i="44" s="1"/>
  <c r="C43" i="44" s="1"/>
  <c r="C44" i="44" s="1"/>
  <c r="C45" i="44" s="1"/>
  <c r="C46" i="44" s="1"/>
  <c r="C47" i="44" s="1"/>
  <c r="C48" i="44" s="1"/>
  <c r="C49" i="44" s="1"/>
  <c r="C50" i="44" s="1"/>
  <c r="C51" i="44" s="1"/>
  <c r="C52" i="44" s="1"/>
  <c r="C53" i="44" s="1"/>
  <c r="C54" i="44" s="1"/>
  <c r="C55" i="44" s="1"/>
  <c r="C56" i="44" s="1"/>
  <c r="C57" i="44" s="1"/>
  <c r="C58" i="44" s="1"/>
  <c r="C59" i="44" s="1"/>
  <c r="C60" i="44" s="1"/>
  <c r="C61" i="44" s="1"/>
  <c r="C62" i="44" s="1"/>
  <c r="C63" i="44" s="1"/>
  <c r="C64" i="44" s="1"/>
  <c r="C65" i="44" s="1"/>
  <c r="C66" i="44" s="1"/>
  <c r="C67" i="44" s="1"/>
  <c r="C68" i="44" s="1"/>
  <c r="C69" i="44" s="1"/>
  <c r="C70" i="44" s="1"/>
  <c r="C71" i="44" s="1"/>
  <c r="C72" i="44" s="1"/>
  <c r="C73" i="44" s="1"/>
  <c r="C74" i="44" s="1"/>
  <c r="C75" i="44" s="1"/>
  <c r="C76" i="44" s="1"/>
  <c r="C77" i="44" s="1"/>
  <c r="C78" i="44" s="1"/>
  <c r="C79" i="44" s="1"/>
  <c r="C80" i="44" s="1"/>
  <c r="C81" i="44" s="1"/>
  <c r="C82" i="44" s="1"/>
  <c r="C83" i="44" s="1"/>
  <c r="C84" i="44" s="1"/>
  <c r="C85" i="44" s="1"/>
  <c r="C86" i="44" s="1"/>
  <c r="C87" i="44" s="1"/>
  <c r="C88" i="44" s="1"/>
  <c r="C89" i="44" s="1"/>
  <c r="C90" i="44" s="1"/>
  <c r="C91" i="44" s="1"/>
  <c r="C92" i="44" s="1"/>
  <c r="C93" i="44" s="1"/>
  <c r="C94" i="44" s="1"/>
  <c r="C95" i="44" s="1"/>
  <c r="C96" i="44" s="1"/>
  <c r="C97" i="44" s="1"/>
  <c r="C98" i="44" s="1"/>
  <c r="C99" i="44" s="1"/>
  <c r="C100" i="44" s="1"/>
  <c r="C101" i="44" s="1"/>
  <c r="C102" i="44" s="1"/>
  <c r="C103" i="44" s="1"/>
  <c r="C104" i="44" s="1"/>
  <c r="C105" i="44" s="1"/>
  <c r="C106" i="44" s="1"/>
  <c r="C107" i="44" s="1"/>
  <c r="C108" i="44" s="1"/>
  <c r="C109" i="44" s="1"/>
  <c r="C110" i="44" s="1"/>
  <c r="C111" i="44" s="1"/>
  <c r="C112" i="44" s="1"/>
  <c r="C113" i="44" s="1"/>
  <c r="C114" i="44" s="1"/>
  <c r="C115" i="44" s="1"/>
  <c r="C116" i="44" s="1"/>
  <c r="C117" i="44" s="1"/>
  <c r="C118" i="44" s="1"/>
  <c r="C119" i="44" s="1"/>
  <c r="C120" i="44" s="1"/>
  <c r="H10" i="8"/>
  <c r="L126" i="35" l="1"/>
  <c r="L132" i="35"/>
  <c r="L138" i="35"/>
  <c r="L135" i="35"/>
  <c r="L147" i="35"/>
  <c r="L129" i="35"/>
  <c r="L146" i="35"/>
  <c r="L137" i="35"/>
  <c r="L141" i="35"/>
  <c r="L133" i="35"/>
  <c r="L143" i="35"/>
  <c r="L131" i="35"/>
  <c r="L136" i="35"/>
  <c r="L127" i="35"/>
  <c r="L140" i="35"/>
  <c r="L128" i="35"/>
  <c r="L142" i="35"/>
  <c r="L144" i="35"/>
  <c r="L134" i="35"/>
  <c r="L130" i="35"/>
  <c r="L31" i="35"/>
  <c r="L92" i="35"/>
  <c r="L145" i="35"/>
  <c r="L18" i="35"/>
  <c r="P761" i="45"/>
  <c r="P777" i="45"/>
  <c r="P2195" i="45"/>
  <c r="Q2195" i="45" s="1"/>
  <c r="P3444" i="45"/>
  <c r="Q3444" i="45" s="1"/>
  <c r="P2174" i="45"/>
  <c r="Q2174" i="45" s="1"/>
  <c r="P2182" i="45"/>
  <c r="P2190" i="45"/>
  <c r="P859" i="45"/>
  <c r="P2826" i="45"/>
  <c r="P530" i="45"/>
  <c r="P691" i="45"/>
  <c r="P460" i="45"/>
  <c r="P616" i="45"/>
  <c r="P620" i="45"/>
  <c r="P1659" i="45"/>
  <c r="Q1659" i="45" s="1"/>
  <c r="P3139" i="45"/>
  <c r="P538" i="45"/>
  <c r="P1276" i="45"/>
  <c r="Q1276" i="45" s="1"/>
  <c r="P1641" i="45"/>
  <c r="P1645" i="45"/>
  <c r="P2897" i="45"/>
  <c r="P1318" i="45"/>
  <c r="P2432" i="45"/>
  <c r="P2686" i="45"/>
  <c r="P2850" i="45"/>
  <c r="P3090" i="45"/>
  <c r="P3306" i="45"/>
  <c r="P3454" i="45"/>
  <c r="Q3454" i="45" s="1"/>
  <c r="P3462" i="45"/>
  <c r="Q3462" i="45" s="1"/>
  <c r="P3486" i="45"/>
  <c r="P416" i="45"/>
  <c r="P1861" i="45"/>
  <c r="P2005" i="45"/>
  <c r="P2583" i="45"/>
  <c r="Q2583" i="45" s="1"/>
  <c r="P3019" i="45"/>
  <c r="Q3019" i="45" s="1"/>
  <c r="P353" i="45"/>
  <c r="P1742" i="45"/>
  <c r="P2509" i="45"/>
  <c r="P2358" i="45"/>
  <c r="P2390" i="45"/>
  <c r="P2517" i="45"/>
  <c r="P2529" i="45"/>
  <c r="P2985" i="45"/>
  <c r="P2993" i="45"/>
  <c r="P490" i="45"/>
  <c r="P754" i="45"/>
  <c r="P770" i="45"/>
  <c r="P3369" i="45"/>
  <c r="P3377" i="45"/>
  <c r="P3465" i="45"/>
  <c r="P1003" i="45"/>
  <c r="P1261" i="45"/>
  <c r="P1304" i="45"/>
  <c r="P1961" i="45"/>
  <c r="P1985" i="45"/>
  <c r="P2335" i="45"/>
  <c r="P234" i="45"/>
  <c r="Q234" i="45" s="1"/>
  <c r="P1032" i="45"/>
  <c r="P1182" i="45"/>
  <c r="P1190" i="45"/>
  <c r="P1309" i="45"/>
  <c r="P1557" i="45"/>
  <c r="P2212" i="45"/>
  <c r="P1798" i="45"/>
  <c r="Q1798" i="45" s="1"/>
  <c r="P1830" i="45"/>
  <c r="Q1830" i="45" s="1"/>
  <c r="P1894" i="45"/>
  <c r="P1918" i="45"/>
  <c r="Q1918" i="45" s="1"/>
  <c r="P2860" i="45"/>
  <c r="P3285" i="45"/>
  <c r="P3289" i="45"/>
  <c r="P585" i="45"/>
  <c r="P1979" i="45"/>
  <c r="P3016" i="45"/>
  <c r="Q3016" i="45" s="1"/>
  <c r="P3257" i="45"/>
  <c r="P390" i="45"/>
  <c r="P610" i="45"/>
  <c r="P916" i="45"/>
  <c r="P986" i="45"/>
  <c r="P1559" i="45"/>
  <c r="P1605" i="45"/>
  <c r="P3095" i="45"/>
  <c r="Q3095" i="45" s="1"/>
  <c r="P125" i="45"/>
  <c r="P2091" i="45"/>
  <c r="P2422" i="45"/>
  <c r="P3100" i="45"/>
  <c r="P3223" i="45"/>
  <c r="P3274" i="45"/>
  <c r="P245" i="45"/>
  <c r="Q245" i="45" s="1"/>
  <c r="P383" i="45"/>
  <c r="P423" i="45"/>
  <c r="P810" i="45"/>
  <c r="P1002" i="45"/>
  <c r="P1034" i="45"/>
  <c r="P1050" i="45"/>
  <c r="P1410" i="45"/>
  <c r="P1438" i="45"/>
  <c r="Q1438" i="45" s="1"/>
  <c r="P1633" i="45"/>
  <c r="Q1633" i="45" s="1"/>
  <c r="P1748" i="45"/>
  <c r="Q1748" i="45" s="1"/>
  <c r="P2000" i="45"/>
  <c r="P2763" i="45"/>
  <c r="P3084" i="45"/>
  <c r="P3398" i="45"/>
  <c r="P3434" i="45"/>
  <c r="P3489" i="45"/>
  <c r="P165" i="45"/>
  <c r="P295" i="45"/>
  <c r="P513" i="45"/>
  <c r="Q513" i="45" s="1"/>
  <c r="P525" i="45"/>
  <c r="Q525" i="45" s="1"/>
  <c r="P841" i="45"/>
  <c r="P849" i="45"/>
  <c r="Q849" i="45" s="1"/>
  <c r="P857" i="45"/>
  <c r="P865" i="45"/>
  <c r="Q865" i="45" s="1"/>
  <c r="P970" i="45"/>
  <c r="P1028" i="45"/>
  <c r="Q1028" i="45" s="1"/>
  <c r="P1079" i="45"/>
  <c r="Q1079" i="45" s="1"/>
  <c r="P1198" i="45"/>
  <c r="O1438" i="45"/>
  <c r="P1688" i="45"/>
  <c r="P2165" i="45"/>
  <c r="Q2165" i="45" s="1"/>
  <c r="P2399" i="45"/>
  <c r="P2474" i="45"/>
  <c r="P2482" i="45"/>
  <c r="P2716" i="45"/>
  <c r="Q2716" i="45" s="1"/>
  <c r="P2885" i="45"/>
  <c r="Q2885" i="45" s="1"/>
  <c r="P2936" i="45"/>
  <c r="P3334" i="45"/>
  <c r="Q3334" i="45" s="1"/>
  <c r="P3401" i="45"/>
  <c r="P3452" i="45"/>
  <c r="Q3452" i="45" s="1"/>
  <c r="P533" i="45"/>
  <c r="Q533" i="45" s="1"/>
  <c r="P537" i="45"/>
  <c r="Q537" i="45" s="1"/>
  <c r="P1162" i="45"/>
  <c r="Q1162" i="45" s="1"/>
  <c r="P1493" i="45"/>
  <c r="P1666" i="45"/>
  <c r="P1916" i="45"/>
  <c r="P2368" i="45"/>
  <c r="P2435" i="45"/>
  <c r="P2447" i="45"/>
  <c r="P2463" i="45"/>
  <c r="P2545" i="45"/>
  <c r="P2768" i="45"/>
  <c r="P2945" i="45"/>
  <c r="P2949" i="45"/>
  <c r="Q2949" i="45" s="1"/>
  <c r="P3135" i="45"/>
  <c r="P3382" i="45"/>
  <c r="P3457" i="45"/>
  <c r="O3465" i="45"/>
  <c r="P131" i="45"/>
  <c r="P352" i="45"/>
  <c r="P356" i="45"/>
  <c r="P426" i="45"/>
  <c r="Q426" i="45" s="1"/>
  <c r="P434" i="45"/>
  <c r="Q434" i="45" s="1"/>
  <c r="P554" i="45"/>
  <c r="P1143" i="45"/>
  <c r="Q1143" i="45" s="1"/>
  <c r="P1250" i="45"/>
  <c r="Q1250" i="45" s="1"/>
  <c r="P1403" i="45"/>
  <c r="Q1403" i="45" s="1"/>
  <c r="P265" i="45"/>
  <c r="P380" i="45"/>
  <c r="P1156" i="45"/>
  <c r="P1435" i="45"/>
  <c r="Q1435" i="45" s="1"/>
  <c r="P1491" i="45"/>
  <c r="P1513" i="45"/>
  <c r="Q1513" i="45" s="1"/>
  <c r="P1718" i="45"/>
  <c r="P1885" i="45"/>
  <c r="P1893" i="45"/>
  <c r="P2099" i="45"/>
  <c r="Q2099" i="45" s="1"/>
  <c r="P2214" i="45"/>
  <c r="Q2214" i="45" s="1"/>
  <c r="P2503" i="45"/>
  <c r="P2643" i="45"/>
  <c r="Q2643" i="45" s="1"/>
  <c r="P2772" i="45"/>
  <c r="Q2772" i="45" s="1"/>
  <c r="P2961" i="45"/>
  <c r="P3238" i="45"/>
  <c r="P3379" i="45"/>
  <c r="P1825" i="45"/>
  <c r="P1957" i="45"/>
  <c r="Q1957" i="45" s="1"/>
  <c r="P2128" i="45"/>
  <c r="P2754" i="45"/>
  <c r="P2989" i="45"/>
  <c r="P3101" i="45"/>
  <c r="P3112" i="45"/>
  <c r="P3199" i="45"/>
  <c r="P3282" i="45"/>
  <c r="P140" i="45"/>
  <c r="Q140" i="45" s="1"/>
  <c r="P322" i="45"/>
  <c r="Q322" i="45" s="1"/>
  <c r="P361" i="45"/>
  <c r="P875" i="45"/>
  <c r="P1172" i="45"/>
  <c r="P1180" i="45"/>
  <c r="P1248" i="45"/>
  <c r="P1393" i="45"/>
  <c r="P1838" i="45"/>
  <c r="P2841" i="45"/>
  <c r="P3380" i="45"/>
  <c r="Q3380" i="45" s="1"/>
  <c r="P215" i="45"/>
  <c r="P254" i="45"/>
  <c r="Q254" i="45" s="1"/>
  <c r="P266" i="45"/>
  <c r="Q266" i="45" s="1"/>
  <c r="P278" i="45"/>
  <c r="P282" i="45"/>
  <c r="Q282" i="45" s="1"/>
  <c r="P1157" i="45"/>
  <c r="P1205" i="45"/>
  <c r="P1649" i="45"/>
  <c r="P1779" i="45"/>
  <c r="P2109" i="45"/>
  <c r="P2164" i="45"/>
  <c r="Q2164" i="45" s="1"/>
  <c r="P2208" i="45"/>
  <c r="P2473" i="45"/>
  <c r="P2481" i="45"/>
  <c r="P2652" i="45"/>
  <c r="Q2652" i="45" s="1"/>
  <c r="P2747" i="45"/>
  <c r="P2758" i="45"/>
  <c r="P3137" i="45"/>
  <c r="P3200" i="45"/>
  <c r="Q3200" i="45" s="1"/>
  <c r="P3287" i="45"/>
  <c r="P3467" i="45"/>
  <c r="P833" i="45"/>
  <c r="P922" i="45"/>
  <c r="Q922" i="45" s="1"/>
  <c r="P1134" i="45"/>
  <c r="P1234" i="45"/>
  <c r="P1509" i="45"/>
  <c r="P1651" i="45"/>
  <c r="Q1651" i="45" s="1"/>
  <c r="P1705" i="45"/>
  <c r="P1720" i="45"/>
  <c r="Q1720" i="45" s="1"/>
  <c r="P1766" i="45"/>
  <c r="Q1766" i="45" s="1"/>
  <c r="P1989" i="45"/>
  <c r="P2060" i="45"/>
  <c r="P2068" i="45"/>
  <c r="P2071" i="45"/>
  <c r="P2095" i="45"/>
  <c r="P2101" i="45"/>
  <c r="P2168" i="45"/>
  <c r="P2371" i="45"/>
  <c r="P130" i="45"/>
  <c r="P149" i="45"/>
  <c r="P207" i="45"/>
  <c r="P264" i="45"/>
  <c r="P333" i="45"/>
  <c r="P396" i="45"/>
  <c r="P443" i="45"/>
  <c r="P502" i="45"/>
  <c r="P514" i="45"/>
  <c r="Q514" i="45" s="1"/>
  <c r="P546" i="45"/>
  <c r="P550" i="45"/>
  <c r="P588" i="45"/>
  <c r="P646" i="45"/>
  <c r="P939" i="45"/>
  <c r="P987" i="45"/>
  <c r="P1033" i="45"/>
  <c r="P1107" i="45"/>
  <c r="P1200" i="45"/>
  <c r="P1246" i="45"/>
  <c r="P1822" i="45"/>
  <c r="P1826" i="45"/>
  <c r="P1934" i="45"/>
  <c r="P2241" i="45"/>
  <c r="Q2241" i="45" s="1"/>
  <c r="P2249" i="45"/>
  <c r="Q2249" i="45" s="1"/>
  <c r="P2313" i="45"/>
  <c r="P2383" i="45"/>
  <c r="P2642" i="45"/>
  <c r="P2684" i="45"/>
  <c r="P2708" i="45"/>
  <c r="P2723" i="45"/>
  <c r="P2726" i="45"/>
  <c r="Q2726" i="45" s="1"/>
  <c r="P2770" i="45"/>
  <c r="P2925" i="45"/>
  <c r="Q2925" i="45" s="1"/>
  <c r="P2952" i="45"/>
  <c r="P2968" i="45"/>
  <c r="O2995" i="45"/>
  <c r="P3103" i="45"/>
  <c r="Q3103" i="45" s="1"/>
  <c r="P3196" i="45"/>
  <c r="P3211" i="45"/>
  <c r="P3235" i="45"/>
  <c r="P3254" i="45"/>
  <c r="Q3254" i="45" s="1"/>
  <c r="P787" i="45"/>
  <c r="P1165" i="45"/>
  <c r="P1418" i="45"/>
  <c r="P1468" i="45"/>
  <c r="Q1468" i="45" s="1"/>
  <c r="P1514" i="45"/>
  <c r="P1541" i="45"/>
  <c r="P1623" i="45"/>
  <c r="P1709" i="45"/>
  <c r="Q1709" i="45" s="1"/>
  <c r="P1713" i="45"/>
  <c r="P1849" i="45"/>
  <c r="P1869" i="45"/>
  <c r="O1885" i="45"/>
  <c r="P1911" i="45"/>
  <c r="P1919" i="45"/>
  <c r="Q1919" i="45" s="1"/>
  <c r="P2057" i="45"/>
  <c r="P2061" i="45"/>
  <c r="P2223" i="45"/>
  <c r="P2813" i="45"/>
  <c r="P223" i="45"/>
  <c r="P242" i="45"/>
  <c r="P323" i="45"/>
  <c r="P447" i="45"/>
  <c r="P491" i="45"/>
  <c r="P566" i="45"/>
  <c r="Q566" i="45" s="1"/>
  <c r="P722" i="45"/>
  <c r="P881" i="45"/>
  <c r="P1060" i="45"/>
  <c r="P1127" i="45"/>
  <c r="Q1127" i="45" s="1"/>
  <c r="P1987" i="45"/>
  <c r="P2303" i="45"/>
  <c r="P2437" i="45"/>
  <c r="P2441" i="45"/>
  <c r="P2595" i="45"/>
  <c r="P2607" i="45"/>
  <c r="P2973" i="45"/>
  <c r="P2984" i="45"/>
  <c r="P3151" i="45"/>
  <c r="P3216" i="45"/>
  <c r="Q3216" i="45" s="1"/>
  <c r="P3266" i="45"/>
  <c r="P3277" i="45"/>
  <c r="Q3277" i="45" s="1"/>
  <c r="P3385" i="45"/>
  <c r="P228" i="45"/>
  <c r="Q228" i="45" s="1"/>
  <c r="P500" i="45"/>
  <c r="P640" i="45"/>
  <c r="P644" i="45"/>
  <c r="P652" i="45"/>
  <c r="P656" i="45"/>
  <c r="O970" i="45"/>
  <c r="Q970" i="45" s="1"/>
  <c r="P1124" i="45"/>
  <c r="P1169" i="45"/>
  <c r="P1185" i="45"/>
  <c r="Q1185" i="45" s="1"/>
  <c r="P1213" i="45"/>
  <c r="P1224" i="45"/>
  <c r="P1298" i="45"/>
  <c r="P1317" i="45"/>
  <c r="P1356" i="45"/>
  <c r="Q1356" i="45" s="1"/>
  <c r="P1481" i="45"/>
  <c r="Q1481" i="45" s="1"/>
  <c r="P1485" i="45"/>
  <c r="P1507" i="45"/>
  <c r="P1526" i="45"/>
  <c r="Q1526" i="45" s="1"/>
  <c r="P1613" i="45"/>
  <c r="O1742" i="45"/>
  <c r="Q1742" i="45" s="1"/>
  <c r="P1784" i="45"/>
  <c r="P2023" i="45"/>
  <c r="Q2023" i="45" s="1"/>
  <c r="P2070" i="45"/>
  <c r="P2096" i="45"/>
  <c r="P2150" i="45"/>
  <c r="P2261" i="45"/>
  <c r="P2319" i="45"/>
  <c r="P2454" i="45"/>
  <c r="P2553" i="45"/>
  <c r="Q2553" i="45" s="1"/>
  <c r="P2654" i="45"/>
  <c r="Q2654" i="45" s="1"/>
  <c r="P2744" i="45"/>
  <c r="P2752" i="45"/>
  <c r="P2795" i="45"/>
  <c r="P171" i="45"/>
  <c r="P324" i="45"/>
  <c r="P445" i="45"/>
  <c r="P1572" i="45"/>
  <c r="P1583" i="45"/>
  <c r="P1594" i="45"/>
  <c r="P1650" i="45"/>
  <c r="P1928" i="45"/>
  <c r="Q1928" i="45" s="1"/>
  <c r="P1988" i="45"/>
  <c r="P2116" i="45"/>
  <c r="P2120" i="45"/>
  <c r="P2159" i="45"/>
  <c r="P3041" i="45"/>
  <c r="Q3041" i="45" s="1"/>
  <c r="P3097" i="45"/>
  <c r="P3182" i="45"/>
  <c r="Q3182" i="45" s="1"/>
  <c r="P3237" i="45"/>
  <c r="P3309" i="45"/>
  <c r="P3393" i="45"/>
  <c r="P3463" i="45"/>
  <c r="P3474" i="45"/>
  <c r="P793" i="45"/>
  <c r="P1133" i="45"/>
  <c r="P1148" i="45"/>
  <c r="P1217" i="45"/>
  <c r="P1252" i="45"/>
  <c r="P1306" i="45"/>
  <c r="Q1306" i="45" s="1"/>
  <c r="P1524" i="45"/>
  <c r="P1602" i="45"/>
  <c r="P1606" i="45"/>
  <c r="P1610" i="45"/>
  <c r="P1677" i="45"/>
  <c r="P2055" i="45"/>
  <c r="P2059" i="45"/>
  <c r="P2063" i="45"/>
  <c r="P2094" i="45"/>
  <c r="P2373" i="45"/>
  <c r="P2377" i="45"/>
  <c r="P2520" i="45"/>
  <c r="P2577" i="45"/>
  <c r="P2756" i="45"/>
  <c r="Q2756" i="45" s="1"/>
  <c r="P2962" i="45"/>
  <c r="P2996" i="45"/>
  <c r="P3012" i="45"/>
  <c r="P3073" i="45"/>
  <c r="P309" i="45"/>
  <c r="P329" i="45"/>
  <c r="P363" i="45"/>
  <c r="P469" i="45"/>
  <c r="Q469" i="45" s="1"/>
  <c r="P485" i="45"/>
  <c r="Q485" i="45" s="1"/>
  <c r="P602" i="45"/>
  <c r="Q602" i="45" s="1"/>
  <c r="P649" i="45"/>
  <c r="P723" i="45"/>
  <c r="P1326" i="45"/>
  <c r="P1350" i="45"/>
  <c r="Q1688" i="45"/>
  <c r="P1797" i="45"/>
  <c r="Q1797" i="45" s="1"/>
  <c r="P1891" i="45"/>
  <c r="P2707" i="45"/>
  <c r="P2819" i="45"/>
  <c r="P2878" i="45"/>
  <c r="O2944" i="45"/>
  <c r="Q2944" i="45" s="1"/>
  <c r="P3005" i="45"/>
  <c r="Q3005" i="45" s="1"/>
  <c r="P3118" i="45"/>
  <c r="Q3118" i="45" s="1"/>
  <c r="P3149" i="45"/>
  <c r="P3253" i="45"/>
  <c r="Q3253" i="45" s="1"/>
  <c r="P3313" i="45"/>
  <c r="P3464" i="45"/>
  <c r="P3478" i="45"/>
  <c r="Q3478" i="45" s="1"/>
  <c r="Q295" i="45"/>
  <c r="O1959" i="45"/>
  <c r="P1959" i="45"/>
  <c r="P1974" i="45"/>
  <c r="O1974" i="45"/>
  <c r="P141" i="45"/>
  <c r="P156" i="45"/>
  <c r="Q156" i="45" s="1"/>
  <c r="P231" i="45"/>
  <c r="P284" i="45"/>
  <c r="Q284" i="45" s="1"/>
  <c r="P292" i="45"/>
  <c r="P325" i="45"/>
  <c r="P474" i="45"/>
  <c r="P478" i="45"/>
  <c r="P486" i="45"/>
  <c r="Q486" i="45" s="1"/>
  <c r="P509" i="45"/>
  <c r="Q509" i="45" s="1"/>
  <c r="P542" i="45"/>
  <c r="P589" i="45"/>
  <c r="Q589" i="45" s="1"/>
  <c r="P611" i="45"/>
  <c r="P630" i="45"/>
  <c r="P658" i="45"/>
  <c r="Q658" i="45" s="1"/>
  <c r="P893" i="45"/>
  <c r="Q893" i="45" s="1"/>
  <c r="P931" i="45"/>
  <c r="P1025" i="45"/>
  <c r="Q1025" i="45" s="1"/>
  <c r="P1103" i="45"/>
  <c r="P1129" i="45"/>
  <c r="Q1129" i="45" s="1"/>
  <c r="P1201" i="45"/>
  <c r="P1239" i="45"/>
  <c r="P1314" i="45"/>
  <c r="Q1314" i="45" s="1"/>
  <c r="P1329" i="45"/>
  <c r="P1337" i="45"/>
  <c r="Q1337" i="45" s="1"/>
  <c r="P1345" i="45"/>
  <c r="Q1345" i="45" s="1"/>
  <c r="P1469" i="45"/>
  <c r="P1508" i="45"/>
  <c r="Q1508" i="45" s="1"/>
  <c r="P1516" i="45"/>
  <c r="P1545" i="45"/>
  <c r="Q1545" i="45" s="1"/>
  <c r="P1549" i="45"/>
  <c r="P1581" i="45"/>
  <c r="P1587" i="45"/>
  <c r="Q1587" i="45" s="1"/>
  <c r="P1595" i="45"/>
  <c r="P1598" i="45"/>
  <c r="Q1598" i="45" s="1"/>
  <c r="P1620" i="45"/>
  <c r="Q1620" i="45" s="1"/>
  <c r="P1627" i="45"/>
  <c r="Q1627" i="45" s="1"/>
  <c r="P1643" i="45"/>
  <c r="P1646" i="45"/>
  <c r="P1653" i="45"/>
  <c r="P1697" i="45"/>
  <c r="P1760" i="45"/>
  <c r="P1764" i="45"/>
  <c r="Q1764" i="45" s="1"/>
  <c r="P1768" i="45"/>
  <c r="Q1768" i="45" s="1"/>
  <c r="P1772" i="45"/>
  <c r="P1801" i="45"/>
  <c r="P1846" i="45"/>
  <c r="P1868" i="45"/>
  <c r="Q1868" i="45" s="1"/>
  <c r="P1900" i="45"/>
  <c r="O1967" i="45"/>
  <c r="P1967" i="45"/>
  <c r="P204" i="45"/>
  <c r="P359" i="45"/>
  <c r="P370" i="45"/>
  <c r="Q370" i="45" s="1"/>
  <c r="P419" i="45"/>
  <c r="P433" i="45"/>
  <c r="P506" i="45"/>
  <c r="O554" i="45"/>
  <c r="P634" i="45"/>
  <c r="P803" i="45"/>
  <c r="Q803" i="45" s="1"/>
  <c r="P814" i="45"/>
  <c r="P834" i="45"/>
  <c r="P867" i="45"/>
  <c r="P890" i="45"/>
  <c r="P917" i="45"/>
  <c r="Q917" i="45" s="1"/>
  <c r="P954" i="45"/>
  <c r="Q954" i="45" s="1"/>
  <c r="O986" i="45"/>
  <c r="P1061" i="45"/>
  <c r="P1179" i="45"/>
  <c r="P1228" i="45"/>
  <c r="Q1228" i="45" s="1"/>
  <c r="P153" i="45"/>
  <c r="Q153" i="45" s="1"/>
  <c r="P598" i="45"/>
  <c r="P601" i="45"/>
  <c r="P627" i="45"/>
  <c r="P1116" i="45"/>
  <c r="P1145" i="45"/>
  <c r="Q1145" i="45" s="1"/>
  <c r="P1195" i="45"/>
  <c r="P1260" i="45"/>
  <c r="Q1260" i="45" s="1"/>
  <c r="P1278" i="45"/>
  <c r="P1312" i="45"/>
  <c r="P1358" i="45"/>
  <c r="P1474" i="45"/>
  <c r="P1611" i="45"/>
  <c r="P1694" i="45"/>
  <c r="P1698" i="45"/>
  <c r="P1701" i="45"/>
  <c r="Q1701" i="45" s="1"/>
  <c r="P1776" i="45"/>
  <c r="P1810" i="45"/>
  <c r="P1832" i="45"/>
  <c r="P1855" i="45"/>
  <c r="P1876" i="45"/>
  <c r="Q1876" i="45" s="1"/>
  <c r="Q1060" i="45"/>
  <c r="P147" i="45"/>
  <c r="P198" i="45"/>
  <c r="P212" i="45"/>
  <c r="Q212" i="45" s="1"/>
  <c r="P255" i="45"/>
  <c r="P267" i="45"/>
  <c r="P320" i="45"/>
  <c r="P341" i="45"/>
  <c r="Q341" i="45" s="1"/>
  <c r="P367" i="45"/>
  <c r="Q367" i="45" s="1"/>
  <c r="P420" i="45"/>
  <c r="P518" i="45"/>
  <c r="P584" i="45"/>
  <c r="P755" i="45"/>
  <c r="P786" i="45"/>
  <c r="P811" i="45"/>
  <c r="P838" i="45"/>
  <c r="P887" i="45"/>
  <c r="Q887" i="45" s="1"/>
  <c r="P906" i="45"/>
  <c r="Q906" i="45" s="1"/>
  <c r="P959" i="45"/>
  <c r="Q959" i="45" s="1"/>
  <c r="P983" i="45"/>
  <c r="P994" i="45"/>
  <c r="P1044" i="45"/>
  <c r="Q1044" i="45" s="1"/>
  <c r="P1048" i="45"/>
  <c r="Q1048" i="45" s="1"/>
  <c r="P1301" i="45"/>
  <c r="P1347" i="45"/>
  <c r="P1434" i="45"/>
  <c r="P1499" i="45"/>
  <c r="P1506" i="45"/>
  <c r="P1669" i="45"/>
  <c r="P1792" i="45"/>
  <c r="P1877" i="45"/>
  <c r="P1892" i="45"/>
  <c r="P1945" i="45"/>
  <c r="P1968" i="45"/>
  <c r="Q1968" i="45" s="1"/>
  <c r="P174" i="45"/>
  <c r="P191" i="45"/>
  <c r="P220" i="45"/>
  <c r="Q220" i="45" s="1"/>
  <c r="P298" i="45"/>
  <c r="Q298" i="45" s="1"/>
  <c r="P306" i="45"/>
  <c r="P321" i="45"/>
  <c r="P327" i="45"/>
  <c r="Q327" i="45" s="1"/>
  <c r="P339" i="45"/>
  <c r="P354" i="45"/>
  <c r="Q354" i="45" s="1"/>
  <c r="P431" i="45"/>
  <c r="Q431" i="45" s="1"/>
  <c r="P454" i="45"/>
  <c r="P526" i="45"/>
  <c r="Q526" i="45" s="1"/>
  <c r="P621" i="45"/>
  <c r="Q621" i="45" s="1"/>
  <c r="P690" i="45"/>
  <c r="P693" i="45"/>
  <c r="P771" i="45"/>
  <c r="P802" i="45"/>
  <c r="P809" i="45"/>
  <c r="Q809" i="45" s="1"/>
  <c r="P835" i="45"/>
  <c r="P873" i="45"/>
  <c r="P918" i="45"/>
  <c r="Q918" i="45" s="1"/>
  <c r="P942" i="45"/>
  <c r="P1012" i="45"/>
  <c r="Q1012" i="45" s="1"/>
  <c r="P1016" i="45"/>
  <c r="Q1016" i="45" s="1"/>
  <c r="P1049" i="45"/>
  <c r="P1090" i="45"/>
  <c r="Q1090" i="45" s="1"/>
  <c r="P1181" i="45"/>
  <c r="P1391" i="45"/>
  <c r="Q1391" i="45" s="1"/>
  <c r="P1412" i="45"/>
  <c r="P1680" i="45"/>
  <c r="O1718" i="45"/>
  <c r="P1860" i="45"/>
  <c r="Q1860" i="45" s="1"/>
  <c r="P1870" i="45"/>
  <c r="P1881" i="45"/>
  <c r="Q1881" i="45" s="1"/>
  <c r="P1965" i="45"/>
  <c r="P332" i="45"/>
  <c r="P362" i="45"/>
  <c r="Q362" i="45" s="1"/>
  <c r="P377" i="45"/>
  <c r="P381" i="45"/>
  <c r="P418" i="45"/>
  <c r="Q418" i="45" s="1"/>
  <c r="P444" i="45"/>
  <c r="P626" i="45"/>
  <c r="Q723" i="45"/>
  <c r="P999" i="45"/>
  <c r="Q1002" i="45"/>
  <c r="P1140" i="45"/>
  <c r="P1158" i="45"/>
  <c r="Q1169" i="45"/>
  <c r="P1197" i="45"/>
  <c r="P1216" i="45"/>
  <c r="P1242" i="45"/>
  <c r="Q1242" i="45" s="1"/>
  <c r="P1280" i="45"/>
  <c r="P1310" i="45"/>
  <c r="P1313" i="45"/>
  <c r="Q1313" i="45" s="1"/>
  <c r="P1325" i="45"/>
  <c r="P1348" i="45"/>
  <c r="P1370" i="45"/>
  <c r="P1374" i="45"/>
  <c r="P1384" i="45"/>
  <c r="Q1384" i="45" s="1"/>
  <c r="P1392" i="45"/>
  <c r="P1416" i="45"/>
  <c r="P1476" i="45"/>
  <c r="Q1476" i="45" s="1"/>
  <c r="P1515" i="45"/>
  <c r="P1537" i="45"/>
  <c r="Q1537" i="45" s="1"/>
  <c r="P1617" i="45"/>
  <c r="P1642" i="45"/>
  <c r="P1648" i="45"/>
  <c r="P1684" i="45"/>
  <c r="Q1684" i="45" s="1"/>
  <c r="P1725" i="45"/>
  <c r="Q1725" i="45" s="1"/>
  <c r="P1808" i="45"/>
  <c r="P1816" i="45"/>
  <c r="P1889" i="45"/>
  <c r="O1893" i="45"/>
  <c r="P1896" i="45"/>
  <c r="P1899" i="45"/>
  <c r="P1902" i="45"/>
  <c r="P3439" i="45"/>
  <c r="P2006" i="45"/>
  <c r="P2010" i="45"/>
  <c r="P2014" i="45"/>
  <c r="P2037" i="45"/>
  <c r="O2094" i="45"/>
  <c r="P2103" i="45"/>
  <c r="P2118" i="45"/>
  <c r="P2149" i="45"/>
  <c r="P2167" i="45"/>
  <c r="P2200" i="45"/>
  <c r="P2221" i="45"/>
  <c r="P2225" i="45"/>
  <c r="Q2225" i="45" s="1"/>
  <c r="P2244" i="45"/>
  <c r="P2250" i="45"/>
  <c r="P2253" i="45"/>
  <c r="P2279" i="45"/>
  <c r="P2316" i="45"/>
  <c r="Q2316" i="45" s="1"/>
  <c r="P2341" i="45"/>
  <c r="Q2341" i="45" s="1"/>
  <c r="P2412" i="45"/>
  <c r="P2416" i="45"/>
  <c r="P2438" i="45"/>
  <c r="P2464" i="45"/>
  <c r="Q2464" i="45" s="1"/>
  <c r="P2501" i="45"/>
  <c r="Q2501" i="45" s="1"/>
  <c r="P2639" i="45"/>
  <c r="Q2639" i="45" s="1"/>
  <c r="P2692" i="45"/>
  <c r="P2700" i="45"/>
  <c r="P2715" i="45"/>
  <c r="P2779" i="45"/>
  <c r="P2790" i="45"/>
  <c r="P2816" i="45"/>
  <c r="P2873" i="45"/>
  <c r="P2889" i="45"/>
  <c r="P2911" i="45"/>
  <c r="P2934" i="45"/>
  <c r="P2951" i="45"/>
  <c r="P3011" i="45"/>
  <c r="P3078" i="45"/>
  <c r="P3082" i="45"/>
  <c r="Q3082" i="45" s="1"/>
  <c r="P3191" i="45"/>
  <c r="P3224" i="45"/>
  <c r="Q3224" i="45" s="1"/>
  <c r="P3275" i="45"/>
  <c r="P3293" i="45"/>
  <c r="P3318" i="45"/>
  <c r="P3343" i="45"/>
  <c r="O3385" i="45"/>
  <c r="P3418" i="45"/>
  <c r="P3447" i="45"/>
  <c r="P3455" i="45"/>
  <c r="O2984" i="45"/>
  <c r="Q2984" i="45" s="1"/>
  <c r="P1962" i="45"/>
  <c r="P1969" i="45"/>
  <c r="P1991" i="45"/>
  <c r="Q1991" i="45" s="1"/>
  <c r="P2003" i="45"/>
  <c r="P2030" i="45"/>
  <c r="P2042" i="45"/>
  <c r="P2046" i="45"/>
  <c r="P2076" i="45"/>
  <c r="O2168" i="45"/>
  <c r="Q2168" i="45" s="1"/>
  <c r="P2175" i="45"/>
  <c r="O2208" i="45"/>
  <c r="Q2208" i="45" s="1"/>
  <c r="P2215" i="45"/>
  <c r="P2248" i="45"/>
  <c r="Q2248" i="45" s="1"/>
  <c r="P2254" i="45"/>
  <c r="Q2254" i="45" s="1"/>
  <c r="P2305" i="45"/>
  <c r="P2332" i="45"/>
  <c r="Q2332" i="45" s="1"/>
  <c r="P2357" i="45"/>
  <c r="P2380" i="45"/>
  <c r="P2405" i="45"/>
  <c r="Q2405" i="45" s="1"/>
  <c r="P2513" i="45"/>
  <c r="Q2513" i="45" s="1"/>
  <c r="P2532" i="45"/>
  <c r="P2539" i="45"/>
  <c r="P2573" i="45"/>
  <c r="Q2573" i="45" s="1"/>
  <c r="P2626" i="45"/>
  <c r="P2637" i="45"/>
  <c r="P2738" i="45"/>
  <c r="P2784" i="45"/>
  <c r="P2803" i="45"/>
  <c r="P2817" i="45"/>
  <c r="P2901" i="45"/>
  <c r="P2912" i="45"/>
  <c r="P2920" i="45"/>
  <c r="P2924" i="45"/>
  <c r="O2952" i="45"/>
  <c r="P2970" i="45"/>
  <c r="P3004" i="45"/>
  <c r="Q3004" i="45" s="1"/>
  <c r="P3028" i="45"/>
  <c r="P3043" i="45"/>
  <c r="P3054" i="45"/>
  <c r="P3058" i="45"/>
  <c r="O3100" i="45"/>
  <c r="Q3100" i="45" s="1"/>
  <c r="P3136" i="45"/>
  <c r="P3155" i="45"/>
  <c r="Q3155" i="45" s="1"/>
  <c r="O3196" i="45"/>
  <c r="P3210" i="45"/>
  <c r="Q3210" i="45" s="1"/>
  <c r="P3232" i="45"/>
  <c r="P3255" i="45"/>
  <c r="P3258" i="45"/>
  <c r="P3265" i="45"/>
  <c r="P3278" i="45"/>
  <c r="P3297" i="45"/>
  <c r="P3315" i="45"/>
  <c r="P3325" i="45"/>
  <c r="P3336" i="45"/>
  <c r="P3367" i="45"/>
  <c r="P3440" i="45"/>
  <c r="Q3440" i="45" s="1"/>
  <c r="P3448" i="45"/>
  <c r="P3470" i="45"/>
  <c r="Q3470" i="45" s="1"/>
  <c r="P3473" i="45"/>
  <c r="P3488" i="45"/>
  <c r="P1970" i="45"/>
  <c r="P1996" i="45"/>
  <c r="P2012" i="45"/>
  <c r="P2043" i="45"/>
  <c r="P2050" i="45"/>
  <c r="P2080" i="45"/>
  <c r="Q2080" i="45" s="1"/>
  <c r="P2127" i="45"/>
  <c r="P2158" i="45"/>
  <c r="Q2158" i="45" s="1"/>
  <c r="P2183" i="45"/>
  <c r="P2251" i="45"/>
  <c r="P2281" i="45"/>
  <c r="P2336" i="45"/>
  <c r="Q2336" i="45" s="1"/>
  <c r="P2351" i="45"/>
  <c r="P2396" i="45"/>
  <c r="P2403" i="45"/>
  <c r="P2421" i="45"/>
  <c r="P2444" i="45"/>
  <c r="P2469" i="45"/>
  <c r="Q2469" i="45" s="1"/>
  <c r="O2473" i="45"/>
  <c r="P2488" i="45"/>
  <c r="O2503" i="45"/>
  <c r="P2510" i="45"/>
  <c r="P2521" i="45"/>
  <c r="Q2521" i="45" s="1"/>
  <c r="P2525" i="45"/>
  <c r="P2536" i="45"/>
  <c r="P2551" i="45"/>
  <c r="P2562" i="45"/>
  <c r="Q2562" i="45" s="1"/>
  <c r="P2591" i="45"/>
  <c r="P2634" i="45"/>
  <c r="P2638" i="45"/>
  <c r="Q2638" i="45" s="1"/>
  <c r="P2731" i="45"/>
  <c r="P2742" i="45"/>
  <c r="Q2742" i="45" s="1"/>
  <c r="P2788" i="45"/>
  <c r="Q2788" i="45" s="1"/>
  <c r="P2810" i="45"/>
  <c r="P2825" i="45"/>
  <c r="Q2825" i="45" s="1"/>
  <c r="P2829" i="45"/>
  <c r="P2890" i="45"/>
  <c r="Q2890" i="45" s="1"/>
  <c r="P2905" i="45"/>
  <c r="Q2905" i="45" s="1"/>
  <c r="P2913" i="45"/>
  <c r="P2992" i="45"/>
  <c r="P3036" i="45"/>
  <c r="P3107" i="45"/>
  <c r="Q3107" i="45" s="1"/>
  <c r="P3111" i="45"/>
  <c r="P3115" i="45"/>
  <c r="Q3115" i="45" s="1"/>
  <c r="P3141" i="45"/>
  <c r="O3223" i="45"/>
  <c r="Q3223" i="45" s="1"/>
  <c r="P3305" i="45"/>
  <c r="O3309" i="45"/>
  <c r="P3316" i="45"/>
  <c r="P3329" i="45"/>
  <c r="O3398" i="45"/>
  <c r="Q3398" i="45" s="1"/>
  <c r="P3413" i="45"/>
  <c r="P3423" i="45"/>
  <c r="P3433" i="45"/>
  <c r="O3489" i="45"/>
  <c r="O2159" i="45"/>
  <c r="P1953" i="45"/>
  <c r="P1971" i="45"/>
  <c r="P1982" i="45"/>
  <c r="P2016" i="45"/>
  <c r="Q2016" i="45" s="1"/>
  <c r="P2032" i="45"/>
  <c r="P2044" i="45"/>
  <c r="P2054" i="45"/>
  <c r="P2151" i="45"/>
  <c r="P2348" i="45"/>
  <c r="Q2348" i="45" s="1"/>
  <c r="P2352" i="45"/>
  <c r="Q2352" i="45" s="1"/>
  <c r="P2374" i="45"/>
  <c r="P2400" i="45"/>
  <c r="Q2400" i="45" s="1"/>
  <c r="P2415" i="45"/>
  <c r="P2460" i="45"/>
  <c r="P2467" i="45"/>
  <c r="P2493" i="45"/>
  <c r="P2533" i="45"/>
  <c r="P2537" i="45"/>
  <c r="P2556" i="45"/>
  <c r="P2589" i="45"/>
  <c r="P2627" i="45"/>
  <c r="P2650" i="45"/>
  <c r="Q2650" i="45" s="1"/>
  <c r="P2691" i="45"/>
  <c r="Q2691" i="45" s="1"/>
  <c r="P2736" i="45"/>
  <c r="P2755" i="45"/>
  <c r="O2763" i="45"/>
  <c r="Q2763" i="45" s="1"/>
  <c r="P2778" i="45"/>
  <c r="P2786" i="45"/>
  <c r="P2857" i="45"/>
  <c r="P2865" i="45"/>
  <c r="P2880" i="45"/>
  <c r="Q2880" i="45" s="1"/>
  <c r="P2888" i="45"/>
  <c r="P2910" i="45"/>
  <c r="P2978" i="45"/>
  <c r="Q2978" i="45" s="1"/>
  <c r="P3006" i="45"/>
  <c r="P3010" i="45"/>
  <c r="P3138" i="45"/>
  <c r="P3142" i="45"/>
  <c r="Q3142" i="45" s="1"/>
  <c r="P3167" i="45"/>
  <c r="P3179" i="45"/>
  <c r="P3249" i="45"/>
  <c r="P3345" i="45"/>
  <c r="P3353" i="45"/>
  <c r="O3369" i="45"/>
  <c r="P3384" i="45"/>
  <c r="P3406" i="45"/>
  <c r="P3410" i="45"/>
  <c r="P182" i="45"/>
  <c r="P238" i="45"/>
  <c r="Q238" i="45" s="1"/>
  <c r="P251" i="45"/>
  <c r="P275" i="45"/>
  <c r="P281" i="45"/>
  <c r="P289" i="45"/>
  <c r="P299" i="45"/>
  <c r="P316" i="45"/>
  <c r="P319" i="45"/>
  <c r="O323" i="45"/>
  <c r="Q323" i="45" s="1"/>
  <c r="P326" i="45"/>
  <c r="O329" i="45"/>
  <c r="P335" i="45"/>
  <c r="Q335" i="45" s="1"/>
  <c r="P385" i="45"/>
  <c r="P388" i="45"/>
  <c r="P394" i="45"/>
  <c r="Q394" i="45" s="1"/>
  <c r="P412" i="45"/>
  <c r="P415" i="45"/>
  <c r="Q415" i="45" s="1"/>
  <c r="O419" i="45"/>
  <c r="P422" i="45"/>
  <c r="P428" i="45"/>
  <c r="P435" i="45"/>
  <c r="P450" i="45"/>
  <c r="Q450" i="45" s="1"/>
  <c r="P455" i="45"/>
  <c r="Q455" i="45" s="1"/>
  <c r="P473" i="45"/>
  <c r="P495" i="45"/>
  <c r="P563" i="45"/>
  <c r="Q563" i="45" s="1"/>
  <c r="P573" i="45"/>
  <c r="Q573" i="45" s="1"/>
  <c r="P594" i="45"/>
  <c r="P604" i="45"/>
  <c r="P614" i="45"/>
  <c r="P617" i="45"/>
  <c r="Q617" i="45" s="1"/>
  <c r="P632" i="45"/>
  <c r="P642" i="45"/>
  <c r="Q642" i="45" s="1"/>
  <c r="P657" i="45"/>
  <c r="P667" i="45"/>
  <c r="Q667" i="45" s="1"/>
  <c r="P682" i="45"/>
  <c r="P685" i="45"/>
  <c r="P709" i="45"/>
  <c r="P730" i="45"/>
  <c r="Q730" i="45" s="1"/>
  <c r="P747" i="45"/>
  <c r="P778" i="45"/>
  <c r="P785" i="45"/>
  <c r="Q785" i="45" s="1"/>
  <c r="P822" i="45"/>
  <c r="Q841" i="45"/>
  <c r="Q491" i="45"/>
  <c r="P874" i="45"/>
  <c r="O874" i="45"/>
  <c r="P122" i="45"/>
  <c r="P139" i="45"/>
  <c r="Q139" i="45" s="1"/>
  <c r="P164" i="45"/>
  <c r="Q164" i="45" s="1"/>
  <c r="P170" i="45"/>
  <c r="Q170" i="45" s="1"/>
  <c r="P183" i="45"/>
  <c r="P194" i="45"/>
  <c r="Q194" i="45" s="1"/>
  <c r="P199" i="45"/>
  <c r="P205" i="45"/>
  <c r="P209" i="45"/>
  <c r="P221" i="45"/>
  <c r="Q221" i="45" s="1"/>
  <c r="P225" i="45"/>
  <c r="P235" i="45"/>
  <c r="P252" i="45"/>
  <c r="Q252" i="45" s="1"/>
  <c r="P268" i="45"/>
  <c r="Q268" i="45" s="1"/>
  <c r="P313" i="45"/>
  <c r="P348" i="45"/>
  <c r="P351" i="45"/>
  <c r="P358" i="45"/>
  <c r="O361" i="45"/>
  <c r="P364" i="45"/>
  <c r="P386" i="45"/>
  <c r="Q386" i="45" s="1"/>
  <c r="P391" i="45"/>
  <c r="P413" i="45"/>
  <c r="P489" i="45"/>
  <c r="P499" i="45"/>
  <c r="O546" i="45"/>
  <c r="Q546" i="45" s="1"/>
  <c r="P549" i="45"/>
  <c r="Q549" i="45" s="1"/>
  <c r="P571" i="45"/>
  <c r="P578" i="45"/>
  <c r="P618" i="45"/>
  <c r="Q618" i="45" s="1"/>
  <c r="P633" i="45"/>
  <c r="P636" i="45"/>
  <c r="P650" i="45"/>
  <c r="Q650" i="45" s="1"/>
  <c r="P654" i="45"/>
  <c r="P661" i="45"/>
  <c r="P675" i="45"/>
  <c r="O690" i="45"/>
  <c r="Q690" i="45" s="1"/>
  <c r="P699" i="45"/>
  <c r="P714" i="45"/>
  <c r="P717" i="45"/>
  <c r="P738" i="45"/>
  <c r="P762" i="45"/>
  <c r="P769" i="45"/>
  <c r="Q769" i="45" s="1"/>
  <c r="P795" i="45"/>
  <c r="P819" i="45"/>
  <c r="P830" i="45"/>
  <c r="Q125" i="45"/>
  <c r="Q215" i="45"/>
  <c r="Q231" i="45"/>
  <c r="Q309" i="45"/>
  <c r="Q611" i="45"/>
  <c r="O974" i="45"/>
  <c r="P974" i="45"/>
  <c r="P129" i="45"/>
  <c r="Q129" i="45" s="1"/>
  <c r="P151" i="45"/>
  <c r="P167" i="45"/>
  <c r="P178" i="45"/>
  <c r="Q178" i="45" s="1"/>
  <c r="P197" i="45"/>
  <c r="P249" i="45"/>
  <c r="P256" i="45"/>
  <c r="P269" i="45"/>
  <c r="P279" i="45"/>
  <c r="Q279" i="45" s="1"/>
  <c r="P304" i="45"/>
  <c r="P330" i="45"/>
  <c r="Q330" i="45" s="1"/>
  <c r="P345" i="45"/>
  <c r="P349" i="45"/>
  <c r="P395" i="45"/>
  <c r="P402" i="45"/>
  <c r="Q402" i="45" s="1"/>
  <c r="P448" i="45"/>
  <c r="P451" i="45"/>
  <c r="P463" i="45"/>
  <c r="Q463" i="45" s="1"/>
  <c r="P467" i="45"/>
  <c r="P482" i="45"/>
  <c r="O490" i="45"/>
  <c r="Q490" i="45" s="1"/>
  <c r="P517" i="45"/>
  <c r="Q517" i="45" s="1"/>
  <c r="P562" i="45"/>
  <c r="P582" i="45"/>
  <c r="P586" i="45"/>
  <c r="P595" i="45"/>
  <c r="Q595" i="45" s="1"/>
  <c r="P605" i="45"/>
  <c r="Q605" i="45" s="1"/>
  <c r="P648" i="45"/>
  <c r="P666" i="45"/>
  <c r="P669" i="45"/>
  <c r="P683" i="45"/>
  <c r="P707" i="45"/>
  <c r="Q707" i="45" s="1"/>
  <c r="O722" i="45"/>
  <c r="Q722" i="45" s="1"/>
  <c r="P731" i="45"/>
  <c r="P746" i="45"/>
  <c r="P753" i="45"/>
  <c r="P779" i="45"/>
  <c r="O883" i="45"/>
  <c r="P883" i="45"/>
  <c r="Q890" i="45"/>
  <c r="P971" i="45"/>
  <c r="O971" i="45"/>
  <c r="O825" i="45"/>
  <c r="P825" i="45"/>
  <c r="Q835" i="45"/>
  <c r="P858" i="45"/>
  <c r="O858" i="45"/>
  <c r="O894" i="45"/>
  <c r="P894" i="45"/>
  <c r="P951" i="45"/>
  <c r="O951" i="45"/>
  <c r="Q1061" i="45"/>
  <c r="P137" i="45"/>
  <c r="Q137" i="45" s="1"/>
  <c r="P152" i="45"/>
  <c r="Q152" i="45" s="1"/>
  <c r="P195" i="45"/>
  <c r="P213" i="45"/>
  <c r="Q213" i="45" s="1"/>
  <c r="P217" i="45"/>
  <c r="P229" i="45"/>
  <c r="Q229" i="45" s="1"/>
  <c r="P240" i="45"/>
  <c r="P263" i="45"/>
  <c r="Q263" i="45" s="1"/>
  <c r="O267" i="45"/>
  <c r="P270" i="45"/>
  <c r="Q270" i="45" s="1"/>
  <c r="P277" i="45"/>
  <c r="P288" i="45"/>
  <c r="P302" i="45"/>
  <c r="Q302" i="45" s="1"/>
  <c r="P315" i="45"/>
  <c r="P338" i="45"/>
  <c r="Q338" i="45" s="1"/>
  <c r="P384" i="45"/>
  <c r="P393" i="45"/>
  <c r="P399" i="45"/>
  <c r="Q399" i="45" s="1"/>
  <c r="P411" i="45"/>
  <c r="P452" i="45"/>
  <c r="P458" i="45"/>
  <c r="Q458" i="45" s="1"/>
  <c r="P479" i="45"/>
  <c r="P510" i="45"/>
  <c r="P534" i="45"/>
  <c r="P541" i="45"/>
  <c r="Q541" i="45" s="1"/>
  <c r="P553" i="45"/>
  <c r="Q553" i="45" s="1"/>
  <c r="P570" i="45"/>
  <c r="P579" i="45"/>
  <c r="Q579" i="45" s="1"/>
  <c r="P600" i="45"/>
  <c r="O610" i="45"/>
  <c r="P638" i="45"/>
  <c r="P641" i="45"/>
  <c r="Q641" i="45" s="1"/>
  <c r="P660" i="45"/>
  <c r="P677" i="45"/>
  <c r="P698" i="45"/>
  <c r="P701" i="45"/>
  <c r="P715" i="45"/>
  <c r="P739" i="45"/>
  <c r="P763" i="45"/>
  <c r="P794" i="45"/>
  <c r="P801" i="45"/>
  <c r="P818" i="45"/>
  <c r="P979" i="45"/>
  <c r="O979" i="45"/>
  <c r="Q986" i="45"/>
  <c r="Q165" i="45"/>
  <c r="Q207" i="45"/>
  <c r="Q223" i="45"/>
  <c r="Q634" i="45"/>
  <c r="Q691" i="45"/>
  <c r="P866" i="45"/>
  <c r="O866" i="45"/>
  <c r="P888" i="45"/>
  <c r="O888" i="45"/>
  <c r="P826" i="45"/>
  <c r="Q826" i="45" s="1"/>
  <c r="P843" i="45"/>
  <c r="Q843" i="45" s="1"/>
  <c r="P854" i="45"/>
  <c r="P877" i="45"/>
  <c r="P912" i="45"/>
  <c r="P938" i="45"/>
  <c r="Q938" i="45" s="1"/>
  <c r="P958" i="45"/>
  <c r="Q958" i="45" s="1"/>
  <c r="P967" i="45"/>
  <c r="O983" i="45"/>
  <c r="O1003" i="45"/>
  <c r="Q1003" i="45" s="1"/>
  <c r="P1006" i="45"/>
  <c r="Q1006" i="45" s="1"/>
  <c r="P1064" i="45"/>
  <c r="P1068" i="45"/>
  <c r="Q1068" i="45" s="1"/>
  <c r="P1071" i="45"/>
  <c r="P1085" i="45"/>
  <c r="Q1085" i="45" s="1"/>
  <c r="P1135" i="45"/>
  <c r="Q1135" i="45" s="1"/>
  <c r="P1139" i="45"/>
  <c r="P1193" i="45"/>
  <c r="Q1193" i="45" s="1"/>
  <c r="P1229" i="45"/>
  <c r="P1240" i="45"/>
  <c r="P1267" i="45"/>
  <c r="P1270" i="45"/>
  <c r="P1274" i="45"/>
  <c r="Q1274" i="45" s="1"/>
  <c r="P1288" i="45"/>
  <c r="P1291" i="45"/>
  <c r="P1319" i="45"/>
  <c r="P1334" i="45"/>
  <c r="P1342" i="45"/>
  <c r="P1373" i="45"/>
  <c r="P1376" i="45"/>
  <c r="Q1376" i="45" s="1"/>
  <c r="P1387" i="45"/>
  <c r="Q1387" i="45" s="1"/>
  <c r="O1410" i="45"/>
  <c r="P1413" i="45"/>
  <c r="P1436" i="45"/>
  <c r="Q1436" i="45" s="1"/>
  <c r="P1444" i="45"/>
  <c r="P1461" i="45"/>
  <c r="Q1461" i="45" s="1"/>
  <c r="P1477" i="45"/>
  <c r="P1501" i="45"/>
  <c r="P1522" i="45"/>
  <c r="P1525" i="45"/>
  <c r="P1555" i="45"/>
  <c r="P1565" i="45"/>
  <c r="P1578" i="45"/>
  <c r="P1584" i="45"/>
  <c r="P1591" i="45"/>
  <c r="P1597" i="45"/>
  <c r="P1600" i="45"/>
  <c r="Q1600" i="45" s="1"/>
  <c r="P1615" i="45"/>
  <c r="P1618" i="45"/>
  <c r="P1621" i="45"/>
  <c r="P1634" i="45"/>
  <c r="P1638" i="45"/>
  <c r="P1656" i="45"/>
  <c r="Q1656" i="45" s="1"/>
  <c r="P1675" i="45"/>
  <c r="O1782" i="45"/>
  <c r="P1782" i="45"/>
  <c r="Q1370" i="45"/>
  <c r="P1682" i="45"/>
  <c r="O1682" i="45"/>
  <c r="P1733" i="45"/>
  <c r="Q1733" i="45" s="1"/>
  <c r="O1733" i="45"/>
  <c r="O1741" i="45"/>
  <c r="P1741" i="45"/>
  <c r="P851" i="45"/>
  <c r="P885" i="45"/>
  <c r="Q885" i="45" s="1"/>
  <c r="P923" i="45"/>
  <c r="O1033" i="45"/>
  <c r="Q1033" i="45" s="1"/>
  <c r="P1097" i="45"/>
  <c r="Q1097" i="45" s="1"/>
  <c r="P1111" i="45"/>
  <c r="Q1111" i="45" s="1"/>
  <c r="P1122" i="45"/>
  <c r="Q1122" i="45" s="1"/>
  <c r="O1140" i="45"/>
  <c r="P1149" i="45"/>
  <c r="P1173" i="45"/>
  <c r="P1187" i="45"/>
  <c r="P1194" i="45"/>
  <c r="P1212" i="45"/>
  <c r="Q1212" i="45" s="1"/>
  <c r="P1233" i="45"/>
  <c r="P1237" i="45"/>
  <c r="P1247" i="45"/>
  <c r="O1261" i="45"/>
  <c r="P1268" i="45"/>
  <c r="Q1268" i="45" s="1"/>
  <c r="P1296" i="45"/>
  <c r="P1316" i="45"/>
  <c r="Q1316" i="45" s="1"/>
  <c r="P1327" i="45"/>
  <c r="O1347" i="45"/>
  <c r="P1349" i="45"/>
  <c r="Q1349" i="45" s="1"/>
  <c r="P1353" i="45"/>
  <c r="Q1353" i="45" s="1"/>
  <c r="O1374" i="45"/>
  <c r="P1377" i="45"/>
  <c r="Q1377" i="45" s="1"/>
  <c r="P1381" i="45"/>
  <c r="P1400" i="45"/>
  <c r="P1421" i="45"/>
  <c r="P1464" i="45"/>
  <c r="Q1464" i="45" s="1"/>
  <c r="P1482" i="45"/>
  <c r="P1488" i="45"/>
  <c r="Q1488" i="45" s="1"/>
  <c r="P1492" i="45"/>
  <c r="Q1492" i="45" s="1"/>
  <c r="P1504" i="45"/>
  <c r="Q1504" i="45" s="1"/>
  <c r="P1530" i="45"/>
  <c r="P1533" i="45"/>
  <c r="P1540" i="45"/>
  <c r="Q1540" i="45" s="1"/>
  <c r="P1547" i="45"/>
  <c r="P1553" i="45"/>
  <c r="Q1553" i="45" s="1"/>
  <c r="P1585" i="45"/>
  <c r="Q1585" i="45" s="1"/>
  <c r="P1592" i="45"/>
  <c r="P1601" i="45"/>
  <c r="Q1601" i="45" s="1"/>
  <c r="P1619" i="45"/>
  <c r="Q1619" i="45" s="1"/>
  <c r="P1625" i="45"/>
  <c r="Q1625" i="45" s="1"/>
  <c r="O1679" i="45"/>
  <c r="P1679" i="45"/>
  <c r="P1805" i="45"/>
  <c r="O1805" i="45"/>
  <c r="Q1156" i="45"/>
  <c r="O1749" i="45"/>
  <c r="P1749" i="45"/>
  <c r="P827" i="45"/>
  <c r="P842" i="45"/>
  <c r="P886" i="45"/>
  <c r="Q886" i="45" s="1"/>
  <c r="P899" i="45"/>
  <c r="P907" i="45"/>
  <c r="P924" i="45"/>
  <c r="P962" i="45"/>
  <c r="Q962" i="45" s="1"/>
  <c r="P978" i="45"/>
  <c r="P1017" i="45"/>
  <c r="P1047" i="45"/>
  <c r="Q1047" i="45" s="1"/>
  <c r="P1062" i="45"/>
  <c r="P1084" i="45"/>
  <c r="P1119" i="45"/>
  <c r="Q1119" i="45" s="1"/>
  <c r="P1150" i="45"/>
  <c r="P1154" i="45"/>
  <c r="Q1154" i="45" s="1"/>
  <c r="P1177" i="45"/>
  <c r="O1181" i="45"/>
  <c r="P1191" i="45"/>
  <c r="Q1191" i="45" s="1"/>
  <c r="P1199" i="45"/>
  <c r="P1210" i="45"/>
  <c r="Q1210" i="45" s="1"/>
  <c r="P1223" i="45"/>
  <c r="Q1223" i="45" s="1"/>
  <c r="P1241" i="45"/>
  <c r="P1275" i="45"/>
  <c r="P1286" i="45"/>
  <c r="P1290" i="45"/>
  <c r="Q1290" i="45" s="1"/>
  <c r="P1293" i="45"/>
  <c r="P1303" i="45"/>
  <c r="Q1303" i="45" s="1"/>
  <c r="P1324" i="45"/>
  <c r="Q1324" i="45" s="1"/>
  <c r="P1371" i="45"/>
  <c r="Q1371" i="45" s="1"/>
  <c r="P1404" i="45"/>
  <c r="Q1404" i="45" s="1"/>
  <c r="P1431" i="45"/>
  <c r="Q1431" i="45" s="1"/>
  <c r="P1448" i="45"/>
  <c r="Q1448" i="45" s="1"/>
  <c r="P1472" i="45"/>
  <c r="Q1472" i="45" s="1"/>
  <c r="P1505" i="45"/>
  <c r="Q1505" i="45" s="1"/>
  <c r="P1556" i="45"/>
  <c r="Q1556" i="45" s="1"/>
  <c r="P1582" i="45"/>
  <c r="O1780" i="45"/>
  <c r="P1780" i="45"/>
  <c r="O1806" i="45"/>
  <c r="P1806" i="45"/>
  <c r="O1148" i="45"/>
  <c r="Q1148" i="45" s="1"/>
  <c r="P1321" i="45"/>
  <c r="Q1321" i="45" s="1"/>
  <c r="P1332" i="45"/>
  <c r="P1340" i="45"/>
  <c r="P1361" i="45"/>
  <c r="Q1361" i="45" s="1"/>
  <c r="P1428" i="45"/>
  <c r="Q1428" i="45" s="1"/>
  <c r="P1445" i="45"/>
  <c r="Q1445" i="45" s="1"/>
  <c r="P1452" i="45"/>
  <c r="Q1452" i="45" s="1"/>
  <c r="P1534" i="45"/>
  <c r="Q1534" i="45" s="1"/>
  <c r="P1544" i="45"/>
  <c r="Q1544" i="45" s="1"/>
  <c r="P1566" i="45"/>
  <c r="Q1566" i="45" s="1"/>
  <c r="P1632" i="45"/>
  <c r="Q1632" i="45" s="1"/>
  <c r="P1655" i="45"/>
  <c r="O1750" i="45"/>
  <c r="P1750" i="45"/>
  <c r="P846" i="45"/>
  <c r="P850" i="45"/>
  <c r="P880" i="45"/>
  <c r="P911" i="45"/>
  <c r="Q911" i="45" s="1"/>
  <c r="P1018" i="45"/>
  <c r="Q1032" i="45"/>
  <c r="P1041" i="45"/>
  <c r="P1057" i="45"/>
  <c r="Q1057" i="45" s="1"/>
  <c r="P1067" i="45"/>
  <c r="P1092" i="45"/>
  <c r="P1095" i="45"/>
  <c r="Q1095" i="45" s="1"/>
  <c r="O1157" i="45"/>
  <c r="P1167" i="45"/>
  <c r="P1207" i="45"/>
  <c r="P1218" i="45"/>
  <c r="Q1218" i="45" s="1"/>
  <c r="P1256" i="45"/>
  <c r="P1283" i="45"/>
  <c r="P1311" i="45"/>
  <c r="Q1311" i="45" s="1"/>
  <c r="P1322" i="45"/>
  <c r="Q1322" i="45" s="1"/>
  <c r="P1366" i="45"/>
  <c r="P1369" i="45"/>
  <c r="Q1369" i="45" s="1"/>
  <c r="P1375" i="45"/>
  <c r="Q1375" i="45" s="1"/>
  <c r="P1386" i="45"/>
  <c r="P1389" i="45"/>
  <c r="P1399" i="45"/>
  <c r="Q1399" i="45" s="1"/>
  <c r="P1415" i="45"/>
  <c r="Q1415" i="45" s="1"/>
  <c r="P1422" i="45"/>
  <c r="P1446" i="45"/>
  <c r="P1453" i="45"/>
  <c r="P1460" i="45"/>
  <c r="Q1460" i="45" s="1"/>
  <c r="P1484" i="45"/>
  <c r="Q1484" i="45" s="1"/>
  <c r="P1500" i="45"/>
  <c r="Q1500" i="45" s="1"/>
  <c r="P1517" i="45"/>
  <c r="P1532" i="45"/>
  <c r="P1539" i="45"/>
  <c r="P1548" i="45"/>
  <c r="Q1548" i="45" s="1"/>
  <c r="P1560" i="45"/>
  <c r="P1564" i="45"/>
  <c r="P1567" i="45"/>
  <c r="P1573" i="45"/>
  <c r="O1594" i="45"/>
  <c r="P1596" i="45"/>
  <c r="Q1596" i="45" s="1"/>
  <c r="P1614" i="45"/>
  <c r="P1637" i="45"/>
  <c r="P1647" i="45"/>
  <c r="O1650" i="45"/>
  <c r="P1652" i="45"/>
  <c r="Q1652" i="45" s="1"/>
  <c r="Q1680" i="45"/>
  <c r="P1685" i="45"/>
  <c r="P1691" i="45"/>
  <c r="Q1691" i="45" s="1"/>
  <c r="P1726" i="45"/>
  <c r="Q1726" i="45" s="1"/>
  <c r="P1791" i="45"/>
  <c r="P1834" i="45"/>
  <c r="P1851" i="45"/>
  <c r="P1858" i="45"/>
  <c r="P1873" i="45"/>
  <c r="Q1873" i="45" s="1"/>
  <c r="O1877" i="45"/>
  <c r="P1898" i="45"/>
  <c r="P1927" i="45"/>
  <c r="P1958" i="45"/>
  <c r="Q1958" i="45" s="1"/>
  <c r="P1978" i="45"/>
  <c r="P2002" i="45"/>
  <c r="O2006" i="45"/>
  <c r="Q2006" i="45" s="1"/>
  <c r="P2048" i="45"/>
  <c r="O2055" i="45"/>
  <c r="Q2055" i="45" s="1"/>
  <c r="P2086" i="45"/>
  <c r="P2093" i="45"/>
  <c r="P2119" i="45"/>
  <c r="Q2119" i="45" s="1"/>
  <c r="P2125" i="45"/>
  <c r="P2139" i="45"/>
  <c r="Q2139" i="45" s="1"/>
  <c r="P2152" i="45"/>
  <c r="Q2152" i="45" s="1"/>
  <c r="P2166" i="45"/>
  <c r="Q2166" i="45" s="1"/>
  <c r="O2175" i="45"/>
  <c r="P2181" i="45"/>
  <c r="P2184" i="45"/>
  <c r="Q2184" i="45" s="1"/>
  <c r="P2188" i="45"/>
  <c r="Q2188" i="45" s="1"/>
  <c r="P2226" i="45"/>
  <c r="P2298" i="45"/>
  <c r="Q2298" i="45" s="1"/>
  <c r="P2329" i="45"/>
  <c r="P2360" i="45"/>
  <c r="Q2360" i="45" s="1"/>
  <c r="P2387" i="45"/>
  <c r="P2393" i="45"/>
  <c r="Q2393" i="45" s="1"/>
  <c r="P2424" i="45"/>
  <c r="Q2424" i="45" s="1"/>
  <c r="P2457" i="45"/>
  <c r="Q2457" i="45" s="1"/>
  <c r="P2461" i="45"/>
  <c r="P2480" i="45"/>
  <c r="Q2545" i="45"/>
  <c r="P1707" i="45"/>
  <c r="Q1713" i="45"/>
  <c r="Q1801" i="45"/>
  <c r="P1811" i="45"/>
  <c r="Q1825" i="45"/>
  <c r="P1831" i="45"/>
  <c r="O1838" i="45"/>
  <c r="P1848" i="45"/>
  <c r="O1855" i="45"/>
  <c r="P1901" i="45"/>
  <c r="P1904" i="45"/>
  <c r="P1910" i="45"/>
  <c r="P1917" i="45"/>
  <c r="P1999" i="45"/>
  <c r="P2031" i="45"/>
  <c r="P2038" i="45"/>
  <c r="P2062" i="45"/>
  <c r="Q2071" i="45"/>
  <c r="P2079" i="45"/>
  <c r="Q2079" i="45" s="1"/>
  <c r="P2110" i="45"/>
  <c r="P2129" i="45"/>
  <c r="P2136" i="45"/>
  <c r="Q2136" i="45" s="1"/>
  <c r="P2191" i="45"/>
  <c r="P2216" i="45"/>
  <c r="Q2216" i="45" s="1"/>
  <c r="P2262" i="45"/>
  <c r="Q2262" i="45" s="1"/>
  <c r="O2279" i="45"/>
  <c r="P2320" i="45"/>
  <c r="P2364" i="45"/>
  <c r="P2367" i="45"/>
  <c r="Q2373" i="45"/>
  <c r="P2384" i="45"/>
  <c r="P2428" i="45"/>
  <c r="P2431" i="45"/>
  <c r="Q2437" i="45"/>
  <c r="P2448" i="45"/>
  <c r="O2474" i="45"/>
  <c r="O2586" i="45"/>
  <c r="P2586" i="45"/>
  <c r="Q1889" i="45"/>
  <c r="Q1934" i="45"/>
  <c r="Q1959" i="45"/>
  <c r="P1734" i="45"/>
  <c r="P1785" i="45"/>
  <c r="P1796" i="45"/>
  <c r="P1829" i="45"/>
  <c r="Q1829" i="45" s="1"/>
  <c r="P1865" i="45"/>
  <c r="Q1865" i="45" s="1"/>
  <c r="O1869" i="45"/>
  <c r="P1886" i="45"/>
  <c r="Q1886" i="45" s="1"/>
  <c r="P1975" i="45"/>
  <c r="Q1975" i="45" s="1"/>
  <c r="P2024" i="45"/>
  <c r="O2070" i="45"/>
  <c r="Q2070" i="45" s="1"/>
  <c r="Q2094" i="45"/>
  <c r="P2143" i="45"/>
  <c r="O2167" i="45"/>
  <c r="P2203" i="45"/>
  <c r="P2213" i="45"/>
  <c r="Q2213" i="45" s="1"/>
  <c r="P2296" i="45"/>
  <c r="O2368" i="45"/>
  <c r="Q2368" i="45" s="1"/>
  <c r="O2432" i="45"/>
  <c r="Q2432" i="45" s="1"/>
  <c r="O2481" i="45"/>
  <c r="Q2481" i="45" s="1"/>
  <c r="P1683" i="45"/>
  <c r="Q1683" i="45" s="1"/>
  <c r="P1704" i="45"/>
  <c r="Q1704" i="45" s="1"/>
  <c r="P1708" i="45"/>
  <c r="Q1708" i="45" s="1"/>
  <c r="P1721" i="45"/>
  <c r="P1786" i="45"/>
  <c r="P1789" i="45"/>
  <c r="Q1789" i="45" s="1"/>
  <c r="P1803" i="45"/>
  <c r="P1820" i="45"/>
  <c r="P1827" i="45"/>
  <c r="P1843" i="45"/>
  <c r="P1856" i="45"/>
  <c r="P1862" i="45"/>
  <c r="Q1862" i="45" s="1"/>
  <c r="P1884" i="45"/>
  <c r="Q1884" i="45" s="1"/>
  <c r="P1942" i="45"/>
  <c r="Q1942" i="45" s="1"/>
  <c r="P1950" i="45"/>
  <c r="P1973" i="45"/>
  <c r="Q1973" i="45" s="1"/>
  <c r="P1980" i="45"/>
  <c r="P1990" i="45"/>
  <c r="Q1990" i="45" s="1"/>
  <c r="P1993" i="45"/>
  <c r="P1997" i="45"/>
  <c r="Q1997" i="45" s="1"/>
  <c r="P2025" i="45"/>
  <c r="P2029" i="45"/>
  <c r="O2032" i="45"/>
  <c r="Q2032" i="45" s="1"/>
  <c r="O2063" i="45"/>
  <c r="P2087" i="45"/>
  <c r="Q2087" i="45" s="1"/>
  <c r="Q2127" i="45"/>
  <c r="P2141" i="45"/>
  <c r="P2144" i="45"/>
  <c r="Q2144" i="45" s="1"/>
  <c r="P2160" i="45"/>
  <c r="Q2160" i="45" s="1"/>
  <c r="P2192" i="45"/>
  <c r="Q2192" i="45" s="1"/>
  <c r="P2238" i="45"/>
  <c r="P2280" i="45"/>
  <c r="Q2280" i="45" s="1"/>
  <c r="P2328" i="45"/>
  <c r="Q2328" i="45" s="1"/>
  <c r="P2331" i="45"/>
  <c r="Q2331" i="45" s="1"/>
  <c r="O2335" i="45"/>
  <c r="P2355" i="45"/>
  <c r="P2361" i="45"/>
  <c r="Q2361" i="45" s="1"/>
  <c r="P2392" i="45"/>
  <c r="Q2392" i="45" s="1"/>
  <c r="O2399" i="45"/>
  <c r="P2419" i="45"/>
  <c r="P2425" i="45"/>
  <c r="Q2425" i="45" s="1"/>
  <c r="P2456" i="45"/>
  <c r="Q2456" i="45" s="1"/>
  <c r="O2463" i="45"/>
  <c r="P2472" i="45"/>
  <c r="Q2472" i="45" s="1"/>
  <c r="P2484" i="45"/>
  <c r="P2514" i="45"/>
  <c r="O2514" i="45"/>
  <c r="Q2063" i="45"/>
  <c r="P1678" i="45"/>
  <c r="P1681" i="45"/>
  <c r="P1687" i="45"/>
  <c r="P1702" i="45"/>
  <c r="P1787" i="45"/>
  <c r="P1794" i="45"/>
  <c r="P1804" i="45"/>
  <c r="P1813" i="45"/>
  <c r="Q1813" i="45" s="1"/>
  <c r="P1828" i="45"/>
  <c r="P1837" i="45"/>
  <c r="Q1837" i="45" s="1"/>
  <c r="P1844" i="45"/>
  <c r="P1850" i="45"/>
  <c r="P1853" i="45"/>
  <c r="Q1853" i="45" s="1"/>
  <c r="P1878" i="45"/>
  <c r="Q1878" i="45" s="1"/>
  <c r="P1909" i="45"/>
  <c r="O1916" i="45"/>
  <c r="P1923" i="45"/>
  <c r="Q1923" i="45" s="1"/>
  <c r="P1926" i="45"/>
  <c r="Q1926" i="45" s="1"/>
  <c r="P1964" i="45"/>
  <c r="P1994" i="45"/>
  <c r="P2001" i="45"/>
  <c r="P2007" i="45"/>
  <c r="Q2007" i="45" s="1"/>
  <c r="P2015" i="45"/>
  <c r="Q2015" i="45" s="1"/>
  <c r="P2026" i="45"/>
  <c r="O2030" i="45"/>
  <c r="Q2030" i="45" s="1"/>
  <c r="P2040" i="45"/>
  <c r="P2047" i="45"/>
  <c r="Q2047" i="45" s="1"/>
  <c r="P2056" i="45"/>
  <c r="Q2056" i="45" s="1"/>
  <c r="P2074" i="45"/>
  <c r="P2078" i="45"/>
  <c r="P2085" i="45"/>
  <c r="P2092" i="45"/>
  <c r="P2111" i="45"/>
  <c r="Q2111" i="45" s="1"/>
  <c r="P2121" i="45"/>
  <c r="O2128" i="45"/>
  <c r="Q2128" i="45" s="1"/>
  <c r="P2142" i="45"/>
  <c r="P2176" i="45"/>
  <c r="Q2176" i="45" s="1"/>
  <c r="P2180" i="45"/>
  <c r="Q2180" i="45" s="1"/>
  <c r="P2196" i="45"/>
  <c r="Q2196" i="45" s="1"/>
  <c r="P2205" i="45"/>
  <c r="O2215" i="45"/>
  <c r="P2217" i="45"/>
  <c r="P2235" i="45"/>
  <c r="P2239" i="45"/>
  <c r="Q2239" i="45" s="1"/>
  <c r="P2290" i="45"/>
  <c r="P2301" i="45"/>
  <c r="P2315" i="45"/>
  <c r="Q2315" i="45" s="1"/>
  <c r="O2319" i="45"/>
  <c r="P2345" i="45"/>
  <c r="O2383" i="45"/>
  <c r="P2389" i="45"/>
  <c r="P2406" i="45"/>
  <c r="P2409" i="45"/>
  <c r="O2447" i="45"/>
  <c r="P2470" i="45"/>
  <c r="P2476" i="45"/>
  <c r="Q2476" i="45" s="1"/>
  <c r="P2479" i="45"/>
  <c r="P2485" i="45"/>
  <c r="Q2485" i="45" s="1"/>
  <c r="Q2054" i="45"/>
  <c r="Q2533" i="45"/>
  <c r="Q2715" i="45"/>
  <c r="Q2803" i="45"/>
  <c r="Q2992" i="45"/>
  <c r="Q3306" i="45"/>
  <c r="P3441" i="45"/>
  <c r="Q3441" i="45" s="1"/>
  <c r="P3487" i="45"/>
  <c r="P2538" i="45"/>
  <c r="P2631" i="45"/>
  <c r="Q2631" i="45" s="1"/>
  <c r="P2651" i="45"/>
  <c r="P2732" i="45"/>
  <c r="Q2755" i="45"/>
  <c r="P2766" i="45"/>
  <c r="P2898" i="45"/>
  <c r="P2922" i="45"/>
  <c r="Q2936" i="45"/>
  <c r="Q2952" i="45"/>
  <c r="Q2995" i="45"/>
  <c r="Q3012" i="45"/>
  <c r="P3015" i="45"/>
  <c r="Q3015" i="45" s="1"/>
  <c r="P3020" i="45"/>
  <c r="Q3020" i="45" s="1"/>
  <c r="P3163" i="45"/>
  <c r="P3212" i="45"/>
  <c r="Q3212" i="45" s="1"/>
  <c r="P3231" i="45"/>
  <c r="Q3231" i="45" s="1"/>
  <c r="P3241" i="45"/>
  <c r="Q3293" i="45"/>
  <c r="Q3309" i="45"/>
  <c r="P3339" i="45"/>
  <c r="Q3353" i="45"/>
  <c r="P3363" i="45"/>
  <c r="P3381" i="45"/>
  <c r="Q3381" i="45" s="1"/>
  <c r="Q3385" i="45"/>
  <c r="P3399" i="45"/>
  <c r="P3414" i="45"/>
  <c r="Q3414" i="45" s="1"/>
  <c r="P3417" i="45"/>
  <c r="Q3473" i="45"/>
  <c r="P2689" i="45"/>
  <c r="Q2689" i="45" s="1"/>
  <c r="O2700" i="45"/>
  <c r="Q2700" i="45" s="1"/>
  <c r="P2702" i="45"/>
  <c r="Q2702" i="45" s="1"/>
  <c r="P2740" i="45"/>
  <c r="Q2740" i="45" s="1"/>
  <c r="P2774" i="45"/>
  <c r="P2806" i="45"/>
  <c r="Q2806" i="45" s="1"/>
  <c r="P2866" i="45"/>
  <c r="P2874" i="45"/>
  <c r="P2881" i="45"/>
  <c r="Q2881" i="45" s="1"/>
  <c r="O2889" i="45"/>
  <c r="P2908" i="45"/>
  <c r="O2912" i="45"/>
  <c r="Q2912" i="45" s="1"/>
  <c r="P2960" i="45"/>
  <c r="P2976" i="45"/>
  <c r="Q2976" i="45" s="1"/>
  <c r="P3018" i="45"/>
  <c r="P3021" i="45"/>
  <c r="P3096" i="45"/>
  <c r="P3104" i="45"/>
  <c r="Q3104" i="45" s="1"/>
  <c r="P3125" i="45"/>
  <c r="P3129" i="45"/>
  <c r="Q3129" i="45" s="1"/>
  <c r="P3174" i="45"/>
  <c r="Q3174" i="45" s="1"/>
  <c r="P3183" i="45"/>
  <c r="P3186" i="45"/>
  <c r="Q3186" i="45" s="1"/>
  <c r="P3203" i="45"/>
  <c r="P3220" i="45"/>
  <c r="Q3220" i="45" s="1"/>
  <c r="P3246" i="45"/>
  <c r="P3268" i="45"/>
  <c r="Q3268" i="45" s="1"/>
  <c r="P3286" i="45"/>
  <c r="P3317" i="45"/>
  <c r="P3327" i="45"/>
  <c r="P3337" i="45"/>
  <c r="P3350" i="45"/>
  <c r="Q3350" i="45" s="1"/>
  <c r="P3375" i="45"/>
  <c r="P3378" i="45"/>
  <c r="Q3378" i="45" s="1"/>
  <c r="Q3481" i="45"/>
  <c r="P2494" i="45"/>
  <c r="P2629" i="45"/>
  <c r="P2635" i="45"/>
  <c r="Q2635" i="45" s="1"/>
  <c r="P2667" i="45"/>
  <c r="Q2667" i="45" s="1"/>
  <c r="P2682" i="45"/>
  <c r="O2707" i="45"/>
  <c r="P2730" i="45"/>
  <c r="P2748" i="45"/>
  <c r="Q2748" i="45" s="1"/>
  <c r="P2760" i="45"/>
  <c r="P2771" i="45"/>
  <c r="Q2771" i="45" s="1"/>
  <c r="O2779" i="45"/>
  <c r="Q2779" i="45" s="1"/>
  <c r="P2782" i="45"/>
  <c r="Q2782" i="45" s="1"/>
  <c r="P2794" i="45"/>
  <c r="P2827" i="45"/>
  <c r="P2892" i="45"/>
  <c r="P2964" i="45"/>
  <c r="P2967" i="45"/>
  <c r="O2993" i="45"/>
  <c r="Q2993" i="45" s="1"/>
  <c r="P3025" i="45"/>
  <c r="Q3025" i="45" s="1"/>
  <c r="O3073" i="45"/>
  <c r="P3105" i="45"/>
  <c r="P3122" i="45"/>
  <c r="P3204" i="45"/>
  <c r="P3236" i="45"/>
  <c r="Q3236" i="45" s="1"/>
  <c r="P3239" i="45"/>
  <c r="P3262" i="45"/>
  <c r="Q3262" i="45" s="1"/>
  <c r="P3294" i="45"/>
  <c r="Q3297" i="45"/>
  <c r="P3301" i="45"/>
  <c r="P3310" i="45"/>
  <c r="Q3313" i="45"/>
  <c r="P3351" i="45"/>
  <c r="P3354" i="45"/>
  <c r="P3361" i="45"/>
  <c r="Q3361" i="45" s="1"/>
  <c r="Q3393" i="45"/>
  <c r="P3425" i="45"/>
  <c r="P3471" i="45"/>
  <c r="Q3471" i="45" s="1"/>
  <c r="Q2817" i="45"/>
  <c r="Q3073" i="45"/>
  <c r="Q3232" i="45"/>
  <c r="P2516" i="45"/>
  <c r="Q2516" i="45" s="1"/>
  <c r="P2523" i="45"/>
  <c r="P2526" i="45"/>
  <c r="Q2526" i="45" s="1"/>
  <c r="P2530" i="45"/>
  <c r="P2544" i="45"/>
  <c r="P2550" i="45"/>
  <c r="Q2550" i="45" s="1"/>
  <c r="P2568" i="45"/>
  <c r="P2572" i="45"/>
  <c r="P2574" i="45"/>
  <c r="Q2574" i="45" s="1"/>
  <c r="P2588" i="45"/>
  <c r="Q2588" i="45" s="1"/>
  <c r="Q2723" i="45"/>
  <c r="O2731" i="45"/>
  <c r="Q2731" i="45" s="1"/>
  <c r="P2734" i="45"/>
  <c r="P2746" i="45"/>
  <c r="P2764" i="45"/>
  <c r="Q2764" i="45" s="1"/>
  <c r="P2776" i="45"/>
  <c r="P2787" i="45"/>
  <c r="Q2787" i="45" s="1"/>
  <c r="O2795" i="45"/>
  <c r="Q2795" i="45" s="1"/>
  <c r="P2811" i="45"/>
  <c r="P2840" i="45"/>
  <c r="P2861" i="45"/>
  <c r="Q2861" i="45" s="1"/>
  <c r="P2868" i="45"/>
  <c r="P2876" i="45"/>
  <c r="O2897" i="45"/>
  <c r="Q2897" i="45" s="1"/>
  <c r="P2930" i="45"/>
  <c r="P2937" i="45"/>
  <c r="Q2937" i="45" s="1"/>
  <c r="P2965" i="45"/>
  <c r="O2968" i="45"/>
  <c r="P3042" i="45"/>
  <c r="Q3042" i="45" s="1"/>
  <c r="P3049" i="45"/>
  <c r="P3070" i="45"/>
  <c r="P3113" i="45"/>
  <c r="P3119" i="45"/>
  <c r="P3126" i="45"/>
  <c r="Q3126" i="45" s="1"/>
  <c r="P3158" i="45"/>
  <c r="P3168" i="45"/>
  <c r="P3207" i="45"/>
  <c r="P3233" i="45"/>
  <c r="P3240" i="45"/>
  <c r="Q3240" i="45" s="1"/>
  <c r="P3260" i="45"/>
  <c r="Q3260" i="45" s="1"/>
  <c r="P3281" i="45"/>
  <c r="Q3281" i="45" s="1"/>
  <c r="P3295" i="45"/>
  <c r="P3298" i="45"/>
  <c r="Q3298" i="45" s="1"/>
  <c r="P3302" i="45"/>
  <c r="P3311" i="45"/>
  <c r="P3328" i="45"/>
  <c r="Q3328" i="45" s="1"/>
  <c r="P3331" i="45"/>
  <c r="Q3331" i="45" s="1"/>
  <c r="P3335" i="45"/>
  <c r="P3338" i="45"/>
  <c r="P3362" i="45"/>
  <c r="P3412" i="45"/>
  <c r="Q3412" i="45" s="1"/>
  <c r="O3447" i="45"/>
  <c r="P3449" i="45"/>
  <c r="O3463" i="45"/>
  <c r="O2708" i="45"/>
  <c r="Q2708" i="45" s="1"/>
  <c r="Q2968" i="45"/>
  <c r="Q3036" i="45"/>
  <c r="O3043" i="45"/>
  <c r="Q3097" i="45"/>
  <c r="O3179" i="45"/>
  <c r="Q3211" i="45"/>
  <c r="O3282" i="45"/>
  <c r="Q3282" i="45" s="1"/>
  <c r="Q3305" i="45"/>
  <c r="P3416" i="45"/>
  <c r="Q3416" i="45" s="1"/>
  <c r="O3457" i="45"/>
  <c r="Q3457" i="45" s="1"/>
  <c r="P2496" i="45"/>
  <c r="P2502" i="45"/>
  <c r="Q2502" i="45" s="1"/>
  <c r="P2541" i="45"/>
  <c r="P2548" i="45"/>
  <c r="P2558" i="45"/>
  <c r="Q2558" i="45" s="1"/>
  <c r="P2565" i="45"/>
  <c r="Q2565" i="45" s="1"/>
  <c r="P2582" i="45"/>
  <c r="Q2582" i="45" s="1"/>
  <c r="P2611" i="45"/>
  <c r="Q2611" i="45" s="1"/>
  <c r="P2641" i="45"/>
  <c r="P2658" i="45"/>
  <c r="P2676" i="45"/>
  <c r="Q2676" i="45" s="1"/>
  <c r="P2694" i="45"/>
  <c r="Q2694" i="45" s="1"/>
  <c r="P2739" i="45"/>
  <c r="O2747" i="45"/>
  <c r="Q2747" i="45" s="1"/>
  <c r="P2750" i="45"/>
  <c r="Q2750" i="45" s="1"/>
  <c r="P2762" i="45"/>
  <c r="P2780" i="45"/>
  <c r="P2792" i="45"/>
  <c r="P2812" i="45"/>
  <c r="P2818" i="45"/>
  <c r="P2833" i="45"/>
  <c r="P2858" i="45"/>
  <c r="Q2858" i="45" s="1"/>
  <c r="P2894" i="45"/>
  <c r="P2904" i="45"/>
  <c r="Q2904" i="45" s="1"/>
  <c r="P2906" i="45"/>
  <c r="P2921" i="45"/>
  <c r="P2928" i="45"/>
  <c r="Q2928" i="45" s="1"/>
  <c r="P2942" i="45"/>
  <c r="O2945" i="45"/>
  <c r="Q2945" i="45" s="1"/>
  <c r="P2954" i="45"/>
  <c r="P2972" i="45"/>
  <c r="P2975" i="45"/>
  <c r="P2982" i="45"/>
  <c r="O2985" i="45"/>
  <c r="Q2985" i="45" s="1"/>
  <c r="P3017" i="45"/>
  <c r="Q3017" i="45" s="1"/>
  <c r="P3034" i="45"/>
  <c r="P3050" i="45"/>
  <c r="P3088" i="45"/>
  <c r="O3135" i="45"/>
  <c r="O3138" i="45"/>
  <c r="P3152" i="45"/>
  <c r="Q3152" i="45" s="1"/>
  <c r="P3176" i="45"/>
  <c r="Q3176" i="45" s="1"/>
  <c r="P3205" i="45"/>
  <c r="P3227" i="45"/>
  <c r="Q3227" i="45" s="1"/>
  <c r="P3248" i="45"/>
  <c r="P3269" i="45"/>
  <c r="Q3269" i="45" s="1"/>
  <c r="O3285" i="45"/>
  <c r="Q3285" i="45" s="1"/>
  <c r="P3322" i="45"/>
  <c r="O3336" i="45"/>
  <c r="P3355" i="45"/>
  <c r="P3366" i="45"/>
  <c r="Q3366" i="45" s="1"/>
  <c r="P3409" i="45"/>
  <c r="Q3409" i="45" s="1"/>
  <c r="Q474" i="45"/>
  <c r="O467" i="45"/>
  <c r="Q467" i="45" s="1"/>
  <c r="O529" i="45"/>
  <c r="P529" i="45"/>
  <c r="O574" i="45"/>
  <c r="P574" i="45"/>
  <c r="P639" i="45"/>
  <c r="O639" i="45"/>
  <c r="O662" i="45"/>
  <c r="P662" i="45"/>
  <c r="O721" i="45"/>
  <c r="P721" i="45"/>
  <c r="P134" i="45"/>
  <c r="Q134" i="45" s="1"/>
  <c r="P143" i="45"/>
  <c r="Q143" i="45" s="1"/>
  <c r="P145" i="45"/>
  <c r="Q145" i="45" s="1"/>
  <c r="P160" i="45"/>
  <c r="Q160" i="45" s="1"/>
  <c r="O171" i="45"/>
  <c r="P173" i="45"/>
  <c r="Q173" i="45" s="1"/>
  <c r="P179" i="45"/>
  <c r="Q179" i="45" s="1"/>
  <c r="P232" i="45"/>
  <c r="O235" i="45"/>
  <c r="Q235" i="45" s="1"/>
  <c r="P237" i="45"/>
  <c r="Q237" i="45" s="1"/>
  <c r="P243" i="45"/>
  <c r="Q243" i="45" s="1"/>
  <c r="P246" i="45"/>
  <c r="O249" i="45"/>
  <c r="Q249" i="45" s="1"/>
  <c r="P257" i="45"/>
  <c r="Q257" i="45" s="1"/>
  <c r="P260" i="45"/>
  <c r="P274" i="45"/>
  <c r="P287" i="45"/>
  <c r="Q287" i="45" s="1"/>
  <c r="P293" i="45"/>
  <c r="Q293" i="45" s="1"/>
  <c r="P296" i="45"/>
  <c r="O299" i="45"/>
  <c r="Q299" i="45" s="1"/>
  <c r="P301" i="45"/>
  <c r="Q301" i="45" s="1"/>
  <c r="P307" i="45"/>
  <c r="Q307" i="45" s="1"/>
  <c r="P310" i="45"/>
  <c r="O313" i="45"/>
  <c r="Q313" i="45" s="1"/>
  <c r="P336" i="45"/>
  <c r="O339" i="45"/>
  <c r="Q339" i="45" s="1"/>
  <c r="P342" i="45"/>
  <c r="O345" i="45"/>
  <c r="Q345" i="45" s="1"/>
  <c r="P347" i="45"/>
  <c r="Q347" i="45" s="1"/>
  <c r="P365" i="45"/>
  <c r="Q365" i="45" s="1"/>
  <c r="P368" i="45"/>
  <c r="P374" i="45"/>
  <c r="O377" i="45"/>
  <c r="P379" i="45"/>
  <c r="Q379" i="45" s="1"/>
  <c r="P397" i="45"/>
  <c r="Q397" i="45" s="1"/>
  <c r="P400" i="45"/>
  <c r="P406" i="45"/>
  <c r="P417" i="45"/>
  <c r="Q417" i="45" s="1"/>
  <c r="P429" i="45"/>
  <c r="Q429" i="45" s="1"/>
  <c r="P432" i="45"/>
  <c r="O435" i="45"/>
  <c r="Q435" i="45" s="1"/>
  <c r="P438" i="45"/>
  <c r="P449" i="45"/>
  <c r="Q449" i="45" s="1"/>
  <c r="P461" i="45"/>
  <c r="Q461" i="45" s="1"/>
  <c r="P464" i="45"/>
  <c r="P472" i="45"/>
  <c r="Q472" i="45" s="1"/>
  <c r="P477" i="45"/>
  <c r="Q477" i="45" s="1"/>
  <c r="P492" i="45"/>
  <c r="P498" i="45"/>
  <c r="Q498" i="45" s="1"/>
  <c r="P507" i="45"/>
  <c r="Q507" i="45" s="1"/>
  <c r="O550" i="45"/>
  <c r="Q562" i="45"/>
  <c r="P569" i="45"/>
  <c r="Q569" i="45" s="1"/>
  <c r="O578" i="45"/>
  <c r="Q578" i="45" s="1"/>
  <c r="Q594" i="45"/>
  <c r="Q610" i="45"/>
  <c r="O666" i="45"/>
  <c r="Q666" i="45" s="1"/>
  <c r="O718" i="45"/>
  <c r="P718" i="45"/>
  <c r="Q793" i="45"/>
  <c r="Q171" i="45"/>
  <c r="Q333" i="45"/>
  <c r="Q359" i="45"/>
  <c r="Q391" i="45"/>
  <c r="Q423" i="45"/>
  <c r="O473" i="45"/>
  <c r="Q473" i="45" s="1"/>
  <c r="Q510" i="45"/>
  <c r="Q753" i="45"/>
  <c r="P124" i="45"/>
  <c r="Q124" i="45" s="1"/>
  <c r="O130" i="45"/>
  <c r="P144" i="45"/>
  <c r="Q144" i="45" s="1"/>
  <c r="P157" i="45"/>
  <c r="Q157" i="45" s="1"/>
  <c r="P163" i="45"/>
  <c r="Q163" i="45" s="1"/>
  <c r="P166" i="45"/>
  <c r="P186" i="45"/>
  <c r="Q186" i="45" s="1"/>
  <c r="P203" i="45"/>
  <c r="Q203" i="45" s="1"/>
  <c r="P206" i="45"/>
  <c r="Q206" i="45" s="1"/>
  <c r="O209" i="45"/>
  <c r="Q209" i="45" s="1"/>
  <c r="P211" i="45"/>
  <c r="P214" i="45"/>
  <c r="Q214" i="45" s="1"/>
  <c r="O217" i="45"/>
  <c r="Q217" i="45" s="1"/>
  <c r="P219" i="45"/>
  <c r="P222" i="45"/>
  <c r="Q222" i="45" s="1"/>
  <c r="O225" i="45"/>
  <c r="Q225" i="45" s="1"/>
  <c r="P227" i="45"/>
  <c r="P230" i="45"/>
  <c r="P241" i="45"/>
  <c r="Q241" i="45" s="1"/>
  <c r="P244" i="45"/>
  <c r="P258" i="45"/>
  <c r="P271" i="45"/>
  <c r="Q271" i="45" s="1"/>
  <c r="P280" i="45"/>
  <c r="P285" i="45"/>
  <c r="Q285" i="45" s="1"/>
  <c r="P291" i="45"/>
  <c r="Q291" i="45" s="1"/>
  <c r="P294" i="45"/>
  <c r="P305" i="45"/>
  <c r="Q305" i="45" s="1"/>
  <c r="P308" i="45"/>
  <c r="P328" i="45"/>
  <c r="P334" i="45"/>
  <c r="P357" i="45"/>
  <c r="Q357" i="45" s="1"/>
  <c r="P360" i="45"/>
  <c r="P366" i="45"/>
  <c r="P371" i="45"/>
  <c r="Q371" i="45" s="1"/>
  <c r="P389" i="45"/>
  <c r="Q389" i="45" s="1"/>
  <c r="P392" i="45"/>
  <c r="P398" i="45"/>
  <c r="P403" i="45"/>
  <c r="Q403" i="45" s="1"/>
  <c r="P409" i="45"/>
  <c r="Q409" i="45" s="1"/>
  <c r="P421" i="45"/>
  <c r="Q421" i="45" s="1"/>
  <c r="P424" i="45"/>
  <c r="P430" i="45"/>
  <c r="P441" i="45"/>
  <c r="Q441" i="45" s="1"/>
  <c r="P453" i="45"/>
  <c r="Q453" i="45" s="1"/>
  <c r="P456" i="45"/>
  <c r="P462" i="45"/>
  <c r="P465" i="45"/>
  <c r="P470" i="45"/>
  <c r="Q470" i="45" s="1"/>
  <c r="P480" i="45"/>
  <c r="Q480" i="45" s="1"/>
  <c r="P483" i="45"/>
  <c r="P493" i="45"/>
  <c r="Q493" i="45" s="1"/>
  <c r="P508" i="45"/>
  <c r="P545" i="45"/>
  <c r="Q545" i="45" s="1"/>
  <c r="P647" i="45"/>
  <c r="O647" i="45"/>
  <c r="O670" i="45"/>
  <c r="P670" i="45"/>
  <c r="Q777" i="45"/>
  <c r="P127" i="45"/>
  <c r="Q127" i="45" s="1"/>
  <c r="O147" i="45"/>
  <c r="Q147" i="45" s="1"/>
  <c r="Q149" i="45"/>
  <c r="P155" i="45"/>
  <c r="Q155" i="45" s="1"/>
  <c r="Q191" i="45"/>
  <c r="Q197" i="45"/>
  <c r="P233" i="45"/>
  <c r="Q233" i="45" s="1"/>
  <c r="P236" i="45"/>
  <c r="Q236" i="45" s="1"/>
  <c r="P250" i="45"/>
  <c r="Q250" i="45" s="1"/>
  <c r="P272" i="45"/>
  <c r="O275" i="45"/>
  <c r="Q275" i="45" s="1"/>
  <c r="Q277" i="45"/>
  <c r="P283" i="45"/>
  <c r="Q283" i="45" s="1"/>
  <c r="P286" i="45"/>
  <c r="Q286" i="45" s="1"/>
  <c r="O289" i="45"/>
  <c r="Q289" i="45" s="1"/>
  <c r="P297" i="45"/>
  <c r="Q297" i="45" s="1"/>
  <c r="P300" i="45"/>
  <c r="Q300" i="45" s="1"/>
  <c r="P314" i="45"/>
  <c r="Q314" i="45" s="1"/>
  <c r="Q319" i="45"/>
  <c r="Q325" i="45"/>
  <c r="P331" i="45"/>
  <c r="Q331" i="45" s="1"/>
  <c r="P337" i="45"/>
  <c r="Q337" i="45" s="1"/>
  <c r="P340" i="45"/>
  <c r="P346" i="45"/>
  <c r="Q346" i="45" s="1"/>
  <c r="O349" i="45"/>
  <c r="Q351" i="45"/>
  <c r="P369" i="45"/>
  <c r="Q369" i="45" s="1"/>
  <c r="P372" i="45"/>
  <c r="P378" i="45"/>
  <c r="Q378" i="45" s="1"/>
  <c r="O381" i="45"/>
  <c r="Q381" i="45" s="1"/>
  <c r="Q383" i="45"/>
  <c r="P401" i="45"/>
  <c r="Q401" i="45" s="1"/>
  <c r="P404" i="45"/>
  <c r="P410" i="45"/>
  <c r="Q410" i="45" s="1"/>
  <c r="O413" i="45"/>
  <c r="Q413" i="45" s="1"/>
  <c r="P427" i="45"/>
  <c r="Q427" i="45" s="1"/>
  <c r="P436" i="45"/>
  <c r="P442" i="45"/>
  <c r="Q442" i="45" s="1"/>
  <c r="O445" i="45"/>
  <c r="Q445" i="45" s="1"/>
  <c r="Q447" i="45"/>
  <c r="P459" i="45"/>
  <c r="Q459" i="45" s="1"/>
  <c r="P475" i="45"/>
  <c r="Q475" i="45" s="1"/>
  <c r="P481" i="45"/>
  <c r="P484" i="45"/>
  <c r="P487" i="45"/>
  <c r="Q487" i="45" s="1"/>
  <c r="P497" i="45"/>
  <c r="Q497" i="45" s="1"/>
  <c r="Q499" i="45"/>
  <c r="Q502" i="45"/>
  <c r="P521" i="45"/>
  <c r="Q521" i="45" s="1"/>
  <c r="Q530" i="45"/>
  <c r="O570" i="45"/>
  <c r="Q570" i="45" s="1"/>
  <c r="Q627" i="45"/>
  <c r="P631" i="45"/>
  <c r="O631" i="45"/>
  <c r="P674" i="45"/>
  <c r="O674" i="45"/>
  <c r="Q698" i="45"/>
  <c r="Q801" i="45"/>
  <c r="Q857" i="45"/>
  <c r="Q873" i="45"/>
  <c r="Q255" i="45"/>
  <c r="Q269" i="45"/>
  <c r="Q349" i="45"/>
  <c r="Q363" i="45"/>
  <c r="Q395" i="45"/>
  <c r="Q433" i="45"/>
  <c r="Q478" i="45"/>
  <c r="Q506" i="45"/>
  <c r="Q586" i="45"/>
  <c r="P599" i="45"/>
  <c r="O599" i="45"/>
  <c r="P615" i="45"/>
  <c r="O615" i="45"/>
  <c r="O625" i="45"/>
  <c r="P625" i="45"/>
  <c r="Q761" i="45"/>
  <c r="P189" i="45"/>
  <c r="Q189" i="45" s="1"/>
  <c r="P247" i="45"/>
  <c r="Q247" i="45" s="1"/>
  <c r="P261" i="45"/>
  <c r="Q261" i="45" s="1"/>
  <c r="Q267" i="45"/>
  <c r="Q281" i="45"/>
  <c r="P311" i="45"/>
  <c r="Q311" i="45" s="1"/>
  <c r="P317" i="45"/>
  <c r="Q317" i="45" s="1"/>
  <c r="Q329" i="45"/>
  <c r="P343" i="45"/>
  <c r="Q343" i="45" s="1"/>
  <c r="P375" i="45"/>
  <c r="Q375" i="45" s="1"/>
  <c r="Q393" i="45"/>
  <c r="P407" i="45"/>
  <c r="Q407" i="45" s="1"/>
  <c r="Q419" i="45"/>
  <c r="P439" i="45"/>
  <c r="Q439" i="45" s="1"/>
  <c r="Q451" i="45"/>
  <c r="P471" i="45"/>
  <c r="Q471" i="45" s="1"/>
  <c r="O482" i="45"/>
  <c r="O561" i="45"/>
  <c r="P561" i="45"/>
  <c r="P583" i="45"/>
  <c r="O583" i="45"/>
  <c r="O593" i="45"/>
  <c r="P593" i="45"/>
  <c r="O609" i="45"/>
  <c r="P609" i="45"/>
  <c r="O622" i="45"/>
  <c r="P622" i="45"/>
  <c r="O689" i="45"/>
  <c r="P689" i="45"/>
  <c r="P706" i="45"/>
  <c r="O706" i="45"/>
  <c r="Q141" i="45"/>
  <c r="Q122" i="45"/>
  <c r="Q195" i="45"/>
  <c r="O131" i="45"/>
  <c r="Q131" i="45" s="1"/>
  <c r="P133" i="45"/>
  <c r="Q133" i="45" s="1"/>
  <c r="P148" i="45"/>
  <c r="Q148" i="45" s="1"/>
  <c r="O151" i="45"/>
  <c r="Q151" i="45" s="1"/>
  <c r="P159" i="45"/>
  <c r="Q159" i="45" s="1"/>
  <c r="P161" i="45"/>
  <c r="Q161" i="45" s="1"/>
  <c r="P175" i="45"/>
  <c r="Q175" i="45" s="1"/>
  <c r="P181" i="45"/>
  <c r="Q181" i="45" s="1"/>
  <c r="P187" i="45"/>
  <c r="Q187" i="45" s="1"/>
  <c r="P190" i="45"/>
  <c r="P210" i="45"/>
  <c r="P218" i="45"/>
  <c r="P226" i="45"/>
  <c r="P239" i="45"/>
  <c r="Q239" i="45" s="1"/>
  <c r="P248" i="45"/>
  <c r="O251" i="45"/>
  <c r="Q251" i="45" s="1"/>
  <c r="P253" i="45"/>
  <c r="Q253" i="45" s="1"/>
  <c r="P259" i="45"/>
  <c r="Q259" i="45" s="1"/>
  <c r="P262" i="45"/>
  <c r="O265" i="45"/>
  <c r="Q265" i="45" s="1"/>
  <c r="P273" i="45"/>
  <c r="Q273" i="45" s="1"/>
  <c r="P276" i="45"/>
  <c r="P290" i="45"/>
  <c r="P303" i="45"/>
  <c r="Q303" i="45" s="1"/>
  <c r="P312" i="45"/>
  <c r="O315" i="45"/>
  <c r="Q315" i="45" s="1"/>
  <c r="P318" i="45"/>
  <c r="O321" i="45"/>
  <c r="Q321" i="45" s="1"/>
  <c r="P344" i="45"/>
  <c r="P350" i="45"/>
  <c r="O353" i="45"/>
  <c r="Q353" i="45" s="1"/>
  <c r="P355" i="45"/>
  <c r="Q355" i="45" s="1"/>
  <c r="P373" i="45"/>
  <c r="Q373" i="45" s="1"/>
  <c r="P376" i="45"/>
  <c r="P382" i="45"/>
  <c r="O385" i="45"/>
  <c r="Q385" i="45" s="1"/>
  <c r="P387" i="45"/>
  <c r="Q387" i="45" s="1"/>
  <c r="P405" i="45"/>
  <c r="Q405" i="45" s="1"/>
  <c r="P408" i="45"/>
  <c r="O411" i="45"/>
  <c r="Q411" i="45" s="1"/>
  <c r="P414" i="45"/>
  <c r="P425" i="45"/>
  <c r="Q425" i="45" s="1"/>
  <c r="P437" i="45"/>
  <c r="Q437" i="45" s="1"/>
  <c r="P440" i="45"/>
  <c r="O443" i="45"/>
  <c r="Q443" i="45" s="1"/>
  <c r="P446" i="45"/>
  <c r="P457" i="45"/>
  <c r="Q457" i="45" s="1"/>
  <c r="P466" i="45"/>
  <c r="Q466" i="45" s="1"/>
  <c r="P476" i="45"/>
  <c r="Q476" i="45" s="1"/>
  <c r="P488" i="45"/>
  <c r="Q488" i="45" s="1"/>
  <c r="P494" i="45"/>
  <c r="P501" i="45"/>
  <c r="Q501" i="45" s="1"/>
  <c r="P522" i="45"/>
  <c r="O558" i="45"/>
  <c r="P558" i="45"/>
  <c r="O577" i="45"/>
  <c r="P577" i="45"/>
  <c r="O590" i="45"/>
  <c r="P590" i="45"/>
  <c r="O606" i="45"/>
  <c r="P606" i="45"/>
  <c r="O626" i="45"/>
  <c r="Q626" i="45" s="1"/>
  <c r="P655" i="45"/>
  <c r="O655" i="45"/>
  <c r="Q661" i="45"/>
  <c r="O665" i="45"/>
  <c r="P665" i="45"/>
  <c r="O686" i="45"/>
  <c r="P686" i="45"/>
  <c r="Q699" i="45"/>
  <c r="Q731" i="45"/>
  <c r="O738" i="45"/>
  <c r="Q738" i="45" s="1"/>
  <c r="P817" i="45"/>
  <c r="Q817" i="45" s="1"/>
  <c r="Q827" i="45"/>
  <c r="O834" i="45"/>
  <c r="Q834" i="45" s="1"/>
  <c r="Q859" i="45"/>
  <c r="Q867" i="45"/>
  <c r="Q875" i="45"/>
  <c r="P879" i="45"/>
  <c r="O879" i="45"/>
  <c r="P946" i="45"/>
  <c r="Q946" i="45" s="1"/>
  <c r="P968" i="45"/>
  <c r="O968" i="45"/>
  <c r="P982" i="45"/>
  <c r="O982" i="45"/>
  <c r="P991" i="45"/>
  <c r="Q991" i="45" s="1"/>
  <c r="O994" i="45"/>
  <c r="Q994" i="45" s="1"/>
  <c r="P1005" i="45"/>
  <c r="P1011" i="45"/>
  <c r="O1011" i="45"/>
  <c r="O1049" i="45"/>
  <c r="Q1049" i="45" s="1"/>
  <c r="P1083" i="45"/>
  <c r="O1083" i="45"/>
  <c r="P1115" i="45"/>
  <c r="O1115" i="45"/>
  <c r="P1132" i="45"/>
  <c r="O1132" i="45"/>
  <c r="P559" i="45"/>
  <c r="Q559" i="45" s="1"/>
  <c r="P575" i="45"/>
  <c r="Q575" i="45" s="1"/>
  <c r="P592" i="45"/>
  <c r="P597" i="45"/>
  <c r="Q597" i="45" s="1"/>
  <c r="P619" i="45"/>
  <c r="Q619" i="45" s="1"/>
  <c r="P628" i="45"/>
  <c r="P645" i="45"/>
  <c r="Q645" i="45" s="1"/>
  <c r="Q657" i="45"/>
  <c r="P659" i="45"/>
  <c r="Q659" i="45" s="1"/>
  <c r="P668" i="45"/>
  <c r="P671" i="45"/>
  <c r="Q671" i="45" s="1"/>
  <c r="P680" i="45"/>
  <c r="P700" i="45"/>
  <c r="P703" i="45"/>
  <c r="Q703" i="45" s="1"/>
  <c r="P712" i="45"/>
  <c r="P732" i="45"/>
  <c r="P735" i="45"/>
  <c r="Q735" i="45" s="1"/>
  <c r="P741" i="45"/>
  <c r="P744" i="45"/>
  <c r="P750" i="45"/>
  <c r="Q750" i="45" s="1"/>
  <c r="P758" i="45"/>
  <c r="Q758" i="45" s="1"/>
  <c r="P766" i="45"/>
  <c r="Q766" i="45" s="1"/>
  <c r="P774" i="45"/>
  <c r="Q774" i="45" s="1"/>
  <c r="P782" i="45"/>
  <c r="Q782" i="45" s="1"/>
  <c r="P790" i="45"/>
  <c r="Q790" i="45" s="1"/>
  <c r="P798" i="45"/>
  <c r="Q798" i="45" s="1"/>
  <c r="P806" i="45"/>
  <c r="Q806" i="45" s="1"/>
  <c r="P823" i="45"/>
  <c r="P828" i="45"/>
  <c r="P832" i="45"/>
  <c r="P837" i="45"/>
  <c r="P855" i="45"/>
  <c r="P860" i="45"/>
  <c r="P863" i="45"/>
  <c r="Q863" i="45" s="1"/>
  <c r="P868" i="45"/>
  <c r="P871" i="45"/>
  <c r="Q871" i="45" s="1"/>
  <c r="P876" i="45"/>
  <c r="P927" i="45"/>
  <c r="Q927" i="45" s="1"/>
  <c r="Q971" i="45"/>
  <c r="P1076" i="45"/>
  <c r="Q1076" i="45" s="1"/>
  <c r="P1108" i="45"/>
  <c r="Q1108" i="45" s="1"/>
  <c r="Q819" i="45"/>
  <c r="Q851" i="45"/>
  <c r="O925" i="45"/>
  <c r="P925" i="45"/>
  <c r="P935" i="45"/>
  <c r="O935" i="45"/>
  <c r="P952" i="45"/>
  <c r="O952" i="45"/>
  <c r="P1000" i="45"/>
  <c r="O1000" i="45"/>
  <c r="P557" i="45"/>
  <c r="Q557" i="45" s="1"/>
  <c r="P565" i="45"/>
  <c r="Q565" i="45" s="1"/>
  <c r="P581" i="45"/>
  <c r="Q581" i="45" s="1"/>
  <c r="Q601" i="45"/>
  <c r="P603" i="45"/>
  <c r="Q603" i="45" s="1"/>
  <c r="P612" i="45"/>
  <c r="P623" i="45"/>
  <c r="Q623" i="45" s="1"/>
  <c r="P637" i="45"/>
  <c r="Q637" i="45" s="1"/>
  <c r="Q649" i="45"/>
  <c r="P651" i="45"/>
  <c r="Q651" i="45" s="1"/>
  <c r="P663" i="45"/>
  <c r="Q663" i="45" s="1"/>
  <c r="P672" i="45"/>
  <c r="P678" i="45"/>
  <c r="Q678" i="45" s="1"/>
  <c r="P681" i="45"/>
  <c r="Q681" i="45" s="1"/>
  <c r="P692" i="45"/>
  <c r="P695" i="45"/>
  <c r="Q695" i="45" s="1"/>
  <c r="P704" i="45"/>
  <c r="P710" i="45"/>
  <c r="Q710" i="45" s="1"/>
  <c r="P713" i="45"/>
  <c r="Q713" i="45" s="1"/>
  <c r="P724" i="45"/>
  <c r="P727" i="45"/>
  <c r="Q727" i="45" s="1"/>
  <c r="P733" i="45"/>
  <c r="P736" i="45"/>
  <c r="P742" i="45"/>
  <c r="Q742" i="45" s="1"/>
  <c r="P745" i="45"/>
  <c r="Q745" i="45" s="1"/>
  <c r="P815" i="45"/>
  <c r="P820" i="45"/>
  <c r="P824" i="45"/>
  <c r="P829" i="45"/>
  <c r="O833" i="45"/>
  <c r="Q833" i="45" s="1"/>
  <c r="P847" i="45"/>
  <c r="P852" i="45"/>
  <c r="P856" i="45"/>
  <c r="P861" i="45"/>
  <c r="P864" i="45"/>
  <c r="P869" i="45"/>
  <c r="P872" i="45"/>
  <c r="P889" i="45"/>
  <c r="Q889" i="45" s="1"/>
  <c r="P897" i="45"/>
  <c r="Q897" i="45" s="1"/>
  <c r="P900" i="45"/>
  <c r="O900" i="45"/>
  <c r="P910" i="45"/>
  <c r="Q910" i="45" s="1"/>
  <c r="O939" i="45"/>
  <c r="Q939" i="45" s="1"/>
  <c r="O942" i="45"/>
  <c r="Q942" i="45" s="1"/>
  <c r="P944" i="45"/>
  <c r="Q944" i="45" s="1"/>
  <c r="P955" i="45"/>
  <c r="Q955" i="45" s="1"/>
  <c r="P963" i="45"/>
  <c r="Q963" i="45" s="1"/>
  <c r="P966" i="45"/>
  <c r="O966" i="45"/>
  <c r="P975" i="45"/>
  <c r="Q975" i="45" s="1"/>
  <c r="O978" i="45"/>
  <c r="Q978" i="45" s="1"/>
  <c r="Q983" i="45"/>
  <c r="P1015" i="45"/>
  <c r="Q1015" i="45" s="1"/>
  <c r="O1017" i="45"/>
  <c r="Q1017" i="45" s="1"/>
  <c r="Q1041" i="45"/>
  <c r="Q683" i="45"/>
  <c r="Q715" i="45"/>
  <c r="Q747" i="45"/>
  <c r="Q755" i="45"/>
  <c r="Q763" i="45"/>
  <c r="Q771" i="45"/>
  <c r="Q779" i="45"/>
  <c r="Q787" i="45"/>
  <c r="Q795" i="45"/>
  <c r="Q811" i="45"/>
  <c r="O818" i="45"/>
  <c r="Q818" i="45" s="1"/>
  <c r="O850" i="45"/>
  <c r="Q850" i="45" s="1"/>
  <c r="Q894" i="45"/>
  <c r="P919" i="45"/>
  <c r="Q919" i="45" s="1"/>
  <c r="P926" i="45"/>
  <c r="Q926" i="45" s="1"/>
  <c r="P947" i="45"/>
  <c r="Q947" i="45" s="1"/>
  <c r="P950" i="45"/>
  <c r="O950" i="45"/>
  <c r="O1063" i="45"/>
  <c r="P1063" i="45"/>
  <c r="O1074" i="45"/>
  <c r="P1074" i="45"/>
  <c r="O1106" i="45"/>
  <c r="P1106" i="45"/>
  <c r="Q585" i="45"/>
  <c r="P587" i="45"/>
  <c r="Q587" i="45" s="1"/>
  <c r="P596" i="45"/>
  <c r="P607" i="45"/>
  <c r="Q607" i="45" s="1"/>
  <c r="P624" i="45"/>
  <c r="P629" i="45"/>
  <c r="Q629" i="45" s="1"/>
  <c r="P643" i="45"/>
  <c r="Q643" i="45" s="1"/>
  <c r="P664" i="45"/>
  <c r="P673" i="45"/>
  <c r="Q673" i="45" s="1"/>
  <c r="P684" i="45"/>
  <c r="P687" i="45"/>
  <c r="Q687" i="45" s="1"/>
  <c r="P696" i="45"/>
  <c r="P702" i="45"/>
  <c r="Q702" i="45" s="1"/>
  <c r="P705" i="45"/>
  <c r="Q705" i="45" s="1"/>
  <c r="P716" i="45"/>
  <c r="P719" i="45"/>
  <c r="Q719" i="45" s="1"/>
  <c r="P725" i="45"/>
  <c r="P728" i="45"/>
  <c r="P734" i="45"/>
  <c r="Q734" i="45" s="1"/>
  <c r="P737" i="45"/>
  <c r="Q737" i="45" s="1"/>
  <c r="P748" i="45"/>
  <c r="P751" i="45"/>
  <c r="Q751" i="45" s="1"/>
  <c r="P756" i="45"/>
  <c r="P759" i="45"/>
  <c r="Q759" i="45" s="1"/>
  <c r="P764" i="45"/>
  <c r="P767" i="45"/>
  <c r="Q767" i="45" s="1"/>
  <c r="P772" i="45"/>
  <c r="P775" i="45"/>
  <c r="Q775" i="45" s="1"/>
  <c r="P780" i="45"/>
  <c r="P783" i="45"/>
  <c r="Q783" i="45" s="1"/>
  <c r="P788" i="45"/>
  <c r="P791" i="45"/>
  <c r="Q791" i="45" s="1"/>
  <c r="P796" i="45"/>
  <c r="P799" i="45"/>
  <c r="Q799" i="45" s="1"/>
  <c r="P804" i="45"/>
  <c r="P807" i="45"/>
  <c r="Q807" i="45" s="1"/>
  <c r="P812" i="45"/>
  <c r="P816" i="45"/>
  <c r="P821" i="45"/>
  <c r="P839" i="45"/>
  <c r="P844" i="45"/>
  <c r="P848" i="45"/>
  <c r="P853" i="45"/>
  <c r="P862" i="45"/>
  <c r="Q862" i="45" s="1"/>
  <c r="P870" i="45"/>
  <c r="Q870" i="45" s="1"/>
  <c r="P878" i="45"/>
  <c r="Q878" i="45" s="1"/>
  <c r="Q881" i="45"/>
  <c r="P884" i="45"/>
  <c r="Q884" i="45" s="1"/>
  <c r="O923" i="45"/>
  <c r="O967" i="45"/>
  <c r="Q967" i="45" s="1"/>
  <c r="P984" i="45"/>
  <c r="O984" i="45"/>
  <c r="O987" i="45"/>
  <c r="P990" i="45"/>
  <c r="Q990" i="45" s="1"/>
  <c r="P995" i="45"/>
  <c r="Q995" i="45" s="1"/>
  <c r="P998" i="45"/>
  <c r="O998" i="45"/>
  <c r="P1007" i="45"/>
  <c r="Q1007" i="45" s="1"/>
  <c r="Q675" i="45"/>
  <c r="O682" i="45"/>
  <c r="Q682" i="45" s="1"/>
  <c r="O714" i="45"/>
  <c r="Q714" i="45" s="1"/>
  <c r="Q739" i="45"/>
  <c r="O746" i="45"/>
  <c r="Q746" i="45" s="1"/>
  <c r="O754" i="45"/>
  <c r="Q754" i="45" s="1"/>
  <c r="O762" i="45"/>
  <c r="O770" i="45"/>
  <c r="Q770" i="45" s="1"/>
  <c r="O778" i="45"/>
  <c r="O786" i="45"/>
  <c r="Q786" i="45" s="1"/>
  <c r="O794" i="45"/>
  <c r="O802" i="45"/>
  <c r="Q802" i="45" s="1"/>
  <c r="O810" i="45"/>
  <c r="Q810" i="45" s="1"/>
  <c r="O842" i="45"/>
  <c r="P930" i="45"/>
  <c r="O930" i="45"/>
  <c r="Q987" i="45"/>
  <c r="P1075" i="45"/>
  <c r="O1075" i="45"/>
  <c r="P555" i="45"/>
  <c r="Q555" i="45" s="1"/>
  <c r="P591" i="45"/>
  <c r="Q591" i="45" s="1"/>
  <c r="P608" i="45"/>
  <c r="P613" i="45"/>
  <c r="Q613" i="45" s="1"/>
  <c r="Q633" i="45"/>
  <c r="P635" i="45"/>
  <c r="Q635" i="45" s="1"/>
  <c r="P653" i="45"/>
  <c r="Q653" i="45" s="1"/>
  <c r="P676" i="45"/>
  <c r="P679" i="45"/>
  <c r="Q679" i="45" s="1"/>
  <c r="P688" i="45"/>
  <c r="P694" i="45"/>
  <c r="Q694" i="45" s="1"/>
  <c r="P697" i="45"/>
  <c r="Q697" i="45" s="1"/>
  <c r="P708" i="45"/>
  <c r="P711" i="45"/>
  <c r="Q711" i="45" s="1"/>
  <c r="P720" i="45"/>
  <c r="P726" i="45"/>
  <c r="Q726" i="45" s="1"/>
  <c r="P729" i="45"/>
  <c r="Q729" i="45" s="1"/>
  <c r="P740" i="45"/>
  <c r="P743" i="45"/>
  <c r="Q743" i="45" s="1"/>
  <c r="P749" i="45"/>
  <c r="P752" i="45"/>
  <c r="P757" i="45"/>
  <c r="P760" i="45"/>
  <c r="P765" i="45"/>
  <c r="P768" i="45"/>
  <c r="P773" i="45"/>
  <c r="P776" i="45"/>
  <c r="P781" i="45"/>
  <c r="P784" i="45"/>
  <c r="P789" i="45"/>
  <c r="P792" i="45"/>
  <c r="P797" i="45"/>
  <c r="P800" i="45"/>
  <c r="P805" i="45"/>
  <c r="P808" i="45"/>
  <c r="P813" i="45"/>
  <c r="P831" i="45"/>
  <c r="P836" i="45"/>
  <c r="P840" i="45"/>
  <c r="P845" i="45"/>
  <c r="P882" i="45"/>
  <c r="Q882" i="45" s="1"/>
  <c r="O895" i="45"/>
  <c r="P895" i="45"/>
  <c r="P898" i="45"/>
  <c r="Q898" i="45" s="1"/>
  <c r="P934" i="45"/>
  <c r="Q934" i="45" s="1"/>
  <c r="P943" i="45"/>
  <c r="O999" i="45"/>
  <c r="Q999" i="45" s="1"/>
  <c r="P1031" i="45"/>
  <c r="Q1031" i="45" s="1"/>
  <c r="P1100" i="45"/>
  <c r="O1100" i="45"/>
  <c r="P960" i="45"/>
  <c r="P976" i="45"/>
  <c r="P992" i="45"/>
  <c r="P1008" i="45"/>
  <c r="Q1008" i="45" s="1"/>
  <c r="P1013" i="45"/>
  <c r="P1021" i="45"/>
  <c r="Q1021" i="45" s="1"/>
  <c r="P1024" i="45"/>
  <c r="Q1024" i="45" s="1"/>
  <c r="P1029" i="45"/>
  <c r="P1037" i="45"/>
  <c r="Q1037" i="45" s="1"/>
  <c r="P1040" i="45"/>
  <c r="Q1040" i="45" s="1"/>
  <c r="P1045" i="45"/>
  <c r="P1053" i="45"/>
  <c r="Q1053" i="45" s="1"/>
  <c r="P1056" i="45"/>
  <c r="Q1056" i="45" s="1"/>
  <c r="O1067" i="45"/>
  <c r="Q1067" i="45" s="1"/>
  <c r="P1081" i="45"/>
  <c r="Q1081" i="45" s="1"/>
  <c r="P1087" i="45"/>
  <c r="Q1087" i="45" s="1"/>
  <c r="P1099" i="45"/>
  <c r="Q1099" i="45" s="1"/>
  <c r="P1113" i="45"/>
  <c r="Q1113" i="45" s="1"/>
  <c r="P1131" i="45"/>
  <c r="Q1131" i="45" s="1"/>
  <c r="P1142" i="45"/>
  <c r="P1153" i="45"/>
  <c r="Q1153" i="45" s="1"/>
  <c r="P1161" i="45"/>
  <c r="Q1161" i="45" s="1"/>
  <c r="P1164" i="45"/>
  <c r="Q1164" i="45" s="1"/>
  <c r="O1173" i="45"/>
  <c r="P1186" i="45"/>
  <c r="Q1186" i="45" s="1"/>
  <c r="P1192" i="45"/>
  <c r="O1195" i="45"/>
  <c r="Q1195" i="45" s="1"/>
  <c r="P1204" i="45"/>
  <c r="Q1204" i="45" s="1"/>
  <c r="O1213" i="45"/>
  <c r="Q1213" i="45" s="1"/>
  <c r="P1219" i="45"/>
  <c r="Q1219" i="45" s="1"/>
  <c r="P1222" i="45"/>
  <c r="P1225" i="45"/>
  <c r="Q1225" i="45" s="1"/>
  <c r="O1229" i="45"/>
  <c r="Q1229" i="45" s="1"/>
  <c r="P1255" i="45"/>
  <c r="Q1255" i="45" s="1"/>
  <c r="Q1261" i="45"/>
  <c r="Q1291" i="45"/>
  <c r="O1362" i="45"/>
  <c r="P1362" i="45"/>
  <c r="O1378" i="45"/>
  <c r="P1378" i="45"/>
  <c r="Q1400" i="45"/>
  <c r="P1437" i="45"/>
  <c r="O1437" i="45"/>
  <c r="Q1201" i="45"/>
  <c r="O1226" i="45"/>
  <c r="P1226" i="45"/>
  <c r="O1236" i="45"/>
  <c r="P1236" i="45"/>
  <c r="P1249" i="45"/>
  <c r="Q1249" i="45" s="1"/>
  <c r="P1284" i="45"/>
  <c r="Q1284" i="45" s="1"/>
  <c r="Q1329" i="45"/>
  <c r="P1372" i="45"/>
  <c r="O1372" i="45"/>
  <c r="P902" i="45"/>
  <c r="Q902" i="45" s="1"/>
  <c r="P909" i="45"/>
  <c r="Q909" i="45" s="1"/>
  <c r="P993" i="45"/>
  <c r="P1004" i="45"/>
  <c r="Q1004" i="45" s="1"/>
  <c r="P1027" i="45"/>
  <c r="Q1027" i="45" s="1"/>
  <c r="P1043" i="45"/>
  <c r="Q1043" i="45" s="1"/>
  <c r="P1059" i="45"/>
  <c r="Q1059" i="45" s="1"/>
  <c r="P1073" i="45"/>
  <c r="Q1073" i="45" s="1"/>
  <c r="P1105" i="45"/>
  <c r="Q1105" i="45" s="1"/>
  <c r="P1137" i="45"/>
  <c r="Q1137" i="45" s="1"/>
  <c r="P1146" i="45"/>
  <c r="Q1146" i="45" s="1"/>
  <c r="P1151" i="45"/>
  <c r="Q1151" i="45" s="1"/>
  <c r="P1159" i="45"/>
  <c r="Q1159" i="45" s="1"/>
  <c r="P1183" i="45"/>
  <c r="P1189" i="45"/>
  <c r="Q1189" i="45" s="1"/>
  <c r="P1202" i="45"/>
  <c r="P1208" i="45"/>
  <c r="P1220" i="45"/>
  <c r="P1281" i="45"/>
  <c r="Q1281" i="45" s="1"/>
  <c r="O1330" i="45"/>
  <c r="P1330" i="45"/>
  <c r="O1338" i="45"/>
  <c r="P1338" i="45"/>
  <c r="O1346" i="45"/>
  <c r="P1346" i="45"/>
  <c r="P1363" i="45"/>
  <c r="O1363" i="45"/>
  <c r="O1379" i="45"/>
  <c r="P1379" i="45"/>
  <c r="Q1392" i="45"/>
  <c r="O1401" i="45"/>
  <c r="P1401" i="45"/>
  <c r="P903" i="45"/>
  <c r="P914" i="45"/>
  <c r="Q914" i="45" s="1"/>
  <c r="P940" i="45"/>
  <c r="P1009" i="45"/>
  <c r="Q1009" i="45" s="1"/>
  <c r="P1019" i="45"/>
  <c r="P1035" i="45"/>
  <c r="P1051" i="45"/>
  <c r="Q1071" i="45"/>
  <c r="P1091" i="45"/>
  <c r="Q1091" i="45" s="1"/>
  <c r="Q1103" i="45"/>
  <c r="P1117" i="45"/>
  <c r="Q1117" i="45" s="1"/>
  <c r="P1123" i="45"/>
  <c r="Q1123" i="45" s="1"/>
  <c r="P1138" i="45"/>
  <c r="Q1138" i="45" s="1"/>
  <c r="O1165" i="45"/>
  <c r="P1171" i="45"/>
  <c r="Q1171" i="45" s="1"/>
  <c r="P1174" i="45"/>
  <c r="Q1177" i="45"/>
  <c r="O1187" i="45"/>
  <c r="Q1187" i="45" s="1"/>
  <c r="P1196" i="45"/>
  <c r="Q1196" i="45" s="1"/>
  <c r="O1205" i="45"/>
  <c r="P1211" i="45"/>
  <c r="Q1211" i="45" s="1"/>
  <c r="P1214" i="45"/>
  <c r="Q1217" i="45"/>
  <c r="P1227" i="45"/>
  <c r="O1227" i="45"/>
  <c r="P1230" i="45"/>
  <c r="Q1233" i="45"/>
  <c r="O1237" i="45"/>
  <c r="Q1237" i="45" s="1"/>
  <c r="P1243" i="45"/>
  <c r="Q1243" i="45" s="1"/>
  <c r="P1253" i="45"/>
  <c r="O1253" i="45"/>
  <c r="P1266" i="45"/>
  <c r="P1272" i="45"/>
  <c r="Q1275" i="45"/>
  <c r="O1282" i="45"/>
  <c r="P1282" i="45"/>
  <c r="P1323" i="45"/>
  <c r="O1323" i="45"/>
  <c r="O1389" i="45"/>
  <c r="P1331" i="45"/>
  <c r="O1331" i="45"/>
  <c r="P1339" i="45"/>
  <c r="O1339" i="45"/>
  <c r="O1364" i="45"/>
  <c r="P1364" i="45"/>
  <c r="P1402" i="45"/>
  <c r="O1402" i="45"/>
  <c r="P1065" i="45"/>
  <c r="Q1065" i="45" s="1"/>
  <c r="O1092" i="45"/>
  <c r="Q1092" i="45" s="1"/>
  <c r="O1124" i="45"/>
  <c r="Q1124" i="45" s="1"/>
  <c r="Q1181" i="45"/>
  <c r="O1244" i="45"/>
  <c r="P1244" i="45"/>
  <c r="P1335" i="45"/>
  <c r="Q1335" i="45" s="1"/>
  <c r="O1354" i="45"/>
  <c r="P1354" i="45"/>
  <c r="P896" i="45"/>
  <c r="P915" i="45"/>
  <c r="Q915" i="45" s="1"/>
  <c r="P928" i="45"/>
  <c r="P985" i="45"/>
  <c r="P1001" i="45"/>
  <c r="P1010" i="45"/>
  <c r="Q1010" i="45" s="1"/>
  <c r="P1020" i="45"/>
  <c r="Q1020" i="45" s="1"/>
  <c r="P1026" i="45"/>
  <c r="Q1026" i="45" s="1"/>
  <c r="P1036" i="45"/>
  <c r="Q1036" i="45" s="1"/>
  <c r="P1042" i="45"/>
  <c r="Q1042" i="45" s="1"/>
  <c r="P1052" i="45"/>
  <c r="Q1052" i="45" s="1"/>
  <c r="P1058" i="45"/>
  <c r="Q1058" i="45" s="1"/>
  <c r="P1089" i="45"/>
  <c r="Q1089" i="45" s="1"/>
  <c r="O1107" i="45"/>
  <c r="P1121" i="45"/>
  <c r="Q1121" i="45" s="1"/>
  <c r="O1133" i="45"/>
  <c r="O1139" i="45"/>
  <c r="P1141" i="45"/>
  <c r="P1147" i="45"/>
  <c r="Q1147" i="45" s="1"/>
  <c r="P1155" i="45"/>
  <c r="Q1155" i="45" s="1"/>
  <c r="P1163" i="45"/>
  <c r="Q1163" i="45" s="1"/>
  <c r="P1166" i="45"/>
  <c r="P1175" i="45"/>
  <c r="O1179" i="45"/>
  <c r="Q1179" i="45" s="1"/>
  <c r="P1188" i="45"/>
  <c r="O1197" i="45"/>
  <c r="Q1197" i="45" s="1"/>
  <c r="P1203" i="45"/>
  <c r="Q1203" i="45" s="1"/>
  <c r="P1206" i="45"/>
  <c r="P1209" i="45"/>
  <c r="Q1209" i="45" s="1"/>
  <c r="P1215" i="45"/>
  <c r="P1221" i="45"/>
  <c r="Q1221" i="45" s="1"/>
  <c r="P1231" i="45"/>
  <c r="P1238" i="45"/>
  <c r="Q1241" i="45"/>
  <c r="P1258" i="45"/>
  <c r="P1264" i="45"/>
  <c r="O1267" i="45"/>
  <c r="Q1267" i="45" s="1"/>
  <c r="P1273" i="45"/>
  <c r="Q1273" i="45" s="1"/>
  <c r="P1279" i="45"/>
  <c r="Q1283" i="45"/>
  <c r="P1344" i="45"/>
  <c r="Q1412" i="45"/>
  <c r="Q1084" i="45"/>
  <c r="Q1116" i="45"/>
  <c r="Q1139" i="45"/>
  <c r="P1235" i="45"/>
  <c r="O1235" i="45"/>
  <c r="P1245" i="45"/>
  <c r="O1245" i="45"/>
  <c r="P1355" i="45"/>
  <c r="O1355" i="45"/>
  <c r="Q1393" i="45"/>
  <c r="Q1516" i="45"/>
  <c r="Q1565" i="45"/>
  <c r="P1715" i="45"/>
  <c r="O1715" i="45"/>
  <c r="O1736" i="45"/>
  <c r="P1736" i="45"/>
  <c r="P1751" i="45"/>
  <c r="O1751" i="45"/>
  <c r="O1781" i="45"/>
  <c r="P1781" i="45"/>
  <c r="P1933" i="45"/>
  <c r="O1933" i="45"/>
  <c r="P1289" i="45"/>
  <c r="Q1289" i="45" s="1"/>
  <c r="P1292" i="45"/>
  <c r="P1299" i="45"/>
  <c r="Q1299" i="45" s="1"/>
  <c r="P1320" i="45"/>
  <c r="P1333" i="45"/>
  <c r="P1343" i="45"/>
  <c r="P1368" i="45"/>
  <c r="P1380" i="45"/>
  <c r="Q1380" i="45" s="1"/>
  <c r="P1394" i="45"/>
  <c r="P1405" i="45"/>
  <c r="P1408" i="45"/>
  <c r="Q1408" i="45" s="1"/>
  <c r="P1420" i="45"/>
  <c r="Q1420" i="45" s="1"/>
  <c r="P1427" i="45"/>
  <c r="Q1427" i="45" s="1"/>
  <c r="P1440" i="45"/>
  <c r="Q1440" i="45" s="1"/>
  <c r="O1446" i="45"/>
  <c r="Q1446" i="45" s="1"/>
  <c r="P1449" i="45"/>
  <c r="Q1449" i="45" s="1"/>
  <c r="P1456" i="45"/>
  <c r="Q1456" i="45" s="1"/>
  <c r="P1462" i="45"/>
  <c r="Q1462" i="45" s="1"/>
  <c r="P1465" i="45"/>
  <c r="Q1465" i="45" s="1"/>
  <c r="P1480" i="45"/>
  <c r="Q1480" i="45" s="1"/>
  <c r="P1489" i="45"/>
  <c r="Q1489" i="45" s="1"/>
  <c r="P1497" i="45"/>
  <c r="Q1497" i="45" s="1"/>
  <c r="P1538" i="45"/>
  <c r="P1546" i="45"/>
  <c r="P1554" i="45"/>
  <c r="P1563" i="45"/>
  <c r="P1568" i="45"/>
  <c r="Q1568" i="45" s="1"/>
  <c r="P1577" i="45"/>
  <c r="Q1577" i="45" s="1"/>
  <c r="P1590" i="45"/>
  <c r="Q1590" i="45" s="1"/>
  <c r="P1599" i="45"/>
  <c r="O1602" i="45"/>
  <c r="Q1602" i="45" s="1"/>
  <c r="P1604" i="45"/>
  <c r="Q1604" i="45" s="1"/>
  <c r="P1616" i="45"/>
  <c r="Q1616" i="45" s="1"/>
  <c r="P1622" i="45"/>
  <c r="Q1622" i="45" s="1"/>
  <c r="P1631" i="45"/>
  <c r="O1634" i="45"/>
  <c r="Q1634" i="45" s="1"/>
  <c r="P1636" i="45"/>
  <c r="Q1636" i="45" s="1"/>
  <c r="P1654" i="45"/>
  <c r="Q1654" i="45" s="1"/>
  <c r="P1657" i="45"/>
  <c r="P1663" i="45"/>
  <c r="O1666" i="45"/>
  <c r="Q1666" i="45" s="1"/>
  <c r="P1673" i="45"/>
  <c r="Q1682" i="45"/>
  <c r="P1727" i="45"/>
  <c r="O1727" i="45"/>
  <c r="P1740" i="45"/>
  <c r="Q1740" i="45" s="1"/>
  <c r="O1765" i="45"/>
  <c r="P1765" i="45"/>
  <c r="O1788" i="45"/>
  <c r="P1788" i="45"/>
  <c r="O1814" i="45"/>
  <c r="P1814" i="45"/>
  <c r="P1854" i="45"/>
  <c r="O1854" i="45"/>
  <c r="P1879" i="45"/>
  <c r="O1879" i="45"/>
  <c r="Q1444" i="45"/>
  <c r="Q1572" i="45"/>
  <c r="Q1582" i="45"/>
  <c r="Q1648" i="45"/>
  <c r="P1670" i="45"/>
  <c r="O1670" i="45"/>
  <c r="O1752" i="45"/>
  <c r="P1752" i="45"/>
  <c r="Q1901" i="45"/>
  <c r="O1941" i="45"/>
  <c r="P1941" i="45"/>
  <c r="Q1373" i="45"/>
  <c r="Q1381" i="45"/>
  <c r="P1432" i="45"/>
  <c r="Q1432" i="45" s="1"/>
  <c r="P1441" i="45"/>
  <c r="Q1441" i="45" s="1"/>
  <c r="P1457" i="45"/>
  <c r="Q1457" i="45" s="1"/>
  <c r="O1509" i="45"/>
  <c r="O1517" i="45"/>
  <c r="Q1560" i="45"/>
  <c r="O1564" i="45"/>
  <c r="Q1564" i="45" s="1"/>
  <c r="P1574" i="45"/>
  <c r="Q1574" i="45" s="1"/>
  <c r="P1588" i="45"/>
  <c r="Q1588" i="45" s="1"/>
  <c r="Q1594" i="45"/>
  <c r="P1608" i="45"/>
  <c r="Q1608" i="45" s="1"/>
  <c r="Q1614" i="45"/>
  <c r="P1628" i="45"/>
  <c r="Q1628" i="45" s="1"/>
  <c r="Q1646" i="45"/>
  <c r="P1660" i="45"/>
  <c r="Q1660" i="45" s="1"/>
  <c r="P1674" i="45"/>
  <c r="O1674" i="45"/>
  <c r="O1705" i="45"/>
  <c r="Q1705" i="45" s="1"/>
  <c r="O1728" i="45"/>
  <c r="P1728" i="45"/>
  <c r="P1743" i="45"/>
  <c r="O1743" i="45"/>
  <c r="Q1772" i="45"/>
  <c r="Q1805" i="45"/>
  <c r="P1815" i="45"/>
  <c r="O1815" i="45"/>
  <c r="Q1822" i="45"/>
  <c r="O1845" i="45"/>
  <c r="P1845" i="45"/>
  <c r="Q1870" i="45"/>
  <c r="P1232" i="45"/>
  <c r="P1259" i="45"/>
  <c r="Q1259" i="45" s="1"/>
  <c r="P1262" i="45"/>
  <c r="P1265" i="45"/>
  <c r="Q1265" i="45" s="1"/>
  <c r="P1271" i="45"/>
  <c r="P1277" i="45"/>
  <c r="Q1277" i="45" s="1"/>
  <c r="P1287" i="45"/>
  <c r="P1294" i="45"/>
  <c r="P1297" i="45"/>
  <c r="Q1297" i="45" s="1"/>
  <c r="P1300" i="45"/>
  <c r="P1307" i="45"/>
  <c r="Q1307" i="45" s="1"/>
  <c r="P1328" i="45"/>
  <c r="P1341" i="45"/>
  <c r="P1360" i="45"/>
  <c r="P1365" i="45"/>
  <c r="Q1365" i="45" s="1"/>
  <c r="P1390" i="45"/>
  <c r="P1409" i="45"/>
  <c r="Q1409" i="45" s="1"/>
  <c r="P1424" i="45"/>
  <c r="Q1424" i="45" s="1"/>
  <c r="P1458" i="45"/>
  <c r="P1473" i="45"/>
  <c r="Q1473" i="45" s="1"/>
  <c r="P1490" i="45"/>
  <c r="P1498" i="45"/>
  <c r="P1523" i="45"/>
  <c r="P1531" i="45"/>
  <c r="P1552" i="45"/>
  <c r="Q1552" i="45" s="1"/>
  <c r="P1569" i="45"/>
  <c r="Q1569" i="45" s="1"/>
  <c r="P1575" i="45"/>
  <c r="O1578" i="45"/>
  <c r="Q1578" i="45" s="1"/>
  <c r="P1580" i="45"/>
  <c r="Q1580" i="45" s="1"/>
  <c r="P1586" i="45"/>
  <c r="Q1586" i="45" s="1"/>
  <c r="P1589" i="45"/>
  <c r="Q1589" i="45" s="1"/>
  <c r="O1592" i="45"/>
  <c r="Q1592" i="45" s="1"/>
  <c r="P1603" i="45"/>
  <c r="Q1603" i="45" s="1"/>
  <c r="O1606" i="45"/>
  <c r="P1609" i="45"/>
  <c r="Q1609" i="45" s="1"/>
  <c r="P1626" i="45"/>
  <c r="Q1626" i="45" s="1"/>
  <c r="P1629" i="45"/>
  <c r="P1635" i="45"/>
  <c r="Q1635" i="45" s="1"/>
  <c r="O1638" i="45"/>
  <c r="P1640" i="45"/>
  <c r="Q1640" i="45" s="1"/>
  <c r="P1658" i="45"/>
  <c r="Q1658" i="45" s="1"/>
  <c r="P1661" i="45"/>
  <c r="O1667" i="45"/>
  <c r="P1667" i="45"/>
  <c r="O1671" i="45"/>
  <c r="P1671" i="45"/>
  <c r="P1686" i="45"/>
  <c r="Q1686" i="45" s="1"/>
  <c r="P1689" i="45"/>
  <c r="P1695" i="45"/>
  <c r="P1699" i="45"/>
  <c r="P1710" i="45"/>
  <c r="Q1710" i="45" s="1"/>
  <c r="P1717" i="45"/>
  <c r="Q1717" i="45" s="1"/>
  <c r="P1719" i="45"/>
  <c r="O1719" i="45"/>
  <c r="Q1741" i="45"/>
  <c r="Q1785" i="45"/>
  <c r="P1799" i="45"/>
  <c r="O1799" i="45"/>
  <c r="O1812" i="45"/>
  <c r="P1812" i="45"/>
  <c r="Q1838" i="45"/>
  <c r="O1852" i="45"/>
  <c r="P1852" i="45"/>
  <c r="P1871" i="45"/>
  <c r="O1871" i="45"/>
  <c r="Q1893" i="45"/>
  <c r="Q1638" i="45"/>
  <c r="O1744" i="45"/>
  <c r="P1744" i="45"/>
  <c r="O1757" i="45"/>
  <c r="P1757" i="45"/>
  <c r="O1773" i="45"/>
  <c r="P1773" i="45"/>
  <c r="Q1846" i="45"/>
  <c r="O1925" i="45"/>
  <c r="P1925" i="45"/>
  <c r="P1935" i="45"/>
  <c r="O1935" i="45"/>
  <c r="Q1374" i="45"/>
  <c r="Q1410" i="45"/>
  <c r="Q1416" i="45"/>
  <c r="Q1422" i="45"/>
  <c r="P1425" i="45"/>
  <c r="Q1425" i="45" s="1"/>
  <c r="O1453" i="45"/>
  <c r="O1469" i="45"/>
  <c r="P1520" i="45"/>
  <c r="Q1520" i="45" s="1"/>
  <c r="O1524" i="45"/>
  <c r="Q1524" i="45" s="1"/>
  <c r="P1528" i="45"/>
  <c r="Q1528" i="45" s="1"/>
  <c r="O1532" i="45"/>
  <c r="Q1532" i="45" s="1"/>
  <c r="P1536" i="45"/>
  <c r="Q1536" i="45" s="1"/>
  <c r="P1561" i="45"/>
  <c r="Q1584" i="45"/>
  <c r="Q1618" i="45"/>
  <c r="Q1650" i="45"/>
  <c r="P1664" i="45"/>
  <c r="Q1664" i="45" s="1"/>
  <c r="Q1678" i="45"/>
  <c r="P1692" i="45"/>
  <c r="Q1692" i="45" s="1"/>
  <c r="P1735" i="45"/>
  <c r="O1735" i="45"/>
  <c r="P1790" i="45"/>
  <c r="O1790" i="45"/>
  <c r="O1836" i="45"/>
  <c r="P1836" i="45"/>
  <c r="P1839" i="45"/>
  <c r="O1839" i="45"/>
  <c r="P1887" i="45"/>
  <c r="O1887" i="45"/>
  <c r="P1251" i="45"/>
  <c r="Q1251" i="45" s="1"/>
  <c r="P1254" i="45"/>
  <c r="P1257" i="45"/>
  <c r="Q1257" i="45" s="1"/>
  <c r="P1263" i="45"/>
  <c r="P1269" i="45"/>
  <c r="Q1269" i="45" s="1"/>
  <c r="P1285" i="45"/>
  <c r="P1295" i="45"/>
  <c r="P1302" i="45"/>
  <c r="P1305" i="45"/>
  <c r="Q1305" i="45" s="1"/>
  <c r="P1308" i="45"/>
  <c r="P1315" i="45"/>
  <c r="Q1315" i="45" s="1"/>
  <c r="P1336" i="45"/>
  <c r="P1352" i="45"/>
  <c r="P1357" i="45"/>
  <c r="Q1357" i="45" s="1"/>
  <c r="P1385" i="45"/>
  <c r="P1388" i="45"/>
  <c r="Q1388" i="45" s="1"/>
  <c r="P1396" i="45"/>
  <c r="Q1396" i="45" s="1"/>
  <c r="P1475" i="45"/>
  <c r="P1483" i="45"/>
  <c r="P1496" i="45"/>
  <c r="Q1496" i="45" s="1"/>
  <c r="P1512" i="45"/>
  <c r="Q1512" i="45" s="1"/>
  <c r="P1521" i="45"/>
  <c r="Q1521" i="45" s="1"/>
  <c r="P1529" i="45"/>
  <c r="Q1529" i="45" s="1"/>
  <c r="P1542" i="45"/>
  <c r="Q1542" i="45" s="1"/>
  <c r="P1550" i="45"/>
  <c r="Q1550" i="45" s="1"/>
  <c r="P1558" i="45"/>
  <c r="Q1558" i="45" s="1"/>
  <c r="P1571" i="45"/>
  <c r="P1576" i="45"/>
  <c r="Q1576" i="45" s="1"/>
  <c r="P1579" i="45"/>
  <c r="P1593" i="45"/>
  <c r="P1607" i="45"/>
  <c r="O1610" i="45"/>
  <c r="Q1610" i="45" s="1"/>
  <c r="P1612" i="45"/>
  <c r="Q1612" i="45" s="1"/>
  <c r="P1624" i="45"/>
  <c r="Q1624" i="45" s="1"/>
  <c r="P1630" i="45"/>
  <c r="Q1630" i="45" s="1"/>
  <c r="P1639" i="45"/>
  <c r="O1642" i="45"/>
  <c r="Q1642" i="45" s="1"/>
  <c r="P1644" i="45"/>
  <c r="Q1644" i="45" s="1"/>
  <c r="P1662" i="45"/>
  <c r="Q1662" i="45" s="1"/>
  <c r="P1665" i="45"/>
  <c r="P1668" i="45"/>
  <c r="Q1668" i="45" s="1"/>
  <c r="P1693" i="45"/>
  <c r="Q1693" i="45" s="1"/>
  <c r="P1706" i="45"/>
  <c r="P1714" i="45"/>
  <c r="Q1714" i="45" s="1"/>
  <c r="P1758" i="45"/>
  <c r="P1774" i="45"/>
  <c r="P1821" i="45"/>
  <c r="O1821" i="45"/>
  <c r="Q1849" i="45"/>
  <c r="P1863" i="45"/>
  <c r="O1863" i="45"/>
  <c r="P1943" i="45"/>
  <c r="O1943" i="45"/>
  <c r="Q1950" i="45"/>
  <c r="P1672" i="45"/>
  <c r="Q1672" i="45" s="1"/>
  <c r="P1690" i="45"/>
  <c r="Q1690" i="45" s="1"/>
  <c r="P1700" i="45"/>
  <c r="P1729" i="45"/>
  <c r="Q1729" i="45" s="1"/>
  <c r="P1737" i="45"/>
  <c r="Q1737" i="45" s="1"/>
  <c r="P1745" i="45"/>
  <c r="Q1745" i="45" s="1"/>
  <c r="P1753" i="45"/>
  <c r="Q1753" i="45" s="1"/>
  <c r="P1759" i="45"/>
  <c r="Q1759" i="45" s="1"/>
  <c r="P1767" i="45"/>
  <c r="Q1767" i="45" s="1"/>
  <c r="P1770" i="45"/>
  <c r="P1775" i="45"/>
  <c r="Q1775" i="45" s="1"/>
  <c r="P1778" i="45"/>
  <c r="P1783" i="45"/>
  <c r="Q1783" i="45" s="1"/>
  <c r="P1795" i="45"/>
  <c r="P1800" i="45"/>
  <c r="Q1820" i="45"/>
  <c r="P1833" i="45"/>
  <c r="Q1833" i="45" s="1"/>
  <c r="P1842" i="45"/>
  <c r="P1847" i="45"/>
  <c r="Q1847" i="45" s="1"/>
  <c r="P1859" i="45"/>
  <c r="P1864" i="45"/>
  <c r="P1867" i="45"/>
  <c r="Q1867" i="45" s="1"/>
  <c r="P1872" i="45"/>
  <c r="P1875" i="45"/>
  <c r="Q1875" i="45" s="1"/>
  <c r="P1880" i="45"/>
  <c r="P1883" i="45"/>
  <c r="Q1883" i="45" s="1"/>
  <c r="P1888" i="45"/>
  <c r="P1907" i="45"/>
  <c r="Q1907" i="45" s="1"/>
  <c r="P1913" i="45"/>
  <c r="P1921" i="45"/>
  <c r="P1924" i="45"/>
  <c r="Q1924" i="45" s="1"/>
  <c r="P1936" i="45"/>
  <c r="P1940" i="45"/>
  <c r="P1944" i="45"/>
  <c r="P1951" i="45"/>
  <c r="P1954" i="45"/>
  <c r="P1966" i="45"/>
  <c r="P1972" i="45"/>
  <c r="P1977" i="45"/>
  <c r="P1981" i="45"/>
  <c r="Q1981" i="45" s="1"/>
  <c r="P1983" i="45"/>
  <c r="Q1983" i="45" s="1"/>
  <c r="P1986" i="45"/>
  <c r="P1995" i="45"/>
  <c r="P1998" i="45"/>
  <c r="Q1998" i="45" s="1"/>
  <c r="P2004" i="45"/>
  <c r="P2009" i="45"/>
  <c r="P2013" i="45"/>
  <c r="P2022" i="45"/>
  <c r="Q2022" i="45" s="1"/>
  <c r="P2028" i="45"/>
  <c r="P2039" i="45"/>
  <c r="Q2039" i="45" s="1"/>
  <c r="P2041" i="45"/>
  <c r="P2045" i="45"/>
  <c r="P2058" i="45"/>
  <c r="P2073" i="45"/>
  <c r="P2077" i="45"/>
  <c r="Q2096" i="45"/>
  <c r="P2102" i="45"/>
  <c r="Q2102" i="45" s="1"/>
  <c r="P2104" i="45"/>
  <c r="O2116" i="45"/>
  <c r="Q2116" i="45" s="1"/>
  <c r="O2129" i="45"/>
  <c r="P2135" i="45"/>
  <c r="Q2135" i="45" s="1"/>
  <c r="O2149" i="45"/>
  <c r="Q2149" i="45" s="1"/>
  <c r="P2157" i="45"/>
  <c r="O2157" i="45"/>
  <c r="P2204" i="45"/>
  <c r="P2222" i="45"/>
  <c r="P2287" i="45"/>
  <c r="Q2287" i="45" s="1"/>
  <c r="P2294" i="45"/>
  <c r="O2294" i="45"/>
  <c r="Q1894" i="45"/>
  <c r="Q1902" i="45"/>
  <c r="Q1911" i="45"/>
  <c r="Q2000" i="45"/>
  <c r="Q2024" i="45"/>
  <c r="Q2031" i="45"/>
  <c r="Q2062" i="45"/>
  <c r="Q2086" i="45"/>
  <c r="Q2129" i="45"/>
  <c r="P2232" i="45"/>
  <c r="O2232" i="45"/>
  <c r="Q2305" i="45"/>
  <c r="Q1804" i="45"/>
  <c r="P1817" i="45"/>
  <c r="Q1817" i="45" s="1"/>
  <c r="Q1831" i="45"/>
  <c r="P1932" i="45"/>
  <c r="Q1932" i="45" s="1"/>
  <c r="O2014" i="45"/>
  <c r="Q2014" i="45" s="1"/>
  <c r="P2019" i="45"/>
  <c r="Q2019" i="45" s="1"/>
  <c r="P2033" i="45"/>
  <c r="Q2033" i="45" s="1"/>
  <c r="O2046" i="45"/>
  <c r="Q2046" i="45" s="1"/>
  <c r="O2048" i="45"/>
  <c r="Q2048" i="45" s="1"/>
  <c r="P2064" i="45"/>
  <c r="Q2064" i="45" s="1"/>
  <c r="O2078" i="45"/>
  <c r="Q2078" i="45" s="1"/>
  <c r="P2083" i="45"/>
  <c r="P2088" i="45"/>
  <c r="Q2088" i="45" s="1"/>
  <c r="O2095" i="45"/>
  <c r="Q2095" i="45" s="1"/>
  <c r="Q2125" i="45"/>
  <c r="Q2141" i="45"/>
  <c r="Q2183" i="45"/>
  <c r="Q2191" i="45"/>
  <c r="P2193" i="45"/>
  <c r="Q2193" i="45" s="1"/>
  <c r="P2219" i="45"/>
  <c r="Q2219" i="45" s="1"/>
  <c r="Q2235" i="45"/>
  <c r="P2245" i="45"/>
  <c r="O2245" i="45"/>
  <c r="Q2250" i="45"/>
  <c r="Q2253" i="45"/>
  <c r="P2256" i="45"/>
  <c r="Q2256" i="45" s="1"/>
  <c r="P2265" i="45"/>
  <c r="Q2265" i="45" s="1"/>
  <c r="P2271" i="45"/>
  <c r="O2271" i="45"/>
  <c r="O2291" i="45"/>
  <c r="P2291" i="45"/>
  <c r="P2295" i="45"/>
  <c r="O2295" i="45"/>
  <c r="P1676" i="45"/>
  <c r="Q1676" i="45" s="1"/>
  <c r="Q1796" i="45"/>
  <c r="P1809" i="45"/>
  <c r="Q1809" i="45" s="1"/>
  <c r="P1818" i="45"/>
  <c r="P1823" i="45"/>
  <c r="Q1823" i="45" s="1"/>
  <c r="P1835" i="45"/>
  <c r="P1840" i="45"/>
  <c r="P1897" i="45"/>
  <c r="Q1897" i="45" s="1"/>
  <c r="P1905" i="45"/>
  <c r="Q1905" i="45" s="1"/>
  <c r="P1908" i="45"/>
  <c r="Q1908" i="45" s="1"/>
  <c r="P1960" i="45"/>
  <c r="Q1960" i="45" s="1"/>
  <c r="P1992" i="45"/>
  <c r="Q1992" i="45" s="1"/>
  <c r="P2020" i="45"/>
  <c r="P2034" i="45"/>
  <c r="P2051" i="45"/>
  <c r="P2065" i="45"/>
  <c r="P2069" i="45"/>
  <c r="P2084" i="45"/>
  <c r="P2089" i="45"/>
  <c r="O2093" i="45"/>
  <c r="Q2093" i="45" s="1"/>
  <c r="P2097" i="45"/>
  <c r="Q2097" i="45" s="1"/>
  <c r="P2100" i="45"/>
  <c r="Q2100" i="45" s="1"/>
  <c r="P2108" i="45"/>
  <c r="Q2108" i="45" s="1"/>
  <c r="P2117" i="45"/>
  <c r="P2172" i="45"/>
  <c r="Q2172" i="45" s="1"/>
  <c r="Q2175" i="45"/>
  <c r="O2205" i="45"/>
  <c r="O2220" i="45"/>
  <c r="P2220" i="45"/>
  <c r="O2223" i="45"/>
  <c r="Q2223" i="45" s="1"/>
  <c r="P2230" i="45"/>
  <c r="Q2230" i="45" s="1"/>
  <c r="P2233" i="45"/>
  <c r="Q2233" i="45" s="1"/>
  <c r="P2236" i="45"/>
  <c r="P2285" i="45"/>
  <c r="Q2285" i="45" s="1"/>
  <c r="Q1967" i="45"/>
  <c r="Q1982" i="45"/>
  <c r="Q1999" i="45"/>
  <c r="Q2038" i="45"/>
  <c r="Q2040" i="45"/>
  <c r="Q2103" i="45"/>
  <c r="P2242" i="45"/>
  <c r="O2242" i="45"/>
  <c r="O2246" i="45"/>
  <c r="P2246" i="45"/>
  <c r="P2272" i="45"/>
  <c r="O2272" i="45"/>
  <c r="P2276" i="45"/>
  <c r="O2276" i="45"/>
  <c r="P2292" i="45"/>
  <c r="O2292" i="45"/>
  <c r="O2310" i="45"/>
  <c r="P2310" i="45"/>
  <c r="Q1780" i="45"/>
  <c r="P1793" i="45"/>
  <c r="Q1793" i="45" s="1"/>
  <c r="P1802" i="45"/>
  <c r="P1807" i="45"/>
  <c r="Q1807" i="45" s="1"/>
  <c r="P1819" i="45"/>
  <c r="P1824" i="45"/>
  <c r="Q1844" i="45"/>
  <c r="P1857" i="45"/>
  <c r="Q1857" i="45" s="1"/>
  <c r="Q1861" i="45"/>
  <c r="P1866" i="45"/>
  <c r="Q1869" i="45"/>
  <c r="P1874" i="45"/>
  <c r="Q1877" i="45"/>
  <c r="P1882" i="45"/>
  <c r="Q1885" i="45"/>
  <c r="P1890" i="45"/>
  <c r="P1895" i="45"/>
  <c r="Q1895" i="45" s="1"/>
  <c r="P1903" i="45"/>
  <c r="Q1903" i="45" s="1"/>
  <c r="P1939" i="45"/>
  <c r="Q1939" i="45" s="1"/>
  <c r="P1952" i="45"/>
  <c r="Q1952" i="45" s="1"/>
  <c r="P1984" i="45"/>
  <c r="Q1984" i="45" s="1"/>
  <c r="P2011" i="45"/>
  <c r="P2017" i="45"/>
  <c r="P2021" i="45"/>
  <c r="P2035" i="45"/>
  <c r="P2052" i="45"/>
  <c r="O2057" i="45"/>
  <c r="Q2057" i="45" s="1"/>
  <c r="P2066" i="45"/>
  <c r="P2075" i="45"/>
  <c r="P2081" i="45"/>
  <c r="O2085" i="45"/>
  <c r="Q2085" i="45" s="1"/>
  <c r="P2090" i="45"/>
  <c r="P2115" i="45"/>
  <c r="Q2115" i="45" s="1"/>
  <c r="P2126" i="45"/>
  <c r="Q2126" i="45" s="1"/>
  <c r="P2156" i="45"/>
  <c r="Q2156" i="45" s="1"/>
  <c r="Q2159" i="45"/>
  <c r="P2189" i="45"/>
  <c r="P2197" i="45"/>
  <c r="Q2200" i="45"/>
  <c r="P2227" i="45"/>
  <c r="Q2227" i="45" s="1"/>
  <c r="P2240" i="45"/>
  <c r="Q2240" i="45" s="1"/>
  <c r="P2257" i="45"/>
  <c r="Q2257" i="45" s="1"/>
  <c r="Q2296" i="45"/>
  <c r="Q2101" i="45"/>
  <c r="Q2151" i="45"/>
  <c r="O2206" i="45"/>
  <c r="P2206" i="45"/>
  <c r="Q2217" i="45"/>
  <c r="P2224" i="45"/>
  <c r="O2224" i="45"/>
  <c r="O2228" i="45"/>
  <c r="P2228" i="45"/>
  <c r="Q2251" i="45"/>
  <c r="P2273" i="45"/>
  <c r="O2273" i="45"/>
  <c r="P2293" i="45"/>
  <c r="O2293" i="45"/>
  <c r="P2304" i="45"/>
  <c r="O2304" i="45"/>
  <c r="P1761" i="45"/>
  <c r="Q1761" i="45" s="1"/>
  <c r="P1769" i="45"/>
  <c r="Q1769" i="45" s="1"/>
  <c r="P1777" i="45"/>
  <c r="Q1777" i="45" s="1"/>
  <c r="Q1791" i="45"/>
  <c r="Q1828" i="45"/>
  <c r="P1841" i="45"/>
  <c r="Q1841" i="45" s="1"/>
  <c r="Q1855" i="45"/>
  <c r="Q1899" i="45"/>
  <c r="Q1910" i="45"/>
  <c r="P1912" i="45"/>
  <c r="Q1912" i="45" s="1"/>
  <c r="Q1916" i="45"/>
  <c r="P1920" i="45"/>
  <c r="Q1920" i="45" s="1"/>
  <c r="P1976" i="45"/>
  <c r="Q1976" i="45" s="1"/>
  <c r="P2008" i="45"/>
  <c r="Q2008" i="45" s="1"/>
  <c r="P2018" i="45"/>
  <c r="P2027" i="45"/>
  <c r="Q2027" i="45" s="1"/>
  <c r="P2036" i="45"/>
  <c r="O2041" i="45"/>
  <c r="P2049" i="45"/>
  <c r="Q2049" i="45" s="1"/>
  <c r="P2053" i="45"/>
  <c r="P2067" i="45"/>
  <c r="P2072" i="45"/>
  <c r="Q2072" i="45" s="1"/>
  <c r="P2082" i="45"/>
  <c r="P2112" i="45"/>
  <c r="Q2112" i="45" s="1"/>
  <c r="Q2118" i="45"/>
  <c r="P2123" i="45"/>
  <c r="Q2123" i="45" s="1"/>
  <c r="P2131" i="45"/>
  <c r="Q2131" i="45" s="1"/>
  <c r="Q2143" i="45"/>
  <c r="P2173" i="45"/>
  <c r="Q2173" i="45" s="1"/>
  <c r="O2198" i="45"/>
  <c r="P2198" i="45"/>
  <c r="Q2203" i="45"/>
  <c r="Q2215" i="45"/>
  <c r="P2231" i="45"/>
  <c r="Q2231" i="45" s="1"/>
  <c r="P2243" i="45"/>
  <c r="Q2243" i="45" s="1"/>
  <c r="P2264" i="45"/>
  <c r="Q2264" i="45" s="1"/>
  <c r="P2270" i="45"/>
  <c r="Q2270" i="45" s="1"/>
  <c r="P2211" i="45"/>
  <c r="P2258" i="45"/>
  <c r="Q2258" i="45" s="1"/>
  <c r="P2266" i="45"/>
  <c r="Q2266" i="45" s="1"/>
  <c r="P2269" i="45"/>
  <c r="Q2269" i="45" s="1"/>
  <c r="P2284" i="45"/>
  <c r="Q2284" i="45" s="1"/>
  <c r="P2286" i="45"/>
  <c r="Q2286" i="45" s="1"/>
  <c r="P2288" i="45"/>
  <c r="Q2288" i="45" s="1"/>
  <c r="P2297" i="45"/>
  <c r="Q2297" i="45" s="1"/>
  <c r="P2306" i="45"/>
  <c r="P2312" i="45"/>
  <c r="Q2312" i="45" s="1"/>
  <c r="P2324" i="45"/>
  <c r="Q2324" i="45" s="1"/>
  <c r="P2344" i="45"/>
  <c r="Q2344" i="45" s="1"/>
  <c r="P2347" i="45"/>
  <c r="P2350" i="45"/>
  <c r="P2356" i="45"/>
  <c r="P2376" i="45"/>
  <c r="Q2376" i="45" s="1"/>
  <c r="P2379" i="45"/>
  <c r="P2382" i="45"/>
  <c r="P2388" i="45"/>
  <c r="P2408" i="45"/>
  <c r="Q2408" i="45" s="1"/>
  <c r="P2411" i="45"/>
  <c r="P2414" i="45"/>
  <c r="P2420" i="45"/>
  <c r="P2440" i="45"/>
  <c r="Q2440" i="45" s="1"/>
  <c r="P2443" i="45"/>
  <c r="P2446" i="45"/>
  <c r="P2452" i="45"/>
  <c r="P2477" i="45"/>
  <c r="Q2477" i="45" s="1"/>
  <c r="P2483" i="45"/>
  <c r="P2492" i="45"/>
  <c r="Q2492" i="45" s="1"/>
  <c r="O2494" i="45"/>
  <c r="Q2494" i="45" s="1"/>
  <c r="P2497" i="45"/>
  <c r="Q2497" i="45" s="1"/>
  <c r="P2505" i="45"/>
  <c r="Q2505" i="45" s="1"/>
  <c r="O2509" i="45"/>
  <c r="Q2509" i="45" s="1"/>
  <c r="P2524" i="45"/>
  <c r="Q2524" i="45" s="1"/>
  <c r="P2535" i="45"/>
  <c r="P2547" i="45"/>
  <c r="P2557" i="45"/>
  <c r="Q2557" i="45" s="1"/>
  <c r="P2560" i="45"/>
  <c r="P2570" i="45"/>
  <c r="Q2570" i="45" s="1"/>
  <c r="Q2591" i="45"/>
  <c r="O2606" i="45"/>
  <c r="P2606" i="45"/>
  <c r="P2617" i="45"/>
  <c r="O2617" i="45"/>
  <c r="O2649" i="45"/>
  <c r="P2649" i="45"/>
  <c r="P2274" i="45"/>
  <c r="Q2274" i="45" s="1"/>
  <c r="P2277" i="45"/>
  <c r="Q2277" i="45" s="1"/>
  <c r="P2327" i="45"/>
  <c r="Q2327" i="45" s="1"/>
  <c r="P2359" i="45"/>
  <c r="Q2359" i="45" s="1"/>
  <c r="P2391" i="45"/>
  <c r="Q2391" i="45" s="1"/>
  <c r="P2423" i="45"/>
  <c r="Q2423" i="45" s="1"/>
  <c r="P2455" i="45"/>
  <c r="Q2455" i="45" s="1"/>
  <c r="O2461" i="45"/>
  <c r="Q2461" i="45" s="1"/>
  <c r="P2475" i="45"/>
  <c r="P2478" i="45"/>
  <c r="P2489" i="45"/>
  <c r="Q2489" i="45" s="1"/>
  <c r="P2512" i="45"/>
  <c r="P2515" i="45"/>
  <c r="O2530" i="45"/>
  <c r="Q2530" i="45" s="1"/>
  <c r="P2567" i="45"/>
  <c r="O2610" i="45"/>
  <c r="P2610" i="45"/>
  <c r="O2674" i="45"/>
  <c r="P2674" i="45"/>
  <c r="P2725" i="45"/>
  <c r="O2725" i="45"/>
  <c r="Q2732" i="45"/>
  <c r="Q2538" i="45"/>
  <c r="O2561" i="45"/>
  <c r="P2561" i="45"/>
  <c r="O2614" i="45"/>
  <c r="P2614" i="45"/>
  <c r="O2618" i="45"/>
  <c r="P2618" i="45"/>
  <c r="O2660" i="45"/>
  <c r="P2660" i="45"/>
  <c r="O2678" i="45"/>
  <c r="P2678" i="45"/>
  <c r="P2307" i="45"/>
  <c r="Q2307" i="45" s="1"/>
  <c r="Q2319" i="45"/>
  <c r="P2321" i="45"/>
  <c r="P2333" i="45"/>
  <c r="Q2333" i="45" s="1"/>
  <c r="P2339" i="45"/>
  <c r="Q2339" i="45" s="1"/>
  <c r="Q2351" i="45"/>
  <c r="P2353" i="45"/>
  <c r="Q2353" i="45" s="1"/>
  <c r="P2365" i="45"/>
  <c r="Q2365" i="45" s="1"/>
  <c r="Q2383" i="45"/>
  <c r="P2385" i="45"/>
  <c r="Q2385" i="45" s="1"/>
  <c r="P2397" i="45"/>
  <c r="Q2397" i="45" s="1"/>
  <c r="Q2415" i="45"/>
  <c r="P2417" i="45"/>
  <c r="Q2417" i="45" s="1"/>
  <c r="P2429" i="45"/>
  <c r="Q2429" i="45" s="1"/>
  <c r="Q2447" i="45"/>
  <c r="P2449" i="45"/>
  <c r="Q2449" i="45" s="1"/>
  <c r="Q2473" i="45"/>
  <c r="Q2484" i="45"/>
  <c r="P2486" i="45"/>
  <c r="Q2486" i="45" s="1"/>
  <c r="O2525" i="45"/>
  <c r="Q2525" i="45" s="1"/>
  <c r="P2554" i="45"/>
  <c r="Q2554" i="45" s="1"/>
  <c r="P2571" i="45"/>
  <c r="O2571" i="45"/>
  <c r="Q2607" i="45"/>
  <c r="P2653" i="45"/>
  <c r="O2653" i="45"/>
  <c r="P2693" i="45"/>
  <c r="O2693" i="45"/>
  <c r="Q2707" i="45"/>
  <c r="P2145" i="45"/>
  <c r="Q2145" i="45" s="1"/>
  <c r="P2153" i="45"/>
  <c r="Q2153" i="45" s="1"/>
  <c r="P2161" i="45"/>
  <c r="Q2161" i="45" s="1"/>
  <c r="P2169" i="45"/>
  <c r="Q2169" i="45" s="1"/>
  <c r="P2177" i="45"/>
  <c r="Q2177" i="45" s="1"/>
  <c r="P2185" i="45"/>
  <c r="Q2185" i="45" s="1"/>
  <c r="P2199" i="45"/>
  <c r="Q2199" i="45" s="1"/>
  <c r="P2201" i="45"/>
  <c r="Q2201" i="45" s="1"/>
  <c r="P2207" i="45"/>
  <c r="Q2207" i="45" s="1"/>
  <c r="P2209" i="45"/>
  <c r="Q2209" i="45" s="1"/>
  <c r="P2218" i="45"/>
  <c r="P2229" i="45"/>
  <c r="Q2229" i="45" s="1"/>
  <c r="P2247" i="45"/>
  <c r="Q2247" i="45" s="1"/>
  <c r="P2252" i="45"/>
  <c r="P2259" i="45"/>
  <c r="Q2259" i="45" s="1"/>
  <c r="P2267" i="45"/>
  <c r="Q2267" i="45" s="1"/>
  <c r="P2278" i="45"/>
  <c r="Q2278" i="45" s="1"/>
  <c r="P2283" i="45"/>
  <c r="Q2283" i="45" s="1"/>
  <c r="P2289" i="45"/>
  <c r="Q2289" i="45" s="1"/>
  <c r="P2340" i="45"/>
  <c r="P2363" i="45"/>
  <c r="P2366" i="45"/>
  <c r="P2372" i="45"/>
  <c r="Q2372" i="45" s="1"/>
  <c r="P2395" i="45"/>
  <c r="P2398" i="45"/>
  <c r="P2404" i="45"/>
  <c r="Q2404" i="45" s="1"/>
  <c r="P2427" i="45"/>
  <c r="P2430" i="45"/>
  <c r="P2436" i="45"/>
  <c r="Q2436" i="45" s="1"/>
  <c r="P2453" i="45"/>
  <c r="Q2453" i="45" s="1"/>
  <c r="P2459" i="45"/>
  <c r="P2462" i="45"/>
  <c r="P2468" i="45"/>
  <c r="P2471" i="45"/>
  <c r="O2493" i="45"/>
  <c r="Q2493" i="45" s="1"/>
  <c r="P2495" i="45"/>
  <c r="P2518" i="45"/>
  <c r="Q2518" i="45" s="1"/>
  <c r="P2522" i="45"/>
  <c r="P2528" i="45"/>
  <c r="P2531" i="45"/>
  <c r="O2537" i="45"/>
  <c r="P2542" i="45"/>
  <c r="Q2542" i="45" s="1"/>
  <c r="P2549" i="45"/>
  <c r="P2552" i="45"/>
  <c r="P2555" i="45"/>
  <c r="O2590" i="45"/>
  <c r="P2590" i="45"/>
  <c r="P2630" i="45"/>
  <c r="Q2630" i="45" s="1"/>
  <c r="O2647" i="45"/>
  <c r="P2647" i="45"/>
  <c r="P2714" i="45"/>
  <c r="O2714" i="45"/>
  <c r="P2210" i="45"/>
  <c r="Q2221" i="45"/>
  <c r="P2234" i="45"/>
  <c r="Q2234" i="45" s="1"/>
  <c r="P2237" i="45"/>
  <c r="Q2237" i="45" s="1"/>
  <c r="P2255" i="45"/>
  <c r="Q2255" i="45" s="1"/>
  <c r="P2260" i="45"/>
  <c r="P2263" i="45"/>
  <c r="Q2263" i="45" s="1"/>
  <c r="P2268" i="45"/>
  <c r="P2311" i="45"/>
  <c r="Q2311" i="45" s="1"/>
  <c r="Q2313" i="45"/>
  <c r="P2343" i="45"/>
  <c r="Q2343" i="45" s="1"/>
  <c r="Q2345" i="45"/>
  <c r="Q2357" i="45"/>
  <c r="P2375" i="45"/>
  <c r="Q2375" i="45" s="1"/>
  <c r="Q2377" i="45"/>
  <c r="Q2389" i="45"/>
  <c r="P2407" i="45"/>
  <c r="Q2407" i="45" s="1"/>
  <c r="Q2409" i="45"/>
  <c r="Q2421" i="45"/>
  <c r="P2439" i="45"/>
  <c r="Q2439" i="45" s="1"/>
  <c r="Q2441" i="45"/>
  <c r="O2482" i="45"/>
  <c r="Q2482" i="45" s="1"/>
  <c r="P2487" i="45"/>
  <c r="P2504" i="45"/>
  <c r="P2508" i="45"/>
  <c r="Q2508" i="45" s="1"/>
  <c r="P2540" i="45"/>
  <c r="P2543" i="45"/>
  <c r="P2569" i="45"/>
  <c r="P2581" i="45"/>
  <c r="Q2581" i="45" s="1"/>
  <c r="P2597" i="45"/>
  <c r="O2597" i="45"/>
  <c r="O2658" i="45"/>
  <c r="Q2658" i="45" s="1"/>
  <c r="O2698" i="45"/>
  <c r="P2698" i="45"/>
  <c r="Q2320" i="45"/>
  <c r="Q2384" i="45"/>
  <c r="Q2416" i="45"/>
  <c r="Q2448" i="45"/>
  <c r="Q2480" i="45"/>
  <c r="O2648" i="45"/>
  <c r="P2648" i="45"/>
  <c r="Q2279" i="45"/>
  <c r="Q2290" i="45"/>
  <c r="P2299" i="45"/>
  <c r="Q2299" i="45" s="1"/>
  <c r="P2323" i="45"/>
  <c r="Q2323" i="45" s="1"/>
  <c r="Q2335" i="45"/>
  <c r="P2337" i="45"/>
  <c r="P2349" i="45"/>
  <c r="Q2349" i="45" s="1"/>
  <c r="Q2367" i="45"/>
  <c r="P2369" i="45"/>
  <c r="Q2369" i="45" s="1"/>
  <c r="P2381" i="45"/>
  <c r="Q2381" i="45" s="1"/>
  <c r="Q2399" i="45"/>
  <c r="P2401" i="45"/>
  <c r="Q2401" i="45" s="1"/>
  <c r="P2413" i="45"/>
  <c r="Q2413" i="45" s="1"/>
  <c r="Q2431" i="45"/>
  <c r="P2433" i="45"/>
  <c r="Q2433" i="45" s="1"/>
  <c r="P2445" i="45"/>
  <c r="Q2445" i="45" s="1"/>
  <c r="P2451" i="45"/>
  <c r="Q2451" i="45" s="1"/>
  <c r="Q2463" i="45"/>
  <c r="P2465" i="45"/>
  <c r="Q2465" i="45" s="1"/>
  <c r="Q2474" i="45"/>
  <c r="P2534" i="45"/>
  <c r="Q2534" i="45" s="1"/>
  <c r="P2546" i="45"/>
  <c r="Q2546" i="45" s="1"/>
  <c r="P2563" i="45"/>
  <c r="P2578" i="45"/>
  <c r="Q2578" i="45" s="1"/>
  <c r="O2594" i="45"/>
  <c r="P2594" i="45"/>
  <c r="O2602" i="45"/>
  <c r="P2602" i="45"/>
  <c r="P2609" i="45"/>
  <c r="O2609" i="45"/>
  <c r="P2655" i="45"/>
  <c r="O2655" i="45"/>
  <c r="O2666" i="45"/>
  <c r="P2666" i="45"/>
  <c r="P2699" i="45"/>
  <c r="O2699" i="45"/>
  <c r="P2724" i="45"/>
  <c r="O2724" i="45"/>
  <c r="Q2739" i="45"/>
  <c r="Q2780" i="45"/>
  <c r="Q2921" i="45"/>
  <c r="P2559" i="45"/>
  <c r="P2584" i="45"/>
  <c r="P2601" i="45"/>
  <c r="P2613" i="45"/>
  <c r="Q2651" i="45"/>
  <c r="P2677" i="45"/>
  <c r="P2704" i="45"/>
  <c r="O2730" i="45"/>
  <c r="O2738" i="45"/>
  <c r="Q2738" i="45" s="1"/>
  <c r="O2746" i="45"/>
  <c r="O2754" i="45"/>
  <c r="O2762" i="45"/>
  <c r="O2770" i="45"/>
  <c r="Q2770" i="45" s="1"/>
  <c r="O2778" i="45"/>
  <c r="O2786" i="45"/>
  <c r="O2794" i="45"/>
  <c r="Q2794" i="45" s="1"/>
  <c r="P2796" i="45"/>
  <c r="Q2796" i="45" s="1"/>
  <c r="P2802" i="45"/>
  <c r="P2808" i="45"/>
  <c r="O2813" i="45"/>
  <c r="Q2813" i="45" s="1"/>
  <c r="P2820" i="45"/>
  <c r="P2823" i="45"/>
  <c r="Q2823" i="45" s="1"/>
  <c r="P2828" i="45"/>
  <c r="P2832" i="45"/>
  <c r="Q2832" i="45" s="1"/>
  <c r="P2849" i="45"/>
  <c r="Q2866" i="45"/>
  <c r="P2879" i="45"/>
  <c r="P2893" i="45"/>
  <c r="Q2893" i="45" s="1"/>
  <c r="P2896" i="45"/>
  <c r="Q2896" i="45" s="1"/>
  <c r="Q2906" i="45"/>
  <c r="O2910" i="45"/>
  <c r="P2918" i="45"/>
  <c r="P2929" i="45"/>
  <c r="Q2929" i="45" s="1"/>
  <c r="P2932" i="45"/>
  <c r="P2935" i="45"/>
  <c r="P2940" i="45"/>
  <c r="P2943" i="45"/>
  <c r="P2953" i="45"/>
  <c r="Q2953" i="45" s="1"/>
  <c r="P2958" i="45"/>
  <c r="P2969" i="45"/>
  <c r="Q2969" i="45" s="1"/>
  <c r="O2972" i="45"/>
  <c r="Q2972" i="45" s="1"/>
  <c r="P2977" i="45"/>
  <c r="Q2977" i="45" s="1"/>
  <c r="P2980" i="45"/>
  <c r="P2983" i="45"/>
  <c r="P3027" i="45"/>
  <c r="O3027" i="45"/>
  <c r="P3057" i="45"/>
  <c r="P3066" i="45"/>
  <c r="O3079" i="45"/>
  <c r="P3079" i="45"/>
  <c r="P3102" i="45"/>
  <c r="O3102" i="45"/>
  <c r="P3114" i="45"/>
  <c r="O3114" i="45"/>
  <c r="O3184" i="45"/>
  <c r="P3184" i="45"/>
  <c r="P3228" i="45"/>
  <c r="O2811" i="45"/>
  <c r="Q2811" i="45" s="1"/>
  <c r="O2816" i="45"/>
  <c r="Q2816" i="45" s="1"/>
  <c r="O2818" i="45"/>
  <c r="O2826" i="45"/>
  <c r="Q2826" i="45" s="1"/>
  <c r="O2841" i="45"/>
  <c r="Q2841" i="45" s="1"/>
  <c r="O2888" i="45"/>
  <c r="Q2888" i="45" s="1"/>
  <c r="Q2898" i="45"/>
  <c r="O2913" i="45"/>
  <c r="Q2913" i="45" s="1"/>
  <c r="Q2961" i="45"/>
  <c r="O3049" i="45"/>
  <c r="Q3049" i="45" s="1"/>
  <c r="P3089" i="45"/>
  <c r="O3089" i="45"/>
  <c r="P3130" i="45"/>
  <c r="O3130" i="45"/>
  <c r="P3162" i="45"/>
  <c r="O3162" i="45"/>
  <c r="O3178" i="45"/>
  <c r="P3178" i="45"/>
  <c r="P2580" i="45"/>
  <c r="Q2580" i="45" s="1"/>
  <c r="P2587" i="45"/>
  <c r="Q2587" i="45" s="1"/>
  <c r="P2593" i="45"/>
  <c r="Q2593" i="45" s="1"/>
  <c r="P2605" i="45"/>
  <c r="P2619" i="45"/>
  <c r="Q2619" i="45" s="1"/>
  <c r="P2632" i="45"/>
  <c r="P2644" i="45"/>
  <c r="Q2644" i="45" s="1"/>
  <c r="P2669" i="45"/>
  <c r="Q2669" i="45" s="1"/>
  <c r="P2675" i="45"/>
  <c r="Q2675" i="45" s="1"/>
  <c r="P2681" i="45"/>
  <c r="Q2681" i="45" s="1"/>
  <c r="P2701" i="45"/>
  <c r="Q2701" i="45" s="1"/>
  <c r="P2710" i="45"/>
  <c r="P2718" i="45"/>
  <c r="Q2718" i="45" s="1"/>
  <c r="P2722" i="45"/>
  <c r="P2800" i="45"/>
  <c r="P2805" i="45"/>
  <c r="Q2805" i="45" s="1"/>
  <c r="P2809" i="45"/>
  <c r="Q2809" i="45" s="1"/>
  <c r="P2821" i="45"/>
  <c r="Q2821" i="45" s="1"/>
  <c r="P2834" i="45"/>
  <c r="Q2834" i="45" s="1"/>
  <c r="P2852" i="45"/>
  <c r="Q2852" i="45" s="1"/>
  <c r="P2856" i="45"/>
  <c r="Q2856" i="45" s="1"/>
  <c r="P2902" i="45"/>
  <c r="P2916" i="45"/>
  <c r="P2919" i="45"/>
  <c r="P2933" i="45"/>
  <c r="P2941" i="45"/>
  <c r="P2956" i="45"/>
  <c r="Q2956" i="45" s="1"/>
  <c r="P2959" i="45"/>
  <c r="P2981" i="45"/>
  <c r="Q2981" i="45" s="1"/>
  <c r="P3055" i="45"/>
  <c r="Q3055" i="45" s="1"/>
  <c r="O3058" i="45"/>
  <c r="P3064" i="45"/>
  <c r="Q3064" i="45" s="1"/>
  <c r="P3080" i="45"/>
  <c r="O3080" i="45"/>
  <c r="P3087" i="45"/>
  <c r="Q3087" i="45" s="1"/>
  <c r="P3092" i="45"/>
  <c r="Q3092" i="45" s="1"/>
  <c r="P3175" i="45"/>
  <c r="Q3337" i="45"/>
  <c r="Q2996" i="45"/>
  <c r="P3032" i="45"/>
  <c r="O3032" i="45"/>
  <c r="P2564" i="45"/>
  <c r="P2566" i="45"/>
  <c r="Q2566" i="45" s="1"/>
  <c r="P2575" i="45"/>
  <c r="P2599" i="45"/>
  <c r="P2623" i="45"/>
  <c r="P2633" i="45"/>
  <c r="P2636" i="45"/>
  <c r="P2661" i="45"/>
  <c r="Q2661" i="45" s="1"/>
  <c r="P2670" i="45"/>
  <c r="Q2670" i="45" s="1"/>
  <c r="P2706" i="45"/>
  <c r="P2728" i="45"/>
  <c r="P2797" i="45"/>
  <c r="Q2797" i="45" s="1"/>
  <c r="P2801" i="45"/>
  <c r="P2814" i="45"/>
  <c r="Q2814" i="45" s="1"/>
  <c r="P2830" i="45"/>
  <c r="O2833" i="45"/>
  <c r="Q2833" i="45" s="1"/>
  <c r="P2844" i="45"/>
  <c r="Q2844" i="45" s="1"/>
  <c r="P2848" i="45"/>
  <c r="Q2848" i="45" s="1"/>
  <c r="P2853" i="45"/>
  <c r="Q2853" i="45" s="1"/>
  <c r="P2877" i="45"/>
  <c r="Q2877" i="45" s="1"/>
  <c r="P2882" i="45"/>
  <c r="Q2882" i="45" s="1"/>
  <c r="P2900" i="45"/>
  <c r="P2903" i="45"/>
  <c r="P2917" i="45"/>
  <c r="O2920" i="45"/>
  <c r="P2938" i="45"/>
  <c r="Q2938" i="45" s="1"/>
  <c r="P2946" i="45"/>
  <c r="Q2946" i="45" s="1"/>
  <c r="P2957" i="45"/>
  <c r="Q2957" i="45" s="1"/>
  <c r="O2960" i="45"/>
  <c r="Q2960" i="45" s="1"/>
  <c r="P2986" i="45"/>
  <c r="Q2986" i="45" s="1"/>
  <c r="P2994" i="45"/>
  <c r="Q2994" i="45" s="1"/>
  <c r="Q3028" i="45"/>
  <c r="P3035" i="45"/>
  <c r="O3035" i="45"/>
  <c r="O3071" i="45"/>
  <c r="P3071" i="45"/>
  <c r="P3074" i="45"/>
  <c r="Q3074" i="45" s="1"/>
  <c r="P3081" i="45"/>
  <c r="O3081" i="45"/>
  <c r="Q3090" i="45"/>
  <c r="O3101" i="45"/>
  <c r="Q3101" i="45" s="1"/>
  <c r="O3121" i="45"/>
  <c r="P3121" i="45"/>
  <c r="O3153" i="45"/>
  <c r="P3153" i="45"/>
  <c r="P2621" i="45"/>
  <c r="P2645" i="45"/>
  <c r="Q2645" i="45" s="1"/>
  <c r="P2685" i="45"/>
  <c r="Q2685" i="45" s="1"/>
  <c r="P2712" i="45"/>
  <c r="P2720" i="45"/>
  <c r="P2733" i="45"/>
  <c r="Q2733" i="45" s="1"/>
  <c r="P2737" i="45"/>
  <c r="Q2737" i="45" s="1"/>
  <c r="P2741" i="45"/>
  <c r="Q2741" i="45" s="1"/>
  <c r="P2745" i="45"/>
  <c r="Q2745" i="45" s="1"/>
  <c r="P2749" i="45"/>
  <c r="Q2749" i="45" s="1"/>
  <c r="P2753" i="45"/>
  <c r="Q2753" i="45" s="1"/>
  <c r="P2757" i="45"/>
  <c r="Q2757" i="45" s="1"/>
  <c r="P2761" i="45"/>
  <c r="P2765" i="45"/>
  <c r="Q2765" i="45" s="1"/>
  <c r="P2769" i="45"/>
  <c r="Q2769" i="45" s="1"/>
  <c r="P2773" i="45"/>
  <c r="Q2773" i="45" s="1"/>
  <c r="P2777" i="45"/>
  <c r="Q2777" i="45" s="1"/>
  <c r="P2781" i="45"/>
  <c r="Q2781" i="45" s="1"/>
  <c r="P2785" i="45"/>
  <c r="P2789" i="45"/>
  <c r="Q2789" i="45" s="1"/>
  <c r="P2793" i="45"/>
  <c r="Q2810" i="45"/>
  <c r="O2812" i="45"/>
  <c r="Q2812" i="45" s="1"/>
  <c r="O2819" i="45"/>
  <c r="O2827" i="45"/>
  <c r="P2836" i="45"/>
  <c r="P2845" i="45"/>
  <c r="Q2845" i="45" s="1"/>
  <c r="Q2850" i="45"/>
  <c r="P2869" i="45"/>
  <c r="P2872" i="45"/>
  <c r="Q2872" i="45" s="1"/>
  <c r="O2878" i="45"/>
  <c r="P2886" i="45"/>
  <c r="P2895" i="45"/>
  <c r="P2909" i="45"/>
  <c r="Q2909" i="45" s="1"/>
  <c r="Q2930" i="45"/>
  <c r="O2934" i="45"/>
  <c r="O2942" i="45"/>
  <c r="Q2954" i="45"/>
  <c r="Q2970" i="45"/>
  <c r="O2982" i="45"/>
  <c r="P2990" i="45"/>
  <c r="Q2990" i="45" s="1"/>
  <c r="P3008" i="45"/>
  <c r="P3026" i="45"/>
  <c r="O3050" i="45"/>
  <c r="Q3050" i="45" s="1"/>
  <c r="P3056" i="45"/>
  <c r="O3056" i="45"/>
  <c r="P3065" i="45"/>
  <c r="Q3065" i="45" s="1"/>
  <c r="Q3084" i="45"/>
  <c r="O3088" i="45"/>
  <c r="Q2922" i="45"/>
  <c r="Q2962" i="45"/>
  <c r="P3072" i="45"/>
  <c r="O3072" i="45"/>
  <c r="O3099" i="45"/>
  <c r="P3099" i="45"/>
  <c r="P3146" i="45"/>
  <c r="O3146" i="45"/>
  <c r="P3164" i="45"/>
  <c r="O3164" i="45"/>
  <c r="P2576" i="45"/>
  <c r="Q2576" i="45" s="1"/>
  <c r="P2579" i="45"/>
  <c r="P2592" i="45"/>
  <c r="Q2592" i="45" s="1"/>
  <c r="P2598" i="45"/>
  <c r="O2601" i="45"/>
  <c r="P2603" i="45"/>
  <c r="P2615" i="45"/>
  <c r="Q2615" i="45" s="1"/>
  <c r="P2622" i="45"/>
  <c r="Q2622" i="45" s="1"/>
  <c r="P2625" i="45"/>
  <c r="P2628" i="45"/>
  <c r="P2640" i="45"/>
  <c r="P2646" i="45"/>
  <c r="Q2646" i="45" s="1"/>
  <c r="P2659" i="45"/>
  <c r="Q2659" i="45" s="1"/>
  <c r="P2662" i="45"/>
  <c r="Q2662" i="45" s="1"/>
  <c r="P2668" i="45"/>
  <c r="P2671" i="45"/>
  <c r="O2677" i="45"/>
  <c r="P2683" i="45"/>
  <c r="Q2683" i="45" s="1"/>
  <c r="P2690" i="45"/>
  <c r="Q2690" i="45" s="1"/>
  <c r="P2709" i="45"/>
  <c r="Q2709" i="45" s="1"/>
  <c r="P2713" i="45"/>
  <c r="P2717" i="45"/>
  <c r="Q2717" i="45" s="1"/>
  <c r="P2721" i="45"/>
  <c r="Q2721" i="45" s="1"/>
  <c r="P2729" i="45"/>
  <c r="Q2729" i="45" s="1"/>
  <c r="P2798" i="45"/>
  <c r="O2802" i="45"/>
  <c r="P2804" i="45"/>
  <c r="Q2804" i="45" s="1"/>
  <c r="P2815" i="45"/>
  <c r="Q2815" i="45" s="1"/>
  <c r="P2837" i="45"/>
  <c r="Q2837" i="45" s="1"/>
  <c r="Q2840" i="45"/>
  <c r="P2842" i="45"/>
  <c r="Q2842" i="45" s="1"/>
  <c r="P2864" i="45"/>
  <c r="Q2864" i="45" s="1"/>
  <c r="P2884" i="45"/>
  <c r="P2887" i="45"/>
  <c r="P2914" i="45"/>
  <c r="Q2914" i="45" s="1"/>
  <c r="O2918" i="45"/>
  <c r="P2926" i="45"/>
  <c r="O2940" i="45"/>
  <c r="O2948" i="45"/>
  <c r="Q2948" i="45" s="1"/>
  <c r="P2950" i="45"/>
  <c r="Q2950" i="45" s="1"/>
  <c r="O2958" i="45"/>
  <c r="P2966" i="45"/>
  <c r="P2974" i="45"/>
  <c r="P2988" i="45"/>
  <c r="P2991" i="45"/>
  <c r="Q2991" i="45" s="1"/>
  <c r="P3009" i="45"/>
  <c r="P3024" i="45"/>
  <c r="O3024" i="45"/>
  <c r="P3033" i="45"/>
  <c r="Q3033" i="45" s="1"/>
  <c r="O3057" i="45"/>
  <c r="O3066" i="45"/>
  <c r="P3091" i="45"/>
  <c r="O3091" i="45"/>
  <c r="P3143" i="45"/>
  <c r="O3143" i="45"/>
  <c r="Q3183" i="45"/>
  <c r="P3219" i="45"/>
  <c r="Q3168" i="45"/>
  <c r="P3171" i="45"/>
  <c r="Q3171" i="45" s="1"/>
  <c r="Q3205" i="45"/>
  <c r="O3219" i="45"/>
  <c r="O3235" i="45"/>
  <c r="Q3235" i="45" s="1"/>
  <c r="P3261" i="45"/>
  <c r="Q3261" i="45" s="1"/>
  <c r="P3273" i="45"/>
  <c r="Q3273" i="45" s="1"/>
  <c r="O3286" i="45"/>
  <c r="Q3286" i="45" s="1"/>
  <c r="O3289" i="45"/>
  <c r="Q3289" i="45" s="1"/>
  <c r="O3301" i="45"/>
  <c r="Q3301" i="45" s="1"/>
  <c r="P3307" i="45"/>
  <c r="Q3307" i="45" s="1"/>
  <c r="P3314" i="45"/>
  <c r="Q3314" i="45" s="1"/>
  <c r="O3317" i="45"/>
  <c r="Q3317" i="45" s="1"/>
  <c r="P3323" i="45"/>
  <c r="Q3323" i="45" s="1"/>
  <c r="O3327" i="45"/>
  <c r="Q3327" i="45" s="1"/>
  <c r="O3338" i="45"/>
  <c r="P3346" i="45"/>
  <c r="P3352" i="45"/>
  <c r="Q3352" i="45" s="1"/>
  <c r="O3354" i="45"/>
  <c r="O3362" i="45"/>
  <c r="P3370" i="45"/>
  <c r="Q3370" i="45" s="1"/>
  <c r="P3373" i="45"/>
  <c r="P3376" i="45"/>
  <c r="O3384" i="45"/>
  <c r="Q3384" i="45" s="1"/>
  <c r="P3408" i="45"/>
  <c r="P3419" i="45"/>
  <c r="Q3419" i="45" s="1"/>
  <c r="P3422" i="45"/>
  <c r="Q3422" i="45" s="1"/>
  <c r="P3424" i="45"/>
  <c r="P3432" i="45"/>
  <c r="P3438" i="45"/>
  <c r="Q3438" i="45" s="1"/>
  <c r="P3442" i="45"/>
  <c r="P3445" i="45"/>
  <c r="Q3449" i="45"/>
  <c r="P3461" i="45"/>
  <c r="Q3461" i="45" s="1"/>
  <c r="P3482" i="45"/>
  <c r="P3490" i="45"/>
  <c r="P3051" i="45"/>
  <c r="P3059" i="45"/>
  <c r="Q3059" i="45" s="1"/>
  <c r="P3067" i="45"/>
  <c r="Q3067" i="45" s="1"/>
  <c r="P3075" i="45"/>
  <c r="Q3075" i="45" s="1"/>
  <c r="P3086" i="45"/>
  <c r="P3120" i="45"/>
  <c r="Q3120" i="45" s="1"/>
  <c r="P3123" i="45"/>
  <c r="P3144" i="45"/>
  <c r="Q3144" i="45" s="1"/>
  <c r="P3147" i="45"/>
  <c r="Q3147" i="45" s="1"/>
  <c r="P3154" i="45"/>
  <c r="Q3154" i="45" s="1"/>
  <c r="P3157" i="45"/>
  <c r="Q3157" i="45" s="1"/>
  <c r="P3160" i="45"/>
  <c r="Q3160" i="45" s="1"/>
  <c r="O3175" i="45"/>
  <c r="P3177" i="45"/>
  <c r="P3185" i="45"/>
  <c r="Q3185" i="45" s="1"/>
  <c r="P3187" i="45"/>
  <c r="Q3187" i="45" s="1"/>
  <c r="O3228" i="45"/>
  <c r="O3237" i="45"/>
  <c r="Q3237" i="45" s="1"/>
  <c r="O3239" i="45"/>
  <c r="Q3239" i="45" s="1"/>
  <c r="P3247" i="45"/>
  <c r="P3270" i="45"/>
  <c r="Q3270" i="45" s="1"/>
  <c r="O3294" i="45"/>
  <c r="O3310" i="45"/>
  <c r="Q3310" i="45" s="1"/>
  <c r="P3324" i="45"/>
  <c r="Q3324" i="45" s="1"/>
  <c r="P3344" i="45"/>
  <c r="P3368" i="45"/>
  <c r="Q3399" i="45"/>
  <c r="O3406" i="45"/>
  <c r="Q3406" i="45" s="1"/>
  <c r="P3430" i="45"/>
  <c r="Q3430" i="45" s="1"/>
  <c r="O3448" i="45"/>
  <c r="Q3448" i="45" s="1"/>
  <c r="P3450" i="45"/>
  <c r="P3453" i="45"/>
  <c r="P3456" i="45"/>
  <c r="Q3456" i="45" s="1"/>
  <c r="O3464" i="45"/>
  <c r="Q3464" i="45" s="1"/>
  <c r="P3466" i="45"/>
  <c r="P3469" i="45"/>
  <c r="O3474" i="45"/>
  <c r="P3477" i="45"/>
  <c r="P3480" i="45"/>
  <c r="P3083" i="45"/>
  <c r="Q3083" i="45" s="1"/>
  <c r="P3094" i="45"/>
  <c r="P3106" i="45"/>
  <c r="Q3106" i="45" s="1"/>
  <c r="Q3112" i="45"/>
  <c r="P3133" i="45"/>
  <c r="P3145" i="45"/>
  <c r="Q3145" i="45" s="1"/>
  <c r="P3161" i="45"/>
  <c r="Q3163" i="45"/>
  <c r="P3172" i="45"/>
  <c r="Q3172" i="45" s="1"/>
  <c r="P3180" i="45"/>
  <c r="Q3180" i="45" s="1"/>
  <c r="P3188" i="45"/>
  <c r="P3256" i="45"/>
  <c r="P3303" i="45"/>
  <c r="Q3303" i="45" s="1"/>
  <c r="P3308" i="45"/>
  <c r="P3319" i="45"/>
  <c r="Q3319" i="45" s="1"/>
  <c r="O3322" i="45"/>
  <c r="P3360" i="45"/>
  <c r="P3374" i="45"/>
  <c r="O3377" i="45"/>
  <c r="Q3377" i="45" s="1"/>
  <c r="P3394" i="45"/>
  <c r="P3400" i="45"/>
  <c r="Q3417" i="45"/>
  <c r="P3420" i="45"/>
  <c r="Q3420" i="45" s="1"/>
  <c r="O3425" i="45"/>
  <c r="Q3425" i="45" s="1"/>
  <c r="P3427" i="45"/>
  <c r="Q3427" i="45" s="1"/>
  <c r="P3435" i="45"/>
  <c r="Q3435" i="45" s="1"/>
  <c r="P3446" i="45"/>
  <c r="Q3446" i="45" s="1"/>
  <c r="Q3486" i="45"/>
  <c r="P3127" i="45"/>
  <c r="Q3136" i="45"/>
  <c r="Q3167" i="45"/>
  <c r="Q3191" i="45"/>
  <c r="Q3203" i="45"/>
  <c r="O3233" i="45"/>
  <c r="P3245" i="45"/>
  <c r="Q3245" i="45" s="1"/>
  <c r="O3248" i="45"/>
  <c r="P3271" i="45"/>
  <c r="O3315" i="45"/>
  <c r="Q3315" i="45" s="1"/>
  <c r="Q3329" i="45"/>
  <c r="O3335" i="45"/>
  <c r="Q3345" i="45"/>
  <c r="P3357" i="45"/>
  <c r="Q3357" i="45" s="1"/>
  <c r="P3365" i="45"/>
  <c r="Q3365" i="45" s="1"/>
  <c r="O3418" i="45"/>
  <c r="P3443" i="45"/>
  <c r="Q3443" i="45" s="1"/>
  <c r="O3467" i="45"/>
  <c r="Q3467" i="45" s="1"/>
  <c r="P3472" i="45"/>
  <c r="Q3472" i="45" s="1"/>
  <c r="P3483" i="45"/>
  <c r="Q3483" i="45" s="1"/>
  <c r="O3487" i="45"/>
  <c r="Q3379" i="45"/>
  <c r="Q3382" i="45"/>
  <c r="Q3433" i="45"/>
  <c r="P3044" i="45"/>
  <c r="Q3044" i="45" s="1"/>
  <c r="P3048" i="45"/>
  <c r="Q3048" i="45" s="1"/>
  <c r="P3052" i="45"/>
  <c r="Q3052" i="45" s="1"/>
  <c r="P3060" i="45"/>
  <c r="Q3060" i="45" s="1"/>
  <c r="P3068" i="45"/>
  <c r="Q3068" i="45" s="1"/>
  <c r="P3076" i="45"/>
  <c r="Q3076" i="45" s="1"/>
  <c r="O3122" i="45"/>
  <c r="Q3122" i="45" s="1"/>
  <c r="P3124" i="45"/>
  <c r="P3134" i="45"/>
  <c r="Q3134" i="45" s="1"/>
  <c r="P3159" i="45"/>
  <c r="P3195" i="45"/>
  <c r="Q3195" i="45" s="1"/>
  <c r="P3201" i="45"/>
  <c r="P3242" i="45"/>
  <c r="Q3242" i="45" s="1"/>
  <c r="O3246" i="45"/>
  <c r="Q3246" i="45" s="1"/>
  <c r="P3267" i="45"/>
  <c r="Q3267" i="45" s="1"/>
  <c r="O3295" i="45"/>
  <c r="Q3295" i="45" s="1"/>
  <c r="O3311" i="45"/>
  <c r="Q3311" i="45" s="1"/>
  <c r="P3320" i="45"/>
  <c r="Q3320" i="45" s="1"/>
  <c r="P3347" i="45"/>
  <c r="Q3347" i="45" s="1"/>
  <c r="P3358" i="45"/>
  <c r="Q3358" i="45" s="1"/>
  <c r="P3371" i="45"/>
  <c r="Q3371" i="45" s="1"/>
  <c r="O3375" i="45"/>
  <c r="P3395" i="45"/>
  <c r="O3410" i="45"/>
  <c r="P3421" i="45"/>
  <c r="P3431" i="45"/>
  <c r="Q3431" i="45" s="1"/>
  <c r="O3434" i="45"/>
  <c r="P3460" i="45"/>
  <c r="Q3460" i="45" s="1"/>
  <c r="Q3465" i="45"/>
  <c r="P3479" i="45"/>
  <c r="P3492" i="45"/>
  <c r="Q3238" i="45"/>
  <c r="Q3257" i="45"/>
  <c r="Q3265" i="45"/>
  <c r="Q3274" i="45"/>
  <c r="Q3302" i="45"/>
  <c r="Q3318" i="45"/>
  <c r="Q3339" i="45"/>
  <c r="Q3343" i="45"/>
  <c r="Q3355" i="45"/>
  <c r="Q3363" i="45"/>
  <c r="Q3401" i="45"/>
  <c r="O3488" i="45"/>
  <c r="Q3488" i="45" s="1"/>
  <c r="P3128" i="45"/>
  <c r="Q3128" i="45" s="1"/>
  <c r="P3131" i="45"/>
  <c r="Q3131" i="45" s="1"/>
  <c r="P3150" i="45"/>
  <c r="Q3179" i="45"/>
  <c r="Q3196" i="45"/>
  <c r="Q3199" i="45"/>
  <c r="P3215" i="45"/>
  <c r="Q3215" i="45" s="1"/>
  <c r="Q3249" i="45"/>
  <c r="P3290" i="45"/>
  <c r="Q3290" i="45" s="1"/>
  <c r="P3383" i="45"/>
  <c r="Q3383" i="45" s="1"/>
  <c r="P3402" i="45"/>
  <c r="P3405" i="45"/>
  <c r="O3408" i="45"/>
  <c r="O3424" i="45"/>
  <c r="P3426" i="45"/>
  <c r="P3429" i="45"/>
  <c r="Q3429" i="45" s="1"/>
  <c r="O3432" i="45"/>
  <c r="O3442" i="45"/>
  <c r="O3445" i="45"/>
  <c r="P3458" i="45"/>
  <c r="O3480" i="45"/>
  <c r="O3482" i="45"/>
  <c r="P3485" i="45"/>
  <c r="O3490" i="45"/>
  <c r="P150" i="45"/>
  <c r="Q150" i="45" s="1"/>
  <c r="Q166" i="45"/>
  <c r="P169" i="45"/>
  <c r="Q169" i="45" s="1"/>
  <c r="P176" i="45"/>
  <c r="O176" i="45"/>
  <c r="P188" i="45"/>
  <c r="Q188" i="45" s="1"/>
  <c r="Q198" i="45"/>
  <c r="P202" i="45"/>
  <c r="Q202" i="45" s="1"/>
  <c r="Q204" i="45"/>
  <c r="Q210" i="45"/>
  <c r="Q219" i="45"/>
  <c r="Q226" i="45"/>
  <c r="Q242" i="45"/>
  <c r="Q278" i="45"/>
  <c r="Q292" i="45"/>
  <c r="Q306" i="45"/>
  <c r="Q326" i="45"/>
  <c r="Q358" i="45"/>
  <c r="Q390" i="45"/>
  <c r="Q422" i="45"/>
  <c r="Q454" i="45"/>
  <c r="P200" i="45"/>
  <c r="O200" i="45"/>
  <c r="P123" i="45"/>
  <c r="Q123" i="45" s="1"/>
  <c r="P132" i="45"/>
  <c r="Q132" i="45" s="1"/>
  <c r="P136" i="45"/>
  <c r="Q136" i="45" s="1"/>
  <c r="P146" i="45"/>
  <c r="Q146" i="45" s="1"/>
  <c r="P162" i="45"/>
  <c r="Q162" i="45" s="1"/>
  <c r="P168" i="45"/>
  <c r="O168" i="45"/>
  <c r="P180" i="45"/>
  <c r="Q180" i="45" s="1"/>
  <c r="Q190" i="45"/>
  <c r="P193" i="45"/>
  <c r="Q193" i="45" s="1"/>
  <c r="P208" i="45"/>
  <c r="O208" i="45"/>
  <c r="P224" i="45"/>
  <c r="O224" i="45"/>
  <c r="Q262" i="45"/>
  <c r="Q276" i="45"/>
  <c r="Q290" i="45"/>
  <c r="Q318" i="45"/>
  <c r="Q350" i="45"/>
  <c r="Q382" i="45"/>
  <c r="Q414" i="45"/>
  <c r="Q446" i="45"/>
  <c r="Q494" i="45"/>
  <c r="Q183" i="45"/>
  <c r="P126" i="45"/>
  <c r="Q126" i="45" s="1"/>
  <c r="P142" i="45"/>
  <c r="Q142" i="45" s="1"/>
  <c r="P158" i="45"/>
  <c r="Q158" i="45" s="1"/>
  <c r="P172" i="45"/>
  <c r="Q172" i="45" s="1"/>
  <c r="Q182" i="45"/>
  <c r="P185" i="45"/>
  <c r="Q185" i="45" s="1"/>
  <c r="P192" i="45"/>
  <c r="O192" i="45"/>
  <c r="Q211" i="45"/>
  <c r="Q218" i="45"/>
  <c r="Q227" i="45"/>
  <c r="Q246" i="45"/>
  <c r="Q260" i="45"/>
  <c r="Q274" i="45"/>
  <c r="Q310" i="45"/>
  <c r="Q342" i="45"/>
  <c r="Q374" i="45"/>
  <c r="Q406" i="45"/>
  <c r="Q438" i="45"/>
  <c r="P135" i="45"/>
  <c r="Q135" i="45" s="1"/>
  <c r="P138" i="45"/>
  <c r="Q138" i="45" s="1"/>
  <c r="P154" i="45"/>
  <c r="Q154" i="45" s="1"/>
  <c r="Q174" i="45"/>
  <c r="P177" i="45"/>
  <c r="Q177" i="45" s="1"/>
  <c r="P184" i="45"/>
  <c r="O184" i="45"/>
  <c r="P196" i="45"/>
  <c r="Q196" i="45" s="1"/>
  <c r="P201" i="45"/>
  <c r="Q201" i="45" s="1"/>
  <c r="Q205" i="45"/>
  <c r="P216" i="45"/>
  <c r="O216" i="45"/>
  <c r="Q230" i="45"/>
  <c r="Q244" i="45"/>
  <c r="Q258" i="45"/>
  <c r="Q294" i="45"/>
  <c r="Q308" i="45"/>
  <c r="Q334" i="45"/>
  <c r="Q366" i="45"/>
  <c r="Q398" i="45"/>
  <c r="Q430" i="45"/>
  <c r="Q462" i="45"/>
  <c r="Q483" i="45"/>
  <c r="P128" i="45"/>
  <c r="Q128" i="45" s="1"/>
  <c r="Q167" i="45"/>
  <c r="Q199" i="45"/>
  <c r="O481" i="45"/>
  <c r="Q481" i="45" s="1"/>
  <c r="O500" i="45"/>
  <c r="Q500" i="45" s="1"/>
  <c r="P505" i="45"/>
  <c r="Q505" i="45" s="1"/>
  <c r="P523" i="45"/>
  <c r="Q523" i="45" s="1"/>
  <c r="P539" i="45"/>
  <c r="Q539" i="45" s="1"/>
  <c r="Q542" i="45"/>
  <c r="Q550" i="45"/>
  <c r="Q598" i="45"/>
  <c r="Q646" i="45"/>
  <c r="Q677" i="45"/>
  <c r="Q709" i="45"/>
  <c r="Q814" i="45"/>
  <c r="Q846" i="45"/>
  <c r="O492" i="45"/>
  <c r="Q492" i="45" s="1"/>
  <c r="P516" i="45"/>
  <c r="O516" i="45"/>
  <c r="P532" i="45"/>
  <c r="O532" i="45"/>
  <c r="O232" i="45"/>
  <c r="Q232" i="45" s="1"/>
  <c r="O240" i="45"/>
  <c r="Q240" i="45" s="1"/>
  <c r="O248" i="45"/>
  <c r="Q248" i="45" s="1"/>
  <c r="O256" i="45"/>
  <c r="Q256" i="45" s="1"/>
  <c r="O264" i="45"/>
  <c r="Q264" i="45" s="1"/>
  <c r="O272" i="45"/>
  <c r="Q272" i="45" s="1"/>
  <c r="O280" i="45"/>
  <c r="Q280" i="45" s="1"/>
  <c r="O288" i="45"/>
  <c r="Q288" i="45" s="1"/>
  <c r="O296" i="45"/>
  <c r="Q296" i="45" s="1"/>
  <c r="O304" i="45"/>
  <c r="Q304" i="45" s="1"/>
  <c r="O312" i="45"/>
  <c r="Q312" i="45" s="1"/>
  <c r="O320" i="45"/>
  <c r="Q320" i="45" s="1"/>
  <c r="O328" i="45"/>
  <c r="Q328" i="45" s="1"/>
  <c r="O336" i="45"/>
  <c r="Q336" i="45" s="1"/>
  <c r="O344" i="45"/>
  <c r="Q344" i="45" s="1"/>
  <c r="O352" i="45"/>
  <c r="Q352" i="45" s="1"/>
  <c r="O360" i="45"/>
  <c r="Q360" i="45" s="1"/>
  <c r="O368" i="45"/>
  <c r="Q368" i="45" s="1"/>
  <c r="O376" i="45"/>
  <c r="Q376" i="45" s="1"/>
  <c r="O384" i="45"/>
  <c r="Q384" i="45" s="1"/>
  <c r="O392" i="45"/>
  <c r="Q392" i="45" s="1"/>
  <c r="O400" i="45"/>
  <c r="Q400" i="45" s="1"/>
  <c r="O408" i="45"/>
  <c r="Q408" i="45" s="1"/>
  <c r="O416" i="45"/>
  <c r="Q416" i="45" s="1"/>
  <c r="O424" i="45"/>
  <c r="Q424" i="45" s="1"/>
  <c r="O432" i="45"/>
  <c r="Q432" i="45" s="1"/>
  <c r="O440" i="45"/>
  <c r="Q440" i="45" s="1"/>
  <c r="O448" i="45"/>
  <c r="Q448" i="45" s="1"/>
  <c r="O456" i="45"/>
  <c r="Q456" i="45" s="1"/>
  <c r="O464" i="45"/>
  <c r="Q464" i="45" s="1"/>
  <c r="O465" i="45"/>
  <c r="Q465" i="45" s="1"/>
  <c r="O489" i="45"/>
  <c r="Q489" i="45" s="1"/>
  <c r="P519" i="45"/>
  <c r="Q519" i="45" s="1"/>
  <c r="Q522" i="45"/>
  <c r="P535" i="45"/>
  <c r="Q535" i="45" s="1"/>
  <c r="Q538" i="45"/>
  <c r="P544" i="45"/>
  <c r="O544" i="45"/>
  <c r="P547" i="45"/>
  <c r="Q547" i="45" s="1"/>
  <c r="P552" i="45"/>
  <c r="O552" i="45"/>
  <c r="P567" i="45"/>
  <c r="Q567" i="45" s="1"/>
  <c r="Q583" i="45"/>
  <c r="Q638" i="45"/>
  <c r="Q669" i="45"/>
  <c r="Q701" i="45"/>
  <c r="Q838" i="45"/>
  <c r="O479" i="45"/>
  <c r="Q479" i="45" s="1"/>
  <c r="O508" i="45"/>
  <c r="Q508" i="45" s="1"/>
  <c r="P512" i="45"/>
  <c r="O512" i="45"/>
  <c r="P528" i="45"/>
  <c r="O528" i="45"/>
  <c r="P504" i="45"/>
  <c r="O504" i="45"/>
  <c r="P515" i="45"/>
  <c r="Q515" i="45" s="1"/>
  <c r="Q518" i="45"/>
  <c r="P531" i="45"/>
  <c r="Q531" i="45" s="1"/>
  <c r="Q534" i="45"/>
  <c r="P556" i="45"/>
  <c r="O556" i="45"/>
  <c r="Q558" i="45"/>
  <c r="P560" i="45"/>
  <c r="O560" i="45"/>
  <c r="Q571" i="45"/>
  <c r="Q630" i="45"/>
  <c r="Q693" i="45"/>
  <c r="Q830" i="45"/>
  <c r="P524" i="45"/>
  <c r="O524" i="45"/>
  <c r="P540" i="45"/>
  <c r="O540" i="45"/>
  <c r="P564" i="45"/>
  <c r="O564" i="45"/>
  <c r="P568" i="45"/>
  <c r="O568" i="45"/>
  <c r="O316" i="45"/>
  <c r="Q316" i="45" s="1"/>
  <c r="O324" i="45"/>
  <c r="Q324" i="45" s="1"/>
  <c r="O332" i="45"/>
  <c r="Q332" i="45" s="1"/>
  <c r="O340" i="45"/>
  <c r="Q340" i="45" s="1"/>
  <c r="O348" i="45"/>
  <c r="Q348" i="45" s="1"/>
  <c r="O356" i="45"/>
  <c r="Q356" i="45" s="1"/>
  <c r="O364" i="45"/>
  <c r="Q364" i="45" s="1"/>
  <c r="O372" i="45"/>
  <c r="Q372" i="45" s="1"/>
  <c r="O380" i="45"/>
  <c r="Q380" i="45" s="1"/>
  <c r="O388" i="45"/>
  <c r="Q388" i="45" s="1"/>
  <c r="O396" i="45"/>
  <c r="Q396" i="45" s="1"/>
  <c r="O404" i="45"/>
  <c r="Q404" i="45" s="1"/>
  <c r="O412" i="45"/>
  <c r="Q412" i="45" s="1"/>
  <c r="O420" i="45"/>
  <c r="Q420" i="45" s="1"/>
  <c r="O428" i="45"/>
  <c r="Q428" i="45" s="1"/>
  <c r="O436" i="45"/>
  <c r="Q436" i="45" s="1"/>
  <c r="O444" i="45"/>
  <c r="Q444" i="45" s="1"/>
  <c r="O452" i="45"/>
  <c r="Q452" i="45" s="1"/>
  <c r="O460" i="45"/>
  <c r="Q460" i="45" s="1"/>
  <c r="P468" i="45"/>
  <c r="Q468" i="45" s="1"/>
  <c r="P496" i="45"/>
  <c r="Q496" i="45" s="1"/>
  <c r="P503" i="45"/>
  <c r="Q503" i="45" s="1"/>
  <c r="P511" i="45"/>
  <c r="Q511" i="45" s="1"/>
  <c r="P527" i="45"/>
  <c r="Q527" i="45" s="1"/>
  <c r="P543" i="45"/>
  <c r="Q543" i="45" s="1"/>
  <c r="P548" i="45"/>
  <c r="O548" i="45"/>
  <c r="P551" i="45"/>
  <c r="Q551" i="45" s="1"/>
  <c r="P572" i="45"/>
  <c r="O572" i="45"/>
  <c r="Q574" i="45"/>
  <c r="P576" i="45"/>
  <c r="O576" i="45"/>
  <c r="Q582" i="45"/>
  <c r="Q614" i="45"/>
  <c r="Q654" i="45"/>
  <c r="Q685" i="45"/>
  <c r="Q717" i="45"/>
  <c r="Q822" i="45"/>
  <c r="Q854" i="45"/>
  <c r="O484" i="45"/>
  <c r="Q484" i="45" s="1"/>
  <c r="O495" i="45"/>
  <c r="Q495" i="45" s="1"/>
  <c r="P520" i="45"/>
  <c r="O520" i="45"/>
  <c r="P536" i="45"/>
  <c r="O536" i="45"/>
  <c r="P580" i="45"/>
  <c r="O580" i="45"/>
  <c r="P891" i="45"/>
  <c r="Q891" i="45" s="1"/>
  <c r="P892" i="45"/>
  <c r="O928" i="45"/>
  <c r="Q928" i="45" s="1"/>
  <c r="P932" i="45"/>
  <c r="P956" i="45"/>
  <c r="Q956" i="45" s="1"/>
  <c r="P972" i="45"/>
  <c r="Q972" i="45" s="1"/>
  <c r="P941" i="45"/>
  <c r="O941" i="45"/>
  <c r="P953" i="45"/>
  <c r="O953" i="45"/>
  <c r="P969" i="45"/>
  <c r="O969" i="45"/>
  <c r="O588" i="45"/>
  <c r="Q588" i="45" s="1"/>
  <c r="O596" i="45"/>
  <c r="Q596" i="45" s="1"/>
  <c r="O604" i="45"/>
  <c r="Q604" i="45" s="1"/>
  <c r="O612" i="45"/>
  <c r="Q612" i="45" s="1"/>
  <c r="O620" i="45"/>
  <c r="Q620" i="45" s="1"/>
  <c r="O628" i="45"/>
  <c r="Q628" i="45" s="1"/>
  <c r="O636" i="45"/>
  <c r="Q636" i="45" s="1"/>
  <c r="O644" i="45"/>
  <c r="Q644" i="45" s="1"/>
  <c r="O652" i="45"/>
  <c r="Q652" i="45" s="1"/>
  <c r="O660" i="45"/>
  <c r="Q660" i="45" s="1"/>
  <c r="O668" i="45"/>
  <c r="Q668" i="45" s="1"/>
  <c r="O676" i="45"/>
  <c r="Q676" i="45" s="1"/>
  <c r="O684" i="45"/>
  <c r="Q684" i="45" s="1"/>
  <c r="O692" i="45"/>
  <c r="Q692" i="45" s="1"/>
  <c r="O700" i="45"/>
  <c r="Q700" i="45" s="1"/>
  <c r="O708" i="45"/>
  <c r="Q708" i="45" s="1"/>
  <c r="O716" i="45"/>
  <c r="Q716" i="45" s="1"/>
  <c r="O724" i="45"/>
  <c r="Q724" i="45" s="1"/>
  <c r="O732" i="45"/>
  <c r="Q732" i="45" s="1"/>
  <c r="O740" i="45"/>
  <c r="Q740" i="45" s="1"/>
  <c r="O748" i="45"/>
  <c r="Q748" i="45" s="1"/>
  <c r="O756" i="45"/>
  <c r="Q756" i="45" s="1"/>
  <c r="O764" i="45"/>
  <c r="Q764" i="45" s="1"/>
  <c r="O772" i="45"/>
  <c r="Q772" i="45" s="1"/>
  <c r="O780" i="45"/>
  <c r="Q780" i="45" s="1"/>
  <c r="O788" i="45"/>
  <c r="Q788" i="45" s="1"/>
  <c r="O796" i="45"/>
  <c r="Q796" i="45" s="1"/>
  <c r="O804" i="45"/>
  <c r="Q804" i="45" s="1"/>
  <c r="O812" i="45"/>
  <c r="Q812" i="45" s="1"/>
  <c r="O820" i="45"/>
  <c r="Q820" i="45" s="1"/>
  <c r="O828" i="45"/>
  <c r="Q828" i="45" s="1"/>
  <c r="O836" i="45"/>
  <c r="Q836" i="45" s="1"/>
  <c r="O844" i="45"/>
  <c r="Q844" i="45" s="1"/>
  <c r="O852" i="45"/>
  <c r="Q852" i="45" s="1"/>
  <c r="O860" i="45"/>
  <c r="Q860" i="45" s="1"/>
  <c r="O868" i="45"/>
  <c r="Q868" i="45" s="1"/>
  <c r="O876" i="45"/>
  <c r="Q876" i="45" s="1"/>
  <c r="Q899" i="45"/>
  <c r="Q923" i="45"/>
  <c r="Q931" i="45"/>
  <c r="Q960" i="45"/>
  <c r="Q976" i="45"/>
  <c r="Q984" i="45"/>
  <c r="Q992" i="45"/>
  <c r="Q1000" i="45"/>
  <c r="O725" i="45"/>
  <c r="Q725" i="45" s="1"/>
  <c r="O733" i="45"/>
  <c r="Q733" i="45" s="1"/>
  <c r="O741" i="45"/>
  <c r="Q741" i="45" s="1"/>
  <c r="O749" i="45"/>
  <c r="Q749" i="45" s="1"/>
  <c r="O757" i="45"/>
  <c r="Q757" i="45" s="1"/>
  <c r="O765" i="45"/>
  <c r="Q765" i="45" s="1"/>
  <c r="O773" i="45"/>
  <c r="Q773" i="45" s="1"/>
  <c r="O781" i="45"/>
  <c r="Q781" i="45" s="1"/>
  <c r="O789" i="45"/>
  <c r="Q789" i="45" s="1"/>
  <c r="O797" i="45"/>
  <c r="Q797" i="45" s="1"/>
  <c r="O805" i="45"/>
  <c r="Q805" i="45" s="1"/>
  <c r="O813" i="45"/>
  <c r="Q813" i="45" s="1"/>
  <c r="O821" i="45"/>
  <c r="Q821" i="45" s="1"/>
  <c r="O829" i="45"/>
  <c r="Q829" i="45" s="1"/>
  <c r="O837" i="45"/>
  <c r="Q837" i="45" s="1"/>
  <c r="O845" i="45"/>
  <c r="Q845" i="45" s="1"/>
  <c r="O853" i="45"/>
  <c r="Q853" i="45" s="1"/>
  <c r="O861" i="45"/>
  <c r="Q861" i="45" s="1"/>
  <c r="O869" i="45"/>
  <c r="Q869" i="45" s="1"/>
  <c r="O877" i="45"/>
  <c r="Q877" i="45" s="1"/>
  <c r="O896" i="45"/>
  <c r="Q896" i="45" s="1"/>
  <c r="O907" i="45"/>
  <c r="Q907" i="45" s="1"/>
  <c r="O916" i="45"/>
  <c r="Q916" i="45" s="1"/>
  <c r="Q943" i="45"/>
  <c r="P957" i="45"/>
  <c r="O957" i="45"/>
  <c r="P973" i="45"/>
  <c r="O973" i="45"/>
  <c r="P905" i="45"/>
  <c r="Q905" i="45" s="1"/>
  <c r="P908" i="45"/>
  <c r="Q908" i="45" s="1"/>
  <c r="P937" i="45"/>
  <c r="O937" i="45"/>
  <c r="O940" i="45"/>
  <c r="Q940" i="45" s="1"/>
  <c r="P948" i="45"/>
  <c r="Q948" i="45" s="1"/>
  <c r="P964" i="45"/>
  <c r="Q964" i="45" s="1"/>
  <c r="P980" i="45"/>
  <c r="Q980" i="45" s="1"/>
  <c r="P988" i="45"/>
  <c r="Q988" i="45" s="1"/>
  <c r="P996" i="45"/>
  <c r="Q996" i="45" s="1"/>
  <c r="O815" i="45"/>
  <c r="Q815" i="45" s="1"/>
  <c r="O823" i="45"/>
  <c r="Q823" i="45" s="1"/>
  <c r="O831" i="45"/>
  <c r="Q831" i="45" s="1"/>
  <c r="O839" i="45"/>
  <c r="Q839" i="45" s="1"/>
  <c r="O847" i="45"/>
  <c r="Q847" i="45" s="1"/>
  <c r="O855" i="45"/>
  <c r="Q855" i="45" s="1"/>
  <c r="Q895" i="45"/>
  <c r="P921" i="45"/>
  <c r="O921" i="45"/>
  <c r="P933" i="45"/>
  <c r="O933" i="45"/>
  <c r="P945" i="45"/>
  <c r="O945" i="45"/>
  <c r="P961" i="45"/>
  <c r="O961" i="45"/>
  <c r="P977" i="45"/>
  <c r="O977" i="45"/>
  <c r="O584" i="45"/>
  <c r="Q584" i="45" s="1"/>
  <c r="O592" i="45"/>
  <c r="Q592" i="45" s="1"/>
  <c r="O600" i="45"/>
  <c r="Q600" i="45" s="1"/>
  <c r="O608" i="45"/>
  <c r="Q608" i="45" s="1"/>
  <c r="O616" i="45"/>
  <c r="Q616" i="45" s="1"/>
  <c r="O624" i="45"/>
  <c r="Q624" i="45" s="1"/>
  <c r="O632" i="45"/>
  <c r="Q632" i="45" s="1"/>
  <c r="O640" i="45"/>
  <c r="Q640" i="45" s="1"/>
  <c r="O648" i="45"/>
  <c r="Q648" i="45" s="1"/>
  <c r="O656" i="45"/>
  <c r="Q656" i="45" s="1"/>
  <c r="O664" i="45"/>
  <c r="Q664" i="45" s="1"/>
  <c r="O672" i="45"/>
  <c r="Q672" i="45" s="1"/>
  <c r="O680" i="45"/>
  <c r="Q680" i="45" s="1"/>
  <c r="O688" i="45"/>
  <c r="Q688" i="45" s="1"/>
  <c r="O696" i="45"/>
  <c r="Q696" i="45" s="1"/>
  <c r="O704" i="45"/>
  <c r="Q704" i="45" s="1"/>
  <c r="O712" i="45"/>
  <c r="Q712" i="45" s="1"/>
  <c r="O720" i="45"/>
  <c r="Q720" i="45" s="1"/>
  <c r="O728" i="45"/>
  <c r="Q728" i="45" s="1"/>
  <c r="O736" i="45"/>
  <c r="Q736" i="45" s="1"/>
  <c r="O744" i="45"/>
  <c r="Q744" i="45" s="1"/>
  <c r="O752" i="45"/>
  <c r="Q752" i="45" s="1"/>
  <c r="O760" i="45"/>
  <c r="Q760" i="45" s="1"/>
  <c r="O768" i="45"/>
  <c r="Q768" i="45" s="1"/>
  <c r="O776" i="45"/>
  <c r="Q776" i="45" s="1"/>
  <c r="O784" i="45"/>
  <c r="Q784" i="45" s="1"/>
  <c r="O792" i="45"/>
  <c r="Q792" i="45" s="1"/>
  <c r="O800" i="45"/>
  <c r="Q800" i="45" s="1"/>
  <c r="O808" i="45"/>
  <c r="Q808" i="45" s="1"/>
  <c r="O816" i="45"/>
  <c r="Q816" i="45" s="1"/>
  <c r="O824" i="45"/>
  <c r="Q824" i="45" s="1"/>
  <c r="O832" i="45"/>
  <c r="Q832" i="45" s="1"/>
  <c r="O840" i="45"/>
  <c r="Q840" i="45" s="1"/>
  <c r="O848" i="45"/>
  <c r="Q848" i="45" s="1"/>
  <c r="O856" i="45"/>
  <c r="Q856" i="45" s="1"/>
  <c r="O864" i="45"/>
  <c r="Q864" i="45" s="1"/>
  <c r="O872" i="45"/>
  <c r="Q872" i="45" s="1"/>
  <c r="O880" i="45"/>
  <c r="Q880" i="45" s="1"/>
  <c r="O892" i="45"/>
  <c r="O903" i="45"/>
  <c r="Q903" i="45" s="1"/>
  <c r="P913" i="45"/>
  <c r="Q913" i="45" s="1"/>
  <c r="P929" i="45"/>
  <c r="O929" i="45"/>
  <c r="Q952" i="45"/>
  <c r="Q968" i="45"/>
  <c r="P981" i="45"/>
  <c r="O981" i="45"/>
  <c r="P989" i="45"/>
  <c r="O989" i="45"/>
  <c r="P997" i="45"/>
  <c r="O997" i="45"/>
  <c r="P901" i="45"/>
  <c r="Q901" i="45" s="1"/>
  <c r="P904" i="45"/>
  <c r="Q904" i="45" s="1"/>
  <c r="O912" i="45"/>
  <c r="Q912" i="45" s="1"/>
  <c r="P920" i="45"/>
  <c r="Q920" i="45" s="1"/>
  <c r="O924" i="45"/>
  <c r="Q924" i="45" s="1"/>
  <c r="O932" i="45"/>
  <c r="P936" i="45"/>
  <c r="Q936" i="45" s="1"/>
  <c r="P949" i="45"/>
  <c r="O949" i="45"/>
  <c r="P965" i="45"/>
  <c r="O965" i="45"/>
  <c r="P1136" i="45"/>
  <c r="O1136" i="45"/>
  <c r="P1144" i="45"/>
  <c r="O1144" i="45"/>
  <c r="P1152" i="45"/>
  <c r="O1152" i="45"/>
  <c r="P1160" i="45"/>
  <c r="O1160" i="45"/>
  <c r="Q1231" i="45"/>
  <c r="Q1327" i="45"/>
  <c r="Q1340" i="45"/>
  <c r="O1005" i="45"/>
  <c r="Q1005" i="45" s="1"/>
  <c r="O1019" i="45"/>
  <c r="Q1019" i="45" s="1"/>
  <c r="P1022" i="45"/>
  <c r="Q1022" i="45" s="1"/>
  <c r="O1051" i="45"/>
  <c r="Q1051" i="45" s="1"/>
  <c r="P1054" i="45"/>
  <c r="Q1054" i="45" s="1"/>
  <c r="O1062" i="45"/>
  <c r="Q1062" i="45" s="1"/>
  <c r="P1078" i="45"/>
  <c r="O1078" i="45"/>
  <c r="P1080" i="45"/>
  <c r="Q1080" i="45" s="1"/>
  <c r="P1093" i="45"/>
  <c r="Q1093" i="45" s="1"/>
  <c r="P1110" i="45"/>
  <c r="O1110" i="45"/>
  <c r="P1112" i="45"/>
  <c r="Q1112" i="45" s="1"/>
  <c r="P1125" i="45"/>
  <c r="Q1125" i="45" s="1"/>
  <c r="Q1183" i="45"/>
  <c r="Q1207" i="45"/>
  <c r="Q1226" i="45"/>
  <c r="Q1271" i="45"/>
  <c r="Q1287" i="45"/>
  <c r="Q1300" i="45"/>
  <c r="Q1338" i="45"/>
  <c r="Q1354" i="45"/>
  <c r="Q1379" i="45"/>
  <c r="O1018" i="45"/>
  <c r="Q1018" i="45" s="1"/>
  <c r="O1029" i="45"/>
  <c r="Q1029" i="45" s="1"/>
  <c r="P1039" i="45"/>
  <c r="Q1039" i="45" s="1"/>
  <c r="O1050" i="45"/>
  <c r="Q1050" i="45" s="1"/>
  <c r="P1082" i="45"/>
  <c r="Q1082" i="45" s="1"/>
  <c r="P1114" i="45"/>
  <c r="Q1114" i="45" s="1"/>
  <c r="P1184" i="45"/>
  <c r="O1184" i="45"/>
  <c r="Q1202" i="45"/>
  <c r="Q1220" i="45"/>
  <c r="Q1247" i="45"/>
  <c r="Q1266" i="45"/>
  <c r="Q1298" i="45"/>
  <c r="Q1348" i="45"/>
  <c r="P1030" i="45"/>
  <c r="Q1030" i="45" s="1"/>
  <c r="P1066" i="45"/>
  <c r="Q1066" i="45" s="1"/>
  <c r="P1070" i="45"/>
  <c r="O1070" i="45"/>
  <c r="P1072" i="45"/>
  <c r="Q1072" i="45" s="1"/>
  <c r="P1102" i="45"/>
  <c r="O1102" i="45"/>
  <c r="P1104" i="45"/>
  <c r="Q1104" i="45" s="1"/>
  <c r="Q1165" i="45"/>
  <c r="Q1175" i="45"/>
  <c r="Q1199" i="45"/>
  <c r="Q1263" i="45"/>
  <c r="Q1295" i="45"/>
  <c r="Q1308" i="45"/>
  <c r="Q1385" i="45"/>
  <c r="O985" i="45"/>
  <c r="Q985" i="45" s="1"/>
  <c r="O993" i="45"/>
  <c r="Q993" i="45" s="1"/>
  <c r="O1001" i="45"/>
  <c r="Q1001" i="45" s="1"/>
  <c r="O1035" i="45"/>
  <c r="Q1035" i="45" s="1"/>
  <c r="P1038" i="45"/>
  <c r="Q1038" i="45" s="1"/>
  <c r="P1077" i="45"/>
  <c r="Q1077" i="45" s="1"/>
  <c r="P1094" i="45"/>
  <c r="O1094" i="45"/>
  <c r="P1096" i="45"/>
  <c r="Q1096" i="45" s="1"/>
  <c r="P1109" i="45"/>
  <c r="Q1109" i="45" s="1"/>
  <c r="P1126" i="45"/>
  <c r="O1126" i="45"/>
  <c r="P1128" i="45"/>
  <c r="Q1128" i="45" s="1"/>
  <c r="Q1133" i="45"/>
  <c r="Q1141" i="45"/>
  <c r="Q1149" i="45"/>
  <c r="Q1157" i="45"/>
  <c r="Q1167" i="45"/>
  <c r="P1178" i="45"/>
  <c r="Q1178" i="45" s="1"/>
  <c r="Q1180" i="45"/>
  <c r="Q1194" i="45"/>
  <c r="Q1239" i="45"/>
  <c r="Q1258" i="45"/>
  <c r="Q1319" i="45"/>
  <c r="Q1332" i="45"/>
  <c r="O1013" i="45"/>
  <c r="Q1013" i="45" s="1"/>
  <c r="P1023" i="45"/>
  <c r="Q1023" i="45" s="1"/>
  <c r="O1034" i="45"/>
  <c r="Q1034" i="45" s="1"/>
  <c r="O1045" i="45"/>
  <c r="Q1045" i="45" s="1"/>
  <c r="P1055" i="45"/>
  <c r="Q1055" i="45" s="1"/>
  <c r="O1064" i="45"/>
  <c r="Q1064" i="45" s="1"/>
  <c r="P1069" i="45"/>
  <c r="Q1069" i="45" s="1"/>
  <c r="P1098" i="45"/>
  <c r="Q1098" i="45" s="1"/>
  <c r="P1130" i="45"/>
  <c r="Q1130" i="45" s="1"/>
  <c r="P1170" i="45"/>
  <c r="Q1170" i="45" s="1"/>
  <c r="Q1172" i="45"/>
  <c r="P1176" i="45"/>
  <c r="O1176" i="45"/>
  <c r="Q1188" i="45"/>
  <c r="Q1215" i="45"/>
  <c r="Q1234" i="45"/>
  <c r="Q1252" i="45"/>
  <c r="Q1279" i="45"/>
  <c r="Q1292" i="45"/>
  <c r="Q1330" i="45"/>
  <c r="Q1343" i="45"/>
  <c r="Q1362" i="45"/>
  <c r="Q1378" i="45"/>
  <c r="P1014" i="45"/>
  <c r="Q1014" i="45" s="1"/>
  <c r="P1046" i="45"/>
  <c r="Q1046" i="45" s="1"/>
  <c r="P1086" i="45"/>
  <c r="O1086" i="45"/>
  <c r="P1088" i="45"/>
  <c r="Q1088" i="45" s="1"/>
  <c r="P1101" i="45"/>
  <c r="Q1101" i="45" s="1"/>
  <c r="P1118" i="45"/>
  <c r="O1118" i="45"/>
  <c r="P1120" i="45"/>
  <c r="Q1120" i="45" s="1"/>
  <c r="P1168" i="45"/>
  <c r="O1168" i="45"/>
  <c r="O1192" i="45"/>
  <c r="Q1192" i="45" s="1"/>
  <c r="O1200" i="45"/>
  <c r="Q1200" i="45" s="1"/>
  <c r="O1208" i="45"/>
  <c r="Q1208" i="45" s="1"/>
  <c r="O1216" i="45"/>
  <c r="Q1216" i="45" s="1"/>
  <c r="O1224" i="45"/>
  <c r="Q1224" i="45" s="1"/>
  <c r="O1232" i="45"/>
  <c r="Q1232" i="45" s="1"/>
  <c r="O1240" i="45"/>
  <c r="Q1240" i="45" s="1"/>
  <c r="O1248" i="45"/>
  <c r="Q1248" i="45" s="1"/>
  <c r="O1256" i="45"/>
  <c r="Q1256" i="45" s="1"/>
  <c r="O1264" i="45"/>
  <c r="Q1264" i="45" s="1"/>
  <c r="O1272" i="45"/>
  <c r="Q1272" i="45" s="1"/>
  <c r="O1280" i="45"/>
  <c r="Q1280" i="45" s="1"/>
  <c r="O1288" i="45"/>
  <c r="Q1288" i="45" s="1"/>
  <c r="O1296" i="45"/>
  <c r="Q1296" i="45" s="1"/>
  <c r="O1304" i="45"/>
  <c r="Q1304" i="45" s="1"/>
  <c r="O1312" i="45"/>
  <c r="Q1312" i="45" s="1"/>
  <c r="O1320" i="45"/>
  <c r="Q1320" i="45" s="1"/>
  <c r="O1328" i="45"/>
  <c r="Q1328" i="45" s="1"/>
  <c r="O1336" i="45"/>
  <c r="Q1336" i="45" s="1"/>
  <c r="O1344" i="45"/>
  <c r="Q1344" i="45" s="1"/>
  <c r="P1351" i="45"/>
  <c r="Q1351" i="45" s="1"/>
  <c r="O1352" i="45"/>
  <c r="Q1352" i="45" s="1"/>
  <c r="P1359" i="45"/>
  <c r="Q1359" i="45" s="1"/>
  <c r="O1360" i="45"/>
  <c r="Q1360" i="45" s="1"/>
  <c r="P1367" i="45"/>
  <c r="Q1367" i="45" s="1"/>
  <c r="O1368" i="45"/>
  <c r="Q1368" i="45" s="1"/>
  <c r="P1395" i="45"/>
  <c r="Q1395" i="45" s="1"/>
  <c r="P1397" i="45"/>
  <c r="Q1397" i="45" s="1"/>
  <c r="P1398" i="45"/>
  <c r="Q1398" i="45" s="1"/>
  <c r="P1429" i="45"/>
  <c r="Q1429" i="45" s="1"/>
  <c r="P1430" i="45"/>
  <c r="Q1430" i="45" s="1"/>
  <c r="P1439" i="45"/>
  <c r="Q1439" i="45" s="1"/>
  <c r="Q1453" i="45"/>
  <c r="O1458" i="45"/>
  <c r="Q1458" i="45" s="1"/>
  <c r="P1466" i="45"/>
  <c r="Q1466" i="45" s="1"/>
  <c r="Q1477" i="45"/>
  <c r="P1486" i="45"/>
  <c r="Q1486" i="45" s="1"/>
  <c r="O1498" i="45"/>
  <c r="Q1498" i="45" s="1"/>
  <c r="Q1509" i="45"/>
  <c r="P1518" i="45"/>
  <c r="Q1518" i="45" s="1"/>
  <c r="O1530" i="45"/>
  <c r="Q1530" i="45" s="1"/>
  <c r="Q1541" i="45"/>
  <c r="Q1573" i="45"/>
  <c r="Q1597" i="45"/>
  <c r="Q1655" i="45"/>
  <c r="Q1687" i="45"/>
  <c r="P1383" i="45"/>
  <c r="Q1383" i="45" s="1"/>
  <c r="O1394" i="45"/>
  <c r="Q1394" i="45" s="1"/>
  <c r="O1405" i="45"/>
  <c r="Q1405" i="45" s="1"/>
  <c r="O1413" i="45"/>
  <c r="Q1413" i="45" s="1"/>
  <c r="O1418" i="45"/>
  <c r="Q1418" i="45" s="1"/>
  <c r="P1463" i="45"/>
  <c r="O1463" i="45"/>
  <c r="P1479" i="45"/>
  <c r="O1479" i="45"/>
  <c r="P1511" i="45"/>
  <c r="O1511" i="45"/>
  <c r="P1543" i="45"/>
  <c r="O1543" i="45"/>
  <c r="P1406" i="45"/>
  <c r="Q1406" i="45" s="1"/>
  <c r="P1414" i="45"/>
  <c r="Q1414" i="45" s="1"/>
  <c r="P1423" i="45"/>
  <c r="Q1423" i="45" s="1"/>
  <c r="P1433" i="45"/>
  <c r="Q1433" i="45" s="1"/>
  <c r="P1442" i="45"/>
  <c r="Q1442" i="45" s="1"/>
  <c r="P1450" i="45"/>
  <c r="Q1450" i="45" s="1"/>
  <c r="P1455" i="45"/>
  <c r="O1455" i="45"/>
  <c r="O1474" i="45"/>
  <c r="Q1474" i="45" s="1"/>
  <c r="Q1485" i="45"/>
  <c r="P1494" i="45"/>
  <c r="Q1494" i="45" s="1"/>
  <c r="O1506" i="45"/>
  <c r="Q1506" i="45" s="1"/>
  <c r="Q1517" i="45"/>
  <c r="O1538" i="45"/>
  <c r="Q1538" i="45" s="1"/>
  <c r="Q1549" i="45"/>
  <c r="Q1557" i="45"/>
  <c r="Q1561" i="45"/>
  <c r="Q1581" i="45"/>
  <c r="Q1595" i="45"/>
  <c r="Q1647" i="45"/>
  <c r="Q1679" i="45"/>
  <c r="P1447" i="45"/>
  <c r="O1447" i="45"/>
  <c r="P1487" i="45"/>
  <c r="O1487" i="45"/>
  <c r="P1519" i="45"/>
  <c r="O1519" i="45"/>
  <c r="P1551" i="45"/>
  <c r="O1551" i="45"/>
  <c r="P1562" i="45"/>
  <c r="O1562" i="45"/>
  <c r="P1382" i="45"/>
  <c r="Q1382" i="45" s="1"/>
  <c r="O1390" i="45"/>
  <c r="Q1390" i="45" s="1"/>
  <c r="P1411" i="45"/>
  <c r="Q1411" i="45" s="1"/>
  <c r="P1417" i="45"/>
  <c r="Q1417" i="45" s="1"/>
  <c r="P1467" i="45"/>
  <c r="O1467" i="45"/>
  <c r="P1470" i="45"/>
  <c r="Q1470" i="45" s="1"/>
  <c r="O1482" i="45"/>
  <c r="Q1482" i="45" s="1"/>
  <c r="Q1493" i="45"/>
  <c r="P1502" i="45"/>
  <c r="Q1502" i="45" s="1"/>
  <c r="O1514" i="45"/>
  <c r="Q1514" i="45" s="1"/>
  <c r="Q1525" i="45"/>
  <c r="O1546" i="45"/>
  <c r="Q1546" i="45" s="1"/>
  <c r="Q1579" i="45"/>
  <c r="Q1593" i="45"/>
  <c r="Q1639" i="45"/>
  <c r="Q1671" i="45"/>
  <c r="O1285" i="45"/>
  <c r="Q1285" i="45" s="1"/>
  <c r="O1293" i="45"/>
  <c r="Q1293" i="45" s="1"/>
  <c r="O1301" i="45"/>
  <c r="Q1301" i="45" s="1"/>
  <c r="O1309" i="45"/>
  <c r="Q1309" i="45" s="1"/>
  <c r="O1317" i="45"/>
  <c r="Q1317" i="45" s="1"/>
  <c r="O1325" i="45"/>
  <c r="Q1325" i="45" s="1"/>
  <c r="O1333" i="45"/>
  <c r="Q1333" i="45" s="1"/>
  <c r="O1341" i="45"/>
  <c r="Q1341" i="45" s="1"/>
  <c r="Q1401" i="45"/>
  <c r="Q1421" i="45"/>
  <c r="P1459" i="45"/>
  <c r="O1459" i="45"/>
  <c r="P1495" i="45"/>
  <c r="O1495" i="45"/>
  <c r="P1527" i="45"/>
  <c r="O1527" i="45"/>
  <c r="O1134" i="45"/>
  <c r="Q1134" i="45" s="1"/>
  <c r="O1142" i="45"/>
  <c r="Q1142" i="45" s="1"/>
  <c r="O1150" i="45"/>
  <c r="Q1150" i="45" s="1"/>
  <c r="O1158" i="45"/>
  <c r="Q1158" i="45" s="1"/>
  <c r="O1166" i="45"/>
  <c r="Q1166" i="45" s="1"/>
  <c r="O1174" i="45"/>
  <c r="Q1174" i="45" s="1"/>
  <c r="O1182" i="45"/>
  <c r="Q1182" i="45" s="1"/>
  <c r="O1190" i="45"/>
  <c r="Q1190" i="45" s="1"/>
  <c r="O1198" i="45"/>
  <c r="Q1198" i="45" s="1"/>
  <c r="O1206" i="45"/>
  <c r="Q1206" i="45" s="1"/>
  <c r="O1214" i="45"/>
  <c r="Q1214" i="45" s="1"/>
  <c r="O1222" i="45"/>
  <c r="Q1222" i="45" s="1"/>
  <c r="O1230" i="45"/>
  <c r="Q1230" i="45" s="1"/>
  <c r="O1238" i="45"/>
  <c r="Q1238" i="45" s="1"/>
  <c r="O1246" i="45"/>
  <c r="Q1246" i="45" s="1"/>
  <c r="O1254" i="45"/>
  <c r="Q1254" i="45" s="1"/>
  <c r="O1262" i="45"/>
  <c r="Q1262" i="45" s="1"/>
  <c r="O1270" i="45"/>
  <c r="Q1270" i="45" s="1"/>
  <c r="O1278" i="45"/>
  <c r="Q1278" i="45" s="1"/>
  <c r="O1286" i="45"/>
  <c r="Q1286" i="45" s="1"/>
  <c r="O1294" i="45"/>
  <c r="Q1294" i="45" s="1"/>
  <c r="O1302" i="45"/>
  <c r="Q1302" i="45" s="1"/>
  <c r="O1310" i="45"/>
  <c r="Q1310" i="45" s="1"/>
  <c r="O1318" i="45"/>
  <c r="Q1318" i="45" s="1"/>
  <c r="O1326" i="45"/>
  <c r="Q1326" i="45" s="1"/>
  <c r="O1334" i="45"/>
  <c r="Q1334" i="45" s="1"/>
  <c r="O1342" i="45"/>
  <c r="Q1342" i="45" s="1"/>
  <c r="O1350" i="45"/>
  <c r="Q1350" i="45" s="1"/>
  <c r="O1358" i="45"/>
  <c r="Q1358" i="45" s="1"/>
  <c r="O1366" i="45"/>
  <c r="Q1366" i="45" s="1"/>
  <c r="Q1389" i="45"/>
  <c r="P1426" i="45"/>
  <c r="Q1426" i="45" s="1"/>
  <c r="P1451" i="45"/>
  <c r="O1451" i="45"/>
  <c r="P1454" i="45"/>
  <c r="Q1454" i="45" s="1"/>
  <c r="Q1469" i="45"/>
  <c r="P1478" i="45"/>
  <c r="Q1478" i="45" s="1"/>
  <c r="O1490" i="45"/>
  <c r="Q1501" i="45"/>
  <c r="P1510" i="45"/>
  <c r="Q1510" i="45" s="1"/>
  <c r="O1522" i="45"/>
  <c r="Q1533" i="45"/>
  <c r="P1570" i="45"/>
  <c r="O1570" i="45"/>
  <c r="Q1663" i="45"/>
  <c r="O1386" i="45"/>
  <c r="Q1386" i="45" s="1"/>
  <c r="P1407" i="45"/>
  <c r="Q1407" i="45" s="1"/>
  <c r="P1419" i="45"/>
  <c r="Q1419" i="45" s="1"/>
  <c r="O1434" i="45"/>
  <c r="Q1434" i="45" s="1"/>
  <c r="P1443" i="45"/>
  <c r="O1443" i="45"/>
  <c r="P1471" i="45"/>
  <c r="O1471" i="45"/>
  <c r="Q1490" i="45"/>
  <c r="P1503" i="45"/>
  <c r="O1503" i="45"/>
  <c r="Q1522" i="45"/>
  <c r="P1535" i="45"/>
  <c r="O1535" i="45"/>
  <c r="Q1554" i="45"/>
  <c r="Q1611" i="45"/>
  <c r="Q1617" i="45"/>
  <c r="Q1643" i="45"/>
  <c r="Q1675" i="45"/>
  <c r="O1605" i="45"/>
  <c r="Q1605" i="45" s="1"/>
  <c r="O1613" i="45"/>
  <c r="Q1613" i="45" s="1"/>
  <c r="O1621" i="45"/>
  <c r="Q1621" i="45" s="1"/>
  <c r="O1629" i="45"/>
  <c r="Q1629" i="45" s="1"/>
  <c r="O1637" i="45"/>
  <c r="Q1637" i="45" s="1"/>
  <c r="O1645" i="45"/>
  <c r="Q1645" i="45" s="1"/>
  <c r="O1653" i="45"/>
  <c r="Q1653" i="45" s="1"/>
  <c r="O1661" i="45"/>
  <c r="Q1661" i="45" s="1"/>
  <c r="O1669" i="45"/>
  <c r="Q1669" i="45" s="1"/>
  <c r="O1677" i="45"/>
  <c r="Q1677" i="45" s="1"/>
  <c r="O1685" i="45"/>
  <c r="Q1685" i="45" s="1"/>
  <c r="O1697" i="45"/>
  <c r="Q1697" i="45" s="1"/>
  <c r="O1698" i="45"/>
  <c r="Q1698" i="45" s="1"/>
  <c r="O1699" i="45"/>
  <c r="Q1699" i="45" s="1"/>
  <c r="O1700" i="45"/>
  <c r="Q1700" i="45" s="1"/>
  <c r="Q1751" i="45"/>
  <c r="P1754" i="45"/>
  <c r="O1754" i="45"/>
  <c r="Q1765" i="45"/>
  <c r="O1694" i="45"/>
  <c r="Q1694" i="45" s="1"/>
  <c r="O1695" i="45"/>
  <c r="Q1695" i="45" s="1"/>
  <c r="P1696" i="45"/>
  <c r="Q1696" i="45" s="1"/>
  <c r="O1702" i="45"/>
  <c r="Q1702" i="45" s="1"/>
  <c r="P1712" i="45"/>
  <c r="Q1712" i="45" s="1"/>
  <c r="Q1718" i="45"/>
  <c r="P1722" i="45"/>
  <c r="O1722" i="45"/>
  <c r="P1724" i="45"/>
  <c r="Q1724" i="45" s="1"/>
  <c r="P1732" i="45"/>
  <c r="Q1732" i="45" s="1"/>
  <c r="Q1743" i="45"/>
  <c r="P1746" i="45"/>
  <c r="O1746" i="45"/>
  <c r="Q1758" i="45"/>
  <c r="P1763" i="45"/>
  <c r="O1763" i="45"/>
  <c r="O1559" i="45"/>
  <c r="Q1559" i="45" s="1"/>
  <c r="O1567" i="45"/>
  <c r="Q1567" i="45" s="1"/>
  <c r="O1575" i="45"/>
  <c r="Q1575" i="45" s="1"/>
  <c r="O1583" i="45"/>
  <c r="Q1583" i="45" s="1"/>
  <c r="O1591" i="45"/>
  <c r="Q1591" i="45" s="1"/>
  <c r="O1599" i="45"/>
  <c r="Q1599" i="45" s="1"/>
  <c r="O1607" i="45"/>
  <c r="Q1607" i="45" s="1"/>
  <c r="O1615" i="45"/>
  <c r="Q1615" i="45" s="1"/>
  <c r="O1623" i="45"/>
  <c r="Q1623" i="45" s="1"/>
  <c r="O1631" i="45"/>
  <c r="Q1631" i="45" s="1"/>
  <c r="P1703" i="45"/>
  <c r="Q1703" i="45" s="1"/>
  <c r="Q1735" i="45"/>
  <c r="P1738" i="45"/>
  <c r="O1738" i="45"/>
  <c r="Q1750" i="45"/>
  <c r="Q1774" i="45"/>
  <c r="Q1776" i="45"/>
  <c r="Q1892" i="45"/>
  <c r="Q1900" i="45"/>
  <c r="P1730" i="45"/>
  <c r="O1730" i="45"/>
  <c r="O1641" i="45"/>
  <c r="Q1641" i="45" s="1"/>
  <c r="O1649" i="45"/>
  <c r="Q1649" i="45" s="1"/>
  <c r="O1657" i="45"/>
  <c r="Q1657" i="45" s="1"/>
  <c r="O1665" i="45"/>
  <c r="Q1665" i="45" s="1"/>
  <c r="O1673" i="45"/>
  <c r="Q1673" i="45" s="1"/>
  <c r="O1681" i="45"/>
  <c r="Q1681" i="45" s="1"/>
  <c r="O1689" i="45"/>
  <c r="Q1689" i="45" s="1"/>
  <c r="P1711" i="45"/>
  <c r="Q1711" i="45" s="1"/>
  <c r="Q1734" i="45"/>
  <c r="P1755" i="45"/>
  <c r="O1755" i="45"/>
  <c r="Q1760" i="45"/>
  <c r="Q1925" i="45"/>
  <c r="O1707" i="45"/>
  <c r="Q1707" i="45" s="1"/>
  <c r="P1716" i="45"/>
  <c r="Q1716" i="45" s="1"/>
  <c r="Q1721" i="45"/>
  <c r="P1747" i="45"/>
  <c r="O1747" i="45"/>
  <c r="O1475" i="45"/>
  <c r="Q1475" i="45" s="1"/>
  <c r="O1483" i="45"/>
  <c r="Q1483" i="45" s="1"/>
  <c r="O1491" i="45"/>
  <c r="Q1491" i="45" s="1"/>
  <c r="O1499" i="45"/>
  <c r="Q1499" i="45" s="1"/>
  <c r="O1507" i="45"/>
  <c r="Q1507" i="45" s="1"/>
  <c r="O1515" i="45"/>
  <c r="Q1515" i="45" s="1"/>
  <c r="O1523" i="45"/>
  <c r="Q1523" i="45" s="1"/>
  <c r="O1531" i="45"/>
  <c r="Q1531" i="45" s="1"/>
  <c r="O1539" i="45"/>
  <c r="Q1539" i="45" s="1"/>
  <c r="O1547" i="45"/>
  <c r="Q1547" i="45" s="1"/>
  <c r="O1555" i="45"/>
  <c r="Q1555" i="45" s="1"/>
  <c r="O1563" i="45"/>
  <c r="Q1563" i="45" s="1"/>
  <c r="O1571" i="45"/>
  <c r="Q1571" i="45" s="1"/>
  <c r="P1723" i="45"/>
  <c r="O1723" i="45"/>
  <c r="P1739" i="45"/>
  <c r="O1739" i="45"/>
  <c r="Q1744" i="45"/>
  <c r="P1756" i="45"/>
  <c r="Q1756" i="45" s="1"/>
  <c r="P1762" i="45"/>
  <c r="O1762" i="45"/>
  <c r="Q1706" i="45"/>
  <c r="P1731" i="45"/>
  <c r="O1731" i="45"/>
  <c r="P1771" i="45"/>
  <c r="O1771" i="45"/>
  <c r="O1770" i="45"/>
  <c r="Q1770" i="45" s="1"/>
  <c r="O1778" i="45"/>
  <c r="Q1778" i="45" s="1"/>
  <c r="O1786" i="45"/>
  <c r="Q1786" i="45" s="1"/>
  <c r="O1794" i="45"/>
  <c r="Q1794" i="45" s="1"/>
  <c r="O1802" i="45"/>
  <c r="Q1802" i="45" s="1"/>
  <c r="O1810" i="45"/>
  <c r="Q1810" i="45" s="1"/>
  <c r="O1818" i="45"/>
  <c r="Q1818" i="45" s="1"/>
  <c r="O1826" i="45"/>
  <c r="Q1826" i="45" s="1"/>
  <c r="O1834" i="45"/>
  <c r="Q1834" i="45" s="1"/>
  <c r="O1842" i="45"/>
  <c r="Q1842" i="45" s="1"/>
  <c r="O1850" i="45"/>
  <c r="Q1850" i="45" s="1"/>
  <c r="O1858" i="45"/>
  <c r="Q1858" i="45" s="1"/>
  <c r="O1866" i="45"/>
  <c r="Q1866" i="45" s="1"/>
  <c r="O1874" i="45"/>
  <c r="Q1874" i="45" s="1"/>
  <c r="O1882" i="45"/>
  <c r="Q1882" i="45" s="1"/>
  <c r="O1890" i="45"/>
  <c r="Q1890" i="45" s="1"/>
  <c r="O1898" i="45"/>
  <c r="Q1898" i="45" s="1"/>
  <c r="O1917" i="45"/>
  <c r="Q1917" i="45" s="1"/>
  <c r="O1921" i="45"/>
  <c r="Q1921" i="45" s="1"/>
  <c r="P1922" i="45"/>
  <c r="O1922" i="45"/>
  <c r="P1929" i="45"/>
  <c r="O1929" i="45"/>
  <c r="O1779" i="45"/>
  <c r="Q1779" i="45" s="1"/>
  <c r="O1787" i="45"/>
  <c r="Q1787" i="45" s="1"/>
  <c r="O1795" i="45"/>
  <c r="Q1795" i="45" s="1"/>
  <c r="O1803" i="45"/>
  <c r="Q1803" i="45" s="1"/>
  <c r="O1811" i="45"/>
  <c r="Q1811" i="45" s="1"/>
  <c r="O1819" i="45"/>
  <c r="Q1819" i="45" s="1"/>
  <c r="O1827" i="45"/>
  <c r="Q1827" i="45" s="1"/>
  <c r="O1835" i="45"/>
  <c r="Q1835" i="45" s="1"/>
  <c r="O1843" i="45"/>
  <c r="Q1843" i="45" s="1"/>
  <c r="O1851" i="45"/>
  <c r="Q1851" i="45" s="1"/>
  <c r="O1859" i="45"/>
  <c r="Q1859" i="45" s="1"/>
  <c r="O1891" i="45"/>
  <c r="Q1891" i="45" s="1"/>
  <c r="P1937" i="45"/>
  <c r="O1937" i="45"/>
  <c r="P1949" i="45"/>
  <c r="Q1949" i="45" s="1"/>
  <c r="P1956" i="45"/>
  <c r="O1956" i="45"/>
  <c r="Q2091" i="45"/>
  <c r="P1906" i="45"/>
  <c r="Q1906" i="45" s="1"/>
  <c r="Q1927" i="45"/>
  <c r="P1931" i="45"/>
  <c r="Q1931" i="45" s="1"/>
  <c r="Q1965" i="45"/>
  <c r="P1915" i="45"/>
  <c r="Q1915" i="45" s="1"/>
  <c r="P1947" i="45"/>
  <c r="O1947" i="45"/>
  <c r="Q2005" i="45"/>
  <c r="Q2083" i="45"/>
  <c r="Q1951" i="45"/>
  <c r="Q2117" i="45"/>
  <c r="Q1936" i="45"/>
  <c r="P1963" i="45"/>
  <c r="O1963" i="45"/>
  <c r="O1784" i="45"/>
  <c r="Q1784" i="45" s="1"/>
  <c r="O1792" i="45"/>
  <c r="Q1792" i="45" s="1"/>
  <c r="O1800" i="45"/>
  <c r="Q1800" i="45" s="1"/>
  <c r="O1808" i="45"/>
  <c r="Q1808" i="45" s="1"/>
  <c r="O1816" i="45"/>
  <c r="Q1816" i="45" s="1"/>
  <c r="O1824" i="45"/>
  <c r="Q1824" i="45" s="1"/>
  <c r="O1832" i="45"/>
  <c r="Q1832" i="45" s="1"/>
  <c r="O1840" i="45"/>
  <c r="Q1840" i="45" s="1"/>
  <c r="O1848" i="45"/>
  <c r="Q1848" i="45" s="1"/>
  <c r="O1856" i="45"/>
  <c r="Q1856" i="45" s="1"/>
  <c r="O1864" i="45"/>
  <c r="Q1864" i="45" s="1"/>
  <c r="O1872" i="45"/>
  <c r="Q1872" i="45" s="1"/>
  <c r="O1880" i="45"/>
  <c r="Q1880" i="45" s="1"/>
  <c r="O1888" i="45"/>
  <c r="Q1888" i="45" s="1"/>
  <c r="O1896" i="45"/>
  <c r="Q1896" i="45" s="1"/>
  <c r="O1904" i="45"/>
  <c r="Q1904" i="45" s="1"/>
  <c r="O1909" i="45"/>
  <c r="Q1909" i="45" s="1"/>
  <c r="O1913" i="45"/>
  <c r="Q1913" i="45" s="1"/>
  <c r="P1914" i="45"/>
  <c r="O1914" i="45"/>
  <c r="P1930" i="45"/>
  <c r="O1930" i="45"/>
  <c r="Q1944" i="45"/>
  <c r="P1955" i="45"/>
  <c r="O1955" i="45"/>
  <c r="Q1966" i="45"/>
  <c r="Q2011" i="45"/>
  <c r="Q2075" i="45"/>
  <c r="P1938" i="45"/>
  <c r="O1940" i="45"/>
  <c r="Q1940" i="45" s="1"/>
  <c r="P1946" i="45"/>
  <c r="P1948" i="45"/>
  <c r="O1948" i="45"/>
  <c r="Q1989" i="45"/>
  <c r="Q2110" i="45"/>
  <c r="O1945" i="45"/>
  <c r="Q1945" i="45" s="1"/>
  <c r="O1953" i="45"/>
  <c r="Q1953" i="45" s="1"/>
  <c r="O1961" i="45"/>
  <c r="Q1961" i="45" s="1"/>
  <c r="O1969" i="45"/>
  <c r="Q1969" i="45" s="1"/>
  <c r="O1977" i="45"/>
  <c r="Q1977" i="45" s="1"/>
  <c r="O1985" i="45"/>
  <c r="Q1985" i="45" s="1"/>
  <c r="O1993" i="45"/>
  <c r="Q1993" i="45" s="1"/>
  <c r="O2001" i="45"/>
  <c r="Q2001" i="45" s="1"/>
  <c r="O2009" i="45"/>
  <c r="Q2009" i="45" s="1"/>
  <c r="O2017" i="45"/>
  <c r="Q2017" i="45" s="1"/>
  <c r="O2025" i="45"/>
  <c r="Q2025" i="45" s="1"/>
  <c r="O2065" i="45"/>
  <c r="Q2065" i="45" s="1"/>
  <c r="O2073" i="45"/>
  <c r="Q2073" i="45" s="1"/>
  <c r="O2081" i="45"/>
  <c r="Q2081" i="45" s="1"/>
  <c r="O2089" i="45"/>
  <c r="Q2089" i="45" s="1"/>
  <c r="Q2104" i="45"/>
  <c r="P2105" i="45"/>
  <c r="Q2105" i="45" s="1"/>
  <c r="Q2120" i="45"/>
  <c r="P2133" i="45"/>
  <c r="Q2133" i="45" s="1"/>
  <c r="P2140" i="45"/>
  <c r="Q2140" i="45" s="1"/>
  <c r="Q2142" i="45"/>
  <c r="P2162" i="45"/>
  <c r="O2162" i="45"/>
  <c r="Q2182" i="45"/>
  <c r="Q2204" i="45"/>
  <c r="Q2212" i="45"/>
  <c r="O1938" i="45"/>
  <c r="O1946" i="45"/>
  <c r="O1954" i="45"/>
  <c r="Q1954" i="45" s="1"/>
  <c r="O1962" i="45"/>
  <c r="Q1962" i="45" s="1"/>
  <c r="O1970" i="45"/>
  <c r="Q1970" i="45" s="1"/>
  <c r="O1978" i="45"/>
  <c r="Q1978" i="45" s="1"/>
  <c r="O1986" i="45"/>
  <c r="Q1986" i="45" s="1"/>
  <c r="O1994" i="45"/>
  <c r="Q1994" i="45" s="1"/>
  <c r="O2002" i="45"/>
  <c r="Q2002" i="45" s="1"/>
  <c r="O2010" i="45"/>
  <c r="Q2010" i="45" s="1"/>
  <c r="O2018" i="45"/>
  <c r="Q2018" i="45" s="1"/>
  <c r="O2026" i="45"/>
  <c r="Q2026" i="45" s="1"/>
  <c r="O2034" i="45"/>
  <c r="Q2034" i="45" s="1"/>
  <c r="O2042" i="45"/>
  <c r="Q2042" i="45" s="1"/>
  <c r="O2050" i="45"/>
  <c r="Q2050" i="45" s="1"/>
  <c r="O2058" i="45"/>
  <c r="Q2058" i="45" s="1"/>
  <c r="O2066" i="45"/>
  <c r="Q2066" i="45" s="1"/>
  <c r="O2074" i="45"/>
  <c r="Q2074" i="45" s="1"/>
  <c r="O2082" i="45"/>
  <c r="Q2082" i="45" s="1"/>
  <c r="O2090" i="45"/>
  <c r="Q2090" i="45" s="1"/>
  <c r="O2109" i="45"/>
  <c r="Q2109" i="45" s="1"/>
  <c r="P2114" i="45"/>
  <c r="O2114" i="45"/>
  <c r="P2138" i="45"/>
  <c r="O2138" i="45"/>
  <c r="P2186" i="45"/>
  <c r="O2186" i="45"/>
  <c r="O1971" i="45"/>
  <c r="Q1971" i="45" s="1"/>
  <c r="O1979" i="45"/>
  <c r="Q1979" i="45" s="1"/>
  <c r="O1987" i="45"/>
  <c r="Q1987" i="45" s="1"/>
  <c r="O1995" i="45"/>
  <c r="Q1995" i="45" s="1"/>
  <c r="O2003" i="45"/>
  <c r="Q2003" i="45" s="1"/>
  <c r="O2035" i="45"/>
  <c r="Q2035" i="45" s="1"/>
  <c r="O2043" i="45"/>
  <c r="Q2043" i="45" s="1"/>
  <c r="O2051" i="45"/>
  <c r="Q2051" i="45" s="1"/>
  <c r="O2059" i="45"/>
  <c r="Q2059" i="45" s="1"/>
  <c r="O2067" i="45"/>
  <c r="Q2067" i="45" s="1"/>
  <c r="P2098" i="45"/>
  <c r="Q2098" i="45" s="1"/>
  <c r="P2113" i="45"/>
  <c r="Q2113" i="45" s="1"/>
  <c r="P2130" i="45"/>
  <c r="O2130" i="45"/>
  <c r="P2132" i="45"/>
  <c r="Q2132" i="45" s="1"/>
  <c r="P2148" i="45"/>
  <c r="Q2148" i="45" s="1"/>
  <c r="Q2150" i="45"/>
  <c r="Q2198" i="45"/>
  <c r="P2202" i="45"/>
  <c r="O2202" i="45"/>
  <c r="O1964" i="45"/>
  <c r="Q1964" i="45" s="1"/>
  <c r="O1972" i="45"/>
  <c r="Q1972" i="45" s="1"/>
  <c r="O1980" i="45"/>
  <c r="Q1980" i="45" s="1"/>
  <c r="O1988" i="45"/>
  <c r="Q1988" i="45" s="1"/>
  <c r="O1996" i="45"/>
  <c r="Q1996" i="45" s="1"/>
  <c r="O2004" i="45"/>
  <c r="Q2004" i="45" s="1"/>
  <c r="O2012" i="45"/>
  <c r="Q2012" i="45" s="1"/>
  <c r="O2020" i="45"/>
  <c r="Q2020" i="45" s="1"/>
  <c r="O2028" i="45"/>
  <c r="Q2028" i="45" s="1"/>
  <c r="O2036" i="45"/>
  <c r="Q2036" i="45" s="1"/>
  <c r="O2044" i="45"/>
  <c r="Q2044" i="45" s="1"/>
  <c r="O2052" i="45"/>
  <c r="Q2052" i="45" s="1"/>
  <c r="O2060" i="45"/>
  <c r="Q2060" i="45" s="1"/>
  <c r="O2068" i="45"/>
  <c r="Q2068" i="45" s="1"/>
  <c r="O2076" i="45"/>
  <c r="Q2076" i="45" s="1"/>
  <c r="O2084" i="45"/>
  <c r="Q2084" i="45" s="1"/>
  <c r="O2092" i="45"/>
  <c r="Q2092" i="45" s="1"/>
  <c r="P2122" i="45"/>
  <c r="O2122" i="45"/>
  <c r="P2124" i="45"/>
  <c r="Q2124" i="45" s="1"/>
  <c r="P2134" i="45"/>
  <c r="Q2134" i="45" s="1"/>
  <c r="Q2189" i="45"/>
  <c r="O2013" i="45"/>
  <c r="Q2013" i="45" s="1"/>
  <c r="O2021" i="45"/>
  <c r="Q2021" i="45" s="1"/>
  <c r="O2029" i="45"/>
  <c r="Q2029" i="45" s="1"/>
  <c r="O2037" i="45"/>
  <c r="Q2037" i="45" s="1"/>
  <c r="O2045" i="45"/>
  <c r="Q2045" i="45" s="1"/>
  <c r="O2053" i="45"/>
  <c r="Q2053" i="45" s="1"/>
  <c r="O2061" i="45"/>
  <c r="Q2061" i="45" s="1"/>
  <c r="O2069" i="45"/>
  <c r="Q2069" i="45" s="1"/>
  <c r="O2077" i="45"/>
  <c r="Q2077" i="45" s="1"/>
  <c r="P2107" i="45"/>
  <c r="Q2107" i="45" s="1"/>
  <c r="P2146" i="45"/>
  <c r="O2146" i="45"/>
  <c r="P2178" i="45"/>
  <c r="O2178" i="45"/>
  <c r="Q2205" i="45"/>
  <c r="P2137" i="45"/>
  <c r="Q2137" i="45" s="1"/>
  <c r="Q2190" i="45"/>
  <c r="P2194" i="45"/>
  <c r="O2194" i="45"/>
  <c r="Q2222" i="45"/>
  <c r="P2154" i="45"/>
  <c r="O2154" i="45"/>
  <c r="Q2181" i="45"/>
  <c r="Q2238" i="45"/>
  <c r="P2106" i="45"/>
  <c r="O2106" i="45"/>
  <c r="Q2121" i="45"/>
  <c r="P2170" i="45"/>
  <c r="O2170" i="45"/>
  <c r="Q2197" i="45"/>
  <c r="Q2206" i="45"/>
  <c r="Q2211" i="45"/>
  <c r="Q2220" i="45"/>
  <c r="Q2228" i="45"/>
  <c r="Q2246" i="45"/>
  <c r="P2147" i="45"/>
  <c r="Q2147" i="45" s="1"/>
  <c r="P2155" i="45"/>
  <c r="Q2155" i="45" s="1"/>
  <c r="P2163" i="45"/>
  <c r="Q2163" i="45" s="1"/>
  <c r="P2171" i="45"/>
  <c r="Q2171" i="45" s="1"/>
  <c r="P2179" i="45"/>
  <c r="Q2179" i="45" s="1"/>
  <c r="P2187" i="45"/>
  <c r="Q2187" i="45" s="1"/>
  <c r="O2236" i="45"/>
  <c r="Q2236" i="45" s="1"/>
  <c r="O2244" i="45"/>
  <c r="Q2244" i="45" s="1"/>
  <c r="O2252" i="45"/>
  <c r="Q2252" i="45" s="1"/>
  <c r="O2260" i="45"/>
  <c r="Q2260" i="45" s="1"/>
  <c r="O2268" i="45"/>
  <c r="Q2268" i="45" s="1"/>
  <c r="P2318" i="45"/>
  <c r="O2318" i="45"/>
  <c r="P2326" i="45"/>
  <c r="O2326" i="45"/>
  <c r="P2334" i="45"/>
  <c r="O2334" i="45"/>
  <c r="O2261" i="45"/>
  <c r="Q2261" i="45" s="1"/>
  <c r="Q2281" i="45"/>
  <c r="P2302" i="45"/>
  <c r="Q2302" i="45" s="1"/>
  <c r="O2314" i="45"/>
  <c r="P2314" i="45"/>
  <c r="O2322" i="45"/>
  <c r="P2322" i="45"/>
  <c r="O2330" i="45"/>
  <c r="P2330" i="45"/>
  <c r="Q2380" i="45"/>
  <c r="Q2412" i="45"/>
  <c r="Q2444" i="45"/>
  <c r="P2282" i="45"/>
  <c r="Q2282" i="45" s="1"/>
  <c r="Q2306" i="45"/>
  <c r="P2309" i="45"/>
  <c r="Q2309" i="45" s="1"/>
  <c r="O2301" i="45"/>
  <c r="Q2301" i="45" s="1"/>
  <c r="Q2468" i="45"/>
  <c r="P2308" i="45"/>
  <c r="Q2308" i="45" s="1"/>
  <c r="P2342" i="45"/>
  <c r="O2342" i="45"/>
  <c r="P2317" i="45"/>
  <c r="Q2317" i="45" s="1"/>
  <c r="P2325" i="45"/>
  <c r="Q2325" i="45" s="1"/>
  <c r="Q2337" i="45"/>
  <c r="Q2340" i="45"/>
  <c r="Q2364" i="45"/>
  <c r="Q2396" i="45"/>
  <c r="Q2428" i="45"/>
  <c r="Q2460" i="45"/>
  <c r="O2210" i="45"/>
  <c r="Q2210" i="45" s="1"/>
  <c r="O2218" i="45"/>
  <c r="Q2218" i="45" s="1"/>
  <c r="O2226" i="45"/>
  <c r="Q2226" i="45" s="1"/>
  <c r="P2300" i="45"/>
  <c r="Q2300" i="45" s="1"/>
  <c r="O2303" i="45"/>
  <c r="Q2303" i="45" s="1"/>
  <c r="P2275" i="45"/>
  <c r="Q2275" i="45" s="1"/>
  <c r="Q2321" i="45"/>
  <c r="Q2329" i="45"/>
  <c r="Q2356" i="45"/>
  <c r="Q2388" i="45"/>
  <c r="Q2420" i="45"/>
  <c r="Q2452" i="45"/>
  <c r="P2338" i="45"/>
  <c r="Q2338" i="45" s="1"/>
  <c r="P2346" i="45"/>
  <c r="Q2346" i="45" s="1"/>
  <c r="O2347" i="45"/>
  <c r="Q2347" i="45" s="1"/>
  <c r="P2354" i="45"/>
  <c r="Q2354" i="45" s="1"/>
  <c r="O2355" i="45"/>
  <c r="Q2355" i="45" s="1"/>
  <c r="P2362" i="45"/>
  <c r="Q2362" i="45" s="1"/>
  <c r="O2363" i="45"/>
  <c r="Q2363" i="45" s="1"/>
  <c r="P2370" i="45"/>
  <c r="Q2370" i="45" s="1"/>
  <c r="O2371" i="45"/>
  <c r="Q2371" i="45" s="1"/>
  <c r="P2378" i="45"/>
  <c r="Q2378" i="45" s="1"/>
  <c r="O2379" i="45"/>
  <c r="Q2379" i="45" s="1"/>
  <c r="P2386" i="45"/>
  <c r="Q2386" i="45" s="1"/>
  <c r="O2387" i="45"/>
  <c r="Q2387" i="45" s="1"/>
  <c r="P2394" i="45"/>
  <c r="Q2394" i="45" s="1"/>
  <c r="O2395" i="45"/>
  <c r="Q2395" i="45" s="1"/>
  <c r="P2402" i="45"/>
  <c r="Q2402" i="45" s="1"/>
  <c r="O2403" i="45"/>
  <c r="Q2403" i="45" s="1"/>
  <c r="P2410" i="45"/>
  <c r="Q2410" i="45" s="1"/>
  <c r="O2411" i="45"/>
  <c r="Q2411" i="45" s="1"/>
  <c r="P2418" i="45"/>
  <c r="Q2418" i="45" s="1"/>
  <c r="O2419" i="45"/>
  <c r="Q2419" i="45" s="1"/>
  <c r="P2426" i="45"/>
  <c r="Q2426" i="45" s="1"/>
  <c r="O2427" i="45"/>
  <c r="Q2427" i="45" s="1"/>
  <c r="P2434" i="45"/>
  <c r="Q2434" i="45" s="1"/>
  <c r="O2435" i="45"/>
  <c r="Q2435" i="45" s="1"/>
  <c r="P2442" i="45"/>
  <c r="Q2442" i="45" s="1"/>
  <c r="O2443" i="45"/>
  <c r="Q2443" i="45" s="1"/>
  <c r="P2450" i="45"/>
  <c r="Q2450" i="45" s="1"/>
  <c r="P2458" i="45"/>
  <c r="Q2458" i="45" s="1"/>
  <c r="O2459" i="45"/>
  <c r="Q2459" i="45" s="1"/>
  <c r="P2466" i="45"/>
  <c r="Q2466" i="45" s="1"/>
  <c r="O2467" i="45"/>
  <c r="Q2467" i="45" s="1"/>
  <c r="O2475" i="45"/>
  <c r="Q2475" i="45" s="1"/>
  <c r="O2483" i="45"/>
  <c r="Q2483" i="45" s="1"/>
  <c r="Q2487" i="45"/>
  <c r="Q2503" i="45"/>
  <c r="P2511" i="45"/>
  <c r="O2511" i="45"/>
  <c r="P2519" i="45"/>
  <c r="O2519" i="45"/>
  <c r="P2527" i="45"/>
  <c r="O2527" i="45"/>
  <c r="P2490" i="45"/>
  <c r="Q2490" i="45" s="1"/>
  <c r="P2506" i="45"/>
  <c r="Q2506" i="45" s="1"/>
  <c r="Q2561" i="45"/>
  <c r="P2499" i="45"/>
  <c r="O2499" i="45"/>
  <c r="O2350" i="45"/>
  <c r="Q2350" i="45" s="1"/>
  <c r="O2358" i="45"/>
  <c r="Q2358" i="45" s="1"/>
  <c r="O2366" i="45"/>
  <c r="Q2366" i="45" s="1"/>
  <c r="O2374" i="45"/>
  <c r="Q2374" i="45" s="1"/>
  <c r="O2382" i="45"/>
  <c r="Q2382" i="45" s="1"/>
  <c r="O2390" i="45"/>
  <c r="Q2390" i="45" s="1"/>
  <c r="O2398" i="45"/>
  <c r="Q2398" i="45" s="1"/>
  <c r="O2406" i="45"/>
  <c r="Q2406" i="45" s="1"/>
  <c r="O2414" i="45"/>
  <c r="Q2414" i="45" s="1"/>
  <c r="O2422" i="45"/>
  <c r="Q2422" i="45" s="1"/>
  <c r="O2430" i="45"/>
  <c r="Q2430" i="45" s="1"/>
  <c r="O2438" i="45"/>
  <c r="Q2438" i="45" s="1"/>
  <c r="O2446" i="45"/>
  <c r="Q2446" i="45" s="1"/>
  <c r="O2454" i="45"/>
  <c r="Q2454" i="45" s="1"/>
  <c r="O2462" i="45"/>
  <c r="Q2462" i="45" s="1"/>
  <c r="O2470" i="45"/>
  <c r="Q2470" i="45" s="1"/>
  <c r="O2478" i="45"/>
  <c r="Q2478" i="45" s="1"/>
  <c r="O2495" i="45"/>
  <c r="Q2495" i="45" s="1"/>
  <c r="Q2514" i="45"/>
  <c r="Q2522" i="45"/>
  <c r="Q2549" i="45"/>
  <c r="O2471" i="45"/>
  <c r="Q2471" i="45" s="1"/>
  <c r="O2479" i="45"/>
  <c r="Q2479" i="45" s="1"/>
  <c r="P2498" i="45"/>
  <c r="Q2498" i="45" s="1"/>
  <c r="P2500" i="45"/>
  <c r="Q2500" i="45" s="1"/>
  <c r="P2507" i="45"/>
  <c r="O2507" i="45"/>
  <c r="Q2510" i="45"/>
  <c r="Q2529" i="45"/>
  <c r="Q2532" i="45"/>
  <c r="P2491" i="45"/>
  <c r="O2491" i="45"/>
  <c r="Q2541" i="45"/>
  <c r="Q2569" i="45"/>
  <c r="Q2577" i="45"/>
  <c r="Q2517" i="45"/>
  <c r="P2624" i="45"/>
  <c r="O2624" i="45"/>
  <c r="O2535" i="45"/>
  <c r="Q2535" i="45" s="1"/>
  <c r="O2543" i="45"/>
  <c r="Q2543" i="45" s="1"/>
  <c r="O2551" i="45"/>
  <c r="Q2551" i="45" s="1"/>
  <c r="O2559" i="45"/>
  <c r="Q2559" i="45" s="1"/>
  <c r="O2567" i="45"/>
  <c r="Q2567" i="45" s="1"/>
  <c r="O2575" i="45"/>
  <c r="Q2575" i="45" s="1"/>
  <c r="Q2595" i="45"/>
  <c r="Q2599" i="45"/>
  <c r="Q2603" i="45"/>
  <c r="P2616" i="45"/>
  <c r="O2616" i="45"/>
  <c r="P2620" i="45"/>
  <c r="O2620" i="45"/>
  <c r="O2488" i="45"/>
  <c r="Q2488" i="45" s="1"/>
  <c r="O2496" i="45"/>
  <c r="Q2496" i="45" s="1"/>
  <c r="O2504" i="45"/>
  <c r="Q2504" i="45" s="1"/>
  <c r="O2512" i="45"/>
  <c r="Q2512" i="45" s="1"/>
  <c r="O2520" i="45"/>
  <c r="Q2520" i="45" s="1"/>
  <c r="O2528" i="45"/>
  <c r="Q2528" i="45" s="1"/>
  <c r="O2536" i="45"/>
  <c r="Q2536" i="45" s="1"/>
  <c r="O2544" i="45"/>
  <c r="Q2544" i="45" s="1"/>
  <c r="O2552" i="45"/>
  <c r="Q2552" i="45" s="1"/>
  <c r="O2560" i="45"/>
  <c r="Q2560" i="45" s="1"/>
  <c r="O2568" i="45"/>
  <c r="Q2568" i="45" s="1"/>
  <c r="Q2606" i="45"/>
  <c r="P2608" i="45"/>
  <c r="O2608" i="45"/>
  <c r="Q2610" i="45"/>
  <c r="P2612" i="45"/>
  <c r="O2612" i="45"/>
  <c r="Q2627" i="45"/>
  <c r="Q2674" i="45"/>
  <c r="Q2594" i="45"/>
  <c r="P2596" i="45"/>
  <c r="O2596" i="45"/>
  <c r="Q2598" i="45"/>
  <c r="P2600" i="45"/>
  <c r="O2600" i="45"/>
  <c r="Q2602" i="45"/>
  <c r="P2604" i="45"/>
  <c r="O2604" i="45"/>
  <c r="Q2634" i="45"/>
  <c r="O2515" i="45"/>
  <c r="Q2515" i="45" s="1"/>
  <c r="O2523" i="45"/>
  <c r="Q2523" i="45" s="1"/>
  <c r="O2531" i="45"/>
  <c r="Q2531" i="45" s="1"/>
  <c r="O2539" i="45"/>
  <c r="Q2539" i="45" s="1"/>
  <c r="O2547" i="45"/>
  <c r="Q2547" i="45" s="1"/>
  <c r="O2555" i="45"/>
  <c r="Q2555" i="45" s="1"/>
  <c r="O2563" i="45"/>
  <c r="Q2563" i="45" s="1"/>
  <c r="O2579" i="45"/>
  <c r="Q2579" i="45" s="1"/>
  <c r="Q2626" i="45"/>
  <c r="O2540" i="45"/>
  <c r="Q2540" i="45" s="1"/>
  <c r="O2548" i="45"/>
  <c r="Q2548" i="45" s="1"/>
  <c r="O2556" i="45"/>
  <c r="Q2556" i="45" s="1"/>
  <c r="O2564" i="45"/>
  <c r="Q2564" i="45" s="1"/>
  <c r="O2572" i="45"/>
  <c r="Q2572" i="45" s="1"/>
  <c r="O2584" i="45"/>
  <c r="Q2584" i="45" s="1"/>
  <c r="O2589" i="45"/>
  <c r="Q2589" i="45" s="1"/>
  <c r="Q2623" i="45"/>
  <c r="P2585" i="45"/>
  <c r="Q2585" i="45" s="1"/>
  <c r="Q2647" i="45"/>
  <c r="O2632" i="45"/>
  <c r="Q2632" i="45" s="1"/>
  <c r="O2640" i="45"/>
  <c r="Q2640" i="45" s="1"/>
  <c r="P2680" i="45"/>
  <c r="O2680" i="45"/>
  <c r="Q2684" i="45"/>
  <c r="Q2730" i="45"/>
  <c r="P2751" i="45"/>
  <c r="O2751" i="45"/>
  <c r="Q2778" i="45"/>
  <c r="Q2790" i="45"/>
  <c r="P2807" i="45"/>
  <c r="O2807" i="45"/>
  <c r="P2867" i="45"/>
  <c r="O2867" i="45"/>
  <c r="O2625" i="45"/>
  <c r="Q2625" i="45" s="1"/>
  <c r="O2633" i="45"/>
  <c r="Q2633" i="45" s="1"/>
  <c r="O2641" i="45"/>
  <c r="Q2641" i="45" s="1"/>
  <c r="O2642" i="45"/>
  <c r="Q2642" i="45" s="1"/>
  <c r="P2657" i="45"/>
  <c r="Q2657" i="45" s="1"/>
  <c r="O2668" i="45"/>
  <c r="Q2668" i="45" s="1"/>
  <c r="P2673" i="45"/>
  <c r="Q2673" i="45" s="1"/>
  <c r="O2682" i="45"/>
  <c r="Q2682" i="45" s="1"/>
  <c r="O2706" i="45"/>
  <c r="Q2706" i="45" s="1"/>
  <c r="Q2710" i="45"/>
  <c r="Q2754" i="45"/>
  <c r="Q2766" i="45"/>
  <c r="Q2785" i="45"/>
  <c r="P2791" i="45"/>
  <c r="O2791" i="45"/>
  <c r="Q2829" i="45"/>
  <c r="P2955" i="45"/>
  <c r="O2955" i="45"/>
  <c r="P2664" i="45"/>
  <c r="O2664" i="45"/>
  <c r="P2679" i="45"/>
  <c r="Q2679" i="45" s="1"/>
  <c r="P2687" i="45"/>
  <c r="O2687" i="45"/>
  <c r="Q2713" i="45"/>
  <c r="Q2761" i="45"/>
  <c r="P2767" i="45"/>
  <c r="O2767" i="45"/>
  <c r="Q2801" i="45"/>
  <c r="P3040" i="45"/>
  <c r="O3040" i="45"/>
  <c r="P2696" i="45"/>
  <c r="O2696" i="45"/>
  <c r="P2711" i="45"/>
  <c r="O2711" i="45"/>
  <c r="P2743" i="45"/>
  <c r="O2743" i="45"/>
  <c r="O2628" i="45"/>
  <c r="Q2628" i="45" s="1"/>
  <c r="O2636" i="45"/>
  <c r="Q2636" i="45" s="1"/>
  <c r="P2656" i="45"/>
  <c r="Q2656" i="45" s="1"/>
  <c r="P2663" i="45"/>
  <c r="Q2663" i="45" s="1"/>
  <c r="Q2692" i="45"/>
  <c r="P2719" i="45"/>
  <c r="O2719" i="45"/>
  <c r="Q2734" i="45"/>
  <c r="Q2746" i="45"/>
  <c r="Q2758" i="45"/>
  <c r="P2783" i="45"/>
  <c r="O2783" i="45"/>
  <c r="Q2798" i="45"/>
  <c r="O2605" i="45"/>
  <c r="Q2605" i="45" s="1"/>
  <c r="O2613" i="45"/>
  <c r="Q2613" i="45" s="1"/>
  <c r="O2621" i="45"/>
  <c r="Q2621" i="45" s="1"/>
  <c r="O2629" i="45"/>
  <c r="Q2629" i="45" s="1"/>
  <c r="O2637" i="45"/>
  <c r="Q2637" i="45" s="1"/>
  <c r="P2672" i="45"/>
  <c r="O2672" i="45"/>
  <c r="P2727" i="45"/>
  <c r="O2727" i="45"/>
  <c r="P2759" i="45"/>
  <c r="O2759" i="45"/>
  <c r="Q2786" i="45"/>
  <c r="P2799" i="45"/>
  <c r="O2799" i="45"/>
  <c r="P2998" i="45"/>
  <c r="O2998" i="45"/>
  <c r="P3002" i="45"/>
  <c r="O3002" i="45"/>
  <c r="P2665" i="45"/>
  <c r="Q2665" i="45" s="1"/>
  <c r="O2671" i="45"/>
  <c r="Q2671" i="45" s="1"/>
  <c r="Q2686" i="45"/>
  <c r="P2695" i="45"/>
  <c r="O2695" i="45"/>
  <c r="P2697" i="45"/>
  <c r="Q2697" i="45" s="1"/>
  <c r="P2703" i="45"/>
  <c r="O2703" i="45"/>
  <c r="P2705" i="45"/>
  <c r="Q2705" i="45" s="1"/>
  <c r="Q2714" i="45"/>
  <c r="O2722" i="45"/>
  <c r="Q2722" i="45" s="1"/>
  <c r="Q2725" i="45"/>
  <c r="P2735" i="45"/>
  <c r="O2735" i="45"/>
  <c r="Q2762" i="45"/>
  <c r="Q2774" i="45"/>
  <c r="Q2793" i="45"/>
  <c r="Q2802" i="45"/>
  <c r="Q2660" i="45"/>
  <c r="P2688" i="45"/>
  <c r="O2688" i="45"/>
  <c r="P2775" i="45"/>
  <c r="O2775" i="45"/>
  <c r="P2824" i="45"/>
  <c r="O2824" i="45"/>
  <c r="P2855" i="45"/>
  <c r="O2855" i="45"/>
  <c r="Q2819" i="45"/>
  <c r="P2831" i="45"/>
  <c r="O2831" i="45"/>
  <c r="P2843" i="45"/>
  <c r="O2843" i="45"/>
  <c r="Q2857" i="45"/>
  <c r="P2862" i="45"/>
  <c r="Q2862" i="45" s="1"/>
  <c r="Q2869" i="45"/>
  <c r="P2883" i="45"/>
  <c r="O2883" i="45"/>
  <c r="Q2889" i="45"/>
  <c r="P2971" i="45"/>
  <c r="O2971" i="45"/>
  <c r="P3013" i="45"/>
  <c r="O3013" i="45"/>
  <c r="P2838" i="45"/>
  <c r="Q2838" i="45" s="1"/>
  <c r="P2871" i="45"/>
  <c r="O2871" i="45"/>
  <c r="Q2874" i="45"/>
  <c r="P2891" i="45"/>
  <c r="O2891" i="45"/>
  <c r="P2899" i="45"/>
  <c r="O2899" i="45"/>
  <c r="P2915" i="45"/>
  <c r="O2915" i="45"/>
  <c r="P2931" i="45"/>
  <c r="O2931" i="45"/>
  <c r="Q2958" i="45"/>
  <c r="Q2965" i="45"/>
  <c r="P2987" i="45"/>
  <c r="O2987" i="45"/>
  <c r="O2999" i="45"/>
  <c r="P2999" i="45"/>
  <c r="P3003" i="45"/>
  <c r="O3003" i="45"/>
  <c r="P3069" i="45"/>
  <c r="O3069" i="45"/>
  <c r="P2847" i="45"/>
  <c r="O2847" i="45"/>
  <c r="P2859" i="45"/>
  <c r="O2859" i="45"/>
  <c r="Q2873" i="45"/>
  <c r="Q2878" i="45"/>
  <c r="Q2902" i="45"/>
  <c r="Q2918" i="45"/>
  <c r="Q2934" i="45"/>
  <c r="P2947" i="45"/>
  <c r="O2947" i="45"/>
  <c r="Q2974" i="45"/>
  <c r="P2822" i="45"/>
  <c r="Q2822" i="45" s="1"/>
  <c r="Q2827" i="45"/>
  <c r="O2830" i="45"/>
  <c r="Q2830" i="45" s="1"/>
  <c r="P2835" i="45"/>
  <c r="O2835" i="45"/>
  <c r="Q2849" i="45"/>
  <c r="P2854" i="45"/>
  <c r="Q2854" i="45" s="1"/>
  <c r="Q2886" i="45"/>
  <c r="O2894" i="45"/>
  <c r="Q2894" i="45" s="1"/>
  <c r="Q2941" i="45"/>
  <c r="P3000" i="45"/>
  <c r="O3000" i="45"/>
  <c r="P2863" i="45"/>
  <c r="O2863" i="45"/>
  <c r="P2875" i="45"/>
  <c r="O2875" i="45"/>
  <c r="P2963" i="45"/>
  <c r="O2963" i="45"/>
  <c r="O2704" i="45"/>
  <c r="Q2704" i="45" s="1"/>
  <c r="O2712" i="45"/>
  <c r="Q2712" i="45" s="1"/>
  <c r="O2720" i="45"/>
  <c r="Q2720" i="45" s="1"/>
  <c r="O2728" i="45"/>
  <c r="Q2728" i="45" s="1"/>
  <c r="O2736" i="45"/>
  <c r="Q2736" i="45" s="1"/>
  <c r="O2744" i="45"/>
  <c r="Q2744" i="45" s="1"/>
  <c r="O2752" i="45"/>
  <c r="Q2752" i="45" s="1"/>
  <c r="O2760" i="45"/>
  <c r="Q2760" i="45" s="1"/>
  <c r="O2768" i="45"/>
  <c r="Q2768" i="45" s="1"/>
  <c r="O2776" i="45"/>
  <c r="Q2776" i="45" s="1"/>
  <c r="O2784" i="45"/>
  <c r="Q2784" i="45" s="1"/>
  <c r="O2792" i="45"/>
  <c r="Q2792" i="45" s="1"/>
  <c r="O2800" i="45"/>
  <c r="Q2800" i="45" s="1"/>
  <c r="O2808" i="45"/>
  <c r="Q2808" i="45" s="1"/>
  <c r="P2839" i="45"/>
  <c r="O2839" i="45"/>
  <c r="P2851" i="45"/>
  <c r="O2851" i="45"/>
  <c r="Q2865" i="45"/>
  <c r="P2870" i="45"/>
  <c r="Q2870" i="45" s="1"/>
  <c r="P2907" i="45"/>
  <c r="O2907" i="45"/>
  <c r="P2923" i="45"/>
  <c r="O2923" i="45"/>
  <c r="P2939" i="45"/>
  <c r="O2939" i="45"/>
  <c r="Q2966" i="45"/>
  <c r="P2979" i="45"/>
  <c r="O2979" i="45"/>
  <c r="P2997" i="45"/>
  <c r="O2997" i="45"/>
  <c r="P3001" i="45"/>
  <c r="O3001" i="45"/>
  <c r="Q3032" i="45"/>
  <c r="P2846" i="45"/>
  <c r="Q2846" i="45" s="1"/>
  <c r="Q2901" i="45"/>
  <c r="Q2910" i="45"/>
  <c r="Q2917" i="45"/>
  <c r="Q2926" i="45"/>
  <c r="Q2933" i="45"/>
  <c r="Q2973" i="45"/>
  <c r="Q2982" i="45"/>
  <c r="Q2989" i="45"/>
  <c r="P3053" i="45"/>
  <c r="O3053" i="45"/>
  <c r="O2879" i="45"/>
  <c r="Q2879" i="45" s="1"/>
  <c r="O2887" i="45"/>
  <c r="Q2887" i="45" s="1"/>
  <c r="O2895" i="45"/>
  <c r="Q2895" i="45" s="1"/>
  <c r="O2903" i="45"/>
  <c r="Q2903" i="45" s="1"/>
  <c r="O2911" i="45"/>
  <c r="Q2911" i="45" s="1"/>
  <c r="O2919" i="45"/>
  <c r="Q2919" i="45" s="1"/>
  <c r="O2927" i="45"/>
  <c r="Q2927" i="45" s="1"/>
  <c r="O2935" i="45"/>
  <c r="Q2935" i="45" s="1"/>
  <c r="O2943" i="45"/>
  <c r="Q2943" i="45" s="1"/>
  <c r="O2951" i="45"/>
  <c r="Q2951" i="45" s="1"/>
  <c r="O2959" i="45"/>
  <c r="Q2959" i="45" s="1"/>
  <c r="O2967" i="45"/>
  <c r="Q2967" i="45" s="1"/>
  <c r="O2975" i="45"/>
  <c r="Q2975" i="45" s="1"/>
  <c r="O2983" i="45"/>
  <c r="Q2983" i="45" s="1"/>
  <c r="Q3026" i="45"/>
  <c r="P3030" i="45"/>
  <c r="O3030" i="45"/>
  <c r="P3037" i="45"/>
  <c r="O3037" i="45"/>
  <c r="P3039" i="45"/>
  <c r="Q3039" i="45" s="1"/>
  <c r="Q3072" i="45"/>
  <c r="P3093" i="45"/>
  <c r="O3093" i="45"/>
  <c r="Q3158" i="45"/>
  <c r="Q3043" i="45"/>
  <c r="P3062" i="45"/>
  <c r="Q3079" i="45"/>
  <c r="Q3096" i="45"/>
  <c r="P3022" i="45"/>
  <c r="O3022" i="45"/>
  <c r="P3085" i="45"/>
  <c r="O3085" i="45"/>
  <c r="O3021" i="45"/>
  <c r="Q3021" i="45" s="1"/>
  <c r="P3029" i="45"/>
  <c r="O3029" i="45"/>
  <c r="P3031" i="45"/>
  <c r="Q3031" i="45" s="1"/>
  <c r="P3046" i="45"/>
  <c r="O3046" i="45"/>
  <c r="P3063" i="45"/>
  <c r="Q3063" i="45" s="1"/>
  <c r="Q3088" i="45"/>
  <c r="Q3150" i="45"/>
  <c r="Q3071" i="45"/>
  <c r="P3077" i="45"/>
  <c r="O3077" i="45"/>
  <c r="O2820" i="45"/>
  <c r="Q2820" i="45" s="1"/>
  <c r="O2828" i="45"/>
  <c r="Q2828" i="45" s="1"/>
  <c r="O2836" i="45"/>
  <c r="Q2836" i="45" s="1"/>
  <c r="O2860" i="45"/>
  <c r="Q2860" i="45" s="1"/>
  <c r="O2868" i="45"/>
  <c r="Q2868" i="45" s="1"/>
  <c r="O2876" i="45"/>
  <c r="Q2876" i="45" s="1"/>
  <c r="O2884" i="45"/>
  <c r="Q2884" i="45" s="1"/>
  <c r="O2892" i="45"/>
  <c r="Q2892" i="45" s="1"/>
  <c r="O2900" i="45"/>
  <c r="Q2900" i="45" s="1"/>
  <c r="O2908" i="45"/>
  <c r="Q2908" i="45" s="1"/>
  <c r="O2916" i="45"/>
  <c r="Q2916" i="45" s="1"/>
  <c r="O2924" i="45"/>
  <c r="Q2924" i="45" s="1"/>
  <c r="O2932" i="45"/>
  <c r="Q2932" i="45" s="1"/>
  <c r="O2964" i="45"/>
  <c r="Q2964" i="45" s="1"/>
  <c r="O2980" i="45"/>
  <c r="Q2980" i="45" s="1"/>
  <c r="O2988" i="45"/>
  <c r="Q2988" i="45" s="1"/>
  <c r="O3008" i="45"/>
  <c r="Q3008" i="45" s="1"/>
  <c r="O3009" i="45"/>
  <c r="Q3009" i="45" s="1"/>
  <c r="O3010" i="45"/>
  <c r="Q3010" i="45" s="1"/>
  <c r="O3011" i="45"/>
  <c r="Q3011" i="45" s="1"/>
  <c r="P3014" i="45"/>
  <c r="O3014" i="45"/>
  <c r="Q3018" i="45"/>
  <c r="Q3034" i="45"/>
  <c r="P3038" i="45"/>
  <c r="O3038" i="45"/>
  <c r="Q3051" i="45"/>
  <c r="P3061" i="45"/>
  <c r="O3061" i="45"/>
  <c r="O3006" i="45"/>
  <c r="Q3006" i="45" s="1"/>
  <c r="P3007" i="45"/>
  <c r="Q3007" i="45" s="1"/>
  <c r="P3023" i="45"/>
  <c r="Q3023" i="45" s="1"/>
  <c r="P3045" i="45"/>
  <c r="O3045" i="45"/>
  <c r="P3047" i="45"/>
  <c r="Q3047" i="45" s="1"/>
  <c r="Q3058" i="45"/>
  <c r="P3148" i="45"/>
  <c r="O3148" i="45"/>
  <c r="O3105" i="45"/>
  <c r="Q3105" i="45" s="1"/>
  <c r="P3110" i="45"/>
  <c r="Q3110" i="45" s="1"/>
  <c r="Q3119" i="45"/>
  <c r="P3140" i="45"/>
  <c r="O3140" i="45"/>
  <c r="Q3146" i="45"/>
  <c r="P3116" i="45"/>
  <c r="Q3116" i="45" s="1"/>
  <c r="Q3124" i="45"/>
  <c r="P3132" i="45"/>
  <c r="O3132" i="45"/>
  <c r="Q3138" i="45"/>
  <c r="O3151" i="45"/>
  <c r="Q3151" i="45" s="1"/>
  <c r="O3159" i="45"/>
  <c r="Q3159" i="45" s="1"/>
  <c r="Q3161" i="45"/>
  <c r="O3170" i="45"/>
  <c r="P3170" i="45"/>
  <c r="P3098" i="45"/>
  <c r="Q3098" i="45" s="1"/>
  <c r="O3113" i="45"/>
  <c r="Q3113" i="45" s="1"/>
  <c r="Q3143" i="45"/>
  <c r="P3192" i="45"/>
  <c r="O3192" i="45"/>
  <c r="O3202" i="45"/>
  <c r="P3202" i="45"/>
  <c r="P3109" i="45"/>
  <c r="O3109" i="45"/>
  <c r="Q3123" i="45"/>
  <c r="O3127" i="45"/>
  <c r="Q3127" i="45" s="1"/>
  <c r="Q3135" i="45"/>
  <c r="Q3137" i="45"/>
  <c r="Q3207" i="45"/>
  <c r="O3054" i="45"/>
  <c r="Q3054" i="45" s="1"/>
  <c r="O3062" i="45"/>
  <c r="O3070" i="45"/>
  <c r="Q3070" i="45" s="1"/>
  <c r="O3078" i="45"/>
  <c r="Q3078" i="45" s="1"/>
  <c r="O3086" i="45"/>
  <c r="Q3086" i="45" s="1"/>
  <c r="O3094" i="45"/>
  <c r="Q3094" i="45" s="1"/>
  <c r="O3111" i="45"/>
  <c r="Q3111" i="45" s="1"/>
  <c r="O3208" i="45"/>
  <c r="P3208" i="45"/>
  <c r="P3108" i="45"/>
  <c r="Q3108" i="45" s="1"/>
  <c r="P3117" i="45"/>
  <c r="O3117" i="45"/>
  <c r="Q3139" i="45"/>
  <c r="P3156" i="45"/>
  <c r="O3156" i="45"/>
  <c r="P3181" i="45"/>
  <c r="O3181" i="45"/>
  <c r="P3166" i="45"/>
  <c r="Q3166" i="45" s="1"/>
  <c r="P3169" i="45"/>
  <c r="O3177" i="45"/>
  <c r="Q3177" i="45" s="1"/>
  <c r="O3188" i="45"/>
  <c r="Q3188" i="45" s="1"/>
  <c r="P3198" i="45"/>
  <c r="Q3198" i="45" s="1"/>
  <c r="P3234" i="45"/>
  <c r="O3234" i="45"/>
  <c r="Q3248" i="45"/>
  <c r="P3250" i="45"/>
  <c r="O3250" i="45"/>
  <c r="P3189" i="45"/>
  <c r="Q3189" i="45" s="1"/>
  <c r="P3206" i="45"/>
  <c r="Q3206" i="45" s="1"/>
  <c r="P3217" i="45"/>
  <c r="Q3217" i="45" s="1"/>
  <c r="P3222" i="45"/>
  <c r="O3222" i="45"/>
  <c r="P3225" i="45"/>
  <c r="Q3225" i="45" s="1"/>
  <c r="P3214" i="45"/>
  <c r="O3214" i="45"/>
  <c r="P3165" i="45"/>
  <c r="Q3165" i="45" s="1"/>
  <c r="P3194" i="45"/>
  <c r="Q3194" i="45" s="1"/>
  <c r="P3197" i="45"/>
  <c r="Q3197" i="45" s="1"/>
  <c r="P3229" i="45"/>
  <c r="Q3229" i="45" s="1"/>
  <c r="P3251" i="45"/>
  <c r="O3251" i="45"/>
  <c r="Q3184" i="45"/>
  <c r="Q3204" i="45"/>
  <c r="P3226" i="45"/>
  <c r="O3226" i="45"/>
  <c r="Q3241" i="45"/>
  <c r="O3125" i="45"/>
  <c r="Q3125" i="45" s="1"/>
  <c r="O3133" i="45"/>
  <c r="Q3133" i="45" s="1"/>
  <c r="O3141" i="45"/>
  <c r="Q3141" i="45" s="1"/>
  <c r="O3149" i="45"/>
  <c r="Q3149" i="45" s="1"/>
  <c r="P3173" i="45"/>
  <c r="Q3173" i="45" s="1"/>
  <c r="P3209" i="45"/>
  <c r="Q3209" i="45" s="1"/>
  <c r="P3218" i="45"/>
  <c r="O3218" i="45"/>
  <c r="P3221" i="45"/>
  <c r="Q3221" i="45" s="1"/>
  <c r="Q3233" i="45"/>
  <c r="Q3247" i="45"/>
  <c r="O3169" i="45"/>
  <c r="P3190" i="45"/>
  <c r="Q3190" i="45" s="1"/>
  <c r="P3193" i="45"/>
  <c r="Q3193" i="45" s="1"/>
  <c r="O3201" i="45"/>
  <c r="Q3201" i="45" s="1"/>
  <c r="P3213" i="45"/>
  <c r="Q3213" i="45" s="1"/>
  <c r="P3230" i="45"/>
  <c r="O3230" i="45"/>
  <c r="Q3255" i="45"/>
  <c r="P3264" i="45"/>
  <c r="O3264" i="45"/>
  <c r="P3276" i="45"/>
  <c r="O3276" i="45"/>
  <c r="P3330" i="45"/>
  <c r="O3330" i="45"/>
  <c r="P3244" i="45"/>
  <c r="Q3244" i="45" s="1"/>
  <c r="P3252" i="45"/>
  <c r="Q3252" i="45" s="1"/>
  <c r="P3272" i="45"/>
  <c r="O3272" i="45"/>
  <c r="P3283" i="45"/>
  <c r="Q3283" i="45" s="1"/>
  <c r="Q3335" i="45"/>
  <c r="P3359" i="45"/>
  <c r="O3359" i="45"/>
  <c r="P3263" i="45"/>
  <c r="Q3263" i="45" s="1"/>
  <c r="O3275" i="45"/>
  <c r="Q3275" i="45" s="1"/>
  <c r="P3279" i="45"/>
  <c r="Q3279" i="45" s="1"/>
  <c r="P3300" i="45"/>
  <c r="O3300" i="45"/>
  <c r="O3342" i="45"/>
  <c r="P3342" i="45"/>
  <c r="P3372" i="45"/>
  <c r="O3372" i="45"/>
  <c r="P3243" i="45"/>
  <c r="Q3243" i="45" s="1"/>
  <c r="P3292" i="45"/>
  <c r="O3292" i="45"/>
  <c r="P3304" i="45"/>
  <c r="O3304" i="45"/>
  <c r="P3312" i="45"/>
  <c r="O3312" i="45"/>
  <c r="Q3271" i="45"/>
  <c r="Q3278" i="45"/>
  <c r="Q3266" i="45"/>
  <c r="P3288" i="45"/>
  <c r="O3288" i="45"/>
  <c r="Q3294" i="45"/>
  <c r="O3256" i="45"/>
  <c r="Q3256" i="45" s="1"/>
  <c r="O3258" i="45"/>
  <c r="Q3258" i="45" s="1"/>
  <c r="P3284" i="45"/>
  <c r="O3284" i="45"/>
  <c r="P3259" i="45"/>
  <c r="Q3259" i="45" s="1"/>
  <c r="P3280" i="45"/>
  <c r="O3280" i="45"/>
  <c r="O3287" i="45"/>
  <c r="Q3287" i="45" s="1"/>
  <c r="P3291" i="45"/>
  <c r="Q3291" i="45" s="1"/>
  <c r="P3296" i="45"/>
  <c r="O3296" i="45"/>
  <c r="P3299" i="45"/>
  <c r="Q3299" i="45" s="1"/>
  <c r="P3321" i="45"/>
  <c r="Q3321" i="45" s="1"/>
  <c r="O3308" i="45"/>
  <c r="Q3308" i="45" s="1"/>
  <c r="O3316" i="45"/>
  <c r="Q3316" i="45" s="1"/>
  <c r="P3326" i="45"/>
  <c r="Q3326" i="45" s="1"/>
  <c r="O3344" i="45"/>
  <c r="Q3344" i="45" s="1"/>
  <c r="Q3346" i="45"/>
  <c r="O3367" i="45"/>
  <c r="Q3367" i="45" s="1"/>
  <c r="P3386" i="45"/>
  <c r="O3386" i="45"/>
  <c r="P3390" i="45"/>
  <c r="O3390" i="45"/>
  <c r="P3415" i="45"/>
  <c r="O3415" i="45"/>
  <c r="O3325" i="45"/>
  <c r="Q3325" i="45" s="1"/>
  <c r="P3341" i="45"/>
  <c r="O3341" i="45"/>
  <c r="P3349" i="45"/>
  <c r="O3349" i="45"/>
  <c r="Q3351" i="45"/>
  <c r="Q3354" i="45"/>
  <c r="Q3375" i="45"/>
  <c r="P3387" i="45"/>
  <c r="O3387" i="45"/>
  <c r="P3391" i="45"/>
  <c r="O3391" i="45"/>
  <c r="Q3394" i="45"/>
  <c r="P3407" i="45"/>
  <c r="O3407" i="45"/>
  <c r="P3437" i="45"/>
  <c r="O3437" i="45"/>
  <c r="P3340" i="45"/>
  <c r="O3340" i="45"/>
  <c r="P3356" i="45"/>
  <c r="O3356" i="45"/>
  <c r="P3397" i="45"/>
  <c r="O3397" i="45"/>
  <c r="Q3322" i="45"/>
  <c r="Q3362" i="45"/>
  <c r="O3388" i="45"/>
  <c r="P3388" i="45"/>
  <c r="P3392" i="45"/>
  <c r="O3392" i="45"/>
  <c r="Q3405" i="45"/>
  <c r="Q3469" i="45"/>
  <c r="P3332" i="45"/>
  <c r="Q3332" i="45" s="1"/>
  <c r="P3333" i="45"/>
  <c r="Q3333" i="45" s="1"/>
  <c r="Q3338" i="45"/>
  <c r="P3348" i="45"/>
  <c r="O3348" i="45"/>
  <c r="P3364" i="45"/>
  <c r="O3364" i="45"/>
  <c r="Q3374" i="45"/>
  <c r="P3389" i="45"/>
  <c r="O3389" i="45"/>
  <c r="Q3455" i="45"/>
  <c r="O3360" i="45"/>
  <c r="Q3360" i="45" s="1"/>
  <c r="O3368" i="45"/>
  <c r="Q3368" i="45" s="1"/>
  <c r="O3376" i="45"/>
  <c r="Q3376" i="45" s="1"/>
  <c r="O3421" i="45"/>
  <c r="Q3421" i="45" s="1"/>
  <c r="Q3426" i="45"/>
  <c r="O3439" i="45"/>
  <c r="Q3439" i="45" s="1"/>
  <c r="Q3447" i="45"/>
  <c r="Q3466" i="45"/>
  <c r="P3404" i="45"/>
  <c r="Q3404" i="45" s="1"/>
  <c r="P3411" i="45"/>
  <c r="O3413" i="45"/>
  <c r="Q3413" i="45" s="1"/>
  <c r="Q3418" i="45"/>
  <c r="P3436" i="45"/>
  <c r="Q3436" i="45" s="1"/>
  <c r="O3458" i="45"/>
  <c r="Q3458" i="45" s="1"/>
  <c r="P3459" i="45"/>
  <c r="Q3459" i="45" s="1"/>
  <c r="Q3474" i="45"/>
  <c r="P3476" i="45"/>
  <c r="O3476" i="45"/>
  <c r="P3491" i="45"/>
  <c r="Q3491" i="45" s="1"/>
  <c r="P3484" i="45"/>
  <c r="O3484" i="45"/>
  <c r="O3400" i="45"/>
  <c r="Q3400" i="45" s="1"/>
  <c r="O3402" i="45"/>
  <c r="Q3402" i="45" s="1"/>
  <c r="Q3410" i="45"/>
  <c r="P3428" i="45"/>
  <c r="Q3428" i="45" s="1"/>
  <c r="O3450" i="45"/>
  <c r="Q3450" i="45" s="1"/>
  <c r="P3451" i="45"/>
  <c r="Q3451" i="45" s="1"/>
  <c r="O3453" i="45"/>
  <c r="Q3453" i="45" s="1"/>
  <c r="P3468" i="45"/>
  <c r="Q3468" i="45" s="1"/>
  <c r="O3479" i="45"/>
  <c r="Q3479" i="45" s="1"/>
  <c r="P3403" i="45"/>
  <c r="Q3403" i="45" s="1"/>
  <c r="O3373" i="45"/>
  <c r="Q3373" i="45" s="1"/>
  <c r="Q3423" i="45"/>
  <c r="Q3442" i="45"/>
  <c r="Q3463" i="45"/>
  <c r="Q3487" i="45"/>
  <c r="O3395" i="45"/>
  <c r="Q3395" i="45" s="1"/>
  <c r="P3396" i="45"/>
  <c r="Q3396" i="45" s="1"/>
  <c r="Q3434" i="45"/>
  <c r="P3475" i="45"/>
  <c r="Q3475" i="45" s="1"/>
  <c r="O3411" i="45"/>
  <c r="O3492" i="45"/>
  <c r="Q3492" i="45" s="1"/>
  <c r="O3477" i="45"/>
  <c r="Q3477" i="45" s="1"/>
  <c r="O3485" i="45"/>
  <c r="Q3485" i="45" s="1"/>
  <c r="B33" i="44"/>
  <c r="B34" i="44" s="1"/>
  <c r="B35" i="44" s="1"/>
  <c r="B36" i="44" s="1"/>
  <c r="B37" i="44" s="1"/>
  <c r="B38" i="44" s="1"/>
  <c r="B39" i="44" s="1"/>
  <c r="B40" i="44" s="1"/>
  <c r="B41" i="44" s="1"/>
  <c r="B42" i="44" s="1"/>
  <c r="B43" i="44" s="1"/>
  <c r="B44" i="44" s="1"/>
  <c r="B45" i="44" s="1"/>
  <c r="B46" i="44" s="1"/>
  <c r="B47" i="44" s="1"/>
  <c r="B48" i="44" s="1"/>
  <c r="B49" i="44" s="1"/>
  <c r="B50" i="44" s="1"/>
  <c r="B51" i="44" s="1"/>
  <c r="B52" i="44" s="1"/>
  <c r="B53" i="44" s="1"/>
  <c r="B54" i="44" s="1"/>
  <c r="B55" i="44" s="1"/>
  <c r="B56" i="44" s="1"/>
  <c r="B57" i="44" s="1"/>
  <c r="B58" i="44" s="1"/>
  <c r="B59" i="44" s="1"/>
  <c r="B60" i="44" s="1"/>
  <c r="B61" i="44" s="1"/>
  <c r="B62" i="44" s="1"/>
  <c r="B63" i="44" s="1"/>
  <c r="B64" i="44" s="1"/>
  <c r="B65" i="44" s="1"/>
  <c r="B66" i="44" s="1"/>
  <c r="B67" i="44" s="1"/>
  <c r="B68" i="44" s="1"/>
  <c r="B69" i="44" s="1"/>
  <c r="B70" i="44" s="1"/>
  <c r="B71" i="44" s="1"/>
  <c r="B72" i="44" s="1"/>
  <c r="B73" i="44" s="1"/>
  <c r="B74" i="44" s="1"/>
  <c r="B75" i="44" s="1"/>
  <c r="B76" i="44" s="1"/>
  <c r="B77" i="44" s="1"/>
  <c r="B78" i="44" s="1"/>
  <c r="B79" i="44" s="1"/>
  <c r="B80" i="44" s="1"/>
  <c r="B81" i="44" s="1"/>
  <c r="B82" i="44" s="1"/>
  <c r="B83" i="44" s="1"/>
  <c r="B84" i="44" s="1"/>
  <c r="B85" i="44" s="1"/>
  <c r="B86" i="44" s="1"/>
  <c r="B87" i="44" s="1"/>
  <c r="B88" i="44" s="1"/>
  <c r="B89" i="44" s="1"/>
  <c r="B90" i="44" s="1"/>
  <c r="B91" i="44" s="1"/>
  <c r="B92" i="44" s="1"/>
  <c r="B93" i="44" s="1"/>
  <c r="B94" i="44" s="1"/>
  <c r="B95" i="44" s="1"/>
  <c r="B96" i="44" s="1"/>
  <c r="B97" i="44" s="1"/>
  <c r="B98" i="44" s="1"/>
  <c r="B99" i="44" s="1"/>
  <c r="B100" i="44" s="1"/>
  <c r="B101" i="44" s="1"/>
  <c r="B102" i="44" s="1"/>
  <c r="B103" i="44" s="1"/>
  <c r="B104" i="44" s="1"/>
  <c r="B105" i="44" s="1"/>
  <c r="B106" i="44" s="1"/>
  <c r="B107" i="44" s="1"/>
  <c r="B108" i="44" s="1"/>
  <c r="B109" i="44" s="1"/>
  <c r="B110" i="44" s="1"/>
  <c r="B111" i="44" s="1"/>
  <c r="B112" i="44" s="1"/>
  <c r="B113" i="44" s="1"/>
  <c r="B114" i="44" s="1"/>
  <c r="B115" i="44" s="1"/>
  <c r="B116" i="44" s="1"/>
  <c r="B117" i="44" s="1"/>
  <c r="B118" i="44" s="1"/>
  <c r="B119" i="44" s="1"/>
  <c r="B120" i="44" s="1"/>
  <c r="B121" i="44" s="1"/>
  <c r="B122" i="44" s="1"/>
  <c r="B123" i="44" s="1"/>
  <c r="B124" i="44" s="1"/>
  <c r="B125" i="44" s="1"/>
  <c r="B126" i="44" s="1"/>
  <c r="B127" i="44" s="1"/>
  <c r="B128" i="44" s="1"/>
  <c r="B129" i="44" s="1"/>
  <c r="B130" i="44" s="1"/>
  <c r="B131" i="44" s="1"/>
  <c r="B132" i="44" s="1"/>
  <c r="B133" i="44" s="1"/>
  <c r="B134" i="44" s="1"/>
  <c r="B135" i="44" s="1"/>
  <c r="B136" i="44" s="1"/>
  <c r="B137" i="44" s="1"/>
  <c r="B138" i="44" s="1"/>
  <c r="B139" i="44" s="1"/>
  <c r="B140" i="44" s="1"/>
  <c r="B141" i="44" s="1"/>
  <c r="B142" i="44" s="1"/>
  <c r="B143" i="44" s="1"/>
  <c r="B144" i="44" s="1"/>
  <c r="B145" i="44" s="1"/>
  <c r="B146" i="44" s="1"/>
  <c r="B147" i="44" s="1"/>
  <c r="B148" i="44" s="1"/>
  <c r="B149" i="44" s="1"/>
  <c r="B150" i="44" s="1"/>
  <c r="B151" i="44" s="1"/>
  <c r="B152" i="44" s="1"/>
  <c r="B153" i="44" s="1"/>
  <c r="B154" i="44" s="1"/>
  <c r="B155" i="44" s="1"/>
  <c r="B156" i="44" s="1"/>
  <c r="B157" i="44" s="1"/>
  <c r="B158" i="44" s="1"/>
  <c r="B159" i="44" s="1"/>
  <c r="B160" i="44" s="1"/>
  <c r="B161" i="44" s="1"/>
  <c r="B162" i="44" s="1"/>
  <c r="B163" i="44" s="1"/>
  <c r="B164" i="44" s="1"/>
  <c r="B165" i="44" s="1"/>
  <c r="B166" i="44" s="1"/>
  <c r="B167" i="44" s="1"/>
  <c r="B168" i="44" s="1"/>
  <c r="B169" i="44" s="1"/>
  <c r="B170" i="44" s="1"/>
  <c r="B171" i="44" s="1"/>
  <c r="B172" i="44" s="1"/>
  <c r="B173" i="44" s="1"/>
  <c r="B174" i="44" s="1"/>
  <c r="B175" i="44" s="1"/>
  <c r="B176" i="44" s="1"/>
  <c r="B177" i="44" s="1"/>
  <c r="B178" i="44" s="1"/>
  <c r="B179" i="44" s="1"/>
  <c r="B180" i="44" s="1"/>
  <c r="B181" i="44" s="1"/>
  <c r="B182" i="44" s="1"/>
  <c r="B183" i="44" s="1"/>
  <c r="B184" i="44" s="1"/>
  <c r="B185" i="44" s="1"/>
  <c r="B186" i="44" s="1"/>
  <c r="B187" i="44" s="1"/>
  <c r="B188" i="44" s="1"/>
  <c r="B189" i="44" s="1"/>
  <c r="B190" i="44" s="1"/>
  <c r="B191" i="44" s="1"/>
  <c r="B192" i="44" s="1"/>
  <c r="B193" i="44" s="1"/>
  <c r="B194" i="44" s="1"/>
  <c r="B195" i="44" s="1"/>
  <c r="B196" i="44" s="1"/>
  <c r="B197" i="44" s="1"/>
  <c r="B198" i="44" s="1"/>
  <c r="B199" i="44" s="1"/>
  <c r="B200" i="44" s="1"/>
  <c r="B201" i="44" s="1"/>
  <c r="B202" i="44" s="1"/>
  <c r="B203" i="44" s="1"/>
  <c r="B204" i="44" s="1"/>
  <c r="B205" i="44" s="1"/>
  <c r="B206" i="44" s="1"/>
  <c r="B207" i="44" s="1"/>
  <c r="B208" i="44" s="1"/>
  <c r="B209" i="44" s="1"/>
  <c r="B210" i="44" s="1"/>
  <c r="B211" i="44" s="1"/>
  <c r="B212" i="44" s="1"/>
  <c r="B213" i="44" s="1"/>
  <c r="B214" i="44" s="1"/>
  <c r="B215" i="44" s="1"/>
  <c r="B216" i="44" s="1"/>
  <c r="B217" i="44" s="1"/>
  <c r="B218" i="44" s="1"/>
  <c r="B219" i="44" s="1"/>
  <c r="B220" i="44" s="1"/>
  <c r="B221" i="44" s="1"/>
  <c r="B222" i="44" s="1"/>
  <c r="B223" i="44" s="1"/>
  <c r="B224" i="44" s="1"/>
  <c r="B225" i="44" s="1"/>
  <c r="B226" i="44" s="1"/>
  <c r="B227" i="44" s="1"/>
  <c r="B228" i="44" s="1"/>
  <c r="B229" i="44" s="1"/>
  <c r="B230" i="44" s="1"/>
  <c r="B231" i="44" s="1"/>
  <c r="B232" i="44" s="1"/>
  <c r="B233" i="44" s="1"/>
  <c r="B234" i="44" s="1"/>
  <c r="B235" i="44" s="1"/>
  <c r="B236" i="44" s="1"/>
  <c r="B237" i="44" s="1"/>
  <c r="B238" i="44" s="1"/>
  <c r="B239" i="44" s="1"/>
  <c r="B240" i="44" s="1"/>
  <c r="C121" i="44"/>
  <c r="C122" i="44" s="1"/>
  <c r="C123" i="44" s="1"/>
  <c r="C124" i="44" s="1"/>
  <c r="C125" i="44" s="1"/>
  <c r="C126" i="44" s="1"/>
  <c r="C127" i="44" s="1"/>
  <c r="C128" i="44" s="1"/>
  <c r="C129" i="44" s="1"/>
  <c r="C130" i="44" s="1"/>
  <c r="C131" i="44" s="1"/>
  <c r="C132" i="44" s="1"/>
  <c r="C133" i="44" s="1"/>
  <c r="C134" i="44" s="1"/>
  <c r="C135" i="44" s="1"/>
  <c r="C136" i="44" s="1"/>
  <c r="C137" i="44" s="1"/>
  <c r="C138" i="44" s="1"/>
  <c r="C139" i="44" s="1"/>
  <c r="C140" i="44" s="1"/>
  <c r="C141" i="44" s="1"/>
  <c r="C142" i="44" s="1"/>
  <c r="C143" i="44" s="1"/>
  <c r="C144" i="44" s="1"/>
  <c r="C145" i="44" s="1"/>
  <c r="C146" i="44" s="1"/>
  <c r="C147" i="44" s="1"/>
  <c r="C148" i="44" s="1"/>
  <c r="C149" i="44" s="1"/>
  <c r="C150" i="44" s="1"/>
  <c r="C151" i="44" s="1"/>
  <c r="C152" i="44" s="1"/>
  <c r="C153" i="44" s="1"/>
  <c r="C154" i="44" s="1"/>
  <c r="C155" i="44" s="1"/>
  <c r="C156" i="44" s="1"/>
  <c r="C157" i="44" s="1"/>
  <c r="C158" i="44" s="1"/>
  <c r="C159" i="44" s="1"/>
  <c r="C160" i="44" s="1"/>
  <c r="C161" i="44" s="1"/>
  <c r="C162" i="44" s="1"/>
  <c r="C163" i="44" s="1"/>
  <c r="C164" i="44" s="1"/>
  <c r="C165" i="44" s="1"/>
  <c r="C166" i="44" s="1"/>
  <c r="C167" i="44" s="1"/>
  <c r="C168" i="44" s="1"/>
  <c r="C169" i="44" s="1"/>
  <c r="C170" i="44" s="1"/>
  <c r="C171" i="44" s="1"/>
  <c r="C172" i="44" s="1"/>
  <c r="C173" i="44" s="1"/>
  <c r="C174" i="44" s="1"/>
  <c r="C175" i="44" s="1"/>
  <c r="C176" i="44" s="1"/>
  <c r="C177" i="44" s="1"/>
  <c r="C178" i="44" s="1"/>
  <c r="C179" i="44" s="1"/>
  <c r="C180" i="44" s="1"/>
  <c r="C181" i="44" s="1"/>
  <c r="C182" i="44" s="1"/>
  <c r="C183" i="44" s="1"/>
  <c r="C184" i="44" s="1"/>
  <c r="C185" i="44" s="1"/>
  <c r="C186" i="44" s="1"/>
  <c r="C187" i="44" s="1"/>
  <c r="C188" i="44" s="1"/>
  <c r="C189" i="44" s="1"/>
  <c r="C190" i="44" s="1"/>
  <c r="C191" i="44" s="1"/>
  <c r="C192" i="44" s="1"/>
  <c r="C193" i="44" s="1"/>
  <c r="C194" i="44" s="1"/>
  <c r="C195" i="44" s="1"/>
  <c r="C196" i="44" s="1"/>
  <c r="C197" i="44" s="1"/>
  <c r="C198" i="44" s="1"/>
  <c r="C199" i="44" s="1"/>
  <c r="C200" i="44" s="1"/>
  <c r="C201" i="44" s="1"/>
  <c r="C202" i="44" s="1"/>
  <c r="C203" i="44" s="1"/>
  <c r="C204" i="44" s="1"/>
  <c r="C205" i="44" s="1"/>
  <c r="C206" i="44" s="1"/>
  <c r="C207" i="44" s="1"/>
  <c r="C208" i="44" s="1"/>
  <c r="C209" i="44" s="1"/>
  <c r="C210" i="44" s="1"/>
  <c r="C211" i="44" s="1"/>
  <c r="C212" i="44" s="1"/>
  <c r="C213" i="44" s="1"/>
  <c r="C214" i="44" s="1"/>
  <c r="C215" i="44" s="1"/>
  <c r="C216" i="44" s="1"/>
  <c r="C217" i="44" s="1"/>
  <c r="C218" i="44" s="1"/>
  <c r="C219" i="44" s="1"/>
  <c r="C220" i="44" s="1"/>
  <c r="C221" i="44" s="1"/>
  <c r="C222" i="44" s="1"/>
  <c r="C223" i="44" s="1"/>
  <c r="C224" i="44" s="1"/>
  <c r="C225" i="44" s="1"/>
  <c r="C226" i="44" s="1"/>
  <c r="C227" i="44" s="1"/>
  <c r="C228" i="44" s="1"/>
  <c r="C229" i="44" s="1"/>
  <c r="C230" i="44" s="1"/>
  <c r="C231" i="44" s="1"/>
  <c r="C232" i="44" s="1"/>
  <c r="C233" i="44" s="1"/>
  <c r="C234" i="44" s="1"/>
  <c r="C235" i="44" s="1"/>
  <c r="C236" i="44" s="1"/>
  <c r="C237" i="44" s="1"/>
  <c r="C238" i="44" s="1"/>
  <c r="C239" i="44" s="1"/>
  <c r="C240" i="44" s="1"/>
  <c r="W118" i="35"/>
  <c r="W107" i="35"/>
  <c r="W123" i="35"/>
  <c r="W44" i="35"/>
  <c r="W85" i="35"/>
  <c r="W101" i="35"/>
  <c r="W112" i="35"/>
  <c r="W113" i="35"/>
  <c r="W116" i="35"/>
  <c r="W58" i="35"/>
  <c r="W62" i="35"/>
  <c r="W63" i="35"/>
  <c r="W68" i="35"/>
  <c r="W67" i="35"/>
  <c r="W74" i="35"/>
  <c r="W38" i="35"/>
  <c r="W78" i="35"/>
  <c r="W84" i="35"/>
  <c r="W88" i="35"/>
  <c r="W87" i="35"/>
  <c r="W66" i="35"/>
  <c r="W26" i="35"/>
  <c r="W82" i="35"/>
  <c r="W94" i="35"/>
  <c r="W10" i="35"/>
  <c r="W12" i="35"/>
  <c r="W21" i="35"/>
  <c r="W23" i="35"/>
  <c r="W43" i="35"/>
  <c r="W35" i="35"/>
  <c r="W52" i="35"/>
  <c r="W36" i="35"/>
  <c r="W91" i="35"/>
  <c r="W109" i="35"/>
  <c r="W40" i="35"/>
  <c r="R5" i="8"/>
  <c r="L95" i="35" l="1"/>
  <c r="Q1852" i="45"/>
  <c r="Q1173" i="45"/>
  <c r="Q361" i="45"/>
  <c r="Q1347" i="45"/>
  <c r="Q1606" i="45"/>
  <c r="Q794" i="45"/>
  <c r="Q482" i="45"/>
  <c r="Q377" i="45"/>
  <c r="Q2942" i="45"/>
  <c r="Q778" i="45"/>
  <c r="Q3369" i="45"/>
  <c r="Q3489" i="45"/>
  <c r="Q2920" i="45"/>
  <c r="Q1205" i="45"/>
  <c r="Q130" i="45"/>
  <c r="Q2818" i="45"/>
  <c r="Q762" i="45"/>
  <c r="Q2727" i="45"/>
  <c r="Q2955" i="45"/>
  <c r="Q2620" i="45"/>
  <c r="Q2537" i="45"/>
  <c r="Q1107" i="45"/>
  <c r="Q2167" i="45"/>
  <c r="Q1140" i="45"/>
  <c r="Q554" i="45"/>
  <c r="Q1943" i="45"/>
  <c r="Q1074" i="45"/>
  <c r="Q842" i="45"/>
  <c r="Q3336" i="45"/>
  <c r="Q1667" i="45"/>
  <c r="Q2271" i="45"/>
  <c r="Q2157" i="45"/>
  <c r="Q1757" i="45"/>
  <c r="Q1782" i="45"/>
  <c r="Q1331" i="45"/>
  <c r="Q935" i="45"/>
  <c r="Q625" i="45"/>
  <c r="Q2154" i="45"/>
  <c r="Q974" i="45"/>
  <c r="Q3408" i="45"/>
  <c r="Q1152" i="45"/>
  <c r="Q949" i="45"/>
  <c r="Q552" i="45"/>
  <c r="Q3091" i="45"/>
  <c r="Q1762" i="45"/>
  <c r="Q3445" i="45"/>
  <c r="Q2653" i="45"/>
  <c r="Q1955" i="45"/>
  <c r="Q977" i="45"/>
  <c r="Q556" i="45"/>
  <c r="Q3130" i="45"/>
  <c r="Q1674" i="45"/>
  <c r="Q590" i="45"/>
  <c r="Q1788" i="45"/>
  <c r="Q1011" i="45"/>
  <c r="Q2291" i="45"/>
  <c r="Q1879" i="45"/>
  <c r="Q2292" i="45"/>
  <c r="Q2242" i="45"/>
  <c r="Q1773" i="45"/>
  <c r="Q3045" i="45"/>
  <c r="Q3038" i="45"/>
  <c r="Q176" i="45"/>
  <c r="Q662" i="45"/>
  <c r="Q2232" i="45"/>
  <c r="Q1815" i="45"/>
  <c r="Q1854" i="45"/>
  <c r="Q561" i="45"/>
  <c r="Q615" i="45"/>
  <c r="Q3056" i="45"/>
  <c r="Q3102" i="45"/>
  <c r="Q2609" i="45"/>
  <c r="Q888" i="45"/>
  <c r="Q2276" i="45"/>
  <c r="Q1346" i="45"/>
  <c r="Q2224" i="45"/>
  <c r="Q1372" i="45"/>
  <c r="Q3093" i="45"/>
  <c r="Q2687" i="45"/>
  <c r="Q2791" i="45"/>
  <c r="Q2194" i="45"/>
  <c r="Q1479" i="45"/>
  <c r="Q933" i="45"/>
  <c r="Q953" i="45"/>
  <c r="Q516" i="45"/>
  <c r="Q3080" i="45"/>
  <c r="Q3089" i="45"/>
  <c r="Q2586" i="45"/>
  <c r="Q883" i="45"/>
  <c r="Q2314" i="45"/>
  <c r="Q2678" i="45"/>
  <c r="Q1236" i="45"/>
  <c r="Q1106" i="45"/>
  <c r="Q825" i="45"/>
  <c r="Q3300" i="45"/>
  <c r="Q3027" i="45"/>
  <c r="Q2648" i="45"/>
  <c r="Q951" i="45"/>
  <c r="Q1974" i="45"/>
  <c r="Q2775" i="45"/>
  <c r="Q3162" i="45"/>
  <c r="Q3208" i="45"/>
  <c r="Q3219" i="45"/>
  <c r="Q2698" i="45"/>
  <c r="Q2618" i="45"/>
  <c r="Q2273" i="45"/>
  <c r="Q1941" i="45"/>
  <c r="Q1100" i="45"/>
  <c r="Q1063" i="45"/>
  <c r="Q686" i="45"/>
  <c r="Q606" i="45"/>
  <c r="Q670" i="45"/>
  <c r="Q3230" i="45"/>
  <c r="Q3222" i="45"/>
  <c r="Q3234" i="45"/>
  <c r="Q2616" i="45"/>
  <c r="Q2130" i="45"/>
  <c r="Q216" i="45"/>
  <c r="Q3024" i="45"/>
  <c r="Q1245" i="45"/>
  <c r="Q858" i="45"/>
  <c r="Q224" i="45"/>
  <c r="Q874" i="45"/>
  <c r="Q1871" i="45"/>
  <c r="Q1235" i="45"/>
  <c r="Q1339" i="45"/>
  <c r="Q1749" i="45"/>
  <c r="Q3476" i="45"/>
  <c r="Q3391" i="45"/>
  <c r="Q3292" i="45"/>
  <c r="Q3272" i="45"/>
  <c r="Q2939" i="45"/>
  <c r="Q2847" i="45"/>
  <c r="Q2987" i="45"/>
  <c r="Q3013" i="45"/>
  <c r="Q2326" i="45"/>
  <c r="Q2106" i="45"/>
  <c r="Q1739" i="45"/>
  <c r="Q1455" i="45"/>
  <c r="Q1543" i="45"/>
  <c r="Q2617" i="45"/>
  <c r="Q2295" i="45"/>
  <c r="Q1863" i="45"/>
  <c r="Q1935" i="45"/>
  <c r="Q1845" i="45"/>
  <c r="Q1736" i="45"/>
  <c r="Q1323" i="45"/>
  <c r="Q982" i="45"/>
  <c r="Q609" i="45"/>
  <c r="Q599" i="45"/>
  <c r="Q1535" i="45"/>
  <c r="Q1447" i="45"/>
  <c r="Q1160" i="45"/>
  <c r="Q965" i="45"/>
  <c r="Q3356" i="45"/>
  <c r="Q3389" i="45"/>
  <c r="Q3387" i="45"/>
  <c r="Q3284" i="45"/>
  <c r="Q2839" i="45"/>
  <c r="Q2963" i="45"/>
  <c r="Q3069" i="45"/>
  <c r="Q2891" i="45"/>
  <c r="Q2971" i="45"/>
  <c r="Q2759" i="45"/>
  <c r="Q2664" i="45"/>
  <c r="Q1922" i="45"/>
  <c r="Q564" i="45"/>
  <c r="Q3081" i="45"/>
  <c r="Q2304" i="45"/>
  <c r="Q2245" i="45"/>
  <c r="Q1728" i="45"/>
  <c r="Q1715" i="45"/>
  <c r="Q593" i="45"/>
  <c r="Q1402" i="45"/>
  <c r="Q866" i="45"/>
  <c r="Q979" i="45"/>
  <c r="Q3392" i="45"/>
  <c r="Q1781" i="45"/>
  <c r="Q3348" i="45"/>
  <c r="Q3364" i="45"/>
  <c r="Q3397" i="45"/>
  <c r="Q3407" i="45"/>
  <c r="Q3415" i="45"/>
  <c r="Q2875" i="45"/>
  <c r="Q2871" i="45"/>
  <c r="Q2883" i="45"/>
  <c r="Q2170" i="45"/>
  <c r="Q2178" i="45"/>
  <c r="Q1948" i="45"/>
  <c r="Q1527" i="45"/>
  <c r="Q1070" i="45"/>
  <c r="Q1144" i="45"/>
  <c r="Q548" i="45"/>
  <c r="Q504" i="45"/>
  <c r="Q2649" i="45"/>
  <c r="Q2272" i="45"/>
  <c r="Q655" i="45"/>
  <c r="Q721" i="45"/>
  <c r="Q1806" i="45"/>
  <c r="Q3312" i="45"/>
  <c r="Q3132" i="45"/>
  <c r="Q3077" i="45"/>
  <c r="Q2863" i="45"/>
  <c r="Q2947" i="45"/>
  <c r="Q2855" i="45"/>
  <c r="Q2672" i="45"/>
  <c r="Q2783" i="45"/>
  <c r="Q2696" i="45"/>
  <c r="Q2867" i="45"/>
  <c r="Q2499" i="45"/>
  <c r="Q2162" i="45"/>
  <c r="Q1746" i="45"/>
  <c r="Q1443" i="45"/>
  <c r="Q1570" i="45"/>
  <c r="Q3057" i="45"/>
  <c r="Q2699" i="45"/>
  <c r="Q2614" i="45"/>
  <c r="Q1839" i="45"/>
  <c r="Q1719" i="45"/>
  <c r="Q1670" i="45"/>
  <c r="Q1814" i="45"/>
  <c r="Q1727" i="45"/>
  <c r="Q1355" i="45"/>
  <c r="Q1253" i="45"/>
  <c r="Q998" i="45"/>
  <c r="Q950" i="45"/>
  <c r="Q1083" i="45"/>
  <c r="Q577" i="45"/>
  <c r="Q706" i="45"/>
  <c r="Q639" i="45"/>
  <c r="Q1747" i="45"/>
  <c r="Q1176" i="45"/>
  <c r="Q973" i="45"/>
  <c r="Q512" i="45"/>
  <c r="Q3035" i="45"/>
  <c r="Q3114" i="45"/>
  <c r="Q3304" i="45"/>
  <c r="Q3330" i="45"/>
  <c r="Q3148" i="45"/>
  <c r="Q3014" i="45"/>
  <c r="Q3037" i="45"/>
  <c r="Q3001" i="45"/>
  <c r="Q2835" i="45"/>
  <c r="Q2824" i="45"/>
  <c r="Q2596" i="45"/>
  <c r="Q2511" i="45"/>
  <c r="Q2122" i="45"/>
  <c r="Q2186" i="45"/>
  <c r="Q1168" i="45"/>
  <c r="Q932" i="45"/>
  <c r="Q576" i="45"/>
  <c r="Q3432" i="45"/>
  <c r="Q2677" i="45"/>
  <c r="Q2666" i="45"/>
  <c r="Q2293" i="45"/>
  <c r="Q2294" i="45"/>
  <c r="Q1836" i="45"/>
  <c r="Q1812" i="45"/>
  <c r="Q1282" i="45"/>
  <c r="Q930" i="45"/>
  <c r="Q689" i="45"/>
  <c r="Q674" i="45"/>
  <c r="Q718" i="45"/>
  <c r="Q3390" i="45"/>
  <c r="Q3280" i="45"/>
  <c r="Q3192" i="45"/>
  <c r="Q3490" i="45"/>
  <c r="Q3424" i="45"/>
  <c r="Q2571" i="45"/>
  <c r="Q2041" i="45"/>
  <c r="Q3030" i="45"/>
  <c r="Q2997" i="45"/>
  <c r="Q2604" i="45"/>
  <c r="Q2138" i="45"/>
  <c r="Q1467" i="45"/>
  <c r="Q3480" i="45"/>
  <c r="Q3482" i="45"/>
  <c r="Q3164" i="45"/>
  <c r="Q2940" i="45"/>
  <c r="Q2655" i="45"/>
  <c r="Q2590" i="45"/>
  <c r="Q1790" i="45"/>
  <c r="Q1799" i="45"/>
  <c r="Q1752" i="45"/>
  <c r="Q1244" i="45"/>
  <c r="Q1364" i="45"/>
  <c r="Q1363" i="45"/>
  <c r="Q925" i="45"/>
  <c r="Q1132" i="45"/>
  <c r="Q622" i="45"/>
  <c r="Q631" i="45"/>
  <c r="Q647" i="45"/>
  <c r="Q529" i="45"/>
  <c r="Q3340" i="45"/>
  <c r="Q3386" i="45"/>
  <c r="Q3117" i="45"/>
  <c r="Q3085" i="45"/>
  <c r="Q2907" i="45"/>
  <c r="Q3003" i="45"/>
  <c r="Q2931" i="45"/>
  <c r="Q2703" i="45"/>
  <c r="Q3002" i="45"/>
  <c r="Q2491" i="45"/>
  <c r="Q2202" i="45"/>
  <c r="Q1771" i="45"/>
  <c r="Q1763" i="45"/>
  <c r="Q1118" i="45"/>
  <c r="Q1136" i="45"/>
  <c r="Q3153" i="45"/>
  <c r="Q3178" i="45"/>
  <c r="Q2601" i="45"/>
  <c r="Q1730" i="45"/>
  <c r="Q1738" i="45"/>
  <c r="Q921" i="45"/>
  <c r="Q544" i="45"/>
  <c r="Q3175" i="45"/>
  <c r="Q3228" i="45"/>
  <c r="Q2724" i="45"/>
  <c r="Q2693" i="45"/>
  <c r="Q2310" i="45"/>
  <c r="Q1821" i="45"/>
  <c r="Q1887" i="45"/>
  <c r="Q1933" i="45"/>
  <c r="Q1227" i="45"/>
  <c r="Q1437" i="45"/>
  <c r="Q1075" i="45"/>
  <c r="Q966" i="45"/>
  <c r="Q900" i="45"/>
  <c r="Q1115" i="45"/>
  <c r="Q879" i="45"/>
  <c r="Q665" i="45"/>
  <c r="Q3484" i="45"/>
  <c r="Q3437" i="45"/>
  <c r="Q3296" i="45"/>
  <c r="Q3372" i="45"/>
  <c r="Q3109" i="45"/>
  <c r="Q3046" i="45"/>
  <c r="Q3022" i="45"/>
  <c r="Q2859" i="45"/>
  <c r="Q2915" i="45"/>
  <c r="Q2735" i="45"/>
  <c r="Q2998" i="45"/>
  <c r="Q2330" i="45"/>
  <c r="Q528" i="45"/>
  <c r="Q3099" i="45"/>
  <c r="Q3121" i="45"/>
  <c r="Q3066" i="45"/>
  <c r="Q2597" i="45"/>
  <c r="Q3411" i="45"/>
  <c r="Q3341" i="45"/>
  <c r="Q3359" i="45"/>
  <c r="Q3214" i="45"/>
  <c r="Q3250" i="45"/>
  <c r="Q3140" i="45"/>
  <c r="Q3000" i="45"/>
  <c r="Q2843" i="45"/>
  <c r="Q2695" i="45"/>
  <c r="Q2719" i="45"/>
  <c r="Q2743" i="45"/>
  <c r="Q2767" i="45"/>
  <c r="Q2527" i="45"/>
  <c r="Q2322" i="45"/>
  <c r="Q1938" i="45"/>
  <c r="Q1930" i="45"/>
  <c r="Q1078" i="45"/>
  <c r="Q580" i="45"/>
  <c r="Q524" i="45"/>
  <c r="Q200" i="45"/>
  <c r="Q3251" i="45"/>
  <c r="Q3181" i="45"/>
  <c r="Q3202" i="45"/>
  <c r="Q2923" i="45"/>
  <c r="Q2851" i="45"/>
  <c r="Q2899" i="45"/>
  <c r="Q2831" i="45"/>
  <c r="Q2799" i="45"/>
  <c r="Q2711" i="45"/>
  <c r="Q2751" i="45"/>
  <c r="Q2600" i="45"/>
  <c r="Q2624" i="45"/>
  <c r="Q2519" i="45"/>
  <c r="Q2342" i="45"/>
  <c r="Q2334" i="45"/>
  <c r="Q1914" i="45"/>
  <c r="Q1947" i="45"/>
  <c r="Q1929" i="45"/>
  <c r="Q1562" i="45"/>
  <c r="Q1487" i="45"/>
  <c r="Q1094" i="45"/>
  <c r="Q997" i="45"/>
  <c r="Q929" i="45"/>
  <c r="Q961" i="45"/>
  <c r="Q937" i="45"/>
  <c r="Q941" i="45"/>
  <c r="Q536" i="45"/>
  <c r="Q568" i="45"/>
  <c r="Q560" i="45"/>
  <c r="Q532" i="45"/>
  <c r="Q184" i="45"/>
  <c r="Q192" i="45"/>
  <c r="Q3053" i="45"/>
  <c r="Q2979" i="45"/>
  <c r="Q2612" i="45"/>
  <c r="Q1956" i="45"/>
  <c r="Q1463" i="45"/>
  <c r="Q957" i="45"/>
  <c r="Q892" i="45"/>
  <c r="Q168" i="45"/>
  <c r="Q3388" i="45"/>
  <c r="Q3276" i="45"/>
  <c r="Q3218" i="45"/>
  <c r="Q3156" i="45"/>
  <c r="Q3170" i="45"/>
  <c r="Q2999" i="45"/>
  <c r="Q2688" i="45"/>
  <c r="Q1722" i="45"/>
  <c r="Q1754" i="45"/>
  <c r="Q1503" i="45"/>
  <c r="Q1495" i="45"/>
  <c r="Q1551" i="45"/>
  <c r="Q1086" i="45"/>
  <c r="Q1184" i="45"/>
  <c r="Q1110" i="45"/>
  <c r="Q989" i="45"/>
  <c r="Q945" i="45"/>
  <c r="Q520" i="45"/>
  <c r="Q3349" i="45"/>
  <c r="Q3288" i="45"/>
  <c r="Q3342" i="45"/>
  <c r="Q3264" i="45"/>
  <c r="Q3226" i="45"/>
  <c r="Q3061" i="45"/>
  <c r="Q3029" i="45"/>
  <c r="Q3040" i="45"/>
  <c r="Q2807" i="45"/>
  <c r="Q2680" i="45"/>
  <c r="Q2608" i="45"/>
  <c r="Q2507" i="45"/>
  <c r="Q2318" i="45"/>
  <c r="Q1946" i="45"/>
  <c r="Q1937" i="45"/>
  <c r="Q1755" i="45"/>
  <c r="Q1511" i="45"/>
  <c r="Q1126" i="45"/>
  <c r="Q1102" i="45"/>
  <c r="Q981" i="45"/>
  <c r="Q969" i="45"/>
  <c r="Q572" i="45"/>
  <c r="Q540" i="45"/>
  <c r="Q208" i="45"/>
  <c r="Q3169" i="45"/>
  <c r="Q3062" i="45"/>
  <c r="Q2146" i="45"/>
  <c r="Q2114" i="45"/>
  <c r="Q1963" i="45"/>
  <c r="Q1731" i="45"/>
  <c r="Q1723" i="45"/>
  <c r="Q1471" i="45"/>
  <c r="Q1451" i="45"/>
  <c r="Q1459" i="45"/>
  <c r="Q1519" i="45"/>
  <c r="O95" i="35" l="1"/>
  <c r="P95" i="35"/>
  <c r="Q95" i="35" l="1"/>
  <c r="W93" i="35"/>
  <c r="W124" i="35"/>
  <c r="W105" i="35"/>
  <c r="W7" i="35"/>
  <c r="W77" i="35"/>
  <c r="W104" i="35"/>
  <c r="W75" i="35"/>
  <c r="W54" i="35"/>
  <c r="W50" i="35"/>
  <c r="W53" i="35"/>
  <c r="W79" i="35"/>
  <c r="W125" i="35"/>
  <c r="W55" i="35"/>
  <c r="W69" i="35"/>
  <c r="W115" i="35"/>
  <c r="W20" i="35"/>
  <c r="W59" i="35"/>
  <c r="W81" i="35"/>
  <c r="W29" i="35"/>
  <c r="W70" i="35"/>
  <c r="W89" i="35"/>
  <c r="W96" i="35"/>
  <c r="W73" i="35"/>
  <c r="W32" i="35"/>
  <c r="W30" i="35"/>
  <c r="W65" i="35"/>
  <c r="W122" i="35"/>
  <c r="W41" i="35"/>
  <c r="W49" i="35"/>
  <c r="W90" i="35"/>
  <c r="W119" i="35"/>
  <c r="W86" i="35"/>
  <c r="W110" i="35"/>
  <c r="W83" i="35"/>
  <c r="W15" i="35"/>
  <c r="W60" i="35"/>
  <c r="W98" i="35"/>
  <c r="W99" i="35"/>
  <c r="W61" i="35"/>
  <c r="W46" i="35"/>
  <c r="W120" i="35"/>
  <c r="W48" i="35"/>
  <c r="W3" i="35"/>
  <c r="W6" i="35"/>
  <c r="W72" i="35"/>
  <c r="W9" i="35"/>
  <c r="W97" i="35"/>
  <c r="W14" i="35"/>
  <c r="W80" i="35"/>
  <c r="W108" i="35"/>
  <c r="W106" i="35"/>
  <c r="W57" i="35"/>
  <c r="W19" i="35"/>
  <c r="W22" i="35"/>
  <c r="W117" i="35"/>
  <c r="W114" i="35"/>
  <c r="W24" i="35"/>
  <c r="W25" i="35"/>
  <c r="W103" i="35"/>
  <c r="W47" i="35"/>
  <c r="W11" i="35"/>
  <c r="W13" i="35"/>
  <c r="W45" i="35"/>
  <c r="W37" i="35"/>
  <c r="W28" i="35"/>
  <c r="W56" i="35"/>
  <c r="W100" i="35"/>
  <c r="W34" i="35"/>
  <c r="W71" i="35"/>
  <c r="W17" i="35"/>
  <c r="W16" i="35"/>
  <c r="W27" i="35"/>
  <c r="W4" i="35"/>
  <c r="W139" i="35"/>
  <c r="W8" i="35"/>
  <c r="W5" i="35"/>
  <c r="W2" i="35"/>
  <c r="W33" i="35"/>
  <c r="W102" i="35"/>
  <c r="W42" i="35"/>
  <c r="W51" i="35"/>
  <c r="W64" i="35"/>
  <c r="W76" i="35"/>
  <c r="W39" i="35"/>
  <c r="W18" i="35"/>
  <c r="W92" i="35"/>
  <c r="W145" i="35"/>
  <c r="W31" i="35"/>
  <c r="P31" i="35" s="1"/>
  <c r="W130" i="35"/>
  <c r="W143" i="35"/>
  <c r="W137" i="35"/>
  <c r="W138" i="35"/>
  <c r="W128" i="35"/>
  <c r="W134" i="35"/>
  <c r="W127" i="35"/>
  <c r="W147" i="35"/>
  <c r="W126" i="35"/>
  <c r="W133" i="35"/>
  <c r="W140" i="35"/>
  <c r="W142" i="35"/>
  <c r="W144" i="35"/>
  <c r="W136" i="35"/>
  <c r="W129" i="35"/>
  <c r="W135" i="35"/>
  <c r="W131" i="35"/>
  <c r="W146" i="35"/>
  <c r="W141" i="35"/>
  <c r="W132" i="35"/>
  <c r="W148" i="35"/>
  <c r="W149" i="35"/>
  <c r="W150" i="35"/>
  <c r="W151" i="35"/>
  <c r="W152" i="35"/>
  <c r="W153" i="35"/>
  <c r="W154" i="35"/>
  <c r="W155" i="35"/>
  <c r="W156" i="35"/>
  <c r="W157" i="35"/>
  <c r="W158" i="35"/>
  <c r="W159" i="35"/>
  <c r="W160" i="35"/>
  <c r="W161" i="35"/>
  <c r="W162" i="35"/>
  <c r="W163" i="35"/>
  <c r="W164" i="35"/>
  <c r="W165" i="35"/>
  <c r="W166" i="35"/>
  <c r="W167" i="35"/>
  <c r="W168" i="35"/>
  <c r="W169" i="35"/>
  <c r="W170" i="35"/>
  <c r="W171" i="35"/>
  <c r="W172" i="35"/>
  <c r="W173" i="35"/>
  <c r="W174" i="35"/>
  <c r="W175" i="35"/>
  <c r="W176" i="35"/>
  <c r="W177" i="35"/>
  <c r="W178" i="35"/>
  <c r="W179" i="35"/>
  <c r="W180" i="35"/>
  <c r="W181" i="35"/>
  <c r="W182" i="35"/>
  <c r="W183" i="35"/>
  <c r="W184" i="35"/>
  <c r="W185" i="35"/>
  <c r="W186" i="35"/>
  <c r="W187" i="35"/>
  <c r="W188" i="35"/>
  <c r="W189" i="35"/>
  <c r="W190" i="35"/>
  <c r="W191" i="35"/>
  <c r="W192" i="35"/>
  <c r="W193" i="35"/>
  <c r="W194" i="35"/>
  <c r="W195" i="35"/>
  <c r="W196" i="35"/>
  <c r="W197" i="35"/>
  <c r="W198" i="35"/>
  <c r="W199" i="35"/>
  <c r="W200" i="35"/>
  <c r="W201" i="35"/>
  <c r="W202" i="35"/>
  <c r="W203" i="35"/>
  <c r="W204" i="35"/>
  <c r="W205" i="35"/>
  <c r="W206" i="35"/>
  <c r="W207" i="35"/>
  <c r="W208" i="35"/>
  <c r="W209" i="35"/>
  <c r="W210" i="35"/>
  <c r="W211" i="35"/>
  <c r="W212" i="35"/>
  <c r="W213" i="35"/>
  <c r="W214" i="35"/>
  <c r="W215" i="35"/>
  <c r="W216" i="35"/>
  <c r="W217" i="35"/>
  <c r="W218" i="35"/>
  <c r="W219" i="35"/>
  <c r="W220" i="35"/>
  <c r="W221" i="35"/>
  <c r="W222" i="35"/>
  <c r="W223" i="35"/>
  <c r="W224" i="35"/>
  <c r="W225" i="35"/>
  <c r="W226" i="35"/>
  <c r="W227" i="35"/>
  <c r="W228" i="35"/>
  <c r="W229" i="35"/>
  <c r="W230" i="35"/>
  <c r="W231" i="35"/>
  <c r="W232" i="35"/>
  <c r="W233" i="35"/>
  <c r="W234" i="35"/>
  <c r="W235" i="35"/>
  <c r="W236" i="35"/>
  <c r="W237" i="35"/>
  <c r="W238" i="35"/>
  <c r="W239" i="35"/>
  <c r="W240" i="35"/>
  <c r="W241" i="35"/>
  <c r="W242" i="35"/>
  <c r="W243" i="35"/>
  <c r="W244" i="35"/>
  <c r="W245" i="35"/>
  <c r="W246" i="35"/>
  <c r="W247" i="35"/>
  <c r="W248" i="35"/>
  <c r="W249" i="35"/>
  <c r="W250" i="35"/>
  <c r="W251" i="35"/>
  <c r="W252" i="35"/>
  <c r="W253" i="35"/>
  <c r="W254" i="35"/>
  <c r="W255" i="35"/>
  <c r="W256" i="35"/>
  <c r="W257" i="35"/>
  <c r="W258" i="35"/>
  <c r="W259" i="35"/>
  <c r="W260" i="35"/>
  <c r="W261" i="35"/>
  <c r="W262" i="35"/>
  <c r="W263" i="35"/>
  <c r="W264" i="35"/>
  <c r="W265" i="35"/>
  <c r="W266" i="35"/>
  <c r="W267" i="35"/>
  <c r="W268" i="35"/>
  <c r="W269" i="35"/>
  <c r="W270" i="35"/>
  <c r="W271" i="35"/>
  <c r="W272" i="35"/>
  <c r="W273" i="35"/>
  <c r="W274" i="35"/>
  <c r="W275" i="35"/>
  <c r="W276" i="35"/>
  <c r="W277" i="35"/>
  <c r="W278" i="35"/>
  <c r="W279" i="35"/>
  <c r="W280" i="35"/>
  <c r="W281" i="35"/>
  <c r="W282" i="35"/>
  <c r="W283" i="35"/>
  <c r="W284" i="35"/>
  <c r="W285" i="35"/>
  <c r="W286" i="35"/>
  <c r="W287" i="35"/>
  <c r="W288" i="35"/>
  <c r="W289" i="35"/>
  <c r="W290" i="35"/>
  <c r="W291" i="35"/>
  <c r="W292" i="35"/>
  <c r="W293" i="35"/>
  <c r="W294" i="35"/>
  <c r="W295" i="35"/>
  <c r="W296" i="35"/>
  <c r="W297" i="35"/>
  <c r="W298" i="35"/>
  <c r="W299" i="35"/>
  <c r="W300" i="35"/>
  <c r="W301" i="35"/>
  <c r="W302" i="35"/>
  <c r="W303" i="35"/>
  <c r="W304" i="35"/>
  <c r="W305" i="35"/>
  <c r="W306" i="35"/>
  <c r="W307" i="35"/>
  <c r="W308" i="35"/>
  <c r="W309" i="35"/>
  <c r="W310" i="35"/>
  <c r="W311" i="35"/>
  <c r="W312" i="35"/>
  <c r="W313" i="35"/>
  <c r="W314" i="35"/>
  <c r="W315" i="35"/>
  <c r="W316" i="35"/>
  <c r="W317" i="35"/>
  <c r="W318" i="35"/>
  <c r="W319" i="35"/>
  <c r="W320" i="35"/>
  <c r="W321" i="35"/>
  <c r="W322" i="35"/>
  <c r="W323" i="35"/>
  <c r="W324" i="35"/>
  <c r="W325" i="35"/>
  <c r="W326" i="35"/>
  <c r="W327" i="35"/>
  <c r="W328" i="35"/>
  <c r="W329" i="35"/>
  <c r="W330" i="35"/>
  <c r="W331" i="35"/>
  <c r="W332" i="35"/>
  <c r="W333" i="35"/>
  <c r="W334" i="35"/>
  <c r="W335" i="35"/>
  <c r="W336" i="35"/>
  <c r="W337" i="35"/>
  <c r="W338" i="35"/>
  <c r="W339" i="35"/>
  <c r="W340" i="35"/>
  <c r="W341" i="35"/>
  <c r="W342" i="35"/>
  <c r="W343" i="35"/>
  <c r="W344" i="35"/>
  <c r="W345" i="35"/>
  <c r="W346" i="35"/>
  <c r="W347" i="35"/>
  <c r="W348" i="35"/>
  <c r="W349" i="35"/>
  <c r="W350" i="35"/>
  <c r="W351" i="35"/>
  <c r="W352" i="35"/>
  <c r="W353" i="35"/>
  <c r="W354" i="35"/>
  <c r="W355" i="35"/>
  <c r="W356" i="35"/>
  <c r="W357" i="35"/>
  <c r="W358" i="35"/>
  <c r="W359" i="35"/>
  <c r="W360" i="35"/>
  <c r="W361" i="35"/>
  <c r="W362" i="35"/>
  <c r="W363" i="35"/>
  <c r="W364" i="35"/>
  <c r="W365" i="35"/>
  <c r="W366" i="35"/>
  <c r="W367" i="35"/>
  <c r="W368" i="35"/>
  <c r="W369" i="35"/>
  <c r="W370" i="35"/>
  <c r="W371" i="35"/>
  <c r="W372" i="35"/>
  <c r="W373" i="35"/>
  <c r="W374" i="35"/>
  <c r="W375" i="35"/>
  <c r="W376" i="35"/>
  <c r="W377" i="35"/>
  <c r="W378" i="35"/>
  <c r="W379" i="35"/>
  <c r="W380" i="35"/>
  <c r="W381" i="35"/>
  <c r="W382" i="35"/>
  <c r="W383" i="35"/>
  <c r="W384" i="35"/>
  <c r="W385" i="35"/>
  <c r="W386" i="35"/>
  <c r="W387" i="35"/>
  <c r="W388" i="35"/>
  <c r="W389" i="35"/>
  <c r="W390" i="35"/>
  <c r="W391" i="35"/>
  <c r="W392" i="35"/>
  <c r="W393" i="35"/>
  <c r="W394" i="35"/>
  <c r="W395" i="35"/>
  <c r="W396" i="35"/>
  <c r="W397" i="35"/>
  <c r="W398" i="35"/>
  <c r="W399" i="35"/>
  <c r="W400" i="35"/>
  <c r="W401" i="35"/>
  <c r="W402" i="35"/>
  <c r="W403" i="35"/>
  <c r="W404" i="35"/>
  <c r="W405" i="35"/>
  <c r="W406" i="35"/>
  <c r="W407" i="35"/>
  <c r="W408" i="35"/>
  <c r="W409" i="35"/>
  <c r="W410" i="35"/>
  <c r="W411" i="35"/>
  <c r="W412" i="35"/>
  <c r="W413" i="35"/>
  <c r="W414" i="35"/>
  <c r="W415" i="35"/>
  <c r="W416" i="35"/>
  <c r="W417" i="35"/>
  <c r="W418" i="35"/>
  <c r="W419" i="35"/>
  <c r="W420" i="35"/>
  <c r="W421" i="35"/>
  <c r="W422" i="35"/>
  <c r="W423" i="35"/>
  <c r="W424" i="35"/>
  <c r="W425" i="35"/>
  <c r="W426" i="35"/>
  <c r="W427" i="35"/>
  <c r="W428" i="35"/>
  <c r="W429" i="35"/>
  <c r="W430" i="35"/>
  <c r="W431" i="35"/>
  <c r="W432" i="35"/>
  <c r="W433" i="35"/>
  <c r="W434" i="35"/>
  <c r="W435" i="35"/>
  <c r="W436" i="35"/>
  <c r="W437" i="35"/>
  <c r="W438" i="35"/>
  <c r="W439" i="35"/>
  <c r="W440" i="35"/>
  <c r="W441" i="35"/>
  <c r="W442" i="35"/>
  <c r="W443" i="35"/>
  <c r="W444" i="35"/>
  <c r="W445" i="35"/>
  <c r="W446" i="35"/>
  <c r="W447" i="35"/>
  <c r="W448" i="35"/>
  <c r="W449" i="35"/>
  <c r="W450" i="35"/>
  <c r="W451" i="35"/>
  <c r="W452" i="35"/>
  <c r="W453" i="35"/>
  <c r="W454" i="35"/>
  <c r="W455" i="35"/>
  <c r="W456" i="35"/>
  <c r="W457" i="35"/>
  <c r="W458" i="35"/>
  <c r="W459" i="35"/>
  <c r="W460" i="35"/>
  <c r="W461" i="35"/>
  <c r="W462" i="35"/>
  <c r="W463" i="35"/>
  <c r="W464" i="35"/>
  <c r="W465" i="35"/>
  <c r="W466" i="35"/>
  <c r="W467" i="35"/>
  <c r="W468" i="35"/>
  <c r="W469" i="35"/>
  <c r="W470" i="35"/>
  <c r="W471" i="35"/>
  <c r="W472" i="35"/>
  <c r="W473" i="35"/>
  <c r="W474" i="35"/>
  <c r="W475" i="35"/>
  <c r="W476" i="35"/>
  <c r="W477" i="35"/>
  <c r="W478" i="35"/>
  <c r="W479" i="35"/>
  <c r="W480" i="35"/>
  <c r="W481" i="35"/>
  <c r="W482" i="35"/>
  <c r="W483" i="35"/>
  <c r="W484" i="35"/>
  <c r="W485" i="35"/>
  <c r="W486" i="35"/>
  <c r="W487" i="35"/>
  <c r="W488" i="35"/>
  <c r="W489" i="35"/>
  <c r="W490" i="35"/>
  <c r="W491" i="35"/>
  <c r="W492" i="35"/>
  <c r="W493" i="35"/>
  <c r="W494" i="35"/>
  <c r="W495" i="35"/>
  <c r="W496" i="35"/>
  <c r="W497" i="35"/>
  <c r="W498" i="35"/>
  <c r="W499" i="35"/>
  <c r="W500" i="35"/>
  <c r="W501" i="35"/>
  <c r="W502" i="35"/>
  <c r="W503" i="35"/>
  <c r="W504" i="35"/>
  <c r="W505" i="35"/>
  <c r="W506" i="35"/>
  <c r="W507" i="35"/>
  <c r="W508" i="35"/>
  <c r="W509" i="35"/>
  <c r="W510" i="35"/>
  <c r="W511" i="35"/>
  <c r="W512" i="35"/>
  <c r="W513" i="35"/>
  <c r="W514" i="35"/>
  <c r="W515" i="35"/>
  <c r="W516" i="35"/>
  <c r="W517" i="35"/>
  <c r="W518" i="35"/>
  <c r="W519" i="35"/>
  <c r="W520" i="35"/>
  <c r="W521" i="35"/>
  <c r="W522" i="35"/>
  <c r="W523" i="35"/>
  <c r="W524" i="35"/>
  <c r="W525" i="35"/>
  <c r="W526" i="35"/>
  <c r="W527" i="35"/>
  <c r="W528" i="35"/>
  <c r="W529" i="35"/>
  <c r="W530" i="35"/>
  <c r="W531" i="35"/>
  <c r="W532" i="35"/>
  <c r="W533" i="35"/>
  <c r="W534" i="35"/>
  <c r="W535" i="35"/>
  <c r="W536" i="35"/>
  <c r="W537" i="35"/>
  <c r="W538" i="35"/>
  <c r="W539" i="35"/>
  <c r="W540" i="35"/>
  <c r="W541" i="35"/>
  <c r="W542" i="35"/>
  <c r="W543" i="35"/>
  <c r="W544" i="35"/>
  <c r="W545" i="35"/>
  <c r="W546" i="35"/>
  <c r="W547" i="35"/>
  <c r="W548" i="35"/>
  <c r="W549" i="35"/>
  <c r="W550" i="35"/>
  <c r="W551" i="35"/>
  <c r="W552" i="35"/>
  <c r="W553" i="35"/>
  <c r="W554" i="35"/>
  <c r="W555" i="35"/>
  <c r="W556" i="35"/>
  <c r="W557" i="35"/>
  <c r="W558" i="35"/>
  <c r="W559" i="35"/>
  <c r="W560" i="35"/>
  <c r="W561" i="35"/>
  <c r="W562" i="35"/>
  <c r="W563" i="35"/>
  <c r="W564" i="35"/>
  <c r="W565" i="35"/>
  <c r="W566" i="35"/>
  <c r="W567" i="35"/>
  <c r="W568" i="35"/>
  <c r="W569" i="35"/>
  <c r="W570" i="35"/>
  <c r="W571" i="35"/>
  <c r="W572" i="35"/>
  <c r="W573" i="35"/>
  <c r="W574" i="35"/>
  <c r="W575" i="35"/>
  <c r="W576" i="35"/>
  <c r="W577" i="35"/>
  <c r="W578" i="35"/>
  <c r="W579" i="35"/>
  <c r="W580" i="35"/>
  <c r="W581" i="35"/>
  <c r="W582" i="35"/>
  <c r="W583" i="35"/>
  <c r="W584" i="35"/>
  <c r="W585" i="35"/>
  <c r="W586" i="35"/>
  <c r="W587" i="35"/>
  <c r="W588" i="35"/>
  <c r="W589" i="35"/>
  <c r="W590" i="35"/>
  <c r="W591" i="35"/>
  <c r="W592" i="35"/>
  <c r="W593" i="35"/>
  <c r="W594" i="35"/>
  <c r="W595" i="35"/>
  <c r="W596" i="35"/>
  <c r="W597" i="35"/>
  <c r="W598" i="35"/>
  <c r="W599" i="35"/>
  <c r="W600" i="35"/>
  <c r="W601" i="35"/>
  <c r="W602" i="35"/>
  <c r="W603" i="35"/>
  <c r="W604" i="35"/>
  <c r="W605" i="35"/>
  <c r="W606" i="35"/>
  <c r="W607" i="35"/>
  <c r="W608" i="35"/>
  <c r="W609" i="35"/>
  <c r="W610" i="35"/>
  <c r="W611" i="35"/>
  <c r="W612" i="35"/>
  <c r="W613" i="35"/>
  <c r="W614" i="35"/>
  <c r="W615" i="35"/>
  <c r="W616" i="35"/>
  <c r="W617" i="35"/>
  <c r="W618" i="35"/>
  <c r="W619" i="35"/>
  <c r="W620" i="35"/>
  <c r="W621" i="35"/>
  <c r="W622" i="35"/>
  <c r="W623" i="35"/>
  <c r="W624" i="35"/>
  <c r="W625" i="35"/>
  <c r="W626" i="35"/>
  <c r="W627" i="35"/>
  <c r="W628" i="35"/>
  <c r="W629" i="35"/>
  <c r="W630" i="35"/>
  <c r="W631" i="35"/>
  <c r="W632" i="35"/>
  <c r="W633" i="35"/>
  <c r="W634" i="35"/>
  <c r="W635" i="35"/>
  <c r="W636" i="35"/>
  <c r="W637" i="35"/>
  <c r="W638" i="35"/>
  <c r="W639" i="35"/>
  <c r="W640" i="35"/>
  <c r="W641" i="35"/>
  <c r="W642" i="35"/>
  <c r="W643" i="35"/>
  <c r="W644" i="35"/>
  <c r="W645" i="35"/>
  <c r="W646" i="35"/>
  <c r="W647" i="35"/>
  <c r="W648" i="35"/>
  <c r="W649" i="35"/>
  <c r="W650" i="35"/>
  <c r="W651" i="35"/>
  <c r="W652" i="35"/>
  <c r="W653" i="35"/>
  <c r="W654" i="35"/>
  <c r="W655" i="35"/>
  <c r="W656" i="35"/>
  <c r="W657" i="35"/>
  <c r="W658" i="35"/>
  <c r="W659" i="35"/>
  <c r="W660" i="35"/>
  <c r="W661" i="35"/>
  <c r="W662" i="35"/>
  <c r="W663" i="35"/>
  <c r="W664" i="35"/>
  <c r="W665" i="35"/>
  <c r="W666" i="35"/>
  <c r="W667" i="35"/>
  <c r="W668" i="35"/>
  <c r="W669" i="35"/>
  <c r="W670" i="35"/>
  <c r="W671" i="35"/>
  <c r="W672" i="35"/>
  <c r="W673" i="35"/>
  <c r="W674" i="35"/>
  <c r="W675" i="35"/>
  <c r="W676" i="35"/>
  <c r="W677" i="35"/>
  <c r="W678" i="35"/>
  <c r="W679" i="35"/>
  <c r="W680" i="35"/>
  <c r="W681" i="35"/>
  <c r="W682" i="35"/>
  <c r="W683" i="35"/>
  <c r="W684" i="35"/>
  <c r="W685" i="35"/>
  <c r="W686" i="35"/>
  <c r="W687" i="35"/>
  <c r="W688" i="35"/>
  <c r="W689" i="35"/>
  <c r="W690" i="35"/>
  <c r="W691" i="35"/>
  <c r="W692" i="35"/>
  <c r="W693" i="35"/>
  <c r="W694" i="35"/>
  <c r="W695" i="35"/>
  <c r="W696" i="35"/>
  <c r="W697" i="35"/>
  <c r="W698" i="35"/>
  <c r="W699" i="35"/>
  <c r="W700" i="35"/>
  <c r="W701" i="35"/>
  <c r="W702" i="35"/>
  <c r="W703" i="35"/>
  <c r="W704" i="35"/>
  <c r="W705" i="35"/>
  <c r="W706" i="35"/>
  <c r="W707" i="35"/>
  <c r="W708" i="35"/>
  <c r="W709" i="35"/>
  <c r="W710" i="35"/>
  <c r="W711" i="35"/>
  <c r="W712" i="35"/>
  <c r="W713" i="35"/>
  <c r="W714" i="35"/>
  <c r="W715" i="35"/>
  <c r="W716" i="35"/>
  <c r="W717" i="35"/>
  <c r="W718" i="35"/>
  <c r="W719" i="35"/>
  <c r="W720" i="35"/>
  <c r="W721" i="35"/>
  <c r="W722" i="35"/>
  <c r="W723" i="35"/>
  <c r="W724" i="35"/>
  <c r="W725" i="35"/>
  <c r="W726" i="35"/>
  <c r="W727" i="35"/>
  <c r="W728" i="35"/>
  <c r="W729" i="35"/>
  <c r="W730" i="35"/>
  <c r="W731" i="35"/>
  <c r="W732" i="35"/>
  <c r="W733" i="35"/>
  <c r="W734" i="35"/>
  <c r="W735" i="35"/>
  <c r="W736" i="35"/>
  <c r="W737" i="35"/>
  <c r="W738" i="35"/>
  <c r="W739" i="35"/>
  <c r="W740" i="35"/>
  <c r="W741" i="35"/>
  <c r="W742" i="35"/>
  <c r="W743" i="35"/>
  <c r="W744" i="35"/>
  <c r="W745" i="35"/>
  <c r="W746" i="35"/>
  <c r="W747" i="35"/>
  <c r="W748" i="35"/>
  <c r="W749" i="35"/>
  <c r="W750" i="35"/>
  <c r="W751" i="35"/>
  <c r="W752" i="35"/>
  <c r="W753" i="35"/>
  <c r="W754" i="35"/>
  <c r="W755" i="35"/>
  <c r="W756" i="35"/>
  <c r="W757" i="35"/>
  <c r="W758" i="35"/>
  <c r="W759" i="35"/>
  <c r="W760" i="35"/>
  <c r="W761" i="35"/>
  <c r="W762" i="35"/>
  <c r="W763" i="35"/>
  <c r="W764" i="35"/>
  <c r="W765" i="35"/>
  <c r="W766" i="35"/>
  <c r="W767" i="35"/>
  <c r="W768" i="35"/>
  <c r="W769" i="35"/>
  <c r="W770" i="35"/>
  <c r="W771" i="35"/>
  <c r="W772" i="35"/>
  <c r="W773" i="35"/>
  <c r="W774" i="35"/>
  <c r="W775" i="35"/>
  <c r="W776" i="35"/>
  <c r="W777" i="35"/>
  <c r="W778" i="35"/>
  <c r="W779" i="35"/>
  <c r="W780" i="35"/>
  <c r="W781" i="35"/>
  <c r="W782" i="35"/>
  <c r="W783" i="35"/>
  <c r="W784" i="35"/>
  <c r="W785" i="35"/>
  <c r="W786" i="35"/>
  <c r="W787" i="35"/>
  <c r="W788" i="35"/>
  <c r="W789" i="35"/>
  <c r="W790" i="35"/>
  <c r="W791" i="35"/>
  <c r="W792" i="35"/>
  <c r="W793" i="35"/>
  <c r="W794" i="35"/>
  <c r="W795" i="35"/>
  <c r="W796" i="35"/>
  <c r="W797" i="35"/>
  <c r="W798" i="35"/>
  <c r="W799" i="35"/>
  <c r="W800" i="35"/>
  <c r="W801" i="35"/>
  <c r="W802" i="35"/>
  <c r="W803" i="35"/>
  <c r="W804" i="35"/>
  <c r="W805" i="35"/>
  <c r="W806" i="35"/>
  <c r="W807" i="35"/>
  <c r="W808" i="35"/>
  <c r="W809" i="35"/>
  <c r="W810" i="35"/>
  <c r="W811" i="35"/>
  <c r="W812" i="35"/>
  <c r="W813" i="35"/>
  <c r="W814" i="35"/>
  <c r="W815" i="35"/>
  <c r="W816" i="35"/>
  <c r="W817" i="35"/>
  <c r="W818" i="35"/>
  <c r="W819" i="35"/>
  <c r="W820" i="35"/>
  <c r="W821" i="35"/>
  <c r="W822" i="35"/>
  <c r="W823" i="35"/>
  <c r="W824" i="35"/>
  <c r="W825" i="35"/>
  <c r="W826" i="35"/>
  <c r="W827" i="35"/>
  <c r="W828" i="35"/>
  <c r="W829" i="35"/>
  <c r="W830" i="35"/>
  <c r="W831" i="35"/>
  <c r="W832" i="35"/>
  <c r="W833" i="35"/>
  <c r="W834" i="35"/>
  <c r="W835" i="35"/>
  <c r="W836" i="35"/>
  <c r="W837" i="35"/>
  <c r="W838" i="35"/>
  <c r="W839" i="35"/>
  <c r="W840" i="35"/>
  <c r="W841" i="35"/>
  <c r="W842" i="35"/>
  <c r="W843" i="35"/>
  <c r="W844" i="35"/>
  <c r="W845" i="35"/>
  <c r="W846" i="35"/>
  <c r="W847" i="35"/>
  <c r="W848" i="35"/>
  <c r="W849" i="35"/>
  <c r="W850" i="35"/>
  <c r="W851" i="35"/>
  <c r="W852" i="35"/>
  <c r="W853" i="35"/>
  <c r="W854" i="35"/>
  <c r="W855" i="35"/>
  <c r="W856" i="35"/>
  <c r="W857" i="35"/>
  <c r="W858" i="35"/>
  <c r="W859" i="35"/>
  <c r="W860" i="35"/>
  <c r="W861" i="35"/>
  <c r="W862" i="35"/>
  <c r="W863" i="35"/>
  <c r="W864" i="35"/>
  <c r="W865" i="35"/>
  <c r="W866" i="35"/>
  <c r="W867" i="35"/>
  <c r="W868" i="35"/>
  <c r="W869" i="35"/>
  <c r="W870" i="35"/>
  <c r="W871" i="35"/>
  <c r="W872" i="35"/>
  <c r="W873" i="35"/>
  <c r="W874" i="35"/>
  <c r="W875" i="35"/>
  <c r="W876" i="35"/>
  <c r="W877" i="35"/>
  <c r="W878" i="35"/>
  <c r="W879" i="35"/>
  <c r="W880" i="35"/>
  <c r="W881" i="35"/>
  <c r="W882" i="35"/>
  <c r="W883" i="35"/>
  <c r="W884" i="35"/>
  <c r="W885" i="35"/>
  <c r="W886" i="35"/>
  <c r="W887" i="35"/>
  <c r="W888" i="35"/>
  <c r="W889" i="35"/>
  <c r="W890" i="35"/>
  <c r="W891" i="35"/>
  <c r="W892" i="35"/>
  <c r="W893" i="35"/>
  <c r="W894" i="35"/>
  <c r="W895" i="35"/>
  <c r="W896" i="35"/>
  <c r="W897" i="35"/>
  <c r="W898" i="35"/>
  <c r="W899" i="35"/>
  <c r="W900" i="35"/>
  <c r="W901" i="35"/>
  <c r="W902" i="35"/>
  <c r="W903" i="35"/>
  <c r="W904" i="35"/>
  <c r="W905" i="35"/>
  <c r="W906" i="35"/>
  <c r="W907" i="35"/>
  <c r="W908" i="35"/>
  <c r="W909" i="35"/>
  <c r="W910" i="35"/>
  <c r="W911" i="35"/>
  <c r="W912" i="35"/>
  <c r="W913" i="35"/>
  <c r="W914" i="35"/>
  <c r="W915" i="35"/>
  <c r="W916" i="35"/>
  <c r="W917" i="35"/>
  <c r="W918" i="35"/>
  <c r="W919" i="35"/>
  <c r="W920" i="35"/>
  <c r="W921" i="35"/>
  <c r="W922" i="35"/>
  <c r="W923" i="35"/>
  <c r="W924" i="35"/>
  <c r="W925" i="35"/>
  <c r="W926" i="35"/>
  <c r="W927" i="35"/>
  <c r="W928" i="35"/>
  <c r="W929" i="35"/>
  <c r="W930" i="35"/>
  <c r="W931" i="35"/>
  <c r="W932" i="35"/>
  <c r="W933" i="35"/>
  <c r="W934" i="35"/>
  <c r="W935" i="35"/>
  <c r="W936" i="35"/>
  <c r="W937" i="35"/>
  <c r="W938" i="35"/>
  <c r="W939" i="35"/>
  <c r="W940" i="35"/>
  <c r="W941" i="35"/>
  <c r="W942" i="35"/>
  <c r="W943" i="35"/>
  <c r="W944" i="35"/>
  <c r="W945" i="35"/>
  <c r="W946" i="35"/>
  <c r="W947" i="35"/>
  <c r="W948" i="35"/>
  <c r="W949" i="35"/>
  <c r="W950" i="35"/>
  <c r="W951" i="35"/>
  <c r="W952" i="35"/>
  <c r="W953" i="35"/>
  <c r="W954" i="35"/>
  <c r="W955" i="35"/>
  <c r="W956" i="35"/>
  <c r="W957" i="35"/>
  <c r="W958" i="35"/>
  <c r="W959" i="35"/>
  <c r="W960" i="35"/>
  <c r="W961" i="35"/>
  <c r="W962" i="35"/>
  <c r="W963" i="35"/>
  <c r="W964" i="35"/>
  <c r="W965" i="35"/>
  <c r="W966" i="35"/>
  <c r="W967" i="35"/>
  <c r="W968" i="35"/>
  <c r="W969" i="35"/>
  <c r="W970" i="35"/>
  <c r="W971" i="35"/>
  <c r="W972" i="35"/>
  <c r="W973" i="35"/>
  <c r="W974" i="35"/>
  <c r="W975" i="35"/>
  <c r="W976" i="35"/>
  <c r="W977" i="35"/>
  <c r="W978" i="35"/>
  <c r="W979" i="35"/>
  <c r="W980" i="35"/>
  <c r="W981" i="35"/>
  <c r="W982" i="35"/>
  <c r="W983" i="35"/>
  <c r="W984" i="35"/>
  <c r="W985" i="35"/>
  <c r="W986" i="35"/>
  <c r="W987" i="35"/>
  <c r="W988" i="35"/>
  <c r="W989" i="35"/>
  <c r="W990" i="35"/>
  <c r="W991" i="35"/>
  <c r="W992" i="35"/>
  <c r="W993" i="35"/>
  <c r="W994" i="35"/>
  <c r="W995" i="35"/>
  <c r="W996" i="35"/>
  <c r="W997" i="35"/>
  <c r="W998" i="35"/>
  <c r="W999" i="35"/>
  <c r="W1000" i="35"/>
  <c r="W1001" i="35"/>
  <c r="W1002" i="35"/>
  <c r="W1003" i="35"/>
  <c r="W1004" i="35"/>
  <c r="W1005" i="35"/>
  <c r="W1006" i="35"/>
  <c r="W1007" i="35"/>
  <c r="W1008" i="35"/>
  <c r="W1009" i="35"/>
  <c r="W1010" i="35"/>
  <c r="W1011" i="35"/>
  <c r="W1012" i="35"/>
  <c r="W1013" i="35"/>
  <c r="W1014" i="35"/>
  <c r="W1015" i="35"/>
  <c r="W1016" i="35"/>
  <c r="W1017" i="35"/>
  <c r="W1018" i="35"/>
  <c r="W1019" i="35"/>
  <c r="W1020" i="35"/>
  <c r="W1021" i="35"/>
  <c r="W1022" i="35"/>
  <c r="W1023" i="35"/>
  <c r="W1024" i="35"/>
  <c r="W1025" i="35"/>
  <c r="W1026" i="35"/>
  <c r="W1027" i="35"/>
  <c r="W1028" i="35"/>
  <c r="W1029" i="35"/>
  <c r="W1030" i="35"/>
  <c r="W1031" i="35"/>
  <c r="W1032" i="35"/>
  <c r="W1033" i="35"/>
  <c r="W1034" i="35"/>
  <c r="W1035" i="35"/>
  <c r="W1036" i="35"/>
  <c r="W1037" i="35"/>
  <c r="W1038" i="35"/>
  <c r="W1039" i="35"/>
  <c r="W1040" i="35"/>
  <c r="W1041" i="35"/>
  <c r="W1042" i="35"/>
  <c r="W1043" i="35"/>
  <c r="W1044" i="35"/>
  <c r="W1045" i="35"/>
  <c r="W1046" i="35"/>
  <c r="W1047" i="35"/>
  <c r="W1048" i="35"/>
  <c r="W1049" i="35"/>
  <c r="W1050" i="35"/>
  <c r="W1051" i="35"/>
  <c r="W1052" i="35"/>
  <c r="W1053" i="35"/>
  <c r="W1054" i="35"/>
  <c r="W1055" i="35"/>
  <c r="W1056" i="35"/>
  <c r="W1057" i="35"/>
  <c r="W1058" i="35"/>
  <c r="W1059" i="35"/>
  <c r="W1060" i="35"/>
  <c r="W1061" i="35"/>
  <c r="W1062" i="35"/>
  <c r="W1063" i="35"/>
  <c r="W1064" i="35"/>
  <c r="W1065" i="35"/>
  <c r="W1066" i="35"/>
  <c r="W1067" i="35"/>
  <c r="W1068" i="35"/>
  <c r="W1069" i="35"/>
  <c r="W1070" i="35"/>
  <c r="W1071" i="35"/>
  <c r="W1072" i="35"/>
  <c r="W1073" i="35"/>
  <c r="W1074" i="35"/>
  <c r="W1075" i="35"/>
  <c r="W1076" i="35"/>
  <c r="W1077" i="35"/>
  <c r="W1078" i="35"/>
  <c r="W1079" i="35"/>
  <c r="W1080" i="35"/>
  <c r="W1081" i="35"/>
  <c r="W1082" i="35"/>
  <c r="W1083" i="35"/>
  <c r="W1084" i="35"/>
  <c r="W1085" i="35"/>
  <c r="W1086" i="35"/>
  <c r="W1087" i="35"/>
  <c r="W1088" i="35"/>
  <c r="W1089" i="35"/>
  <c r="W1090" i="35"/>
  <c r="W1091" i="35"/>
  <c r="W1092" i="35"/>
  <c r="W1093" i="35"/>
  <c r="W1094" i="35"/>
  <c r="W1095" i="35"/>
  <c r="W1096" i="35"/>
  <c r="W1097" i="35"/>
  <c r="W1098" i="35"/>
  <c r="W1099" i="35"/>
  <c r="W1100" i="35"/>
  <c r="W1101" i="35"/>
  <c r="W1102" i="35"/>
  <c r="W1103" i="35"/>
  <c r="W1104" i="35"/>
  <c r="W1105" i="35"/>
  <c r="W1106" i="35"/>
  <c r="W1107" i="35"/>
  <c r="W1108" i="35"/>
  <c r="W1109" i="35"/>
  <c r="W1110" i="35"/>
  <c r="W1111" i="35"/>
  <c r="W1112" i="35"/>
  <c r="W1113" i="35"/>
  <c r="W1114" i="35"/>
  <c r="W1115" i="35"/>
  <c r="W1116" i="35"/>
  <c r="W1117" i="35"/>
  <c r="W1118" i="35"/>
  <c r="W1119" i="35"/>
  <c r="W1120" i="35"/>
  <c r="W1121" i="35"/>
  <c r="W1122" i="35"/>
  <c r="W1123" i="35"/>
  <c r="W1124" i="35"/>
  <c r="W1125" i="35"/>
  <c r="W1126" i="35"/>
  <c r="W1127" i="35"/>
  <c r="W1128" i="35"/>
  <c r="W1129" i="35"/>
  <c r="W1130" i="35"/>
  <c r="W1131" i="35"/>
  <c r="W1132" i="35"/>
  <c r="W1133" i="35"/>
  <c r="W1134" i="35"/>
  <c r="W1135" i="35"/>
  <c r="W1136" i="35"/>
  <c r="W1137" i="35"/>
  <c r="W1138" i="35"/>
  <c r="W1139" i="35"/>
  <c r="W1140" i="35"/>
  <c r="W1141" i="35"/>
  <c r="W1142" i="35"/>
  <c r="W1143" i="35"/>
  <c r="W1144" i="35"/>
  <c r="W1145" i="35"/>
  <c r="W1146" i="35"/>
  <c r="W1147" i="35"/>
  <c r="W1148" i="35"/>
  <c r="W1149" i="35"/>
  <c r="W1150" i="35"/>
  <c r="W1151" i="35"/>
  <c r="W1152" i="35"/>
  <c r="W1153" i="35"/>
  <c r="W1154" i="35"/>
  <c r="W1155" i="35"/>
  <c r="W1156" i="35"/>
  <c r="W1157" i="35"/>
  <c r="W1158" i="35"/>
  <c r="W1159" i="35"/>
  <c r="W1160" i="35"/>
  <c r="W1161" i="35"/>
  <c r="W1162" i="35"/>
  <c r="W1163" i="35"/>
  <c r="W1164" i="35"/>
  <c r="W1165" i="35"/>
  <c r="W1166" i="35"/>
  <c r="W1167" i="35"/>
  <c r="W1168" i="35"/>
  <c r="W1169" i="35"/>
  <c r="W1170" i="35"/>
  <c r="W1171" i="35"/>
  <c r="W1172" i="35"/>
  <c r="W1173" i="35"/>
  <c r="W1174" i="35"/>
  <c r="W1175" i="35"/>
  <c r="W1176" i="35"/>
  <c r="W1177" i="35"/>
  <c r="W1178" i="35"/>
  <c r="W1179" i="35"/>
  <c r="W1180" i="35"/>
  <c r="W1181" i="35"/>
  <c r="W1182" i="35"/>
  <c r="W1183" i="35"/>
  <c r="W1184" i="35"/>
  <c r="W1185" i="35"/>
  <c r="W1186" i="35"/>
  <c r="W1187" i="35"/>
  <c r="W1188" i="35"/>
  <c r="W1189" i="35"/>
  <c r="W1190" i="35"/>
  <c r="W1191" i="35"/>
  <c r="W1192" i="35"/>
  <c r="W1193" i="35"/>
  <c r="W1194" i="35"/>
  <c r="W1195" i="35"/>
  <c r="W1196" i="35"/>
  <c r="W1197" i="35"/>
  <c r="W1198" i="35"/>
  <c r="W1199" i="35"/>
  <c r="W1200" i="35"/>
  <c r="W1201" i="35"/>
  <c r="W1202" i="35"/>
  <c r="W1203" i="35"/>
  <c r="W1204" i="35"/>
  <c r="W1205" i="35"/>
  <c r="W1206" i="35"/>
  <c r="W1207" i="35"/>
  <c r="W1208" i="35"/>
  <c r="W1209" i="35"/>
  <c r="W1210" i="35"/>
  <c r="W1211" i="35"/>
  <c r="W1212" i="35"/>
  <c r="W1213" i="35"/>
  <c r="W1214" i="35"/>
  <c r="W1215" i="35"/>
  <c r="W1216" i="35"/>
  <c r="W1217" i="35"/>
  <c r="W1218" i="35"/>
  <c r="W1219" i="35"/>
  <c r="W1220" i="35"/>
  <c r="W1221" i="35"/>
  <c r="W1222" i="35"/>
  <c r="W1223" i="35"/>
  <c r="W1224" i="35"/>
  <c r="W1225" i="35"/>
  <c r="W1226" i="35"/>
  <c r="W1227" i="35"/>
  <c r="W1228" i="35"/>
  <c r="W1229" i="35"/>
  <c r="W1230" i="35"/>
  <c r="W1231" i="35"/>
  <c r="W1232" i="35"/>
  <c r="W1233" i="35"/>
  <c r="W1234" i="35"/>
  <c r="W1235" i="35"/>
  <c r="W1236" i="35"/>
  <c r="W1237" i="35"/>
  <c r="W1238" i="35"/>
  <c r="W1239" i="35"/>
  <c r="W1240" i="35"/>
  <c r="W1241" i="35"/>
  <c r="W1242" i="35"/>
  <c r="W1243" i="35"/>
  <c r="W1244" i="35"/>
  <c r="W1245" i="35"/>
  <c r="W1246" i="35"/>
  <c r="W1247" i="35"/>
  <c r="W1248" i="35"/>
  <c r="W1249" i="35"/>
  <c r="W1250" i="35"/>
  <c r="W1251" i="35"/>
  <c r="W1252" i="35"/>
  <c r="W1253" i="35"/>
  <c r="W1254" i="35"/>
  <c r="W1255" i="35"/>
  <c r="W1256" i="35"/>
  <c r="W1257" i="35"/>
  <c r="W1258" i="35"/>
  <c r="W1259" i="35"/>
  <c r="W1260" i="35"/>
  <c r="W1261" i="35"/>
  <c r="W1262" i="35"/>
  <c r="W1263" i="35"/>
  <c r="W1264" i="35"/>
  <c r="W1265" i="35"/>
  <c r="W1266" i="35"/>
  <c r="W1267" i="35"/>
  <c r="W1268" i="35"/>
  <c r="W1269" i="35"/>
  <c r="W1270" i="35"/>
  <c r="W1271" i="35"/>
  <c r="W1272" i="35"/>
  <c r="W1273" i="35"/>
  <c r="W1274" i="35"/>
  <c r="W1275" i="35"/>
  <c r="W1276" i="35"/>
  <c r="W1277" i="35"/>
  <c r="W1278" i="35"/>
  <c r="W1279" i="35"/>
  <c r="W1280" i="35"/>
  <c r="W1281" i="35"/>
  <c r="W1282" i="35"/>
  <c r="W1283" i="35"/>
  <c r="W1284" i="35"/>
  <c r="W1285" i="35"/>
  <c r="W1286" i="35"/>
  <c r="W1287" i="35"/>
  <c r="W1288" i="35"/>
  <c r="W1289" i="35"/>
  <c r="W1290" i="35"/>
  <c r="W1291" i="35"/>
  <c r="W1292" i="35"/>
  <c r="W1293" i="35"/>
  <c r="W1294" i="35"/>
  <c r="W1295" i="35"/>
  <c r="W1296" i="35"/>
  <c r="W1297" i="35"/>
  <c r="W1298" i="35"/>
  <c r="W1299" i="35"/>
  <c r="W1300" i="35"/>
  <c r="W1301" i="35"/>
  <c r="W1302" i="35"/>
  <c r="W1303" i="35"/>
  <c r="W1304" i="35"/>
  <c r="W1305" i="35"/>
  <c r="W1306" i="35"/>
  <c r="W1307" i="35"/>
  <c r="W1308" i="35"/>
  <c r="W1309" i="35"/>
  <c r="W1310" i="35"/>
  <c r="W1311" i="35"/>
  <c r="W1312" i="35"/>
  <c r="W1313" i="35"/>
  <c r="W1314" i="35"/>
  <c r="W1315" i="35"/>
  <c r="W1316" i="35"/>
  <c r="W1317" i="35"/>
  <c r="W1318" i="35"/>
  <c r="W1319" i="35"/>
  <c r="W1320" i="35"/>
  <c r="W1321" i="35"/>
  <c r="W1322" i="35"/>
  <c r="W1323" i="35"/>
  <c r="W1324" i="35"/>
  <c r="W1325" i="35"/>
  <c r="W1326" i="35"/>
  <c r="W1327" i="35"/>
  <c r="W1328" i="35"/>
  <c r="W1329" i="35"/>
  <c r="W1330" i="35"/>
  <c r="W1331" i="35"/>
  <c r="W1332" i="35"/>
  <c r="W1333" i="35"/>
  <c r="W1334" i="35"/>
  <c r="W1335" i="35"/>
  <c r="W1336" i="35"/>
  <c r="W1337" i="35"/>
  <c r="W1338" i="35"/>
  <c r="W1339" i="35"/>
  <c r="W1340" i="35"/>
  <c r="W1341" i="35"/>
  <c r="W1342" i="35"/>
  <c r="W1343" i="35"/>
  <c r="W1344" i="35"/>
  <c r="W1345" i="35"/>
  <c r="W1346" i="35"/>
  <c r="W1347" i="35"/>
  <c r="W1348" i="35"/>
  <c r="W1349" i="35"/>
  <c r="W1350" i="35"/>
  <c r="W1351" i="35"/>
  <c r="W1352" i="35"/>
  <c r="W1353" i="35"/>
  <c r="W1354" i="35"/>
  <c r="W1355" i="35"/>
  <c r="W1356" i="35"/>
  <c r="W1357" i="35"/>
  <c r="W1358" i="35"/>
  <c r="W1359" i="35"/>
  <c r="W1360" i="35"/>
  <c r="W1361" i="35"/>
  <c r="W1362" i="35"/>
  <c r="W1363" i="35"/>
  <c r="W1364" i="35"/>
  <c r="W1365" i="35"/>
  <c r="W1366" i="35"/>
  <c r="W1367" i="35"/>
  <c r="W1368" i="35"/>
  <c r="W1369" i="35"/>
  <c r="W1370" i="35"/>
  <c r="W1371" i="35"/>
  <c r="W1372" i="35"/>
  <c r="W1373" i="35"/>
  <c r="W1374" i="35"/>
  <c r="W1375" i="35"/>
  <c r="W1376" i="35"/>
  <c r="W1377" i="35"/>
  <c r="W1378" i="35"/>
  <c r="W1379" i="35"/>
  <c r="W1380" i="35"/>
  <c r="W1381" i="35"/>
  <c r="W1382" i="35"/>
  <c r="W1383" i="35"/>
  <c r="W1384" i="35"/>
  <c r="W1385" i="35"/>
  <c r="W1386" i="35"/>
  <c r="W1387" i="35"/>
  <c r="W1388" i="35"/>
  <c r="W1389" i="35"/>
  <c r="W1390" i="35"/>
  <c r="W1391" i="35"/>
  <c r="W1392" i="35"/>
  <c r="W1393" i="35"/>
  <c r="W1394" i="35"/>
  <c r="W1395" i="35"/>
  <c r="W1396" i="35"/>
  <c r="W1397" i="35"/>
  <c r="W1398" i="35"/>
  <c r="W1399" i="35"/>
  <c r="W1400" i="35"/>
  <c r="W1401" i="35"/>
  <c r="W1402" i="35"/>
  <c r="W1403" i="35"/>
  <c r="W1404" i="35"/>
  <c r="W1405" i="35"/>
  <c r="W1406" i="35"/>
  <c r="W1407" i="35"/>
  <c r="W1408" i="35"/>
  <c r="W1409" i="35"/>
  <c r="W1410" i="35"/>
  <c r="W1411" i="35"/>
  <c r="W1412" i="35"/>
  <c r="W1413" i="35"/>
  <c r="W1414" i="35"/>
  <c r="W1415" i="35"/>
  <c r="W1416" i="35"/>
  <c r="W1417" i="35"/>
  <c r="W1418" i="35"/>
  <c r="W1419" i="35"/>
  <c r="W1420" i="35"/>
  <c r="W1421" i="35"/>
  <c r="W1422" i="35"/>
  <c r="W1423" i="35"/>
  <c r="W1424" i="35"/>
  <c r="W1425" i="35"/>
  <c r="W1426" i="35"/>
  <c r="W1427" i="35"/>
  <c r="W1428" i="35"/>
  <c r="W1429" i="35"/>
  <c r="W1430" i="35"/>
  <c r="W1431" i="35"/>
  <c r="W1432" i="35"/>
  <c r="W1433" i="35"/>
  <c r="W1434" i="35"/>
  <c r="W1435" i="35"/>
  <c r="W1436" i="35"/>
  <c r="W1437" i="35"/>
  <c r="W1438" i="35"/>
  <c r="W1439" i="35"/>
  <c r="W1440" i="35"/>
  <c r="W1441" i="35"/>
  <c r="W1442" i="35"/>
  <c r="W1443" i="35"/>
  <c r="W1444" i="35"/>
  <c r="W1445" i="35"/>
  <c r="W1446" i="35"/>
  <c r="W1447" i="35"/>
  <c r="W1448" i="35"/>
  <c r="W1449" i="35"/>
  <c r="W1450" i="35"/>
  <c r="W1451" i="35"/>
  <c r="W1452" i="35"/>
  <c r="W1453" i="35"/>
  <c r="W1454" i="35"/>
  <c r="W1455" i="35"/>
  <c r="W1456" i="35"/>
  <c r="W1457" i="35"/>
  <c r="W1458" i="35"/>
  <c r="W1459" i="35"/>
  <c r="W1460" i="35"/>
  <c r="W1461" i="35"/>
  <c r="W1462" i="35"/>
  <c r="W1463" i="35"/>
  <c r="W1464" i="35"/>
  <c r="W1465" i="35"/>
  <c r="W1466" i="35"/>
  <c r="W1467" i="35"/>
  <c r="W1468" i="35"/>
  <c r="W1469" i="35"/>
  <c r="W1470" i="35"/>
  <c r="W1471" i="35"/>
  <c r="W1472" i="35"/>
  <c r="W1473" i="35"/>
  <c r="W1474" i="35"/>
  <c r="W1475" i="35"/>
  <c r="W1476" i="35"/>
  <c r="W1477" i="35"/>
  <c r="W1478" i="35"/>
  <c r="W1479" i="35"/>
  <c r="W1480" i="35"/>
  <c r="W1481" i="35"/>
  <c r="W1482" i="35"/>
  <c r="W1483" i="35"/>
  <c r="W1484" i="35"/>
  <c r="W1485" i="35"/>
  <c r="W1486" i="35"/>
  <c r="W1487" i="35"/>
  <c r="W1488" i="35"/>
  <c r="W1489" i="35"/>
  <c r="W1490" i="35"/>
  <c r="W1491" i="35"/>
  <c r="W1492" i="35"/>
  <c r="W1493" i="35"/>
  <c r="W1494" i="35"/>
  <c r="W1495" i="35"/>
  <c r="W1496" i="35"/>
  <c r="W1497" i="35"/>
  <c r="W1498" i="35"/>
  <c r="W1499" i="35"/>
  <c r="W1500" i="35"/>
  <c r="W1501" i="35"/>
  <c r="W1502" i="35"/>
  <c r="W1503" i="35"/>
  <c r="W1504" i="35"/>
  <c r="W1505" i="35"/>
  <c r="W1506" i="35"/>
  <c r="W1507" i="35"/>
  <c r="W1508" i="35"/>
  <c r="W1509" i="35"/>
  <c r="W1510" i="35"/>
  <c r="W1511" i="35"/>
  <c r="W1512" i="35"/>
  <c r="W1513" i="35"/>
  <c r="W1514" i="35"/>
  <c r="W1515" i="35"/>
  <c r="W1516" i="35"/>
  <c r="W1517" i="35"/>
  <c r="W1518" i="35"/>
  <c r="W1519" i="35"/>
  <c r="W1520" i="35"/>
  <c r="W1521" i="35"/>
  <c r="W1522" i="35"/>
  <c r="W1523" i="35"/>
  <c r="W1524" i="35"/>
  <c r="W1525" i="35"/>
  <c r="W1526" i="35"/>
  <c r="W1527" i="35"/>
  <c r="W1528" i="35"/>
  <c r="W1529" i="35"/>
  <c r="W1530" i="35"/>
  <c r="W1531" i="35"/>
  <c r="W1532" i="35"/>
  <c r="W1533" i="35"/>
  <c r="W1534" i="35"/>
  <c r="W1535" i="35"/>
  <c r="W1536" i="35"/>
  <c r="W1537" i="35"/>
  <c r="W1538" i="35"/>
  <c r="W1539" i="35"/>
  <c r="W1540" i="35"/>
  <c r="W1541" i="35"/>
  <c r="W1542" i="35"/>
  <c r="W1543" i="35"/>
  <c r="W1544" i="35"/>
  <c r="W1545" i="35"/>
  <c r="W1546" i="35"/>
  <c r="W1547" i="35"/>
  <c r="W1548" i="35"/>
  <c r="W1549" i="35"/>
  <c r="W1550" i="35"/>
  <c r="W1551" i="35"/>
  <c r="W1552" i="35"/>
  <c r="W1553" i="35"/>
  <c r="W1554" i="35"/>
  <c r="W1555" i="35"/>
  <c r="W1556" i="35"/>
  <c r="W1557" i="35"/>
  <c r="W1558" i="35"/>
  <c r="W1559" i="35"/>
  <c r="W1560" i="35"/>
  <c r="W1561" i="35"/>
  <c r="W1562" i="35"/>
  <c r="W1563" i="35"/>
  <c r="W1564" i="35"/>
  <c r="W1565" i="35"/>
  <c r="W1566" i="35"/>
  <c r="W1567" i="35"/>
  <c r="W1568" i="35"/>
  <c r="W1569" i="35"/>
  <c r="W1570" i="35"/>
  <c r="W1571" i="35"/>
  <c r="W1572" i="35"/>
  <c r="W1573" i="35"/>
  <c r="W1574" i="35"/>
  <c r="W1575" i="35"/>
  <c r="W1576" i="35"/>
  <c r="W1577" i="35"/>
  <c r="W1578" i="35"/>
  <c r="W1579" i="35"/>
  <c r="W1580" i="35"/>
  <c r="W1581" i="35"/>
  <c r="W1582" i="35"/>
  <c r="W1583" i="35"/>
  <c r="W1584" i="35"/>
  <c r="W1585" i="35"/>
  <c r="W1586" i="35"/>
  <c r="W1587" i="35"/>
  <c r="W1588" i="35"/>
  <c r="W1589" i="35"/>
  <c r="W1590" i="35"/>
  <c r="W1591" i="35"/>
  <c r="W1592" i="35"/>
  <c r="W1593" i="35"/>
  <c r="W1594" i="35"/>
  <c r="W1595" i="35"/>
  <c r="W1596" i="35"/>
  <c r="W1597" i="35"/>
  <c r="W1598" i="35"/>
  <c r="W1599" i="35"/>
  <c r="W1600" i="35"/>
  <c r="W1601" i="35"/>
  <c r="W1602" i="35"/>
  <c r="W1603" i="35"/>
  <c r="W1604" i="35"/>
  <c r="W1605" i="35"/>
  <c r="W1606" i="35"/>
  <c r="W1607" i="35"/>
  <c r="W1608" i="35"/>
  <c r="W1609" i="35"/>
  <c r="W1610" i="35"/>
  <c r="W1611" i="35"/>
  <c r="W1612" i="35"/>
  <c r="W1613" i="35"/>
  <c r="W1614" i="35"/>
  <c r="W1615" i="35"/>
  <c r="W1616" i="35"/>
  <c r="W1617" i="35"/>
  <c r="W1618" i="35"/>
  <c r="W1619" i="35"/>
  <c r="W1620" i="35"/>
  <c r="W1621" i="35"/>
  <c r="W1622" i="35"/>
  <c r="W1623" i="35"/>
  <c r="W1624" i="35"/>
  <c r="W1625" i="35"/>
  <c r="W1626" i="35"/>
  <c r="W1627" i="35"/>
  <c r="W1628" i="35"/>
  <c r="W1629" i="35"/>
  <c r="W1630" i="35"/>
  <c r="W1631" i="35"/>
  <c r="W1632" i="35"/>
  <c r="W1633" i="35"/>
  <c r="W1634" i="35"/>
  <c r="W1635" i="35"/>
  <c r="W1636" i="35"/>
  <c r="W1637" i="35"/>
  <c r="W1638" i="35"/>
  <c r="W1639" i="35"/>
  <c r="W1640" i="35"/>
  <c r="W1641" i="35"/>
  <c r="W1642" i="35"/>
  <c r="W1643" i="35"/>
  <c r="W1644" i="35"/>
  <c r="W1645" i="35"/>
  <c r="W1646" i="35"/>
  <c r="W1647" i="35"/>
  <c r="W1648" i="35"/>
  <c r="W1649" i="35"/>
  <c r="W1650" i="35"/>
  <c r="W1651" i="35"/>
  <c r="W1652" i="35"/>
  <c r="W1653" i="35"/>
  <c r="W1654" i="35"/>
  <c r="W1655" i="35"/>
  <c r="W1656" i="35"/>
  <c r="W1657" i="35"/>
  <c r="W1658" i="35"/>
  <c r="W1659" i="35"/>
  <c r="W1660" i="35"/>
  <c r="W1661" i="35"/>
  <c r="W1662" i="35"/>
  <c r="W1663" i="35"/>
  <c r="W1664" i="35"/>
  <c r="W1665" i="35"/>
  <c r="W1666" i="35"/>
  <c r="W1667" i="35"/>
  <c r="W1668" i="35"/>
  <c r="W1669" i="35"/>
  <c r="W1670" i="35"/>
  <c r="W1671" i="35"/>
  <c r="W1672" i="35"/>
  <c r="W1673" i="35"/>
  <c r="W1674" i="35"/>
  <c r="W1675" i="35"/>
  <c r="W1676" i="35"/>
  <c r="W1677" i="35"/>
  <c r="W1678" i="35"/>
  <c r="W1679" i="35"/>
  <c r="W1680" i="35"/>
  <c r="W1681" i="35"/>
  <c r="W1682" i="35"/>
  <c r="W1683" i="35"/>
  <c r="W1684" i="35"/>
  <c r="W1685" i="35"/>
  <c r="W1686" i="35"/>
  <c r="W1687" i="35"/>
  <c r="W1688" i="35"/>
  <c r="W1689" i="35"/>
  <c r="W1690" i="35"/>
  <c r="W1691" i="35"/>
  <c r="W1692" i="35"/>
  <c r="W1693" i="35"/>
  <c r="W1694" i="35"/>
  <c r="W1695" i="35"/>
  <c r="W1696" i="35"/>
  <c r="W1697" i="35"/>
  <c r="W1698" i="35"/>
  <c r="W1699" i="35"/>
  <c r="W1700" i="35"/>
  <c r="W1701" i="35"/>
  <c r="W1702" i="35"/>
  <c r="W1703" i="35"/>
  <c r="W1704" i="35"/>
  <c r="W1705" i="35"/>
  <c r="W1706" i="35"/>
  <c r="W1707" i="35"/>
  <c r="W1708" i="35"/>
  <c r="W1709" i="35"/>
  <c r="W1710" i="35"/>
  <c r="W1711" i="35"/>
  <c r="W1712" i="35"/>
  <c r="W1713" i="35"/>
  <c r="W1714" i="35"/>
  <c r="W1715" i="35"/>
  <c r="W1716" i="35"/>
  <c r="W1717" i="35"/>
  <c r="W1718" i="35"/>
  <c r="W1719" i="35"/>
  <c r="W1720" i="35"/>
  <c r="W1721" i="35"/>
  <c r="W1722" i="35"/>
  <c r="W1723" i="35"/>
  <c r="W1724" i="35"/>
  <c r="W1725" i="35"/>
  <c r="W1726" i="35"/>
  <c r="W1727" i="35"/>
  <c r="W1728" i="35"/>
  <c r="W1729" i="35"/>
  <c r="W1730" i="35"/>
  <c r="W1731" i="35"/>
  <c r="W1732" i="35"/>
  <c r="W1733" i="35"/>
  <c r="W1734" i="35"/>
  <c r="W1735" i="35"/>
  <c r="W1736" i="35"/>
  <c r="W1737" i="35"/>
  <c r="W1738" i="35"/>
  <c r="W1739" i="35"/>
  <c r="W1740" i="35"/>
  <c r="W1741" i="35"/>
  <c r="W1742" i="35"/>
  <c r="W1743" i="35"/>
  <c r="W1744" i="35"/>
  <c r="W1745" i="35"/>
  <c r="W1746" i="35"/>
  <c r="W1747" i="35"/>
  <c r="W1748" i="35"/>
  <c r="W1749" i="35"/>
  <c r="W1750" i="35"/>
  <c r="W1751" i="35"/>
  <c r="W1752" i="35"/>
  <c r="W1753" i="35"/>
  <c r="W1754" i="35"/>
  <c r="W1755" i="35"/>
  <c r="W1756" i="35"/>
  <c r="W1757" i="35"/>
  <c r="W1758" i="35"/>
  <c r="W1759" i="35"/>
  <c r="W1760" i="35"/>
  <c r="W1761" i="35"/>
  <c r="W1762" i="35"/>
  <c r="W1763" i="35"/>
  <c r="W1764" i="35"/>
  <c r="W1765" i="35"/>
  <c r="W1766" i="35"/>
  <c r="W1767" i="35"/>
  <c r="W1768" i="35"/>
  <c r="W1769" i="35"/>
  <c r="W1770" i="35"/>
  <c r="W1771" i="35"/>
  <c r="W1772" i="35"/>
  <c r="W1773" i="35"/>
  <c r="W1774" i="35"/>
  <c r="W1775" i="35"/>
  <c r="W1776" i="35"/>
  <c r="W1777" i="35"/>
  <c r="W1778" i="35"/>
  <c r="W1779" i="35"/>
  <c r="W1780" i="35"/>
  <c r="W1781" i="35"/>
  <c r="W1782" i="35"/>
  <c r="W1783" i="35"/>
  <c r="W1784" i="35"/>
  <c r="W1785" i="35"/>
  <c r="W1786" i="35"/>
  <c r="W1787" i="35"/>
  <c r="W1788" i="35"/>
  <c r="W1789" i="35"/>
  <c r="W1790" i="35"/>
  <c r="W1791" i="35"/>
  <c r="W1792" i="35"/>
  <c r="W1793" i="35"/>
  <c r="W1794" i="35"/>
  <c r="W1795" i="35"/>
  <c r="W1796" i="35"/>
  <c r="W1797" i="35"/>
  <c r="W1798" i="35"/>
  <c r="W1799" i="35"/>
  <c r="W1800" i="35"/>
  <c r="W1801" i="35"/>
  <c r="W1802" i="35"/>
  <c r="W1803" i="35"/>
  <c r="W1804" i="35"/>
  <c r="W1805" i="35"/>
  <c r="W1806" i="35"/>
  <c r="W1807" i="35"/>
  <c r="W1808" i="35"/>
  <c r="W1809" i="35"/>
  <c r="W1810" i="35"/>
  <c r="W1811" i="35"/>
  <c r="W1812" i="35"/>
  <c r="W1813" i="35"/>
  <c r="W1814" i="35"/>
  <c r="W1815" i="35"/>
  <c r="W1816" i="35"/>
  <c r="W1817" i="35"/>
  <c r="W1818" i="35"/>
  <c r="W1819" i="35"/>
  <c r="W1820" i="35"/>
  <c r="W1821" i="35"/>
  <c r="W1822" i="35"/>
  <c r="W1823" i="35"/>
  <c r="W1824" i="35"/>
  <c r="W1825" i="35"/>
  <c r="W1826" i="35"/>
  <c r="W1827" i="35"/>
  <c r="W1828" i="35"/>
  <c r="W1829" i="35"/>
  <c r="W1830" i="35"/>
  <c r="W1831" i="35"/>
  <c r="W1832" i="35"/>
  <c r="W1833" i="35"/>
  <c r="W1834" i="35"/>
  <c r="W1835" i="35"/>
  <c r="W1836" i="35"/>
  <c r="W1837" i="35"/>
  <c r="W1838" i="35"/>
  <c r="W1839" i="35"/>
  <c r="W1840" i="35"/>
  <c r="W1841" i="35"/>
  <c r="W1842" i="35"/>
  <c r="W1843" i="35"/>
  <c r="W1844" i="35"/>
  <c r="W1845" i="35"/>
  <c r="W1846" i="35"/>
  <c r="W1847" i="35"/>
  <c r="W1848" i="35"/>
  <c r="W1849" i="35"/>
  <c r="W1850" i="35"/>
  <c r="W1851" i="35"/>
  <c r="W1852" i="35"/>
  <c r="W1853" i="35"/>
  <c r="W1854" i="35"/>
  <c r="W1855" i="35"/>
  <c r="W1856" i="35"/>
  <c r="W1857" i="35"/>
  <c r="W1858" i="35"/>
  <c r="W1859" i="35"/>
  <c r="W1860" i="35"/>
  <c r="W1861" i="35"/>
  <c r="W1862" i="35"/>
  <c r="W1863" i="35"/>
  <c r="W1864" i="35"/>
  <c r="W1865" i="35"/>
  <c r="W1866" i="35"/>
  <c r="W1867" i="35"/>
  <c r="W1868" i="35"/>
  <c r="W1869" i="35"/>
  <c r="W1870" i="35"/>
  <c r="W1871" i="35"/>
  <c r="W1872" i="35"/>
  <c r="W1873" i="35"/>
  <c r="W1874" i="35"/>
  <c r="W1875" i="35"/>
  <c r="W1876" i="35"/>
  <c r="W1877" i="35"/>
  <c r="W1878" i="35"/>
  <c r="W1879" i="35"/>
  <c r="W1880" i="35"/>
  <c r="W1881" i="35"/>
  <c r="W1882" i="35"/>
  <c r="W1883" i="35"/>
  <c r="W1884" i="35"/>
  <c r="W1885" i="35"/>
  <c r="W1886" i="35"/>
  <c r="W1887" i="35"/>
  <c r="W1888" i="35"/>
  <c r="W1889" i="35"/>
  <c r="W1890" i="35"/>
  <c r="W1891" i="35"/>
  <c r="W1892" i="35"/>
  <c r="W1893" i="35"/>
  <c r="W1894" i="35"/>
  <c r="W1895" i="35"/>
  <c r="W1896" i="35"/>
  <c r="W1897" i="35"/>
  <c r="W1898" i="35"/>
  <c r="W1899" i="35"/>
  <c r="W1900" i="35"/>
  <c r="W1901" i="35"/>
  <c r="W1902" i="35"/>
  <c r="W1903" i="35"/>
  <c r="W1904" i="35"/>
  <c r="W1905" i="35"/>
  <c r="W1906" i="35"/>
  <c r="W1907" i="35"/>
  <c r="W1908" i="35"/>
  <c r="W1909" i="35"/>
  <c r="W1910" i="35"/>
  <c r="W1911" i="35"/>
  <c r="W1912" i="35"/>
  <c r="W1913" i="35"/>
  <c r="W1914" i="35"/>
  <c r="W1915" i="35"/>
  <c r="W1916" i="35"/>
  <c r="W1917" i="35"/>
  <c r="W1918" i="35"/>
  <c r="W1919" i="35"/>
  <c r="W1920" i="35"/>
  <c r="W1921" i="35"/>
  <c r="W1922" i="35"/>
  <c r="W1923" i="35"/>
  <c r="W1924" i="35"/>
  <c r="W1925" i="35"/>
  <c r="W1926" i="35"/>
  <c r="W1927" i="35"/>
  <c r="W1928" i="35"/>
  <c r="W1929" i="35"/>
  <c r="W1930" i="35"/>
  <c r="W1931" i="35"/>
  <c r="W1932" i="35"/>
  <c r="W1933" i="35"/>
  <c r="W1934" i="35"/>
  <c r="W1935" i="35"/>
  <c r="W1936" i="35"/>
  <c r="W1937" i="35"/>
  <c r="W1938" i="35"/>
  <c r="W1939" i="35"/>
  <c r="W1940" i="35"/>
  <c r="W1941" i="35"/>
  <c r="W1942" i="35"/>
  <c r="W1943" i="35"/>
  <c r="W1944" i="35"/>
  <c r="W1945" i="35"/>
  <c r="W1946" i="35"/>
  <c r="W1947" i="35"/>
  <c r="W1948" i="35"/>
  <c r="W1949" i="35"/>
  <c r="W1950" i="35"/>
  <c r="W1951" i="35"/>
  <c r="W1952" i="35"/>
  <c r="W1953" i="35"/>
  <c r="W1954" i="35"/>
  <c r="W1955" i="35"/>
  <c r="W1956" i="35"/>
  <c r="W1957" i="35"/>
  <c r="W1958" i="35"/>
  <c r="W1959" i="35"/>
  <c r="W1960" i="35"/>
  <c r="W1961" i="35"/>
  <c r="W1962" i="35"/>
  <c r="W1963" i="35"/>
  <c r="W1964" i="35"/>
  <c r="W1965" i="35"/>
  <c r="W1966" i="35"/>
  <c r="W1967" i="35"/>
  <c r="W1968" i="35"/>
  <c r="W1969" i="35"/>
  <c r="W1970" i="35"/>
  <c r="W1971" i="35"/>
  <c r="W1972" i="35"/>
  <c r="W1973" i="35"/>
  <c r="W1974" i="35"/>
  <c r="W1975" i="35"/>
  <c r="W1976" i="35"/>
  <c r="W1977" i="35"/>
  <c r="W1978" i="35"/>
  <c r="W1979" i="35"/>
  <c r="W1980" i="35"/>
  <c r="W1981" i="35"/>
  <c r="W1982" i="35"/>
  <c r="W1983" i="35"/>
  <c r="W1984" i="35"/>
  <c r="W1985" i="35"/>
  <c r="W1986" i="35"/>
  <c r="W1987" i="35"/>
  <c r="W1988" i="35"/>
  <c r="W1989" i="35"/>
  <c r="W1990" i="35"/>
  <c r="W1991" i="35"/>
  <c r="W1992" i="35"/>
  <c r="W1993" i="35"/>
  <c r="W1994" i="35"/>
  <c r="W1995" i="35"/>
  <c r="W1996" i="35"/>
  <c r="W1997" i="35"/>
  <c r="W1998" i="35"/>
  <c r="W1999" i="35"/>
  <c r="W2000" i="35"/>
  <c r="W2001" i="35"/>
  <c r="W2002" i="35"/>
  <c r="W2003" i="35"/>
  <c r="W2004" i="35"/>
  <c r="W2005" i="35"/>
  <c r="W2006" i="35"/>
  <c r="W2007" i="35"/>
  <c r="W2008" i="35"/>
  <c r="W2009" i="35"/>
  <c r="W2010" i="35"/>
  <c r="W2011" i="35"/>
  <c r="W2012" i="35"/>
  <c r="W2013" i="35"/>
  <c r="W2014" i="35"/>
  <c r="W2015" i="35"/>
  <c r="W2016" i="35"/>
  <c r="W2017" i="35"/>
  <c r="W2018" i="35"/>
  <c r="W2019" i="35"/>
  <c r="W2020" i="35"/>
  <c r="W2021" i="35"/>
  <c r="W2022" i="35"/>
  <c r="W2023" i="35"/>
  <c r="W2024" i="35"/>
  <c r="W2025" i="35"/>
  <c r="W2026" i="35"/>
  <c r="W2027" i="35"/>
  <c r="W2028" i="35"/>
  <c r="W2029" i="35"/>
  <c r="W2030" i="35"/>
  <c r="W2031" i="35"/>
  <c r="W2032" i="35"/>
  <c r="W2033" i="35"/>
  <c r="W2034" i="35"/>
  <c r="W2035" i="35"/>
  <c r="W2036" i="35"/>
  <c r="W2037" i="35"/>
  <c r="W2038" i="35"/>
  <c r="W2039" i="35"/>
  <c r="W2040" i="35"/>
  <c r="W2041" i="35"/>
  <c r="W2042" i="35"/>
  <c r="W2043" i="35"/>
  <c r="W2044" i="35"/>
  <c r="W2045" i="35"/>
  <c r="W2046" i="35"/>
  <c r="W2047" i="35"/>
  <c r="W2048" i="35"/>
  <c r="W2049" i="35"/>
  <c r="W2050" i="35"/>
  <c r="W2051" i="35"/>
  <c r="W2052" i="35"/>
  <c r="W2053" i="35"/>
  <c r="W2054" i="35"/>
  <c r="W2055" i="35"/>
  <c r="W2056" i="35"/>
  <c r="W2057" i="35"/>
  <c r="W2058" i="35"/>
  <c r="W2059" i="35"/>
  <c r="W2060" i="35"/>
  <c r="W2061" i="35"/>
  <c r="W2062" i="35"/>
  <c r="W2063" i="35"/>
  <c r="W2064" i="35"/>
  <c r="W2065" i="35"/>
  <c r="W2066" i="35"/>
  <c r="W2067" i="35"/>
  <c r="W2068" i="35"/>
  <c r="W2069" i="35"/>
  <c r="W2070" i="35"/>
  <c r="W2071" i="35"/>
  <c r="W2072" i="35"/>
  <c r="W2073" i="35"/>
  <c r="W2074" i="35"/>
  <c r="W2075" i="35"/>
  <c r="W2076" i="35"/>
  <c r="W2077" i="35"/>
  <c r="W2078" i="35"/>
  <c r="W2079" i="35"/>
  <c r="W2080" i="35"/>
  <c r="W2081" i="35"/>
  <c r="W2082" i="35"/>
  <c r="W2083" i="35"/>
  <c r="W2084" i="35"/>
  <c r="W2085" i="35"/>
  <c r="W2086" i="35"/>
  <c r="W2087" i="35"/>
  <c r="W2088" i="35"/>
  <c r="W2089" i="35"/>
  <c r="W2090" i="35"/>
  <c r="W2091" i="35"/>
  <c r="W2092" i="35"/>
  <c r="W2093" i="35"/>
  <c r="W2094" i="35"/>
  <c r="W2095" i="35"/>
  <c r="W2096" i="35"/>
  <c r="W2097" i="35"/>
  <c r="W2098" i="35"/>
  <c r="W2099" i="35"/>
  <c r="W2100" i="35"/>
  <c r="W2101" i="35"/>
  <c r="W2102" i="35"/>
  <c r="W2103" i="35"/>
  <c r="W2104" i="35"/>
  <c r="W2105" i="35"/>
  <c r="W2106" i="35"/>
  <c r="W2107" i="35"/>
  <c r="W2108" i="35"/>
  <c r="W2109" i="35"/>
  <c r="W2110" i="35"/>
  <c r="W2111" i="35"/>
  <c r="W2112" i="35"/>
  <c r="W2113" i="35"/>
  <c r="W2114" i="35"/>
  <c r="W2115" i="35"/>
  <c r="W2116" i="35"/>
  <c r="W2117" i="35"/>
  <c r="W2118" i="35"/>
  <c r="W2119" i="35"/>
  <c r="W2120" i="35"/>
  <c r="W2121" i="35"/>
  <c r="W2122" i="35"/>
  <c r="W2123" i="35"/>
  <c r="W2124" i="35"/>
  <c r="W2125" i="35"/>
  <c r="W2126" i="35"/>
  <c r="W2127" i="35"/>
  <c r="W2128" i="35"/>
  <c r="W2129" i="35"/>
  <c r="W2130" i="35"/>
  <c r="W2131" i="35"/>
  <c r="W2132" i="35"/>
  <c r="W2133" i="35"/>
  <c r="W2134" i="35"/>
  <c r="W2135" i="35"/>
  <c r="W2136" i="35"/>
  <c r="W2137" i="35"/>
  <c r="W2138" i="35"/>
  <c r="W2139" i="35"/>
  <c r="W2140" i="35"/>
  <c r="W2141" i="35"/>
  <c r="W2142" i="35"/>
  <c r="W2143" i="35"/>
  <c r="W2144" i="35"/>
  <c r="W2145" i="35"/>
  <c r="W2146" i="35"/>
  <c r="W2147" i="35"/>
  <c r="W2148" i="35"/>
  <c r="W2149" i="35"/>
  <c r="W2150" i="35"/>
  <c r="W2151" i="35"/>
  <c r="W2152" i="35"/>
  <c r="W2153" i="35"/>
  <c r="W2154" i="35"/>
  <c r="W2155" i="35"/>
  <c r="W2156" i="35"/>
  <c r="W2157" i="35"/>
  <c r="W2158" i="35"/>
  <c r="W2159" i="35"/>
  <c r="W2160" i="35"/>
  <c r="W2161" i="35"/>
  <c r="W2162" i="35"/>
  <c r="W2163" i="35"/>
  <c r="W2164" i="35"/>
  <c r="W2165" i="35"/>
  <c r="W2166" i="35"/>
  <c r="W2167" i="35"/>
  <c r="W2168" i="35"/>
  <c r="W2169" i="35"/>
  <c r="W2170" i="35"/>
  <c r="W2171" i="35"/>
  <c r="W2172" i="35"/>
  <c r="W2173" i="35"/>
  <c r="W2174" i="35"/>
  <c r="W2175" i="35"/>
  <c r="W2176" i="35"/>
  <c r="W2177" i="35"/>
  <c r="W2178" i="35"/>
  <c r="W2179" i="35"/>
  <c r="W2180" i="35"/>
  <c r="W2181" i="35"/>
  <c r="W2182" i="35"/>
  <c r="W2183" i="35"/>
  <c r="W2184" i="35"/>
  <c r="W2185" i="35"/>
  <c r="W2186" i="35"/>
  <c r="W2187" i="35"/>
  <c r="W2188" i="35"/>
  <c r="W2189" i="35"/>
  <c r="W2190" i="35"/>
  <c r="W2191" i="35"/>
  <c r="W2192" i="35"/>
  <c r="W2193" i="35"/>
  <c r="W2194" i="35"/>
  <c r="W2195" i="35"/>
  <c r="W2196" i="35"/>
  <c r="W2197" i="35"/>
  <c r="W2198" i="35"/>
  <c r="W2199" i="35"/>
  <c r="W2200" i="35"/>
  <c r="W2201" i="35"/>
  <c r="W2202" i="35"/>
  <c r="W2203" i="35"/>
  <c r="W2204" i="35"/>
  <c r="W2205" i="35"/>
  <c r="W2206" i="35"/>
  <c r="W2207" i="35"/>
  <c r="W2208" i="35"/>
  <c r="W2209" i="35"/>
  <c r="W2210" i="35"/>
  <c r="W2211" i="35"/>
  <c r="W2212" i="35"/>
  <c r="W2213" i="35"/>
  <c r="W2214" i="35"/>
  <c r="W2215" i="35"/>
  <c r="W2216" i="35"/>
  <c r="W2217" i="35"/>
  <c r="W2218" i="35"/>
  <c r="W2219" i="35"/>
  <c r="W2220" i="35"/>
  <c r="W2221" i="35"/>
  <c r="W2222" i="35"/>
  <c r="W2223" i="35"/>
  <c r="W2224" i="35"/>
  <c r="W2225" i="35"/>
  <c r="W2226" i="35"/>
  <c r="W2227" i="35"/>
  <c r="W2228" i="35"/>
  <c r="W2229" i="35"/>
  <c r="W2230" i="35"/>
  <c r="W2231" i="35"/>
  <c r="W2232" i="35"/>
  <c r="W2233" i="35"/>
  <c r="W2234" i="35"/>
  <c r="W2235" i="35"/>
  <c r="W2236" i="35"/>
  <c r="W2237" i="35"/>
  <c r="W2238" i="35"/>
  <c r="W2239" i="35"/>
  <c r="W2240" i="35"/>
  <c r="W2241" i="35"/>
  <c r="W2242" i="35"/>
  <c r="W2243" i="35"/>
  <c r="W2244" i="35"/>
  <c r="W2245" i="35"/>
  <c r="W2246" i="35"/>
  <c r="W2247" i="35"/>
  <c r="W2248" i="35"/>
  <c r="W2249" i="35"/>
  <c r="W2250" i="35"/>
  <c r="W2251" i="35"/>
  <c r="W2252" i="35"/>
  <c r="W2253" i="35"/>
  <c r="W2254" i="35"/>
  <c r="W2255" i="35"/>
  <c r="W2256" i="35"/>
  <c r="W2257" i="35"/>
  <c r="W2258" i="35"/>
  <c r="W2259" i="35"/>
  <c r="W2260" i="35"/>
  <c r="W2261" i="35"/>
  <c r="W2262" i="35"/>
  <c r="W2263" i="35"/>
  <c r="W2264" i="35"/>
  <c r="W2265" i="35"/>
  <c r="W2266" i="35"/>
  <c r="W2267" i="35"/>
  <c r="W2268" i="35"/>
  <c r="W2269" i="35"/>
  <c r="W2270" i="35"/>
  <c r="W2271" i="35"/>
  <c r="W2272" i="35"/>
  <c r="W2273" i="35"/>
  <c r="W2274" i="35"/>
  <c r="W2275" i="35"/>
  <c r="W2276" i="35"/>
  <c r="W2277" i="35"/>
  <c r="W2278" i="35"/>
  <c r="W2279" i="35"/>
  <c r="W2280" i="35"/>
  <c r="W2281" i="35"/>
  <c r="W2282" i="35"/>
  <c r="W2283" i="35"/>
  <c r="W2284" i="35"/>
  <c r="W2285" i="35"/>
  <c r="W2286" i="35"/>
  <c r="W2287" i="35"/>
  <c r="W2288" i="35"/>
  <c r="W2289" i="35"/>
  <c r="W2290" i="35"/>
  <c r="W2291" i="35"/>
  <c r="W2292" i="35"/>
  <c r="W2293" i="35"/>
  <c r="W2294" i="35"/>
  <c r="W2295" i="35"/>
  <c r="W2296" i="35"/>
  <c r="W2297" i="35"/>
  <c r="W2298" i="35"/>
  <c r="W2299" i="35"/>
  <c r="W2300" i="35"/>
  <c r="W2301" i="35"/>
  <c r="W2302" i="35"/>
  <c r="W2303" i="35"/>
  <c r="W2304" i="35"/>
  <c r="W2305" i="35"/>
  <c r="W2306" i="35"/>
  <c r="W2307" i="35"/>
  <c r="W2308" i="35"/>
  <c r="W2309" i="35"/>
  <c r="W2310" i="35"/>
  <c r="W2311" i="35"/>
  <c r="W2312" i="35"/>
  <c r="W2313" i="35"/>
  <c r="W2314" i="35"/>
  <c r="W2315" i="35"/>
  <c r="W2316" i="35"/>
  <c r="W2317" i="35"/>
  <c r="W2318" i="35"/>
  <c r="W2319" i="35"/>
  <c r="W2320" i="35"/>
  <c r="W2321" i="35"/>
  <c r="W2322" i="35"/>
  <c r="W2323" i="35"/>
  <c r="W2324" i="35"/>
  <c r="W2325" i="35"/>
  <c r="W2326" i="35"/>
  <c r="W2327" i="35"/>
  <c r="W2328" i="35"/>
  <c r="W2329" i="35"/>
  <c r="W2330" i="35"/>
  <c r="W2331" i="35"/>
  <c r="W2332" i="35"/>
  <c r="W2333" i="35"/>
  <c r="W2334" i="35"/>
  <c r="W2335" i="35"/>
  <c r="W2336" i="35"/>
  <c r="W2337" i="35"/>
  <c r="W2338" i="35"/>
  <c r="W2339" i="35"/>
  <c r="W2340" i="35"/>
  <c r="W2341" i="35"/>
  <c r="W2342" i="35"/>
  <c r="W2343" i="35"/>
  <c r="W2344" i="35"/>
  <c r="W2345" i="35"/>
  <c r="W2346" i="35"/>
  <c r="W2347" i="35"/>
  <c r="W2348" i="35"/>
  <c r="W2349" i="35"/>
  <c r="W2350" i="35"/>
  <c r="W2351" i="35"/>
  <c r="W2352" i="35"/>
  <c r="W2353" i="35"/>
  <c r="W2354" i="35"/>
  <c r="W2355" i="35"/>
  <c r="W2356" i="35"/>
  <c r="W2357" i="35"/>
  <c r="W2358" i="35"/>
  <c r="W2359" i="35"/>
  <c r="W2360" i="35"/>
  <c r="W2361" i="35"/>
  <c r="W2362" i="35"/>
  <c r="W2363" i="35"/>
  <c r="W2364" i="35"/>
  <c r="W2365" i="35"/>
  <c r="W2366" i="35"/>
  <c r="W2367" i="35"/>
  <c r="W2368" i="35"/>
  <c r="W2369" i="35"/>
  <c r="W2370" i="35"/>
  <c r="W2371" i="35"/>
  <c r="W2372" i="35"/>
  <c r="W2373" i="35"/>
  <c r="W2374" i="35"/>
  <c r="W2375" i="35"/>
  <c r="W2376" i="35"/>
  <c r="W2377" i="35"/>
  <c r="W2378" i="35"/>
  <c r="W2379" i="35"/>
  <c r="W2380" i="35"/>
  <c r="W2381" i="35"/>
  <c r="W2382" i="35"/>
  <c r="W2383" i="35"/>
  <c r="W2384" i="35"/>
  <c r="W2385" i="35"/>
  <c r="W2386" i="35"/>
  <c r="W2387" i="35"/>
  <c r="W2388" i="35"/>
  <c r="W2389" i="35"/>
  <c r="W2390" i="35"/>
  <c r="W2391" i="35"/>
  <c r="W2392" i="35"/>
  <c r="W2393" i="35"/>
  <c r="W2394" i="35"/>
  <c r="W2395" i="35"/>
  <c r="W2396" i="35"/>
  <c r="W2397" i="35"/>
  <c r="W2398" i="35"/>
  <c r="W2399" i="35"/>
  <c r="W2400" i="35"/>
  <c r="W2401" i="35"/>
  <c r="W2402" i="35"/>
  <c r="W2403" i="35"/>
  <c r="W2404" i="35"/>
  <c r="W2405" i="35"/>
  <c r="W2406" i="35"/>
  <c r="W2407" i="35"/>
  <c r="W2408" i="35"/>
  <c r="W2409" i="35"/>
  <c r="W2410" i="35"/>
  <c r="W2411" i="35"/>
  <c r="W2412" i="35"/>
  <c r="W2413" i="35"/>
  <c r="W2414" i="35"/>
  <c r="W2415" i="35"/>
  <c r="W2416" i="35"/>
  <c r="W2417" i="35"/>
  <c r="W2418" i="35"/>
  <c r="W2419" i="35"/>
  <c r="W2420" i="35"/>
  <c r="W2421" i="35"/>
  <c r="W2422" i="35"/>
  <c r="W2423" i="35"/>
  <c r="W2424" i="35"/>
  <c r="W2425" i="35"/>
  <c r="W2426" i="35"/>
  <c r="W2427" i="35"/>
  <c r="W2428" i="35"/>
  <c r="W2429" i="35"/>
  <c r="W2430" i="35"/>
  <c r="W2431" i="35"/>
  <c r="W2432" i="35"/>
  <c r="W2433" i="35"/>
  <c r="W2434" i="35"/>
  <c r="W2435" i="35"/>
  <c r="W2436" i="35"/>
  <c r="W2437" i="35"/>
  <c r="W2438" i="35"/>
  <c r="W2439" i="35"/>
  <c r="W2440" i="35"/>
  <c r="W2441" i="35"/>
  <c r="W2442" i="35"/>
  <c r="W2443" i="35"/>
  <c r="W2444" i="35"/>
  <c r="W2445" i="35"/>
  <c r="W2446" i="35"/>
  <c r="W2447" i="35"/>
  <c r="W2448" i="35"/>
  <c r="W2449" i="35"/>
  <c r="W2450" i="35"/>
  <c r="W2451" i="35"/>
  <c r="W2452" i="35"/>
  <c r="W2453" i="35"/>
  <c r="W2454" i="35"/>
  <c r="W2455" i="35"/>
  <c r="W2456" i="35"/>
  <c r="W2457" i="35"/>
  <c r="W2458" i="35"/>
  <c r="W2459" i="35"/>
  <c r="W2460" i="35"/>
  <c r="W2461" i="35"/>
  <c r="W2462" i="35"/>
  <c r="W2463" i="35"/>
  <c r="W2464" i="35"/>
  <c r="W2465" i="35"/>
  <c r="W2466" i="35"/>
  <c r="W2467" i="35"/>
  <c r="W2468" i="35"/>
  <c r="W2469" i="35"/>
  <c r="W2470" i="35"/>
  <c r="W2471" i="35"/>
  <c r="W2472" i="35"/>
  <c r="W2473" i="35"/>
  <c r="W2474" i="35"/>
  <c r="W2475" i="35"/>
  <c r="W2476" i="35"/>
  <c r="W2477" i="35"/>
  <c r="W2478" i="35"/>
  <c r="W2479" i="35"/>
  <c r="W2480" i="35"/>
  <c r="W2481" i="35"/>
  <c r="W2482" i="35"/>
  <c r="W2483" i="35"/>
  <c r="W2484" i="35"/>
  <c r="W2485" i="35"/>
  <c r="W2486" i="35"/>
  <c r="W2487" i="35"/>
  <c r="W2488" i="35"/>
  <c r="W2489" i="35"/>
  <c r="W2490" i="35"/>
  <c r="W2491" i="35"/>
  <c r="W2492" i="35"/>
  <c r="W2493" i="35"/>
  <c r="W2494" i="35"/>
  <c r="W2495" i="35"/>
  <c r="W2496" i="35"/>
  <c r="W2497" i="35"/>
  <c r="W2498" i="35"/>
  <c r="W2499" i="35"/>
  <c r="W2500" i="35"/>
  <c r="W2501" i="35"/>
  <c r="W2502" i="35"/>
  <c r="W2503" i="35"/>
  <c r="W2504" i="35"/>
  <c r="W2505" i="35"/>
  <c r="W2506" i="35"/>
  <c r="W2507" i="35"/>
  <c r="W2508" i="35"/>
  <c r="W2509" i="35"/>
  <c r="W2510" i="35"/>
  <c r="W2511" i="35"/>
  <c r="W2512" i="35"/>
  <c r="W2513" i="35"/>
  <c r="W2514" i="35"/>
  <c r="W2515" i="35"/>
  <c r="W2516" i="35"/>
  <c r="W2517" i="35"/>
  <c r="W2518" i="35"/>
  <c r="W2519" i="35"/>
  <c r="W2520" i="35"/>
  <c r="W2521" i="35"/>
  <c r="W2522" i="35"/>
  <c r="W2523" i="35"/>
  <c r="W2524" i="35"/>
  <c r="W2525" i="35"/>
  <c r="W2526" i="35"/>
  <c r="W2527" i="35"/>
  <c r="W2528" i="35"/>
  <c r="W2529" i="35"/>
  <c r="W2530" i="35"/>
  <c r="W2531" i="35"/>
  <c r="W2532" i="35"/>
  <c r="W2533" i="35"/>
  <c r="W2534" i="35"/>
  <c r="W2535" i="35"/>
  <c r="W2536" i="35"/>
  <c r="W2537" i="35"/>
  <c r="W2538" i="35"/>
  <c r="W2539" i="35"/>
  <c r="W2540" i="35"/>
  <c r="W2541" i="35"/>
  <c r="W2542" i="35"/>
  <c r="W2543" i="35"/>
  <c r="W2544" i="35"/>
  <c r="W2545" i="35"/>
  <c r="W2546" i="35"/>
  <c r="W2547" i="35"/>
  <c r="W2548" i="35"/>
  <c r="W2549" i="35"/>
  <c r="W2550" i="35"/>
  <c r="W2551" i="35"/>
  <c r="W2552" i="35"/>
  <c r="W2553" i="35"/>
  <c r="W2554" i="35"/>
  <c r="W2555" i="35"/>
  <c r="W2556" i="35"/>
  <c r="W2557" i="35"/>
  <c r="W2558" i="35"/>
  <c r="W2559" i="35"/>
  <c r="W2560" i="35"/>
  <c r="W2561" i="35"/>
  <c r="W2562" i="35"/>
  <c r="W2563" i="35"/>
  <c r="W2564" i="35"/>
  <c r="W2565" i="35"/>
  <c r="W2566" i="35"/>
  <c r="W2567" i="35"/>
  <c r="W2568" i="35"/>
  <c r="W2569" i="35"/>
  <c r="W2570" i="35"/>
  <c r="W2571" i="35"/>
  <c r="W2572" i="35"/>
  <c r="W2573" i="35"/>
  <c r="W2574" i="35"/>
  <c r="W2575" i="35"/>
  <c r="W2576" i="35"/>
  <c r="W2577" i="35"/>
  <c r="W2578" i="35"/>
  <c r="W2579" i="35"/>
  <c r="W2580" i="35"/>
  <c r="W2581" i="35"/>
  <c r="W2582" i="35"/>
  <c r="W2583" i="35"/>
  <c r="W2584" i="35"/>
  <c r="W2585" i="35"/>
  <c r="W2586" i="35"/>
  <c r="W2587" i="35"/>
  <c r="W2588" i="35"/>
  <c r="W2589" i="35"/>
  <c r="W2590" i="35"/>
  <c r="W2591" i="35"/>
  <c r="W2592" i="35"/>
  <c r="W2593" i="35"/>
  <c r="W2594" i="35"/>
  <c r="W2595" i="35"/>
  <c r="W2596" i="35"/>
  <c r="W2597" i="35"/>
  <c r="W2598" i="35"/>
  <c r="W2599" i="35"/>
  <c r="W2600" i="35"/>
  <c r="W2601" i="35"/>
  <c r="W2602" i="35"/>
  <c r="W2603" i="35"/>
  <c r="W2604" i="35"/>
  <c r="W2605" i="35"/>
  <c r="W2606" i="35"/>
  <c r="W2607" i="35"/>
  <c r="W2608" i="35"/>
  <c r="W2609" i="35"/>
  <c r="W2610" i="35"/>
  <c r="W2611" i="35"/>
  <c r="W2612" i="35"/>
  <c r="W2613" i="35"/>
  <c r="W2614" i="35"/>
  <c r="W2615" i="35"/>
  <c r="W2616" i="35"/>
  <c r="W2617" i="35"/>
  <c r="W2618" i="35"/>
  <c r="W2619" i="35"/>
  <c r="W2620" i="35"/>
  <c r="W2621" i="35"/>
  <c r="W2622" i="35"/>
  <c r="W2623" i="35"/>
  <c r="W2624" i="35"/>
  <c r="W2625" i="35"/>
  <c r="W2626" i="35"/>
  <c r="W2627" i="35"/>
  <c r="W2628" i="35"/>
  <c r="W2629" i="35"/>
  <c r="W2630" i="35"/>
  <c r="W2631" i="35"/>
  <c r="W2632" i="35"/>
  <c r="W2633" i="35"/>
  <c r="W2634" i="35"/>
  <c r="W2635" i="35"/>
  <c r="W2636" i="35"/>
  <c r="W2637" i="35"/>
  <c r="W2638" i="35"/>
  <c r="W2639" i="35"/>
  <c r="W2640" i="35"/>
  <c r="W2641" i="35"/>
  <c r="W2642" i="35"/>
  <c r="W2643" i="35"/>
  <c r="W2644" i="35"/>
  <c r="W2645" i="35"/>
  <c r="W2646" i="35"/>
  <c r="W2647" i="35"/>
  <c r="W2648" i="35"/>
  <c r="W2649" i="35"/>
  <c r="W2650" i="35"/>
  <c r="W2651" i="35"/>
  <c r="W2652" i="35"/>
  <c r="W2653" i="35"/>
  <c r="W2654" i="35"/>
  <c r="W2655" i="35"/>
  <c r="W2656" i="35"/>
  <c r="W2657" i="35"/>
  <c r="W2658" i="35"/>
  <c r="W2659" i="35"/>
  <c r="W2660" i="35"/>
  <c r="W2661" i="35"/>
  <c r="W2662" i="35"/>
  <c r="W2663" i="35"/>
  <c r="W2664" i="35"/>
  <c r="W2665" i="35"/>
  <c r="W2666" i="35"/>
  <c r="W2667" i="35"/>
  <c r="W2668" i="35"/>
  <c r="W2669" i="35"/>
  <c r="W2670" i="35"/>
  <c r="W2671" i="35"/>
  <c r="W2672" i="35"/>
  <c r="W2673" i="35"/>
  <c r="W2674" i="35"/>
  <c r="W2675" i="35"/>
  <c r="W2676" i="35"/>
  <c r="W2677" i="35"/>
  <c r="W2678" i="35"/>
  <c r="W2679" i="35"/>
  <c r="W2680" i="35"/>
  <c r="W2681" i="35"/>
  <c r="W2682" i="35"/>
  <c r="W2683" i="35"/>
  <c r="W2684" i="35"/>
  <c r="W2685" i="35"/>
  <c r="W2686" i="35"/>
  <c r="W2687" i="35"/>
  <c r="W2688" i="35"/>
  <c r="W2689" i="35"/>
  <c r="W2690" i="35"/>
  <c r="W2691" i="35"/>
  <c r="W2692" i="35"/>
  <c r="W2693" i="35"/>
  <c r="W2694" i="35"/>
  <c r="W2695" i="35"/>
  <c r="W2696" i="35"/>
  <c r="W2697" i="35"/>
  <c r="W2698" i="35"/>
  <c r="W2699" i="35"/>
  <c r="W2700" i="35"/>
  <c r="W2701" i="35"/>
  <c r="W2702" i="35"/>
  <c r="W2703" i="35"/>
  <c r="W2704" i="35"/>
  <c r="W2705" i="35"/>
  <c r="W2706" i="35"/>
  <c r="W2707" i="35"/>
  <c r="W2708" i="35"/>
  <c r="W2709" i="35"/>
  <c r="W2710" i="35"/>
  <c r="W2711" i="35"/>
  <c r="W2712" i="35"/>
  <c r="W2713" i="35"/>
  <c r="W2714" i="35"/>
  <c r="W2715" i="35"/>
  <c r="W2716" i="35"/>
  <c r="W2717" i="35"/>
  <c r="W2718" i="35"/>
  <c r="W2719" i="35"/>
  <c r="W2720" i="35"/>
  <c r="W2721" i="35"/>
  <c r="W2722" i="35"/>
  <c r="W2723" i="35"/>
  <c r="W2724" i="35"/>
  <c r="W2725" i="35"/>
  <c r="W2726" i="35"/>
  <c r="W2727" i="35"/>
  <c r="W2728" i="35"/>
  <c r="W2729" i="35"/>
  <c r="W2730" i="35"/>
  <c r="W2731" i="35"/>
  <c r="W2732" i="35"/>
  <c r="W2733" i="35"/>
  <c r="W2734" i="35"/>
  <c r="W2735" i="35"/>
  <c r="W2736" i="35"/>
  <c r="W2737" i="35"/>
  <c r="W2738" i="35"/>
  <c r="W2739" i="35"/>
  <c r="W2740" i="35"/>
  <c r="W2741" i="35"/>
  <c r="W2742" i="35"/>
  <c r="W2743" i="35"/>
  <c r="W2744" i="35"/>
  <c r="W2745" i="35"/>
  <c r="W2746" i="35"/>
  <c r="W2747" i="35"/>
  <c r="W2748" i="35"/>
  <c r="W2749" i="35"/>
  <c r="W2750" i="35"/>
  <c r="W2751" i="35"/>
  <c r="W2752" i="35"/>
  <c r="W2753" i="35"/>
  <c r="W2754" i="35"/>
  <c r="W2755" i="35"/>
  <c r="W2756" i="35"/>
  <c r="W2757" i="35"/>
  <c r="W2758" i="35"/>
  <c r="W2759" i="35"/>
  <c r="W2760" i="35"/>
  <c r="W2761" i="35"/>
  <c r="W2762" i="35"/>
  <c r="W2763" i="35"/>
  <c r="W2764" i="35"/>
  <c r="W2765" i="35"/>
  <c r="W2766" i="35"/>
  <c r="W2767" i="35"/>
  <c r="W2768" i="35"/>
  <c r="W2769" i="35"/>
  <c r="W2770" i="35"/>
  <c r="W2771" i="35"/>
  <c r="W2772" i="35"/>
  <c r="W2773" i="35"/>
  <c r="W2774" i="35"/>
  <c r="W2775" i="35"/>
  <c r="W2776" i="35"/>
  <c r="W2777" i="35"/>
  <c r="W2778" i="35"/>
  <c r="W2779" i="35"/>
  <c r="W2780" i="35"/>
  <c r="W2781" i="35"/>
  <c r="W2782" i="35"/>
  <c r="W2783" i="35"/>
  <c r="W2784" i="35"/>
  <c r="W2785" i="35"/>
  <c r="W2786" i="35"/>
  <c r="W2787" i="35"/>
  <c r="W2788" i="35"/>
  <c r="W2789" i="35"/>
  <c r="W2790" i="35"/>
  <c r="W2791" i="35"/>
  <c r="W2792" i="35"/>
  <c r="W2793" i="35"/>
  <c r="W2794" i="35"/>
  <c r="W2795" i="35"/>
  <c r="W2796" i="35"/>
  <c r="W2797" i="35"/>
  <c r="W2798" i="35"/>
  <c r="W2799" i="35"/>
  <c r="W2800" i="35"/>
  <c r="W2801" i="35"/>
  <c r="W2802" i="35"/>
  <c r="W2803" i="35"/>
  <c r="W2804" i="35"/>
  <c r="W2805" i="35"/>
  <c r="W2806" i="35"/>
  <c r="W2807" i="35"/>
  <c r="W2808" i="35"/>
  <c r="W2809" i="35"/>
  <c r="W2810" i="35"/>
  <c r="W2811" i="35"/>
  <c r="W2812" i="35"/>
  <c r="W2813" i="35"/>
  <c r="W2814" i="35"/>
  <c r="W2815" i="35"/>
  <c r="W2816" i="35"/>
  <c r="W2817" i="35"/>
  <c r="W2818" i="35"/>
  <c r="W2819" i="35"/>
  <c r="W2820" i="35"/>
  <c r="W2821" i="35"/>
  <c r="W2822" i="35"/>
  <c r="W2823" i="35"/>
  <c r="W2824" i="35"/>
  <c r="W2825" i="35"/>
  <c r="W2826" i="35"/>
  <c r="W2827" i="35"/>
  <c r="W2828" i="35"/>
  <c r="W2829" i="35"/>
  <c r="W2830" i="35"/>
  <c r="W2831" i="35"/>
  <c r="W2832" i="35"/>
  <c r="W2833" i="35"/>
  <c r="W2834" i="35"/>
  <c r="W2835" i="35"/>
  <c r="W2836" i="35"/>
  <c r="W2837" i="35"/>
  <c r="W2838" i="35"/>
  <c r="W2839" i="35"/>
  <c r="W2840" i="35"/>
  <c r="W2841" i="35"/>
  <c r="W2842" i="35"/>
  <c r="W2843" i="35"/>
  <c r="W2844" i="35"/>
  <c r="W2845" i="35"/>
  <c r="W2846" i="35"/>
  <c r="W2847" i="35"/>
  <c r="W2848" i="35"/>
  <c r="W2849" i="35"/>
  <c r="W2850" i="35"/>
  <c r="W2851" i="35"/>
  <c r="W2852" i="35"/>
  <c r="W2853" i="35"/>
  <c r="W2854" i="35"/>
  <c r="W2855" i="35"/>
  <c r="W2856" i="35"/>
  <c r="W2857" i="35"/>
  <c r="W2858" i="35"/>
  <c r="W2859" i="35"/>
  <c r="W2860" i="35"/>
  <c r="W2861" i="35"/>
  <c r="W2862" i="35"/>
  <c r="W2863" i="35"/>
  <c r="W2864" i="35"/>
  <c r="W2865" i="35"/>
  <c r="W2866" i="35"/>
  <c r="W2867" i="35"/>
  <c r="W2868" i="35"/>
  <c r="W2869" i="35"/>
  <c r="W2870" i="35"/>
  <c r="W2871" i="35"/>
  <c r="W2872" i="35"/>
  <c r="W2873" i="35"/>
  <c r="W2874" i="35"/>
  <c r="W2875" i="35"/>
  <c r="W2876" i="35"/>
  <c r="W2877" i="35"/>
  <c r="W2878" i="35"/>
  <c r="W2879" i="35"/>
  <c r="W2880" i="35"/>
  <c r="W2881" i="35"/>
  <c r="W2882" i="35"/>
  <c r="W2883" i="35"/>
  <c r="W2884" i="35"/>
  <c r="W2885" i="35"/>
  <c r="W2886" i="35"/>
  <c r="W2887" i="35"/>
  <c r="W2888" i="35"/>
  <c r="W2889" i="35"/>
  <c r="W2890" i="35"/>
  <c r="W2891" i="35"/>
  <c r="W2892" i="35"/>
  <c r="W2893" i="35"/>
  <c r="W2894" i="35"/>
  <c r="W2895" i="35"/>
  <c r="W2896" i="35"/>
  <c r="W2897" i="35"/>
  <c r="W2898" i="35"/>
  <c r="W2899" i="35"/>
  <c r="W2900" i="35"/>
  <c r="W2901" i="35"/>
  <c r="W2902" i="35"/>
  <c r="W2903" i="35"/>
  <c r="W2904" i="35"/>
  <c r="W2905" i="35"/>
  <c r="W2906" i="35"/>
  <c r="W2907" i="35"/>
  <c r="W2908" i="35"/>
  <c r="W2909" i="35"/>
  <c r="W2910" i="35"/>
  <c r="W2911" i="35"/>
  <c r="W2912" i="35"/>
  <c r="W2913" i="35"/>
  <c r="W2914" i="35"/>
  <c r="W2915" i="35"/>
  <c r="W2916" i="35"/>
  <c r="W2917" i="35"/>
  <c r="W2918" i="35"/>
  <c r="W2919" i="35"/>
  <c r="W2920" i="35"/>
  <c r="W2921" i="35"/>
  <c r="W2922" i="35"/>
  <c r="W2923" i="35"/>
  <c r="W2924" i="35"/>
  <c r="W2925" i="35"/>
  <c r="W2926" i="35"/>
  <c r="W2927" i="35"/>
  <c r="W2928" i="35"/>
  <c r="W2929" i="35"/>
  <c r="W2930" i="35"/>
  <c r="W2931" i="35"/>
  <c r="W2932" i="35"/>
  <c r="W2933" i="35"/>
  <c r="W2934" i="35"/>
  <c r="W2935" i="35"/>
  <c r="W2936" i="35"/>
  <c r="W2937" i="35"/>
  <c r="W2938" i="35"/>
  <c r="W2939" i="35"/>
  <c r="W2940" i="35"/>
  <c r="W2941" i="35"/>
  <c r="W2942" i="35"/>
  <c r="W2943" i="35"/>
  <c r="W2944" i="35"/>
  <c r="W2945" i="35"/>
  <c r="W2946" i="35"/>
  <c r="W2947" i="35"/>
  <c r="W2948" i="35"/>
  <c r="W2949" i="35"/>
  <c r="W2950" i="35"/>
  <c r="W2951" i="35"/>
  <c r="W2952" i="35"/>
  <c r="W2953" i="35"/>
  <c r="W2954" i="35"/>
  <c r="W2955" i="35"/>
  <c r="W2956" i="35"/>
  <c r="W2957" i="35"/>
  <c r="W2958" i="35"/>
  <c r="W2959" i="35"/>
  <c r="W2960" i="35"/>
  <c r="W2961" i="35"/>
  <c r="W2962" i="35"/>
  <c r="W2963" i="35"/>
  <c r="W2964" i="35"/>
  <c r="W2965" i="35"/>
  <c r="W2966" i="35"/>
  <c r="W2967" i="35"/>
  <c r="W2968" i="35"/>
  <c r="W2969" i="35"/>
  <c r="W2970" i="35"/>
  <c r="W2971" i="35"/>
  <c r="W2972" i="35"/>
  <c r="W2973" i="35"/>
  <c r="W2974" i="35"/>
  <c r="W2975" i="35"/>
  <c r="W2976" i="35"/>
  <c r="W2977" i="35"/>
  <c r="W2978" i="35"/>
  <c r="W2979" i="35"/>
  <c r="W2980" i="35"/>
  <c r="W2981" i="35"/>
  <c r="W2982" i="35"/>
  <c r="W2983" i="35"/>
  <c r="W2984" i="35"/>
  <c r="W2985" i="35"/>
  <c r="W2986" i="35"/>
  <c r="W2987" i="35"/>
  <c r="W2988" i="35"/>
  <c r="W2989" i="35"/>
  <c r="W2990" i="35"/>
  <c r="W2991" i="35"/>
  <c r="W2992" i="35"/>
  <c r="W2993" i="35"/>
  <c r="W2994" i="35"/>
  <c r="W2995" i="35"/>
  <c r="W2996" i="35"/>
  <c r="W2997" i="35"/>
  <c r="W2998" i="35"/>
  <c r="W2999" i="35"/>
  <c r="W3000" i="35"/>
  <c r="W3001" i="35"/>
  <c r="W3002" i="35"/>
  <c r="W3003" i="35"/>
  <c r="W3004" i="35"/>
  <c r="W3005" i="35"/>
  <c r="W3006" i="35"/>
  <c r="W3007" i="35"/>
  <c r="W3008" i="35"/>
  <c r="W3009" i="35"/>
  <c r="W3010" i="35"/>
  <c r="W3011" i="35"/>
  <c r="W3012" i="35"/>
  <c r="W3013" i="35"/>
  <c r="W3014" i="35"/>
  <c r="W3015" i="35"/>
  <c r="W3016" i="35"/>
  <c r="W3017" i="35"/>
  <c r="W3018" i="35"/>
  <c r="W3019" i="35"/>
  <c r="W3020" i="35"/>
  <c r="W3021" i="35"/>
  <c r="W3022" i="35"/>
  <c r="W3023" i="35"/>
  <c r="W3024" i="35"/>
  <c r="W3025" i="35"/>
  <c r="W3026" i="35"/>
  <c r="W3027" i="35"/>
  <c r="W3028" i="35"/>
  <c r="W3029" i="35"/>
  <c r="W3030" i="35"/>
  <c r="W3031" i="35"/>
  <c r="W3032" i="35"/>
  <c r="W3033" i="35"/>
  <c r="W3034" i="35"/>
  <c r="W3035" i="35"/>
  <c r="W3036" i="35"/>
  <c r="W3037" i="35"/>
  <c r="W3038" i="35"/>
  <c r="W3039" i="35"/>
  <c r="W3040" i="35"/>
  <c r="W3041" i="35"/>
  <c r="W3042" i="35"/>
  <c r="W3043" i="35"/>
  <c r="W3044" i="35"/>
  <c r="W3045" i="35"/>
  <c r="W3046" i="35"/>
  <c r="W3047" i="35"/>
  <c r="W3048" i="35"/>
  <c r="W3049" i="35"/>
  <c r="W3050" i="35"/>
  <c r="W3051" i="35"/>
  <c r="W3052" i="35"/>
  <c r="W3053" i="35"/>
  <c r="W3054" i="35"/>
  <c r="W3055" i="35"/>
  <c r="W3056" i="35"/>
  <c r="W3057" i="35"/>
  <c r="W3058" i="35"/>
  <c r="W3059" i="35"/>
  <c r="W3060" i="35"/>
  <c r="W3061" i="35"/>
  <c r="W3062" i="35"/>
  <c r="W3063" i="35"/>
  <c r="W3064" i="35"/>
  <c r="W3065" i="35"/>
  <c r="W3066" i="35"/>
  <c r="W3067" i="35"/>
  <c r="W3068" i="35"/>
  <c r="W3069" i="35"/>
  <c r="W3070" i="35"/>
  <c r="W3071" i="35"/>
  <c r="W3072" i="35"/>
  <c r="W3073" i="35"/>
  <c r="W3074" i="35"/>
  <c r="W3075" i="35"/>
  <c r="W3076" i="35"/>
  <c r="W3077" i="35"/>
  <c r="W3078" i="35"/>
  <c r="W3079" i="35"/>
  <c r="W3080" i="35"/>
  <c r="W3081" i="35"/>
  <c r="W3082" i="35"/>
  <c r="W3083" i="35"/>
  <c r="W3084" i="35"/>
  <c r="W3085" i="35"/>
  <c r="W3086" i="35"/>
  <c r="W3087" i="35"/>
  <c r="W3088" i="35"/>
  <c r="W3089" i="35"/>
  <c r="W3090" i="35"/>
  <c r="W3091" i="35"/>
  <c r="W3092" i="35"/>
  <c r="W3093" i="35"/>
  <c r="W3094" i="35"/>
  <c r="W3095" i="35"/>
  <c r="W3096" i="35"/>
  <c r="W3097" i="35"/>
  <c r="W3098" i="35"/>
  <c r="W3099" i="35"/>
  <c r="W3100" i="35"/>
  <c r="W3101" i="35"/>
  <c r="W3102" i="35"/>
  <c r="W3103" i="35"/>
  <c r="W3104" i="35"/>
  <c r="W3105" i="35"/>
  <c r="W3106" i="35"/>
  <c r="W3107" i="35"/>
  <c r="W3108" i="35"/>
  <c r="W3109" i="35"/>
  <c r="W3110" i="35"/>
  <c r="W3111" i="35"/>
  <c r="W3112" i="35"/>
  <c r="W3113" i="35"/>
  <c r="W3114" i="35"/>
  <c r="W3115" i="35"/>
  <c r="W3116" i="35"/>
  <c r="W3117" i="35"/>
  <c r="W3118" i="35"/>
  <c r="W3119" i="35"/>
  <c r="W3120" i="35"/>
  <c r="W3121" i="35"/>
  <c r="W3122" i="35"/>
  <c r="W3123" i="35"/>
  <c r="W3124" i="35"/>
  <c r="W3125" i="35"/>
  <c r="W3126" i="35"/>
  <c r="W3127" i="35"/>
  <c r="W3128" i="35"/>
  <c r="W3129" i="35"/>
  <c r="W3130" i="35"/>
  <c r="W3131" i="35"/>
  <c r="W3132" i="35"/>
  <c r="W3133" i="35"/>
  <c r="W3134" i="35"/>
  <c r="W3135" i="35"/>
  <c r="W3136" i="35"/>
  <c r="W3137" i="35"/>
  <c r="W3138" i="35"/>
  <c r="W3139" i="35"/>
  <c r="W3140" i="35"/>
  <c r="W3141" i="35"/>
  <c r="W3142" i="35"/>
  <c r="W3143" i="35"/>
  <c r="W3144" i="35"/>
  <c r="W3145" i="35"/>
  <c r="W3146" i="35"/>
  <c r="W3147" i="35"/>
  <c r="W3148" i="35"/>
  <c r="W3149" i="35"/>
  <c r="W3150" i="35"/>
  <c r="W3151" i="35"/>
  <c r="W3152" i="35"/>
  <c r="W3153" i="35"/>
  <c r="W3154" i="35"/>
  <c r="W3155" i="35"/>
  <c r="W3156" i="35"/>
  <c r="W3157" i="35"/>
  <c r="W3158" i="35"/>
  <c r="W3159" i="35"/>
  <c r="W3160" i="35"/>
  <c r="W3161" i="35"/>
  <c r="W3162" i="35"/>
  <c r="W3163" i="35"/>
  <c r="W3164" i="35"/>
  <c r="W3165" i="35"/>
  <c r="W3166" i="35"/>
  <c r="W3167" i="35"/>
  <c r="W3168" i="35"/>
  <c r="W3169" i="35"/>
  <c r="W3170" i="35"/>
  <c r="W3171" i="35"/>
  <c r="W3172" i="35"/>
  <c r="W3173" i="35"/>
  <c r="W3174" i="35"/>
  <c r="W3175" i="35"/>
  <c r="W3176" i="35"/>
  <c r="W3177" i="35"/>
  <c r="W3178" i="35"/>
  <c r="W3179" i="35"/>
  <c r="W3180" i="35"/>
  <c r="W3181" i="35"/>
  <c r="W3182" i="35"/>
  <c r="W3183" i="35"/>
  <c r="W3184" i="35"/>
  <c r="W3185" i="35"/>
  <c r="W3186" i="35"/>
  <c r="W3187" i="35"/>
  <c r="W3188" i="35"/>
  <c r="W3189" i="35"/>
  <c r="W3190" i="35"/>
  <c r="W3191" i="35"/>
  <c r="W3192" i="35"/>
  <c r="W3193" i="35"/>
  <c r="W3194" i="35"/>
  <c r="W3195" i="35"/>
  <c r="W3196" i="35"/>
  <c r="W3197" i="35"/>
  <c r="W3198" i="35"/>
  <c r="W3199" i="35"/>
  <c r="W3200" i="35"/>
  <c r="W3201" i="35"/>
  <c r="W3202" i="35"/>
  <c r="W3203" i="35"/>
  <c r="W3204" i="35"/>
  <c r="W3205" i="35"/>
  <c r="W3206" i="35"/>
  <c r="W3207" i="35"/>
  <c r="W3208" i="35"/>
  <c r="W3209" i="35"/>
  <c r="W3210" i="35"/>
  <c r="W3211" i="35"/>
  <c r="W3212" i="35"/>
  <c r="W3213" i="35"/>
  <c r="W3214" i="35"/>
  <c r="W3215" i="35"/>
  <c r="W3216" i="35"/>
  <c r="W3217" i="35"/>
  <c r="W3218" i="35"/>
  <c r="W3219" i="35"/>
  <c r="W3220" i="35"/>
  <c r="W3221" i="35"/>
  <c r="W3222" i="35"/>
  <c r="W3223" i="35"/>
  <c r="W3224" i="35"/>
  <c r="W3225" i="35"/>
  <c r="W3226" i="35"/>
  <c r="W3227" i="35"/>
  <c r="W3228" i="35"/>
  <c r="W3229" i="35"/>
  <c r="W3230" i="35"/>
  <c r="W3231" i="35"/>
  <c r="W3232" i="35"/>
  <c r="W3233" i="35"/>
  <c r="W3234" i="35"/>
  <c r="W3235" i="35"/>
  <c r="W3236" i="35"/>
  <c r="W3237" i="35"/>
  <c r="W3238" i="35"/>
  <c r="W3239" i="35"/>
  <c r="W3240" i="35"/>
  <c r="W3241" i="35"/>
  <c r="W3242" i="35"/>
  <c r="W3243" i="35"/>
  <c r="W3244" i="35"/>
  <c r="W3245" i="35"/>
  <c r="W3246" i="35"/>
  <c r="W3247" i="35"/>
  <c r="W3248" i="35"/>
  <c r="W3249" i="35"/>
  <c r="W3250" i="35"/>
  <c r="W3251" i="35"/>
  <c r="W3252" i="35"/>
  <c r="W3253" i="35"/>
  <c r="W3254" i="35"/>
  <c r="W3255" i="35"/>
  <c r="W3256" i="35"/>
  <c r="W3257" i="35"/>
  <c r="W3258" i="35"/>
  <c r="W3259" i="35"/>
  <c r="W3260" i="35"/>
  <c r="W3261" i="35"/>
  <c r="W3262" i="35"/>
  <c r="W3263" i="35"/>
  <c r="W3264" i="35"/>
  <c r="W3265" i="35"/>
  <c r="W3266" i="35"/>
  <c r="W3267" i="35"/>
  <c r="W3268" i="35"/>
  <c r="W3269" i="35"/>
  <c r="W3270" i="35"/>
  <c r="W3271" i="35"/>
  <c r="W3272" i="35"/>
  <c r="W3273" i="35"/>
  <c r="W3274" i="35"/>
  <c r="W3275" i="35"/>
  <c r="W3276" i="35"/>
  <c r="W3277" i="35"/>
  <c r="W3278" i="35"/>
  <c r="W3279" i="35"/>
  <c r="W3280" i="35"/>
  <c r="W3281" i="35"/>
  <c r="W3282" i="35"/>
  <c r="W3283" i="35"/>
  <c r="W3284" i="35"/>
  <c r="W3285" i="35"/>
  <c r="W3286" i="35"/>
  <c r="W3287" i="35"/>
  <c r="W3288" i="35"/>
  <c r="W3289" i="35"/>
  <c r="W3290" i="35"/>
  <c r="W3291" i="35"/>
  <c r="W3292" i="35"/>
  <c r="W3293" i="35"/>
  <c r="W3294" i="35"/>
  <c r="W3295" i="35"/>
  <c r="W3296" i="35"/>
  <c r="W3297" i="35"/>
  <c r="W3298" i="35"/>
  <c r="W3299" i="35"/>
  <c r="W3300" i="35"/>
  <c r="W3301" i="35"/>
  <c r="W3302" i="35"/>
  <c r="W3303" i="35"/>
  <c r="W3304" i="35"/>
  <c r="W3305" i="35"/>
  <c r="W3306" i="35"/>
  <c r="W3307" i="35"/>
  <c r="W3308" i="35"/>
  <c r="W3309" i="35"/>
  <c r="W3310" i="35"/>
  <c r="W3311" i="35"/>
  <c r="W3312" i="35"/>
  <c r="W3313" i="35"/>
  <c r="W3314" i="35"/>
  <c r="W3315" i="35"/>
  <c r="W3316" i="35"/>
  <c r="W3317" i="35"/>
  <c r="W3318" i="35"/>
  <c r="W3319" i="35"/>
  <c r="W3320" i="35"/>
  <c r="W3321" i="35"/>
  <c r="W3322" i="35"/>
  <c r="W3323" i="35"/>
  <c r="W3324" i="35"/>
  <c r="W3325" i="35"/>
  <c r="W3326" i="35"/>
  <c r="W3327" i="35"/>
  <c r="W3328" i="35"/>
  <c r="W3329" i="35"/>
  <c r="W3330" i="35"/>
  <c r="W3331" i="35"/>
  <c r="W3332" i="35"/>
  <c r="W3333" i="35"/>
  <c r="W3334" i="35"/>
  <c r="W3335" i="35"/>
  <c r="W3336" i="35"/>
  <c r="W3337" i="35"/>
  <c r="W3338" i="35"/>
  <c r="W3339" i="35"/>
  <c r="W3340" i="35"/>
  <c r="W3341" i="35"/>
  <c r="W3342" i="35"/>
  <c r="W3343" i="35"/>
  <c r="W3344" i="35"/>
  <c r="W3345" i="35"/>
  <c r="W3346" i="35"/>
  <c r="W3347" i="35"/>
  <c r="W3348" i="35"/>
  <c r="W3349" i="35"/>
  <c r="W3350" i="35"/>
  <c r="W3351" i="35"/>
  <c r="W3352" i="35"/>
  <c r="W3353" i="35"/>
  <c r="W3354" i="35"/>
  <c r="W3355" i="35"/>
  <c r="W3356" i="35"/>
  <c r="W3357" i="35"/>
  <c r="W3358" i="35"/>
  <c r="W3359" i="35"/>
  <c r="W3360" i="35"/>
  <c r="W3361" i="35"/>
  <c r="W3362" i="35"/>
  <c r="W3363" i="35"/>
  <c r="W3364" i="35"/>
  <c r="W3365" i="35"/>
  <c r="W3366" i="35"/>
  <c r="W3367" i="35"/>
  <c r="W3368" i="35"/>
  <c r="W3369" i="35"/>
  <c r="W3370" i="35"/>
  <c r="W3371" i="35"/>
  <c r="W3372" i="35"/>
  <c r="W3373" i="35"/>
  <c r="W3374" i="35"/>
  <c r="W3375" i="35"/>
  <c r="W3376" i="35"/>
  <c r="W3377" i="35"/>
  <c r="W3378" i="35"/>
  <c r="W3379" i="35"/>
  <c r="W3380" i="35"/>
  <c r="W3381" i="35"/>
  <c r="W3382" i="35"/>
  <c r="W3383" i="35"/>
  <c r="W3384" i="35"/>
  <c r="W3385" i="35"/>
  <c r="W3386" i="35"/>
  <c r="W3387" i="35"/>
  <c r="W3388" i="35"/>
  <c r="W3389" i="35"/>
  <c r="W3390" i="35"/>
  <c r="W3391" i="35"/>
  <c r="W3392" i="35"/>
  <c r="W3393" i="35"/>
  <c r="W3394" i="35"/>
  <c r="W3395" i="35"/>
  <c r="W3396" i="35"/>
  <c r="W3397" i="35"/>
  <c r="W3398" i="35"/>
  <c r="W3399" i="35"/>
  <c r="W3400" i="35"/>
  <c r="W3401" i="35"/>
  <c r="W3402" i="35"/>
  <c r="W3403" i="35"/>
  <c r="W3404" i="35"/>
  <c r="W3405" i="35"/>
  <c r="W3406" i="35"/>
  <c r="W3407" i="35"/>
  <c r="W3408" i="35"/>
  <c r="W3409" i="35"/>
  <c r="W3410" i="35"/>
  <c r="W3411" i="35"/>
  <c r="W3412" i="35"/>
  <c r="W3413" i="35"/>
  <c r="W3414" i="35"/>
  <c r="W3415" i="35"/>
  <c r="W3416" i="35"/>
  <c r="W3417" i="35"/>
  <c r="W3418" i="35"/>
  <c r="W3419" i="35"/>
  <c r="W3420" i="35"/>
  <c r="W3421" i="35"/>
  <c r="W3422" i="35"/>
  <c r="W3423" i="35"/>
  <c r="W3424" i="35"/>
  <c r="W3425" i="35"/>
  <c r="W3426" i="35"/>
  <c r="W3427" i="35"/>
  <c r="W3428" i="35"/>
  <c r="W3429" i="35"/>
  <c r="W3430" i="35"/>
  <c r="W3431" i="35"/>
  <c r="W3432" i="35"/>
  <c r="W3433" i="35"/>
  <c r="W3434" i="35"/>
  <c r="W3435" i="35"/>
  <c r="W3436" i="35"/>
  <c r="W3437" i="35"/>
  <c r="W3438" i="35"/>
  <c r="W3439" i="35"/>
  <c r="W3440" i="35"/>
  <c r="W3441" i="35"/>
  <c r="W3442" i="35"/>
  <c r="W3443" i="35"/>
  <c r="W3444" i="35"/>
  <c r="W3445" i="35"/>
  <c r="W3446" i="35"/>
  <c r="W3447" i="35"/>
  <c r="W3448" i="35"/>
  <c r="W3449" i="35"/>
  <c r="W3450" i="35"/>
  <c r="W3451" i="35"/>
  <c r="W3452" i="35"/>
  <c r="W3453" i="35"/>
  <c r="W3454" i="35"/>
  <c r="W3455" i="35"/>
  <c r="W3456" i="35"/>
  <c r="W3457" i="35"/>
  <c r="W3458" i="35"/>
  <c r="W3459" i="35"/>
  <c r="W3460" i="35"/>
  <c r="W3461" i="35"/>
  <c r="W3462" i="35"/>
  <c r="W3463" i="35"/>
  <c r="W3464" i="35"/>
  <c r="W3465" i="35"/>
  <c r="W3466" i="35"/>
  <c r="W3467" i="35"/>
  <c r="W3468" i="35"/>
  <c r="W3469" i="35"/>
  <c r="W3470" i="35"/>
  <c r="W3471" i="35"/>
  <c r="W3472" i="35"/>
  <c r="W3473" i="35"/>
  <c r="W3474" i="35"/>
  <c r="W3475" i="35"/>
  <c r="W3476" i="35"/>
  <c r="W3477" i="35"/>
  <c r="W3478" i="35"/>
  <c r="W3479" i="35"/>
  <c r="W3480" i="35"/>
  <c r="W3481" i="35"/>
  <c r="W3482" i="35"/>
  <c r="W3483" i="35"/>
  <c r="W3484" i="35"/>
  <c r="W3485" i="35"/>
  <c r="W3486" i="35"/>
  <c r="W3487" i="35"/>
  <c r="W3488" i="35"/>
  <c r="W3489" i="35"/>
  <c r="W3490" i="35"/>
  <c r="H9" i="8"/>
  <c r="H6" i="8"/>
  <c r="C29" i="8" l="1"/>
  <c r="H11" i="8"/>
  <c r="H21" i="8"/>
  <c r="H17" i="8"/>
  <c r="H19" i="8"/>
  <c r="H13" i="8"/>
  <c r="C30" i="8"/>
  <c r="C31" i="8" l="1"/>
  <c r="H20" i="8" l="1"/>
  <c r="H18" i="8"/>
  <c r="H23" i="8"/>
  <c r="H5" i="8"/>
  <c r="H2" i="8" l="1"/>
  <c r="R3490" i="35" l="1"/>
  <c r="O3490" i="35" s="1"/>
  <c r="R3489" i="35"/>
  <c r="O3489" i="35" s="1"/>
  <c r="R3488" i="35"/>
  <c r="O3488" i="35" s="1"/>
  <c r="R3487" i="35"/>
  <c r="O3487" i="35" s="1"/>
  <c r="R3486" i="35"/>
  <c r="O3486" i="35" s="1"/>
  <c r="R3485" i="35"/>
  <c r="O3485" i="35" s="1"/>
  <c r="R3484" i="35"/>
  <c r="O3484" i="35" s="1"/>
  <c r="R3483" i="35"/>
  <c r="O3483" i="35" s="1"/>
  <c r="R3482" i="35"/>
  <c r="O3482" i="35" s="1"/>
  <c r="R3481" i="35"/>
  <c r="O3481" i="35" s="1"/>
  <c r="R3480" i="35"/>
  <c r="O3480" i="35" s="1"/>
  <c r="R3479" i="35"/>
  <c r="O3479" i="35" s="1"/>
  <c r="R3478" i="35"/>
  <c r="O3478" i="35" s="1"/>
  <c r="R3477" i="35"/>
  <c r="O3477" i="35" s="1"/>
  <c r="R3476" i="35"/>
  <c r="O3476" i="35" s="1"/>
  <c r="R3475" i="35"/>
  <c r="O3475" i="35" s="1"/>
  <c r="R3474" i="35"/>
  <c r="O3474" i="35" s="1"/>
  <c r="R3473" i="35"/>
  <c r="O3473" i="35" s="1"/>
  <c r="R3472" i="35"/>
  <c r="O3472" i="35" s="1"/>
  <c r="R3471" i="35"/>
  <c r="O3471" i="35" s="1"/>
  <c r="R3470" i="35"/>
  <c r="O3470" i="35" s="1"/>
  <c r="R3469" i="35"/>
  <c r="O3469" i="35" s="1"/>
  <c r="R3468" i="35"/>
  <c r="O3468" i="35" s="1"/>
  <c r="R3467" i="35"/>
  <c r="O3467" i="35" s="1"/>
  <c r="R3466" i="35"/>
  <c r="O3466" i="35" s="1"/>
  <c r="R3465" i="35"/>
  <c r="O3465" i="35" s="1"/>
  <c r="R3464" i="35"/>
  <c r="O3464" i="35" s="1"/>
  <c r="R3463" i="35"/>
  <c r="O3463" i="35" s="1"/>
  <c r="R3462" i="35"/>
  <c r="O3462" i="35" s="1"/>
  <c r="R3461" i="35"/>
  <c r="O3461" i="35" s="1"/>
  <c r="R3460" i="35"/>
  <c r="O3460" i="35" s="1"/>
  <c r="R3459" i="35"/>
  <c r="O3459" i="35" s="1"/>
  <c r="R3458" i="35"/>
  <c r="O3458" i="35" s="1"/>
  <c r="R3457" i="35"/>
  <c r="O3457" i="35" s="1"/>
  <c r="R3456" i="35"/>
  <c r="O3456" i="35" s="1"/>
  <c r="R3455" i="35"/>
  <c r="O3455" i="35" s="1"/>
  <c r="R3454" i="35"/>
  <c r="O3454" i="35" s="1"/>
  <c r="R3453" i="35"/>
  <c r="O3453" i="35" s="1"/>
  <c r="R3452" i="35"/>
  <c r="O3452" i="35" s="1"/>
  <c r="R3451" i="35"/>
  <c r="O3451" i="35" s="1"/>
  <c r="R3450" i="35"/>
  <c r="O3450" i="35" s="1"/>
  <c r="R3449" i="35"/>
  <c r="O3449" i="35" s="1"/>
  <c r="R3448" i="35"/>
  <c r="O3448" i="35" s="1"/>
  <c r="R3447" i="35"/>
  <c r="O3447" i="35" s="1"/>
  <c r="R3446" i="35"/>
  <c r="O3446" i="35" s="1"/>
  <c r="R3445" i="35"/>
  <c r="O3445" i="35" s="1"/>
  <c r="R3444" i="35"/>
  <c r="O3444" i="35" s="1"/>
  <c r="R3443" i="35"/>
  <c r="O3443" i="35" s="1"/>
  <c r="R3442" i="35"/>
  <c r="O3442" i="35" s="1"/>
  <c r="R3441" i="35"/>
  <c r="O3441" i="35" s="1"/>
  <c r="R3440" i="35"/>
  <c r="O3440" i="35" s="1"/>
  <c r="R3439" i="35"/>
  <c r="O3439" i="35" s="1"/>
  <c r="R3438" i="35"/>
  <c r="O3438" i="35" s="1"/>
  <c r="R3437" i="35"/>
  <c r="O3437" i="35" s="1"/>
  <c r="R3436" i="35"/>
  <c r="O3436" i="35" s="1"/>
  <c r="R3435" i="35"/>
  <c r="O3435" i="35" s="1"/>
  <c r="R3434" i="35"/>
  <c r="O3434" i="35" s="1"/>
  <c r="R3433" i="35"/>
  <c r="O3433" i="35" s="1"/>
  <c r="R3432" i="35"/>
  <c r="O3432" i="35" s="1"/>
  <c r="R3431" i="35"/>
  <c r="O3431" i="35" s="1"/>
  <c r="R3430" i="35"/>
  <c r="O3430" i="35" s="1"/>
  <c r="R3429" i="35"/>
  <c r="O3429" i="35" s="1"/>
  <c r="R3428" i="35"/>
  <c r="O3428" i="35" s="1"/>
  <c r="R3427" i="35"/>
  <c r="O3427" i="35" s="1"/>
  <c r="R3426" i="35"/>
  <c r="O3426" i="35" s="1"/>
  <c r="R3425" i="35"/>
  <c r="O3425" i="35" s="1"/>
  <c r="R3424" i="35"/>
  <c r="O3424" i="35" s="1"/>
  <c r="R3423" i="35"/>
  <c r="O3423" i="35" s="1"/>
  <c r="R3422" i="35"/>
  <c r="O3422" i="35" s="1"/>
  <c r="R3421" i="35"/>
  <c r="O3421" i="35" s="1"/>
  <c r="R3420" i="35"/>
  <c r="O3420" i="35" s="1"/>
  <c r="R3419" i="35"/>
  <c r="O3419" i="35" s="1"/>
  <c r="R3418" i="35"/>
  <c r="O3418" i="35" s="1"/>
  <c r="R3417" i="35"/>
  <c r="O3417" i="35" s="1"/>
  <c r="R3416" i="35"/>
  <c r="O3416" i="35" s="1"/>
  <c r="R3415" i="35"/>
  <c r="O3415" i="35" s="1"/>
  <c r="R3414" i="35"/>
  <c r="O3414" i="35" s="1"/>
  <c r="R3413" i="35"/>
  <c r="O3413" i="35" s="1"/>
  <c r="R3412" i="35"/>
  <c r="O3412" i="35" s="1"/>
  <c r="R3411" i="35"/>
  <c r="O3411" i="35" s="1"/>
  <c r="R3410" i="35"/>
  <c r="O3410" i="35" s="1"/>
  <c r="R3409" i="35"/>
  <c r="O3409" i="35" s="1"/>
  <c r="R3408" i="35"/>
  <c r="O3408" i="35" s="1"/>
  <c r="R3407" i="35"/>
  <c r="O3407" i="35" s="1"/>
  <c r="R3406" i="35"/>
  <c r="O3406" i="35" s="1"/>
  <c r="R3405" i="35"/>
  <c r="O3405" i="35" s="1"/>
  <c r="R3404" i="35"/>
  <c r="O3404" i="35" s="1"/>
  <c r="R3403" i="35"/>
  <c r="O3403" i="35" s="1"/>
  <c r="R3402" i="35"/>
  <c r="O3402" i="35" s="1"/>
  <c r="R3401" i="35"/>
  <c r="O3401" i="35" s="1"/>
  <c r="R3400" i="35"/>
  <c r="O3400" i="35" s="1"/>
  <c r="R3399" i="35"/>
  <c r="O3399" i="35" s="1"/>
  <c r="R3398" i="35"/>
  <c r="O3398" i="35" s="1"/>
  <c r="R3397" i="35"/>
  <c r="O3397" i="35" s="1"/>
  <c r="R3396" i="35"/>
  <c r="O3396" i="35" s="1"/>
  <c r="R3395" i="35"/>
  <c r="O3395" i="35" s="1"/>
  <c r="R3394" i="35"/>
  <c r="O3394" i="35" s="1"/>
  <c r="R3393" i="35"/>
  <c r="O3393" i="35" s="1"/>
  <c r="R3392" i="35"/>
  <c r="O3392" i="35" s="1"/>
  <c r="R3391" i="35"/>
  <c r="O3391" i="35" s="1"/>
  <c r="R3390" i="35"/>
  <c r="O3390" i="35" s="1"/>
  <c r="R3389" i="35"/>
  <c r="O3389" i="35" s="1"/>
  <c r="R3388" i="35"/>
  <c r="O3388" i="35" s="1"/>
  <c r="R3387" i="35"/>
  <c r="O3387" i="35" s="1"/>
  <c r="R3386" i="35"/>
  <c r="O3386" i="35" s="1"/>
  <c r="R3385" i="35"/>
  <c r="O3385" i="35" s="1"/>
  <c r="R3384" i="35"/>
  <c r="O3384" i="35" s="1"/>
  <c r="R3383" i="35"/>
  <c r="O3383" i="35" s="1"/>
  <c r="R3382" i="35"/>
  <c r="O3382" i="35" s="1"/>
  <c r="R3381" i="35"/>
  <c r="O3381" i="35" s="1"/>
  <c r="R3380" i="35"/>
  <c r="O3380" i="35" s="1"/>
  <c r="R3379" i="35"/>
  <c r="O3379" i="35" s="1"/>
  <c r="R3378" i="35"/>
  <c r="O3378" i="35" s="1"/>
  <c r="R3377" i="35"/>
  <c r="O3377" i="35" s="1"/>
  <c r="R3376" i="35"/>
  <c r="O3376" i="35" s="1"/>
  <c r="R3375" i="35"/>
  <c r="O3375" i="35" s="1"/>
  <c r="R3374" i="35"/>
  <c r="O3374" i="35" s="1"/>
  <c r="R3373" i="35"/>
  <c r="O3373" i="35" s="1"/>
  <c r="R3372" i="35"/>
  <c r="O3372" i="35" s="1"/>
  <c r="R3371" i="35"/>
  <c r="O3371" i="35" s="1"/>
  <c r="R3370" i="35"/>
  <c r="O3370" i="35" s="1"/>
  <c r="R3369" i="35"/>
  <c r="O3369" i="35" s="1"/>
  <c r="R3368" i="35"/>
  <c r="O3368" i="35" s="1"/>
  <c r="R3367" i="35"/>
  <c r="O3367" i="35" s="1"/>
  <c r="R3366" i="35"/>
  <c r="O3366" i="35" s="1"/>
  <c r="R3365" i="35"/>
  <c r="O3365" i="35" s="1"/>
  <c r="R3364" i="35"/>
  <c r="O3364" i="35" s="1"/>
  <c r="R3363" i="35"/>
  <c r="O3363" i="35" s="1"/>
  <c r="R3362" i="35"/>
  <c r="O3362" i="35" s="1"/>
  <c r="R3361" i="35"/>
  <c r="O3361" i="35" s="1"/>
  <c r="R3360" i="35"/>
  <c r="O3360" i="35" s="1"/>
  <c r="R3359" i="35"/>
  <c r="O3359" i="35" s="1"/>
  <c r="R3358" i="35"/>
  <c r="O3358" i="35" s="1"/>
  <c r="R3357" i="35"/>
  <c r="O3357" i="35" s="1"/>
  <c r="R3356" i="35"/>
  <c r="O3356" i="35" s="1"/>
  <c r="R3355" i="35"/>
  <c r="O3355" i="35" s="1"/>
  <c r="R3354" i="35"/>
  <c r="O3354" i="35" s="1"/>
  <c r="R3353" i="35"/>
  <c r="O3353" i="35" s="1"/>
  <c r="R3352" i="35"/>
  <c r="O3352" i="35" s="1"/>
  <c r="R3351" i="35"/>
  <c r="O3351" i="35" s="1"/>
  <c r="R3350" i="35"/>
  <c r="O3350" i="35" s="1"/>
  <c r="R3349" i="35"/>
  <c r="O3349" i="35" s="1"/>
  <c r="R3348" i="35"/>
  <c r="O3348" i="35" s="1"/>
  <c r="R3347" i="35"/>
  <c r="O3347" i="35" s="1"/>
  <c r="R3346" i="35"/>
  <c r="O3346" i="35" s="1"/>
  <c r="R3345" i="35"/>
  <c r="O3345" i="35" s="1"/>
  <c r="R3344" i="35"/>
  <c r="O3344" i="35" s="1"/>
  <c r="R3343" i="35"/>
  <c r="O3343" i="35" s="1"/>
  <c r="R3342" i="35"/>
  <c r="O3342" i="35" s="1"/>
  <c r="R3341" i="35"/>
  <c r="O3341" i="35" s="1"/>
  <c r="R3340" i="35"/>
  <c r="O3340" i="35" s="1"/>
  <c r="R3339" i="35"/>
  <c r="O3339" i="35" s="1"/>
  <c r="R3338" i="35"/>
  <c r="O3338" i="35" s="1"/>
  <c r="R3337" i="35"/>
  <c r="O3337" i="35" s="1"/>
  <c r="R3336" i="35"/>
  <c r="O3336" i="35" s="1"/>
  <c r="R3335" i="35"/>
  <c r="O3335" i="35" s="1"/>
  <c r="R3334" i="35"/>
  <c r="O3334" i="35" s="1"/>
  <c r="R3333" i="35"/>
  <c r="O3333" i="35" s="1"/>
  <c r="R3332" i="35"/>
  <c r="O3332" i="35" s="1"/>
  <c r="R3331" i="35"/>
  <c r="O3331" i="35" s="1"/>
  <c r="R3330" i="35"/>
  <c r="O3330" i="35" s="1"/>
  <c r="R3329" i="35"/>
  <c r="O3329" i="35" s="1"/>
  <c r="R3328" i="35"/>
  <c r="O3328" i="35" s="1"/>
  <c r="R3327" i="35"/>
  <c r="O3327" i="35" s="1"/>
  <c r="R3326" i="35"/>
  <c r="O3326" i="35" s="1"/>
  <c r="R3325" i="35"/>
  <c r="O3325" i="35" s="1"/>
  <c r="R3324" i="35"/>
  <c r="O3324" i="35" s="1"/>
  <c r="R3323" i="35"/>
  <c r="O3323" i="35" s="1"/>
  <c r="R3322" i="35"/>
  <c r="O3322" i="35" s="1"/>
  <c r="R3321" i="35"/>
  <c r="O3321" i="35" s="1"/>
  <c r="R3320" i="35"/>
  <c r="O3320" i="35" s="1"/>
  <c r="R3319" i="35"/>
  <c r="O3319" i="35" s="1"/>
  <c r="R3318" i="35"/>
  <c r="O3318" i="35" s="1"/>
  <c r="R3317" i="35"/>
  <c r="O3317" i="35" s="1"/>
  <c r="R3316" i="35"/>
  <c r="O3316" i="35" s="1"/>
  <c r="R3315" i="35"/>
  <c r="O3315" i="35" s="1"/>
  <c r="R3314" i="35"/>
  <c r="O3314" i="35" s="1"/>
  <c r="R3313" i="35"/>
  <c r="O3313" i="35" s="1"/>
  <c r="R3312" i="35"/>
  <c r="O3312" i="35" s="1"/>
  <c r="R3311" i="35"/>
  <c r="O3311" i="35" s="1"/>
  <c r="R3310" i="35"/>
  <c r="O3310" i="35" s="1"/>
  <c r="R3309" i="35"/>
  <c r="O3309" i="35" s="1"/>
  <c r="R3308" i="35"/>
  <c r="O3308" i="35" s="1"/>
  <c r="R3307" i="35"/>
  <c r="O3307" i="35" s="1"/>
  <c r="R3306" i="35"/>
  <c r="O3306" i="35" s="1"/>
  <c r="R3305" i="35"/>
  <c r="O3305" i="35" s="1"/>
  <c r="R3304" i="35"/>
  <c r="O3304" i="35" s="1"/>
  <c r="R3303" i="35"/>
  <c r="O3303" i="35" s="1"/>
  <c r="R3302" i="35"/>
  <c r="O3302" i="35" s="1"/>
  <c r="R3301" i="35"/>
  <c r="O3301" i="35" s="1"/>
  <c r="R3300" i="35"/>
  <c r="O3300" i="35" s="1"/>
  <c r="R3299" i="35"/>
  <c r="O3299" i="35" s="1"/>
  <c r="R3298" i="35"/>
  <c r="O3298" i="35" s="1"/>
  <c r="R3297" i="35"/>
  <c r="O3297" i="35" s="1"/>
  <c r="R3296" i="35"/>
  <c r="O3296" i="35" s="1"/>
  <c r="R3295" i="35"/>
  <c r="O3295" i="35" s="1"/>
  <c r="R3294" i="35"/>
  <c r="O3294" i="35" s="1"/>
  <c r="R3293" i="35"/>
  <c r="O3293" i="35" s="1"/>
  <c r="R3292" i="35"/>
  <c r="O3292" i="35" s="1"/>
  <c r="R3291" i="35"/>
  <c r="O3291" i="35" s="1"/>
  <c r="R3290" i="35"/>
  <c r="O3290" i="35" s="1"/>
  <c r="R3289" i="35"/>
  <c r="O3289" i="35" s="1"/>
  <c r="R3288" i="35"/>
  <c r="O3288" i="35" s="1"/>
  <c r="R3287" i="35"/>
  <c r="O3287" i="35" s="1"/>
  <c r="R3286" i="35"/>
  <c r="O3286" i="35" s="1"/>
  <c r="R3285" i="35"/>
  <c r="O3285" i="35" s="1"/>
  <c r="R3284" i="35"/>
  <c r="O3284" i="35" s="1"/>
  <c r="R3283" i="35"/>
  <c r="O3283" i="35" s="1"/>
  <c r="R3282" i="35"/>
  <c r="O3282" i="35" s="1"/>
  <c r="R3281" i="35"/>
  <c r="O3281" i="35" s="1"/>
  <c r="R3280" i="35"/>
  <c r="O3280" i="35" s="1"/>
  <c r="R3279" i="35"/>
  <c r="O3279" i="35" s="1"/>
  <c r="R3278" i="35"/>
  <c r="O3278" i="35" s="1"/>
  <c r="R3277" i="35"/>
  <c r="O3277" i="35" s="1"/>
  <c r="R3276" i="35"/>
  <c r="O3276" i="35" s="1"/>
  <c r="R3275" i="35"/>
  <c r="O3275" i="35" s="1"/>
  <c r="R3274" i="35"/>
  <c r="O3274" i="35" s="1"/>
  <c r="R3273" i="35"/>
  <c r="O3273" i="35" s="1"/>
  <c r="R3272" i="35"/>
  <c r="O3272" i="35" s="1"/>
  <c r="R3271" i="35"/>
  <c r="O3271" i="35" s="1"/>
  <c r="R3270" i="35"/>
  <c r="O3270" i="35" s="1"/>
  <c r="R3269" i="35"/>
  <c r="O3269" i="35" s="1"/>
  <c r="R3268" i="35"/>
  <c r="O3268" i="35" s="1"/>
  <c r="R3267" i="35"/>
  <c r="O3267" i="35" s="1"/>
  <c r="R3266" i="35"/>
  <c r="O3266" i="35" s="1"/>
  <c r="R3265" i="35"/>
  <c r="O3265" i="35" s="1"/>
  <c r="R3264" i="35"/>
  <c r="O3264" i="35" s="1"/>
  <c r="R3263" i="35"/>
  <c r="O3263" i="35" s="1"/>
  <c r="R3262" i="35"/>
  <c r="O3262" i="35" s="1"/>
  <c r="R3261" i="35"/>
  <c r="O3261" i="35" s="1"/>
  <c r="R3260" i="35"/>
  <c r="O3260" i="35" s="1"/>
  <c r="R3259" i="35"/>
  <c r="O3259" i="35" s="1"/>
  <c r="R3258" i="35"/>
  <c r="O3258" i="35" s="1"/>
  <c r="R3257" i="35"/>
  <c r="O3257" i="35" s="1"/>
  <c r="R3256" i="35"/>
  <c r="O3256" i="35" s="1"/>
  <c r="R3255" i="35"/>
  <c r="O3255" i="35" s="1"/>
  <c r="R3254" i="35"/>
  <c r="O3254" i="35" s="1"/>
  <c r="R3253" i="35"/>
  <c r="O3253" i="35" s="1"/>
  <c r="R3252" i="35"/>
  <c r="O3252" i="35" s="1"/>
  <c r="R3251" i="35"/>
  <c r="O3251" i="35" s="1"/>
  <c r="R3250" i="35"/>
  <c r="O3250" i="35" s="1"/>
  <c r="R3249" i="35"/>
  <c r="O3249" i="35" s="1"/>
  <c r="R3248" i="35"/>
  <c r="O3248" i="35" s="1"/>
  <c r="R3247" i="35"/>
  <c r="O3247" i="35" s="1"/>
  <c r="R3246" i="35"/>
  <c r="O3246" i="35" s="1"/>
  <c r="R3245" i="35"/>
  <c r="O3245" i="35" s="1"/>
  <c r="R3244" i="35"/>
  <c r="O3244" i="35" s="1"/>
  <c r="R3243" i="35"/>
  <c r="O3243" i="35" s="1"/>
  <c r="R3242" i="35"/>
  <c r="O3242" i="35" s="1"/>
  <c r="R3241" i="35"/>
  <c r="O3241" i="35" s="1"/>
  <c r="R3240" i="35"/>
  <c r="O3240" i="35" s="1"/>
  <c r="R3239" i="35"/>
  <c r="O3239" i="35" s="1"/>
  <c r="R3238" i="35"/>
  <c r="O3238" i="35" s="1"/>
  <c r="R3237" i="35"/>
  <c r="O3237" i="35" s="1"/>
  <c r="R3236" i="35"/>
  <c r="O3236" i="35" s="1"/>
  <c r="R3235" i="35"/>
  <c r="O3235" i="35" s="1"/>
  <c r="R3234" i="35"/>
  <c r="O3234" i="35" s="1"/>
  <c r="R3233" i="35"/>
  <c r="O3233" i="35" s="1"/>
  <c r="R3232" i="35"/>
  <c r="O3232" i="35" s="1"/>
  <c r="R3231" i="35"/>
  <c r="O3231" i="35" s="1"/>
  <c r="R3230" i="35"/>
  <c r="O3230" i="35" s="1"/>
  <c r="R3229" i="35"/>
  <c r="O3229" i="35" s="1"/>
  <c r="R3228" i="35"/>
  <c r="O3228" i="35" s="1"/>
  <c r="R3227" i="35"/>
  <c r="O3227" i="35" s="1"/>
  <c r="R3226" i="35"/>
  <c r="O3226" i="35" s="1"/>
  <c r="R3225" i="35"/>
  <c r="O3225" i="35" s="1"/>
  <c r="R3224" i="35"/>
  <c r="O3224" i="35" s="1"/>
  <c r="R3223" i="35"/>
  <c r="O3223" i="35" s="1"/>
  <c r="R3222" i="35"/>
  <c r="O3222" i="35" s="1"/>
  <c r="R3221" i="35"/>
  <c r="O3221" i="35" s="1"/>
  <c r="R3220" i="35"/>
  <c r="O3220" i="35" s="1"/>
  <c r="R3219" i="35"/>
  <c r="O3219" i="35" s="1"/>
  <c r="R3218" i="35"/>
  <c r="O3218" i="35" s="1"/>
  <c r="R3217" i="35"/>
  <c r="O3217" i="35" s="1"/>
  <c r="R3216" i="35"/>
  <c r="O3216" i="35" s="1"/>
  <c r="R3215" i="35"/>
  <c r="O3215" i="35" s="1"/>
  <c r="R3214" i="35"/>
  <c r="O3214" i="35" s="1"/>
  <c r="R3213" i="35"/>
  <c r="O3213" i="35" s="1"/>
  <c r="R3212" i="35"/>
  <c r="O3212" i="35" s="1"/>
  <c r="R3211" i="35"/>
  <c r="O3211" i="35" s="1"/>
  <c r="R3210" i="35"/>
  <c r="O3210" i="35" s="1"/>
  <c r="R3209" i="35"/>
  <c r="O3209" i="35" s="1"/>
  <c r="R3208" i="35"/>
  <c r="O3208" i="35" s="1"/>
  <c r="R3207" i="35"/>
  <c r="O3207" i="35" s="1"/>
  <c r="R3206" i="35"/>
  <c r="O3206" i="35" s="1"/>
  <c r="R3205" i="35"/>
  <c r="O3205" i="35" s="1"/>
  <c r="R3204" i="35"/>
  <c r="O3204" i="35" s="1"/>
  <c r="R3203" i="35"/>
  <c r="O3203" i="35" s="1"/>
  <c r="R3202" i="35"/>
  <c r="O3202" i="35" s="1"/>
  <c r="R3201" i="35"/>
  <c r="O3201" i="35" s="1"/>
  <c r="R3200" i="35"/>
  <c r="O3200" i="35" s="1"/>
  <c r="R3199" i="35"/>
  <c r="O3199" i="35" s="1"/>
  <c r="R3198" i="35"/>
  <c r="O3198" i="35" s="1"/>
  <c r="R3197" i="35"/>
  <c r="O3197" i="35" s="1"/>
  <c r="R3196" i="35"/>
  <c r="O3196" i="35" s="1"/>
  <c r="R3195" i="35"/>
  <c r="O3195" i="35" s="1"/>
  <c r="R3194" i="35"/>
  <c r="O3194" i="35" s="1"/>
  <c r="R3193" i="35"/>
  <c r="O3193" i="35" s="1"/>
  <c r="R3192" i="35"/>
  <c r="O3192" i="35" s="1"/>
  <c r="R3191" i="35"/>
  <c r="O3191" i="35" s="1"/>
  <c r="R3190" i="35"/>
  <c r="O3190" i="35" s="1"/>
  <c r="R3189" i="35"/>
  <c r="O3189" i="35" s="1"/>
  <c r="R3188" i="35"/>
  <c r="O3188" i="35" s="1"/>
  <c r="R3187" i="35"/>
  <c r="O3187" i="35" s="1"/>
  <c r="R3186" i="35"/>
  <c r="O3186" i="35" s="1"/>
  <c r="R3185" i="35"/>
  <c r="O3185" i="35" s="1"/>
  <c r="R3184" i="35"/>
  <c r="O3184" i="35" s="1"/>
  <c r="R3183" i="35"/>
  <c r="O3183" i="35" s="1"/>
  <c r="R3182" i="35"/>
  <c r="O3182" i="35" s="1"/>
  <c r="R3181" i="35"/>
  <c r="O3181" i="35" s="1"/>
  <c r="R3180" i="35"/>
  <c r="O3180" i="35" s="1"/>
  <c r="R3179" i="35"/>
  <c r="O3179" i="35" s="1"/>
  <c r="R3178" i="35"/>
  <c r="O3178" i="35" s="1"/>
  <c r="R3177" i="35"/>
  <c r="O3177" i="35" s="1"/>
  <c r="R3176" i="35"/>
  <c r="O3176" i="35" s="1"/>
  <c r="R3175" i="35"/>
  <c r="O3175" i="35" s="1"/>
  <c r="R3174" i="35"/>
  <c r="O3174" i="35" s="1"/>
  <c r="R3173" i="35"/>
  <c r="O3173" i="35" s="1"/>
  <c r="R3172" i="35"/>
  <c r="O3172" i="35" s="1"/>
  <c r="R3171" i="35"/>
  <c r="O3171" i="35" s="1"/>
  <c r="R3170" i="35"/>
  <c r="O3170" i="35" s="1"/>
  <c r="R3169" i="35"/>
  <c r="O3169" i="35" s="1"/>
  <c r="R3168" i="35"/>
  <c r="O3168" i="35" s="1"/>
  <c r="R3167" i="35"/>
  <c r="O3167" i="35" s="1"/>
  <c r="R3166" i="35"/>
  <c r="O3166" i="35" s="1"/>
  <c r="R3165" i="35"/>
  <c r="O3165" i="35" s="1"/>
  <c r="R3164" i="35"/>
  <c r="O3164" i="35" s="1"/>
  <c r="R3163" i="35"/>
  <c r="O3163" i="35" s="1"/>
  <c r="R3162" i="35"/>
  <c r="O3162" i="35" s="1"/>
  <c r="R3161" i="35"/>
  <c r="O3161" i="35" s="1"/>
  <c r="R3160" i="35"/>
  <c r="O3160" i="35" s="1"/>
  <c r="R3159" i="35"/>
  <c r="O3159" i="35" s="1"/>
  <c r="R3158" i="35"/>
  <c r="O3158" i="35" s="1"/>
  <c r="R3157" i="35"/>
  <c r="O3157" i="35" s="1"/>
  <c r="R3156" i="35"/>
  <c r="O3156" i="35" s="1"/>
  <c r="R3155" i="35"/>
  <c r="O3155" i="35" s="1"/>
  <c r="R3154" i="35"/>
  <c r="O3154" i="35" s="1"/>
  <c r="R3153" i="35"/>
  <c r="O3153" i="35" s="1"/>
  <c r="R3152" i="35"/>
  <c r="O3152" i="35" s="1"/>
  <c r="R3151" i="35"/>
  <c r="O3151" i="35" s="1"/>
  <c r="R3150" i="35"/>
  <c r="O3150" i="35" s="1"/>
  <c r="R3149" i="35"/>
  <c r="O3149" i="35" s="1"/>
  <c r="R3148" i="35"/>
  <c r="O3148" i="35" s="1"/>
  <c r="R3147" i="35"/>
  <c r="O3147" i="35" s="1"/>
  <c r="R3146" i="35"/>
  <c r="O3146" i="35" s="1"/>
  <c r="R3145" i="35"/>
  <c r="O3145" i="35" s="1"/>
  <c r="R3144" i="35"/>
  <c r="O3144" i="35" s="1"/>
  <c r="R3143" i="35"/>
  <c r="O3143" i="35" s="1"/>
  <c r="R3142" i="35"/>
  <c r="O3142" i="35" s="1"/>
  <c r="R3141" i="35"/>
  <c r="O3141" i="35" s="1"/>
  <c r="R3140" i="35"/>
  <c r="O3140" i="35" s="1"/>
  <c r="R3139" i="35"/>
  <c r="O3139" i="35" s="1"/>
  <c r="R3138" i="35"/>
  <c r="O3138" i="35" s="1"/>
  <c r="R3137" i="35"/>
  <c r="O3137" i="35" s="1"/>
  <c r="R3136" i="35"/>
  <c r="O3136" i="35" s="1"/>
  <c r="R3135" i="35"/>
  <c r="O3135" i="35" s="1"/>
  <c r="R3134" i="35"/>
  <c r="O3134" i="35" s="1"/>
  <c r="R3133" i="35"/>
  <c r="O3133" i="35" s="1"/>
  <c r="R3132" i="35"/>
  <c r="O3132" i="35" s="1"/>
  <c r="R3131" i="35"/>
  <c r="O3131" i="35" s="1"/>
  <c r="R3130" i="35"/>
  <c r="O3130" i="35" s="1"/>
  <c r="R3129" i="35"/>
  <c r="O3129" i="35" s="1"/>
  <c r="R3128" i="35"/>
  <c r="O3128" i="35" s="1"/>
  <c r="R3127" i="35"/>
  <c r="O3127" i="35" s="1"/>
  <c r="R3126" i="35"/>
  <c r="O3126" i="35" s="1"/>
  <c r="R3125" i="35"/>
  <c r="O3125" i="35" s="1"/>
  <c r="R3124" i="35"/>
  <c r="O3124" i="35" s="1"/>
  <c r="R3123" i="35"/>
  <c r="O3123" i="35" s="1"/>
  <c r="R3122" i="35"/>
  <c r="O3122" i="35" s="1"/>
  <c r="R3121" i="35"/>
  <c r="O3121" i="35" s="1"/>
  <c r="R3120" i="35"/>
  <c r="O3120" i="35" s="1"/>
  <c r="R3119" i="35"/>
  <c r="O3119" i="35" s="1"/>
  <c r="R3118" i="35"/>
  <c r="O3118" i="35" s="1"/>
  <c r="R3117" i="35"/>
  <c r="O3117" i="35" s="1"/>
  <c r="R3116" i="35"/>
  <c r="O3116" i="35" s="1"/>
  <c r="R3115" i="35"/>
  <c r="O3115" i="35" s="1"/>
  <c r="R3114" i="35"/>
  <c r="O3114" i="35" s="1"/>
  <c r="R3113" i="35"/>
  <c r="O3113" i="35" s="1"/>
  <c r="R3112" i="35"/>
  <c r="O3112" i="35" s="1"/>
  <c r="R3111" i="35"/>
  <c r="O3111" i="35" s="1"/>
  <c r="R3110" i="35"/>
  <c r="O3110" i="35" s="1"/>
  <c r="R3109" i="35"/>
  <c r="O3109" i="35" s="1"/>
  <c r="R3108" i="35"/>
  <c r="O3108" i="35" s="1"/>
  <c r="R3107" i="35"/>
  <c r="O3107" i="35" s="1"/>
  <c r="R3106" i="35"/>
  <c r="O3106" i="35" s="1"/>
  <c r="R3105" i="35"/>
  <c r="O3105" i="35" s="1"/>
  <c r="R3104" i="35"/>
  <c r="O3104" i="35" s="1"/>
  <c r="R3103" i="35"/>
  <c r="O3103" i="35" s="1"/>
  <c r="R3102" i="35"/>
  <c r="O3102" i="35" s="1"/>
  <c r="R3101" i="35"/>
  <c r="O3101" i="35" s="1"/>
  <c r="R3100" i="35"/>
  <c r="O3100" i="35" s="1"/>
  <c r="R3099" i="35"/>
  <c r="O3099" i="35" s="1"/>
  <c r="R3098" i="35"/>
  <c r="O3098" i="35" s="1"/>
  <c r="R3097" i="35"/>
  <c r="O3097" i="35" s="1"/>
  <c r="R3096" i="35"/>
  <c r="O3096" i="35" s="1"/>
  <c r="R3095" i="35"/>
  <c r="O3095" i="35" s="1"/>
  <c r="R3094" i="35"/>
  <c r="O3094" i="35" s="1"/>
  <c r="R3093" i="35"/>
  <c r="O3093" i="35" s="1"/>
  <c r="R3092" i="35"/>
  <c r="O3092" i="35" s="1"/>
  <c r="R3091" i="35"/>
  <c r="O3091" i="35" s="1"/>
  <c r="R3090" i="35"/>
  <c r="O3090" i="35" s="1"/>
  <c r="R3089" i="35"/>
  <c r="O3089" i="35" s="1"/>
  <c r="R3088" i="35"/>
  <c r="O3088" i="35" s="1"/>
  <c r="R3087" i="35"/>
  <c r="O3087" i="35" s="1"/>
  <c r="R3086" i="35"/>
  <c r="O3086" i="35" s="1"/>
  <c r="R3085" i="35"/>
  <c r="O3085" i="35" s="1"/>
  <c r="R3084" i="35"/>
  <c r="O3084" i="35" s="1"/>
  <c r="R3083" i="35"/>
  <c r="O3083" i="35" s="1"/>
  <c r="R3082" i="35"/>
  <c r="O3082" i="35" s="1"/>
  <c r="R3081" i="35"/>
  <c r="O3081" i="35" s="1"/>
  <c r="R3080" i="35"/>
  <c r="O3080" i="35" s="1"/>
  <c r="R3079" i="35"/>
  <c r="O3079" i="35" s="1"/>
  <c r="R3078" i="35"/>
  <c r="O3078" i="35" s="1"/>
  <c r="R3077" i="35"/>
  <c r="O3077" i="35" s="1"/>
  <c r="R3076" i="35"/>
  <c r="O3076" i="35" s="1"/>
  <c r="R3075" i="35"/>
  <c r="O3075" i="35" s="1"/>
  <c r="R3074" i="35"/>
  <c r="O3074" i="35" s="1"/>
  <c r="R3073" i="35"/>
  <c r="O3073" i="35" s="1"/>
  <c r="R3072" i="35"/>
  <c r="O3072" i="35" s="1"/>
  <c r="R3071" i="35"/>
  <c r="O3071" i="35" s="1"/>
  <c r="R3070" i="35"/>
  <c r="O3070" i="35" s="1"/>
  <c r="R3069" i="35"/>
  <c r="O3069" i="35" s="1"/>
  <c r="R3068" i="35"/>
  <c r="O3068" i="35" s="1"/>
  <c r="R3067" i="35"/>
  <c r="O3067" i="35" s="1"/>
  <c r="R3066" i="35"/>
  <c r="O3066" i="35" s="1"/>
  <c r="R3065" i="35"/>
  <c r="O3065" i="35" s="1"/>
  <c r="R3064" i="35"/>
  <c r="O3064" i="35" s="1"/>
  <c r="R3063" i="35"/>
  <c r="O3063" i="35" s="1"/>
  <c r="R3062" i="35"/>
  <c r="O3062" i="35" s="1"/>
  <c r="R3061" i="35"/>
  <c r="O3061" i="35" s="1"/>
  <c r="R3060" i="35"/>
  <c r="O3060" i="35" s="1"/>
  <c r="R3059" i="35"/>
  <c r="O3059" i="35" s="1"/>
  <c r="R3058" i="35"/>
  <c r="O3058" i="35" s="1"/>
  <c r="R3057" i="35"/>
  <c r="O3057" i="35" s="1"/>
  <c r="R3056" i="35"/>
  <c r="O3056" i="35" s="1"/>
  <c r="R3055" i="35"/>
  <c r="O3055" i="35" s="1"/>
  <c r="R3054" i="35"/>
  <c r="O3054" i="35" s="1"/>
  <c r="R3053" i="35"/>
  <c r="O3053" i="35" s="1"/>
  <c r="R3052" i="35"/>
  <c r="O3052" i="35" s="1"/>
  <c r="R3051" i="35"/>
  <c r="O3051" i="35" s="1"/>
  <c r="R3050" i="35"/>
  <c r="O3050" i="35" s="1"/>
  <c r="R3049" i="35"/>
  <c r="O3049" i="35" s="1"/>
  <c r="R3048" i="35"/>
  <c r="O3048" i="35" s="1"/>
  <c r="R3047" i="35"/>
  <c r="O3047" i="35" s="1"/>
  <c r="R3046" i="35"/>
  <c r="O3046" i="35" s="1"/>
  <c r="R3045" i="35"/>
  <c r="O3045" i="35" s="1"/>
  <c r="R3044" i="35"/>
  <c r="O3044" i="35" s="1"/>
  <c r="R3043" i="35"/>
  <c r="O3043" i="35" s="1"/>
  <c r="R3042" i="35"/>
  <c r="O3042" i="35" s="1"/>
  <c r="R3041" i="35"/>
  <c r="O3041" i="35" s="1"/>
  <c r="R3040" i="35"/>
  <c r="O3040" i="35" s="1"/>
  <c r="R3039" i="35"/>
  <c r="O3039" i="35" s="1"/>
  <c r="R3038" i="35"/>
  <c r="O3038" i="35" s="1"/>
  <c r="R3037" i="35"/>
  <c r="O3037" i="35" s="1"/>
  <c r="R3036" i="35"/>
  <c r="O3036" i="35" s="1"/>
  <c r="R3035" i="35"/>
  <c r="O3035" i="35" s="1"/>
  <c r="R3034" i="35"/>
  <c r="O3034" i="35" s="1"/>
  <c r="R3033" i="35"/>
  <c r="O3033" i="35" s="1"/>
  <c r="R3032" i="35"/>
  <c r="O3032" i="35" s="1"/>
  <c r="R3031" i="35"/>
  <c r="O3031" i="35" s="1"/>
  <c r="R3030" i="35"/>
  <c r="O3030" i="35" s="1"/>
  <c r="R3029" i="35"/>
  <c r="O3029" i="35" s="1"/>
  <c r="R3028" i="35"/>
  <c r="O3028" i="35" s="1"/>
  <c r="R3027" i="35"/>
  <c r="O3027" i="35" s="1"/>
  <c r="R3026" i="35"/>
  <c r="O3026" i="35" s="1"/>
  <c r="R3025" i="35"/>
  <c r="O3025" i="35" s="1"/>
  <c r="R3024" i="35"/>
  <c r="O3024" i="35" s="1"/>
  <c r="R3023" i="35"/>
  <c r="O3023" i="35" s="1"/>
  <c r="R3022" i="35"/>
  <c r="O3022" i="35" s="1"/>
  <c r="R3021" i="35"/>
  <c r="O3021" i="35" s="1"/>
  <c r="R3020" i="35"/>
  <c r="O3020" i="35" s="1"/>
  <c r="R3019" i="35"/>
  <c r="O3019" i="35" s="1"/>
  <c r="R3018" i="35"/>
  <c r="O3018" i="35" s="1"/>
  <c r="R3017" i="35"/>
  <c r="O3017" i="35" s="1"/>
  <c r="R3016" i="35"/>
  <c r="O3016" i="35" s="1"/>
  <c r="R3015" i="35"/>
  <c r="O3015" i="35" s="1"/>
  <c r="R3014" i="35"/>
  <c r="O3014" i="35" s="1"/>
  <c r="R3013" i="35"/>
  <c r="O3013" i="35" s="1"/>
  <c r="R3012" i="35"/>
  <c r="O3012" i="35" s="1"/>
  <c r="R3011" i="35"/>
  <c r="O3011" i="35" s="1"/>
  <c r="R3010" i="35"/>
  <c r="O3010" i="35" s="1"/>
  <c r="R3009" i="35"/>
  <c r="O3009" i="35" s="1"/>
  <c r="R3008" i="35"/>
  <c r="O3008" i="35" s="1"/>
  <c r="R3007" i="35"/>
  <c r="O3007" i="35" s="1"/>
  <c r="R3006" i="35"/>
  <c r="O3006" i="35" s="1"/>
  <c r="R3005" i="35"/>
  <c r="O3005" i="35" s="1"/>
  <c r="R3004" i="35"/>
  <c r="O3004" i="35" s="1"/>
  <c r="R3003" i="35"/>
  <c r="O3003" i="35" s="1"/>
  <c r="R3002" i="35"/>
  <c r="O3002" i="35" s="1"/>
  <c r="R3001" i="35"/>
  <c r="O3001" i="35" s="1"/>
  <c r="R3000" i="35"/>
  <c r="O3000" i="35" s="1"/>
  <c r="R2999" i="35"/>
  <c r="O2999" i="35" s="1"/>
  <c r="R2998" i="35"/>
  <c r="O2998" i="35" s="1"/>
  <c r="R2997" i="35"/>
  <c r="O2997" i="35" s="1"/>
  <c r="R2996" i="35"/>
  <c r="O2996" i="35" s="1"/>
  <c r="R2995" i="35"/>
  <c r="O2995" i="35" s="1"/>
  <c r="R2994" i="35"/>
  <c r="O2994" i="35" s="1"/>
  <c r="R2993" i="35"/>
  <c r="O2993" i="35" s="1"/>
  <c r="R2992" i="35"/>
  <c r="O2992" i="35" s="1"/>
  <c r="R2991" i="35"/>
  <c r="O2991" i="35" s="1"/>
  <c r="R2990" i="35"/>
  <c r="O2990" i="35" s="1"/>
  <c r="R2989" i="35"/>
  <c r="O2989" i="35" s="1"/>
  <c r="R2988" i="35"/>
  <c r="O2988" i="35" s="1"/>
  <c r="R2987" i="35"/>
  <c r="O2987" i="35" s="1"/>
  <c r="R2986" i="35"/>
  <c r="O2986" i="35" s="1"/>
  <c r="R2985" i="35"/>
  <c r="O2985" i="35" s="1"/>
  <c r="R2984" i="35"/>
  <c r="O2984" i="35" s="1"/>
  <c r="R2983" i="35"/>
  <c r="O2983" i="35" s="1"/>
  <c r="R2982" i="35"/>
  <c r="O2982" i="35" s="1"/>
  <c r="R2981" i="35"/>
  <c r="O2981" i="35" s="1"/>
  <c r="R2980" i="35"/>
  <c r="O2980" i="35" s="1"/>
  <c r="R2979" i="35"/>
  <c r="O2979" i="35" s="1"/>
  <c r="R2978" i="35"/>
  <c r="O2978" i="35" s="1"/>
  <c r="R2977" i="35"/>
  <c r="O2977" i="35" s="1"/>
  <c r="R2976" i="35"/>
  <c r="O2976" i="35" s="1"/>
  <c r="R2975" i="35"/>
  <c r="O2975" i="35" s="1"/>
  <c r="R2974" i="35"/>
  <c r="O2974" i="35" s="1"/>
  <c r="R2973" i="35"/>
  <c r="O2973" i="35" s="1"/>
  <c r="R2972" i="35"/>
  <c r="O2972" i="35" s="1"/>
  <c r="R2971" i="35"/>
  <c r="O2971" i="35" s="1"/>
  <c r="R2970" i="35"/>
  <c r="O2970" i="35" s="1"/>
  <c r="R2969" i="35"/>
  <c r="O2969" i="35" s="1"/>
  <c r="R2968" i="35"/>
  <c r="O2968" i="35" s="1"/>
  <c r="R2967" i="35"/>
  <c r="O2967" i="35" s="1"/>
  <c r="R2966" i="35"/>
  <c r="O2966" i="35" s="1"/>
  <c r="R2965" i="35"/>
  <c r="O2965" i="35" s="1"/>
  <c r="R2964" i="35"/>
  <c r="O2964" i="35" s="1"/>
  <c r="R2963" i="35"/>
  <c r="O2963" i="35" s="1"/>
  <c r="R2962" i="35"/>
  <c r="O2962" i="35" s="1"/>
  <c r="R2961" i="35"/>
  <c r="O2961" i="35" s="1"/>
  <c r="R2960" i="35"/>
  <c r="O2960" i="35" s="1"/>
  <c r="R2959" i="35"/>
  <c r="O2959" i="35" s="1"/>
  <c r="R2958" i="35"/>
  <c r="O2958" i="35" s="1"/>
  <c r="R2957" i="35"/>
  <c r="O2957" i="35" s="1"/>
  <c r="R2956" i="35"/>
  <c r="O2956" i="35" s="1"/>
  <c r="R2955" i="35"/>
  <c r="O2955" i="35" s="1"/>
  <c r="R2954" i="35"/>
  <c r="O2954" i="35" s="1"/>
  <c r="R2953" i="35"/>
  <c r="O2953" i="35" s="1"/>
  <c r="R2952" i="35"/>
  <c r="O2952" i="35" s="1"/>
  <c r="R2951" i="35"/>
  <c r="O2951" i="35" s="1"/>
  <c r="R2950" i="35"/>
  <c r="O2950" i="35" s="1"/>
  <c r="R2949" i="35"/>
  <c r="O2949" i="35" s="1"/>
  <c r="R2948" i="35"/>
  <c r="O2948" i="35" s="1"/>
  <c r="R2947" i="35"/>
  <c r="O2947" i="35" s="1"/>
  <c r="R2946" i="35"/>
  <c r="O2946" i="35" s="1"/>
  <c r="R2945" i="35"/>
  <c r="O2945" i="35" s="1"/>
  <c r="R2944" i="35"/>
  <c r="O2944" i="35" s="1"/>
  <c r="R2943" i="35"/>
  <c r="O2943" i="35" s="1"/>
  <c r="R2942" i="35"/>
  <c r="O2942" i="35" s="1"/>
  <c r="R2941" i="35"/>
  <c r="O2941" i="35" s="1"/>
  <c r="R2940" i="35"/>
  <c r="O2940" i="35" s="1"/>
  <c r="R2939" i="35"/>
  <c r="O2939" i="35" s="1"/>
  <c r="R2938" i="35"/>
  <c r="O2938" i="35" s="1"/>
  <c r="R2937" i="35"/>
  <c r="O2937" i="35" s="1"/>
  <c r="R2936" i="35"/>
  <c r="O2936" i="35" s="1"/>
  <c r="R2935" i="35"/>
  <c r="O2935" i="35" s="1"/>
  <c r="R2934" i="35"/>
  <c r="O2934" i="35" s="1"/>
  <c r="R2933" i="35"/>
  <c r="O2933" i="35" s="1"/>
  <c r="R2932" i="35"/>
  <c r="O2932" i="35" s="1"/>
  <c r="R2931" i="35"/>
  <c r="O2931" i="35" s="1"/>
  <c r="R2930" i="35"/>
  <c r="O2930" i="35" s="1"/>
  <c r="R2929" i="35"/>
  <c r="O2929" i="35" s="1"/>
  <c r="R2928" i="35"/>
  <c r="O2928" i="35" s="1"/>
  <c r="R2927" i="35"/>
  <c r="O2927" i="35" s="1"/>
  <c r="R2926" i="35"/>
  <c r="O2926" i="35" s="1"/>
  <c r="R2925" i="35"/>
  <c r="O2925" i="35" s="1"/>
  <c r="R2924" i="35"/>
  <c r="O2924" i="35" s="1"/>
  <c r="R2923" i="35"/>
  <c r="O2923" i="35" s="1"/>
  <c r="R2922" i="35"/>
  <c r="O2922" i="35" s="1"/>
  <c r="R2921" i="35"/>
  <c r="O2921" i="35" s="1"/>
  <c r="R2920" i="35"/>
  <c r="O2920" i="35" s="1"/>
  <c r="R2919" i="35"/>
  <c r="O2919" i="35" s="1"/>
  <c r="R2918" i="35"/>
  <c r="O2918" i="35" s="1"/>
  <c r="R2917" i="35"/>
  <c r="O2917" i="35" s="1"/>
  <c r="R2916" i="35"/>
  <c r="O2916" i="35" s="1"/>
  <c r="R2915" i="35"/>
  <c r="O2915" i="35" s="1"/>
  <c r="R2914" i="35"/>
  <c r="O2914" i="35" s="1"/>
  <c r="R2913" i="35"/>
  <c r="O2913" i="35" s="1"/>
  <c r="R2912" i="35"/>
  <c r="O2912" i="35" s="1"/>
  <c r="R2911" i="35"/>
  <c r="O2911" i="35" s="1"/>
  <c r="R2910" i="35"/>
  <c r="O2910" i="35" s="1"/>
  <c r="R2909" i="35"/>
  <c r="O2909" i="35" s="1"/>
  <c r="R2908" i="35"/>
  <c r="O2908" i="35" s="1"/>
  <c r="R2907" i="35"/>
  <c r="O2907" i="35" s="1"/>
  <c r="R2906" i="35"/>
  <c r="O2906" i="35" s="1"/>
  <c r="R2905" i="35"/>
  <c r="O2905" i="35" s="1"/>
  <c r="R2904" i="35"/>
  <c r="O2904" i="35" s="1"/>
  <c r="R2903" i="35"/>
  <c r="O2903" i="35" s="1"/>
  <c r="R2902" i="35"/>
  <c r="O2902" i="35" s="1"/>
  <c r="R2901" i="35"/>
  <c r="O2901" i="35" s="1"/>
  <c r="R2900" i="35"/>
  <c r="O2900" i="35" s="1"/>
  <c r="R2899" i="35"/>
  <c r="O2899" i="35" s="1"/>
  <c r="R2898" i="35"/>
  <c r="O2898" i="35" s="1"/>
  <c r="R2897" i="35"/>
  <c r="O2897" i="35" s="1"/>
  <c r="R2896" i="35"/>
  <c r="O2896" i="35" s="1"/>
  <c r="R2895" i="35"/>
  <c r="O2895" i="35" s="1"/>
  <c r="R2894" i="35"/>
  <c r="O2894" i="35" s="1"/>
  <c r="R2893" i="35"/>
  <c r="O2893" i="35" s="1"/>
  <c r="R2892" i="35"/>
  <c r="O2892" i="35" s="1"/>
  <c r="R2891" i="35"/>
  <c r="O2891" i="35" s="1"/>
  <c r="R2890" i="35"/>
  <c r="O2890" i="35" s="1"/>
  <c r="R2889" i="35"/>
  <c r="O2889" i="35" s="1"/>
  <c r="R2888" i="35"/>
  <c r="O2888" i="35" s="1"/>
  <c r="R2887" i="35"/>
  <c r="O2887" i="35" s="1"/>
  <c r="R2886" i="35"/>
  <c r="O2886" i="35" s="1"/>
  <c r="R2885" i="35"/>
  <c r="O2885" i="35" s="1"/>
  <c r="R2884" i="35"/>
  <c r="O2884" i="35" s="1"/>
  <c r="R2883" i="35"/>
  <c r="O2883" i="35" s="1"/>
  <c r="R2882" i="35"/>
  <c r="O2882" i="35" s="1"/>
  <c r="R2881" i="35"/>
  <c r="O2881" i="35" s="1"/>
  <c r="R2880" i="35"/>
  <c r="O2880" i="35" s="1"/>
  <c r="R2879" i="35"/>
  <c r="O2879" i="35" s="1"/>
  <c r="R2878" i="35"/>
  <c r="O2878" i="35" s="1"/>
  <c r="R2877" i="35"/>
  <c r="O2877" i="35" s="1"/>
  <c r="R2876" i="35"/>
  <c r="O2876" i="35" s="1"/>
  <c r="R2875" i="35"/>
  <c r="O2875" i="35" s="1"/>
  <c r="R2874" i="35"/>
  <c r="O2874" i="35" s="1"/>
  <c r="R2873" i="35"/>
  <c r="O2873" i="35" s="1"/>
  <c r="R2872" i="35"/>
  <c r="O2872" i="35" s="1"/>
  <c r="R2871" i="35"/>
  <c r="O2871" i="35" s="1"/>
  <c r="R2870" i="35"/>
  <c r="O2870" i="35" s="1"/>
  <c r="R2869" i="35"/>
  <c r="O2869" i="35" s="1"/>
  <c r="R2868" i="35"/>
  <c r="O2868" i="35" s="1"/>
  <c r="R2867" i="35"/>
  <c r="O2867" i="35" s="1"/>
  <c r="R2866" i="35"/>
  <c r="O2866" i="35" s="1"/>
  <c r="R2865" i="35"/>
  <c r="O2865" i="35" s="1"/>
  <c r="R2864" i="35"/>
  <c r="O2864" i="35" s="1"/>
  <c r="R2863" i="35"/>
  <c r="O2863" i="35" s="1"/>
  <c r="R2862" i="35"/>
  <c r="O2862" i="35" s="1"/>
  <c r="R2861" i="35"/>
  <c r="O2861" i="35" s="1"/>
  <c r="R2860" i="35"/>
  <c r="O2860" i="35" s="1"/>
  <c r="R2859" i="35"/>
  <c r="O2859" i="35" s="1"/>
  <c r="R2858" i="35"/>
  <c r="O2858" i="35" s="1"/>
  <c r="R2857" i="35"/>
  <c r="O2857" i="35" s="1"/>
  <c r="R2856" i="35"/>
  <c r="O2856" i="35" s="1"/>
  <c r="R2855" i="35"/>
  <c r="O2855" i="35" s="1"/>
  <c r="R2854" i="35"/>
  <c r="O2854" i="35" s="1"/>
  <c r="R2853" i="35"/>
  <c r="O2853" i="35" s="1"/>
  <c r="R2852" i="35"/>
  <c r="O2852" i="35" s="1"/>
  <c r="R2851" i="35"/>
  <c r="O2851" i="35" s="1"/>
  <c r="R2850" i="35"/>
  <c r="O2850" i="35" s="1"/>
  <c r="R2849" i="35"/>
  <c r="O2849" i="35" s="1"/>
  <c r="R2848" i="35"/>
  <c r="O2848" i="35" s="1"/>
  <c r="R2847" i="35"/>
  <c r="O2847" i="35" s="1"/>
  <c r="R2846" i="35"/>
  <c r="O2846" i="35" s="1"/>
  <c r="R2845" i="35"/>
  <c r="O2845" i="35" s="1"/>
  <c r="R2844" i="35"/>
  <c r="O2844" i="35" s="1"/>
  <c r="R2843" i="35"/>
  <c r="O2843" i="35" s="1"/>
  <c r="R2842" i="35"/>
  <c r="O2842" i="35" s="1"/>
  <c r="R2841" i="35"/>
  <c r="O2841" i="35" s="1"/>
  <c r="R2840" i="35"/>
  <c r="O2840" i="35" s="1"/>
  <c r="R2839" i="35"/>
  <c r="O2839" i="35" s="1"/>
  <c r="R2838" i="35"/>
  <c r="O2838" i="35" s="1"/>
  <c r="R2837" i="35"/>
  <c r="O2837" i="35" s="1"/>
  <c r="R2836" i="35"/>
  <c r="O2836" i="35" s="1"/>
  <c r="R2835" i="35"/>
  <c r="O2835" i="35" s="1"/>
  <c r="R2834" i="35"/>
  <c r="O2834" i="35" s="1"/>
  <c r="R2833" i="35"/>
  <c r="O2833" i="35" s="1"/>
  <c r="R2832" i="35"/>
  <c r="O2832" i="35" s="1"/>
  <c r="R2831" i="35"/>
  <c r="O2831" i="35" s="1"/>
  <c r="R2830" i="35"/>
  <c r="O2830" i="35" s="1"/>
  <c r="R2829" i="35"/>
  <c r="O2829" i="35" s="1"/>
  <c r="R2828" i="35"/>
  <c r="O2828" i="35" s="1"/>
  <c r="R2827" i="35"/>
  <c r="O2827" i="35" s="1"/>
  <c r="R2826" i="35"/>
  <c r="O2826" i="35" s="1"/>
  <c r="R2825" i="35"/>
  <c r="O2825" i="35" s="1"/>
  <c r="R2824" i="35"/>
  <c r="O2824" i="35" s="1"/>
  <c r="R2823" i="35"/>
  <c r="O2823" i="35" s="1"/>
  <c r="R2822" i="35"/>
  <c r="O2822" i="35" s="1"/>
  <c r="R2821" i="35"/>
  <c r="O2821" i="35" s="1"/>
  <c r="R2820" i="35"/>
  <c r="O2820" i="35" s="1"/>
  <c r="R2819" i="35"/>
  <c r="O2819" i="35" s="1"/>
  <c r="R2818" i="35"/>
  <c r="O2818" i="35" s="1"/>
  <c r="R2817" i="35"/>
  <c r="O2817" i="35" s="1"/>
  <c r="R2816" i="35"/>
  <c r="O2816" i="35" s="1"/>
  <c r="R2815" i="35"/>
  <c r="O2815" i="35" s="1"/>
  <c r="R2814" i="35"/>
  <c r="O2814" i="35" s="1"/>
  <c r="R2813" i="35"/>
  <c r="O2813" i="35" s="1"/>
  <c r="R2812" i="35"/>
  <c r="O2812" i="35" s="1"/>
  <c r="R2811" i="35"/>
  <c r="O2811" i="35" s="1"/>
  <c r="R2810" i="35"/>
  <c r="O2810" i="35" s="1"/>
  <c r="R2809" i="35"/>
  <c r="O2809" i="35" s="1"/>
  <c r="R2808" i="35"/>
  <c r="O2808" i="35" s="1"/>
  <c r="R2807" i="35"/>
  <c r="O2807" i="35" s="1"/>
  <c r="R2806" i="35"/>
  <c r="O2806" i="35" s="1"/>
  <c r="R2805" i="35"/>
  <c r="O2805" i="35" s="1"/>
  <c r="R2804" i="35"/>
  <c r="O2804" i="35" s="1"/>
  <c r="R2803" i="35"/>
  <c r="O2803" i="35" s="1"/>
  <c r="R2802" i="35"/>
  <c r="O2802" i="35" s="1"/>
  <c r="R2801" i="35"/>
  <c r="O2801" i="35" s="1"/>
  <c r="R2800" i="35"/>
  <c r="O2800" i="35" s="1"/>
  <c r="R2799" i="35"/>
  <c r="O2799" i="35" s="1"/>
  <c r="R2798" i="35"/>
  <c r="O2798" i="35" s="1"/>
  <c r="R2797" i="35"/>
  <c r="O2797" i="35" s="1"/>
  <c r="R2796" i="35"/>
  <c r="O2796" i="35" s="1"/>
  <c r="R2795" i="35"/>
  <c r="O2795" i="35" s="1"/>
  <c r="R2794" i="35"/>
  <c r="O2794" i="35" s="1"/>
  <c r="R2793" i="35"/>
  <c r="O2793" i="35" s="1"/>
  <c r="R2792" i="35"/>
  <c r="O2792" i="35" s="1"/>
  <c r="R2791" i="35"/>
  <c r="O2791" i="35" s="1"/>
  <c r="R2790" i="35"/>
  <c r="O2790" i="35" s="1"/>
  <c r="R2789" i="35"/>
  <c r="O2789" i="35" s="1"/>
  <c r="R2788" i="35"/>
  <c r="O2788" i="35" s="1"/>
  <c r="R2787" i="35"/>
  <c r="O2787" i="35" s="1"/>
  <c r="R2786" i="35"/>
  <c r="O2786" i="35" s="1"/>
  <c r="R2785" i="35"/>
  <c r="O2785" i="35" s="1"/>
  <c r="R2784" i="35"/>
  <c r="O2784" i="35" s="1"/>
  <c r="R2783" i="35"/>
  <c r="O2783" i="35" s="1"/>
  <c r="R2782" i="35"/>
  <c r="O2782" i="35" s="1"/>
  <c r="R2781" i="35"/>
  <c r="O2781" i="35" s="1"/>
  <c r="R2780" i="35"/>
  <c r="O2780" i="35" s="1"/>
  <c r="R2779" i="35"/>
  <c r="O2779" i="35" s="1"/>
  <c r="R2778" i="35"/>
  <c r="O2778" i="35" s="1"/>
  <c r="R2777" i="35"/>
  <c r="O2777" i="35" s="1"/>
  <c r="R2776" i="35"/>
  <c r="O2776" i="35" s="1"/>
  <c r="R2775" i="35"/>
  <c r="O2775" i="35" s="1"/>
  <c r="R2774" i="35"/>
  <c r="O2774" i="35" s="1"/>
  <c r="R2773" i="35"/>
  <c r="O2773" i="35" s="1"/>
  <c r="R2772" i="35"/>
  <c r="O2772" i="35" s="1"/>
  <c r="R2771" i="35"/>
  <c r="O2771" i="35" s="1"/>
  <c r="R2770" i="35"/>
  <c r="O2770" i="35" s="1"/>
  <c r="R2769" i="35"/>
  <c r="O2769" i="35" s="1"/>
  <c r="R2768" i="35"/>
  <c r="O2768" i="35" s="1"/>
  <c r="R2767" i="35"/>
  <c r="O2767" i="35" s="1"/>
  <c r="R2766" i="35"/>
  <c r="O2766" i="35" s="1"/>
  <c r="R2765" i="35"/>
  <c r="O2765" i="35" s="1"/>
  <c r="R2764" i="35"/>
  <c r="O2764" i="35" s="1"/>
  <c r="R2763" i="35"/>
  <c r="O2763" i="35" s="1"/>
  <c r="R2762" i="35"/>
  <c r="O2762" i="35" s="1"/>
  <c r="R2761" i="35"/>
  <c r="O2761" i="35" s="1"/>
  <c r="R2760" i="35"/>
  <c r="O2760" i="35" s="1"/>
  <c r="R2759" i="35"/>
  <c r="O2759" i="35" s="1"/>
  <c r="R2758" i="35"/>
  <c r="O2758" i="35" s="1"/>
  <c r="R2757" i="35"/>
  <c r="O2757" i="35" s="1"/>
  <c r="R2756" i="35"/>
  <c r="O2756" i="35" s="1"/>
  <c r="R2755" i="35"/>
  <c r="O2755" i="35" s="1"/>
  <c r="R2754" i="35"/>
  <c r="O2754" i="35" s="1"/>
  <c r="R2753" i="35"/>
  <c r="O2753" i="35" s="1"/>
  <c r="R2752" i="35"/>
  <c r="O2752" i="35" s="1"/>
  <c r="R2751" i="35"/>
  <c r="O2751" i="35" s="1"/>
  <c r="R2750" i="35"/>
  <c r="O2750" i="35" s="1"/>
  <c r="R2749" i="35"/>
  <c r="O2749" i="35" s="1"/>
  <c r="R2748" i="35"/>
  <c r="O2748" i="35" s="1"/>
  <c r="R2747" i="35"/>
  <c r="O2747" i="35" s="1"/>
  <c r="R2746" i="35"/>
  <c r="O2746" i="35" s="1"/>
  <c r="R2745" i="35"/>
  <c r="O2745" i="35" s="1"/>
  <c r="R2744" i="35"/>
  <c r="O2744" i="35" s="1"/>
  <c r="R2743" i="35"/>
  <c r="O2743" i="35" s="1"/>
  <c r="R2742" i="35"/>
  <c r="O2742" i="35" s="1"/>
  <c r="R2741" i="35"/>
  <c r="O2741" i="35" s="1"/>
  <c r="R2740" i="35"/>
  <c r="O2740" i="35" s="1"/>
  <c r="R2739" i="35"/>
  <c r="O2739" i="35" s="1"/>
  <c r="R2738" i="35"/>
  <c r="O2738" i="35" s="1"/>
  <c r="R2737" i="35"/>
  <c r="O2737" i="35" s="1"/>
  <c r="R2736" i="35"/>
  <c r="O2736" i="35" s="1"/>
  <c r="R2735" i="35"/>
  <c r="O2735" i="35" s="1"/>
  <c r="R2734" i="35"/>
  <c r="O2734" i="35" s="1"/>
  <c r="R2733" i="35"/>
  <c r="O2733" i="35" s="1"/>
  <c r="R2732" i="35"/>
  <c r="O2732" i="35" s="1"/>
  <c r="R2731" i="35"/>
  <c r="O2731" i="35" s="1"/>
  <c r="R2730" i="35"/>
  <c r="O2730" i="35" s="1"/>
  <c r="R2729" i="35"/>
  <c r="O2729" i="35" s="1"/>
  <c r="R2728" i="35"/>
  <c r="O2728" i="35" s="1"/>
  <c r="R2727" i="35"/>
  <c r="O2727" i="35" s="1"/>
  <c r="R2726" i="35"/>
  <c r="O2726" i="35" s="1"/>
  <c r="R2725" i="35"/>
  <c r="O2725" i="35" s="1"/>
  <c r="R2724" i="35"/>
  <c r="O2724" i="35" s="1"/>
  <c r="R2723" i="35"/>
  <c r="O2723" i="35" s="1"/>
  <c r="R2722" i="35"/>
  <c r="O2722" i="35" s="1"/>
  <c r="R2721" i="35"/>
  <c r="O2721" i="35" s="1"/>
  <c r="R2720" i="35"/>
  <c r="O2720" i="35" s="1"/>
  <c r="R2719" i="35"/>
  <c r="O2719" i="35" s="1"/>
  <c r="R2718" i="35"/>
  <c r="O2718" i="35" s="1"/>
  <c r="R2717" i="35"/>
  <c r="O2717" i="35" s="1"/>
  <c r="R2716" i="35"/>
  <c r="O2716" i="35" s="1"/>
  <c r="R2715" i="35"/>
  <c r="O2715" i="35" s="1"/>
  <c r="R2714" i="35"/>
  <c r="O2714" i="35" s="1"/>
  <c r="R2713" i="35"/>
  <c r="O2713" i="35" s="1"/>
  <c r="R2712" i="35"/>
  <c r="O2712" i="35" s="1"/>
  <c r="R2711" i="35"/>
  <c r="O2711" i="35" s="1"/>
  <c r="R2710" i="35"/>
  <c r="O2710" i="35" s="1"/>
  <c r="R2709" i="35"/>
  <c r="O2709" i="35" s="1"/>
  <c r="R2708" i="35"/>
  <c r="O2708" i="35" s="1"/>
  <c r="R2707" i="35"/>
  <c r="O2707" i="35" s="1"/>
  <c r="R2706" i="35"/>
  <c r="O2706" i="35" s="1"/>
  <c r="R2705" i="35"/>
  <c r="O2705" i="35" s="1"/>
  <c r="R2704" i="35"/>
  <c r="O2704" i="35" s="1"/>
  <c r="R2703" i="35"/>
  <c r="O2703" i="35" s="1"/>
  <c r="R2702" i="35"/>
  <c r="O2702" i="35" s="1"/>
  <c r="R2701" i="35"/>
  <c r="O2701" i="35" s="1"/>
  <c r="R2700" i="35"/>
  <c r="O2700" i="35" s="1"/>
  <c r="R2699" i="35"/>
  <c r="O2699" i="35" s="1"/>
  <c r="R2698" i="35"/>
  <c r="O2698" i="35" s="1"/>
  <c r="R2697" i="35"/>
  <c r="O2697" i="35" s="1"/>
  <c r="R2696" i="35"/>
  <c r="O2696" i="35" s="1"/>
  <c r="R2695" i="35"/>
  <c r="O2695" i="35" s="1"/>
  <c r="R2694" i="35"/>
  <c r="O2694" i="35" s="1"/>
  <c r="R2693" i="35"/>
  <c r="O2693" i="35" s="1"/>
  <c r="R2692" i="35"/>
  <c r="O2692" i="35" s="1"/>
  <c r="R2691" i="35"/>
  <c r="O2691" i="35" s="1"/>
  <c r="R2690" i="35"/>
  <c r="O2690" i="35" s="1"/>
  <c r="R2689" i="35"/>
  <c r="O2689" i="35" s="1"/>
  <c r="R2688" i="35"/>
  <c r="O2688" i="35" s="1"/>
  <c r="R2687" i="35"/>
  <c r="O2687" i="35" s="1"/>
  <c r="R2686" i="35"/>
  <c r="O2686" i="35" s="1"/>
  <c r="R2685" i="35"/>
  <c r="O2685" i="35" s="1"/>
  <c r="R2684" i="35"/>
  <c r="O2684" i="35" s="1"/>
  <c r="R2683" i="35"/>
  <c r="O2683" i="35" s="1"/>
  <c r="R2682" i="35"/>
  <c r="O2682" i="35" s="1"/>
  <c r="R2681" i="35"/>
  <c r="O2681" i="35" s="1"/>
  <c r="R2680" i="35"/>
  <c r="O2680" i="35" s="1"/>
  <c r="R2679" i="35"/>
  <c r="O2679" i="35" s="1"/>
  <c r="R2678" i="35"/>
  <c r="O2678" i="35" s="1"/>
  <c r="R2677" i="35"/>
  <c r="O2677" i="35" s="1"/>
  <c r="R2676" i="35"/>
  <c r="O2676" i="35" s="1"/>
  <c r="R2675" i="35"/>
  <c r="O2675" i="35" s="1"/>
  <c r="R2674" i="35"/>
  <c r="O2674" i="35" s="1"/>
  <c r="R2673" i="35"/>
  <c r="O2673" i="35" s="1"/>
  <c r="R2672" i="35"/>
  <c r="O2672" i="35" s="1"/>
  <c r="R2671" i="35"/>
  <c r="O2671" i="35" s="1"/>
  <c r="R2670" i="35"/>
  <c r="O2670" i="35" s="1"/>
  <c r="R2669" i="35"/>
  <c r="O2669" i="35" s="1"/>
  <c r="R2668" i="35"/>
  <c r="O2668" i="35" s="1"/>
  <c r="R2667" i="35"/>
  <c r="O2667" i="35" s="1"/>
  <c r="R2666" i="35"/>
  <c r="O2666" i="35" s="1"/>
  <c r="R2665" i="35"/>
  <c r="O2665" i="35" s="1"/>
  <c r="R2664" i="35"/>
  <c r="O2664" i="35" s="1"/>
  <c r="R2663" i="35"/>
  <c r="O2663" i="35" s="1"/>
  <c r="R2662" i="35"/>
  <c r="O2662" i="35" s="1"/>
  <c r="R2661" i="35"/>
  <c r="O2661" i="35" s="1"/>
  <c r="R2660" i="35"/>
  <c r="O2660" i="35" s="1"/>
  <c r="R2659" i="35"/>
  <c r="O2659" i="35" s="1"/>
  <c r="R2658" i="35"/>
  <c r="O2658" i="35" s="1"/>
  <c r="R2657" i="35"/>
  <c r="O2657" i="35" s="1"/>
  <c r="R2656" i="35"/>
  <c r="O2656" i="35" s="1"/>
  <c r="R2655" i="35"/>
  <c r="O2655" i="35" s="1"/>
  <c r="R2654" i="35"/>
  <c r="O2654" i="35" s="1"/>
  <c r="R2653" i="35"/>
  <c r="O2653" i="35" s="1"/>
  <c r="R2652" i="35"/>
  <c r="O2652" i="35" s="1"/>
  <c r="R2651" i="35"/>
  <c r="O2651" i="35" s="1"/>
  <c r="R2650" i="35"/>
  <c r="O2650" i="35" s="1"/>
  <c r="R2649" i="35"/>
  <c r="O2649" i="35" s="1"/>
  <c r="R2648" i="35"/>
  <c r="O2648" i="35" s="1"/>
  <c r="R2647" i="35"/>
  <c r="O2647" i="35" s="1"/>
  <c r="R2646" i="35"/>
  <c r="O2646" i="35" s="1"/>
  <c r="R2645" i="35"/>
  <c r="O2645" i="35" s="1"/>
  <c r="R2644" i="35"/>
  <c r="O2644" i="35" s="1"/>
  <c r="R2643" i="35"/>
  <c r="O2643" i="35" s="1"/>
  <c r="R2642" i="35"/>
  <c r="O2642" i="35" s="1"/>
  <c r="R2641" i="35"/>
  <c r="O2641" i="35" s="1"/>
  <c r="R2640" i="35"/>
  <c r="O2640" i="35" s="1"/>
  <c r="R2639" i="35"/>
  <c r="O2639" i="35" s="1"/>
  <c r="R2638" i="35"/>
  <c r="O2638" i="35" s="1"/>
  <c r="R2637" i="35"/>
  <c r="O2637" i="35" s="1"/>
  <c r="R2636" i="35"/>
  <c r="O2636" i="35" s="1"/>
  <c r="R2635" i="35"/>
  <c r="O2635" i="35" s="1"/>
  <c r="R2634" i="35"/>
  <c r="O2634" i="35" s="1"/>
  <c r="R2633" i="35"/>
  <c r="O2633" i="35" s="1"/>
  <c r="R2632" i="35"/>
  <c r="O2632" i="35" s="1"/>
  <c r="R2631" i="35"/>
  <c r="O2631" i="35" s="1"/>
  <c r="R2630" i="35"/>
  <c r="O2630" i="35" s="1"/>
  <c r="R2629" i="35"/>
  <c r="O2629" i="35" s="1"/>
  <c r="R2628" i="35"/>
  <c r="O2628" i="35" s="1"/>
  <c r="R2627" i="35"/>
  <c r="O2627" i="35" s="1"/>
  <c r="R2626" i="35"/>
  <c r="O2626" i="35" s="1"/>
  <c r="R2625" i="35"/>
  <c r="O2625" i="35" s="1"/>
  <c r="R2624" i="35"/>
  <c r="O2624" i="35" s="1"/>
  <c r="R2623" i="35"/>
  <c r="O2623" i="35" s="1"/>
  <c r="R2622" i="35"/>
  <c r="O2622" i="35" s="1"/>
  <c r="R2621" i="35"/>
  <c r="O2621" i="35" s="1"/>
  <c r="R2620" i="35"/>
  <c r="O2620" i="35" s="1"/>
  <c r="R2619" i="35"/>
  <c r="O2619" i="35" s="1"/>
  <c r="R2618" i="35"/>
  <c r="O2618" i="35" s="1"/>
  <c r="R2617" i="35"/>
  <c r="O2617" i="35" s="1"/>
  <c r="R2616" i="35"/>
  <c r="O2616" i="35" s="1"/>
  <c r="R2615" i="35"/>
  <c r="O2615" i="35" s="1"/>
  <c r="R2614" i="35"/>
  <c r="O2614" i="35" s="1"/>
  <c r="R2613" i="35"/>
  <c r="O2613" i="35" s="1"/>
  <c r="R2612" i="35"/>
  <c r="O2612" i="35" s="1"/>
  <c r="R2611" i="35"/>
  <c r="O2611" i="35" s="1"/>
  <c r="R2610" i="35"/>
  <c r="O2610" i="35" s="1"/>
  <c r="R2609" i="35"/>
  <c r="O2609" i="35" s="1"/>
  <c r="R2608" i="35"/>
  <c r="O2608" i="35" s="1"/>
  <c r="R2607" i="35"/>
  <c r="O2607" i="35" s="1"/>
  <c r="R2606" i="35"/>
  <c r="O2606" i="35" s="1"/>
  <c r="R2605" i="35"/>
  <c r="O2605" i="35" s="1"/>
  <c r="R2604" i="35"/>
  <c r="O2604" i="35" s="1"/>
  <c r="R2603" i="35"/>
  <c r="O2603" i="35" s="1"/>
  <c r="R2602" i="35"/>
  <c r="O2602" i="35" s="1"/>
  <c r="R2601" i="35"/>
  <c r="O2601" i="35" s="1"/>
  <c r="R2600" i="35"/>
  <c r="O2600" i="35" s="1"/>
  <c r="R2599" i="35"/>
  <c r="O2599" i="35" s="1"/>
  <c r="R2598" i="35"/>
  <c r="O2598" i="35" s="1"/>
  <c r="R2597" i="35"/>
  <c r="O2597" i="35" s="1"/>
  <c r="R2596" i="35"/>
  <c r="O2596" i="35" s="1"/>
  <c r="R2595" i="35"/>
  <c r="O2595" i="35" s="1"/>
  <c r="R2594" i="35"/>
  <c r="O2594" i="35" s="1"/>
  <c r="R2593" i="35"/>
  <c r="O2593" i="35" s="1"/>
  <c r="R2592" i="35"/>
  <c r="O2592" i="35" s="1"/>
  <c r="R2591" i="35"/>
  <c r="O2591" i="35" s="1"/>
  <c r="R2590" i="35"/>
  <c r="O2590" i="35" s="1"/>
  <c r="R2589" i="35"/>
  <c r="O2589" i="35" s="1"/>
  <c r="R2588" i="35"/>
  <c r="O2588" i="35" s="1"/>
  <c r="R2587" i="35"/>
  <c r="O2587" i="35" s="1"/>
  <c r="R2586" i="35"/>
  <c r="O2586" i="35" s="1"/>
  <c r="R2585" i="35"/>
  <c r="O2585" i="35" s="1"/>
  <c r="R2584" i="35"/>
  <c r="O2584" i="35" s="1"/>
  <c r="R2583" i="35"/>
  <c r="O2583" i="35" s="1"/>
  <c r="R2582" i="35"/>
  <c r="O2582" i="35" s="1"/>
  <c r="R2581" i="35"/>
  <c r="O2581" i="35" s="1"/>
  <c r="R2580" i="35"/>
  <c r="O2580" i="35" s="1"/>
  <c r="R2579" i="35"/>
  <c r="O2579" i="35" s="1"/>
  <c r="R2578" i="35"/>
  <c r="O2578" i="35" s="1"/>
  <c r="R2577" i="35"/>
  <c r="O2577" i="35" s="1"/>
  <c r="R2576" i="35"/>
  <c r="O2576" i="35" s="1"/>
  <c r="R2575" i="35"/>
  <c r="O2575" i="35" s="1"/>
  <c r="R2574" i="35"/>
  <c r="O2574" i="35" s="1"/>
  <c r="R2573" i="35"/>
  <c r="O2573" i="35" s="1"/>
  <c r="R2572" i="35"/>
  <c r="O2572" i="35" s="1"/>
  <c r="R2571" i="35"/>
  <c r="O2571" i="35" s="1"/>
  <c r="R2570" i="35"/>
  <c r="O2570" i="35" s="1"/>
  <c r="R2569" i="35"/>
  <c r="O2569" i="35" s="1"/>
  <c r="R2568" i="35"/>
  <c r="O2568" i="35" s="1"/>
  <c r="R2567" i="35"/>
  <c r="O2567" i="35" s="1"/>
  <c r="R2566" i="35"/>
  <c r="O2566" i="35" s="1"/>
  <c r="R2565" i="35"/>
  <c r="O2565" i="35" s="1"/>
  <c r="R2564" i="35"/>
  <c r="O2564" i="35" s="1"/>
  <c r="R2563" i="35"/>
  <c r="O2563" i="35" s="1"/>
  <c r="R2562" i="35"/>
  <c r="O2562" i="35" s="1"/>
  <c r="R2561" i="35"/>
  <c r="O2561" i="35" s="1"/>
  <c r="R2560" i="35"/>
  <c r="O2560" i="35" s="1"/>
  <c r="R2559" i="35"/>
  <c r="O2559" i="35" s="1"/>
  <c r="R2558" i="35"/>
  <c r="O2558" i="35" s="1"/>
  <c r="R2557" i="35"/>
  <c r="O2557" i="35" s="1"/>
  <c r="R2556" i="35"/>
  <c r="O2556" i="35" s="1"/>
  <c r="R2555" i="35"/>
  <c r="O2555" i="35" s="1"/>
  <c r="R2554" i="35"/>
  <c r="O2554" i="35" s="1"/>
  <c r="R2553" i="35"/>
  <c r="O2553" i="35" s="1"/>
  <c r="R2552" i="35"/>
  <c r="O2552" i="35" s="1"/>
  <c r="R2551" i="35"/>
  <c r="O2551" i="35" s="1"/>
  <c r="R2550" i="35"/>
  <c r="O2550" i="35" s="1"/>
  <c r="R2549" i="35"/>
  <c r="O2549" i="35" s="1"/>
  <c r="R2548" i="35"/>
  <c r="O2548" i="35" s="1"/>
  <c r="R2547" i="35"/>
  <c r="O2547" i="35" s="1"/>
  <c r="R2546" i="35"/>
  <c r="O2546" i="35" s="1"/>
  <c r="R2545" i="35"/>
  <c r="O2545" i="35" s="1"/>
  <c r="R2544" i="35"/>
  <c r="O2544" i="35" s="1"/>
  <c r="R2543" i="35"/>
  <c r="O2543" i="35" s="1"/>
  <c r="R2542" i="35"/>
  <c r="O2542" i="35" s="1"/>
  <c r="R2541" i="35"/>
  <c r="O2541" i="35" s="1"/>
  <c r="R2540" i="35"/>
  <c r="O2540" i="35" s="1"/>
  <c r="R2539" i="35"/>
  <c r="O2539" i="35" s="1"/>
  <c r="R2538" i="35"/>
  <c r="O2538" i="35" s="1"/>
  <c r="R2537" i="35"/>
  <c r="O2537" i="35" s="1"/>
  <c r="R2536" i="35"/>
  <c r="O2536" i="35" s="1"/>
  <c r="R2535" i="35"/>
  <c r="O2535" i="35" s="1"/>
  <c r="R2534" i="35"/>
  <c r="O2534" i="35" s="1"/>
  <c r="R2533" i="35"/>
  <c r="O2533" i="35" s="1"/>
  <c r="R2532" i="35"/>
  <c r="O2532" i="35" s="1"/>
  <c r="R2531" i="35"/>
  <c r="O2531" i="35" s="1"/>
  <c r="R2530" i="35"/>
  <c r="O2530" i="35" s="1"/>
  <c r="R2529" i="35"/>
  <c r="O2529" i="35" s="1"/>
  <c r="R2528" i="35"/>
  <c r="O2528" i="35" s="1"/>
  <c r="R2527" i="35"/>
  <c r="O2527" i="35" s="1"/>
  <c r="R2526" i="35"/>
  <c r="O2526" i="35" s="1"/>
  <c r="R2525" i="35"/>
  <c r="O2525" i="35" s="1"/>
  <c r="R2524" i="35"/>
  <c r="O2524" i="35" s="1"/>
  <c r="R2523" i="35"/>
  <c r="O2523" i="35" s="1"/>
  <c r="R2522" i="35"/>
  <c r="O2522" i="35" s="1"/>
  <c r="R2521" i="35"/>
  <c r="O2521" i="35" s="1"/>
  <c r="R2520" i="35"/>
  <c r="O2520" i="35" s="1"/>
  <c r="R2519" i="35"/>
  <c r="O2519" i="35" s="1"/>
  <c r="R2518" i="35"/>
  <c r="O2518" i="35" s="1"/>
  <c r="R2517" i="35"/>
  <c r="O2517" i="35" s="1"/>
  <c r="R2516" i="35"/>
  <c r="O2516" i="35" s="1"/>
  <c r="R2515" i="35"/>
  <c r="O2515" i="35" s="1"/>
  <c r="R2514" i="35"/>
  <c r="O2514" i="35" s="1"/>
  <c r="R2513" i="35"/>
  <c r="O2513" i="35" s="1"/>
  <c r="R2512" i="35"/>
  <c r="O2512" i="35" s="1"/>
  <c r="R2511" i="35"/>
  <c r="O2511" i="35" s="1"/>
  <c r="R2510" i="35"/>
  <c r="O2510" i="35" s="1"/>
  <c r="R2509" i="35"/>
  <c r="O2509" i="35" s="1"/>
  <c r="R2508" i="35"/>
  <c r="O2508" i="35" s="1"/>
  <c r="R2507" i="35"/>
  <c r="O2507" i="35" s="1"/>
  <c r="R2506" i="35"/>
  <c r="O2506" i="35" s="1"/>
  <c r="R2505" i="35"/>
  <c r="O2505" i="35" s="1"/>
  <c r="R2504" i="35"/>
  <c r="O2504" i="35" s="1"/>
  <c r="R2503" i="35"/>
  <c r="O2503" i="35" s="1"/>
  <c r="R2502" i="35"/>
  <c r="O2502" i="35" s="1"/>
  <c r="R2501" i="35"/>
  <c r="O2501" i="35" s="1"/>
  <c r="R2500" i="35"/>
  <c r="O2500" i="35" s="1"/>
  <c r="R2499" i="35"/>
  <c r="O2499" i="35" s="1"/>
  <c r="R2498" i="35"/>
  <c r="O2498" i="35" s="1"/>
  <c r="R2497" i="35"/>
  <c r="O2497" i="35" s="1"/>
  <c r="R2496" i="35"/>
  <c r="O2496" i="35" s="1"/>
  <c r="R2495" i="35"/>
  <c r="O2495" i="35" s="1"/>
  <c r="R2494" i="35"/>
  <c r="O2494" i="35" s="1"/>
  <c r="R2493" i="35"/>
  <c r="O2493" i="35" s="1"/>
  <c r="R2492" i="35"/>
  <c r="O2492" i="35" s="1"/>
  <c r="R2491" i="35"/>
  <c r="O2491" i="35" s="1"/>
  <c r="R2490" i="35"/>
  <c r="O2490" i="35" s="1"/>
  <c r="R2489" i="35"/>
  <c r="O2489" i="35" s="1"/>
  <c r="R2488" i="35"/>
  <c r="O2488" i="35" s="1"/>
  <c r="R2487" i="35"/>
  <c r="O2487" i="35" s="1"/>
  <c r="R2486" i="35"/>
  <c r="O2486" i="35" s="1"/>
  <c r="R2485" i="35"/>
  <c r="O2485" i="35" s="1"/>
  <c r="R2484" i="35"/>
  <c r="O2484" i="35" s="1"/>
  <c r="R2483" i="35"/>
  <c r="O2483" i="35" s="1"/>
  <c r="R2482" i="35"/>
  <c r="O2482" i="35" s="1"/>
  <c r="R2481" i="35"/>
  <c r="O2481" i="35" s="1"/>
  <c r="R2480" i="35"/>
  <c r="O2480" i="35" s="1"/>
  <c r="R2479" i="35"/>
  <c r="O2479" i="35" s="1"/>
  <c r="R2478" i="35"/>
  <c r="O2478" i="35" s="1"/>
  <c r="R2477" i="35"/>
  <c r="O2477" i="35" s="1"/>
  <c r="R2476" i="35"/>
  <c r="O2476" i="35" s="1"/>
  <c r="R2475" i="35"/>
  <c r="O2475" i="35" s="1"/>
  <c r="R2474" i="35"/>
  <c r="O2474" i="35" s="1"/>
  <c r="R2473" i="35"/>
  <c r="O2473" i="35" s="1"/>
  <c r="R2472" i="35"/>
  <c r="O2472" i="35" s="1"/>
  <c r="R2471" i="35"/>
  <c r="O2471" i="35" s="1"/>
  <c r="R2470" i="35"/>
  <c r="O2470" i="35" s="1"/>
  <c r="R2469" i="35"/>
  <c r="O2469" i="35" s="1"/>
  <c r="R2468" i="35"/>
  <c r="O2468" i="35" s="1"/>
  <c r="R2467" i="35"/>
  <c r="O2467" i="35" s="1"/>
  <c r="R2466" i="35"/>
  <c r="O2466" i="35" s="1"/>
  <c r="R2465" i="35"/>
  <c r="O2465" i="35" s="1"/>
  <c r="R2464" i="35"/>
  <c r="O2464" i="35" s="1"/>
  <c r="R2463" i="35"/>
  <c r="O2463" i="35" s="1"/>
  <c r="R2462" i="35"/>
  <c r="O2462" i="35" s="1"/>
  <c r="R2461" i="35"/>
  <c r="O2461" i="35" s="1"/>
  <c r="R2460" i="35"/>
  <c r="O2460" i="35" s="1"/>
  <c r="R2459" i="35"/>
  <c r="O2459" i="35" s="1"/>
  <c r="R2458" i="35"/>
  <c r="O2458" i="35" s="1"/>
  <c r="R2457" i="35"/>
  <c r="O2457" i="35" s="1"/>
  <c r="R2456" i="35"/>
  <c r="O2456" i="35" s="1"/>
  <c r="R2455" i="35"/>
  <c r="O2455" i="35" s="1"/>
  <c r="R2454" i="35"/>
  <c r="O2454" i="35" s="1"/>
  <c r="R2453" i="35"/>
  <c r="O2453" i="35" s="1"/>
  <c r="R2452" i="35"/>
  <c r="O2452" i="35" s="1"/>
  <c r="R2451" i="35"/>
  <c r="O2451" i="35" s="1"/>
  <c r="R2450" i="35"/>
  <c r="O2450" i="35" s="1"/>
  <c r="R2449" i="35"/>
  <c r="O2449" i="35" s="1"/>
  <c r="R2448" i="35"/>
  <c r="O2448" i="35" s="1"/>
  <c r="R2447" i="35"/>
  <c r="O2447" i="35" s="1"/>
  <c r="R2446" i="35"/>
  <c r="O2446" i="35" s="1"/>
  <c r="R2445" i="35"/>
  <c r="O2445" i="35" s="1"/>
  <c r="R2444" i="35"/>
  <c r="O2444" i="35" s="1"/>
  <c r="R2443" i="35"/>
  <c r="O2443" i="35" s="1"/>
  <c r="R2442" i="35"/>
  <c r="O2442" i="35" s="1"/>
  <c r="R2441" i="35"/>
  <c r="O2441" i="35" s="1"/>
  <c r="R2440" i="35"/>
  <c r="O2440" i="35" s="1"/>
  <c r="R2439" i="35"/>
  <c r="O2439" i="35" s="1"/>
  <c r="R2438" i="35"/>
  <c r="O2438" i="35" s="1"/>
  <c r="R2437" i="35"/>
  <c r="O2437" i="35" s="1"/>
  <c r="R2436" i="35"/>
  <c r="O2436" i="35" s="1"/>
  <c r="R2435" i="35"/>
  <c r="O2435" i="35" s="1"/>
  <c r="R2434" i="35"/>
  <c r="O2434" i="35" s="1"/>
  <c r="R2433" i="35"/>
  <c r="O2433" i="35" s="1"/>
  <c r="R2432" i="35"/>
  <c r="O2432" i="35" s="1"/>
  <c r="R2431" i="35"/>
  <c r="O2431" i="35" s="1"/>
  <c r="R2430" i="35"/>
  <c r="O2430" i="35" s="1"/>
  <c r="R2429" i="35"/>
  <c r="O2429" i="35" s="1"/>
  <c r="R2428" i="35"/>
  <c r="O2428" i="35" s="1"/>
  <c r="R2427" i="35"/>
  <c r="O2427" i="35" s="1"/>
  <c r="R2426" i="35"/>
  <c r="O2426" i="35" s="1"/>
  <c r="R2425" i="35"/>
  <c r="O2425" i="35" s="1"/>
  <c r="R2424" i="35"/>
  <c r="O2424" i="35" s="1"/>
  <c r="R2423" i="35"/>
  <c r="O2423" i="35" s="1"/>
  <c r="R2422" i="35"/>
  <c r="O2422" i="35" s="1"/>
  <c r="R2421" i="35"/>
  <c r="O2421" i="35" s="1"/>
  <c r="R2420" i="35"/>
  <c r="O2420" i="35" s="1"/>
  <c r="R2419" i="35"/>
  <c r="O2419" i="35" s="1"/>
  <c r="R2418" i="35"/>
  <c r="O2418" i="35" s="1"/>
  <c r="R2417" i="35"/>
  <c r="O2417" i="35" s="1"/>
  <c r="R2416" i="35"/>
  <c r="O2416" i="35" s="1"/>
  <c r="R2415" i="35"/>
  <c r="O2415" i="35" s="1"/>
  <c r="R2414" i="35"/>
  <c r="O2414" i="35" s="1"/>
  <c r="R2413" i="35"/>
  <c r="O2413" i="35" s="1"/>
  <c r="R2412" i="35"/>
  <c r="O2412" i="35" s="1"/>
  <c r="R2411" i="35"/>
  <c r="O2411" i="35" s="1"/>
  <c r="R2410" i="35"/>
  <c r="O2410" i="35" s="1"/>
  <c r="R2409" i="35"/>
  <c r="O2409" i="35" s="1"/>
  <c r="R2408" i="35"/>
  <c r="O2408" i="35" s="1"/>
  <c r="R2407" i="35"/>
  <c r="O2407" i="35" s="1"/>
  <c r="R2406" i="35"/>
  <c r="O2406" i="35" s="1"/>
  <c r="R2405" i="35"/>
  <c r="O2405" i="35" s="1"/>
  <c r="R2404" i="35"/>
  <c r="O2404" i="35" s="1"/>
  <c r="R2403" i="35"/>
  <c r="O2403" i="35" s="1"/>
  <c r="R2402" i="35"/>
  <c r="O2402" i="35" s="1"/>
  <c r="R2401" i="35"/>
  <c r="O2401" i="35" s="1"/>
  <c r="R2400" i="35"/>
  <c r="O2400" i="35" s="1"/>
  <c r="R2399" i="35"/>
  <c r="O2399" i="35" s="1"/>
  <c r="R2398" i="35"/>
  <c r="O2398" i="35" s="1"/>
  <c r="R2397" i="35"/>
  <c r="O2397" i="35" s="1"/>
  <c r="R2396" i="35"/>
  <c r="O2396" i="35" s="1"/>
  <c r="R2395" i="35"/>
  <c r="O2395" i="35" s="1"/>
  <c r="R2394" i="35"/>
  <c r="O2394" i="35" s="1"/>
  <c r="R2393" i="35"/>
  <c r="O2393" i="35" s="1"/>
  <c r="R2392" i="35"/>
  <c r="O2392" i="35" s="1"/>
  <c r="R2391" i="35"/>
  <c r="O2391" i="35" s="1"/>
  <c r="R2390" i="35"/>
  <c r="O2390" i="35" s="1"/>
  <c r="R2389" i="35"/>
  <c r="O2389" i="35" s="1"/>
  <c r="R2388" i="35"/>
  <c r="O2388" i="35" s="1"/>
  <c r="R2387" i="35"/>
  <c r="O2387" i="35" s="1"/>
  <c r="R2386" i="35"/>
  <c r="O2386" i="35" s="1"/>
  <c r="R2385" i="35"/>
  <c r="O2385" i="35" s="1"/>
  <c r="R2384" i="35"/>
  <c r="O2384" i="35" s="1"/>
  <c r="R2383" i="35"/>
  <c r="O2383" i="35" s="1"/>
  <c r="R2382" i="35"/>
  <c r="O2382" i="35" s="1"/>
  <c r="R2381" i="35"/>
  <c r="O2381" i="35" s="1"/>
  <c r="R2380" i="35"/>
  <c r="O2380" i="35" s="1"/>
  <c r="R2379" i="35"/>
  <c r="O2379" i="35" s="1"/>
  <c r="R2378" i="35"/>
  <c r="O2378" i="35" s="1"/>
  <c r="R2377" i="35"/>
  <c r="O2377" i="35" s="1"/>
  <c r="R2376" i="35"/>
  <c r="O2376" i="35" s="1"/>
  <c r="R2375" i="35"/>
  <c r="O2375" i="35" s="1"/>
  <c r="R2374" i="35"/>
  <c r="O2374" i="35" s="1"/>
  <c r="R2373" i="35"/>
  <c r="O2373" i="35" s="1"/>
  <c r="R2372" i="35"/>
  <c r="O2372" i="35" s="1"/>
  <c r="R2371" i="35"/>
  <c r="O2371" i="35" s="1"/>
  <c r="R2370" i="35"/>
  <c r="O2370" i="35" s="1"/>
  <c r="R2369" i="35"/>
  <c r="O2369" i="35" s="1"/>
  <c r="R2368" i="35"/>
  <c r="O2368" i="35" s="1"/>
  <c r="R2367" i="35"/>
  <c r="O2367" i="35" s="1"/>
  <c r="R2366" i="35"/>
  <c r="O2366" i="35" s="1"/>
  <c r="R2365" i="35"/>
  <c r="O2365" i="35" s="1"/>
  <c r="R2364" i="35"/>
  <c r="O2364" i="35" s="1"/>
  <c r="R2363" i="35"/>
  <c r="O2363" i="35" s="1"/>
  <c r="R2362" i="35"/>
  <c r="O2362" i="35" s="1"/>
  <c r="R2361" i="35"/>
  <c r="O2361" i="35" s="1"/>
  <c r="R2360" i="35"/>
  <c r="O2360" i="35" s="1"/>
  <c r="R2359" i="35"/>
  <c r="O2359" i="35" s="1"/>
  <c r="R2358" i="35"/>
  <c r="O2358" i="35" s="1"/>
  <c r="R2357" i="35"/>
  <c r="O2357" i="35" s="1"/>
  <c r="R2356" i="35"/>
  <c r="O2356" i="35" s="1"/>
  <c r="R2355" i="35"/>
  <c r="O2355" i="35" s="1"/>
  <c r="R2354" i="35"/>
  <c r="O2354" i="35" s="1"/>
  <c r="R2353" i="35"/>
  <c r="O2353" i="35" s="1"/>
  <c r="R2352" i="35"/>
  <c r="O2352" i="35" s="1"/>
  <c r="R2351" i="35"/>
  <c r="O2351" i="35" s="1"/>
  <c r="R2350" i="35"/>
  <c r="O2350" i="35" s="1"/>
  <c r="R2349" i="35"/>
  <c r="O2349" i="35" s="1"/>
  <c r="R2348" i="35"/>
  <c r="O2348" i="35" s="1"/>
  <c r="R2347" i="35"/>
  <c r="O2347" i="35" s="1"/>
  <c r="R2346" i="35"/>
  <c r="O2346" i="35" s="1"/>
  <c r="R2345" i="35"/>
  <c r="O2345" i="35" s="1"/>
  <c r="R2344" i="35"/>
  <c r="O2344" i="35" s="1"/>
  <c r="R2343" i="35"/>
  <c r="O2343" i="35" s="1"/>
  <c r="R2342" i="35"/>
  <c r="O2342" i="35" s="1"/>
  <c r="R2341" i="35"/>
  <c r="O2341" i="35" s="1"/>
  <c r="R2340" i="35"/>
  <c r="O2340" i="35" s="1"/>
  <c r="R2339" i="35"/>
  <c r="O2339" i="35" s="1"/>
  <c r="R2338" i="35"/>
  <c r="O2338" i="35" s="1"/>
  <c r="R2337" i="35"/>
  <c r="O2337" i="35" s="1"/>
  <c r="R2336" i="35"/>
  <c r="O2336" i="35" s="1"/>
  <c r="R2335" i="35"/>
  <c r="O2335" i="35" s="1"/>
  <c r="R2334" i="35"/>
  <c r="O2334" i="35" s="1"/>
  <c r="R2333" i="35"/>
  <c r="O2333" i="35" s="1"/>
  <c r="R2332" i="35"/>
  <c r="O2332" i="35" s="1"/>
  <c r="R2331" i="35"/>
  <c r="O2331" i="35" s="1"/>
  <c r="R2330" i="35"/>
  <c r="O2330" i="35" s="1"/>
  <c r="R2329" i="35"/>
  <c r="O2329" i="35" s="1"/>
  <c r="R2328" i="35"/>
  <c r="O2328" i="35" s="1"/>
  <c r="R2327" i="35"/>
  <c r="O2327" i="35" s="1"/>
  <c r="R2326" i="35"/>
  <c r="O2326" i="35" s="1"/>
  <c r="R2325" i="35"/>
  <c r="O2325" i="35" s="1"/>
  <c r="R2324" i="35"/>
  <c r="O2324" i="35" s="1"/>
  <c r="R2323" i="35"/>
  <c r="O2323" i="35" s="1"/>
  <c r="R2322" i="35"/>
  <c r="O2322" i="35" s="1"/>
  <c r="R2321" i="35"/>
  <c r="O2321" i="35" s="1"/>
  <c r="R2320" i="35"/>
  <c r="O2320" i="35" s="1"/>
  <c r="R2319" i="35"/>
  <c r="O2319" i="35" s="1"/>
  <c r="R2318" i="35"/>
  <c r="O2318" i="35" s="1"/>
  <c r="R2317" i="35"/>
  <c r="O2317" i="35" s="1"/>
  <c r="R2316" i="35"/>
  <c r="O2316" i="35" s="1"/>
  <c r="R2315" i="35"/>
  <c r="O2315" i="35" s="1"/>
  <c r="R2314" i="35"/>
  <c r="O2314" i="35" s="1"/>
  <c r="R2313" i="35"/>
  <c r="O2313" i="35" s="1"/>
  <c r="R2312" i="35"/>
  <c r="O2312" i="35" s="1"/>
  <c r="R2311" i="35"/>
  <c r="O2311" i="35" s="1"/>
  <c r="R2310" i="35"/>
  <c r="O2310" i="35" s="1"/>
  <c r="R2309" i="35"/>
  <c r="O2309" i="35" s="1"/>
  <c r="R2308" i="35"/>
  <c r="O2308" i="35" s="1"/>
  <c r="R2307" i="35"/>
  <c r="O2307" i="35" s="1"/>
  <c r="R2306" i="35"/>
  <c r="O2306" i="35" s="1"/>
  <c r="R2305" i="35"/>
  <c r="O2305" i="35" s="1"/>
  <c r="R2304" i="35"/>
  <c r="O2304" i="35" s="1"/>
  <c r="R2303" i="35"/>
  <c r="O2303" i="35" s="1"/>
  <c r="R2302" i="35"/>
  <c r="O2302" i="35" s="1"/>
  <c r="R2301" i="35"/>
  <c r="O2301" i="35" s="1"/>
  <c r="R2300" i="35"/>
  <c r="O2300" i="35" s="1"/>
  <c r="R2299" i="35"/>
  <c r="O2299" i="35" s="1"/>
  <c r="R2298" i="35"/>
  <c r="O2298" i="35" s="1"/>
  <c r="R2297" i="35"/>
  <c r="O2297" i="35" s="1"/>
  <c r="R2296" i="35"/>
  <c r="O2296" i="35" s="1"/>
  <c r="R2295" i="35"/>
  <c r="O2295" i="35" s="1"/>
  <c r="R2294" i="35"/>
  <c r="O2294" i="35" s="1"/>
  <c r="R2293" i="35"/>
  <c r="O2293" i="35" s="1"/>
  <c r="R2292" i="35"/>
  <c r="O2292" i="35" s="1"/>
  <c r="R2291" i="35"/>
  <c r="O2291" i="35" s="1"/>
  <c r="R2290" i="35"/>
  <c r="O2290" i="35" s="1"/>
  <c r="R2289" i="35"/>
  <c r="O2289" i="35" s="1"/>
  <c r="R2288" i="35"/>
  <c r="O2288" i="35" s="1"/>
  <c r="R2287" i="35"/>
  <c r="O2287" i="35" s="1"/>
  <c r="R2286" i="35"/>
  <c r="O2286" i="35" s="1"/>
  <c r="R2285" i="35"/>
  <c r="O2285" i="35" s="1"/>
  <c r="R2284" i="35"/>
  <c r="O2284" i="35" s="1"/>
  <c r="R2283" i="35"/>
  <c r="O2283" i="35" s="1"/>
  <c r="R2282" i="35"/>
  <c r="O2282" i="35" s="1"/>
  <c r="R2281" i="35"/>
  <c r="O2281" i="35" s="1"/>
  <c r="R2280" i="35"/>
  <c r="O2280" i="35" s="1"/>
  <c r="R2279" i="35"/>
  <c r="O2279" i="35" s="1"/>
  <c r="R2278" i="35"/>
  <c r="O2278" i="35" s="1"/>
  <c r="R2277" i="35"/>
  <c r="O2277" i="35" s="1"/>
  <c r="R2276" i="35"/>
  <c r="O2276" i="35" s="1"/>
  <c r="R2275" i="35"/>
  <c r="O2275" i="35" s="1"/>
  <c r="R2274" i="35"/>
  <c r="O2274" i="35" s="1"/>
  <c r="R2273" i="35"/>
  <c r="O2273" i="35" s="1"/>
  <c r="R2272" i="35"/>
  <c r="O2272" i="35" s="1"/>
  <c r="R2271" i="35"/>
  <c r="O2271" i="35" s="1"/>
  <c r="R2270" i="35"/>
  <c r="O2270" i="35" s="1"/>
  <c r="R2269" i="35"/>
  <c r="O2269" i="35" s="1"/>
  <c r="R2268" i="35"/>
  <c r="O2268" i="35" s="1"/>
  <c r="R2267" i="35"/>
  <c r="O2267" i="35" s="1"/>
  <c r="R2266" i="35"/>
  <c r="O2266" i="35" s="1"/>
  <c r="R2265" i="35"/>
  <c r="O2265" i="35" s="1"/>
  <c r="R2264" i="35"/>
  <c r="O2264" i="35" s="1"/>
  <c r="R2263" i="35"/>
  <c r="O2263" i="35" s="1"/>
  <c r="R2262" i="35"/>
  <c r="O2262" i="35" s="1"/>
  <c r="R2261" i="35"/>
  <c r="O2261" i="35" s="1"/>
  <c r="R2260" i="35"/>
  <c r="O2260" i="35" s="1"/>
  <c r="R2259" i="35"/>
  <c r="O2259" i="35" s="1"/>
  <c r="R2258" i="35"/>
  <c r="O2258" i="35" s="1"/>
  <c r="R2257" i="35"/>
  <c r="O2257" i="35" s="1"/>
  <c r="R2256" i="35"/>
  <c r="O2256" i="35" s="1"/>
  <c r="R2255" i="35"/>
  <c r="O2255" i="35" s="1"/>
  <c r="R2254" i="35"/>
  <c r="O2254" i="35" s="1"/>
  <c r="R2253" i="35"/>
  <c r="O2253" i="35" s="1"/>
  <c r="R2252" i="35"/>
  <c r="O2252" i="35" s="1"/>
  <c r="R2251" i="35"/>
  <c r="O2251" i="35" s="1"/>
  <c r="R2250" i="35"/>
  <c r="O2250" i="35" s="1"/>
  <c r="R2249" i="35"/>
  <c r="O2249" i="35" s="1"/>
  <c r="R2248" i="35"/>
  <c r="O2248" i="35" s="1"/>
  <c r="R2247" i="35"/>
  <c r="O2247" i="35" s="1"/>
  <c r="R2246" i="35"/>
  <c r="O2246" i="35" s="1"/>
  <c r="R2245" i="35"/>
  <c r="O2245" i="35" s="1"/>
  <c r="R2244" i="35"/>
  <c r="O2244" i="35" s="1"/>
  <c r="R2243" i="35"/>
  <c r="O2243" i="35" s="1"/>
  <c r="R2242" i="35"/>
  <c r="O2242" i="35" s="1"/>
  <c r="R2241" i="35"/>
  <c r="O2241" i="35" s="1"/>
  <c r="R2240" i="35"/>
  <c r="O2240" i="35" s="1"/>
  <c r="R2239" i="35"/>
  <c r="O2239" i="35" s="1"/>
  <c r="R2238" i="35"/>
  <c r="O2238" i="35" s="1"/>
  <c r="R2237" i="35"/>
  <c r="O2237" i="35" s="1"/>
  <c r="R2236" i="35"/>
  <c r="O2236" i="35" s="1"/>
  <c r="R2235" i="35"/>
  <c r="O2235" i="35" s="1"/>
  <c r="R2234" i="35"/>
  <c r="O2234" i="35" s="1"/>
  <c r="R2233" i="35"/>
  <c r="O2233" i="35" s="1"/>
  <c r="R2232" i="35"/>
  <c r="O2232" i="35" s="1"/>
  <c r="R2231" i="35"/>
  <c r="O2231" i="35" s="1"/>
  <c r="R2230" i="35"/>
  <c r="O2230" i="35" s="1"/>
  <c r="R2229" i="35"/>
  <c r="O2229" i="35" s="1"/>
  <c r="R2228" i="35"/>
  <c r="O2228" i="35" s="1"/>
  <c r="R2227" i="35"/>
  <c r="O2227" i="35" s="1"/>
  <c r="R2226" i="35"/>
  <c r="O2226" i="35" s="1"/>
  <c r="R2225" i="35"/>
  <c r="O2225" i="35" s="1"/>
  <c r="R2224" i="35"/>
  <c r="O2224" i="35" s="1"/>
  <c r="R2223" i="35"/>
  <c r="O2223" i="35" s="1"/>
  <c r="R2222" i="35"/>
  <c r="O2222" i="35" s="1"/>
  <c r="R2221" i="35"/>
  <c r="O2221" i="35" s="1"/>
  <c r="R2220" i="35"/>
  <c r="O2220" i="35" s="1"/>
  <c r="R2219" i="35"/>
  <c r="O2219" i="35" s="1"/>
  <c r="R2218" i="35"/>
  <c r="O2218" i="35" s="1"/>
  <c r="R2217" i="35"/>
  <c r="O2217" i="35" s="1"/>
  <c r="R2216" i="35"/>
  <c r="O2216" i="35" s="1"/>
  <c r="R2215" i="35"/>
  <c r="O2215" i="35" s="1"/>
  <c r="R2214" i="35"/>
  <c r="O2214" i="35" s="1"/>
  <c r="R2213" i="35"/>
  <c r="O2213" i="35" s="1"/>
  <c r="R2212" i="35"/>
  <c r="O2212" i="35" s="1"/>
  <c r="R2211" i="35"/>
  <c r="O2211" i="35" s="1"/>
  <c r="R2210" i="35"/>
  <c r="O2210" i="35" s="1"/>
  <c r="R2209" i="35"/>
  <c r="O2209" i="35" s="1"/>
  <c r="R2208" i="35"/>
  <c r="O2208" i="35" s="1"/>
  <c r="R2207" i="35"/>
  <c r="O2207" i="35" s="1"/>
  <c r="R2206" i="35"/>
  <c r="O2206" i="35" s="1"/>
  <c r="R2205" i="35"/>
  <c r="O2205" i="35" s="1"/>
  <c r="R2204" i="35"/>
  <c r="O2204" i="35" s="1"/>
  <c r="R2203" i="35"/>
  <c r="O2203" i="35" s="1"/>
  <c r="R2202" i="35"/>
  <c r="O2202" i="35" s="1"/>
  <c r="R2201" i="35"/>
  <c r="O2201" i="35" s="1"/>
  <c r="R2200" i="35"/>
  <c r="O2200" i="35" s="1"/>
  <c r="R2199" i="35"/>
  <c r="O2199" i="35" s="1"/>
  <c r="R2198" i="35"/>
  <c r="O2198" i="35" s="1"/>
  <c r="R2197" i="35"/>
  <c r="O2197" i="35" s="1"/>
  <c r="R2196" i="35"/>
  <c r="O2196" i="35" s="1"/>
  <c r="R2195" i="35"/>
  <c r="O2195" i="35" s="1"/>
  <c r="R2194" i="35"/>
  <c r="O2194" i="35" s="1"/>
  <c r="R2193" i="35"/>
  <c r="O2193" i="35" s="1"/>
  <c r="R2192" i="35"/>
  <c r="O2192" i="35" s="1"/>
  <c r="R2191" i="35"/>
  <c r="O2191" i="35" s="1"/>
  <c r="R2190" i="35"/>
  <c r="O2190" i="35" s="1"/>
  <c r="R2189" i="35"/>
  <c r="O2189" i="35" s="1"/>
  <c r="R2188" i="35"/>
  <c r="O2188" i="35" s="1"/>
  <c r="R2187" i="35"/>
  <c r="O2187" i="35" s="1"/>
  <c r="R2186" i="35"/>
  <c r="O2186" i="35" s="1"/>
  <c r="R2185" i="35"/>
  <c r="O2185" i="35" s="1"/>
  <c r="R2184" i="35"/>
  <c r="O2184" i="35" s="1"/>
  <c r="R2183" i="35"/>
  <c r="O2183" i="35" s="1"/>
  <c r="R2182" i="35"/>
  <c r="O2182" i="35" s="1"/>
  <c r="R2181" i="35"/>
  <c r="O2181" i="35" s="1"/>
  <c r="R2180" i="35"/>
  <c r="O2180" i="35" s="1"/>
  <c r="R2179" i="35"/>
  <c r="O2179" i="35" s="1"/>
  <c r="R2178" i="35"/>
  <c r="O2178" i="35" s="1"/>
  <c r="R2177" i="35"/>
  <c r="O2177" i="35" s="1"/>
  <c r="R2176" i="35"/>
  <c r="O2176" i="35" s="1"/>
  <c r="R2175" i="35"/>
  <c r="O2175" i="35" s="1"/>
  <c r="R2174" i="35"/>
  <c r="O2174" i="35" s="1"/>
  <c r="R2173" i="35"/>
  <c r="O2173" i="35" s="1"/>
  <c r="R2172" i="35"/>
  <c r="O2172" i="35" s="1"/>
  <c r="R2171" i="35"/>
  <c r="O2171" i="35" s="1"/>
  <c r="R2170" i="35"/>
  <c r="O2170" i="35" s="1"/>
  <c r="R2169" i="35"/>
  <c r="O2169" i="35" s="1"/>
  <c r="R2168" i="35"/>
  <c r="O2168" i="35" s="1"/>
  <c r="R2167" i="35"/>
  <c r="O2167" i="35" s="1"/>
  <c r="R2166" i="35"/>
  <c r="O2166" i="35" s="1"/>
  <c r="R2165" i="35"/>
  <c r="O2165" i="35" s="1"/>
  <c r="R2164" i="35"/>
  <c r="O2164" i="35" s="1"/>
  <c r="R2163" i="35"/>
  <c r="O2163" i="35" s="1"/>
  <c r="R2162" i="35"/>
  <c r="O2162" i="35" s="1"/>
  <c r="R2161" i="35"/>
  <c r="O2161" i="35" s="1"/>
  <c r="R2160" i="35"/>
  <c r="O2160" i="35" s="1"/>
  <c r="R2159" i="35"/>
  <c r="O2159" i="35" s="1"/>
  <c r="R2158" i="35"/>
  <c r="O2158" i="35" s="1"/>
  <c r="R2157" i="35"/>
  <c r="O2157" i="35" s="1"/>
  <c r="R2156" i="35"/>
  <c r="O2156" i="35" s="1"/>
  <c r="R2155" i="35"/>
  <c r="O2155" i="35" s="1"/>
  <c r="R2154" i="35"/>
  <c r="O2154" i="35" s="1"/>
  <c r="R2153" i="35"/>
  <c r="O2153" i="35" s="1"/>
  <c r="R2152" i="35"/>
  <c r="O2152" i="35" s="1"/>
  <c r="R2151" i="35"/>
  <c r="O2151" i="35" s="1"/>
  <c r="R2150" i="35"/>
  <c r="O2150" i="35" s="1"/>
  <c r="R2149" i="35"/>
  <c r="O2149" i="35" s="1"/>
  <c r="R2148" i="35"/>
  <c r="O2148" i="35" s="1"/>
  <c r="R2147" i="35"/>
  <c r="O2147" i="35" s="1"/>
  <c r="R2146" i="35"/>
  <c r="O2146" i="35" s="1"/>
  <c r="R2145" i="35"/>
  <c r="O2145" i="35" s="1"/>
  <c r="R2144" i="35"/>
  <c r="O2144" i="35" s="1"/>
  <c r="R2143" i="35"/>
  <c r="O2143" i="35" s="1"/>
  <c r="R2142" i="35"/>
  <c r="O2142" i="35" s="1"/>
  <c r="R2141" i="35"/>
  <c r="O2141" i="35" s="1"/>
  <c r="R2140" i="35"/>
  <c r="O2140" i="35" s="1"/>
  <c r="R2139" i="35"/>
  <c r="O2139" i="35" s="1"/>
  <c r="R2138" i="35"/>
  <c r="O2138" i="35" s="1"/>
  <c r="R2137" i="35"/>
  <c r="O2137" i="35" s="1"/>
  <c r="R2136" i="35"/>
  <c r="O2136" i="35" s="1"/>
  <c r="R2135" i="35"/>
  <c r="O2135" i="35" s="1"/>
  <c r="R2134" i="35"/>
  <c r="O2134" i="35" s="1"/>
  <c r="R2133" i="35"/>
  <c r="O2133" i="35" s="1"/>
  <c r="R2132" i="35"/>
  <c r="O2132" i="35" s="1"/>
  <c r="R2131" i="35"/>
  <c r="O2131" i="35" s="1"/>
  <c r="R2130" i="35"/>
  <c r="O2130" i="35" s="1"/>
  <c r="R2129" i="35"/>
  <c r="O2129" i="35" s="1"/>
  <c r="R2128" i="35"/>
  <c r="O2128" i="35" s="1"/>
  <c r="R2127" i="35"/>
  <c r="O2127" i="35" s="1"/>
  <c r="R2126" i="35"/>
  <c r="O2126" i="35" s="1"/>
  <c r="R2125" i="35"/>
  <c r="O2125" i="35" s="1"/>
  <c r="R2124" i="35"/>
  <c r="O2124" i="35" s="1"/>
  <c r="R2123" i="35"/>
  <c r="O2123" i="35" s="1"/>
  <c r="R2122" i="35"/>
  <c r="O2122" i="35" s="1"/>
  <c r="R2121" i="35"/>
  <c r="O2121" i="35" s="1"/>
  <c r="R2120" i="35"/>
  <c r="O2120" i="35" s="1"/>
  <c r="R2119" i="35"/>
  <c r="O2119" i="35" s="1"/>
  <c r="R2118" i="35"/>
  <c r="O2118" i="35" s="1"/>
  <c r="R2117" i="35"/>
  <c r="O2117" i="35" s="1"/>
  <c r="R2116" i="35"/>
  <c r="O2116" i="35" s="1"/>
  <c r="R2115" i="35"/>
  <c r="O2115" i="35" s="1"/>
  <c r="R2114" i="35"/>
  <c r="O2114" i="35" s="1"/>
  <c r="R2113" i="35"/>
  <c r="O2113" i="35" s="1"/>
  <c r="R2112" i="35"/>
  <c r="O2112" i="35" s="1"/>
  <c r="R2111" i="35"/>
  <c r="O2111" i="35" s="1"/>
  <c r="R2110" i="35"/>
  <c r="O2110" i="35" s="1"/>
  <c r="R2109" i="35"/>
  <c r="O2109" i="35" s="1"/>
  <c r="R2108" i="35"/>
  <c r="O2108" i="35" s="1"/>
  <c r="R2107" i="35"/>
  <c r="O2107" i="35" s="1"/>
  <c r="R2106" i="35"/>
  <c r="O2106" i="35" s="1"/>
  <c r="R2105" i="35"/>
  <c r="O2105" i="35" s="1"/>
  <c r="R2104" i="35"/>
  <c r="O2104" i="35" s="1"/>
  <c r="R2103" i="35"/>
  <c r="O2103" i="35" s="1"/>
  <c r="R2102" i="35"/>
  <c r="O2102" i="35" s="1"/>
  <c r="R2101" i="35"/>
  <c r="O2101" i="35" s="1"/>
  <c r="R2100" i="35"/>
  <c r="O2100" i="35" s="1"/>
  <c r="R2099" i="35"/>
  <c r="O2099" i="35" s="1"/>
  <c r="R2098" i="35"/>
  <c r="O2098" i="35" s="1"/>
  <c r="R2097" i="35"/>
  <c r="O2097" i="35" s="1"/>
  <c r="R2096" i="35"/>
  <c r="O2096" i="35" s="1"/>
  <c r="R2095" i="35"/>
  <c r="O2095" i="35" s="1"/>
  <c r="R2094" i="35"/>
  <c r="O2094" i="35" s="1"/>
  <c r="R2093" i="35"/>
  <c r="O2093" i="35" s="1"/>
  <c r="R2092" i="35"/>
  <c r="O2092" i="35" s="1"/>
  <c r="R2091" i="35"/>
  <c r="O2091" i="35" s="1"/>
  <c r="R2090" i="35"/>
  <c r="O2090" i="35" s="1"/>
  <c r="R2089" i="35"/>
  <c r="O2089" i="35" s="1"/>
  <c r="R2088" i="35"/>
  <c r="O2088" i="35" s="1"/>
  <c r="R2087" i="35"/>
  <c r="O2087" i="35" s="1"/>
  <c r="R2086" i="35"/>
  <c r="O2086" i="35" s="1"/>
  <c r="R2085" i="35"/>
  <c r="O2085" i="35" s="1"/>
  <c r="R2084" i="35"/>
  <c r="O2084" i="35" s="1"/>
  <c r="R2083" i="35"/>
  <c r="O2083" i="35" s="1"/>
  <c r="R2082" i="35"/>
  <c r="O2082" i="35" s="1"/>
  <c r="R2081" i="35"/>
  <c r="O2081" i="35" s="1"/>
  <c r="R2080" i="35"/>
  <c r="O2080" i="35" s="1"/>
  <c r="R2079" i="35"/>
  <c r="O2079" i="35" s="1"/>
  <c r="R2078" i="35"/>
  <c r="O2078" i="35" s="1"/>
  <c r="R2077" i="35"/>
  <c r="O2077" i="35" s="1"/>
  <c r="R2076" i="35"/>
  <c r="O2076" i="35" s="1"/>
  <c r="R2075" i="35"/>
  <c r="O2075" i="35" s="1"/>
  <c r="R2074" i="35"/>
  <c r="O2074" i="35" s="1"/>
  <c r="R2073" i="35"/>
  <c r="O2073" i="35" s="1"/>
  <c r="R2072" i="35"/>
  <c r="O2072" i="35" s="1"/>
  <c r="R2071" i="35"/>
  <c r="O2071" i="35" s="1"/>
  <c r="R2070" i="35"/>
  <c r="O2070" i="35" s="1"/>
  <c r="R2069" i="35"/>
  <c r="O2069" i="35" s="1"/>
  <c r="R2068" i="35"/>
  <c r="O2068" i="35" s="1"/>
  <c r="R2067" i="35"/>
  <c r="O2067" i="35" s="1"/>
  <c r="R2066" i="35"/>
  <c r="O2066" i="35" s="1"/>
  <c r="R2065" i="35"/>
  <c r="O2065" i="35" s="1"/>
  <c r="R2064" i="35"/>
  <c r="O2064" i="35" s="1"/>
  <c r="R2063" i="35"/>
  <c r="O2063" i="35" s="1"/>
  <c r="R2062" i="35"/>
  <c r="O2062" i="35" s="1"/>
  <c r="R2061" i="35"/>
  <c r="O2061" i="35" s="1"/>
  <c r="R2060" i="35"/>
  <c r="O2060" i="35" s="1"/>
  <c r="R2059" i="35"/>
  <c r="O2059" i="35" s="1"/>
  <c r="R2058" i="35"/>
  <c r="O2058" i="35" s="1"/>
  <c r="R2057" i="35"/>
  <c r="O2057" i="35" s="1"/>
  <c r="R2056" i="35"/>
  <c r="O2056" i="35" s="1"/>
  <c r="R2055" i="35"/>
  <c r="O2055" i="35" s="1"/>
  <c r="R2054" i="35"/>
  <c r="O2054" i="35" s="1"/>
  <c r="R2053" i="35"/>
  <c r="O2053" i="35" s="1"/>
  <c r="R2052" i="35"/>
  <c r="O2052" i="35" s="1"/>
  <c r="R2051" i="35"/>
  <c r="O2051" i="35" s="1"/>
  <c r="R2050" i="35"/>
  <c r="O2050" i="35" s="1"/>
  <c r="R2049" i="35"/>
  <c r="O2049" i="35" s="1"/>
  <c r="R2048" i="35"/>
  <c r="O2048" i="35" s="1"/>
  <c r="R2047" i="35"/>
  <c r="O2047" i="35" s="1"/>
  <c r="R2046" i="35"/>
  <c r="O2046" i="35" s="1"/>
  <c r="R2045" i="35"/>
  <c r="O2045" i="35" s="1"/>
  <c r="R2044" i="35"/>
  <c r="O2044" i="35" s="1"/>
  <c r="R2043" i="35"/>
  <c r="O2043" i="35" s="1"/>
  <c r="R2042" i="35"/>
  <c r="O2042" i="35" s="1"/>
  <c r="R2041" i="35"/>
  <c r="O2041" i="35" s="1"/>
  <c r="R2040" i="35"/>
  <c r="O2040" i="35" s="1"/>
  <c r="R2039" i="35"/>
  <c r="O2039" i="35" s="1"/>
  <c r="R2038" i="35"/>
  <c r="O2038" i="35" s="1"/>
  <c r="R2037" i="35"/>
  <c r="O2037" i="35" s="1"/>
  <c r="R2036" i="35"/>
  <c r="O2036" i="35" s="1"/>
  <c r="R2035" i="35"/>
  <c r="O2035" i="35" s="1"/>
  <c r="R2034" i="35"/>
  <c r="O2034" i="35" s="1"/>
  <c r="R2033" i="35"/>
  <c r="O2033" i="35" s="1"/>
  <c r="R2032" i="35"/>
  <c r="O2032" i="35" s="1"/>
  <c r="R2031" i="35"/>
  <c r="O2031" i="35" s="1"/>
  <c r="R2030" i="35"/>
  <c r="O2030" i="35" s="1"/>
  <c r="R2029" i="35"/>
  <c r="O2029" i="35" s="1"/>
  <c r="R2028" i="35"/>
  <c r="O2028" i="35" s="1"/>
  <c r="R2027" i="35"/>
  <c r="O2027" i="35" s="1"/>
  <c r="R2026" i="35"/>
  <c r="O2026" i="35" s="1"/>
  <c r="R2025" i="35"/>
  <c r="O2025" i="35" s="1"/>
  <c r="R2024" i="35"/>
  <c r="O2024" i="35" s="1"/>
  <c r="R2023" i="35"/>
  <c r="O2023" i="35" s="1"/>
  <c r="R2022" i="35"/>
  <c r="O2022" i="35" s="1"/>
  <c r="R2021" i="35"/>
  <c r="O2021" i="35" s="1"/>
  <c r="R2020" i="35"/>
  <c r="O2020" i="35" s="1"/>
  <c r="R2019" i="35"/>
  <c r="O2019" i="35" s="1"/>
  <c r="R2018" i="35"/>
  <c r="O2018" i="35" s="1"/>
  <c r="R2017" i="35"/>
  <c r="O2017" i="35" s="1"/>
  <c r="R2016" i="35"/>
  <c r="O2016" i="35" s="1"/>
  <c r="R2015" i="35"/>
  <c r="O2015" i="35" s="1"/>
  <c r="R2014" i="35"/>
  <c r="O2014" i="35" s="1"/>
  <c r="R2013" i="35"/>
  <c r="O2013" i="35" s="1"/>
  <c r="R2012" i="35"/>
  <c r="O2012" i="35" s="1"/>
  <c r="R2011" i="35"/>
  <c r="O2011" i="35" s="1"/>
  <c r="R2010" i="35"/>
  <c r="O2010" i="35" s="1"/>
  <c r="R2009" i="35"/>
  <c r="O2009" i="35" s="1"/>
  <c r="R2008" i="35"/>
  <c r="O2008" i="35" s="1"/>
  <c r="R2007" i="35"/>
  <c r="O2007" i="35" s="1"/>
  <c r="R2006" i="35"/>
  <c r="O2006" i="35" s="1"/>
  <c r="R2005" i="35"/>
  <c r="O2005" i="35" s="1"/>
  <c r="R2004" i="35"/>
  <c r="O2004" i="35" s="1"/>
  <c r="R2003" i="35"/>
  <c r="O2003" i="35" s="1"/>
  <c r="R2002" i="35"/>
  <c r="O2002" i="35" s="1"/>
  <c r="R2001" i="35"/>
  <c r="O2001" i="35" s="1"/>
  <c r="R2000" i="35"/>
  <c r="O2000" i="35" s="1"/>
  <c r="R1999" i="35"/>
  <c r="O1999" i="35" s="1"/>
  <c r="R1998" i="35"/>
  <c r="O1998" i="35" s="1"/>
  <c r="R1997" i="35"/>
  <c r="O1997" i="35" s="1"/>
  <c r="R1996" i="35"/>
  <c r="O1996" i="35" s="1"/>
  <c r="R1995" i="35"/>
  <c r="O1995" i="35" s="1"/>
  <c r="R1994" i="35"/>
  <c r="O1994" i="35" s="1"/>
  <c r="R1993" i="35"/>
  <c r="O1993" i="35" s="1"/>
  <c r="R1992" i="35"/>
  <c r="O1992" i="35" s="1"/>
  <c r="R1991" i="35"/>
  <c r="O1991" i="35" s="1"/>
  <c r="R1990" i="35"/>
  <c r="O1990" i="35" s="1"/>
  <c r="R1989" i="35"/>
  <c r="O1989" i="35" s="1"/>
  <c r="R1988" i="35"/>
  <c r="O1988" i="35" s="1"/>
  <c r="R1987" i="35"/>
  <c r="O1987" i="35" s="1"/>
  <c r="R1986" i="35"/>
  <c r="O1986" i="35" s="1"/>
  <c r="R1985" i="35"/>
  <c r="O1985" i="35" s="1"/>
  <c r="R1984" i="35"/>
  <c r="O1984" i="35" s="1"/>
  <c r="R1983" i="35"/>
  <c r="O1983" i="35" s="1"/>
  <c r="R1982" i="35"/>
  <c r="O1982" i="35" s="1"/>
  <c r="R1981" i="35"/>
  <c r="O1981" i="35" s="1"/>
  <c r="R1980" i="35"/>
  <c r="O1980" i="35" s="1"/>
  <c r="R1979" i="35"/>
  <c r="O1979" i="35" s="1"/>
  <c r="R1978" i="35"/>
  <c r="O1978" i="35" s="1"/>
  <c r="R1977" i="35"/>
  <c r="O1977" i="35" s="1"/>
  <c r="R1976" i="35"/>
  <c r="O1976" i="35" s="1"/>
  <c r="R1975" i="35"/>
  <c r="O1975" i="35" s="1"/>
  <c r="R1974" i="35"/>
  <c r="O1974" i="35" s="1"/>
  <c r="R1973" i="35"/>
  <c r="O1973" i="35" s="1"/>
  <c r="R1972" i="35"/>
  <c r="O1972" i="35" s="1"/>
  <c r="R1971" i="35"/>
  <c r="O1971" i="35" s="1"/>
  <c r="R1970" i="35"/>
  <c r="O1970" i="35" s="1"/>
  <c r="R1969" i="35"/>
  <c r="O1969" i="35" s="1"/>
  <c r="R1968" i="35"/>
  <c r="O1968" i="35" s="1"/>
  <c r="R1967" i="35"/>
  <c r="O1967" i="35" s="1"/>
  <c r="R1966" i="35"/>
  <c r="O1966" i="35" s="1"/>
  <c r="R1965" i="35"/>
  <c r="O1965" i="35" s="1"/>
  <c r="R1964" i="35"/>
  <c r="O1964" i="35" s="1"/>
  <c r="R1963" i="35"/>
  <c r="O1963" i="35" s="1"/>
  <c r="R1962" i="35"/>
  <c r="O1962" i="35" s="1"/>
  <c r="R1961" i="35"/>
  <c r="O1961" i="35" s="1"/>
  <c r="R1960" i="35"/>
  <c r="O1960" i="35" s="1"/>
  <c r="R1959" i="35"/>
  <c r="O1959" i="35" s="1"/>
  <c r="R1958" i="35"/>
  <c r="O1958" i="35" s="1"/>
  <c r="R1957" i="35"/>
  <c r="O1957" i="35" s="1"/>
  <c r="R1956" i="35"/>
  <c r="O1956" i="35" s="1"/>
  <c r="R1955" i="35"/>
  <c r="O1955" i="35" s="1"/>
  <c r="R1954" i="35"/>
  <c r="O1954" i="35" s="1"/>
  <c r="R1953" i="35"/>
  <c r="O1953" i="35" s="1"/>
  <c r="R1952" i="35"/>
  <c r="O1952" i="35" s="1"/>
  <c r="R1951" i="35"/>
  <c r="O1951" i="35" s="1"/>
  <c r="R1950" i="35"/>
  <c r="O1950" i="35" s="1"/>
  <c r="R1949" i="35"/>
  <c r="O1949" i="35" s="1"/>
  <c r="R1948" i="35"/>
  <c r="O1948" i="35" s="1"/>
  <c r="R1947" i="35"/>
  <c r="O1947" i="35" s="1"/>
  <c r="R1946" i="35"/>
  <c r="O1946" i="35" s="1"/>
  <c r="R1945" i="35"/>
  <c r="O1945" i="35" s="1"/>
  <c r="R1944" i="35"/>
  <c r="O1944" i="35" s="1"/>
  <c r="R1943" i="35"/>
  <c r="O1943" i="35" s="1"/>
  <c r="R1942" i="35"/>
  <c r="O1942" i="35" s="1"/>
  <c r="R1941" i="35"/>
  <c r="O1941" i="35" s="1"/>
  <c r="R1940" i="35"/>
  <c r="O1940" i="35" s="1"/>
  <c r="R1939" i="35"/>
  <c r="O1939" i="35" s="1"/>
  <c r="R1938" i="35"/>
  <c r="O1938" i="35" s="1"/>
  <c r="R1937" i="35"/>
  <c r="O1937" i="35" s="1"/>
  <c r="R1936" i="35"/>
  <c r="O1936" i="35" s="1"/>
  <c r="R1935" i="35"/>
  <c r="O1935" i="35" s="1"/>
  <c r="R1934" i="35"/>
  <c r="O1934" i="35" s="1"/>
  <c r="R1933" i="35"/>
  <c r="O1933" i="35" s="1"/>
  <c r="R1932" i="35"/>
  <c r="O1932" i="35" s="1"/>
  <c r="R1931" i="35"/>
  <c r="O1931" i="35" s="1"/>
  <c r="R1930" i="35"/>
  <c r="O1930" i="35" s="1"/>
  <c r="R1929" i="35"/>
  <c r="O1929" i="35" s="1"/>
  <c r="R1928" i="35"/>
  <c r="O1928" i="35" s="1"/>
  <c r="R1927" i="35"/>
  <c r="O1927" i="35" s="1"/>
  <c r="R1926" i="35"/>
  <c r="O1926" i="35" s="1"/>
  <c r="R1925" i="35"/>
  <c r="O1925" i="35" s="1"/>
  <c r="R1924" i="35"/>
  <c r="O1924" i="35" s="1"/>
  <c r="R1923" i="35"/>
  <c r="O1923" i="35" s="1"/>
  <c r="R1922" i="35"/>
  <c r="O1922" i="35" s="1"/>
  <c r="R1921" i="35"/>
  <c r="O1921" i="35" s="1"/>
  <c r="R1920" i="35"/>
  <c r="O1920" i="35" s="1"/>
  <c r="R1919" i="35"/>
  <c r="O1919" i="35" s="1"/>
  <c r="R1918" i="35"/>
  <c r="O1918" i="35" s="1"/>
  <c r="R1917" i="35"/>
  <c r="O1917" i="35" s="1"/>
  <c r="R1916" i="35"/>
  <c r="O1916" i="35" s="1"/>
  <c r="R1915" i="35"/>
  <c r="O1915" i="35" s="1"/>
  <c r="R1914" i="35"/>
  <c r="O1914" i="35" s="1"/>
  <c r="R1913" i="35"/>
  <c r="O1913" i="35" s="1"/>
  <c r="R1912" i="35"/>
  <c r="O1912" i="35" s="1"/>
  <c r="R1911" i="35"/>
  <c r="O1911" i="35" s="1"/>
  <c r="R1910" i="35"/>
  <c r="O1910" i="35" s="1"/>
  <c r="R1909" i="35"/>
  <c r="O1909" i="35" s="1"/>
  <c r="R1908" i="35"/>
  <c r="O1908" i="35" s="1"/>
  <c r="R1907" i="35"/>
  <c r="O1907" i="35" s="1"/>
  <c r="R1906" i="35"/>
  <c r="O1906" i="35" s="1"/>
  <c r="R1905" i="35"/>
  <c r="O1905" i="35" s="1"/>
  <c r="R1904" i="35"/>
  <c r="O1904" i="35" s="1"/>
  <c r="R1903" i="35"/>
  <c r="O1903" i="35" s="1"/>
  <c r="R1902" i="35"/>
  <c r="O1902" i="35" s="1"/>
  <c r="R1901" i="35"/>
  <c r="O1901" i="35" s="1"/>
  <c r="R1900" i="35"/>
  <c r="O1900" i="35" s="1"/>
  <c r="R1899" i="35"/>
  <c r="O1899" i="35" s="1"/>
  <c r="R1898" i="35"/>
  <c r="O1898" i="35" s="1"/>
  <c r="R1897" i="35"/>
  <c r="O1897" i="35" s="1"/>
  <c r="R1896" i="35"/>
  <c r="O1896" i="35" s="1"/>
  <c r="R1895" i="35"/>
  <c r="O1895" i="35" s="1"/>
  <c r="R1894" i="35"/>
  <c r="O1894" i="35" s="1"/>
  <c r="R1893" i="35"/>
  <c r="O1893" i="35" s="1"/>
  <c r="R1892" i="35"/>
  <c r="O1892" i="35" s="1"/>
  <c r="R1891" i="35"/>
  <c r="O1891" i="35" s="1"/>
  <c r="R1890" i="35"/>
  <c r="O1890" i="35" s="1"/>
  <c r="R1889" i="35"/>
  <c r="O1889" i="35" s="1"/>
  <c r="R1888" i="35"/>
  <c r="O1888" i="35" s="1"/>
  <c r="R1887" i="35"/>
  <c r="O1887" i="35" s="1"/>
  <c r="R1886" i="35"/>
  <c r="O1886" i="35" s="1"/>
  <c r="R1885" i="35"/>
  <c r="O1885" i="35" s="1"/>
  <c r="R1884" i="35"/>
  <c r="O1884" i="35" s="1"/>
  <c r="R1883" i="35"/>
  <c r="O1883" i="35" s="1"/>
  <c r="R1882" i="35"/>
  <c r="O1882" i="35" s="1"/>
  <c r="R1881" i="35"/>
  <c r="O1881" i="35" s="1"/>
  <c r="R1880" i="35"/>
  <c r="O1880" i="35" s="1"/>
  <c r="R1879" i="35"/>
  <c r="O1879" i="35" s="1"/>
  <c r="R1878" i="35"/>
  <c r="O1878" i="35" s="1"/>
  <c r="R1877" i="35"/>
  <c r="O1877" i="35" s="1"/>
  <c r="R1876" i="35"/>
  <c r="O1876" i="35" s="1"/>
  <c r="R1875" i="35"/>
  <c r="O1875" i="35" s="1"/>
  <c r="R1874" i="35"/>
  <c r="O1874" i="35" s="1"/>
  <c r="R1873" i="35"/>
  <c r="O1873" i="35" s="1"/>
  <c r="R1872" i="35"/>
  <c r="O1872" i="35" s="1"/>
  <c r="R1871" i="35"/>
  <c r="O1871" i="35" s="1"/>
  <c r="R1870" i="35"/>
  <c r="O1870" i="35" s="1"/>
  <c r="R1869" i="35"/>
  <c r="O1869" i="35" s="1"/>
  <c r="R1868" i="35"/>
  <c r="O1868" i="35" s="1"/>
  <c r="R1867" i="35"/>
  <c r="O1867" i="35" s="1"/>
  <c r="R1866" i="35"/>
  <c r="O1866" i="35" s="1"/>
  <c r="R1865" i="35"/>
  <c r="O1865" i="35" s="1"/>
  <c r="R1864" i="35"/>
  <c r="O1864" i="35" s="1"/>
  <c r="R1863" i="35"/>
  <c r="O1863" i="35" s="1"/>
  <c r="R1862" i="35"/>
  <c r="O1862" i="35" s="1"/>
  <c r="R1861" i="35"/>
  <c r="O1861" i="35" s="1"/>
  <c r="R1860" i="35"/>
  <c r="O1860" i="35" s="1"/>
  <c r="R1859" i="35"/>
  <c r="O1859" i="35" s="1"/>
  <c r="R1858" i="35"/>
  <c r="O1858" i="35" s="1"/>
  <c r="R1857" i="35"/>
  <c r="O1857" i="35" s="1"/>
  <c r="R1856" i="35"/>
  <c r="O1856" i="35" s="1"/>
  <c r="R1855" i="35"/>
  <c r="O1855" i="35" s="1"/>
  <c r="R1854" i="35"/>
  <c r="O1854" i="35" s="1"/>
  <c r="R1853" i="35"/>
  <c r="O1853" i="35" s="1"/>
  <c r="R1852" i="35"/>
  <c r="O1852" i="35" s="1"/>
  <c r="R1851" i="35"/>
  <c r="O1851" i="35" s="1"/>
  <c r="R1850" i="35"/>
  <c r="O1850" i="35" s="1"/>
  <c r="R1849" i="35"/>
  <c r="O1849" i="35" s="1"/>
  <c r="R1848" i="35"/>
  <c r="O1848" i="35" s="1"/>
  <c r="R1847" i="35"/>
  <c r="O1847" i="35" s="1"/>
  <c r="R1846" i="35"/>
  <c r="O1846" i="35" s="1"/>
  <c r="R1845" i="35"/>
  <c r="O1845" i="35" s="1"/>
  <c r="R1844" i="35"/>
  <c r="O1844" i="35" s="1"/>
  <c r="R1843" i="35"/>
  <c r="O1843" i="35" s="1"/>
  <c r="R1842" i="35"/>
  <c r="O1842" i="35" s="1"/>
  <c r="R1841" i="35"/>
  <c r="O1841" i="35" s="1"/>
  <c r="R1840" i="35"/>
  <c r="O1840" i="35" s="1"/>
  <c r="R1839" i="35"/>
  <c r="O1839" i="35" s="1"/>
  <c r="R1838" i="35"/>
  <c r="O1838" i="35" s="1"/>
  <c r="R1837" i="35"/>
  <c r="O1837" i="35" s="1"/>
  <c r="R1836" i="35"/>
  <c r="O1836" i="35" s="1"/>
  <c r="R1835" i="35"/>
  <c r="O1835" i="35" s="1"/>
  <c r="R1834" i="35"/>
  <c r="O1834" i="35" s="1"/>
  <c r="R1833" i="35"/>
  <c r="O1833" i="35" s="1"/>
  <c r="R1832" i="35"/>
  <c r="O1832" i="35" s="1"/>
  <c r="R1831" i="35"/>
  <c r="O1831" i="35" s="1"/>
  <c r="R1830" i="35"/>
  <c r="O1830" i="35" s="1"/>
  <c r="R1829" i="35"/>
  <c r="O1829" i="35" s="1"/>
  <c r="R1828" i="35"/>
  <c r="O1828" i="35" s="1"/>
  <c r="R1827" i="35"/>
  <c r="O1827" i="35" s="1"/>
  <c r="R1826" i="35"/>
  <c r="O1826" i="35" s="1"/>
  <c r="R1825" i="35"/>
  <c r="O1825" i="35" s="1"/>
  <c r="R1824" i="35"/>
  <c r="O1824" i="35" s="1"/>
  <c r="R1823" i="35"/>
  <c r="O1823" i="35" s="1"/>
  <c r="R1822" i="35"/>
  <c r="O1822" i="35" s="1"/>
  <c r="R1821" i="35"/>
  <c r="O1821" i="35" s="1"/>
  <c r="R1820" i="35"/>
  <c r="O1820" i="35" s="1"/>
  <c r="R1819" i="35"/>
  <c r="O1819" i="35" s="1"/>
  <c r="R1818" i="35"/>
  <c r="O1818" i="35" s="1"/>
  <c r="R1817" i="35"/>
  <c r="O1817" i="35" s="1"/>
  <c r="R1816" i="35"/>
  <c r="O1816" i="35" s="1"/>
  <c r="R1815" i="35"/>
  <c r="O1815" i="35" s="1"/>
  <c r="R1814" i="35"/>
  <c r="O1814" i="35" s="1"/>
  <c r="R1813" i="35"/>
  <c r="O1813" i="35" s="1"/>
  <c r="R1812" i="35"/>
  <c r="O1812" i="35" s="1"/>
  <c r="R1811" i="35"/>
  <c r="O1811" i="35" s="1"/>
  <c r="R1810" i="35"/>
  <c r="O1810" i="35" s="1"/>
  <c r="R1809" i="35"/>
  <c r="O1809" i="35" s="1"/>
  <c r="R1808" i="35"/>
  <c r="O1808" i="35" s="1"/>
  <c r="R1807" i="35"/>
  <c r="O1807" i="35" s="1"/>
  <c r="R1806" i="35"/>
  <c r="O1806" i="35" s="1"/>
  <c r="R1805" i="35"/>
  <c r="O1805" i="35" s="1"/>
  <c r="R1804" i="35"/>
  <c r="O1804" i="35" s="1"/>
  <c r="R1803" i="35"/>
  <c r="O1803" i="35" s="1"/>
  <c r="R1802" i="35"/>
  <c r="O1802" i="35" s="1"/>
  <c r="R1801" i="35"/>
  <c r="O1801" i="35" s="1"/>
  <c r="R1800" i="35"/>
  <c r="O1800" i="35" s="1"/>
  <c r="R1799" i="35"/>
  <c r="O1799" i="35" s="1"/>
  <c r="R1798" i="35"/>
  <c r="O1798" i="35" s="1"/>
  <c r="R1797" i="35"/>
  <c r="O1797" i="35" s="1"/>
  <c r="R1796" i="35"/>
  <c r="O1796" i="35" s="1"/>
  <c r="R1795" i="35"/>
  <c r="O1795" i="35" s="1"/>
  <c r="R1794" i="35"/>
  <c r="O1794" i="35" s="1"/>
  <c r="R1793" i="35"/>
  <c r="O1793" i="35" s="1"/>
  <c r="R1792" i="35"/>
  <c r="O1792" i="35" s="1"/>
  <c r="R1791" i="35"/>
  <c r="O1791" i="35" s="1"/>
  <c r="R1790" i="35"/>
  <c r="O1790" i="35" s="1"/>
  <c r="R1789" i="35"/>
  <c r="O1789" i="35" s="1"/>
  <c r="R1788" i="35"/>
  <c r="O1788" i="35" s="1"/>
  <c r="R1787" i="35"/>
  <c r="O1787" i="35" s="1"/>
  <c r="R1786" i="35"/>
  <c r="O1786" i="35" s="1"/>
  <c r="R1785" i="35"/>
  <c r="O1785" i="35" s="1"/>
  <c r="R1784" i="35"/>
  <c r="O1784" i="35" s="1"/>
  <c r="R1783" i="35"/>
  <c r="O1783" i="35" s="1"/>
  <c r="R1782" i="35"/>
  <c r="O1782" i="35" s="1"/>
  <c r="R1781" i="35"/>
  <c r="O1781" i="35" s="1"/>
  <c r="R1780" i="35"/>
  <c r="O1780" i="35" s="1"/>
  <c r="R1779" i="35"/>
  <c r="O1779" i="35" s="1"/>
  <c r="R1778" i="35"/>
  <c r="O1778" i="35" s="1"/>
  <c r="R1777" i="35"/>
  <c r="O1777" i="35" s="1"/>
  <c r="R1776" i="35"/>
  <c r="O1776" i="35" s="1"/>
  <c r="R1775" i="35"/>
  <c r="O1775" i="35" s="1"/>
  <c r="R1774" i="35"/>
  <c r="O1774" i="35" s="1"/>
  <c r="R1773" i="35"/>
  <c r="O1773" i="35" s="1"/>
  <c r="R1772" i="35"/>
  <c r="O1772" i="35" s="1"/>
  <c r="R1771" i="35"/>
  <c r="O1771" i="35" s="1"/>
  <c r="R1770" i="35"/>
  <c r="O1770" i="35" s="1"/>
  <c r="R1769" i="35"/>
  <c r="O1769" i="35" s="1"/>
  <c r="R1768" i="35"/>
  <c r="O1768" i="35" s="1"/>
  <c r="R1767" i="35"/>
  <c r="O1767" i="35" s="1"/>
  <c r="R1766" i="35"/>
  <c r="O1766" i="35" s="1"/>
  <c r="R1765" i="35"/>
  <c r="O1765" i="35" s="1"/>
  <c r="R1764" i="35"/>
  <c r="O1764" i="35" s="1"/>
  <c r="R1763" i="35"/>
  <c r="O1763" i="35" s="1"/>
  <c r="R1762" i="35"/>
  <c r="O1762" i="35" s="1"/>
  <c r="R1761" i="35"/>
  <c r="O1761" i="35" s="1"/>
  <c r="R1760" i="35"/>
  <c r="O1760" i="35" s="1"/>
  <c r="R1759" i="35"/>
  <c r="O1759" i="35" s="1"/>
  <c r="R1758" i="35"/>
  <c r="O1758" i="35" s="1"/>
  <c r="R1757" i="35"/>
  <c r="O1757" i="35" s="1"/>
  <c r="R1756" i="35"/>
  <c r="O1756" i="35" s="1"/>
  <c r="R1755" i="35"/>
  <c r="O1755" i="35" s="1"/>
  <c r="R1754" i="35"/>
  <c r="O1754" i="35" s="1"/>
  <c r="R1753" i="35"/>
  <c r="O1753" i="35" s="1"/>
  <c r="R1752" i="35"/>
  <c r="O1752" i="35" s="1"/>
  <c r="R1751" i="35"/>
  <c r="O1751" i="35" s="1"/>
  <c r="R1750" i="35"/>
  <c r="O1750" i="35" s="1"/>
  <c r="R1749" i="35"/>
  <c r="O1749" i="35" s="1"/>
  <c r="R1748" i="35"/>
  <c r="O1748" i="35" s="1"/>
  <c r="R1747" i="35"/>
  <c r="O1747" i="35" s="1"/>
  <c r="R1746" i="35"/>
  <c r="O1746" i="35" s="1"/>
  <c r="R1745" i="35"/>
  <c r="O1745" i="35" s="1"/>
  <c r="R1744" i="35"/>
  <c r="O1744" i="35" s="1"/>
  <c r="R1743" i="35"/>
  <c r="O1743" i="35" s="1"/>
  <c r="R1742" i="35"/>
  <c r="O1742" i="35" s="1"/>
  <c r="R1741" i="35"/>
  <c r="O1741" i="35" s="1"/>
  <c r="R1740" i="35"/>
  <c r="O1740" i="35" s="1"/>
  <c r="R1739" i="35"/>
  <c r="O1739" i="35" s="1"/>
  <c r="R1738" i="35"/>
  <c r="O1738" i="35" s="1"/>
  <c r="R1737" i="35"/>
  <c r="O1737" i="35" s="1"/>
  <c r="R1736" i="35"/>
  <c r="O1736" i="35" s="1"/>
  <c r="R1735" i="35"/>
  <c r="O1735" i="35" s="1"/>
  <c r="R1734" i="35"/>
  <c r="O1734" i="35" s="1"/>
  <c r="R1733" i="35"/>
  <c r="O1733" i="35" s="1"/>
  <c r="R1732" i="35"/>
  <c r="O1732" i="35" s="1"/>
  <c r="R1731" i="35"/>
  <c r="O1731" i="35" s="1"/>
  <c r="R1730" i="35"/>
  <c r="O1730" i="35" s="1"/>
  <c r="R1729" i="35"/>
  <c r="O1729" i="35" s="1"/>
  <c r="R1728" i="35"/>
  <c r="O1728" i="35" s="1"/>
  <c r="R1727" i="35"/>
  <c r="O1727" i="35" s="1"/>
  <c r="R1726" i="35"/>
  <c r="O1726" i="35" s="1"/>
  <c r="R1725" i="35"/>
  <c r="O1725" i="35" s="1"/>
  <c r="R1724" i="35"/>
  <c r="O1724" i="35" s="1"/>
  <c r="R1723" i="35"/>
  <c r="O1723" i="35" s="1"/>
  <c r="R1722" i="35"/>
  <c r="O1722" i="35" s="1"/>
  <c r="R1721" i="35"/>
  <c r="O1721" i="35" s="1"/>
  <c r="R1720" i="35"/>
  <c r="O1720" i="35" s="1"/>
  <c r="R1719" i="35"/>
  <c r="O1719" i="35" s="1"/>
  <c r="R1718" i="35"/>
  <c r="O1718" i="35" s="1"/>
  <c r="R1717" i="35"/>
  <c r="O1717" i="35" s="1"/>
  <c r="R1716" i="35"/>
  <c r="O1716" i="35" s="1"/>
  <c r="R1715" i="35"/>
  <c r="O1715" i="35" s="1"/>
  <c r="R1714" i="35"/>
  <c r="O1714" i="35" s="1"/>
  <c r="R1713" i="35"/>
  <c r="O1713" i="35" s="1"/>
  <c r="R1712" i="35"/>
  <c r="O1712" i="35" s="1"/>
  <c r="R1711" i="35"/>
  <c r="O1711" i="35" s="1"/>
  <c r="R1710" i="35"/>
  <c r="O1710" i="35" s="1"/>
  <c r="R1709" i="35"/>
  <c r="O1709" i="35" s="1"/>
  <c r="R1708" i="35"/>
  <c r="O1708" i="35" s="1"/>
  <c r="R1707" i="35"/>
  <c r="O1707" i="35" s="1"/>
  <c r="R1706" i="35"/>
  <c r="O1706" i="35" s="1"/>
  <c r="R1705" i="35"/>
  <c r="O1705" i="35" s="1"/>
  <c r="R1704" i="35"/>
  <c r="O1704" i="35" s="1"/>
  <c r="R1703" i="35"/>
  <c r="O1703" i="35" s="1"/>
  <c r="R1702" i="35"/>
  <c r="O1702" i="35" s="1"/>
  <c r="R1701" i="35"/>
  <c r="O1701" i="35" s="1"/>
  <c r="R1700" i="35"/>
  <c r="O1700" i="35" s="1"/>
  <c r="R1699" i="35"/>
  <c r="O1699" i="35" s="1"/>
  <c r="R1698" i="35"/>
  <c r="O1698" i="35" s="1"/>
  <c r="R1697" i="35"/>
  <c r="O1697" i="35" s="1"/>
  <c r="R1696" i="35"/>
  <c r="O1696" i="35" s="1"/>
  <c r="R1695" i="35"/>
  <c r="O1695" i="35" s="1"/>
  <c r="R1694" i="35"/>
  <c r="O1694" i="35" s="1"/>
  <c r="R1693" i="35"/>
  <c r="O1693" i="35" s="1"/>
  <c r="R1692" i="35"/>
  <c r="O1692" i="35" s="1"/>
  <c r="R1691" i="35"/>
  <c r="O1691" i="35" s="1"/>
  <c r="R1690" i="35"/>
  <c r="O1690" i="35" s="1"/>
  <c r="R1689" i="35"/>
  <c r="O1689" i="35" s="1"/>
  <c r="R1688" i="35"/>
  <c r="O1688" i="35" s="1"/>
  <c r="R1687" i="35"/>
  <c r="O1687" i="35" s="1"/>
  <c r="R1686" i="35"/>
  <c r="O1686" i="35" s="1"/>
  <c r="R1685" i="35"/>
  <c r="O1685" i="35" s="1"/>
  <c r="R1684" i="35"/>
  <c r="O1684" i="35" s="1"/>
  <c r="R1683" i="35"/>
  <c r="O1683" i="35" s="1"/>
  <c r="R1682" i="35"/>
  <c r="O1682" i="35" s="1"/>
  <c r="R1681" i="35"/>
  <c r="O1681" i="35" s="1"/>
  <c r="R1680" i="35"/>
  <c r="O1680" i="35" s="1"/>
  <c r="R1679" i="35"/>
  <c r="O1679" i="35" s="1"/>
  <c r="R1678" i="35"/>
  <c r="O1678" i="35" s="1"/>
  <c r="R1677" i="35"/>
  <c r="O1677" i="35" s="1"/>
  <c r="R1676" i="35"/>
  <c r="O1676" i="35" s="1"/>
  <c r="R1675" i="35"/>
  <c r="O1675" i="35" s="1"/>
  <c r="R1674" i="35"/>
  <c r="O1674" i="35" s="1"/>
  <c r="R1673" i="35"/>
  <c r="O1673" i="35" s="1"/>
  <c r="R1672" i="35"/>
  <c r="O1672" i="35" s="1"/>
  <c r="R1671" i="35"/>
  <c r="O1671" i="35" s="1"/>
  <c r="R1670" i="35"/>
  <c r="O1670" i="35" s="1"/>
  <c r="R1669" i="35"/>
  <c r="O1669" i="35" s="1"/>
  <c r="R1668" i="35"/>
  <c r="O1668" i="35" s="1"/>
  <c r="R1667" i="35"/>
  <c r="O1667" i="35" s="1"/>
  <c r="R1666" i="35"/>
  <c r="O1666" i="35" s="1"/>
  <c r="R1665" i="35"/>
  <c r="O1665" i="35" s="1"/>
  <c r="R1664" i="35"/>
  <c r="O1664" i="35" s="1"/>
  <c r="R1663" i="35"/>
  <c r="O1663" i="35" s="1"/>
  <c r="R1662" i="35"/>
  <c r="O1662" i="35" s="1"/>
  <c r="R1661" i="35"/>
  <c r="O1661" i="35" s="1"/>
  <c r="R1660" i="35"/>
  <c r="O1660" i="35" s="1"/>
  <c r="R1659" i="35"/>
  <c r="O1659" i="35" s="1"/>
  <c r="R1658" i="35"/>
  <c r="O1658" i="35" s="1"/>
  <c r="R1657" i="35"/>
  <c r="O1657" i="35" s="1"/>
  <c r="R1656" i="35"/>
  <c r="O1656" i="35" s="1"/>
  <c r="R1655" i="35"/>
  <c r="O1655" i="35" s="1"/>
  <c r="R1654" i="35"/>
  <c r="O1654" i="35" s="1"/>
  <c r="R1653" i="35"/>
  <c r="O1653" i="35" s="1"/>
  <c r="R1652" i="35"/>
  <c r="O1652" i="35" s="1"/>
  <c r="R1651" i="35"/>
  <c r="O1651" i="35" s="1"/>
  <c r="R1650" i="35"/>
  <c r="O1650" i="35" s="1"/>
  <c r="R1649" i="35"/>
  <c r="O1649" i="35" s="1"/>
  <c r="R1648" i="35"/>
  <c r="O1648" i="35" s="1"/>
  <c r="R1647" i="35"/>
  <c r="O1647" i="35" s="1"/>
  <c r="R1646" i="35"/>
  <c r="O1646" i="35" s="1"/>
  <c r="R1645" i="35"/>
  <c r="O1645" i="35" s="1"/>
  <c r="R1644" i="35"/>
  <c r="O1644" i="35" s="1"/>
  <c r="R1643" i="35"/>
  <c r="O1643" i="35" s="1"/>
  <c r="R1642" i="35"/>
  <c r="O1642" i="35" s="1"/>
  <c r="R1641" i="35"/>
  <c r="O1641" i="35" s="1"/>
  <c r="R1640" i="35"/>
  <c r="O1640" i="35" s="1"/>
  <c r="R1639" i="35"/>
  <c r="O1639" i="35" s="1"/>
  <c r="R1638" i="35"/>
  <c r="O1638" i="35" s="1"/>
  <c r="R1637" i="35"/>
  <c r="O1637" i="35" s="1"/>
  <c r="R1636" i="35"/>
  <c r="O1636" i="35" s="1"/>
  <c r="R1635" i="35"/>
  <c r="O1635" i="35" s="1"/>
  <c r="R1634" i="35"/>
  <c r="O1634" i="35" s="1"/>
  <c r="R1633" i="35"/>
  <c r="O1633" i="35" s="1"/>
  <c r="R1632" i="35"/>
  <c r="O1632" i="35" s="1"/>
  <c r="R1631" i="35"/>
  <c r="O1631" i="35" s="1"/>
  <c r="R1630" i="35"/>
  <c r="O1630" i="35" s="1"/>
  <c r="R1629" i="35"/>
  <c r="O1629" i="35" s="1"/>
  <c r="R1628" i="35"/>
  <c r="O1628" i="35" s="1"/>
  <c r="R1627" i="35"/>
  <c r="O1627" i="35" s="1"/>
  <c r="R1626" i="35"/>
  <c r="O1626" i="35" s="1"/>
  <c r="R1625" i="35"/>
  <c r="O1625" i="35" s="1"/>
  <c r="R1624" i="35"/>
  <c r="O1624" i="35" s="1"/>
  <c r="R1623" i="35"/>
  <c r="O1623" i="35" s="1"/>
  <c r="R1622" i="35"/>
  <c r="O1622" i="35" s="1"/>
  <c r="R1621" i="35"/>
  <c r="O1621" i="35" s="1"/>
  <c r="R1620" i="35"/>
  <c r="O1620" i="35" s="1"/>
  <c r="R1619" i="35"/>
  <c r="O1619" i="35" s="1"/>
  <c r="R1618" i="35"/>
  <c r="O1618" i="35" s="1"/>
  <c r="R1617" i="35"/>
  <c r="O1617" i="35" s="1"/>
  <c r="R1616" i="35"/>
  <c r="O1616" i="35" s="1"/>
  <c r="R1615" i="35"/>
  <c r="O1615" i="35" s="1"/>
  <c r="R1614" i="35"/>
  <c r="O1614" i="35" s="1"/>
  <c r="R1613" i="35"/>
  <c r="O1613" i="35" s="1"/>
  <c r="R1612" i="35"/>
  <c r="O1612" i="35" s="1"/>
  <c r="R1611" i="35"/>
  <c r="O1611" i="35" s="1"/>
  <c r="R1610" i="35"/>
  <c r="O1610" i="35" s="1"/>
  <c r="R1609" i="35"/>
  <c r="O1609" i="35" s="1"/>
  <c r="R1608" i="35"/>
  <c r="O1608" i="35" s="1"/>
  <c r="R1607" i="35"/>
  <c r="O1607" i="35" s="1"/>
  <c r="R1606" i="35"/>
  <c r="O1606" i="35" s="1"/>
  <c r="R1605" i="35"/>
  <c r="O1605" i="35" s="1"/>
  <c r="R1604" i="35"/>
  <c r="O1604" i="35" s="1"/>
  <c r="R1603" i="35"/>
  <c r="O1603" i="35" s="1"/>
  <c r="R1602" i="35"/>
  <c r="O1602" i="35" s="1"/>
  <c r="R1601" i="35"/>
  <c r="O1601" i="35" s="1"/>
  <c r="R1600" i="35"/>
  <c r="O1600" i="35" s="1"/>
  <c r="R1599" i="35"/>
  <c r="O1599" i="35" s="1"/>
  <c r="R1598" i="35"/>
  <c r="O1598" i="35" s="1"/>
  <c r="R1597" i="35"/>
  <c r="O1597" i="35" s="1"/>
  <c r="R1596" i="35"/>
  <c r="O1596" i="35" s="1"/>
  <c r="R1595" i="35"/>
  <c r="O1595" i="35" s="1"/>
  <c r="R1594" i="35"/>
  <c r="O1594" i="35" s="1"/>
  <c r="R1593" i="35"/>
  <c r="O1593" i="35" s="1"/>
  <c r="R1592" i="35"/>
  <c r="O1592" i="35" s="1"/>
  <c r="R1591" i="35"/>
  <c r="O1591" i="35" s="1"/>
  <c r="R1590" i="35"/>
  <c r="O1590" i="35" s="1"/>
  <c r="R1589" i="35"/>
  <c r="O1589" i="35" s="1"/>
  <c r="R1588" i="35"/>
  <c r="O1588" i="35" s="1"/>
  <c r="R1587" i="35"/>
  <c r="O1587" i="35" s="1"/>
  <c r="R1586" i="35"/>
  <c r="O1586" i="35" s="1"/>
  <c r="R1585" i="35"/>
  <c r="O1585" i="35" s="1"/>
  <c r="R1584" i="35"/>
  <c r="O1584" i="35" s="1"/>
  <c r="R1583" i="35"/>
  <c r="O1583" i="35" s="1"/>
  <c r="R1582" i="35"/>
  <c r="O1582" i="35" s="1"/>
  <c r="R1581" i="35"/>
  <c r="O1581" i="35" s="1"/>
  <c r="R1580" i="35"/>
  <c r="O1580" i="35" s="1"/>
  <c r="R1579" i="35"/>
  <c r="O1579" i="35" s="1"/>
  <c r="R1578" i="35"/>
  <c r="O1578" i="35" s="1"/>
  <c r="R1577" i="35"/>
  <c r="O1577" i="35" s="1"/>
  <c r="R1576" i="35"/>
  <c r="O1576" i="35" s="1"/>
  <c r="R1575" i="35"/>
  <c r="O1575" i="35" s="1"/>
  <c r="R1574" i="35"/>
  <c r="O1574" i="35" s="1"/>
  <c r="R1573" i="35"/>
  <c r="O1573" i="35" s="1"/>
  <c r="R1572" i="35"/>
  <c r="O1572" i="35" s="1"/>
  <c r="R1571" i="35"/>
  <c r="O1571" i="35" s="1"/>
  <c r="R1570" i="35"/>
  <c r="O1570" i="35" s="1"/>
  <c r="R1569" i="35"/>
  <c r="O1569" i="35" s="1"/>
  <c r="R1568" i="35"/>
  <c r="O1568" i="35" s="1"/>
  <c r="R1567" i="35"/>
  <c r="O1567" i="35" s="1"/>
  <c r="R1566" i="35"/>
  <c r="O1566" i="35" s="1"/>
  <c r="R1565" i="35"/>
  <c r="O1565" i="35" s="1"/>
  <c r="R1564" i="35"/>
  <c r="O1564" i="35" s="1"/>
  <c r="R1563" i="35"/>
  <c r="O1563" i="35" s="1"/>
  <c r="R1562" i="35"/>
  <c r="O1562" i="35" s="1"/>
  <c r="R1561" i="35"/>
  <c r="O1561" i="35" s="1"/>
  <c r="R1560" i="35"/>
  <c r="O1560" i="35" s="1"/>
  <c r="R1559" i="35"/>
  <c r="O1559" i="35" s="1"/>
  <c r="R1558" i="35"/>
  <c r="O1558" i="35" s="1"/>
  <c r="R1557" i="35"/>
  <c r="O1557" i="35" s="1"/>
  <c r="R1556" i="35"/>
  <c r="O1556" i="35" s="1"/>
  <c r="R1555" i="35"/>
  <c r="O1555" i="35" s="1"/>
  <c r="R1554" i="35"/>
  <c r="O1554" i="35" s="1"/>
  <c r="R1553" i="35"/>
  <c r="O1553" i="35" s="1"/>
  <c r="R1552" i="35"/>
  <c r="O1552" i="35" s="1"/>
  <c r="R1551" i="35"/>
  <c r="O1551" i="35" s="1"/>
  <c r="R1550" i="35"/>
  <c r="O1550" i="35" s="1"/>
  <c r="R1549" i="35"/>
  <c r="O1549" i="35" s="1"/>
  <c r="R1548" i="35"/>
  <c r="O1548" i="35" s="1"/>
  <c r="R1547" i="35"/>
  <c r="O1547" i="35" s="1"/>
  <c r="R1546" i="35"/>
  <c r="O1546" i="35" s="1"/>
  <c r="R1545" i="35"/>
  <c r="O1545" i="35" s="1"/>
  <c r="R1544" i="35"/>
  <c r="O1544" i="35" s="1"/>
  <c r="R1543" i="35"/>
  <c r="O1543" i="35" s="1"/>
  <c r="R1542" i="35"/>
  <c r="O1542" i="35" s="1"/>
  <c r="R1541" i="35"/>
  <c r="O1541" i="35" s="1"/>
  <c r="R1540" i="35"/>
  <c r="O1540" i="35" s="1"/>
  <c r="R1539" i="35"/>
  <c r="O1539" i="35" s="1"/>
  <c r="R1538" i="35"/>
  <c r="O1538" i="35" s="1"/>
  <c r="R1537" i="35"/>
  <c r="O1537" i="35" s="1"/>
  <c r="R1536" i="35"/>
  <c r="O1536" i="35" s="1"/>
  <c r="R1535" i="35"/>
  <c r="O1535" i="35" s="1"/>
  <c r="R1534" i="35"/>
  <c r="O1534" i="35" s="1"/>
  <c r="R1533" i="35"/>
  <c r="O1533" i="35" s="1"/>
  <c r="R1532" i="35"/>
  <c r="O1532" i="35" s="1"/>
  <c r="R1531" i="35"/>
  <c r="O1531" i="35" s="1"/>
  <c r="R1530" i="35"/>
  <c r="O1530" i="35" s="1"/>
  <c r="R1529" i="35"/>
  <c r="O1529" i="35" s="1"/>
  <c r="R1528" i="35"/>
  <c r="O1528" i="35" s="1"/>
  <c r="R1527" i="35"/>
  <c r="O1527" i="35" s="1"/>
  <c r="R1526" i="35"/>
  <c r="O1526" i="35" s="1"/>
  <c r="R1525" i="35"/>
  <c r="O1525" i="35" s="1"/>
  <c r="R1524" i="35"/>
  <c r="O1524" i="35" s="1"/>
  <c r="R1523" i="35"/>
  <c r="O1523" i="35" s="1"/>
  <c r="R1522" i="35"/>
  <c r="O1522" i="35" s="1"/>
  <c r="R1521" i="35"/>
  <c r="O1521" i="35" s="1"/>
  <c r="R1520" i="35"/>
  <c r="O1520" i="35" s="1"/>
  <c r="R1519" i="35"/>
  <c r="O1519" i="35" s="1"/>
  <c r="R1518" i="35"/>
  <c r="O1518" i="35" s="1"/>
  <c r="R1517" i="35"/>
  <c r="O1517" i="35" s="1"/>
  <c r="R1516" i="35"/>
  <c r="O1516" i="35" s="1"/>
  <c r="R1515" i="35"/>
  <c r="O1515" i="35" s="1"/>
  <c r="R1514" i="35"/>
  <c r="O1514" i="35" s="1"/>
  <c r="R1513" i="35"/>
  <c r="O1513" i="35" s="1"/>
  <c r="R1512" i="35"/>
  <c r="O1512" i="35" s="1"/>
  <c r="R1511" i="35"/>
  <c r="O1511" i="35" s="1"/>
  <c r="R1510" i="35"/>
  <c r="O1510" i="35" s="1"/>
  <c r="R1509" i="35"/>
  <c r="O1509" i="35" s="1"/>
  <c r="R1508" i="35"/>
  <c r="O1508" i="35" s="1"/>
  <c r="R1507" i="35"/>
  <c r="O1507" i="35" s="1"/>
  <c r="R1506" i="35"/>
  <c r="O1506" i="35" s="1"/>
  <c r="R1505" i="35"/>
  <c r="O1505" i="35" s="1"/>
  <c r="R1504" i="35"/>
  <c r="O1504" i="35" s="1"/>
  <c r="R1503" i="35"/>
  <c r="O1503" i="35" s="1"/>
  <c r="R1502" i="35"/>
  <c r="O1502" i="35" s="1"/>
  <c r="R1501" i="35"/>
  <c r="O1501" i="35" s="1"/>
  <c r="R1500" i="35"/>
  <c r="O1500" i="35" s="1"/>
  <c r="R1499" i="35"/>
  <c r="O1499" i="35" s="1"/>
  <c r="R1498" i="35"/>
  <c r="O1498" i="35" s="1"/>
  <c r="R1497" i="35"/>
  <c r="O1497" i="35" s="1"/>
  <c r="R1496" i="35"/>
  <c r="O1496" i="35" s="1"/>
  <c r="R1495" i="35"/>
  <c r="O1495" i="35" s="1"/>
  <c r="R1494" i="35"/>
  <c r="O1494" i="35" s="1"/>
  <c r="R1493" i="35"/>
  <c r="O1493" i="35" s="1"/>
  <c r="R1492" i="35"/>
  <c r="O1492" i="35" s="1"/>
  <c r="R1491" i="35"/>
  <c r="O1491" i="35" s="1"/>
  <c r="R1490" i="35"/>
  <c r="O1490" i="35" s="1"/>
  <c r="R1489" i="35"/>
  <c r="O1489" i="35" s="1"/>
  <c r="R1488" i="35"/>
  <c r="O1488" i="35" s="1"/>
  <c r="R1487" i="35"/>
  <c r="O1487" i="35" s="1"/>
  <c r="R1486" i="35"/>
  <c r="O1486" i="35" s="1"/>
  <c r="R1485" i="35"/>
  <c r="O1485" i="35" s="1"/>
  <c r="R1484" i="35"/>
  <c r="O1484" i="35" s="1"/>
  <c r="R1483" i="35"/>
  <c r="O1483" i="35" s="1"/>
  <c r="R1482" i="35"/>
  <c r="O1482" i="35" s="1"/>
  <c r="R1481" i="35"/>
  <c r="O1481" i="35" s="1"/>
  <c r="R1480" i="35"/>
  <c r="O1480" i="35" s="1"/>
  <c r="R1479" i="35"/>
  <c r="O1479" i="35" s="1"/>
  <c r="R1478" i="35"/>
  <c r="O1478" i="35" s="1"/>
  <c r="R1477" i="35"/>
  <c r="O1477" i="35" s="1"/>
  <c r="R1476" i="35"/>
  <c r="O1476" i="35" s="1"/>
  <c r="R1475" i="35"/>
  <c r="O1475" i="35" s="1"/>
  <c r="R1474" i="35"/>
  <c r="O1474" i="35" s="1"/>
  <c r="R1473" i="35"/>
  <c r="O1473" i="35" s="1"/>
  <c r="R1472" i="35"/>
  <c r="O1472" i="35" s="1"/>
  <c r="R1471" i="35"/>
  <c r="O1471" i="35" s="1"/>
  <c r="R1470" i="35"/>
  <c r="O1470" i="35" s="1"/>
  <c r="R1469" i="35"/>
  <c r="O1469" i="35" s="1"/>
  <c r="R1468" i="35"/>
  <c r="O1468" i="35" s="1"/>
  <c r="R1467" i="35"/>
  <c r="O1467" i="35" s="1"/>
  <c r="R1466" i="35"/>
  <c r="O1466" i="35" s="1"/>
  <c r="R1465" i="35"/>
  <c r="O1465" i="35" s="1"/>
  <c r="R1464" i="35"/>
  <c r="O1464" i="35" s="1"/>
  <c r="R1463" i="35"/>
  <c r="O1463" i="35" s="1"/>
  <c r="R1462" i="35"/>
  <c r="O1462" i="35" s="1"/>
  <c r="R1461" i="35"/>
  <c r="O1461" i="35" s="1"/>
  <c r="R1460" i="35"/>
  <c r="O1460" i="35" s="1"/>
  <c r="R1459" i="35"/>
  <c r="O1459" i="35" s="1"/>
  <c r="R1458" i="35"/>
  <c r="O1458" i="35" s="1"/>
  <c r="R1457" i="35"/>
  <c r="O1457" i="35" s="1"/>
  <c r="R1456" i="35"/>
  <c r="O1456" i="35" s="1"/>
  <c r="R1455" i="35"/>
  <c r="O1455" i="35" s="1"/>
  <c r="R1454" i="35"/>
  <c r="O1454" i="35" s="1"/>
  <c r="R1453" i="35"/>
  <c r="O1453" i="35" s="1"/>
  <c r="R1452" i="35"/>
  <c r="O1452" i="35" s="1"/>
  <c r="R1451" i="35"/>
  <c r="O1451" i="35" s="1"/>
  <c r="R1450" i="35"/>
  <c r="O1450" i="35" s="1"/>
  <c r="R1449" i="35"/>
  <c r="O1449" i="35" s="1"/>
  <c r="R1448" i="35"/>
  <c r="O1448" i="35" s="1"/>
  <c r="R1447" i="35"/>
  <c r="O1447" i="35" s="1"/>
  <c r="R1446" i="35"/>
  <c r="O1446" i="35" s="1"/>
  <c r="R1445" i="35"/>
  <c r="O1445" i="35" s="1"/>
  <c r="R1444" i="35"/>
  <c r="O1444" i="35" s="1"/>
  <c r="R1443" i="35"/>
  <c r="O1443" i="35" s="1"/>
  <c r="R1442" i="35"/>
  <c r="O1442" i="35" s="1"/>
  <c r="R1441" i="35"/>
  <c r="O1441" i="35" s="1"/>
  <c r="R1440" i="35"/>
  <c r="O1440" i="35" s="1"/>
  <c r="R1439" i="35"/>
  <c r="O1439" i="35" s="1"/>
  <c r="R1438" i="35"/>
  <c r="O1438" i="35" s="1"/>
  <c r="R1437" i="35"/>
  <c r="O1437" i="35" s="1"/>
  <c r="R1436" i="35"/>
  <c r="O1436" i="35" s="1"/>
  <c r="R1435" i="35"/>
  <c r="O1435" i="35" s="1"/>
  <c r="R1434" i="35"/>
  <c r="O1434" i="35" s="1"/>
  <c r="R1433" i="35"/>
  <c r="O1433" i="35" s="1"/>
  <c r="R1432" i="35"/>
  <c r="O1432" i="35" s="1"/>
  <c r="R1431" i="35"/>
  <c r="O1431" i="35" s="1"/>
  <c r="R1430" i="35"/>
  <c r="O1430" i="35" s="1"/>
  <c r="R1429" i="35"/>
  <c r="O1429" i="35" s="1"/>
  <c r="R1428" i="35"/>
  <c r="O1428" i="35" s="1"/>
  <c r="R1427" i="35"/>
  <c r="O1427" i="35" s="1"/>
  <c r="R1426" i="35"/>
  <c r="O1426" i="35" s="1"/>
  <c r="R1425" i="35"/>
  <c r="O1425" i="35" s="1"/>
  <c r="R1424" i="35"/>
  <c r="O1424" i="35" s="1"/>
  <c r="R1423" i="35"/>
  <c r="O1423" i="35" s="1"/>
  <c r="R1422" i="35"/>
  <c r="O1422" i="35" s="1"/>
  <c r="R1421" i="35"/>
  <c r="O1421" i="35" s="1"/>
  <c r="R1420" i="35"/>
  <c r="O1420" i="35" s="1"/>
  <c r="R1419" i="35"/>
  <c r="O1419" i="35" s="1"/>
  <c r="R1418" i="35"/>
  <c r="O1418" i="35" s="1"/>
  <c r="R1417" i="35"/>
  <c r="O1417" i="35" s="1"/>
  <c r="R1416" i="35"/>
  <c r="O1416" i="35" s="1"/>
  <c r="R1415" i="35"/>
  <c r="O1415" i="35" s="1"/>
  <c r="R1414" i="35"/>
  <c r="O1414" i="35" s="1"/>
  <c r="R1413" i="35"/>
  <c r="O1413" i="35" s="1"/>
  <c r="R1412" i="35"/>
  <c r="O1412" i="35" s="1"/>
  <c r="R1411" i="35"/>
  <c r="O1411" i="35" s="1"/>
  <c r="R1410" i="35"/>
  <c r="O1410" i="35" s="1"/>
  <c r="R1409" i="35"/>
  <c r="O1409" i="35" s="1"/>
  <c r="R1408" i="35"/>
  <c r="O1408" i="35" s="1"/>
  <c r="R1407" i="35"/>
  <c r="O1407" i="35" s="1"/>
  <c r="R1406" i="35"/>
  <c r="O1406" i="35" s="1"/>
  <c r="R1405" i="35"/>
  <c r="O1405" i="35" s="1"/>
  <c r="R1404" i="35"/>
  <c r="O1404" i="35" s="1"/>
  <c r="R1403" i="35"/>
  <c r="O1403" i="35" s="1"/>
  <c r="R1402" i="35"/>
  <c r="O1402" i="35" s="1"/>
  <c r="R1401" i="35"/>
  <c r="O1401" i="35" s="1"/>
  <c r="R1400" i="35"/>
  <c r="O1400" i="35" s="1"/>
  <c r="R1399" i="35"/>
  <c r="O1399" i="35" s="1"/>
  <c r="R1398" i="35"/>
  <c r="O1398" i="35" s="1"/>
  <c r="R1397" i="35"/>
  <c r="O1397" i="35" s="1"/>
  <c r="R1396" i="35"/>
  <c r="O1396" i="35" s="1"/>
  <c r="R1395" i="35"/>
  <c r="O1395" i="35" s="1"/>
  <c r="R1394" i="35"/>
  <c r="O1394" i="35" s="1"/>
  <c r="R1393" i="35"/>
  <c r="O1393" i="35" s="1"/>
  <c r="R1392" i="35"/>
  <c r="O1392" i="35" s="1"/>
  <c r="R1391" i="35"/>
  <c r="O1391" i="35" s="1"/>
  <c r="R1390" i="35"/>
  <c r="O1390" i="35" s="1"/>
  <c r="R1389" i="35"/>
  <c r="O1389" i="35" s="1"/>
  <c r="R1388" i="35"/>
  <c r="O1388" i="35" s="1"/>
  <c r="R1387" i="35"/>
  <c r="O1387" i="35" s="1"/>
  <c r="R1386" i="35"/>
  <c r="O1386" i="35" s="1"/>
  <c r="R1385" i="35"/>
  <c r="O1385" i="35" s="1"/>
  <c r="R1384" i="35"/>
  <c r="O1384" i="35" s="1"/>
  <c r="R1383" i="35"/>
  <c r="O1383" i="35" s="1"/>
  <c r="R1382" i="35"/>
  <c r="O1382" i="35" s="1"/>
  <c r="R1381" i="35"/>
  <c r="O1381" i="35" s="1"/>
  <c r="R1380" i="35"/>
  <c r="O1380" i="35" s="1"/>
  <c r="R1379" i="35"/>
  <c r="O1379" i="35" s="1"/>
  <c r="R1378" i="35"/>
  <c r="O1378" i="35" s="1"/>
  <c r="R1377" i="35"/>
  <c r="O1377" i="35" s="1"/>
  <c r="R1376" i="35"/>
  <c r="O1376" i="35" s="1"/>
  <c r="R1375" i="35"/>
  <c r="O1375" i="35" s="1"/>
  <c r="R1374" i="35"/>
  <c r="O1374" i="35" s="1"/>
  <c r="R1373" i="35"/>
  <c r="O1373" i="35" s="1"/>
  <c r="R1372" i="35"/>
  <c r="O1372" i="35" s="1"/>
  <c r="R1371" i="35"/>
  <c r="O1371" i="35" s="1"/>
  <c r="R1370" i="35"/>
  <c r="O1370" i="35" s="1"/>
  <c r="R1369" i="35"/>
  <c r="O1369" i="35" s="1"/>
  <c r="R1368" i="35"/>
  <c r="O1368" i="35" s="1"/>
  <c r="R1367" i="35"/>
  <c r="O1367" i="35" s="1"/>
  <c r="R1366" i="35"/>
  <c r="O1366" i="35" s="1"/>
  <c r="R1365" i="35"/>
  <c r="O1365" i="35" s="1"/>
  <c r="R1364" i="35"/>
  <c r="O1364" i="35" s="1"/>
  <c r="R1363" i="35"/>
  <c r="O1363" i="35" s="1"/>
  <c r="R1362" i="35"/>
  <c r="O1362" i="35" s="1"/>
  <c r="R1361" i="35"/>
  <c r="O1361" i="35" s="1"/>
  <c r="R1360" i="35"/>
  <c r="O1360" i="35" s="1"/>
  <c r="R1359" i="35"/>
  <c r="O1359" i="35" s="1"/>
  <c r="R1358" i="35"/>
  <c r="O1358" i="35" s="1"/>
  <c r="R1357" i="35"/>
  <c r="O1357" i="35" s="1"/>
  <c r="R1356" i="35"/>
  <c r="O1356" i="35" s="1"/>
  <c r="R1355" i="35"/>
  <c r="O1355" i="35" s="1"/>
  <c r="R1354" i="35"/>
  <c r="O1354" i="35" s="1"/>
  <c r="R1353" i="35"/>
  <c r="O1353" i="35" s="1"/>
  <c r="R1352" i="35"/>
  <c r="O1352" i="35" s="1"/>
  <c r="R1351" i="35"/>
  <c r="O1351" i="35" s="1"/>
  <c r="R1350" i="35"/>
  <c r="O1350" i="35" s="1"/>
  <c r="R1349" i="35"/>
  <c r="O1349" i="35" s="1"/>
  <c r="R1348" i="35"/>
  <c r="O1348" i="35" s="1"/>
  <c r="R1347" i="35"/>
  <c r="O1347" i="35" s="1"/>
  <c r="R1346" i="35"/>
  <c r="O1346" i="35" s="1"/>
  <c r="R1345" i="35"/>
  <c r="O1345" i="35" s="1"/>
  <c r="R1344" i="35"/>
  <c r="O1344" i="35" s="1"/>
  <c r="R1343" i="35"/>
  <c r="O1343" i="35" s="1"/>
  <c r="R1342" i="35"/>
  <c r="O1342" i="35" s="1"/>
  <c r="R1341" i="35"/>
  <c r="O1341" i="35" s="1"/>
  <c r="R1340" i="35"/>
  <c r="O1340" i="35" s="1"/>
  <c r="R1339" i="35"/>
  <c r="O1339" i="35" s="1"/>
  <c r="R1338" i="35"/>
  <c r="O1338" i="35" s="1"/>
  <c r="R1337" i="35"/>
  <c r="O1337" i="35" s="1"/>
  <c r="R1336" i="35"/>
  <c r="O1336" i="35" s="1"/>
  <c r="R1335" i="35"/>
  <c r="O1335" i="35" s="1"/>
  <c r="R1334" i="35"/>
  <c r="O1334" i="35" s="1"/>
  <c r="R1333" i="35"/>
  <c r="O1333" i="35" s="1"/>
  <c r="R1332" i="35"/>
  <c r="O1332" i="35" s="1"/>
  <c r="R1331" i="35"/>
  <c r="O1331" i="35" s="1"/>
  <c r="R1330" i="35"/>
  <c r="O1330" i="35" s="1"/>
  <c r="R1329" i="35"/>
  <c r="O1329" i="35" s="1"/>
  <c r="R1328" i="35"/>
  <c r="O1328" i="35" s="1"/>
  <c r="R1327" i="35"/>
  <c r="O1327" i="35" s="1"/>
  <c r="R1326" i="35"/>
  <c r="O1326" i="35" s="1"/>
  <c r="R1325" i="35"/>
  <c r="O1325" i="35" s="1"/>
  <c r="R1324" i="35"/>
  <c r="O1324" i="35" s="1"/>
  <c r="R1323" i="35"/>
  <c r="O1323" i="35" s="1"/>
  <c r="R1322" i="35"/>
  <c r="O1322" i="35" s="1"/>
  <c r="R1321" i="35"/>
  <c r="O1321" i="35" s="1"/>
  <c r="R1320" i="35"/>
  <c r="O1320" i="35" s="1"/>
  <c r="R1319" i="35"/>
  <c r="O1319" i="35" s="1"/>
  <c r="R1318" i="35"/>
  <c r="O1318" i="35" s="1"/>
  <c r="R1317" i="35"/>
  <c r="O1317" i="35" s="1"/>
  <c r="R1316" i="35"/>
  <c r="O1316" i="35" s="1"/>
  <c r="R1315" i="35"/>
  <c r="O1315" i="35" s="1"/>
  <c r="R1314" i="35"/>
  <c r="O1314" i="35" s="1"/>
  <c r="R1313" i="35"/>
  <c r="O1313" i="35" s="1"/>
  <c r="R1312" i="35"/>
  <c r="O1312" i="35" s="1"/>
  <c r="R1311" i="35"/>
  <c r="O1311" i="35" s="1"/>
  <c r="R1310" i="35"/>
  <c r="O1310" i="35" s="1"/>
  <c r="R1309" i="35"/>
  <c r="O1309" i="35" s="1"/>
  <c r="R1308" i="35"/>
  <c r="O1308" i="35" s="1"/>
  <c r="R1307" i="35"/>
  <c r="O1307" i="35" s="1"/>
  <c r="R1306" i="35"/>
  <c r="O1306" i="35" s="1"/>
  <c r="R1305" i="35"/>
  <c r="O1305" i="35" s="1"/>
  <c r="R1304" i="35"/>
  <c r="O1304" i="35" s="1"/>
  <c r="R1303" i="35"/>
  <c r="O1303" i="35" s="1"/>
  <c r="R1302" i="35"/>
  <c r="O1302" i="35" s="1"/>
  <c r="R1301" i="35"/>
  <c r="O1301" i="35" s="1"/>
  <c r="R1300" i="35"/>
  <c r="O1300" i="35" s="1"/>
  <c r="R1299" i="35"/>
  <c r="O1299" i="35" s="1"/>
  <c r="R1298" i="35"/>
  <c r="O1298" i="35" s="1"/>
  <c r="R1297" i="35"/>
  <c r="O1297" i="35" s="1"/>
  <c r="R1296" i="35"/>
  <c r="O1296" i="35" s="1"/>
  <c r="R1295" i="35"/>
  <c r="O1295" i="35" s="1"/>
  <c r="R1294" i="35"/>
  <c r="O1294" i="35" s="1"/>
  <c r="R1293" i="35"/>
  <c r="O1293" i="35" s="1"/>
  <c r="R1292" i="35"/>
  <c r="O1292" i="35" s="1"/>
  <c r="R1291" i="35"/>
  <c r="O1291" i="35" s="1"/>
  <c r="R1290" i="35"/>
  <c r="O1290" i="35" s="1"/>
  <c r="R1289" i="35"/>
  <c r="O1289" i="35" s="1"/>
  <c r="R1288" i="35"/>
  <c r="O1288" i="35" s="1"/>
  <c r="R1287" i="35"/>
  <c r="O1287" i="35" s="1"/>
  <c r="R1286" i="35"/>
  <c r="O1286" i="35" s="1"/>
  <c r="R1285" i="35"/>
  <c r="O1285" i="35" s="1"/>
  <c r="R1284" i="35"/>
  <c r="O1284" i="35" s="1"/>
  <c r="R1283" i="35"/>
  <c r="O1283" i="35" s="1"/>
  <c r="R1282" i="35"/>
  <c r="O1282" i="35" s="1"/>
  <c r="R1281" i="35"/>
  <c r="O1281" i="35" s="1"/>
  <c r="R1280" i="35"/>
  <c r="O1280" i="35" s="1"/>
  <c r="R1279" i="35"/>
  <c r="O1279" i="35" s="1"/>
  <c r="R1278" i="35"/>
  <c r="O1278" i="35" s="1"/>
  <c r="R1277" i="35"/>
  <c r="O1277" i="35" s="1"/>
  <c r="R1276" i="35"/>
  <c r="O1276" i="35" s="1"/>
  <c r="R1275" i="35"/>
  <c r="O1275" i="35" s="1"/>
  <c r="R1274" i="35"/>
  <c r="O1274" i="35" s="1"/>
  <c r="R1273" i="35"/>
  <c r="O1273" i="35" s="1"/>
  <c r="R1272" i="35"/>
  <c r="O1272" i="35" s="1"/>
  <c r="R1271" i="35"/>
  <c r="O1271" i="35" s="1"/>
  <c r="R1270" i="35"/>
  <c r="O1270" i="35" s="1"/>
  <c r="R1269" i="35"/>
  <c r="O1269" i="35" s="1"/>
  <c r="R1268" i="35"/>
  <c r="O1268" i="35" s="1"/>
  <c r="R1267" i="35"/>
  <c r="O1267" i="35" s="1"/>
  <c r="R1266" i="35"/>
  <c r="O1266" i="35" s="1"/>
  <c r="R1265" i="35"/>
  <c r="O1265" i="35" s="1"/>
  <c r="R1264" i="35"/>
  <c r="O1264" i="35" s="1"/>
  <c r="R1263" i="35"/>
  <c r="O1263" i="35" s="1"/>
  <c r="R1262" i="35"/>
  <c r="O1262" i="35" s="1"/>
  <c r="R1261" i="35"/>
  <c r="O1261" i="35" s="1"/>
  <c r="R1260" i="35"/>
  <c r="O1260" i="35" s="1"/>
  <c r="R1259" i="35"/>
  <c r="O1259" i="35" s="1"/>
  <c r="R1258" i="35"/>
  <c r="O1258" i="35" s="1"/>
  <c r="R1257" i="35"/>
  <c r="O1257" i="35" s="1"/>
  <c r="R1256" i="35"/>
  <c r="O1256" i="35" s="1"/>
  <c r="R1255" i="35"/>
  <c r="O1255" i="35" s="1"/>
  <c r="R1254" i="35"/>
  <c r="O1254" i="35" s="1"/>
  <c r="R1253" i="35"/>
  <c r="O1253" i="35" s="1"/>
  <c r="R1252" i="35"/>
  <c r="O1252" i="35" s="1"/>
  <c r="R1251" i="35"/>
  <c r="O1251" i="35" s="1"/>
  <c r="R1250" i="35"/>
  <c r="O1250" i="35" s="1"/>
  <c r="R1249" i="35"/>
  <c r="O1249" i="35" s="1"/>
  <c r="R1248" i="35"/>
  <c r="O1248" i="35" s="1"/>
  <c r="R1247" i="35"/>
  <c r="O1247" i="35" s="1"/>
  <c r="R1246" i="35"/>
  <c r="O1246" i="35" s="1"/>
  <c r="R1245" i="35"/>
  <c r="O1245" i="35" s="1"/>
  <c r="R1244" i="35"/>
  <c r="O1244" i="35" s="1"/>
  <c r="R1243" i="35"/>
  <c r="O1243" i="35" s="1"/>
  <c r="R1242" i="35"/>
  <c r="O1242" i="35" s="1"/>
  <c r="R1241" i="35"/>
  <c r="O1241" i="35" s="1"/>
  <c r="R1240" i="35"/>
  <c r="O1240" i="35" s="1"/>
  <c r="R1239" i="35"/>
  <c r="O1239" i="35" s="1"/>
  <c r="R1238" i="35"/>
  <c r="O1238" i="35" s="1"/>
  <c r="R1237" i="35"/>
  <c r="O1237" i="35" s="1"/>
  <c r="R1236" i="35"/>
  <c r="O1236" i="35" s="1"/>
  <c r="R1235" i="35"/>
  <c r="O1235" i="35" s="1"/>
  <c r="R1234" i="35"/>
  <c r="O1234" i="35" s="1"/>
  <c r="R1233" i="35"/>
  <c r="O1233" i="35" s="1"/>
  <c r="R1232" i="35"/>
  <c r="O1232" i="35" s="1"/>
  <c r="R1231" i="35"/>
  <c r="O1231" i="35" s="1"/>
  <c r="R1230" i="35"/>
  <c r="O1230" i="35" s="1"/>
  <c r="R1229" i="35"/>
  <c r="O1229" i="35" s="1"/>
  <c r="R1228" i="35"/>
  <c r="O1228" i="35" s="1"/>
  <c r="R1227" i="35"/>
  <c r="O1227" i="35" s="1"/>
  <c r="R1226" i="35"/>
  <c r="O1226" i="35" s="1"/>
  <c r="R1225" i="35"/>
  <c r="O1225" i="35" s="1"/>
  <c r="R1224" i="35"/>
  <c r="O1224" i="35" s="1"/>
  <c r="R1223" i="35"/>
  <c r="O1223" i="35" s="1"/>
  <c r="R1222" i="35"/>
  <c r="O1222" i="35" s="1"/>
  <c r="R1221" i="35"/>
  <c r="O1221" i="35" s="1"/>
  <c r="R1220" i="35"/>
  <c r="O1220" i="35" s="1"/>
  <c r="R1219" i="35"/>
  <c r="O1219" i="35" s="1"/>
  <c r="R1218" i="35"/>
  <c r="O1218" i="35" s="1"/>
  <c r="R1217" i="35"/>
  <c r="O1217" i="35" s="1"/>
  <c r="R1216" i="35"/>
  <c r="O1216" i="35" s="1"/>
  <c r="R1215" i="35"/>
  <c r="O1215" i="35" s="1"/>
  <c r="R1214" i="35"/>
  <c r="O1214" i="35" s="1"/>
  <c r="R1213" i="35"/>
  <c r="O1213" i="35" s="1"/>
  <c r="R1212" i="35"/>
  <c r="O1212" i="35" s="1"/>
  <c r="R1211" i="35"/>
  <c r="O1211" i="35" s="1"/>
  <c r="R1210" i="35"/>
  <c r="O1210" i="35" s="1"/>
  <c r="R1209" i="35"/>
  <c r="O1209" i="35" s="1"/>
  <c r="R1208" i="35"/>
  <c r="O1208" i="35" s="1"/>
  <c r="R1207" i="35"/>
  <c r="O1207" i="35" s="1"/>
  <c r="R1206" i="35"/>
  <c r="O1206" i="35" s="1"/>
  <c r="R1205" i="35"/>
  <c r="O1205" i="35" s="1"/>
  <c r="R1204" i="35"/>
  <c r="O1204" i="35" s="1"/>
  <c r="R1203" i="35"/>
  <c r="O1203" i="35" s="1"/>
  <c r="R1202" i="35"/>
  <c r="O1202" i="35" s="1"/>
  <c r="R1201" i="35"/>
  <c r="O1201" i="35" s="1"/>
  <c r="R1200" i="35"/>
  <c r="O1200" i="35" s="1"/>
  <c r="R1199" i="35"/>
  <c r="O1199" i="35" s="1"/>
  <c r="R1198" i="35"/>
  <c r="O1198" i="35" s="1"/>
  <c r="R1197" i="35"/>
  <c r="O1197" i="35" s="1"/>
  <c r="R1196" i="35"/>
  <c r="O1196" i="35" s="1"/>
  <c r="R1195" i="35"/>
  <c r="O1195" i="35" s="1"/>
  <c r="R1194" i="35"/>
  <c r="O1194" i="35" s="1"/>
  <c r="R1193" i="35"/>
  <c r="O1193" i="35" s="1"/>
  <c r="R1192" i="35"/>
  <c r="O1192" i="35" s="1"/>
  <c r="R1191" i="35"/>
  <c r="O1191" i="35" s="1"/>
  <c r="R1190" i="35"/>
  <c r="O1190" i="35" s="1"/>
  <c r="R1189" i="35"/>
  <c r="O1189" i="35" s="1"/>
  <c r="R1188" i="35"/>
  <c r="O1188" i="35" s="1"/>
  <c r="R1187" i="35"/>
  <c r="O1187" i="35" s="1"/>
  <c r="R1186" i="35"/>
  <c r="O1186" i="35" s="1"/>
  <c r="R1185" i="35"/>
  <c r="O1185" i="35" s="1"/>
  <c r="R1184" i="35"/>
  <c r="O1184" i="35" s="1"/>
  <c r="R1183" i="35"/>
  <c r="O1183" i="35" s="1"/>
  <c r="R1182" i="35"/>
  <c r="O1182" i="35" s="1"/>
  <c r="R1181" i="35"/>
  <c r="O1181" i="35" s="1"/>
  <c r="R1180" i="35"/>
  <c r="O1180" i="35" s="1"/>
  <c r="R1179" i="35"/>
  <c r="O1179" i="35" s="1"/>
  <c r="R1178" i="35"/>
  <c r="O1178" i="35" s="1"/>
  <c r="R1177" i="35"/>
  <c r="O1177" i="35" s="1"/>
  <c r="R1176" i="35"/>
  <c r="O1176" i="35" s="1"/>
  <c r="R1175" i="35"/>
  <c r="O1175" i="35" s="1"/>
  <c r="R1174" i="35"/>
  <c r="O1174" i="35" s="1"/>
  <c r="R1173" i="35"/>
  <c r="O1173" i="35" s="1"/>
  <c r="R1172" i="35"/>
  <c r="O1172" i="35" s="1"/>
  <c r="R1171" i="35"/>
  <c r="O1171" i="35" s="1"/>
  <c r="R1170" i="35"/>
  <c r="O1170" i="35" s="1"/>
  <c r="R1169" i="35"/>
  <c r="O1169" i="35" s="1"/>
  <c r="R1168" i="35"/>
  <c r="O1168" i="35" s="1"/>
  <c r="R1167" i="35"/>
  <c r="O1167" i="35" s="1"/>
  <c r="R1166" i="35"/>
  <c r="O1166" i="35" s="1"/>
  <c r="R1165" i="35"/>
  <c r="O1165" i="35" s="1"/>
  <c r="R1164" i="35"/>
  <c r="O1164" i="35" s="1"/>
  <c r="R1163" i="35"/>
  <c r="O1163" i="35" s="1"/>
  <c r="R1162" i="35"/>
  <c r="O1162" i="35" s="1"/>
  <c r="R1161" i="35"/>
  <c r="O1161" i="35" s="1"/>
  <c r="R1160" i="35"/>
  <c r="O1160" i="35" s="1"/>
  <c r="R1159" i="35"/>
  <c r="O1159" i="35" s="1"/>
  <c r="R1158" i="35"/>
  <c r="O1158" i="35" s="1"/>
  <c r="R1157" i="35"/>
  <c r="O1157" i="35" s="1"/>
  <c r="R1156" i="35"/>
  <c r="O1156" i="35" s="1"/>
  <c r="R1155" i="35"/>
  <c r="O1155" i="35" s="1"/>
  <c r="R1154" i="35"/>
  <c r="O1154" i="35" s="1"/>
  <c r="R1153" i="35"/>
  <c r="O1153" i="35" s="1"/>
  <c r="R1152" i="35"/>
  <c r="O1152" i="35" s="1"/>
  <c r="R1151" i="35"/>
  <c r="O1151" i="35" s="1"/>
  <c r="R1150" i="35"/>
  <c r="O1150" i="35" s="1"/>
  <c r="R1149" i="35"/>
  <c r="O1149" i="35" s="1"/>
  <c r="R1148" i="35"/>
  <c r="O1148" i="35" s="1"/>
  <c r="R1147" i="35"/>
  <c r="O1147" i="35" s="1"/>
  <c r="R1146" i="35"/>
  <c r="O1146" i="35" s="1"/>
  <c r="R1145" i="35"/>
  <c r="O1145" i="35" s="1"/>
  <c r="R1144" i="35"/>
  <c r="O1144" i="35" s="1"/>
  <c r="R1143" i="35"/>
  <c r="O1143" i="35" s="1"/>
  <c r="R1142" i="35"/>
  <c r="O1142" i="35" s="1"/>
  <c r="R1141" i="35"/>
  <c r="O1141" i="35" s="1"/>
  <c r="R1140" i="35"/>
  <c r="O1140" i="35" s="1"/>
  <c r="R1139" i="35"/>
  <c r="O1139" i="35" s="1"/>
  <c r="R1138" i="35"/>
  <c r="O1138" i="35" s="1"/>
  <c r="R1137" i="35"/>
  <c r="O1137" i="35" s="1"/>
  <c r="R1136" i="35"/>
  <c r="O1136" i="35" s="1"/>
  <c r="R1135" i="35"/>
  <c r="O1135" i="35" s="1"/>
  <c r="R1134" i="35"/>
  <c r="O1134" i="35" s="1"/>
  <c r="R1133" i="35"/>
  <c r="O1133" i="35" s="1"/>
  <c r="R1132" i="35"/>
  <c r="O1132" i="35" s="1"/>
  <c r="R1131" i="35"/>
  <c r="O1131" i="35" s="1"/>
  <c r="R1130" i="35"/>
  <c r="O1130" i="35" s="1"/>
  <c r="R1129" i="35"/>
  <c r="O1129" i="35" s="1"/>
  <c r="R1128" i="35"/>
  <c r="O1128" i="35" s="1"/>
  <c r="R1127" i="35"/>
  <c r="O1127" i="35" s="1"/>
  <c r="R1126" i="35"/>
  <c r="O1126" i="35" s="1"/>
  <c r="R1125" i="35"/>
  <c r="O1125" i="35" s="1"/>
  <c r="R1124" i="35"/>
  <c r="O1124" i="35" s="1"/>
  <c r="R1123" i="35"/>
  <c r="O1123" i="35" s="1"/>
  <c r="R1122" i="35"/>
  <c r="O1122" i="35" s="1"/>
  <c r="R1121" i="35"/>
  <c r="O1121" i="35" s="1"/>
  <c r="R1120" i="35"/>
  <c r="O1120" i="35" s="1"/>
  <c r="R1119" i="35"/>
  <c r="O1119" i="35" s="1"/>
  <c r="R1118" i="35"/>
  <c r="O1118" i="35" s="1"/>
  <c r="R1117" i="35"/>
  <c r="O1117" i="35" s="1"/>
  <c r="R1116" i="35"/>
  <c r="O1116" i="35" s="1"/>
  <c r="R1115" i="35"/>
  <c r="O1115" i="35" s="1"/>
  <c r="R1114" i="35"/>
  <c r="O1114" i="35" s="1"/>
  <c r="R1113" i="35"/>
  <c r="O1113" i="35" s="1"/>
  <c r="R1112" i="35"/>
  <c r="O1112" i="35" s="1"/>
  <c r="R1111" i="35"/>
  <c r="O1111" i="35" s="1"/>
  <c r="R1110" i="35"/>
  <c r="O1110" i="35" s="1"/>
  <c r="R1109" i="35"/>
  <c r="O1109" i="35" s="1"/>
  <c r="R1108" i="35"/>
  <c r="O1108" i="35" s="1"/>
  <c r="R1107" i="35"/>
  <c r="O1107" i="35" s="1"/>
  <c r="R1106" i="35"/>
  <c r="O1106" i="35" s="1"/>
  <c r="R1105" i="35"/>
  <c r="O1105" i="35" s="1"/>
  <c r="R1104" i="35"/>
  <c r="O1104" i="35" s="1"/>
  <c r="R1103" i="35"/>
  <c r="O1103" i="35" s="1"/>
  <c r="R1102" i="35"/>
  <c r="O1102" i="35" s="1"/>
  <c r="R1101" i="35"/>
  <c r="O1101" i="35" s="1"/>
  <c r="R1100" i="35"/>
  <c r="O1100" i="35" s="1"/>
  <c r="R1099" i="35"/>
  <c r="O1099" i="35" s="1"/>
  <c r="R1098" i="35"/>
  <c r="O1098" i="35" s="1"/>
  <c r="R1097" i="35"/>
  <c r="O1097" i="35" s="1"/>
  <c r="R1096" i="35"/>
  <c r="O1096" i="35" s="1"/>
  <c r="R1095" i="35"/>
  <c r="O1095" i="35" s="1"/>
  <c r="R1094" i="35"/>
  <c r="O1094" i="35" s="1"/>
  <c r="R1093" i="35"/>
  <c r="O1093" i="35" s="1"/>
  <c r="R1092" i="35"/>
  <c r="O1092" i="35" s="1"/>
  <c r="R1091" i="35"/>
  <c r="O1091" i="35" s="1"/>
  <c r="R1090" i="35"/>
  <c r="O1090" i="35" s="1"/>
  <c r="R1089" i="35"/>
  <c r="O1089" i="35" s="1"/>
  <c r="R1088" i="35"/>
  <c r="O1088" i="35" s="1"/>
  <c r="R1087" i="35"/>
  <c r="O1087" i="35" s="1"/>
  <c r="R1086" i="35"/>
  <c r="O1086" i="35" s="1"/>
  <c r="R1085" i="35"/>
  <c r="O1085" i="35" s="1"/>
  <c r="R1084" i="35"/>
  <c r="O1084" i="35" s="1"/>
  <c r="R1083" i="35"/>
  <c r="O1083" i="35" s="1"/>
  <c r="R1082" i="35"/>
  <c r="O1082" i="35" s="1"/>
  <c r="R1081" i="35"/>
  <c r="O1081" i="35" s="1"/>
  <c r="R1080" i="35"/>
  <c r="O1080" i="35" s="1"/>
  <c r="R1079" i="35"/>
  <c r="O1079" i="35" s="1"/>
  <c r="R1078" i="35"/>
  <c r="O1078" i="35" s="1"/>
  <c r="R1077" i="35"/>
  <c r="O1077" i="35" s="1"/>
  <c r="R1076" i="35"/>
  <c r="O1076" i="35" s="1"/>
  <c r="R1075" i="35"/>
  <c r="O1075" i="35" s="1"/>
  <c r="R1074" i="35"/>
  <c r="O1074" i="35" s="1"/>
  <c r="R1073" i="35"/>
  <c r="O1073" i="35" s="1"/>
  <c r="R1072" i="35"/>
  <c r="O1072" i="35" s="1"/>
  <c r="R1071" i="35"/>
  <c r="O1071" i="35" s="1"/>
  <c r="R1070" i="35"/>
  <c r="O1070" i="35" s="1"/>
  <c r="R1069" i="35"/>
  <c r="O1069" i="35" s="1"/>
  <c r="R1068" i="35"/>
  <c r="O1068" i="35" s="1"/>
  <c r="R1067" i="35"/>
  <c r="O1067" i="35" s="1"/>
  <c r="R1066" i="35"/>
  <c r="O1066" i="35" s="1"/>
  <c r="R1065" i="35"/>
  <c r="O1065" i="35" s="1"/>
  <c r="R1064" i="35"/>
  <c r="O1064" i="35" s="1"/>
  <c r="R1063" i="35"/>
  <c r="O1063" i="35" s="1"/>
  <c r="R1062" i="35"/>
  <c r="O1062" i="35" s="1"/>
  <c r="R1061" i="35"/>
  <c r="O1061" i="35" s="1"/>
  <c r="R1060" i="35"/>
  <c r="O1060" i="35" s="1"/>
  <c r="R1059" i="35"/>
  <c r="O1059" i="35" s="1"/>
  <c r="R1058" i="35"/>
  <c r="O1058" i="35" s="1"/>
  <c r="R1057" i="35"/>
  <c r="O1057" i="35" s="1"/>
  <c r="R1056" i="35"/>
  <c r="O1056" i="35" s="1"/>
  <c r="R1055" i="35"/>
  <c r="O1055" i="35" s="1"/>
  <c r="R1054" i="35"/>
  <c r="O1054" i="35" s="1"/>
  <c r="R1053" i="35"/>
  <c r="O1053" i="35" s="1"/>
  <c r="R1052" i="35"/>
  <c r="O1052" i="35" s="1"/>
  <c r="R1051" i="35"/>
  <c r="O1051" i="35" s="1"/>
  <c r="R1050" i="35"/>
  <c r="O1050" i="35" s="1"/>
  <c r="R1049" i="35"/>
  <c r="O1049" i="35" s="1"/>
  <c r="R1048" i="35"/>
  <c r="O1048" i="35" s="1"/>
  <c r="R1047" i="35"/>
  <c r="O1047" i="35" s="1"/>
  <c r="R1046" i="35"/>
  <c r="O1046" i="35" s="1"/>
  <c r="R1045" i="35"/>
  <c r="O1045" i="35" s="1"/>
  <c r="R1044" i="35"/>
  <c r="O1044" i="35" s="1"/>
  <c r="R1043" i="35"/>
  <c r="O1043" i="35" s="1"/>
  <c r="R1042" i="35"/>
  <c r="O1042" i="35" s="1"/>
  <c r="R1041" i="35"/>
  <c r="O1041" i="35" s="1"/>
  <c r="R1040" i="35"/>
  <c r="O1040" i="35" s="1"/>
  <c r="R1039" i="35"/>
  <c r="O1039" i="35" s="1"/>
  <c r="R1038" i="35"/>
  <c r="O1038" i="35" s="1"/>
  <c r="R1037" i="35"/>
  <c r="O1037" i="35" s="1"/>
  <c r="R1036" i="35"/>
  <c r="O1036" i="35" s="1"/>
  <c r="R1035" i="35"/>
  <c r="O1035" i="35" s="1"/>
  <c r="R1034" i="35"/>
  <c r="O1034" i="35" s="1"/>
  <c r="R1033" i="35"/>
  <c r="O1033" i="35" s="1"/>
  <c r="R1032" i="35"/>
  <c r="O1032" i="35" s="1"/>
  <c r="R1031" i="35"/>
  <c r="O1031" i="35" s="1"/>
  <c r="R1030" i="35"/>
  <c r="O1030" i="35" s="1"/>
  <c r="R1029" i="35"/>
  <c r="O1029" i="35" s="1"/>
  <c r="R1028" i="35"/>
  <c r="O1028" i="35" s="1"/>
  <c r="R1027" i="35"/>
  <c r="O1027" i="35" s="1"/>
  <c r="R1026" i="35"/>
  <c r="O1026" i="35" s="1"/>
  <c r="R1025" i="35"/>
  <c r="O1025" i="35" s="1"/>
  <c r="R1024" i="35"/>
  <c r="O1024" i="35" s="1"/>
  <c r="R1023" i="35"/>
  <c r="O1023" i="35" s="1"/>
  <c r="R1022" i="35"/>
  <c r="O1022" i="35" s="1"/>
  <c r="R1021" i="35"/>
  <c r="O1021" i="35" s="1"/>
  <c r="R1020" i="35"/>
  <c r="O1020" i="35" s="1"/>
  <c r="R1019" i="35"/>
  <c r="O1019" i="35" s="1"/>
  <c r="R1018" i="35"/>
  <c r="O1018" i="35" s="1"/>
  <c r="R1017" i="35"/>
  <c r="O1017" i="35" s="1"/>
  <c r="R1016" i="35"/>
  <c r="O1016" i="35" s="1"/>
  <c r="R1015" i="35"/>
  <c r="O1015" i="35" s="1"/>
  <c r="R1014" i="35"/>
  <c r="O1014" i="35" s="1"/>
  <c r="R1013" i="35"/>
  <c r="O1013" i="35" s="1"/>
  <c r="R1012" i="35"/>
  <c r="O1012" i="35" s="1"/>
  <c r="R1011" i="35"/>
  <c r="O1011" i="35" s="1"/>
  <c r="R1010" i="35"/>
  <c r="O1010" i="35" s="1"/>
  <c r="R1009" i="35"/>
  <c r="O1009" i="35" s="1"/>
  <c r="R1008" i="35"/>
  <c r="O1008" i="35" s="1"/>
  <c r="R1007" i="35"/>
  <c r="O1007" i="35" s="1"/>
  <c r="R1006" i="35"/>
  <c r="O1006" i="35" s="1"/>
  <c r="R1005" i="35"/>
  <c r="O1005" i="35" s="1"/>
  <c r="R1004" i="35"/>
  <c r="O1004" i="35" s="1"/>
  <c r="R1003" i="35"/>
  <c r="O1003" i="35" s="1"/>
  <c r="R1002" i="35"/>
  <c r="O1002" i="35" s="1"/>
  <c r="R1001" i="35"/>
  <c r="O1001" i="35" s="1"/>
  <c r="R1000" i="35"/>
  <c r="O1000" i="35" s="1"/>
  <c r="R999" i="35"/>
  <c r="O999" i="35" s="1"/>
  <c r="R998" i="35"/>
  <c r="O998" i="35" s="1"/>
  <c r="R997" i="35"/>
  <c r="O997" i="35" s="1"/>
  <c r="R996" i="35"/>
  <c r="O996" i="35" s="1"/>
  <c r="R995" i="35"/>
  <c r="O995" i="35" s="1"/>
  <c r="R994" i="35"/>
  <c r="O994" i="35" s="1"/>
  <c r="R993" i="35"/>
  <c r="O993" i="35" s="1"/>
  <c r="R992" i="35"/>
  <c r="O992" i="35" s="1"/>
  <c r="R991" i="35"/>
  <c r="O991" i="35" s="1"/>
  <c r="R990" i="35"/>
  <c r="O990" i="35" s="1"/>
  <c r="R989" i="35"/>
  <c r="O989" i="35" s="1"/>
  <c r="R988" i="35"/>
  <c r="O988" i="35" s="1"/>
  <c r="R987" i="35"/>
  <c r="O987" i="35" s="1"/>
  <c r="R986" i="35"/>
  <c r="O986" i="35" s="1"/>
  <c r="R985" i="35"/>
  <c r="O985" i="35" s="1"/>
  <c r="R984" i="35"/>
  <c r="O984" i="35" s="1"/>
  <c r="R983" i="35"/>
  <c r="O983" i="35" s="1"/>
  <c r="R982" i="35"/>
  <c r="O982" i="35" s="1"/>
  <c r="R981" i="35"/>
  <c r="O981" i="35" s="1"/>
  <c r="R980" i="35"/>
  <c r="O980" i="35" s="1"/>
  <c r="R979" i="35"/>
  <c r="O979" i="35" s="1"/>
  <c r="R978" i="35"/>
  <c r="O978" i="35" s="1"/>
  <c r="R977" i="35"/>
  <c r="O977" i="35" s="1"/>
  <c r="R976" i="35"/>
  <c r="O976" i="35" s="1"/>
  <c r="R975" i="35"/>
  <c r="O975" i="35" s="1"/>
  <c r="R974" i="35"/>
  <c r="O974" i="35" s="1"/>
  <c r="R973" i="35"/>
  <c r="O973" i="35" s="1"/>
  <c r="R972" i="35"/>
  <c r="O972" i="35" s="1"/>
  <c r="R971" i="35"/>
  <c r="O971" i="35" s="1"/>
  <c r="R970" i="35"/>
  <c r="O970" i="35" s="1"/>
  <c r="R969" i="35"/>
  <c r="O969" i="35" s="1"/>
  <c r="R968" i="35"/>
  <c r="O968" i="35" s="1"/>
  <c r="R967" i="35"/>
  <c r="O967" i="35" s="1"/>
  <c r="R966" i="35"/>
  <c r="O966" i="35" s="1"/>
  <c r="R965" i="35"/>
  <c r="O965" i="35" s="1"/>
  <c r="R964" i="35"/>
  <c r="O964" i="35" s="1"/>
  <c r="R963" i="35"/>
  <c r="O963" i="35" s="1"/>
  <c r="R962" i="35"/>
  <c r="O962" i="35" s="1"/>
  <c r="R961" i="35"/>
  <c r="O961" i="35" s="1"/>
  <c r="R960" i="35"/>
  <c r="O960" i="35" s="1"/>
  <c r="R959" i="35"/>
  <c r="O959" i="35" s="1"/>
  <c r="R958" i="35"/>
  <c r="O958" i="35" s="1"/>
  <c r="R957" i="35"/>
  <c r="O957" i="35" s="1"/>
  <c r="R956" i="35"/>
  <c r="O956" i="35" s="1"/>
  <c r="R955" i="35"/>
  <c r="O955" i="35" s="1"/>
  <c r="R954" i="35"/>
  <c r="O954" i="35" s="1"/>
  <c r="R953" i="35"/>
  <c r="O953" i="35" s="1"/>
  <c r="R952" i="35"/>
  <c r="O952" i="35" s="1"/>
  <c r="R951" i="35"/>
  <c r="O951" i="35" s="1"/>
  <c r="R950" i="35"/>
  <c r="O950" i="35" s="1"/>
  <c r="R949" i="35"/>
  <c r="O949" i="35" s="1"/>
  <c r="R948" i="35"/>
  <c r="O948" i="35" s="1"/>
  <c r="R947" i="35"/>
  <c r="O947" i="35" s="1"/>
  <c r="R946" i="35"/>
  <c r="O946" i="35" s="1"/>
  <c r="R945" i="35"/>
  <c r="O945" i="35" s="1"/>
  <c r="R944" i="35"/>
  <c r="O944" i="35" s="1"/>
  <c r="R943" i="35"/>
  <c r="O943" i="35" s="1"/>
  <c r="R942" i="35"/>
  <c r="O942" i="35" s="1"/>
  <c r="R941" i="35"/>
  <c r="O941" i="35" s="1"/>
  <c r="R940" i="35"/>
  <c r="O940" i="35" s="1"/>
  <c r="R939" i="35"/>
  <c r="O939" i="35" s="1"/>
  <c r="R938" i="35"/>
  <c r="O938" i="35" s="1"/>
  <c r="R937" i="35"/>
  <c r="O937" i="35" s="1"/>
  <c r="R936" i="35"/>
  <c r="O936" i="35" s="1"/>
  <c r="R935" i="35"/>
  <c r="O935" i="35" s="1"/>
  <c r="R934" i="35"/>
  <c r="O934" i="35" s="1"/>
  <c r="R933" i="35"/>
  <c r="O933" i="35" s="1"/>
  <c r="R932" i="35"/>
  <c r="O932" i="35" s="1"/>
  <c r="R931" i="35"/>
  <c r="O931" i="35" s="1"/>
  <c r="R930" i="35"/>
  <c r="O930" i="35" s="1"/>
  <c r="R929" i="35"/>
  <c r="O929" i="35" s="1"/>
  <c r="R928" i="35"/>
  <c r="O928" i="35" s="1"/>
  <c r="R927" i="35"/>
  <c r="O927" i="35" s="1"/>
  <c r="R926" i="35"/>
  <c r="O926" i="35" s="1"/>
  <c r="R925" i="35"/>
  <c r="O925" i="35" s="1"/>
  <c r="R924" i="35"/>
  <c r="O924" i="35" s="1"/>
  <c r="R923" i="35"/>
  <c r="O923" i="35" s="1"/>
  <c r="R922" i="35"/>
  <c r="O922" i="35" s="1"/>
  <c r="R921" i="35"/>
  <c r="O921" i="35" s="1"/>
  <c r="R920" i="35"/>
  <c r="O920" i="35" s="1"/>
  <c r="R919" i="35"/>
  <c r="O919" i="35" s="1"/>
  <c r="R918" i="35"/>
  <c r="O918" i="35" s="1"/>
  <c r="R917" i="35"/>
  <c r="O917" i="35" s="1"/>
  <c r="R916" i="35"/>
  <c r="O916" i="35" s="1"/>
  <c r="R915" i="35"/>
  <c r="O915" i="35" s="1"/>
  <c r="R914" i="35"/>
  <c r="O914" i="35" s="1"/>
  <c r="R913" i="35"/>
  <c r="O913" i="35" s="1"/>
  <c r="R912" i="35"/>
  <c r="O912" i="35" s="1"/>
  <c r="R911" i="35"/>
  <c r="O911" i="35" s="1"/>
  <c r="R910" i="35"/>
  <c r="O910" i="35" s="1"/>
  <c r="R909" i="35"/>
  <c r="O909" i="35" s="1"/>
  <c r="R908" i="35"/>
  <c r="O908" i="35" s="1"/>
  <c r="R907" i="35"/>
  <c r="O907" i="35" s="1"/>
  <c r="R906" i="35"/>
  <c r="O906" i="35" s="1"/>
  <c r="R905" i="35"/>
  <c r="O905" i="35" s="1"/>
  <c r="R904" i="35"/>
  <c r="O904" i="35" s="1"/>
  <c r="R903" i="35"/>
  <c r="O903" i="35" s="1"/>
  <c r="R902" i="35"/>
  <c r="O902" i="35" s="1"/>
  <c r="R901" i="35"/>
  <c r="O901" i="35" s="1"/>
  <c r="R900" i="35"/>
  <c r="O900" i="35" s="1"/>
  <c r="R899" i="35"/>
  <c r="O899" i="35" s="1"/>
  <c r="R898" i="35"/>
  <c r="O898" i="35" s="1"/>
  <c r="R897" i="35"/>
  <c r="O897" i="35" s="1"/>
  <c r="R896" i="35"/>
  <c r="O896" i="35" s="1"/>
  <c r="R895" i="35"/>
  <c r="O895" i="35" s="1"/>
  <c r="R894" i="35"/>
  <c r="O894" i="35" s="1"/>
  <c r="R893" i="35"/>
  <c r="O893" i="35" s="1"/>
  <c r="R892" i="35"/>
  <c r="O892" i="35" s="1"/>
  <c r="R891" i="35"/>
  <c r="O891" i="35" s="1"/>
  <c r="R890" i="35"/>
  <c r="O890" i="35" s="1"/>
  <c r="R889" i="35"/>
  <c r="O889" i="35" s="1"/>
  <c r="R888" i="35"/>
  <c r="O888" i="35" s="1"/>
  <c r="R887" i="35"/>
  <c r="O887" i="35" s="1"/>
  <c r="R886" i="35"/>
  <c r="O886" i="35" s="1"/>
  <c r="R885" i="35"/>
  <c r="O885" i="35" s="1"/>
  <c r="R884" i="35"/>
  <c r="O884" i="35" s="1"/>
  <c r="R883" i="35"/>
  <c r="O883" i="35" s="1"/>
  <c r="R882" i="35"/>
  <c r="O882" i="35" s="1"/>
  <c r="R881" i="35"/>
  <c r="O881" i="35" s="1"/>
  <c r="R880" i="35"/>
  <c r="O880" i="35" s="1"/>
  <c r="R879" i="35"/>
  <c r="O879" i="35" s="1"/>
  <c r="R878" i="35"/>
  <c r="O878" i="35" s="1"/>
  <c r="R877" i="35"/>
  <c r="O877" i="35" s="1"/>
  <c r="R876" i="35"/>
  <c r="O876" i="35" s="1"/>
  <c r="R875" i="35"/>
  <c r="O875" i="35" s="1"/>
  <c r="R874" i="35"/>
  <c r="O874" i="35" s="1"/>
  <c r="R873" i="35"/>
  <c r="O873" i="35" s="1"/>
  <c r="R872" i="35"/>
  <c r="O872" i="35" s="1"/>
  <c r="R871" i="35"/>
  <c r="O871" i="35" s="1"/>
  <c r="R870" i="35"/>
  <c r="O870" i="35" s="1"/>
  <c r="R869" i="35"/>
  <c r="O869" i="35" s="1"/>
  <c r="R868" i="35"/>
  <c r="O868" i="35" s="1"/>
  <c r="R867" i="35"/>
  <c r="O867" i="35" s="1"/>
  <c r="R866" i="35"/>
  <c r="O866" i="35" s="1"/>
  <c r="R865" i="35"/>
  <c r="O865" i="35" s="1"/>
  <c r="R864" i="35"/>
  <c r="O864" i="35" s="1"/>
  <c r="R863" i="35"/>
  <c r="O863" i="35" s="1"/>
  <c r="R862" i="35"/>
  <c r="O862" i="35" s="1"/>
  <c r="R861" i="35"/>
  <c r="O861" i="35" s="1"/>
  <c r="R860" i="35"/>
  <c r="O860" i="35" s="1"/>
  <c r="R859" i="35"/>
  <c r="O859" i="35" s="1"/>
  <c r="R858" i="35"/>
  <c r="O858" i="35" s="1"/>
  <c r="R857" i="35"/>
  <c r="O857" i="35" s="1"/>
  <c r="R856" i="35"/>
  <c r="O856" i="35" s="1"/>
  <c r="R855" i="35"/>
  <c r="O855" i="35" s="1"/>
  <c r="R854" i="35"/>
  <c r="O854" i="35" s="1"/>
  <c r="R853" i="35"/>
  <c r="O853" i="35" s="1"/>
  <c r="R852" i="35"/>
  <c r="O852" i="35" s="1"/>
  <c r="R851" i="35"/>
  <c r="O851" i="35" s="1"/>
  <c r="R850" i="35"/>
  <c r="O850" i="35" s="1"/>
  <c r="R849" i="35"/>
  <c r="O849" i="35" s="1"/>
  <c r="R848" i="35"/>
  <c r="O848" i="35" s="1"/>
  <c r="R847" i="35"/>
  <c r="O847" i="35" s="1"/>
  <c r="R846" i="35"/>
  <c r="O846" i="35" s="1"/>
  <c r="R845" i="35"/>
  <c r="O845" i="35" s="1"/>
  <c r="R844" i="35"/>
  <c r="O844" i="35" s="1"/>
  <c r="R843" i="35"/>
  <c r="O843" i="35" s="1"/>
  <c r="R842" i="35"/>
  <c r="O842" i="35" s="1"/>
  <c r="R841" i="35"/>
  <c r="O841" i="35" s="1"/>
  <c r="R840" i="35"/>
  <c r="O840" i="35" s="1"/>
  <c r="R839" i="35"/>
  <c r="O839" i="35" s="1"/>
  <c r="R838" i="35"/>
  <c r="O838" i="35" s="1"/>
  <c r="R837" i="35"/>
  <c r="O837" i="35" s="1"/>
  <c r="R836" i="35"/>
  <c r="O836" i="35" s="1"/>
  <c r="R835" i="35"/>
  <c r="O835" i="35" s="1"/>
  <c r="R834" i="35"/>
  <c r="O834" i="35" s="1"/>
  <c r="R833" i="35"/>
  <c r="O833" i="35" s="1"/>
  <c r="R832" i="35"/>
  <c r="O832" i="35" s="1"/>
  <c r="R831" i="35"/>
  <c r="O831" i="35" s="1"/>
  <c r="R830" i="35"/>
  <c r="O830" i="35" s="1"/>
  <c r="R829" i="35"/>
  <c r="O829" i="35" s="1"/>
  <c r="R828" i="35"/>
  <c r="O828" i="35" s="1"/>
  <c r="R827" i="35"/>
  <c r="O827" i="35" s="1"/>
  <c r="R826" i="35"/>
  <c r="O826" i="35" s="1"/>
  <c r="R825" i="35"/>
  <c r="O825" i="35" s="1"/>
  <c r="R824" i="35"/>
  <c r="O824" i="35" s="1"/>
  <c r="R823" i="35"/>
  <c r="O823" i="35" s="1"/>
  <c r="R822" i="35"/>
  <c r="O822" i="35" s="1"/>
  <c r="R821" i="35"/>
  <c r="O821" i="35" s="1"/>
  <c r="R820" i="35"/>
  <c r="O820" i="35" s="1"/>
  <c r="R819" i="35"/>
  <c r="O819" i="35" s="1"/>
  <c r="R818" i="35"/>
  <c r="O818" i="35" s="1"/>
  <c r="R817" i="35"/>
  <c r="O817" i="35" s="1"/>
  <c r="R816" i="35"/>
  <c r="O816" i="35" s="1"/>
  <c r="R815" i="35"/>
  <c r="O815" i="35" s="1"/>
  <c r="R814" i="35"/>
  <c r="O814" i="35" s="1"/>
  <c r="R813" i="35"/>
  <c r="O813" i="35" s="1"/>
  <c r="R812" i="35"/>
  <c r="O812" i="35" s="1"/>
  <c r="R811" i="35"/>
  <c r="O811" i="35" s="1"/>
  <c r="R810" i="35"/>
  <c r="O810" i="35" s="1"/>
  <c r="R809" i="35"/>
  <c r="O809" i="35" s="1"/>
  <c r="R808" i="35"/>
  <c r="O808" i="35" s="1"/>
  <c r="R807" i="35"/>
  <c r="O807" i="35" s="1"/>
  <c r="R806" i="35"/>
  <c r="O806" i="35" s="1"/>
  <c r="R805" i="35"/>
  <c r="O805" i="35" s="1"/>
  <c r="R804" i="35"/>
  <c r="O804" i="35" s="1"/>
  <c r="R803" i="35"/>
  <c r="O803" i="35" s="1"/>
  <c r="R802" i="35"/>
  <c r="O802" i="35" s="1"/>
  <c r="R801" i="35"/>
  <c r="O801" i="35" s="1"/>
  <c r="R800" i="35"/>
  <c r="O800" i="35" s="1"/>
  <c r="R799" i="35"/>
  <c r="O799" i="35" s="1"/>
  <c r="R798" i="35"/>
  <c r="O798" i="35" s="1"/>
  <c r="R797" i="35"/>
  <c r="O797" i="35" s="1"/>
  <c r="R796" i="35"/>
  <c r="O796" i="35" s="1"/>
  <c r="R795" i="35"/>
  <c r="O795" i="35" s="1"/>
  <c r="R794" i="35"/>
  <c r="O794" i="35" s="1"/>
  <c r="R793" i="35"/>
  <c r="O793" i="35" s="1"/>
  <c r="R792" i="35"/>
  <c r="O792" i="35" s="1"/>
  <c r="R791" i="35"/>
  <c r="O791" i="35" s="1"/>
  <c r="R790" i="35"/>
  <c r="O790" i="35" s="1"/>
  <c r="R789" i="35"/>
  <c r="O789" i="35" s="1"/>
  <c r="R788" i="35"/>
  <c r="O788" i="35" s="1"/>
  <c r="R787" i="35"/>
  <c r="O787" i="35" s="1"/>
  <c r="R786" i="35"/>
  <c r="O786" i="35" s="1"/>
  <c r="R785" i="35"/>
  <c r="O785" i="35" s="1"/>
  <c r="R784" i="35"/>
  <c r="O784" i="35" s="1"/>
  <c r="R783" i="35"/>
  <c r="O783" i="35" s="1"/>
  <c r="R782" i="35"/>
  <c r="O782" i="35" s="1"/>
  <c r="R781" i="35"/>
  <c r="O781" i="35" s="1"/>
  <c r="R780" i="35"/>
  <c r="O780" i="35" s="1"/>
  <c r="R779" i="35"/>
  <c r="O779" i="35" s="1"/>
  <c r="R778" i="35"/>
  <c r="O778" i="35" s="1"/>
  <c r="R777" i="35"/>
  <c r="O777" i="35" s="1"/>
  <c r="R776" i="35"/>
  <c r="O776" i="35" s="1"/>
  <c r="R775" i="35"/>
  <c r="O775" i="35" s="1"/>
  <c r="R774" i="35"/>
  <c r="O774" i="35" s="1"/>
  <c r="R773" i="35"/>
  <c r="O773" i="35" s="1"/>
  <c r="R772" i="35"/>
  <c r="O772" i="35" s="1"/>
  <c r="R771" i="35"/>
  <c r="O771" i="35" s="1"/>
  <c r="R770" i="35"/>
  <c r="O770" i="35" s="1"/>
  <c r="R769" i="35"/>
  <c r="O769" i="35" s="1"/>
  <c r="R768" i="35"/>
  <c r="O768" i="35" s="1"/>
  <c r="R767" i="35"/>
  <c r="O767" i="35" s="1"/>
  <c r="R766" i="35"/>
  <c r="O766" i="35" s="1"/>
  <c r="R765" i="35"/>
  <c r="O765" i="35" s="1"/>
  <c r="R764" i="35"/>
  <c r="O764" i="35" s="1"/>
  <c r="R763" i="35"/>
  <c r="O763" i="35" s="1"/>
  <c r="R762" i="35"/>
  <c r="O762" i="35" s="1"/>
  <c r="R761" i="35"/>
  <c r="O761" i="35" s="1"/>
  <c r="R760" i="35"/>
  <c r="O760" i="35" s="1"/>
  <c r="R759" i="35"/>
  <c r="O759" i="35" s="1"/>
  <c r="R758" i="35"/>
  <c r="O758" i="35" s="1"/>
  <c r="R757" i="35"/>
  <c r="O757" i="35" s="1"/>
  <c r="R756" i="35"/>
  <c r="O756" i="35" s="1"/>
  <c r="R755" i="35"/>
  <c r="O755" i="35" s="1"/>
  <c r="R754" i="35"/>
  <c r="O754" i="35" s="1"/>
  <c r="R753" i="35"/>
  <c r="O753" i="35" s="1"/>
  <c r="R752" i="35"/>
  <c r="O752" i="35" s="1"/>
  <c r="R751" i="35"/>
  <c r="O751" i="35" s="1"/>
  <c r="R750" i="35"/>
  <c r="O750" i="35" s="1"/>
  <c r="R749" i="35"/>
  <c r="O749" i="35" s="1"/>
  <c r="R748" i="35"/>
  <c r="O748" i="35" s="1"/>
  <c r="R747" i="35"/>
  <c r="O747" i="35" s="1"/>
  <c r="R746" i="35"/>
  <c r="O746" i="35" s="1"/>
  <c r="R745" i="35"/>
  <c r="O745" i="35" s="1"/>
  <c r="R744" i="35"/>
  <c r="O744" i="35" s="1"/>
  <c r="R743" i="35"/>
  <c r="O743" i="35" s="1"/>
  <c r="R742" i="35"/>
  <c r="O742" i="35" s="1"/>
  <c r="R741" i="35"/>
  <c r="O741" i="35" s="1"/>
  <c r="R740" i="35"/>
  <c r="O740" i="35" s="1"/>
  <c r="R739" i="35"/>
  <c r="O739" i="35" s="1"/>
  <c r="R738" i="35"/>
  <c r="O738" i="35" s="1"/>
  <c r="R737" i="35"/>
  <c r="O737" i="35" s="1"/>
  <c r="R736" i="35"/>
  <c r="O736" i="35" s="1"/>
  <c r="R735" i="35"/>
  <c r="O735" i="35" s="1"/>
  <c r="R734" i="35"/>
  <c r="O734" i="35" s="1"/>
  <c r="R733" i="35"/>
  <c r="O733" i="35" s="1"/>
  <c r="R732" i="35"/>
  <c r="O732" i="35" s="1"/>
  <c r="R731" i="35"/>
  <c r="O731" i="35" s="1"/>
  <c r="R730" i="35"/>
  <c r="O730" i="35" s="1"/>
  <c r="R729" i="35"/>
  <c r="O729" i="35" s="1"/>
  <c r="R728" i="35"/>
  <c r="O728" i="35" s="1"/>
  <c r="R727" i="35"/>
  <c r="O727" i="35" s="1"/>
  <c r="R726" i="35"/>
  <c r="O726" i="35" s="1"/>
  <c r="R725" i="35"/>
  <c r="O725" i="35" s="1"/>
  <c r="R724" i="35"/>
  <c r="O724" i="35" s="1"/>
  <c r="R723" i="35"/>
  <c r="O723" i="35" s="1"/>
  <c r="R722" i="35"/>
  <c r="O722" i="35" s="1"/>
  <c r="R721" i="35"/>
  <c r="O721" i="35" s="1"/>
  <c r="R720" i="35"/>
  <c r="O720" i="35" s="1"/>
  <c r="R719" i="35"/>
  <c r="O719" i="35" s="1"/>
  <c r="R718" i="35"/>
  <c r="O718" i="35" s="1"/>
  <c r="R717" i="35"/>
  <c r="O717" i="35" s="1"/>
  <c r="R716" i="35"/>
  <c r="O716" i="35" s="1"/>
  <c r="R715" i="35"/>
  <c r="O715" i="35" s="1"/>
  <c r="R714" i="35"/>
  <c r="O714" i="35" s="1"/>
  <c r="R713" i="35"/>
  <c r="O713" i="35" s="1"/>
  <c r="R712" i="35"/>
  <c r="O712" i="35" s="1"/>
  <c r="R711" i="35"/>
  <c r="O711" i="35" s="1"/>
  <c r="R710" i="35"/>
  <c r="O710" i="35" s="1"/>
  <c r="R709" i="35"/>
  <c r="O709" i="35" s="1"/>
  <c r="R708" i="35"/>
  <c r="O708" i="35" s="1"/>
  <c r="R707" i="35"/>
  <c r="O707" i="35" s="1"/>
  <c r="R706" i="35"/>
  <c r="O706" i="35" s="1"/>
  <c r="R705" i="35"/>
  <c r="O705" i="35" s="1"/>
  <c r="R704" i="35"/>
  <c r="O704" i="35" s="1"/>
  <c r="R703" i="35"/>
  <c r="O703" i="35" s="1"/>
  <c r="R702" i="35"/>
  <c r="O702" i="35" s="1"/>
  <c r="R701" i="35"/>
  <c r="O701" i="35" s="1"/>
  <c r="R700" i="35"/>
  <c r="O700" i="35" s="1"/>
  <c r="R699" i="35"/>
  <c r="O699" i="35" s="1"/>
  <c r="R698" i="35"/>
  <c r="O698" i="35" s="1"/>
  <c r="R697" i="35"/>
  <c r="O697" i="35" s="1"/>
  <c r="R696" i="35"/>
  <c r="O696" i="35" s="1"/>
  <c r="R695" i="35"/>
  <c r="O695" i="35" s="1"/>
  <c r="R694" i="35"/>
  <c r="O694" i="35" s="1"/>
  <c r="R693" i="35"/>
  <c r="O693" i="35" s="1"/>
  <c r="R692" i="35"/>
  <c r="O692" i="35" s="1"/>
  <c r="R691" i="35"/>
  <c r="O691" i="35" s="1"/>
  <c r="R690" i="35"/>
  <c r="O690" i="35" s="1"/>
  <c r="R689" i="35"/>
  <c r="O689" i="35" s="1"/>
  <c r="R688" i="35"/>
  <c r="O688" i="35" s="1"/>
  <c r="R687" i="35"/>
  <c r="O687" i="35" s="1"/>
  <c r="R686" i="35"/>
  <c r="O686" i="35" s="1"/>
  <c r="R685" i="35"/>
  <c r="O685" i="35" s="1"/>
  <c r="R684" i="35"/>
  <c r="O684" i="35" s="1"/>
  <c r="R683" i="35"/>
  <c r="O683" i="35" s="1"/>
  <c r="R682" i="35"/>
  <c r="O682" i="35" s="1"/>
  <c r="R681" i="35"/>
  <c r="O681" i="35" s="1"/>
  <c r="R680" i="35"/>
  <c r="O680" i="35" s="1"/>
  <c r="R679" i="35"/>
  <c r="O679" i="35" s="1"/>
  <c r="R678" i="35"/>
  <c r="O678" i="35" s="1"/>
  <c r="R677" i="35"/>
  <c r="O677" i="35" s="1"/>
  <c r="R676" i="35"/>
  <c r="O676" i="35" s="1"/>
  <c r="R675" i="35"/>
  <c r="O675" i="35" s="1"/>
  <c r="R674" i="35"/>
  <c r="O674" i="35" s="1"/>
  <c r="R673" i="35"/>
  <c r="O673" i="35" s="1"/>
  <c r="R672" i="35"/>
  <c r="O672" i="35" s="1"/>
  <c r="R671" i="35"/>
  <c r="O671" i="35" s="1"/>
  <c r="R670" i="35"/>
  <c r="O670" i="35" s="1"/>
  <c r="R669" i="35"/>
  <c r="O669" i="35" s="1"/>
  <c r="R668" i="35"/>
  <c r="O668" i="35" s="1"/>
  <c r="R667" i="35"/>
  <c r="O667" i="35" s="1"/>
  <c r="R666" i="35"/>
  <c r="O666" i="35" s="1"/>
  <c r="R665" i="35"/>
  <c r="O665" i="35" s="1"/>
  <c r="R664" i="35"/>
  <c r="O664" i="35" s="1"/>
  <c r="R663" i="35"/>
  <c r="O663" i="35" s="1"/>
  <c r="R662" i="35"/>
  <c r="O662" i="35" s="1"/>
  <c r="R661" i="35"/>
  <c r="O661" i="35" s="1"/>
  <c r="R660" i="35"/>
  <c r="O660" i="35" s="1"/>
  <c r="R659" i="35"/>
  <c r="O659" i="35" s="1"/>
  <c r="R658" i="35"/>
  <c r="O658" i="35" s="1"/>
  <c r="R657" i="35"/>
  <c r="O657" i="35" s="1"/>
  <c r="R656" i="35"/>
  <c r="O656" i="35" s="1"/>
  <c r="R655" i="35"/>
  <c r="O655" i="35" s="1"/>
  <c r="R654" i="35"/>
  <c r="O654" i="35" s="1"/>
  <c r="R653" i="35"/>
  <c r="O653" i="35" s="1"/>
  <c r="R652" i="35"/>
  <c r="O652" i="35" s="1"/>
  <c r="R651" i="35"/>
  <c r="O651" i="35" s="1"/>
  <c r="R650" i="35"/>
  <c r="O650" i="35" s="1"/>
  <c r="R649" i="35"/>
  <c r="O649" i="35" s="1"/>
  <c r="R648" i="35"/>
  <c r="O648" i="35" s="1"/>
  <c r="R647" i="35"/>
  <c r="O647" i="35" s="1"/>
  <c r="R646" i="35"/>
  <c r="O646" i="35" s="1"/>
  <c r="R645" i="35"/>
  <c r="O645" i="35" s="1"/>
  <c r="R644" i="35"/>
  <c r="O644" i="35" s="1"/>
  <c r="R643" i="35"/>
  <c r="O643" i="35" s="1"/>
  <c r="R642" i="35"/>
  <c r="O642" i="35" s="1"/>
  <c r="R641" i="35"/>
  <c r="O641" i="35" s="1"/>
  <c r="R640" i="35"/>
  <c r="O640" i="35" s="1"/>
  <c r="R639" i="35"/>
  <c r="O639" i="35" s="1"/>
  <c r="R638" i="35"/>
  <c r="O638" i="35" s="1"/>
  <c r="R637" i="35"/>
  <c r="O637" i="35" s="1"/>
  <c r="R636" i="35"/>
  <c r="O636" i="35" s="1"/>
  <c r="R635" i="35"/>
  <c r="O635" i="35" s="1"/>
  <c r="R634" i="35"/>
  <c r="O634" i="35" s="1"/>
  <c r="R633" i="35"/>
  <c r="O633" i="35" s="1"/>
  <c r="R632" i="35"/>
  <c r="O632" i="35" s="1"/>
  <c r="R631" i="35"/>
  <c r="O631" i="35" s="1"/>
  <c r="R630" i="35"/>
  <c r="O630" i="35" s="1"/>
  <c r="R629" i="35"/>
  <c r="O629" i="35" s="1"/>
  <c r="R628" i="35"/>
  <c r="O628" i="35" s="1"/>
  <c r="R627" i="35"/>
  <c r="O627" i="35" s="1"/>
  <c r="R626" i="35"/>
  <c r="O626" i="35" s="1"/>
  <c r="R625" i="35"/>
  <c r="O625" i="35" s="1"/>
  <c r="R624" i="35"/>
  <c r="O624" i="35" s="1"/>
  <c r="R623" i="35"/>
  <c r="O623" i="35" s="1"/>
  <c r="R622" i="35"/>
  <c r="O622" i="35" s="1"/>
  <c r="R621" i="35"/>
  <c r="O621" i="35" s="1"/>
  <c r="R620" i="35"/>
  <c r="O620" i="35" s="1"/>
  <c r="R619" i="35"/>
  <c r="O619" i="35" s="1"/>
  <c r="R618" i="35"/>
  <c r="O618" i="35" s="1"/>
  <c r="R617" i="35"/>
  <c r="O617" i="35" s="1"/>
  <c r="R616" i="35"/>
  <c r="O616" i="35" s="1"/>
  <c r="R615" i="35"/>
  <c r="O615" i="35" s="1"/>
  <c r="R614" i="35"/>
  <c r="O614" i="35" s="1"/>
  <c r="R613" i="35"/>
  <c r="O613" i="35" s="1"/>
  <c r="R612" i="35"/>
  <c r="O612" i="35" s="1"/>
  <c r="R611" i="35"/>
  <c r="O611" i="35" s="1"/>
  <c r="R610" i="35"/>
  <c r="O610" i="35" s="1"/>
  <c r="R609" i="35"/>
  <c r="O609" i="35" s="1"/>
  <c r="R608" i="35"/>
  <c r="O608" i="35" s="1"/>
  <c r="R607" i="35"/>
  <c r="O607" i="35" s="1"/>
  <c r="R606" i="35"/>
  <c r="O606" i="35" s="1"/>
  <c r="R605" i="35"/>
  <c r="O605" i="35" s="1"/>
  <c r="R604" i="35"/>
  <c r="O604" i="35" s="1"/>
  <c r="R603" i="35"/>
  <c r="O603" i="35" s="1"/>
  <c r="R602" i="35"/>
  <c r="O602" i="35" s="1"/>
  <c r="R601" i="35"/>
  <c r="O601" i="35" s="1"/>
  <c r="R600" i="35"/>
  <c r="O600" i="35" s="1"/>
  <c r="R599" i="35"/>
  <c r="O599" i="35" s="1"/>
  <c r="R598" i="35"/>
  <c r="O598" i="35" s="1"/>
  <c r="R597" i="35"/>
  <c r="O597" i="35" s="1"/>
  <c r="R596" i="35"/>
  <c r="O596" i="35" s="1"/>
  <c r="R595" i="35"/>
  <c r="O595" i="35" s="1"/>
  <c r="R594" i="35"/>
  <c r="O594" i="35" s="1"/>
  <c r="R593" i="35"/>
  <c r="O593" i="35" s="1"/>
  <c r="R592" i="35"/>
  <c r="O592" i="35" s="1"/>
  <c r="R591" i="35"/>
  <c r="O591" i="35" s="1"/>
  <c r="R590" i="35"/>
  <c r="O590" i="35" s="1"/>
  <c r="R589" i="35"/>
  <c r="O589" i="35" s="1"/>
  <c r="R588" i="35"/>
  <c r="O588" i="35" s="1"/>
  <c r="R587" i="35"/>
  <c r="O587" i="35" s="1"/>
  <c r="R586" i="35"/>
  <c r="O586" i="35" s="1"/>
  <c r="R585" i="35"/>
  <c r="O585" i="35" s="1"/>
  <c r="R584" i="35"/>
  <c r="O584" i="35" s="1"/>
  <c r="R583" i="35"/>
  <c r="O583" i="35" s="1"/>
  <c r="R582" i="35"/>
  <c r="O582" i="35" s="1"/>
  <c r="R581" i="35"/>
  <c r="O581" i="35" s="1"/>
  <c r="R580" i="35"/>
  <c r="O580" i="35" s="1"/>
  <c r="R579" i="35"/>
  <c r="O579" i="35" s="1"/>
  <c r="R578" i="35"/>
  <c r="O578" i="35" s="1"/>
  <c r="R577" i="35"/>
  <c r="O577" i="35" s="1"/>
  <c r="R576" i="35"/>
  <c r="O576" i="35" s="1"/>
  <c r="R575" i="35"/>
  <c r="O575" i="35" s="1"/>
  <c r="R574" i="35"/>
  <c r="O574" i="35" s="1"/>
  <c r="R573" i="35"/>
  <c r="O573" i="35" s="1"/>
  <c r="R572" i="35"/>
  <c r="O572" i="35" s="1"/>
  <c r="R571" i="35"/>
  <c r="O571" i="35" s="1"/>
  <c r="R570" i="35"/>
  <c r="O570" i="35" s="1"/>
  <c r="R569" i="35"/>
  <c r="O569" i="35" s="1"/>
  <c r="R568" i="35"/>
  <c r="O568" i="35" s="1"/>
  <c r="R567" i="35"/>
  <c r="O567" i="35" s="1"/>
  <c r="R566" i="35"/>
  <c r="O566" i="35" s="1"/>
  <c r="R565" i="35"/>
  <c r="O565" i="35" s="1"/>
  <c r="R564" i="35"/>
  <c r="O564" i="35" s="1"/>
  <c r="R563" i="35"/>
  <c r="O563" i="35" s="1"/>
  <c r="R562" i="35"/>
  <c r="O562" i="35" s="1"/>
  <c r="R561" i="35"/>
  <c r="O561" i="35" s="1"/>
  <c r="R560" i="35"/>
  <c r="O560" i="35" s="1"/>
  <c r="R559" i="35"/>
  <c r="O559" i="35" s="1"/>
  <c r="R558" i="35"/>
  <c r="O558" i="35" s="1"/>
  <c r="R557" i="35"/>
  <c r="O557" i="35" s="1"/>
  <c r="R556" i="35"/>
  <c r="O556" i="35" s="1"/>
  <c r="R555" i="35"/>
  <c r="O555" i="35" s="1"/>
  <c r="R554" i="35"/>
  <c r="O554" i="35" s="1"/>
  <c r="R553" i="35"/>
  <c r="O553" i="35" s="1"/>
  <c r="R552" i="35"/>
  <c r="O552" i="35" s="1"/>
  <c r="R551" i="35"/>
  <c r="O551" i="35" s="1"/>
  <c r="R550" i="35"/>
  <c r="O550" i="35" s="1"/>
  <c r="R549" i="35"/>
  <c r="O549" i="35" s="1"/>
  <c r="R548" i="35"/>
  <c r="O548" i="35" s="1"/>
  <c r="R547" i="35"/>
  <c r="O547" i="35" s="1"/>
  <c r="R546" i="35"/>
  <c r="O546" i="35" s="1"/>
  <c r="R545" i="35"/>
  <c r="O545" i="35" s="1"/>
  <c r="R544" i="35"/>
  <c r="O544" i="35" s="1"/>
  <c r="R543" i="35"/>
  <c r="O543" i="35" s="1"/>
  <c r="R542" i="35"/>
  <c r="O542" i="35" s="1"/>
  <c r="R541" i="35"/>
  <c r="O541" i="35" s="1"/>
  <c r="R540" i="35"/>
  <c r="O540" i="35" s="1"/>
  <c r="R539" i="35"/>
  <c r="O539" i="35" s="1"/>
  <c r="R538" i="35"/>
  <c r="O538" i="35" s="1"/>
  <c r="R537" i="35"/>
  <c r="O537" i="35" s="1"/>
  <c r="R536" i="35"/>
  <c r="O536" i="35" s="1"/>
  <c r="R535" i="35"/>
  <c r="O535" i="35" s="1"/>
  <c r="R534" i="35"/>
  <c r="O534" i="35" s="1"/>
  <c r="R533" i="35"/>
  <c r="O533" i="35" s="1"/>
  <c r="R532" i="35"/>
  <c r="O532" i="35" s="1"/>
  <c r="R531" i="35"/>
  <c r="O531" i="35" s="1"/>
  <c r="R530" i="35"/>
  <c r="O530" i="35" s="1"/>
  <c r="R529" i="35"/>
  <c r="O529" i="35" s="1"/>
  <c r="R528" i="35"/>
  <c r="O528" i="35" s="1"/>
  <c r="R527" i="35"/>
  <c r="O527" i="35" s="1"/>
  <c r="R526" i="35"/>
  <c r="O526" i="35" s="1"/>
  <c r="R525" i="35"/>
  <c r="O525" i="35" s="1"/>
  <c r="R524" i="35"/>
  <c r="O524" i="35" s="1"/>
  <c r="R523" i="35"/>
  <c r="O523" i="35" s="1"/>
  <c r="R522" i="35"/>
  <c r="O522" i="35" s="1"/>
  <c r="R521" i="35"/>
  <c r="O521" i="35" s="1"/>
  <c r="R520" i="35"/>
  <c r="O520" i="35" s="1"/>
  <c r="R519" i="35"/>
  <c r="O519" i="35" s="1"/>
  <c r="R518" i="35"/>
  <c r="O518" i="35" s="1"/>
  <c r="R517" i="35"/>
  <c r="O517" i="35" s="1"/>
  <c r="R516" i="35"/>
  <c r="O516" i="35" s="1"/>
  <c r="R515" i="35"/>
  <c r="O515" i="35" s="1"/>
  <c r="R514" i="35"/>
  <c r="O514" i="35" s="1"/>
  <c r="R513" i="35"/>
  <c r="O513" i="35" s="1"/>
  <c r="R512" i="35"/>
  <c r="O512" i="35" s="1"/>
  <c r="R511" i="35"/>
  <c r="O511" i="35" s="1"/>
  <c r="R510" i="35"/>
  <c r="O510" i="35" s="1"/>
  <c r="R509" i="35"/>
  <c r="O509" i="35" s="1"/>
  <c r="R508" i="35"/>
  <c r="O508" i="35" s="1"/>
  <c r="R507" i="35"/>
  <c r="O507" i="35" s="1"/>
  <c r="R506" i="35"/>
  <c r="O506" i="35" s="1"/>
  <c r="R505" i="35"/>
  <c r="O505" i="35" s="1"/>
  <c r="R504" i="35"/>
  <c r="O504" i="35" s="1"/>
  <c r="R503" i="35"/>
  <c r="O503" i="35" s="1"/>
  <c r="R502" i="35"/>
  <c r="O502" i="35" s="1"/>
  <c r="R501" i="35"/>
  <c r="O501" i="35" s="1"/>
  <c r="R500" i="35"/>
  <c r="O500" i="35" s="1"/>
  <c r="R499" i="35"/>
  <c r="O499" i="35" s="1"/>
  <c r="R498" i="35"/>
  <c r="O498" i="35" s="1"/>
  <c r="R497" i="35"/>
  <c r="O497" i="35" s="1"/>
  <c r="R496" i="35"/>
  <c r="O496" i="35" s="1"/>
  <c r="R495" i="35"/>
  <c r="O495" i="35" s="1"/>
  <c r="R494" i="35"/>
  <c r="O494" i="35" s="1"/>
  <c r="R493" i="35"/>
  <c r="O493" i="35" s="1"/>
  <c r="R492" i="35"/>
  <c r="O492" i="35" s="1"/>
  <c r="R491" i="35"/>
  <c r="O491" i="35" s="1"/>
  <c r="R490" i="35"/>
  <c r="O490" i="35" s="1"/>
  <c r="R489" i="35"/>
  <c r="O489" i="35" s="1"/>
  <c r="R488" i="35"/>
  <c r="O488" i="35" s="1"/>
  <c r="R487" i="35"/>
  <c r="O487" i="35" s="1"/>
  <c r="R486" i="35"/>
  <c r="O486" i="35" s="1"/>
  <c r="R485" i="35"/>
  <c r="O485" i="35" s="1"/>
  <c r="R484" i="35"/>
  <c r="O484" i="35" s="1"/>
  <c r="R483" i="35"/>
  <c r="O483" i="35" s="1"/>
  <c r="R482" i="35"/>
  <c r="O482" i="35" s="1"/>
  <c r="R481" i="35"/>
  <c r="O481" i="35" s="1"/>
  <c r="R480" i="35"/>
  <c r="O480" i="35" s="1"/>
  <c r="R479" i="35"/>
  <c r="O479" i="35" s="1"/>
  <c r="R478" i="35"/>
  <c r="O478" i="35" s="1"/>
  <c r="R477" i="35"/>
  <c r="O477" i="35" s="1"/>
  <c r="R476" i="35"/>
  <c r="O476" i="35" s="1"/>
  <c r="R475" i="35"/>
  <c r="O475" i="35" s="1"/>
  <c r="R474" i="35"/>
  <c r="O474" i="35" s="1"/>
  <c r="R473" i="35"/>
  <c r="O473" i="35" s="1"/>
  <c r="R472" i="35"/>
  <c r="O472" i="35" s="1"/>
  <c r="R471" i="35"/>
  <c r="O471" i="35" s="1"/>
  <c r="R470" i="35"/>
  <c r="O470" i="35" s="1"/>
  <c r="R469" i="35"/>
  <c r="O469" i="35" s="1"/>
  <c r="R468" i="35"/>
  <c r="O468" i="35" s="1"/>
  <c r="R467" i="35"/>
  <c r="O467" i="35" s="1"/>
  <c r="R466" i="35"/>
  <c r="O466" i="35" s="1"/>
  <c r="R465" i="35"/>
  <c r="O465" i="35" s="1"/>
  <c r="R464" i="35"/>
  <c r="O464" i="35" s="1"/>
  <c r="R463" i="35"/>
  <c r="O463" i="35" s="1"/>
  <c r="R462" i="35"/>
  <c r="O462" i="35" s="1"/>
  <c r="R461" i="35"/>
  <c r="O461" i="35" s="1"/>
  <c r="R460" i="35"/>
  <c r="O460" i="35" s="1"/>
  <c r="R459" i="35"/>
  <c r="O459" i="35" s="1"/>
  <c r="R458" i="35"/>
  <c r="O458" i="35" s="1"/>
  <c r="R457" i="35"/>
  <c r="O457" i="35" s="1"/>
  <c r="R456" i="35"/>
  <c r="O456" i="35" s="1"/>
  <c r="R455" i="35"/>
  <c r="O455" i="35" s="1"/>
  <c r="R454" i="35"/>
  <c r="O454" i="35" s="1"/>
  <c r="R453" i="35"/>
  <c r="O453" i="35" s="1"/>
  <c r="R452" i="35"/>
  <c r="O452" i="35" s="1"/>
  <c r="R451" i="35"/>
  <c r="O451" i="35" s="1"/>
  <c r="R450" i="35"/>
  <c r="O450" i="35" s="1"/>
  <c r="R449" i="35"/>
  <c r="O449" i="35" s="1"/>
  <c r="R448" i="35"/>
  <c r="O448" i="35" s="1"/>
  <c r="R447" i="35"/>
  <c r="O447" i="35" s="1"/>
  <c r="R446" i="35"/>
  <c r="O446" i="35" s="1"/>
  <c r="R445" i="35"/>
  <c r="O445" i="35" s="1"/>
  <c r="R444" i="35"/>
  <c r="O444" i="35" s="1"/>
  <c r="R443" i="35"/>
  <c r="O443" i="35" s="1"/>
  <c r="R442" i="35"/>
  <c r="O442" i="35" s="1"/>
  <c r="R441" i="35"/>
  <c r="O441" i="35" s="1"/>
  <c r="R440" i="35"/>
  <c r="O440" i="35" s="1"/>
  <c r="R439" i="35"/>
  <c r="O439" i="35" s="1"/>
  <c r="R438" i="35"/>
  <c r="O438" i="35" s="1"/>
  <c r="R437" i="35"/>
  <c r="O437" i="35" s="1"/>
  <c r="R436" i="35"/>
  <c r="O436" i="35" s="1"/>
  <c r="R435" i="35"/>
  <c r="O435" i="35" s="1"/>
  <c r="R434" i="35"/>
  <c r="O434" i="35" s="1"/>
  <c r="R433" i="35"/>
  <c r="O433" i="35" s="1"/>
  <c r="R432" i="35"/>
  <c r="O432" i="35" s="1"/>
  <c r="R431" i="35"/>
  <c r="O431" i="35" s="1"/>
  <c r="R430" i="35"/>
  <c r="O430" i="35" s="1"/>
  <c r="R429" i="35"/>
  <c r="O429" i="35" s="1"/>
  <c r="R428" i="35"/>
  <c r="O428" i="35" s="1"/>
  <c r="R427" i="35"/>
  <c r="O427" i="35" s="1"/>
  <c r="R426" i="35"/>
  <c r="O426" i="35" s="1"/>
  <c r="R425" i="35"/>
  <c r="O425" i="35" s="1"/>
  <c r="R424" i="35"/>
  <c r="O424" i="35" s="1"/>
  <c r="R423" i="35"/>
  <c r="O423" i="35" s="1"/>
  <c r="R422" i="35"/>
  <c r="O422" i="35" s="1"/>
  <c r="R421" i="35"/>
  <c r="O421" i="35" s="1"/>
  <c r="R420" i="35"/>
  <c r="O420" i="35" s="1"/>
  <c r="R419" i="35"/>
  <c r="O419" i="35" s="1"/>
  <c r="R418" i="35"/>
  <c r="O418" i="35" s="1"/>
  <c r="R417" i="35"/>
  <c r="O417" i="35" s="1"/>
  <c r="R416" i="35"/>
  <c r="O416" i="35" s="1"/>
  <c r="R415" i="35"/>
  <c r="O415" i="35" s="1"/>
  <c r="R414" i="35"/>
  <c r="O414" i="35" s="1"/>
  <c r="R413" i="35"/>
  <c r="O413" i="35" s="1"/>
  <c r="R412" i="35"/>
  <c r="O412" i="35" s="1"/>
  <c r="R411" i="35"/>
  <c r="O411" i="35" s="1"/>
  <c r="R410" i="35"/>
  <c r="O410" i="35" s="1"/>
  <c r="R409" i="35"/>
  <c r="O409" i="35" s="1"/>
  <c r="R408" i="35"/>
  <c r="O408" i="35" s="1"/>
  <c r="R407" i="35"/>
  <c r="O407" i="35" s="1"/>
  <c r="R406" i="35"/>
  <c r="O406" i="35" s="1"/>
  <c r="R405" i="35"/>
  <c r="O405" i="35" s="1"/>
  <c r="R404" i="35"/>
  <c r="O404" i="35" s="1"/>
  <c r="R403" i="35"/>
  <c r="O403" i="35" s="1"/>
  <c r="R402" i="35"/>
  <c r="O402" i="35" s="1"/>
  <c r="R401" i="35"/>
  <c r="O401" i="35" s="1"/>
  <c r="R400" i="35"/>
  <c r="O400" i="35" s="1"/>
  <c r="R399" i="35"/>
  <c r="O399" i="35" s="1"/>
  <c r="R398" i="35"/>
  <c r="O398" i="35" s="1"/>
  <c r="R397" i="35"/>
  <c r="O397" i="35" s="1"/>
  <c r="R396" i="35"/>
  <c r="O396" i="35" s="1"/>
  <c r="R395" i="35"/>
  <c r="O395" i="35" s="1"/>
  <c r="R394" i="35"/>
  <c r="O394" i="35" s="1"/>
  <c r="R393" i="35"/>
  <c r="O393" i="35" s="1"/>
  <c r="R392" i="35"/>
  <c r="O392" i="35" s="1"/>
  <c r="R391" i="35"/>
  <c r="O391" i="35" s="1"/>
  <c r="R390" i="35"/>
  <c r="O390" i="35" s="1"/>
  <c r="R389" i="35"/>
  <c r="O389" i="35" s="1"/>
  <c r="R388" i="35"/>
  <c r="O388" i="35" s="1"/>
  <c r="R387" i="35"/>
  <c r="O387" i="35" s="1"/>
  <c r="R386" i="35"/>
  <c r="O386" i="35" s="1"/>
  <c r="R385" i="35"/>
  <c r="O385" i="35" s="1"/>
  <c r="R384" i="35"/>
  <c r="O384" i="35" s="1"/>
  <c r="R383" i="35"/>
  <c r="O383" i="35" s="1"/>
  <c r="R382" i="35"/>
  <c r="O382" i="35" s="1"/>
  <c r="R381" i="35"/>
  <c r="O381" i="35" s="1"/>
  <c r="R380" i="35"/>
  <c r="O380" i="35" s="1"/>
  <c r="R379" i="35"/>
  <c r="O379" i="35" s="1"/>
  <c r="R378" i="35"/>
  <c r="O378" i="35" s="1"/>
  <c r="R377" i="35"/>
  <c r="O377" i="35" s="1"/>
  <c r="R376" i="35"/>
  <c r="O376" i="35" s="1"/>
  <c r="R375" i="35"/>
  <c r="O375" i="35" s="1"/>
  <c r="R374" i="35"/>
  <c r="O374" i="35" s="1"/>
  <c r="R373" i="35"/>
  <c r="O373" i="35" s="1"/>
  <c r="R372" i="35"/>
  <c r="O372" i="35" s="1"/>
  <c r="R371" i="35"/>
  <c r="O371" i="35" s="1"/>
  <c r="R370" i="35"/>
  <c r="O370" i="35" s="1"/>
  <c r="R369" i="35"/>
  <c r="O369" i="35" s="1"/>
  <c r="R368" i="35"/>
  <c r="O368" i="35" s="1"/>
  <c r="R367" i="35"/>
  <c r="O367" i="35" s="1"/>
  <c r="R366" i="35"/>
  <c r="O366" i="35" s="1"/>
  <c r="R365" i="35"/>
  <c r="O365" i="35" s="1"/>
  <c r="R364" i="35"/>
  <c r="O364" i="35" s="1"/>
  <c r="R363" i="35"/>
  <c r="O363" i="35" s="1"/>
  <c r="R362" i="35"/>
  <c r="O362" i="35" s="1"/>
  <c r="R361" i="35"/>
  <c r="O361" i="35" s="1"/>
  <c r="R360" i="35"/>
  <c r="O360" i="35" s="1"/>
  <c r="R359" i="35"/>
  <c r="O359" i="35" s="1"/>
  <c r="R358" i="35"/>
  <c r="O358" i="35" s="1"/>
  <c r="R357" i="35"/>
  <c r="O357" i="35" s="1"/>
  <c r="R356" i="35"/>
  <c r="O356" i="35" s="1"/>
  <c r="R355" i="35"/>
  <c r="O355" i="35" s="1"/>
  <c r="R354" i="35"/>
  <c r="O354" i="35" s="1"/>
  <c r="R353" i="35"/>
  <c r="O353" i="35" s="1"/>
  <c r="R352" i="35"/>
  <c r="O352" i="35" s="1"/>
  <c r="R351" i="35"/>
  <c r="O351" i="35" s="1"/>
  <c r="R350" i="35"/>
  <c r="O350" i="35" s="1"/>
  <c r="R349" i="35"/>
  <c r="O349" i="35" s="1"/>
  <c r="R348" i="35"/>
  <c r="O348" i="35" s="1"/>
  <c r="R347" i="35"/>
  <c r="O347" i="35" s="1"/>
  <c r="R346" i="35"/>
  <c r="O346" i="35" s="1"/>
  <c r="R345" i="35"/>
  <c r="O345" i="35" s="1"/>
  <c r="R344" i="35"/>
  <c r="O344" i="35" s="1"/>
  <c r="R343" i="35"/>
  <c r="O343" i="35" s="1"/>
  <c r="R342" i="35"/>
  <c r="O342" i="35" s="1"/>
  <c r="R341" i="35"/>
  <c r="O341" i="35" s="1"/>
  <c r="R340" i="35"/>
  <c r="O340" i="35" s="1"/>
  <c r="R339" i="35"/>
  <c r="O339" i="35" s="1"/>
  <c r="R338" i="35"/>
  <c r="O338" i="35" s="1"/>
  <c r="R337" i="35"/>
  <c r="O337" i="35" s="1"/>
  <c r="R336" i="35"/>
  <c r="O336" i="35" s="1"/>
  <c r="R335" i="35"/>
  <c r="O335" i="35" s="1"/>
  <c r="R334" i="35"/>
  <c r="O334" i="35" s="1"/>
  <c r="R333" i="35"/>
  <c r="O333" i="35" s="1"/>
  <c r="R332" i="35"/>
  <c r="O332" i="35" s="1"/>
  <c r="R331" i="35"/>
  <c r="O331" i="35" s="1"/>
  <c r="R330" i="35"/>
  <c r="O330" i="35" s="1"/>
  <c r="R329" i="35"/>
  <c r="O329" i="35" s="1"/>
  <c r="R328" i="35"/>
  <c r="O328" i="35" s="1"/>
  <c r="R327" i="35"/>
  <c r="O327" i="35" s="1"/>
  <c r="R326" i="35"/>
  <c r="O326" i="35" s="1"/>
  <c r="R325" i="35"/>
  <c r="O325" i="35" s="1"/>
  <c r="R324" i="35"/>
  <c r="O324" i="35" s="1"/>
  <c r="R323" i="35"/>
  <c r="O323" i="35" s="1"/>
  <c r="R322" i="35"/>
  <c r="O322" i="35" s="1"/>
  <c r="R321" i="35"/>
  <c r="O321" i="35" s="1"/>
  <c r="R320" i="35"/>
  <c r="O320" i="35" s="1"/>
  <c r="R319" i="35"/>
  <c r="O319" i="35" s="1"/>
  <c r="R318" i="35"/>
  <c r="O318" i="35" s="1"/>
  <c r="R317" i="35"/>
  <c r="O317" i="35" s="1"/>
  <c r="R316" i="35"/>
  <c r="O316" i="35" s="1"/>
  <c r="R315" i="35"/>
  <c r="O315" i="35" s="1"/>
  <c r="R314" i="35"/>
  <c r="O314" i="35" s="1"/>
  <c r="R313" i="35"/>
  <c r="O313" i="35" s="1"/>
  <c r="R312" i="35"/>
  <c r="O312" i="35" s="1"/>
  <c r="R311" i="35"/>
  <c r="O311" i="35" s="1"/>
  <c r="R310" i="35"/>
  <c r="O310" i="35" s="1"/>
  <c r="R309" i="35"/>
  <c r="O309" i="35" s="1"/>
  <c r="R308" i="35"/>
  <c r="O308" i="35" s="1"/>
  <c r="R307" i="35"/>
  <c r="O307" i="35" s="1"/>
  <c r="R306" i="35"/>
  <c r="O306" i="35" s="1"/>
  <c r="R305" i="35"/>
  <c r="O305" i="35" s="1"/>
  <c r="R304" i="35"/>
  <c r="O304" i="35" s="1"/>
  <c r="R303" i="35"/>
  <c r="O303" i="35" s="1"/>
  <c r="R302" i="35"/>
  <c r="O302" i="35" s="1"/>
  <c r="R301" i="35"/>
  <c r="O301" i="35" s="1"/>
  <c r="R300" i="35"/>
  <c r="O300" i="35" s="1"/>
  <c r="R299" i="35"/>
  <c r="O299" i="35" s="1"/>
  <c r="R298" i="35"/>
  <c r="O298" i="35" s="1"/>
  <c r="R297" i="35"/>
  <c r="O297" i="35" s="1"/>
  <c r="R296" i="35"/>
  <c r="O296" i="35" s="1"/>
  <c r="R295" i="35"/>
  <c r="O295" i="35" s="1"/>
  <c r="R294" i="35"/>
  <c r="O294" i="35" s="1"/>
  <c r="R293" i="35"/>
  <c r="O293" i="35" s="1"/>
  <c r="R292" i="35"/>
  <c r="O292" i="35" s="1"/>
  <c r="R291" i="35"/>
  <c r="O291" i="35" s="1"/>
  <c r="R290" i="35"/>
  <c r="O290" i="35" s="1"/>
  <c r="R289" i="35"/>
  <c r="O289" i="35" s="1"/>
  <c r="R288" i="35"/>
  <c r="O288" i="35" s="1"/>
  <c r="R287" i="35"/>
  <c r="O287" i="35" s="1"/>
  <c r="R286" i="35"/>
  <c r="O286" i="35" s="1"/>
  <c r="R285" i="35"/>
  <c r="O285" i="35" s="1"/>
  <c r="R284" i="35"/>
  <c r="O284" i="35" s="1"/>
  <c r="R283" i="35"/>
  <c r="O283" i="35" s="1"/>
  <c r="R282" i="35"/>
  <c r="O282" i="35" s="1"/>
  <c r="R281" i="35"/>
  <c r="O281" i="35" s="1"/>
  <c r="R280" i="35"/>
  <c r="O280" i="35" s="1"/>
  <c r="R279" i="35"/>
  <c r="O279" i="35" s="1"/>
  <c r="R278" i="35"/>
  <c r="O278" i="35" s="1"/>
  <c r="R277" i="35"/>
  <c r="O277" i="35" s="1"/>
  <c r="R276" i="35"/>
  <c r="O276" i="35" s="1"/>
  <c r="R275" i="35"/>
  <c r="O275" i="35" s="1"/>
  <c r="R274" i="35"/>
  <c r="O274" i="35" s="1"/>
  <c r="R273" i="35"/>
  <c r="O273" i="35" s="1"/>
  <c r="R272" i="35"/>
  <c r="O272" i="35" s="1"/>
  <c r="R271" i="35"/>
  <c r="O271" i="35" s="1"/>
  <c r="R270" i="35"/>
  <c r="O270" i="35" s="1"/>
  <c r="R269" i="35"/>
  <c r="O269" i="35" s="1"/>
  <c r="R268" i="35"/>
  <c r="O268" i="35" s="1"/>
  <c r="R267" i="35"/>
  <c r="O267" i="35" s="1"/>
  <c r="R266" i="35"/>
  <c r="O266" i="35" s="1"/>
  <c r="R265" i="35"/>
  <c r="O265" i="35" s="1"/>
  <c r="R264" i="35"/>
  <c r="O264" i="35" s="1"/>
  <c r="R263" i="35"/>
  <c r="O263" i="35" s="1"/>
  <c r="R262" i="35"/>
  <c r="O262" i="35" s="1"/>
  <c r="R261" i="35"/>
  <c r="O261" i="35" s="1"/>
  <c r="R260" i="35"/>
  <c r="O260" i="35" s="1"/>
  <c r="R259" i="35"/>
  <c r="O259" i="35" s="1"/>
  <c r="R258" i="35"/>
  <c r="O258" i="35" s="1"/>
  <c r="R257" i="35"/>
  <c r="O257" i="35" s="1"/>
  <c r="R256" i="35"/>
  <c r="O256" i="35" s="1"/>
  <c r="R255" i="35"/>
  <c r="O255" i="35" s="1"/>
  <c r="R254" i="35"/>
  <c r="O254" i="35" s="1"/>
  <c r="R253" i="35"/>
  <c r="O253" i="35" s="1"/>
  <c r="R252" i="35"/>
  <c r="O252" i="35" s="1"/>
  <c r="R251" i="35"/>
  <c r="O251" i="35" s="1"/>
  <c r="R250" i="35"/>
  <c r="O250" i="35" s="1"/>
  <c r="R249" i="35"/>
  <c r="O249" i="35" s="1"/>
  <c r="R248" i="35"/>
  <c r="O248" i="35" s="1"/>
  <c r="R247" i="35"/>
  <c r="O247" i="35" s="1"/>
  <c r="R246" i="35"/>
  <c r="O246" i="35" s="1"/>
  <c r="R245" i="35"/>
  <c r="O245" i="35" s="1"/>
  <c r="R244" i="35"/>
  <c r="O244" i="35" s="1"/>
  <c r="R243" i="35"/>
  <c r="O243" i="35" s="1"/>
  <c r="R242" i="35"/>
  <c r="O242" i="35" s="1"/>
  <c r="R241" i="35"/>
  <c r="O241" i="35" s="1"/>
  <c r="R240" i="35"/>
  <c r="O240" i="35" s="1"/>
  <c r="R239" i="35"/>
  <c r="O239" i="35" s="1"/>
  <c r="R238" i="35"/>
  <c r="O238" i="35" s="1"/>
  <c r="R237" i="35"/>
  <c r="O237" i="35" s="1"/>
  <c r="R236" i="35"/>
  <c r="O236" i="35" s="1"/>
  <c r="R235" i="35"/>
  <c r="O235" i="35" s="1"/>
  <c r="R234" i="35"/>
  <c r="O234" i="35" s="1"/>
  <c r="R233" i="35"/>
  <c r="O233" i="35" s="1"/>
  <c r="R232" i="35"/>
  <c r="O232" i="35" s="1"/>
  <c r="R231" i="35"/>
  <c r="O231" i="35" s="1"/>
  <c r="R230" i="35"/>
  <c r="O230" i="35" s="1"/>
  <c r="R229" i="35"/>
  <c r="O229" i="35" s="1"/>
  <c r="R228" i="35"/>
  <c r="O228" i="35" s="1"/>
  <c r="R227" i="35"/>
  <c r="O227" i="35" s="1"/>
  <c r="R226" i="35"/>
  <c r="O226" i="35" s="1"/>
  <c r="R225" i="35"/>
  <c r="O225" i="35" s="1"/>
  <c r="R224" i="35"/>
  <c r="O224" i="35" s="1"/>
  <c r="R223" i="35"/>
  <c r="O223" i="35" s="1"/>
  <c r="R222" i="35"/>
  <c r="O222" i="35" s="1"/>
  <c r="R221" i="35"/>
  <c r="O221" i="35" s="1"/>
  <c r="R220" i="35"/>
  <c r="O220" i="35" s="1"/>
  <c r="R219" i="35"/>
  <c r="O219" i="35" s="1"/>
  <c r="R218" i="35"/>
  <c r="O218" i="35" s="1"/>
  <c r="R217" i="35"/>
  <c r="O217" i="35" s="1"/>
  <c r="R216" i="35"/>
  <c r="O216" i="35" s="1"/>
  <c r="R215" i="35"/>
  <c r="O215" i="35" s="1"/>
  <c r="R214" i="35"/>
  <c r="O214" i="35" s="1"/>
  <c r="R213" i="35"/>
  <c r="O213" i="35" s="1"/>
  <c r="R212" i="35"/>
  <c r="O212" i="35" s="1"/>
  <c r="R211" i="35"/>
  <c r="O211" i="35" s="1"/>
  <c r="R210" i="35"/>
  <c r="O210" i="35" s="1"/>
  <c r="R209" i="35"/>
  <c r="O209" i="35" s="1"/>
  <c r="R208" i="35"/>
  <c r="O208" i="35" s="1"/>
  <c r="R207" i="35"/>
  <c r="O207" i="35" s="1"/>
  <c r="R206" i="35"/>
  <c r="O206" i="35" s="1"/>
  <c r="R205" i="35"/>
  <c r="O205" i="35" s="1"/>
  <c r="R204" i="35"/>
  <c r="O204" i="35" s="1"/>
  <c r="R203" i="35"/>
  <c r="O203" i="35" s="1"/>
  <c r="R202" i="35"/>
  <c r="O202" i="35" s="1"/>
  <c r="R201" i="35"/>
  <c r="O201" i="35" s="1"/>
  <c r="R200" i="35"/>
  <c r="O200" i="35" s="1"/>
  <c r="R199" i="35"/>
  <c r="O199" i="35" s="1"/>
  <c r="R198" i="35"/>
  <c r="O198" i="35" s="1"/>
  <c r="R197" i="35"/>
  <c r="O197" i="35" s="1"/>
  <c r="R196" i="35"/>
  <c r="O196" i="35" s="1"/>
  <c r="R195" i="35"/>
  <c r="O195" i="35" s="1"/>
  <c r="R194" i="35"/>
  <c r="O194" i="35" s="1"/>
  <c r="R193" i="35"/>
  <c r="O193" i="35" s="1"/>
  <c r="R192" i="35"/>
  <c r="O192" i="35" s="1"/>
  <c r="R191" i="35"/>
  <c r="O191" i="35" s="1"/>
  <c r="R190" i="35"/>
  <c r="O190" i="35" s="1"/>
  <c r="R189" i="35"/>
  <c r="O189" i="35" s="1"/>
  <c r="R188" i="35"/>
  <c r="O188" i="35" s="1"/>
  <c r="R187" i="35"/>
  <c r="O187" i="35" s="1"/>
  <c r="R186" i="35"/>
  <c r="O186" i="35" s="1"/>
  <c r="R185" i="35"/>
  <c r="O185" i="35" s="1"/>
  <c r="R184" i="35"/>
  <c r="O184" i="35" s="1"/>
  <c r="R183" i="35"/>
  <c r="O183" i="35" s="1"/>
  <c r="R182" i="35"/>
  <c r="O182" i="35" s="1"/>
  <c r="R181" i="35"/>
  <c r="O181" i="35" s="1"/>
  <c r="R180" i="35"/>
  <c r="O180" i="35" s="1"/>
  <c r="R179" i="35"/>
  <c r="O179" i="35" s="1"/>
  <c r="R178" i="35"/>
  <c r="O178" i="35" s="1"/>
  <c r="R177" i="35"/>
  <c r="O177" i="35" s="1"/>
  <c r="R176" i="35"/>
  <c r="O176" i="35" s="1"/>
  <c r="R175" i="35"/>
  <c r="O175" i="35" s="1"/>
  <c r="R174" i="35"/>
  <c r="O174" i="35" s="1"/>
  <c r="R173" i="35"/>
  <c r="O173" i="35" s="1"/>
  <c r="R172" i="35"/>
  <c r="O172" i="35" s="1"/>
  <c r="R171" i="35"/>
  <c r="O171" i="35" s="1"/>
  <c r="R170" i="35"/>
  <c r="O170" i="35" s="1"/>
  <c r="R169" i="35"/>
  <c r="O169" i="35" s="1"/>
  <c r="R168" i="35"/>
  <c r="O168" i="35" s="1"/>
  <c r="R167" i="35"/>
  <c r="O167" i="35" s="1"/>
  <c r="R166" i="35"/>
  <c r="O166" i="35" s="1"/>
  <c r="R165" i="35"/>
  <c r="O165" i="35" s="1"/>
  <c r="R164" i="35"/>
  <c r="O164" i="35" s="1"/>
  <c r="R163" i="35"/>
  <c r="O163" i="35" s="1"/>
  <c r="R162" i="35"/>
  <c r="O162" i="35" s="1"/>
  <c r="R161" i="35"/>
  <c r="O161" i="35" s="1"/>
  <c r="R160" i="35"/>
  <c r="O160" i="35" s="1"/>
  <c r="R159" i="35"/>
  <c r="O159" i="35" s="1"/>
  <c r="R158" i="35"/>
  <c r="O158" i="35" s="1"/>
  <c r="R157" i="35"/>
  <c r="O157" i="35" s="1"/>
  <c r="R156" i="35"/>
  <c r="O156" i="35" s="1"/>
  <c r="R155" i="35"/>
  <c r="O155" i="35" s="1"/>
  <c r="R154" i="35"/>
  <c r="O154" i="35" s="1"/>
  <c r="R153" i="35"/>
  <c r="O153" i="35" s="1"/>
  <c r="R152" i="35"/>
  <c r="O152" i="35" s="1"/>
  <c r="R151" i="35"/>
  <c r="O151" i="35" s="1"/>
  <c r="R150" i="35"/>
  <c r="O150" i="35" s="1"/>
  <c r="R149" i="35"/>
  <c r="O149" i="35" s="1"/>
  <c r="R148" i="35"/>
  <c r="O148" i="35" s="1"/>
  <c r="O132" i="35"/>
  <c r="O141" i="35"/>
  <c r="O146" i="35"/>
  <c r="O131" i="35"/>
  <c r="O135" i="35"/>
  <c r="O129" i="35"/>
  <c r="O136" i="35"/>
  <c r="O144" i="35"/>
  <c r="O142" i="35"/>
  <c r="O140" i="35"/>
  <c r="O133" i="35"/>
  <c r="O126" i="35"/>
  <c r="O147" i="35"/>
  <c r="O127" i="35"/>
  <c r="O134" i="35"/>
  <c r="O128" i="35"/>
  <c r="O138" i="35"/>
  <c r="O137" i="35"/>
  <c r="O143" i="35"/>
  <c r="O130" i="35"/>
  <c r="O31" i="35"/>
  <c r="Q31" i="35" s="1"/>
  <c r="O145" i="35"/>
  <c r="O18" i="35" l="1"/>
  <c r="P18" i="35"/>
  <c r="O92" i="35"/>
  <c r="P92" i="35"/>
  <c r="P145" i="35"/>
  <c r="Q145" i="35" s="1"/>
  <c r="P130" i="35"/>
  <c r="Q130" i="35" s="1"/>
  <c r="P137" i="35"/>
  <c r="Q137" i="35" s="1"/>
  <c r="P138" i="35"/>
  <c r="Q138" i="35" s="1"/>
  <c r="P134" i="35"/>
  <c r="Q134" i="35" s="1"/>
  <c r="P147" i="35"/>
  <c r="Q147" i="35" s="1"/>
  <c r="P133" i="35"/>
  <c r="Q133" i="35" s="1"/>
  <c r="P142" i="35"/>
  <c r="Q142" i="35" s="1"/>
  <c r="P136" i="35"/>
  <c r="Q136" i="35" s="1"/>
  <c r="P135" i="35"/>
  <c r="Q135" i="35" s="1"/>
  <c r="P146" i="35"/>
  <c r="Q146" i="35" s="1"/>
  <c r="P132" i="35"/>
  <c r="Q132" i="35" s="1"/>
  <c r="P149" i="35"/>
  <c r="Q149" i="35" s="1"/>
  <c r="P151" i="35"/>
  <c r="Q151" i="35" s="1"/>
  <c r="P153" i="35"/>
  <c r="Q153" i="35" s="1"/>
  <c r="P155" i="35"/>
  <c r="Q155" i="35" s="1"/>
  <c r="P157" i="35"/>
  <c r="Q157" i="35" s="1"/>
  <c r="P159" i="35"/>
  <c r="Q159" i="35" s="1"/>
  <c r="P161" i="35"/>
  <c r="Q161" i="35" s="1"/>
  <c r="P163" i="35"/>
  <c r="Q163" i="35" s="1"/>
  <c r="P165" i="35"/>
  <c r="Q165" i="35" s="1"/>
  <c r="P167" i="35"/>
  <c r="Q167" i="35" s="1"/>
  <c r="P169" i="35"/>
  <c r="Q169" i="35" s="1"/>
  <c r="P171" i="35"/>
  <c r="Q171" i="35" s="1"/>
  <c r="P173" i="35"/>
  <c r="Q173" i="35" s="1"/>
  <c r="P175" i="35"/>
  <c r="Q175" i="35" s="1"/>
  <c r="P177" i="35"/>
  <c r="Q177" i="35" s="1"/>
  <c r="P179" i="35"/>
  <c r="Q179" i="35" s="1"/>
  <c r="P181" i="35"/>
  <c r="Q181" i="35" s="1"/>
  <c r="P183" i="35"/>
  <c r="Q183" i="35" s="1"/>
  <c r="P185" i="35"/>
  <c r="Q185" i="35" s="1"/>
  <c r="P187" i="35"/>
  <c r="Q187" i="35" s="1"/>
  <c r="P189" i="35"/>
  <c r="Q189" i="35" s="1"/>
  <c r="P191" i="35"/>
  <c r="Q191" i="35" s="1"/>
  <c r="P193" i="35"/>
  <c r="Q193" i="35" s="1"/>
  <c r="P195" i="35"/>
  <c r="Q195" i="35" s="1"/>
  <c r="P197" i="35"/>
  <c r="Q197" i="35" s="1"/>
  <c r="P199" i="35"/>
  <c r="Q199" i="35" s="1"/>
  <c r="P201" i="35"/>
  <c r="Q201" i="35" s="1"/>
  <c r="P203" i="35"/>
  <c r="Q203" i="35" s="1"/>
  <c r="P205" i="35"/>
  <c r="Q205" i="35" s="1"/>
  <c r="P207" i="35"/>
  <c r="Q207" i="35" s="1"/>
  <c r="P209" i="35"/>
  <c r="Q209" i="35" s="1"/>
  <c r="P211" i="35"/>
  <c r="Q211" i="35" s="1"/>
  <c r="P213" i="35"/>
  <c r="Q213" i="35" s="1"/>
  <c r="P215" i="35"/>
  <c r="Q215" i="35" s="1"/>
  <c r="P217" i="35"/>
  <c r="Q217" i="35" s="1"/>
  <c r="P219" i="35"/>
  <c r="Q219" i="35" s="1"/>
  <c r="P221" i="35"/>
  <c r="Q221" i="35" s="1"/>
  <c r="P223" i="35"/>
  <c r="Q223" i="35" s="1"/>
  <c r="P225" i="35"/>
  <c r="Q225" i="35" s="1"/>
  <c r="P227" i="35"/>
  <c r="Q227" i="35" s="1"/>
  <c r="P229" i="35"/>
  <c r="Q229" i="35" s="1"/>
  <c r="P231" i="35"/>
  <c r="Q231" i="35" s="1"/>
  <c r="P233" i="35"/>
  <c r="Q233" i="35" s="1"/>
  <c r="P235" i="35"/>
  <c r="Q235" i="35" s="1"/>
  <c r="P237" i="35"/>
  <c r="Q237" i="35" s="1"/>
  <c r="P239" i="35"/>
  <c r="Q239" i="35" s="1"/>
  <c r="P241" i="35"/>
  <c r="Q241" i="35" s="1"/>
  <c r="P243" i="35"/>
  <c r="Q243" i="35" s="1"/>
  <c r="P245" i="35"/>
  <c r="Q245" i="35" s="1"/>
  <c r="P247" i="35"/>
  <c r="Q247" i="35" s="1"/>
  <c r="P249" i="35"/>
  <c r="Q249" i="35" s="1"/>
  <c r="P251" i="35"/>
  <c r="Q251" i="35" s="1"/>
  <c r="P253" i="35"/>
  <c r="Q253" i="35" s="1"/>
  <c r="P255" i="35"/>
  <c r="Q255" i="35" s="1"/>
  <c r="P257" i="35"/>
  <c r="Q257" i="35" s="1"/>
  <c r="P259" i="35"/>
  <c r="Q259" i="35" s="1"/>
  <c r="P261" i="35"/>
  <c r="Q261" i="35" s="1"/>
  <c r="P263" i="35"/>
  <c r="Q263" i="35" s="1"/>
  <c r="P265" i="35"/>
  <c r="Q265" i="35" s="1"/>
  <c r="P267" i="35"/>
  <c r="Q267" i="35" s="1"/>
  <c r="P269" i="35"/>
  <c r="Q269" i="35" s="1"/>
  <c r="P271" i="35"/>
  <c r="Q271" i="35" s="1"/>
  <c r="P273" i="35"/>
  <c r="Q273" i="35" s="1"/>
  <c r="P275" i="35"/>
  <c r="Q275" i="35" s="1"/>
  <c r="P277" i="35"/>
  <c r="Q277" i="35" s="1"/>
  <c r="P279" i="35"/>
  <c r="Q279" i="35" s="1"/>
  <c r="P281" i="35"/>
  <c r="Q281" i="35" s="1"/>
  <c r="P283" i="35"/>
  <c r="Q283" i="35" s="1"/>
  <c r="P285" i="35"/>
  <c r="Q285" i="35" s="1"/>
  <c r="P287" i="35"/>
  <c r="Q287" i="35" s="1"/>
  <c r="P289" i="35"/>
  <c r="Q289" i="35" s="1"/>
  <c r="P291" i="35"/>
  <c r="Q291" i="35" s="1"/>
  <c r="P293" i="35"/>
  <c r="Q293" i="35" s="1"/>
  <c r="P295" i="35"/>
  <c r="Q295" i="35" s="1"/>
  <c r="P297" i="35"/>
  <c r="Q297" i="35" s="1"/>
  <c r="P299" i="35"/>
  <c r="Q299" i="35" s="1"/>
  <c r="P301" i="35"/>
  <c r="Q301" i="35" s="1"/>
  <c r="P303" i="35"/>
  <c r="Q303" i="35" s="1"/>
  <c r="P305" i="35"/>
  <c r="Q305" i="35" s="1"/>
  <c r="P307" i="35"/>
  <c r="Q307" i="35" s="1"/>
  <c r="P309" i="35"/>
  <c r="Q309" i="35" s="1"/>
  <c r="P311" i="35"/>
  <c r="Q311" i="35" s="1"/>
  <c r="P313" i="35"/>
  <c r="Q313" i="35" s="1"/>
  <c r="P315" i="35"/>
  <c r="Q315" i="35" s="1"/>
  <c r="P317" i="35"/>
  <c r="Q317" i="35" s="1"/>
  <c r="P319" i="35"/>
  <c r="Q319" i="35" s="1"/>
  <c r="P321" i="35"/>
  <c r="Q321" i="35" s="1"/>
  <c r="P323" i="35"/>
  <c r="Q323" i="35" s="1"/>
  <c r="P325" i="35"/>
  <c r="Q325" i="35" s="1"/>
  <c r="P327" i="35"/>
  <c r="Q327" i="35" s="1"/>
  <c r="P329" i="35"/>
  <c r="Q329" i="35" s="1"/>
  <c r="P331" i="35"/>
  <c r="Q331" i="35" s="1"/>
  <c r="P333" i="35"/>
  <c r="Q333" i="35" s="1"/>
  <c r="P335" i="35"/>
  <c r="Q335" i="35" s="1"/>
  <c r="P337" i="35"/>
  <c r="Q337" i="35" s="1"/>
  <c r="P339" i="35"/>
  <c r="Q339" i="35" s="1"/>
  <c r="P341" i="35"/>
  <c r="Q341" i="35" s="1"/>
  <c r="P343" i="35"/>
  <c r="Q343" i="35" s="1"/>
  <c r="P345" i="35"/>
  <c r="Q345" i="35" s="1"/>
  <c r="P347" i="35"/>
  <c r="Q347" i="35" s="1"/>
  <c r="P349" i="35"/>
  <c r="Q349" i="35" s="1"/>
  <c r="P351" i="35"/>
  <c r="Q351" i="35" s="1"/>
  <c r="P353" i="35"/>
  <c r="Q353" i="35" s="1"/>
  <c r="P355" i="35"/>
  <c r="Q355" i="35" s="1"/>
  <c r="P357" i="35"/>
  <c r="Q357" i="35" s="1"/>
  <c r="P359" i="35"/>
  <c r="Q359" i="35" s="1"/>
  <c r="P361" i="35"/>
  <c r="Q361" i="35" s="1"/>
  <c r="P363" i="35"/>
  <c r="Q363" i="35" s="1"/>
  <c r="P365" i="35"/>
  <c r="Q365" i="35" s="1"/>
  <c r="P367" i="35"/>
  <c r="Q367" i="35" s="1"/>
  <c r="P369" i="35"/>
  <c r="Q369" i="35" s="1"/>
  <c r="P371" i="35"/>
  <c r="Q371" i="35" s="1"/>
  <c r="P373" i="35"/>
  <c r="Q373" i="35" s="1"/>
  <c r="P375" i="35"/>
  <c r="Q375" i="35" s="1"/>
  <c r="P377" i="35"/>
  <c r="Q377" i="35" s="1"/>
  <c r="P379" i="35"/>
  <c r="Q379" i="35" s="1"/>
  <c r="P381" i="35"/>
  <c r="Q381" i="35" s="1"/>
  <c r="P383" i="35"/>
  <c r="Q383" i="35" s="1"/>
  <c r="P385" i="35"/>
  <c r="Q385" i="35" s="1"/>
  <c r="P387" i="35"/>
  <c r="Q387" i="35" s="1"/>
  <c r="P389" i="35"/>
  <c r="Q389" i="35" s="1"/>
  <c r="P391" i="35"/>
  <c r="Q391" i="35" s="1"/>
  <c r="P393" i="35"/>
  <c r="Q393" i="35" s="1"/>
  <c r="P395" i="35"/>
  <c r="Q395" i="35" s="1"/>
  <c r="P397" i="35"/>
  <c r="Q397" i="35" s="1"/>
  <c r="P399" i="35"/>
  <c r="Q399" i="35" s="1"/>
  <c r="P401" i="35"/>
  <c r="Q401" i="35" s="1"/>
  <c r="P403" i="35"/>
  <c r="Q403" i="35" s="1"/>
  <c r="P405" i="35"/>
  <c r="Q405" i="35" s="1"/>
  <c r="P407" i="35"/>
  <c r="Q407" i="35" s="1"/>
  <c r="P409" i="35"/>
  <c r="Q409" i="35" s="1"/>
  <c r="P411" i="35"/>
  <c r="Q411" i="35" s="1"/>
  <c r="P413" i="35"/>
  <c r="Q413" i="35" s="1"/>
  <c r="P415" i="35"/>
  <c r="Q415" i="35" s="1"/>
  <c r="P417" i="35"/>
  <c r="Q417" i="35" s="1"/>
  <c r="P419" i="35"/>
  <c r="Q419" i="35" s="1"/>
  <c r="P421" i="35"/>
  <c r="Q421" i="35" s="1"/>
  <c r="P423" i="35"/>
  <c r="Q423" i="35" s="1"/>
  <c r="P425" i="35"/>
  <c r="Q425" i="35" s="1"/>
  <c r="P427" i="35"/>
  <c r="Q427" i="35" s="1"/>
  <c r="P429" i="35"/>
  <c r="Q429" i="35" s="1"/>
  <c r="P431" i="35"/>
  <c r="Q431" i="35" s="1"/>
  <c r="P433" i="35"/>
  <c r="Q433" i="35" s="1"/>
  <c r="P435" i="35"/>
  <c r="Q435" i="35" s="1"/>
  <c r="P437" i="35"/>
  <c r="Q437" i="35" s="1"/>
  <c r="P439" i="35"/>
  <c r="Q439" i="35" s="1"/>
  <c r="P441" i="35"/>
  <c r="Q441" i="35" s="1"/>
  <c r="P443" i="35"/>
  <c r="Q443" i="35" s="1"/>
  <c r="P445" i="35"/>
  <c r="Q445" i="35" s="1"/>
  <c r="P447" i="35"/>
  <c r="Q447" i="35" s="1"/>
  <c r="P449" i="35"/>
  <c r="Q449" i="35" s="1"/>
  <c r="P451" i="35"/>
  <c r="Q451" i="35" s="1"/>
  <c r="P453" i="35"/>
  <c r="Q453" i="35" s="1"/>
  <c r="P455" i="35"/>
  <c r="Q455" i="35" s="1"/>
  <c r="P457" i="35"/>
  <c r="Q457" i="35" s="1"/>
  <c r="P459" i="35"/>
  <c r="Q459" i="35" s="1"/>
  <c r="P461" i="35"/>
  <c r="Q461" i="35" s="1"/>
  <c r="P463" i="35"/>
  <c r="Q463" i="35" s="1"/>
  <c r="P465" i="35"/>
  <c r="Q465" i="35" s="1"/>
  <c r="P467" i="35"/>
  <c r="Q467" i="35" s="1"/>
  <c r="P469" i="35"/>
  <c r="Q469" i="35" s="1"/>
  <c r="P471" i="35"/>
  <c r="Q471" i="35" s="1"/>
  <c r="P473" i="35"/>
  <c r="Q473" i="35" s="1"/>
  <c r="P475" i="35"/>
  <c r="Q475" i="35" s="1"/>
  <c r="P477" i="35"/>
  <c r="Q477" i="35" s="1"/>
  <c r="P479" i="35"/>
  <c r="Q479" i="35" s="1"/>
  <c r="P481" i="35"/>
  <c r="Q481" i="35" s="1"/>
  <c r="P483" i="35"/>
  <c r="Q483" i="35" s="1"/>
  <c r="P485" i="35"/>
  <c r="Q485" i="35" s="1"/>
  <c r="P487" i="35"/>
  <c r="Q487" i="35" s="1"/>
  <c r="P489" i="35"/>
  <c r="Q489" i="35" s="1"/>
  <c r="P491" i="35"/>
  <c r="Q491" i="35" s="1"/>
  <c r="P493" i="35"/>
  <c r="Q493" i="35" s="1"/>
  <c r="P495" i="35"/>
  <c r="Q495" i="35" s="1"/>
  <c r="P497" i="35"/>
  <c r="Q497" i="35" s="1"/>
  <c r="P499" i="35"/>
  <c r="Q499" i="35" s="1"/>
  <c r="P501" i="35"/>
  <c r="Q501" i="35" s="1"/>
  <c r="P503" i="35"/>
  <c r="Q503" i="35" s="1"/>
  <c r="P505" i="35"/>
  <c r="Q505" i="35" s="1"/>
  <c r="P507" i="35"/>
  <c r="Q507" i="35" s="1"/>
  <c r="P509" i="35"/>
  <c r="Q509" i="35" s="1"/>
  <c r="P511" i="35"/>
  <c r="Q511" i="35" s="1"/>
  <c r="P513" i="35"/>
  <c r="Q513" i="35" s="1"/>
  <c r="P515" i="35"/>
  <c r="Q515" i="35" s="1"/>
  <c r="P517" i="35"/>
  <c r="Q517" i="35" s="1"/>
  <c r="P519" i="35"/>
  <c r="Q519" i="35" s="1"/>
  <c r="P521" i="35"/>
  <c r="Q521" i="35" s="1"/>
  <c r="P523" i="35"/>
  <c r="Q523" i="35" s="1"/>
  <c r="P525" i="35"/>
  <c r="Q525" i="35" s="1"/>
  <c r="P527" i="35"/>
  <c r="Q527" i="35" s="1"/>
  <c r="P529" i="35"/>
  <c r="Q529" i="35" s="1"/>
  <c r="P531" i="35"/>
  <c r="Q531" i="35" s="1"/>
  <c r="P533" i="35"/>
  <c r="Q533" i="35" s="1"/>
  <c r="P535" i="35"/>
  <c r="Q535" i="35" s="1"/>
  <c r="P537" i="35"/>
  <c r="Q537" i="35" s="1"/>
  <c r="P539" i="35"/>
  <c r="Q539" i="35" s="1"/>
  <c r="P541" i="35"/>
  <c r="Q541" i="35" s="1"/>
  <c r="P543" i="35"/>
  <c r="Q543" i="35" s="1"/>
  <c r="P545" i="35"/>
  <c r="Q545" i="35" s="1"/>
  <c r="P547" i="35"/>
  <c r="Q547" i="35" s="1"/>
  <c r="P549" i="35"/>
  <c r="Q549" i="35" s="1"/>
  <c r="P551" i="35"/>
  <c r="Q551" i="35" s="1"/>
  <c r="P553" i="35"/>
  <c r="Q553" i="35" s="1"/>
  <c r="P555" i="35"/>
  <c r="Q555" i="35" s="1"/>
  <c r="P557" i="35"/>
  <c r="Q557" i="35" s="1"/>
  <c r="P559" i="35"/>
  <c r="Q559" i="35" s="1"/>
  <c r="P561" i="35"/>
  <c r="Q561" i="35" s="1"/>
  <c r="P563" i="35"/>
  <c r="Q563" i="35" s="1"/>
  <c r="P565" i="35"/>
  <c r="Q565" i="35" s="1"/>
  <c r="P567" i="35"/>
  <c r="Q567" i="35" s="1"/>
  <c r="P569" i="35"/>
  <c r="Q569" i="35" s="1"/>
  <c r="P571" i="35"/>
  <c r="Q571" i="35" s="1"/>
  <c r="P573" i="35"/>
  <c r="Q573" i="35" s="1"/>
  <c r="P575" i="35"/>
  <c r="Q575" i="35" s="1"/>
  <c r="P577" i="35"/>
  <c r="Q577" i="35" s="1"/>
  <c r="P579" i="35"/>
  <c r="Q579" i="35" s="1"/>
  <c r="P581" i="35"/>
  <c r="Q581" i="35" s="1"/>
  <c r="P583" i="35"/>
  <c r="Q583" i="35" s="1"/>
  <c r="P585" i="35"/>
  <c r="Q585" i="35" s="1"/>
  <c r="P587" i="35"/>
  <c r="Q587" i="35" s="1"/>
  <c r="P589" i="35"/>
  <c r="Q589" i="35" s="1"/>
  <c r="P591" i="35"/>
  <c r="Q591" i="35" s="1"/>
  <c r="P593" i="35"/>
  <c r="Q593" i="35" s="1"/>
  <c r="P595" i="35"/>
  <c r="Q595" i="35" s="1"/>
  <c r="P597" i="35"/>
  <c r="Q597" i="35" s="1"/>
  <c r="P599" i="35"/>
  <c r="Q599" i="35" s="1"/>
  <c r="P601" i="35"/>
  <c r="Q601" i="35" s="1"/>
  <c r="P603" i="35"/>
  <c r="Q603" i="35" s="1"/>
  <c r="P605" i="35"/>
  <c r="Q605" i="35" s="1"/>
  <c r="P607" i="35"/>
  <c r="Q607" i="35" s="1"/>
  <c r="P609" i="35"/>
  <c r="Q609" i="35" s="1"/>
  <c r="P611" i="35"/>
  <c r="Q611" i="35" s="1"/>
  <c r="P613" i="35"/>
  <c r="Q613" i="35" s="1"/>
  <c r="P615" i="35"/>
  <c r="Q615" i="35" s="1"/>
  <c r="P617" i="35"/>
  <c r="Q617" i="35" s="1"/>
  <c r="P619" i="35"/>
  <c r="Q619" i="35" s="1"/>
  <c r="P621" i="35"/>
  <c r="Q621" i="35" s="1"/>
  <c r="P623" i="35"/>
  <c r="Q623" i="35" s="1"/>
  <c r="P625" i="35"/>
  <c r="Q625" i="35" s="1"/>
  <c r="P627" i="35"/>
  <c r="Q627" i="35" s="1"/>
  <c r="P629" i="35"/>
  <c r="Q629" i="35" s="1"/>
  <c r="P631" i="35"/>
  <c r="Q631" i="35" s="1"/>
  <c r="P633" i="35"/>
  <c r="Q633" i="35" s="1"/>
  <c r="P635" i="35"/>
  <c r="Q635" i="35" s="1"/>
  <c r="P637" i="35"/>
  <c r="Q637" i="35" s="1"/>
  <c r="P639" i="35"/>
  <c r="Q639" i="35" s="1"/>
  <c r="P641" i="35"/>
  <c r="Q641" i="35" s="1"/>
  <c r="P643" i="35"/>
  <c r="Q643" i="35" s="1"/>
  <c r="P645" i="35"/>
  <c r="Q645" i="35" s="1"/>
  <c r="P647" i="35"/>
  <c r="Q647" i="35" s="1"/>
  <c r="P649" i="35"/>
  <c r="Q649" i="35" s="1"/>
  <c r="P651" i="35"/>
  <c r="Q651" i="35" s="1"/>
  <c r="P653" i="35"/>
  <c r="Q653" i="35" s="1"/>
  <c r="P655" i="35"/>
  <c r="Q655" i="35" s="1"/>
  <c r="P657" i="35"/>
  <c r="Q657" i="35" s="1"/>
  <c r="P659" i="35"/>
  <c r="Q659" i="35" s="1"/>
  <c r="P661" i="35"/>
  <c r="Q661" i="35" s="1"/>
  <c r="P663" i="35"/>
  <c r="Q663" i="35" s="1"/>
  <c r="P665" i="35"/>
  <c r="Q665" i="35" s="1"/>
  <c r="P667" i="35"/>
  <c r="Q667" i="35" s="1"/>
  <c r="P669" i="35"/>
  <c r="Q669" i="35" s="1"/>
  <c r="P671" i="35"/>
  <c r="Q671" i="35" s="1"/>
  <c r="P673" i="35"/>
  <c r="Q673" i="35" s="1"/>
  <c r="P675" i="35"/>
  <c r="Q675" i="35" s="1"/>
  <c r="P677" i="35"/>
  <c r="Q677" i="35" s="1"/>
  <c r="P679" i="35"/>
  <c r="Q679" i="35" s="1"/>
  <c r="P681" i="35"/>
  <c r="Q681" i="35" s="1"/>
  <c r="P683" i="35"/>
  <c r="Q683" i="35" s="1"/>
  <c r="P685" i="35"/>
  <c r="Q685" i="35" s="1"/>
  <c r="P687" i="35"/>
  <c r="Q687" i="35" s="1"/>
  <c r="P689" i="35"/>
  <c r="Q689" i="35" s="1"/>
  <c r="P691" i="35"/>
  <c r="Q691" i="35" s="1"/>
  <c r="P693" i="35"/>
  <c r="Q693" i="35" s="1"/>
  <c r="P695" i="35"/>
  <c r="Q695" i="35" s="1"/>
  <c r="P697" i="35"/>
  <c r="Q697" i="35" s="1"/>
  <c r="P699" i="35"/>
  <c r="Q699" i="35" s="1"/>
  <c r="P701" i="35"/>
  <c r="Q701" i="35" s="1"/>
  <c r="P703" i="35"/>
  <c r="Q703" i="35" s="1"/>
  <c r="P705" i="35"/>
  <c r="Q705" i="35" s="1"/>
  <c r="P707" i="35"/>
  <c r="Q707" i="35" s="1"/>
  <c r="P709" i="35"/>
  <c r="Q709" i="35" s="1"/>
  <c r="P711" i="35"/>
  <c r="Q711" i="35" s="1"/>
  <c r="P713" i="35"/>
  <c r="Q713" i="35" s="1"/>
  <c r="P715" i="35"/>
  <c r="Q715" i="35" s="1"/>
  <c r="P717" i="35"/>
  <c r="Q717" i="35" s="1"/>
  <c r="P719" i="35"/>
  <c r="Q719" i="35" s="1"/>
  <c r="P721" i="35"/>
  <c r="Q721" i="35" s="1"/>
  <c r="P723" i="35"/>
  <c r="Q723" i="35" s="1"/>
  <c r="P725" i="35"/>
  <c r="Q725" i="35" s="1"/>
  <c r="P727" i="35"/>
  <c r="Q727" i="35" s="1"/>
  <c r="P729" i="35"/>
  <c r="Q729" i="35" s="1"/>
  <c r="P731" i="35"/>
  <c r="Q731" i="35" s="1"/>
  <c r="P733" i="35"/>
  <c r="Q733" i="35" s="1"/>
  <c r="P735" i="35"/>
  <c r="Q735" i="35" s="1"/>
  <c r="P737" i="35"/>
  <c r="Q737" i="35" s="1"/>
  <c r="P739" i="35"/>
  <c r="Q739" i="35" s="1"/>
  <c r="P741" i="35"/>
  <c r="Q741" i="35" s="1"/>
  <c r="P743" i="35"/>
  <c r="Q743" i="35" s="1"/>
  <c r="P745" i="35"/>
  <c r="Q745" i="35" s="1"/>
  <c r="P747" i="35"/>
  <c r="Q747" i="35" s="1"/>
  <c r="P749" i="35"/>
  <c r="Q749" i="35" s="1"/>
  <c r="P751" i="35"/>
  <c r="Q751" i="35" s="1"/>
  <c r="P753" i="35"/>
  <c r="Q753" i="35" s="1"/>
  <c r="P755" i="35"/>
  <c r="Q755" i="35" s="1"/>
  <c r="P757" i="35"/>
  <c r="Q757" i="35" s="1"/>
  <c r="P759" i="35"/>
  <c r="Q759" i="35" s="1"/>
  <c r="P761" i="35"/>
  <c r="Q761" i="35" s="1"/>
  <c r="P763" i="35"/>
  <c r="Q763" i="35" s="1"/>
  <c r="P765" i="35"/>
  <c r="Q765" i="35" s="1"/>
  <c r="P767" i="35"/>
  <c r="Q767" i="35" s="1"/>
  <c r="P769" i="35"/>
  <c r="Q769" i="35" s="1"/>
  <c r="P771" i="35"/>
  <c r="Q771" i="35" s="1"/>
  <c r="P773" i="35"/>
  <c r="Q773" i="35" s="1"/>
  <c r="P775" i="35"/>
  <c r="Q775" i="35" s="1"/>
  <c r="P777" i="35"/>
  <c r="Q777" i="35" s="1"/>
  <c r="P779" i="35"/>
  <c r="Q779" i="35" s="1"/>
  <c r="P781" i="35"/>
  <c r="Q781" i="35" s="1"/>
  <c r="P783" i="35"/>
  <c r="Q783" i="35" s="1"/>
  <c r="P785" i="35"/>
  <c r="Q785" i="35" s="1"/>
  <c r="P787" i="35"/>
  <c r="Q787" i="35" s="1"/>
  <c r="P789" i="35"/>
  <c r="Q789" i="35" s="1"/>
  <c r="P791" i="35"/>
  <c r="Q791" i="35" s="1"/>
  <c r="P793" i="35"/>
  <c r="Q793" i="35" s="1"/>
  <c r="P795" i="35"/>
  <c r="Q795" i="35" s="1"/>
  <c r="P797" i="35"/>
  <c r="Q797" i="35" s="1"/>
  <c r="P799" i="35"/>
  <c r="Q799" i="35" s="1"/>
  <c r="P801" i="35"/>
  <c r="Q801" i="35" s="1"/>
  <c r="P803" i="35"/>
  <c r="Q803" i="35" s="1"/>
  <c r="P805" i="35"/>
  <c r="Q805" i="35" s="1"/>
  <c r="P807" i="35"/>
  <c r="Q807" i="35" s="1"/>
  <c r="P809" i="35"/>
  <c r="Q809" i="35" s="1"/>
  <c r="P811" i="35"/>
  <c r="Q811" i="35" s="1"/>
  <c r="P813" i="35"/>
  <c r="Q813" i="35" s="1"/>
  <c r="P815" i="35"/>
  <c r="Q815" i="35" s="1"/>
  <c r="P817" i="35"/>
  <c r="Q817" i="35" s="1"/>
  <c r="P819" i="35"/>
  <c r="Q819" i="35" s="1"/>
  <c r="P821" i="35"/>
  <c r="Q821" i="35" s="1"/>
  <c r="P823" i="35"/>
  <c r="Q823" i="35" s="1"/>
  <c r="P825" i="35"/>
  <c r="Q825" i="35" s="1"/>
  <c r="P827" i="35"/>
  <c r="Q827" i="35" s="1"/>
  <c r="P829" i="35"/>
  <c r="Q829" i="35" s="1"/>
  <c r="P831" i="35"/>
  <c r="Q831" i="35" s="1"/>
  <c r="P833" i="35"/>
  <c r="Q833" i="35" s="1"/>
  <c r="P835" i="35"/>
  <c r="Q835" i="35" s="1"/>
  <c r="P837" i="35"/>
  <c r="Q837" i="35" s="1"/>
  <c r="P839" i="35"/>
  <c r="Q839" i="35" s="1"/>
  <c r="P841" i="35"/>
  <c r="Q841" i="35" s="1"/>
  <c r="P843" i="35"/>
  <c r="Q843" i="35" s="1"/>
  <c r="P845" i="35"/>
  <c r="Q845" i="35" s="1"/>
  <c r="P847" i="35"/>
  <c r="Q847" i="35" s="1"/>
  <c r="P849" i="35"/>
  <c r="Q849" i="35" s="1"/>
  <c r="P851" i="35"/>
  <c r="Q851" i="35" s="1"/>
  <c r="P853" i="35"/>
  <c r="Q853" i="35" s="1"/>
  <c r="P855" i="35"/>
  <c r="Q855" i="35" s="1"/>
  <c r="P857" i="35"/>
  <c r="Q857" i="35" s="1"/>
  <c r="P859" i="35"/>
  <c r="Q859" i="35" s="1"/>
  <c r="P861" i="35"/>
  <c r="Q861" i="35" s="1"/>
  <c r="P863" i="35"/>
  <c r="Q863" i="35" s="1"/>
  <c r="P865" i="35"/>
  <c r="Q865" i="35" s="1"/>
  <c r="P867" i="35"/>
  <c r="Q867" i="35" s="1"/>
  <c r="P869" i="35"/>
  <c r="Q869" i="35" s="1"/>
  <c r="P871" i="35"/>
  <c r="Q871" i="35" s="1"/>
  <c r="P873" i="35"/>
  <c r="Q873" i="35" s="1"/>
  <c r="P875" i="35"/>
  <c r="Q875" i="35" s="1"/>
  <c r="P877" i="35"/>
  <c r="Q877" i="35" s="1"/>
  <c r="P879" i="35"/>
  <c r="Q879" i="35" s="1"/>
  <c r="P881" i="35"/>
  <c r="Q881" i="35" s="1"/>
  <c r="P883" i="35"/>
  <c r="Q883" i="35" s="1"/>
  <c r="P885" i="35"/>
  <c r="Q885" i="35" s="1"/>
  <c r="P887" i="35"/>
  <c r="Q887" i="35" s="1"/>
  <c r="P889" i="35"/>
  <c r="Q889" i="35" s="1"/>
  <c r="P891" i="35"/>
  <c r="Q891" i="35" s="1"/>
  <c r="P893" i="35"/>
  <c r="Q893" i="35" s="1"/>
  <c r="P895" i="35"/>
  <c r="Q895" i="35" s="1"/>
  <c r="P897" i="35"/>
  <c r="Q897" i="35" s="1"/>
  <c r="P899" i="35"/>
  <c r="Q899" i="35" s="1"/>
  <c r="P901" i="35"/>
  <c r="Q901" i="35" s="1"/>
  <c r="P903" i="35"/>
  <c r="Q903" i="35" s="1"/>
  <c r="P905" i="35"/>
  <c r="Q905" i="35" s="1"/>
  <c r="P907" i="35"/>
  <c r="Q907" i="35" s="1"/>
  <c r="P909" i="35"/>
  <c r="Q909" i="35" s="1"/>
  <c r="P911" i="35"/>
  <c r="Q911" i="35" s="1"/>
  <c r="P913" i="35"/>
  <c r="Q913" i="35" s="1"/>
  <c r="P915" i="35"/>
  <c r="Q915" i="35" s="1"/>
  <c r="P917" i="35"/>
  <c r="Q917" i="35" s="1"/>
  <c r="P919" i="35"/>
  <c r="Q919" i="35" s="1"/>
  <c r="P921" i="35"/>
  <c r="Q921" i="35" s="1"/>
  <c r="P923" i="35"/>
  <c r="Q923" i="35" s="1"/>
  <c r="P925" i="35"/>
  <c r="Q925" i="35" s="1"/>
  <c r="P927" i="35"/>
  <c r="Q927" i="35" s="1"/>
  <c r="P929" i="35"/>
  <c r="Q929" i="35" s="1"/>
  <c r="P931" i="35"/>
  <c r="Q931" i="35" s="1"/>
  <c r="P933" i="35"/>
  <c r="Q933" i="35" s="1"/>
  <c r="P935" i="35"/>
  <c r="Q935" i="35" s="1"/>
  <c r="P937" i="35"/>
  <c r="Q937" i="35" s="1"/>
  <c r="P939" i="35"/>
  <c r="Q939" i="35" s="1"/>
  <c r="P941" i="35"/>
  <c r="Q941" i="35" s="1"/>
  <c r="P943" i="35"/>
  <c r="Q943" i="35" s="1"/>
  <c r="P945" i="35"/>
  <c r="Q945" i="35" s="1"/>
  <c r="P947" i="35"/>
  <c r="Q947" i="35" s="1"/>
  <c r="P949" i="35"/>
  <c r="Q949" i="35" s="1"/>
  <c r="P951" i="35"/>
  <c r="Q951" i="35" s="1"/>
  <c r="P953" i="35"/>
  <c r="Q953" i="35" s="1"/>
  <c r="P955" i="35"/>
  <c r="Q955" i="35" s="1"/>
  <c r="P957" i="35"/>
  <c r="Q957" i="35" s="1"/>
  <c r="P959" i="35"/>
  <c r="Q959" i="35" s="1"/>
  <c r="P961" i="35"/>
  <c r="Q961" i="35" s="1"/>
  <c r="P963" i="35"/>
  <c r="Q963" i="35" s="1"/>
  <c r="P965" i="35"/>
  <c r="Q965" i="35" s="1"/>
  <c r="P967" i="35"/>
  <c r="Q967" i="35" s="1"/>
  <c r="P969" i="35"/>
  <c r="Q969" i="35" s="1"/>
  <c r="P971" i="35"/>
  <c r="Q971" i="35" s="1"/>
  <c r="P973" i="35"/>
  <c r="Q973" i="35" s="1"/>
  <c r="P975" i="35"/>
  <c r="Q975" i="35" s="1"/>
  <c r="P977" i="35"/>
  <c r="Q977" i="35" s="1"/>
  <c r="P979" i="35"/>
  <c r="Q979" i="35" s="1"/>
  <c r="P981" i="35"/>
  <c r="Q981" i="35" s="1"/>
  <c r="P983" i="35"/>
  <c r="Q983" i="35" s="1"/>
  <c r="P985" i="35"/>
  <c r="Q985" i="35" s="1"/>
  <c r="P987" i="35"/>
  <c r="Q987" i="35" s="1"/>
  <c r="P989" i="35"/>
  <c r="Q989" i="35" s="1"/>
  <c r="P991" i="35"/>
  <c r="Q991" i="35" s="1"/>
  <c r="P993" i="35"/>
  <c r="Q993" i="35" s="1"/>
  <c r="P995" i="35"/>
  <c r="Q995" i="35" s="1"/>
  <c r="P997" i="35"/>
  <c r="Q997" i="35" s="1"/>
  <c r="P999" i="35"/>
  <c r="Q999" i="35" s="1"/>
  <c r="P1001" i="35"/>
  <c r="Q1001" i="35" s="1"/>
  <c r="P1003" i="35"/>
  <c r="Q1003" i="35" s="1"/>
  <c r="P1005" i="35"/>
  <c r="Q1005" i="35" s="1"/>
  <c r="P1007" i="35"/>
  <c r="Q1007" i="35" s="1"/>
  <c r="P1009" i="35"/>
  <c r="Q1009" i="35" s="1"/>
  <c r="P1011" i="35"/>
  <c r="Q1011" i="35" s="1"/>
  <c r="P1013" i="35"/>
  <c r="Q1013" i="35" s="1"/>
  <c r="P1015" i="35"/>
  <c r="Q1015" i="35" s="1"/>
  <c r="P1017" i="35"/>
  <c r="Q1017" i="35" s="1"/>
  <c r="P1019" i="35"/>
  <c r="Q1019" i="35" s="1"/>
  <c r="P1021" i="35"/>
  <c r="Q1021" i="35" s="1"/>
  <c r="P1023" i="35"/>
  <c r="Q1023" i="35" s="1"/>
  <c r="P1025" i="35"/>
  <c r="Q1025" i="35" s="1"/>
  <c r="P1027" i="35"/>
  <c r="Q1027" i="35" s="1"/>
  <c r="P1029" i="35"/>
  <c r="Q1029" i="35" s="1"/>
  <c r="P1031" i="35"/>
  <c r="Q1031" i="35" s="1"/>
  <c r="P1033" i="35"/>
  <c r="Q1033" i="35" s="1"/>
  <c r="P1035" i="35"/>
  <c r="Q1035" i="35" s="1"/>
  <c r="P1037" i="35"/>
  <c r="Q1037" i="35" s="1"/>
  <c r="P1039" i="35"/>
  <c r="Q1039" i="35" s="1"/>
  <c r="P1041" i="35"/>
  <c r="Q1041" i="35" s="1"/>
  <c r="P1043" i="35"/>
  <c r="Q1043" i="35" s="1"/>
  <c r="P1045" i="35"/>
  <c r="Q1045" i="35" s="1"/>
  <c r="P1047" i="35"/>
  <c r="Q1047" i="35" s="1"/>
  <c r="P1049" i="35"/>
  <c r="Q1049" i="35" s="1"/>
  <c r="P1051" i="35"/>
  <c r="Q1051" i="35" s="1"/>
  <c r="P1053" i="35"/>
  <c r="Q1053" i="35" s="1"/>
  <c r="P1055" i="35"/>
  <c r="Q1055" i="35" s="1"/>
  <c r="P1057" i="35"/>
  <c r="Q1057" i="35" s="1"/>
  <c r="P1059" i="35"/>
  <c r="Q1059" i="35" s="1"/>
  <c r="P1061" i="35"/>
  <c r="Q1061" i="35" s="1"/>
  <c r="P1063" i="35"/>
  <c r="Q1063" i="35" s="1"/>
  <c r="P1065" i="35"/>
  <c r="Q1065" i="35" s="1"/>
  <c r="P1067" i="35"/>
  <c r="Q1067" i="35" s="1"/>
  <c r="P1069" i="35"/>
  <c r="Q1069" i="35" s="1"/>
  <c r="P1071" i="35"/>
  <c r="Q1071" i="35" s="1"/>
  <c r="P1073" i="35"/>
  <c r="Q1073" i="35" s="1"/>
  <c r="P1075" i="35"/>
  <c r="Q1075" i="35" s="1"/>
  <c r="P1077" i="35"/>
  <c r="Q1077" i="35" s="1"/>
  <c r="P1079" i="35"/>
  <c r="Q1079" i="35" s="1"/>
  <c r="P1081" i="35"/>
  <c r="Q1081" i="35" s="1"/>
  <c r="P1083" i="35"/>
  <c r="Q1083" i="35" s="1"/>
  <c r="P1085" i="35"/>
  <c r="Q1085" i="35" s="1"/>
  <c r="P1087" i="35"/>
  <c r="Q1087" i="35" s="1"/>
  <c r="P1089" i="35"/>
  <c r="Q1089" i="35" s="1"/>
  <c r="P1091" i="35"/>
  <c r="Q1091" i="35" s="1"/>
  <c r="P1093" i="35"/>
  <c r="Q1093" i="35" s="1"/>
  <c r="P1095" i="35"/>
  <c r="Q1095" i="35" s="1"/>
  <c r="P1097" i="35"/>
  <c r="Q1097" i="35" s="1"/>
  <c r="P1099" i="35"/>
  <c r="Q1099" i="35" s="1"/>
  <c r="P1101" i="35"/>
  <c r="Q1101" i="35" s="1"/>
  <c r="P1103" i="35"/>
  <c r="Q1103" i="35" s="1"/>
  <c r="P1105" i="35"/>
  <c r="Q1105" i="35" s="1"/>
  <c r="P1107" i="35"/>
  <c r="Q1107" i="35" s="1"/>
  <c r="P1109" i="35"/>
  <c r="Q1109" i="35" s="1"/>
  <c r="P1111" i="35"/>
  <c r="Q1111" i="35" s="1"/>
  <c r="P1113" i="35"/>
  <c r="Q1113" i="35" s="1"/>
  <c r="P1115" i="35"/>
  <c r="Q1115" i="35" s="1"/>
  <c r="P1117" i="35"/>
  <c r="Q1117" i="35" s="1"/>
  <c r="P1119" i="35"/>
  <c r="Q1119" i="35" s="1"/>
  <c r="P1121" i="35"/>
  <c r="Q1121" i="35" s="1"/>
  <c r="P1123" i="35"/>
  <c r="Q1123" i="35" s="1"/>
  <c r="P1125" i="35"/>
  <c r="Q1125" i="35" s="1"/>
  <c r="P1127" i="35"/>
  <c r="Q1127" i="35" s="1"/>
  <c r="P1129" i="35"/>
  <c r="Q1129" i="35" s="1"/>
  <c r="P1131" i="35"/>
  <c r="Q1131" i="35" s="1"/>
  <c r="P1133" i="35"/>
  <c r="Q1133" i="35" s="1"/>
  <c r="P1135" i="35"/>
  <c r="Q1135" i="35" s="1"/>
  <c r="P1137" i="35"/>
  <c r="Q1137" i="35" s="1"/>
  <c r="P1139" i="35"/>
  <c r="Q1139" i="35" s="1"/>
  <c r="P1141" i="35"/>
  <c r="Q1141" i="35" s="1"/>
  <c r="P1143" i="35"/>
  <c r="Q1143" i="35" s="1"/>
  <c r="P1145" i="35"/>
  <c r="Q1145" i="35" s="1"/>
  <c r="P1147" i="35"/>
  <c r="Q1147" i="35" s="1"/>
  <c r="P1149" i="35"/>
  <c r="Q1149" i="35" s="1"/>
  <c r="P1151" i="35"/>
  <c r="Q1151" i="35" s="1"/>
  <c r="P1153" i="35"/>
  <c r="Q1153" i="35" s="1"/>
  <c r="P1155" i="35"/>
  <c r="Q1155" i="35" s="1"/>
  <c r="P1157" i="35"/>
  <c r="Q1157" i="35" s="1"/>
  <c r="P1159" i="35"/>
  <c r="Q1159" i="35" s="1"/>
  <c r="P1161" i="35"/>
  <c r="Q1161" i="35" s="1"/>
  <c r="P1163" i="35"/>
  <c r="Q1163" i="35" s="1"/>
  <c r="P1165" i="35"/>
  <c r="Q1165" i="35" s="1"/>
  <c r="P1167" i="35"/>
  <c r="Q1167" i="35" s="1"/>
  <c r="P1169" i="35"/>
  <c r="Q1169" i="35" s="1"/>
  <c r="P1171" i="35"/>
  <c r="Q1171" i="35" s="1"/>
  <c r="P1173" i="35"/>
  <c r="Q1173" i="35" s="1"/>
  <c r="P1175" i="35"/>
  <c r="Q1175" i="35" s="1"/>
  <c r="P1177" i="35"/>
  <c r="Q1177" i="35" s="1"/>
  <c r="P1179" i="35"/>
  <c r="Q1179" i="35" s="1"/>
  <c r="P1181" i="35"/>
  <c r="Q1181" i="35" s="1"/>
  <c r="P1183" i="35"/>
  <c r="Q1183" i="35" s="1"/>
  <c r="P1185" i="35"/>
  <c r="Q1185" i="35" s="1"/>
  <c r="P1187" i="35"/>
  <c r="Q1187" i="35" s="1"/>
  <c r="P1189" i="35"/>
  <c r="Q1189" i="35" s="1"/>
  <c r="P1191" i="35"/>
  <c r="Q1191" i="35" s="1"/>
  <c r="P1193" i="35"/>
  <c r="Q1193" i="35" s="1"/>
  <c r="P1195" i="35"/>
  <c r="Q1195" i="35" s="1"/>
  <c r="P1197" i="35"/>
  <c r="Q1197" i="35" s="1"/>
  <c r="P1199" i="35"/>
  <c r="Q1199" i="35" s="1"/>
  <c r="P1201" i="35"/>
  <c r="Q1201" i="35" s="1"/>
  <c r="P1203" i="35"/>
  <c r="Q1203" i="35" s="1"/>
  <c r="P1205" i="35"/>
  <c r="Q1205" i="35" s="1"/>
  <c r="P1207" i="35"/>
  <c r="Q1207" i="35" s="1"/>
  <c r="P1209" i="35"/>
  <c r="Q1209" i="35" s="1"/>
  <c r="P1211" i="35"/>
  <c r="Q1211" i="35" s="1"/>
  <c r="P1213" i="35"/>
  <c r="Q1213" i="35" s="1"/>
  <c r="P1215" i="35"/>
  <c r="Q1215" i="35" s="1"/>
  <c r="P1217" i="35"/>
  <c r="Q1217" i="35" s="1"/>
  <c r="P1219" i="35"/>
  <c r="Q1219" i="35" s="1"/>
  <c r="P1221" i="35"/>
  <c r="Q1221" i="35" s="1"/>
  <c r="P1223" i="35"/>
  <c r="Q1223" i="35" s="1"/>
  <c r="P1225" i="35"/>
  <c r="Q1225" i="35" s="1"/>
  <c r="P1227" i="35"/>
  <c r="Q1227" i="35" s="1"/>
  <c r="P1229" i="35"/>
  <c r="Q1229" i="35" s="1"/>
  <c r="P1231" i="35"/>
  <c r="Q1231" i="35" s="1"/>
  <c r="P1233" i="35"/>
  <c r="Q1233" i="35" s="1"/>
  <c r="P1235" i="35"/>
  <c r="Q1235" i="35" s="1"/>
  <c r="P1237" i="35"/>
  <c r="Q1237" i="35" s="1"/>
  <c r="P1239" i="35"/>
  <c r="Q1239" i="35" s="1"/>
  <c r="P1241" i="35"/>
  <c r="Q1241" i="35" s="1"/>
  <c r="P1243" i="35"/>
  <c r="Q1243" i="35" s="1"/>
  <c r="P1245" i="35"/>
  <c r="Q1245" i="35" s="1"/>
  <c r="P1247" i="35"/>
  <c r="Q1247" i="35" s="1"/>
  <c r="P1249" i="35"/>
  <c r="Q1249" i="35" s="1"/>
  <c r="P1251" i="35"/>
  <c r="Q1251" i="35" s="1"/>
  <c r="P1253" i="35"/>
  <c r="Q1253" i="35" s="1"/>
  <c r="P1255" i="35"/>
  <c r="Q1255" i="35" s="1"/>
  <c r="P1257" i="35"/>
  <c r="Q1257" i="35" s="1"/>
  <c r="P1259" i="35"/>
  <c r="Q1259" i="35" s="1"/>
  <c r="P1261" i="35"/>
  <c r="Q1261" i="35" s="1"/>
  <c r="P1263" i="35"/>
  <c r="Q1263" i="35" s="1"/>
  <c r="P1265" i="35"/>
  <c r="Q1265" i="35" s="1"/>
  <c r="P1267" i="35"/>
  <c r="Q1267" i="35" s="1"/>
  <c r="P1269" i="35"/>
  <c r="Q1269" i="35" s="1"/>
  <c r="P1271" i="35"/>
  <c r="Q1271" i="35" s="1"/>
  <c r="P1273" i="35"/>
  <c r="Q1273" i="35" s="1"/>
  <c r="P1275" i="35"/>
  <c r="Q1275" i="35" s="1"/>
  <c r="P1277" i="35"/>
  <c r="Q1277" i="35" s="1"/>
  <c r="P1279" i="35"/>
  <c r="Q1279" i="35" s="1"/>
  <c r="P1281" i="35"/>
  <c r="Q1281" i="35" s="1"/>
  <c r="P1283" i="35"/>
  <c r="Q1283" i="35" s="1"/>
  <c r="P1285" i="35"/>
  <c r="Q1285" i="35" s="1"/>
  <c r="P1287" i="35"/>
  <c r="Q1287" i="35" s="1"/>
  <c r="P1289" i="35"/>
  <c r="Q1289" i="35" s="1"/>
  <c r="P1291" i="35"/>
  <c r="Q1291" i="35" s="1"/>
  <c r="P1293" i="35"/>
  <c r="Q1293" i="35" s="1"/>
  <c r="P1295" i="35"/>
  <c r="Q1295" i="35" s="1"/>
  <c r="P1297" i="35"/>
  <c r="Q1297" i="35" s="1"/>
  <c r="P1299" i="35"/>
  <c r="Q1299" i="35" s="1"/>
  <c r="P1301" i="35"/>
  <c r="Q1301" i="35" s="1"/>
  <c r="P1303" i="35"/>
  <c r="Q1303" i="35" s="1"/>
  <c r="P1305" i="35"/>
  <c r="Q1305" i="35" s="1"/>
  <c r="P1307" i="35"/>
  <c r="Q1307" i="35" s="1"/>
  <c r="P1309" i="35"/>
  <c r="Q1309" i="35" s="1"/>
  <c r="P1311" i="35"/>
  <c r="Q1311" i="35" s="1"/>
  <c r="P1313" i="35"/>
  <c r="Q1313" i="35" s="1"/>
  <c r="P1315" i="35"/>
  <c r="Q1315" i="35" s="1"/>
  <c r="P1317" i="35"/>
  <c r="Q1317" i="35" s="1"/>
  <c r="P1319" i="35"/>
  <c r="Q1319" i="35" s="1"/>
  <c r="P1321" i="35"/>
  <c r="Q1321" i="35" s="1"/>
  <c r="P1323" i="35"/>
  <c r="Q1323" i="35" s="1"/>
  <c r="P1325" i="35"/>
  <c r="Q1325" i="35" s="1"/>
  <c r="P1327" i="35"/>
  <c r="Q1327" i="35" s="1"/>
  <c r="P1329" i="35"/>
  <c r="Q1329" i="35" s="1"/>
  <c r="P1331" i="35"/>
  <c r="Q1331" i="35" s="1"/>
  <c r="P1333" i="35"/>
  <c r="Q1333" i="35" s="1"/>
  <c r="P1335" i="35"/>
  <c r="Q1335" i="35" s="1"/>
  <c r="P1337" i="35"/>
  <c r="Q1337" i="35" s="1"/>
  <c r="P1339" i="35"/>
  <c r="Q1339" i="35" s="1"/>
  <c r="P1341" i="35"/>
  <c r="Q1341" i="35" s="1"/>
  <c r="P1343" i="35"/>
  <c r="Q1343" i="35" s="1"/>
  <c r="P1345" i="35"/>
  <c r="Q1345" i="35" s="1"/>
  <c r="P1347" i="35"/>
  <c r="Q1347" i="35" s="1"/>
  <c r="P1349" i="35"/>
  <c r="Q1349" i="35" s="1"/>
  <c r="P1351" i="35"/>
  <c r="Q1351" i="35" s="1"/>
  <c r="P1353" i="35"/>
  <c r="Q1353" i="35" s="1"/>
  <c r="P1355" i="35"/>
  <c r="Q1355" i="35" s="1"/>
  <c r="P1357" i="35"/>
  <c r="Q1357" i="35" s="1"/>
  <c r="P1359" i="35"/>
  <c r="Q1359" i="35" s="1"/>
  <c r="P1361" i="35"/>
  <c r="Q1361" i="35" s="1"/>
  <c r="P1363" i="35"/>
  <c r="Q1363" i="35" s="1"/>
  <c r="P1365" i="35"/>
  <c r="Q1365" i="35" s="1"/>
  <c r="P1367" i="35"/>
  <c r="Q1367" i="35" s="1"/>
  <c r="P1369" i="35"/>
  <c r="Q1369" i="35" s="1"/>
  <c r="P1371" i="35"/>
  <c r="Q1371" i="35" s="1"/>
  <c r="P1373" i="35"/>
  <c r="Q1373" i="35" s="1"/>
  <c r="P1375" i="35"/>
  <c r="Q1375" i="35" s="1"/>
  <c r="P1377" i="35"/>
  <c r="Q1377" i="35" s="1"/>
  <c r="P1379" i="35"/>
  <c r="Q1379" i="35" s="1"/>
  <c r="P1381" i="35"/>
  <c r="Q1381" i="35" s="1"/>
  <c r="P1383" i="35"/>
  <c r="Q1383" i="35" s="1"/>
  <c r="P1385" i="35"/>
  <c r="Q1385" i="35" s="1"/>
  <c r="P1387" i="35"/>
  <c r="Q1387" i="35" s="1"/>
  <c r="P1389" i="35"/>
  <c r="Q1389" i="35" s="1"/>
  <c r="P1391" i="35"/>
  <c r="Q1391" i="35" s="1"/>
  <c r="P1393" i="35"/>
  <c r="Q1393" i="35" s="1"/>
  <c r="P1395" i="35"/>
  <c r="Q1395" i="35" s="1"/>
  <c r="P1397" i="35"/>
  <c r="Q1397" i="35" s="1"/>
  <c r="P1399" i="35"/>
  <c r="Q1399" i="35" s="1"/>
  <c r="P1401" i="35"/>
  <c r="Q1401" i="35" s="1"/>
  <c r="P1403" i="35"/>
  <c r="Q1403" i="35" s="1"/>
  <c r="P1405" i="35"/>
  <c r="Q1405" i="35" s="1"/>
  <c r="P1407" i="35"/>
  <c r="Q1407" i="35" s="1"/>
  <c r="P1409" i="35"/>
  <c r="Q1409" i="35" s="1"/>
  <c r="P1411" i="35"/>
  <c r="Q1411" i="35" s="1"/>
  <c r="P1413" i="35"/>
  <c r="Q1413" i="35" s="1"/>
  <c r="P1415" i="35"/>
  <c r="Q1415" i="35" s="1"/>
  <c r="P1417" i="35"/>
  <c r="Q1417" i="35" s="1"/>
  <c r="P1419" i="35"/>
  <c r="Q1419" i="35" s="1"/>
  <c r="P1421" i="35"/>
  <c r="Q1421" i="35" s="1"/>
  <c r="P1423" i="35"/>
  <c r="Q1423" i="35" s="1"/>
  <c r="P1425" i="35"/>
  <c r="Q1425" i="35" s="1"/>
  <c r="P1427" i="35"/>
  <c r="Q1427" i="35" s="1"/>
  <c r="P1429" i="35"/>
  <c r="Q1429" i="35" s="1"/>
  <c r="P1431" i="35"/>
  <c r="Q1431" i="35" s="1"/>
  <c r="P1433" i="35"/>
  <c r="Q1433" i="35" s="1"/>
  <c r="P1435" i="35"/>
  <c r="Q1435" i="35" s="1"/>
  <c r="P1437" i="35"/>
  <c r="Q1437" i="35" s="1"/>
  <c r="P1439" i="35"/>
  <c r="Q1439" i="35" s="1"/>
  <c r="P1441" i="35"/>
  <c r="Q1441" i="35" s="1"/>
  <c r="P1443" i="35"/>
  <c r="Q1443" i="35" s="1"/>
  <c r="P1445" i="35"/>
  <c r="Q1445" i="35" s="1"/>
  <c r="P143" i="35"/>
  <c r="Q143" i="35" s="1"/>
  <c r="P128" i="35"/>
  <c r="Q128" i="35" s="1"/>
  <c r="P127" i="35"/>
  <c r="Q127" i="35" s="1"/>
  <c r="P126" i="35"/>
  <c r="Q126" i="35" s="1"/>
  <c r="P140" i="35"/>
  <c r="Q140" i="35" s="1"/>
  <c r="P144" i="35"/>
  <c r="Q144" i="35" s="1"/>
  <c r="P129" i="35"/>
  <c r="Q129" i="35" s="1"/>
  <c r="P131" i="35"/>
  <c r="Q131" i="35" s="1"/>
  <c r="P141" i="35"/>
  <c r="Q141" i="35" s="1"/>
  <c r="P148" i="35"/>
  <c r="Q148" i="35" s="1"/>
  <c r="P150" i="35"/>
  <c r="Q150" i="35" s="1"/>
  <c r="P152" i="35"/>
  <c r="Q152" i="35" s="1"/>
  <c r="P154" i="35"/>
  <c r="Q154" i="35" s="1"/>
  <c r="P156" i="35"/>
  <c r="Q156" i="35" s="1"/>
  <c r="P158" i="35"/>
  <c r="Q158" i="35" s="1"/>
  <c r="P160" i="35"/>
  <c r="Q160" i="35" s="1"/>
  <c r="P162" i="35"/>
  <c r="Q162" i="35" s="1"/>
  <c r="P164" i="35"/>
  <c r="Q164" i="35" s="1"/>
  <c r="P166" i="35"/>
  <c r="Q166" i="35" s="1"/>
  <c r="P168" i="35"/>
  <c r="Q168" i="35" s="1"/>
  <c r="P170" i="35"/>
  <c r="Q170" i="35" s="1"/>
  <c r="P172" i="35"/>
  <c r="Q172" i="35" s="1"/>
  <c r="P174" i="35"/>
  <c r="Q174" i="35" s="1"/>
  <c r="P176" i="35"/>
  <c r="Q176" i="35" s="1"/>
  <c r="P178" i="35"/>
  <c r="Q178" i="35" s="1"/>
  <c r="P180" i="35"/>
  <c r="Q180" i="35" s="1"/>
  <c r="P182" i="35"/>
  <c r="Q182" i="35" s="1"/>
  <c r="P184" i="35"/>
  <c r="Q184" i="35" s="1"/>
  <c r="P186" i="35"/>
  <c r="Q186" i="35" s="1"/>
  <c r="P188" i="35"/>
  <c r="Q188" i="35" s="1"/>
  <c r="P190" i="35"/>
  <c r="Q190" i="35" s="1"/>
  <c r="P192" i="35"/>
  <c r="Q192" i="35" s="1"/>
  <c r="P194" i="35"/>
  <c r="Q194" i="35" s="1"/>
  <c r="P196" i="35"/>
  <c r="Q196" i="35" s="1"/>
  <c r="P198" i="35"/>
  <c r="Q198" i="35" s="1"/>
  <c r="P200" i="35"/>
  <c r="Q200" i="35" s="1"/>
  <c r="P202" i="35"/>
  <c r="Q202" i="35" s="1"/>
  <c r="P204" i="35"/>
  <c r="Q204" i="35" s="1"/>
  <c r="P206" i="35"/>
  <c r="Q206" i="35" s="1"/>
  <c r="P208" i="35"/>
  <c r="Q208" i="35" s="1"/>
  <c r="P210" i="35"/>
  <c r="Q210" i="35" s="1"/>
  <c r="P212" i="35"/>
  <c r="Q212" i="35" s="1"/>
  <c r="P214" i="35"/>
  <c r="Q214" i="35" s="1"/>
  <c r="P216" i="35"/>
  <c r="Q216" i="35" s="1"/>
  <c r="P218" i="35"/>
  <c r="Q218" i="35" s="1"/>
  <c r="P220" i="35"/>
  <c r="Q220" i="35" s="1"/>
  <c r="P222" i="35"/>
  <c r="Q222" i="35" s="1"/>
  <c r="P224" i="35"/>
  <c r="Q224" i="35" s="1"/>
  <c r="P226" i="35"/>
  <c r="Q226" i="35" s="1"/>
  <c r="P228" i="35"/>
  <c r="Q228" i="35" s="1"/>
  <c r="P230" i="35"/>
  <c r="Q230" i="35" s="1"/>
  <c r="P232" i="35"/>
  <c r="Q232" i="35" s="1"/>
  <c r="P234" i="35"/>
  <c r="Q234" i="35" s="1"/>
  <c r="P236" i="35"/>
  <c r="Q236" i="35" s="1"/>
  <c r="P238" i="35"/>
  <c r="Q238" i="35" s="1"/>
  <c r="P240" i="35"/>
  <c r="Q240" i="35" s="1"/>
  <c r="P242" i="35"/>
  <c r="Q242" i="35" s="1"/>
  <c r="P244" i="35"/>
  <c r="Q244" i="35" s="1"/>
  <c r="P246" i="35"/>
  <c r="Q246" i="35" s="1"/>
  <c r="P248" i="35"/>
  <c r="Q248" i="35" s="1"/>
  <c r="P250" i="35"/>
  <c r="Q250" i="35" s="1"/>
  <c r="P252" i="35"/>
  <c r="Q252" i="35" s="1"/>
  <c r="P254" i="35"/>
  <c r="Q254" i="35" s="1"/>
  <c r="P256" i="35"/>
  <c r="Q256" i="35" s="1"/>
  <c r="P258" i="35"/>
  <c r="Q258" i="35" s="1"/>
  <c r="P260" i="35"/>
  <c r="Q260" i="35" s="1"/>
  <c r="P262" i="35"/>
  <c r="Q262" i="35" s="1"/>
  <c r="P264" i="35"/>
  <c r="Q264" i="35" s="1"/>
  <c r="P266" i="35"/>
  <c r="Q266" i="35" s="1"/>
  <c r="P268" i="35"/>
  <c r="Q268" i="35" s="1"/>
  <c r="P270" i="35"/>
  <c r="Q270" i="35" s="1"/>
  <c r="P272" i="35"/>
  <c r="Q272" i="35" s="1"/>
  <c r="P274" i="35"/>
  <c r="Q274" i="35" s="1"/>
  <c r="P276" i="35"/>
  <c r="Q276" i="35" s="1"/>
  <c r="P278" i="35"/>
  <c r="Q278" i="35" s="1"/>
  <c r="P280" i="35"/>
  <c r="Q280" i="35" s="1"/>
  <c r="P282" i="35"/>
  <c r="Q282" i="35" s="1"/>
  <c r="P284" i="35"/>
  <c r="Q284" i="35" s="1"/>
  <c r="P286" i="35"/>
  <c r="Q286" i="35" s="1"/>
  <c r="P288" i="35"/>
  <c r="Q288" i="35" s="1"/>
  <c r="P290" i="35"/>
  <c r="Q290" i="35" s="1"/>
  <c r="P292" i="35"/>
  <c r="Q292" i="35" s="1"/>
  <c r="P294" i="35"/>
  <c r="Q294" i="35" s="1"/>
  <c r="P296" i="35"/>
  <c r="Q296" i="35" s="1"/>
  <c r="P298" i="35"/>
  <c r="Q298" i="35" s="1"/>
  <c r="P300" i="35"/>
  <c r="Q300" i="35" s="1"/>
  <c r="P302" i="35"/>
  <c r="Q302" i="35" s="1"/>
  <c r="P304" i="35"/>
  <c r="Q304" i="35" s="1"/>
  <c r="P306" i="35"/>
  <c r="Q306" i="35" s="1"/>
  <c r="P308" i="35"/>
  <c r="Q308" i="35" s="1"/>
  <c r="P310" i="35"/>
  <c r="Q310" i="35" s="1"/>
  <c r="P312" i="35"/>
  <c r="Q312" i="35" s="1"/>
  <c r="P314" i="35"/>
  <c r="Q314" i="35" s="1"/>
  <c r="P316" i="35"/>
  <c r="Q316" i="35" s="1"/>
  <c r="P318" i="35"/>
  <c r="Q318" i="35" s="1"/>
  <c r="P320" i="35"/>
  <c r="Q320" i="35" s="1"/>
  <c r="P322" i="35"/>
  <c r="Q322" i="35" s="1"/>
  <c r="P324" i="35"/>
  <c r="Q324" i="35" s="1"/>
  <c r="P326" i="35"/>
  <c r="Q326" i="35" s="1"/>
  <c r="P328" i="35"/>
  <c r="Q328" i="35" s="1"/>
  <c r="P330" i="35"/>
  <c r="Q330" i="35" s="1"/>
  <c r="P332" i="35"/>
  <c r="Q332" i="35" s="1"/>
  <c r="P334" i="35"/>
  <c r="Q334" i="35" s="1"/>
  <c r="P336" i="35"/>
  <c r="Q336" i="35" s="1"/>
  <c r="P338" i="35"/>
  <c r="Q338" i="35" s="1"/>
  <c r="P340" i="35"/>
  <c r="Q340" i="35" s="1"/>
  <c r="P342" i="35"/>
  <c r="Q342" i="35" s="1"/>
  <c r="P344" i="35"/>
  <c r="Q344" i="35" s="1"/>
  <c r="P346" i="35"/>
  <c r="Q346" i="35" s="1"/>
  <c r="P348" i="35"/>
  <c r="Q348" i="35" s="1"/>
  <c r="P350" i="35"/>
  <c r="Q350" i="35" s="1"/>
  <c r="P352" i="35"/>
  <c r="Q352" i="35" s="1"/>
  <c r="P354" i="35"/>
  <c r="Q354" i="35" s="1"/>
  <c r="P356" i="35"/>
  <c r="Q356" i="35" s="1"/>
  <c r="P358" i="35"/>
  <c r="Q358" i="35" s="1"/>
  <c r="P360" i="35"/>
  <c r="Q360" i="35" s="1"/>
  <c r="P362" i="35"/>
  <c r="Q362" i="35" s="1"/>
  <c r="P364" i="35"/>
  <c r="Q364" i="35" s="1"/>
  <c r="P366" i="35"/>
  <c r="Q366" i="35" s="1"/>
  <c r="P368" i="35"/>
  <c r="Q368" i="35" s="1"/>
  <c r="P370" i="35"/>
  <c r="Q370" i="35" s="1"/>
  <c r="P372" i="35"/>
  <c r="Q372" i="35" s="1"/>
  <c r="P374" i="35"/>
  <c r="Q374" i="35" s="1"/>
  <c r="P376" i="35"/>
  <c r="Q376" i="35" s="1"/>
  <c r="P378" i="35"/>
  <c r="Q378" i="35" s="1"/>
  <c r="P380" i="35"/>
  <c r="Q380" i="35" s="1"/>
  <c r="P382" i="35"/>
  <c r="Q382" i="35" s="1"/>
  <c r="P384" i="35"/>
  <c r="Q384" i="35" s="1"/>
  <c r="P386" i="35"/>
  <c r="Q386" i="35" s="1"/>
  <c r="P388" i="35"/>
  <c r="Q388" i="35" s="1"/>
  <c r="P390" i="35"/>
  <c r="Q390" i="35" s="1"/>
  <c r="P392" i="35"/>
  <c r="Q392" i="35" s="1"/>
  <c r="P394" i="35"/>
  <c r="Q394" i="35" s="1"/>
  <c r="P396" i="35"/>
  <c r="Q396" i="35" s="1"/>
  <c r="P398" i="35"/>
  <c r="Q398" i="35" s="1"/>
  <c r="P400" i="35"/>
  <c r="Q400" i="35" s="1"/>
  <c r="P402" i="35"/>
  <c r="Q402" i="35" s="1"/>
  <c r="P404" i="35"/>
  <c r="Q404" i="35" s="1"/>
  <c r="P406" i="35"/>
  <c r="Q406" i="35" s="1"/>
  <c r="P408" i="35"/>
  <c r="Q408" i="35" s="1"/>
  <c r="P410" i="35"/>
  <c r="Q410" i="35" s="1"/>
  <c r="P412" i="35"/>
  <c r="Q412" i="35" s="1"/>
  <c r="P414" i="35"/>
  <c r="Q414" i="35" s="1"/>
  <c r="P416" i="35"/>
  <c r="Q416" i="35" s="1"/>
  <c r="P418" i="35"/>
  <c r="Q418" i="35" s="1"/>
  <c r="P420" i="35"/>
  <c r="Q420" i="35" s="1"/>
  <c r="P422" i="35"/>
  <c r="Q422" i="35" s="1"/>
  <c r="P424" i="35"/>
  <c r="Q424" i="35" s="1"/>
  <c r="P426" i="35"/>
  <c r="Q426" i="35" s="1"/>
  <c r="P428" i="35"/>
  <c r="Q428" i="35" s="1"/>
  <c r="P430" i="35"/>
  <c r="Q430" i="35" s="1"/>
  <c r="P432" i="35"/>
  <c r="Q432" i="35" s="1"/>
  <c r="P434" i="35"/>
  <c r="Q434" i="35" s="1"/>
  <c r="P436" i="35"/>
  <c r="Q436" i="35" s="1"/>
  <c r="P438" i="35"/>
  <c r="Q438" i="35" s="1"/>
  <c r="P440" i="35"/>
  <c r="Q440" i="35" s="1"/>
  <c r="P442" i="35"/>
  <c r="Q442" i="35" s="1"/>
  <c r="P444" i="35"/>
  <c r="Q444" i="35" s="1"/>
  <c r="P446" i="35"/>
  <c r="Q446" i="35" s="1"/>
  <c r="P448" i="35"/>
  <c r="Q448" i="35" s="1"/>
  <c r="P450" i="35"/>
  <c r="Q450" i="35" s="1"/>
  <c r="P452" i="35"/>
  <c r="Q452" i="35" s="1"/>
  <c r="P454" i="35"/>
  <c r="Q454" i="35" s="1"/>
  <c r="P456" i="35"/>
  <c r="Q456" i="35" s="1"/>
  <c r="P458" i="35"/>
  <c r="Q458" i="35" s="1"/>
  <c r="P460" i="35"/>
  <c r="Q460" i="35" s="1"/>
  <c r="P462" i="35"/>
  <c r="Q462" i="35" s="1"/>
  <c r="P464" i="35"/>
  <c r="Q464" i="35" s="1"/>
  <c r="P466" i="35"/>
  <c r="Q466" i="35" s="1"/>
  <c r="P468" i="35"/>
  <c r="Q468" i="35" s="1"/>
  <c r="P470" i="35"/>
  <c r="Q470" i="35" s="1"/>
  <c r="P472" i="35"/>
  <c r="Q472" i="35" s="1"/>
  <c r="P474" i="35"/>
  <c r="Q474" i="35" s="1"/>
  <c r="P476" i="35"/>
  <c r="Q476" i="35" s="1"/>
  <c r="P478" i="35"/>
  <c r="Q478" i="35" s="1"/>
  <c r="P480" i="35"/>
  <c r="Q480" i="35" s="1"/>
  <c r="P482" i="35"/>
  <c r="Q482" i="35" s="1"/>
  <c r="P484" i="35"/>
  <c r="Q484" i="35" s="1"/>
  <c r="P486" i="35"/>
  <c r="Q486" i="35" s="1"/>
  <c r="P488" i="35"/>
  <c r="Q488" i="35" s="1"/>
  <c r="P490" i="35"/>
  <c r="Q490" i="35" s="1"/>
  <c r="P492" i="35"/>
  <c r="Q492" i="35" s="1"/>
  <c r="P494" i="35"/>
  <c r="Q494" i="35" s="1"/>
  <c r="P496" i="35"/>
  <c r="Q496" i="35" s="1"/>
  <c r="P498" i="35"/>
  <c r="Q498" i="35" s="1"/>
  <c r="P500" i="35"/>
  <c r="Q500" i="35" s="1"/>
  <c r="P502" i="35"/>
  <c r="Q502" i="35" s="1"/>
  <c r="P504" i="35"/>
  <c r="Q504" i="35" s="1"/>
  <c r="P506" i="35"/>
  <c r="Q506" i="35" s="1"/>
  <c r="P508" i="35"/>
  <c r="Q508" i="35" s="1"/>
  <c r="P510" i="35"/>
  <c r="Q510" i="35" s="1"/>
  <c r="P512" i="35"/>
  <c r="Q512" i="35" s="1"/>
  <c r="P514" i="35"/>
  <c r="Q514" i="35" s="1"/>
  <c r="P516" i="35"/>
  <c r="Q516" i="35" s="1"/>
  <c r="P518" i="35"/>
  <c r="Q518" i="35" s="1"/>
  <c r="P520" i="35"/>
  <c r="Q520" i="35" s="1"/>
  <c r="P522" i="35"/>
  <c r="Q522" i="35" s="1"/>
  <c r="P524" i="35"/>
  <c r="Q524" i="35" s="1"/>
  <c r="P526" i="35"/>
  <c r="Q526" i="35" s="1"/>
  <c r="P528" i="35"/>
  <c r="Q528" i="35" s="1"/>
  <c r="P530" i="35"/>
  <c r="Q530" i="35" s="1"/>
  <c r="P532" i="35"/>
  <c r="Q532" i="35" s="1"/>
  <c r="P534" i="35"/>
  <c r="Q534" i="35" s="1"/>
  <c r="P536" i="35"/>
  <c r="Q536" i="35" s="1"/>
  <c r="P538" i="35"/>
  <c r="Q538" i="35" s="1"/>
  <c r="P540" i="35"/>
  <c r="Q540" i="35" s="1"/>
  <c r="P542" i="35"/>
  <c r="Q542" i="35" s="1"/>
  <c r="P544" i="35"/>
  <c r="Q544" i="35" s="1"/>
  <c r="P546" i="35"/>
  <c r="Q546" i="35" s="1"/>
  <c r="P548" i="35"/>
  <c r="Q548" i="35" s="1"/>
  <c r="P550" i="35"/>
  <c r="Q550" i="35" s="1"/>
  <c r="P552" i="35"/>
  <c r="Q552" i="35" s="1"/>
  <c r="P554" i="35"/>
  <c r="Q554" i="35" s="1"/>
  <c r="P556" i="35"/>
  <c r="Q556" i="35" s="1"/>
  <c r="P558" i="35"/>
  <c r="Q558" i="35" s="1"/>
  <c r="P560" i="35"/>
  <c r="Q560" i="35" s="1"/>
  <c r="P562" i="35"/>
  <c r="Q562" i="35" s="1"/>
  <c r="P564" i="35"/>
  <c r="Q564" i="35" s="1"/>
  <c r="P566" i="35"/>
  <c r="Q566" i="35" s="1"/>
  <c r="P568" i="35"/>
  <c r="Q568" i="35" s="1"/>
  <c r="P570" i="35"/>
  <c r="Q570" i="35" s="1"/>
  <c r="P572" i="35"/>
  <c r="Q572" i="35" s="1"/>
  <c r="P574" i="35"/>
  <c r="Q574" i="35" s="1"/>
  <c r="P576" i="35"/>
  <c r="Q576" i="35" s="1"/>
  <c r="P578" i="35"/>
  <c r="Q578" i="35" s="1"/>
  <c r="P580" i="35"/>
  <c r="Q580" i="35" s="1"/>
  <c r="P582" i="35"/>
  <c r="Q582" i="35" s="1"/>
  <c r="P584" i="35"/>
  <c r="Q584" i="35" s="1"/>
  <c r="P586" i="35"/>
  <c r="Q586" i="35" s="1"/>
  <c r="P588" i="35"/>
  <c r="Q588" i="35" s="1"/>
  <c r="P590" i="35"/>
  <c r="Q590" i="35" s="1"/>
  <c r="P592" i="35"/>
  <c r="Q592" i="35" s="1"/>
  <c r="P594" i="35"/>
  <c r="Q594" i="35" s="1"/>
  <c r="P596" i="35"/>
  <c r="Q596" i="35" s="1"/>
  <c r="P598" i="35"/>
  <c r="Q598" i="35" s="1"/>
  <c r="P600" i="35"/>
  <c r="Q600" i="35" s="1"/>
  <c r="P602" i="35"/>
  <c r="Q602" i="35" s="1"/>
  <c r="P604" i="35"/>
  <c r="Q604" i="35" s="1"/>
  <c r="P606" i="35"/>
  <c r="Q606" i="35" s="1"/>
  <c r="P608" i="35"/>
  <c r="Q608" i="35" s="1"/>
  <c r="P610" i="35"/>
  <c r="Q610" i="35" s="1"/>
  <c r="P612" i="35"/>
  <c r="Q612" i="35" s="1"/>
  <c r="P614" i="35"/>
  <c r="Q614" i="35" s="1"/>
  <c r="P616" i="35"/>
  <c r="Q616" i="35" s="1"/>
  <c r="P618" i="35"/>
  <c r="Q618" i="35" s="1"/>
  <c r="P620" i="35"/>
  <c r="Q620" i="35" s="1"/>
  <c r="P622" i="35"/>
  <c r="Q622" i="35" s="1"/>
  <c r="P624" i="35"/>
  <c r="Q624" i="35" s="1"/>
  <c r="P626" i="35"/>
  <c r="Q626" i="35" s="1"/>
  <c r="P628" i="35"/>
  <c r="Q628" i="35" s="1"/>
  <c r="P630" i="35"/>
  <c r="Q630" i="35" s="1"/>
  <c r="P632" i="35"/>
  <c r="Q632" i="35" s="1"/>
  <c r="P634" i="35"/>
  <c r="Q634" i="35" s="1"/>
  <c r="P636" i="35"/>
  <c r="Q636" i="35" s="1"/>
  <c r="P638" i="35"/>
  <c r="Q638" i="35" s="1"/>
  <c r="P640" i="35"/>
  <c r="Q640" i="35" s="1"/>
  <c r="P642" i="35"/>
  <c r="Q642" i="35" s="1"/>
  <c r="P644" i="35"/>
  <c r="Q644" i="35" s="1"/>
  <c r="P646" i="35"/>
  <c r="Q646" i="35" s="1"/>
  <c r="P648" i="35"/>
  <c r="Q648" i="35" s="1"/>
  <c r="P650" i="35"/>
  <c r="Q650" i="35" s="1"/>
  <c r="P652" i="35"/>
  <c r="Q652" i="35" s="1"/>
  <c r="P654" i="35"/>
  <c r="Q654" i="35" s="1"/>
  <c r="P656" i="35"/>
  <c r="Q656" i="35" s="1"/>
  <c r="P658" i="35"/>
  <c r="Q658" i="35" s="1"/>
  <c r="P660" i="35"/>
  <c r="Q660" i="35" s="1"/>
  <c r="P662" i="35"/>
  <c r="Q662" i="35" s="1"/>
  <c r="P664" i="35"/>
  <c r="Q664" i="35" s="1"/>
  <c r="P666" i="35"/>
  <c r="Q666" i="35" s="1"/>
  <c r="P668" i="35"/>
  <c r="Q668" i="35" s="1"/>
  <c r="P670" i="35"/>
  <c r="Q670" i="35" s="1"/>
  <c r="P672" i="35"/>
  <c r="Q672" i="35" s="1"/>
  <c r="P674" i="35"/>
  <c r="Q674" i="35" s="1"/>
  <c r="P676" i="35"/>
  <c r="Q676" i="35" s="1"/>
  <c r="P678" i="35"/>
  <c r="Q678" i="35" s="1"/>
  <c r="P680" i="35"/>
  <c r="Q680" i="35" s="1"/>
  <c r="P682" i="35"/>
  <c r="Q682" i="35" s="1"/>
  <c r="P684" i="35"/>
  <c r="Q684" i="35" s="1"/>
  <c r="P686" i="35"/>
  <c r="Q686" i="35" s="1"/>
  <c r="P688" i="35"/>
  <c r="Q688" i="35" s="1"/>
  <c r="P690" i="35"/>
  <c r="Q690" i="35" s="1"/>
  <c r="P692" i="35"/>
  <c r="Q692" i="35" s="1"/>
  <c r="P694" i="35"/>
  <c r="Q694" i="35" s="1"/>
  <c r="P696" i="35"/>
  <c r="Q696" i="35" s="1"/>
  <c r="P698" i="35"/>
  <c r="Q698" i="35" s="1"/>
  <c r="P700" i="35"/>
  <c r="Q700" i="35" s="1"/>
  <c r="P702" i="35"/>
  <c r="Q702" i="35" s="1"/>
  <c r="P704" i="35"/>
  <c r="Q704" i="35" s="1"/>
  <c r="P706" i="35"/>
  <c r="Q706" i="35" s="1"/>
  <c r="P708" i="35"/>
  <c r="Q708" i="35" s="1"/>
  <c r="P710" i="35"/>
  <c r="Q710" i="35" s="1"/>
  <c r="P712" i="35"/>
  <c r="Q712" i="35" s="1"/>
  <c r="P714" i="35"/>
  <c r="Q714" i="35" s="1"/>
  <c r="P716" i="35"/>
  <c r="Q716" i="35" s="1"/>
  <c r="P718" i="35"/>
  <c r="Q718" i="35" s="1"/>
  <c r="P720" i="35"/>
  <c r="Q720" i="35" s="1"/>
  <c r="P722" i="35"/>
  <c r="Q722" i="35" s="1"/>
  <c r="P724" i="35"/>
  <c r="Q724" i="35" s="1"/>
  <c r="P726" i="35"/>
  <c r="Q726" i="35" s="1"/>
  <c r="P728" i="35"/>
  <c r="Q728" i="35" s="1"/>
  <c r="P730" i="35"/>
  <c r="Q730" i="35" s="1"/>
  <c r="P732" i="35"/>
  <c r="Q732" i="35" s="1"/>
  <c r="P734" i="35"/>
  <c r="Q734" i="35" s="1"/>
  <c r="P736" i="35"/>
  <c r="Q736" i="35" s="1"/>
  <c r="P738" i="35"/>
  <c r="Q738" i="35" s="1"/>
  <c r="P740" i="35"/>
  <c r="Q740" i="35" s="1"/>
  <c r="P742" i="35"/>
  <c r="Q742" i="35" s="1"/>
  <c r="P744" i="35"/>
  <c r="Q744" i="35" s="1"/>
  <c r="P746" i="35"/>
  <c r="Q746" i="35" s="1"/>
  <c r="P748" i="35"/>
  <c r="Q748" i="35" s="1"/>
  <c r="P750" i="35"/>
  <c r="Q750" i="35" s="1"/>
  <c r="P752" i="35"/>
  <c r="Q752" i="35" s="1"/>
  <c r="P754" i="35"/>
  <c r="Q754" i="35" s="1"/>
  <c r="P756" i="35"/>
  <c r="Q756" i="35" s="1"/>
  <c r="P758" i="35"/>
  <c r="Q758" i="35" s="1"/>
  <c r="P760" i="35"/>
  <c r="Q760" i="35" s="1"/>
  <c r="P762" i="35"/>
  <c r="Q762" i="35" s="1"/>
  <c r="P764" i="35"/>
  <c r="Q764" i="35" s="1"/>
  <c r="P766" i="35"/>
  <c r="Q766" i="35" s="1"/>
  <c r="P768" i="35"/>
  <c r="Q768" i="35" s="1"/>
  <c r="P770" i="35"/>
  <c r="Q770" i="35" s="1"/>
  <c r="P772" i="35"/>
  <c r="Q772" i="35" s="1"/>
  <c r="P774" i="35"/>
  <c r="Q774" i="35" s="1"/>
  <c r="P776" i="35"/>
  <c r="Q776" i="35" s="1"/>
  <c r="P778" i="35"/>
  <c r="Q778" i="35" s="1"/>
  <c r="P780" i="35"/>
  <c r="Q780" i="35" s="1"/>
  <c r="P782" i="35"/>
  <c r="Q782" i="35" s="1"/>
  <c r="P784" i="35"/>
  <c r="Q784" i="35" s="1"/>
  <c r="P786" i="35"/>
  <c r="Q786" i="35" s="1"/>
  <c r="P788" i="35"/>
  <c r="Q788" i="35" s="1"/>
  <c r="P790" i="35"/>
  <c r="Q790" i="35" s="1"/>
  <c r="P792" i="35"/>
  <c r="Q792" i="35" s="1"/>
  <c r="P794" i="35"/>
  <c r="Q794" i="35" s="1"/>
  <c r="P796" i="35"/>
  <c r="Q796" i="35" s="1"/>
  <c r="P798" i="35"/>
  <c r="Q798" i="35" s="1"/>
  <c r="P800" i="35"/>
  <c r="Q800" i="35" s="1"/>
  <c r="P802" i="35"/>
  <c r="Q802" i="35" s="1"/>
  <c r="P804" i="35"/>
  <c r="Q804" i="35" s="1"/>
  <c r="P806" i="35"/>
  <c r="Q806" i="35" s="1"/>
  <c r="P808" i="35"/>
  <c r="Q808" i="35" s="1"/>
  <c r="P810" i="35"/>
  <c r="Q810" i="35" s="1"/>
  <c r="P812" i="35"/>
  <c r="Q812" i="35" s="1"/>
  <c r="P814" i="35"/>
  <c r="Q814" i="35" s="1"/>
  <c r="P816" i="35"/>
  <c r="Q816" i="35" s="1"/>
  <c r="P818" i="35"/>
  <c r="Q818" i="35" s="1"/>
  <c r="P820" i="35"/>
  <c r="Q820" i="35" s="1"/>
  <c r="P822" i="35"/>
  <c r="Q822" i="35" s="1"/>
  <c r="P824" i="35"/>
  <c r="Q824" i="35" s="1"/>
  <c r="P826" i="35"/>
  <c r="Q826" i="35" s="1"/>
  <c r="P828" i="35"/>
  <c r="Q828" i="35" s="1"/>
  <c r="P830" i="35"/>
  <c r="Q830" i="35" s="1"/>
  <c r="P832" i="35"/>
  <c r="Q832" i="35" s="1"/>
  <c r="P834" i="35"/>
  <c r="Q834" i="35" s="1"/>
  <c r="P836" i="35"/>
  <c r="Q836" i="35" s="1"/>
  <c r="P838" i="35"/>
  <c r="Q838" i="35" s="1"/>
  <c r="P840" i="35"/>
  <c r="Q840" i="35" s="1"/>
  <c r="P842" i="35"/>
  <c r="Q842" i="35" s="1"/>
  <c r="P844" i="35"/>
  <c r="Q844" i="35" s="1"/>
  <c r="P846" i="35"/>
  <c r="Q846" i="35" s="1"/>
  <c r="P848" i="35"/>
  <c r="Q848" i="35" s="1"/>
  <c r="P850" i="35"/>
  <c r="Q850" i="35" s="1"/>
  <c r="P852" i="35"/>
  <c r="Q852" i="35" s="1"/>
  <c r="P854" i="35"/>
  <c r="Q854" i="35" s="1"/>
  <c r="P856" i="35"/>
  <c r="Q856" i="35" s="1"/>
  <c r="P858" i="35"/>
  <c r="Q858" i="35" s="1"/>
  <c r="P860" i="35"/>
  <c r="Q860" i="35" s="1"/>
  <c r="P862" i="35"/>
  <c r="Q862" i="35" s="1"/>
  <c r="P864" i="35"/>
  <c r="Q864" i="35" s="1"/>
  <c r="P866" i="35"/>
  <c r="Q866" i="35" s="1"/>
  <c r="P868" i="35"/>
  <c r="Q868" i="35" s="1"/>
  <c r="P870" i="35"/>
  <c r="Q870" i="35" s="1"/>
  <c r="P872" i="35"/>
  <c r="Q872" i="35" s="1"/>
  <c r="P874" i="35"/>
  <c r="Q874" i="35" s="1"/>
  <c r="P876" i="35"/>
  <c r="Q876" i="35" s="1"/>
  <c r="P878" i="35"/>
  <c r="Q878" i="35" s="1"/>
  <c r="P880" i="35"/>
  <c r="Q880" i="35" s="1"/>
  <c r="P882" i="35"/>
  <c r="Q882" i="35" s="1"/>
  <c r="P884" i="35"/>
  <c r="Q884" i="35" s="1"/>
  <c r="P886" i="35"/>
  <c r="Q886" i="35" s="1"/>
  <c r="P888" i="35"/>
  <c r="Q888" i="35" s="1"/>
  <c r="P890" i="35"/>
  <c r="Q890" i="35" s="1"/>
  <c r="P892" i="35"/>
  <c r="Q892" i="35" s="1"/>
  <c r="P894" i="35"/>
  <c r="Q894" i="35" s="1"/>
  <c r="P896" i="35"/>
  <c r="Q896" i="35" s="1"/>
  <c r="P898" i="35"/>
  <c r="Q898" i="35" s="1"/>
  <c r="P900" i="35"/>
  <c r="Q900" i="35" s="1"/>
  <c r="P902" i="35"/>
  <c r="Q902" i="35" s="1"/>
  <c r="P904" i="35"/>
  <c r="Q904" i="35" s="1"/>
  <c r="P906" i="35"/>
  <c r="Q906" i="35" s="1"/>
  <c r="P908" i="35"/>
  <c r="Q908" i="35" s="1"/>
  <c r="P910" i="35"/>
  <c r="Q910" i="35" s="1"/>
  <c r="P912" i="35"/>
  <c r="Q912" i="35" s="1"/>
  <c r="P914" i="35"/>
  <c r="Q914" i="35" s="1"/>
  <c r="P916" i="35"/>
  <c r="Q916" i="35" s="1"/>
  <c r="P918" i="35"/>
  <c r="Q918" i="35" s="1"/>
  <c r="P920" i="35"/>
  <c r="Q920" i="35" s="1"/>
  <c r="P922" i="35"/>
  <c r="Q922" i="35" s="1"/>
  <c r="P924" i="35"/>
  <c r="Q924" i="35" s="1"/>
  <c r="P926" i="35"/>
  <c r="Q926" i="35" s="1"/>
  <c r="P928" i="35"/>
  <c r="Q928" i="35" s="1"/>
  <c r="P930" i="35"/>
  <c r="Q930" i="35" s="1"/>
  <c r="P932" i="35"/>
  <c r="Q932" i="35" s="1"/>
  <c r="P934" i="35"/>
  <c r="Q934" i="35" s="1"/>
  <c r="P936" i="35"/>
  <c r="Q936" i="35" s="1"/>
  <c r="P938" i="35"/>
  <c r="Q938" i="35" s="1"/>
  <c r="P940" i="35"/>
  <c r="Q940" i="35" s="1"/>
  <c r="P942" i="35"/>
  <c r="Q942" i="35" s="1"/>
  <c r="P944" i="35"/>
  <c r="Q944" i="35" s="1"/>
  <c r="P946" i="35"/>
  <c r="Q946" i="35" s="1"/>
  <c r="P948" i="35"/>
  <c r="Q948" i="35" s="1"/>
  <c r="P950" i="35"/>
  <c r="Q950" i="35" s="1"/>
  <c r="P952" i="35"/>
  <c r="Q952" i="35" s="1"/>
  <c r="P954" i="35"/>
  <c r="Q954" i="35" s="1"/>
  <c r="P956" i="35"/>
  <c r="Q956" i="35" s="1"/>
  <c r="P958" i="35"/>
  <c r="Q958" i="35" s="1"/>
  <c r="P960" i="35"/>
  <c r="Q960" i="35" s="1"/>
  <c r="P962" i="35"/>
  <c r="Q962" i="35" s="1"/>
  <c r="P964" i="35"/>
  <c r="Q964" i="35" s="1"/>
  <c r="P966" i="35"/>
  <c r="Q966" i="35" s="1"/>
  <c r="P968" i="35"/>
  <c r="Q968" i="35" s="1"/>
  <c r="P970" i="35"/>
  <c r="Q970" i="35" s="1"/>
  <c r="P972" i="35"/>
  <c r="Q972" i="35" s="1"/>
  <c r="P974" i="35"/>
  <c r="Q974" i="35" s="1"/>
  <c r="P976" i="35"/>
  <c r="Q976" i="35" s="1"/>
  <c r="P978" i="35"/>
  <c r="Q978" i="35" s="1"/>
  <c r="P980" i="35"/>
  <c r="Q980" i="35" s="1"/>
  <c r="P982" i="35"/>
  <c r="Q982" i="35" s="1"/>
  <c r="P984" i="35"/>
  <c r="Q984" i="35" s="1"/>
  <c r="P986" i="35"/>
  <c r="Q986" i="35" s="1"/>
  <c r="P988" i="35"/>
  <c r="Q988" i="35" s="1"/>
  <c r="P990" i="35"/>
  <c r="Q990" i="35" s="1"/>
  <c r="P992" i="35"/>
  <c r="Q992" i="35" s="1"/>
  <c r="P994" i="35"/>
  <c r="Q994" i="35" s="1"/>
  <c r="P996" i="35"/>
  <c r="Q996" i="35" s="1"/>
  <c r="P998" i="35"/>
  <c r="Q998" i="35" s="1"/>
  <c r="P1000" i="35"/>
  <c r="Q1000" i="35" s="1"/>
  <c r="P1002" i="35"/>
  <c r="Q1002" i="35" s="1"/>
  <c r="P1004" i="35"/>
  <c r="Q1004" i="35" s="1"/>
  <c r="P1006" i="35"/>
  <c r="Q1006" i="35" s="1"/>
  <c r="P1008" i="35"/>
  <c r="Q1008" i="35" s="1"/>
  <c r="P1010" i="35"/>
  <c r="Q1010" i="35" s="1"/>
  <c r="P1012" i="35"/>
  <c r="Q1012" i="35" s="1"/>
  <c r="P1014" i="35"/>
  <c r="Q1014" i="35" s="1"/>
  <c r="P1016" i="35"/>
  <c r="Q1016" i="35" s="1"/>
  <c r="P1018" i="35"/>
  <c r="Q1018" i="35" s="1"/>
  <c r="P1020" i="35"/>
  <c r="Q1020" i="35" s="1"/>
  <c r="P1022" i="35"/>
  <c r="Q1022" i="35" s="1"/>
  <c r="P1024" i="35"/>
  <c r="Q1024" i="35" s="1"/>
  <c r="P1026" i="35"/>
  <c r="Q1026" i="35" s="1"/>
  <c r="P1028" i="35"/>
  <c r="Q1028" i="35" s="1"/>
  <c r="P1030" i="35"/>
  <c r="Q1030" i="35" s="1"/>
  <c r="P1032" i="35"/>
  <c r="Q1032" i="35" s="1"/>
  <c r="P1034" i="35"/>
  <c r="Q1034" i="35" s="1"/>
  <c r="P1036" i="35"/>
  <c r="Q1036" i="35" s="1"/>
  <c r="P1038" i="35"/>
  <c r="Q1038" i="35" s="1"/>
  <c r="P1040" i="35"/>
  <c r="Q1040" i="35" s="1"/>
  <c r="P1042" i="35"/>
  <c r="Q1042" i="35" s="1"/>
  <c r="P1044" i="35"/>
  <c r="Q1044" i="35" s="1"/>
  <c r="P1046" i="35"/>
  <c r="Q1046" i="35" s="1"/>
  <c r="P1048" i="35"/>
  <c r="Q1048" i="35" s="1"/>
  <c r="P1050" i="35"/>
  <c r="Q1050" i="35" s="1"/>
  <c r="P1052" i="35"/>
  <c r="Q1052" i="35" s="1"/>
  <c r="P1054" i="35"/>
  <c r="Q1054" i="35" s="1"/>
  <c r="P1056" i="35"/>
  <c r="Q1056" i="35" s="1"/>
  <c r="P1058" i="35"/>
  <c r="Q1058" i="35" s="1"/>
  <c r="P1060" i="35"/>
  <c r="Q1060" i="35" s="1"/>
  <c r="P1062" i="35"/>
  <c r="Q1062" i="35" s="1"/>
  <c r="P1064" i="35"/>
  <c r="Q1064" i="35" s="1"/>
  <c r="P1066" i="35"/>
  <c r="Q1066" i="35" s="1"/>
  <c r="P1068" i="35"/>
  <c r="Q1068" i="35" s="1"/>
  <c r="P1070" i="35"/>
  <c r="Q1070" i="35" s="1"/>
  <c r="P1072" i="35"/>
  <c r="Q1072" i="35" s="1"/>
  <c r="P1074" i="35"/>
  <c r="Q1074" i="35" s="1"/>
  <c r="P1076" i="35"/>
  <c r="Q1076" i="35" s="1"/>
  <c r="P1078" i="35"/>
  <c r="Q1078" i="35" s="1"/>
  <c r="P1080" i="35"/>
  <c r="Q1080" i="35" s="1"/>
  <c r="P1082" i="35"/>
  <c r="Q1082" i="35" s="1"/>
  <c r="P1084" i="35"/>
  <c r="Q1084" i="35" s="1"/>
  <c r="P1086" i="35"/>
  <c r="Q1086" i="35" s="1"/>
  <c r="P1088" i="35"/>
  <c r="Q1088" i="35" s="1"/>
  <c r="P1090" i="35"/>
  <c r="Q1090" i="35" s="1"/>
  <c r="P1092" i="35"/>
  <c r="Q1092" i="35" s="1"/>
  <c r="P1094" i="35"/>
  <c r="Q1094" i="35" s="1"/>
  <c r="P1096" i="35"/>
  <c r="Q1096" i="35" s="1"/>
  <c r="P1098" i="35"/>
  <c r="Q1098" i="35" s="1"/>
  <c r="P1100" i="35"/>
  <c r="Q1100" i="35" s="1"/>
  <c r="P1102" i="35"/>
  <c r="Q1102" i="35" s="1"/>
  <c r="P1104" i="35"/>
  <c r="Q1104" i="35" s="1"/>
  <c r="P1106" i="35"/>
  <c r="Q1106" i="35" s="1"/>
  <c r="P1108" i="35"/>
  <c r="Q1108" i="35" s="1"/>
  <c r="P1110" i="35"/>
  <c r="Q1110" i="35" s="1"/>
  <c r="P1112" i="35"/>
  <c r="Q1112" i="35" s="1"/>
  <c r="P1114" i="35"/>
  <c r="Q1114" i="35" s="1"/>
  <c r="P1116" i="35"/>
  <c r="Q1116" i="35" s="1"/>
  <c r="P1118" i="35"/>
  <c r="Q1118" i="35" s="1"/>
  <c r="P1120" i="35"/>
  <c r="Q1120" i="35" s="1"/>
  <c r="P1122" i="35"/>
  <c r="Q1122" i="35" s="1"/>
  <c r="P1124" i="35"/>
  <c r="Q1124" i="35" s="1"/>
  <c r="P1126" i="35"/>
  <c r="Q1126" i="35" s="1"/>
  <c r="P1128" i="35"/>
  <c r="Q1128" i="35" s="1"/>
  <c r="P1130" i="35"/>
  <c r="Q1130" i="35" s="1"/>
  <c r="P1132" i="35"/>
  <c r="Q1132" i="35" s="1"/>
  <c r="P1134" i="35"/>
  <c r="Q1134" i="35" s="1"/>
  <c r="P1136" i="35"/>
  <c r="Q1136" i="35" s="1"/>
  <c r="P1138" i="35"/>
  <c r="Q1138" i="35" s="1"/>
  <c r="P1140" i="35"/>
  <c r="Q1140" i="35" s="1"/>
  <c r="P1142" i="35"/>
  <c r="Q1142" i="35" s="1"/>
  <c r="P1144" i="35"/>
  <c r="Q1144" i="35" s="1"/>
  <c r="P1146" i="35"/>
  <c r="Q1146" i="35" s="1"/>
  <c r="P1148" i="35"/>
  <c r="Q1148" i="35" s="1"/>
  <c r="P1150" i="35"/>
  <c r="Q1150" i="35" s="1"/>
  <c r="P1152" i="35"/>
  <c r="Q1152" i="35" s="1"/>
  <c r="P1154" i="35"/>
  <c r="Q1154" i="35" s="1"/>
  <c r="P1156" i="35"/>
  <c r="Q1156" i="35" s="1"/>
  <c r="P1158" i="35"/>
  <c r="Q1158" i="35" s="1"/>
  <c r="P1160" i="35"/>
  <c r="Q1160" i="35" s="1"/>
  <c r="P1162" i="35"/>
  <c r="Q1162" i="35" s="1"/>
  <c r="P1164" i="35"/>
  <c r="Q1164" i="35" s="1"/>
  <c r="P1166" i="35"/>
  <c r="Q1166" i="35" s="1"/>
  <c r="P1168" i="35"/>
  <c r="Q1168" i="35" s="1"/>
  <c r="P1170" i="35"/>
  <c r="Q1170" i="35" s="1"/>
  <c r="P1172" i="35"/>
  <c r="Q1172" i="35" s="1"/>
  <c r="P1174" i="35"/>
  <c r="Q1174" i="35" s="1"/>
  <c r="P1176" i="35"/>
  <c r="Q1176" i="35" s="1"/>
  <c r="P1178" i="35"/>
  <c r="Q1178" i="35" s="1"/>
  <c r="P1180" i="35"/>
  <c r="Q1180" i="35" s="1"/>
  <c r="P1182" i="35"/>
  <c r="Q1182" i="35" s="1"/>
  <c r="P1184" i="35"/>
  <c r="Q1184" i="35" s="1"/>
  <c r="P1186" i="35"/>
  <c r="Q1186" i="35" s="1"/>
  <c r="P1188" i="35"/>
  <c r="Q1188" i="35" s="1"/>
  <c r="P1190" i="35"/>
  <c r="Q1190" i="35" s="1"/>
  <c r="P1192" i="35"/>
  <c r="Q1192" i="35" s="1"/>
  <c r="P1194" i="35"/>
  <c r="Q1194" i="35" s="1"/>
  <c r="P1196" i="35"/>
  <c r="Q1196" i="35" s="1"/>
  <c r="P1198" i="35"/>
  <c r="Q1198" i="35" s="1"/>
  <c r="P1200" i="35"/>
  <c r="Q1200" i="35" s="1"/>
  <c r="P1202" i="35"/>
  <c r="Q1202" i="35" s="1"/>
  <c r="P1204" i="35"/>
  <c r="Q1204" i="35" s="1"/>
  <c r="P1206" i="35"/>
  <c r="Q1206" i="35" s="1"/>
  <c r="P1208" i="35"/>
  <c r="Q1208" i="35" s="1"/>
  <c r="P1210" i="35"/>
  <c r="Q1210" i="35" s="1"/>
  <c r="P1212" i="35"/>
  <c r="Q1212" i="35" s="1"/>
  <c r="P1214" i="35"/>
  <c r="Q1214" i="35" s="1"/>
  <c r="P1216" i="35"/>
  <c r="Q1216" i="35" s="1"/>
  <c r="P1218" i="35"/>
  <c r="Q1218" i="35" s="1"/>
  <c r="P1220" i="35"/>
  <c r="Q1220" i="35" s="1"/>
  <c r="P1222" i="35"/>
  <c r="Q1222" i="35" s="1"/>
  <c r="P1224" i="35"/>
  <c r="Q1224" i="35" s="1"/>
  <c r="P1226" i="35"/>
  <c r="Q1226" i="35" s="1"/>
  <c r="P1228" i="35"/>
  <c r="Q1228" i="35" s="1"/>
  <c r="P1230" i="35"/>
  <c r="Q1230" i="35" s="1"/>
  <c r="P1232" i="35"/>
  <c r="Q1232" i="35" s="1"/>
  <c r="P1234" i="35"/>
  <c r="Q1234" i="35" s="1"/>
  <c r="P1236" i="35"/>
  <c r="Q1236" i="35" s="1"/>
  <c r="P1238" i="35"/>
  <c r="Q1238" i="35" s="1"/>
  <c r="P1240" i="35"/>
  <c r="Q1240" i="35" s="1"/>
  <c r="P1242" i="35"/>
  <c r="Q1242" i="35" s="1"/>
  <c r="P1244" i="35"/>
  <c r="Q1244" i="35" s="1"/>
  <c r="P1246" i="35"/>
  <c r="Q1246" i="35" s="1"/>
  <c r="P1248" i="35"/>
  <c r="Q1248" i="35" s="1"/>
  <c r="P1250" i="35"/>
  <c r="Q1250" i="35" s="1"/>
  <c r="P1252" i="35"/>
  <c r="Q1252" i="35" s="1"/>
  <c r="P1254" i="35"/>
  <c r="Q1254" i="35" s="1"/>
  <c r="P1256" i="35"/>
  <c r="Q1256" i="35" s="1"/>
  <c r="P1258" i="35"/>
  <c r="Q1258" i="35" s="1"/>
  <c r="P1260" i="35"/>
  <c r="Q1260" i="35" s="1"/>
  <c r="P1262" i="35"/>
  <c r="Q1262" i="35" s="1"/>
  <c r="P1264" i="35"/>
  <c r="Q1264" i="35" s="1"/>
  <c r="P1266" i="35"/>
  <c r="Q1266" i="35" s="1"/>
  <c r="P1268" i="35"/>
  <c r="Q1268" i="35" s="1"/>
  <c r="P1270" i="35"/>
  <c r="Q1270" i="35" s="1"/>
  <c r="P1272" i="35"/>
  <c r="Q1272" i="35" s="1"/>
  <c r="P1274" i="35"/>
  <c r="Q1274" i="35" s="1"/>
  <c r="P1276" i="35"/>
  <c r="Q1276" i="35" s="1"/>
  <c r="P1278" i="35"/>
  <c r="Q1278" i="35" s="1"/>
  <c r="P1280" i="35"/>
  <c r="Q1280" i="35" s="1"/>
  <c r="P1282" i="35"/>
  <c r="Q1282" i="35" s="1"/>
  <c r="P1284" i="35"/>
  <c r="Q1284" i="35" s="1"/>
  <c r="P1286" i="35"/>
  <c r="Q1286" i="35" s="1"/>
  <c r="P1288" i="35"/>
  <c r="Q1288" i="35" s="1"/>
  <c r="P1290" i="35"/>
  <c r="Q1290" i="35" s="1"/>
  <c r="P1292" i="35"/>
  <c r="Q1292" i="35" s="1"/>
  <c r="P1294" i="35"/>
  <c r="Q1294" i="35" s="1"/>
  <c r="P1296" i="35"/>
  <c r="Q1296" i="35" s="1"/>
  <c r="P1298" i="35"/>
  <c r="Q1298" i="35" s="1"/>
  <c r="P1300" i="35"/>
  <c r="Q1300" i="35" s="1"/>
  <c r="P1302" i="35"/>
  <c r="Q1302" i="35" s="1"/>
  <c r="P1304" i="35"/>
  <c r="Q1304" i="35" s="1"/>
  <c r="P1306" i="35"/>
  <c r="Q1306" i="35" s="1"/>
  <c r="P1308" i="35"/>
  <c r="Q1308" i="35" s="1"/>
  <c r="P1310" i="35"/>
  <c r="Q1310" i="35" s="1"/>
  <c r="P1312" i="35"/>
  <c r="Q1312" i="35" s="1"/>
  <c r="P1314" i="35"/>
  <c r="Q1314" i="35" s="1"/>
  <c r="P1316" i="35"/>
  <c r="Q1316" i="35" s="1"/>
  <c r="P1318" i="35"/>
  <c r="Q1318" i="35" s="1"/>
  <c r="P1320" i="35"/>
  <c r="Q1320" i="35" s="1"/>
  <c r="P1322" i="35"/>
  <c r="Q1322" i="35" s="1"/>
  <c r="P1324" i="35"/>
  <c r="Q1324" i="35" s="1"/>
  <c r="P1326" i="35"/>
  <c r="Q1326" i="35" s="1"/>
  <c r="P1328" i="35"/>
  <c r="Q1328" i="35" s="1"/>
  <c r="P1330" i="35"/>
  <c r="Q1330" i="35" s="1"/>
  <c r="P1332" i="35"/>
  <c r="Q1332" i="35" s="1"/>
  <c r="P1334" i="35"/>
  <c r="Q1334" i="35" s="1"/>
  <c r="P1336" i="35"/>
  <c r="Q1336" i="35" s="1"/>
  <c r="P1338" i="35"/>
  <c r="Q1338" i="35" s="1"/>
  <c r="P1340" i="35"/>
  <c r="Q1340" i="35" s="1"/>
  <c r="P1342" i="35"/>
  <c r="Q1342" i="35" s="1"/>
  <c r="P1344" i="35"/>
  <c r="Q1344" i="35" s="1"/>
  <c r="P1346" i="35"/>
  <c r="Q1346" i="35" s="1"/>
  <c r="P1348" i="35"/>
  <c r="Q1348" i="35" s="1"/>
  <c r="P1350" i="35"/>
  <c r="Q1350" i="35" s="1"/>
  <c r="P1352" i="35"/>
  <c r="Q1352" i="35" s="1"/>
  <c r="P1354" i="35"/>
  <c r="Q1354" i="35" s="1"/>
  <c r="P1356" i="35"/>
  <c r="Q1356" i="35" s="1"/>
  <c r="P1358" i="35"/>
  <c r="Q1358" i="35" s="1"/>
  <c r="P1360" i="35"/>
  <c r="Q1360" i="35" s="1"/>
  <c r="P1362" i="35"/>
  <c r="Q1362" i="35" s="1"/>
  <c r="P1364" i="35"/>
  <c r="Q1364" i="35" s="1"/>
  <c r="P1366" i="35"/>
  <c r="Q1366" i="35" s="1"/>
  <c r="P1368" i="35"/>
  <c r="Q1368" i="35" s="1"/>
  <c r="P1370" i="35"/>
  <c r="Q1370" i="35" s="1"/>
  <c r="P1372" i="35"/>
  <c r="Q1372" i="35" s="1"/>
  <c r="P1374" i="35"/>
  <c r="Q1374" i="35" s="1"/>
  <c r="P1376" i="35"/>
  <c r="Q1376" i="35" s="1"/>
  <c r="P1378" i="35"/>
  <c r="Q1378" i="35" s="1"/>
  <c r="P1380" i="35"/>
  <c r="Q1380" i="35" s="1"/>
  <c r="P1382" i="35"/>
  <c r="Q1382" i="35" s="1"/>
  <c r="P1384" i="35"/>
  <c r="Q1384" i="35" s="1"/>
  <c r="P1386" i="35"/>
  <c r="Q1386" i="35" s="1"/>
  <c r="P1388" i="35"/>
  <c r="Q1388" i="35" s="1"/>
  <c r="P1390" i="35"/>
  <c r="Q1390" i="35" s="1"/>
  <c r="P1392" i="35"/>
  <c r="Q1392" i="35" s="1"/>
  <c r="P1394" i="35"/>
  <c r="Q1394" i="35" s="1"/>
  <c r="P1396" i="35"/>
  <c r="Q1396" i="35" s="1"/>
  <c r="P1398" i="35"/>
  <c r="Q1398" i="35" s="1"/>
  <c r="P1400" i="35"/>
  <c r="Q1400" i="35" s="1"/>
  <c r="P1402" i="35"/>
  <c r="Q1402" i="35" s="1"/>
  <c r="P1404" i="35"/>
  <c r="Q1404" i="35" s="1"/>
  <c r="P1406" i="35"/>
  <c r="Q1406" i="35" s="1"/>
  <c r="P1408" i="35"/>
  <c r="Q1408" i="35" s="1"/>
  <c r="P1410" i="35"/>
  <c r="Q1410" i="35" s="1"/>
  <c r="P1412" i="35"/>
  <c r="Q1412" i="35" s="1"/>
  <c r="P1414" i="35"/>
  <c r="Q1414" i="35" s="1"/>
  <c r="P1416" i="35"/>
  <c r="Q1416" i="35" s="1"/>
  <c r="P1418" i="35"/>
  <c r="Q1418" i="35" s="1"/>
  <c r="P1420" i="35"/>
  <c r="Q1420" i="35" s="1"/>
  <c r="P1422" i="35"/>
  <c r="Q1422" i="35" s="1"/>
  <c r="P1424" i="35"/>
  <c r="Q1424" i="35" s="1"/>
  <c r="P1426" i="35"/>
  <c r="Q1426" i="35" s="1"/>
  <c r="P1428" i="35"/>
  <c r="Q1428" i="35" s="1"/>
  <c r="P1430" i="35"/>
  <c r="Q1430" i="35" s="1"/>
  <c r="P1432" i="35"/>
  <c r="Q1432" i="35" s="1"/>
  <c r="P1434" i="35"/>
  <c r="Q1434" i="35" s="1"/>
  <c r="P1436" i="35"/>
  <c r="Q1436" i="35" s="1"/>
  <c r="P1438" i="35"/>
  <c r="Q1438" i="35" s="1"/>
  <c r="P1440" i="35"/>
  <c r="Q1440" i="35" s="1"/>
  <c r="P1442" i="35"/>
  <c r="Q1442" i="35" s="1"/>
  <c r="P1444" i="35"/>
  <c r="Q1444" i="35" s="1"/>
  <c r="P1446" i="35"/>
  <c r="Q1446" i="35" s="1"/>
  <c r="P1447" i="35"/>
  <c r="Q1447" i="35" s="1"/>
  <c r="P1449" i="35"/>
  <c r="Q1449" i="35" s="1"/>
  <c r="P1451" i="35"/>
  <c r="Q1451" i="35" s="1"/>
  <c r="P1453" i="35"/>
  <c r="Q1453" i="35" s="1"/>
  <c r="P1455" i="35"/>
  <c r="Q1455" i="35" s="1"/>
  <c r="P1457" i="35"/>
  <c r="Q1457" i="35" s="1"/>
  <c r="P1459" i="35"/>
  <c r="Q1459" i="35" s="1"/>
  <c r="P1461" i="35"/>
  <c r="Q1461" i="35" s="1"/>
  <c r="P1463" i="35"/>
  <c r="Q1463" i="35" s="1"/>
  <c r="P1465" i="35"/>
  <c r="Q1465" i="35" s="1"/>
  <c r="P1467" i="35"/>
  <c r="Q1467" i="35" s="1"/>
  <c r="P1469" i="35"/>
  <c r="Q1469" i="35" s="1"/>
  <c r="P1471" i="35"/>
  <c r="Q1471" i="35" s="1"/>
  <c r="P1473" i="35"/>
  <c r="Q1473" i="35" s="1"/>
  <c r="P1475" i="35"/>
  <c r="Q1475" i="35" s="1"/>
  <c r="P1477" i="35"/>
  <c r="Q1477" i="35" s="1"/>
  <c r="P1479" i="35"/>
  <c r="Q1479" i="35" s="1"/>
  <c r="P1481" i="35"/>
  <c r="Q1481" i="35" s="1"/>
  <c r="P1483" i="35"/>
  <c r="Q1483" i="35" s="1"/>
  <c r="P1485" i="35"/>
  <c r="Q1485" i="35" s="1"/>
  <c r="P1487" i="35"/>
  <c r="Q1487" i="35" s="1"/>
  <c r="P1489" i="35"/>
  <c r="Q1489" i="35" s="1"/>
  <c r="P1491" i="35"/>
  <c r="Q1491" i="35" s="1"/>
  <c r="P1493" i="35"/>
  <c r="Q1493" i="35" s="1"/>
  <c r="P1495" i="35"/>
  <c r="Q1495" i="35" s="1"/>
  <c r="P1497" i="35"/>
  <c r="Q1497" i="35" s="1"/>
  <c r="P1499" i="35"/>
  <c r="Q1499" i="35" s="1"/>
  <c r="P1501" i="35"/>
  <c r="Q1501" i="35" s="1"/>
  <c r="P1503" i="35"/>
  <c r="Q1503" i="35" s="1"/>
  <c r="P1505" i="35"/>
  <c r="Q1505" i="35" s="1"/>
  <c r="P1507" i="35"/>
  <c r="Q1507" i="35" s="1"/>
  <c r="P1509" i="35"/>
  <c r="Q1509" i="35" s="1"/>
  <c r="P1511" i="35"/>
  <c r="Q1511" i="35" s="1"/>
  <c r="P1513" i="35"/>
  <c r="Q1513" i="35" s="1"/>
  <c r="P1515" i="35"/>
  <c r="Q1515" i="35" s="1"/>
  <c r="P1517" i="35"/>
  <c r="Q1517" i="35" s="1"/>
  <c r="P1519" i="35"/>
  <c r="Q1519" i="35" s="1"/>
  <c r="P1521" i="35"/>
  <c r="Q1521" i="35" s="1"/>
  <c r="P1523" i="35"/>
  <c r="Q1523" i="35" s="1"/>
  <c r="P1525" i="35"/>
  <c r="Q1525" i="35" s="1"/>
  <c r="P1527" i="35"/>
  <c r="Q1527" i="35" s="1"/>
  <c r="P1529" i="35"/>
  <c r="Q1529" i="35" s="1"/>
  <c r="P1531" i="35"/>
  <c r="Q1531" i="35" s="1"/>
  <c r="P1533" i="35"/>
  <c r="Q1533" i="35" s="1"/>
  <c r="P1535" i="35"/>
  <c r="Q1535" i="35" s="1"/>
  <c r="P1537" i="35"/>
  <c r="Q1537" i="35" s="1"/>
  <c r="P1539" i="35"/>
  <c r="Q1539" i="35" s="1"/>
  <c r="P1541" i="35"/>
  <c r="Q1541" i="35" s="1"/>
  <c r="P1543" i="35"/>
  <c r="Q1543" i="35" s="1"/>
  <c r="P1545" i="35"/>
  <c r="Q1545" i="35" s="1"/>
  <c r="P1547" i="35"/>
  <c r="Q1547" i="35" s="1"/>
  <c r="P1549" i="35"/>
  <c r="Q1549" i="35" s="1"/>
  <c r="P1551" i="35"/>
  <c r="Q1551" i="35" s="1"/>
  <c r="P1553" i="35"/>
  <c r="Q1553" i="35" s="1"/>
  <c r="P1555" i="35"/>
  <c r="Q1555" i="35" s="1"/>
  <c r="P1557" i="35"/>
  <c r="Q1557" i="35" s="1"/>
  <c r="P1559" i="35"/>
  <c r="Q1559" i="35" s="1"/>
  <c r="P1561" i="35"/>
  <c r="Q1561" i="35" s="1"/>
  <c r="P1563" i="35"/>
  <c r="Q1563" i="35" s="1"/>
  <c r="P1565" i="35"/>
  <c r="Q1565" i="35" s="1"/>
  <c r="P1567" i="35"/>
  <c r="Q1567" i="35" s="1"/>
  <c r="P1569" i="35"/>
  <c r="Q1569" i="35" s="1"/>
  <c r="P1571" i="35"/>
  <c r="Q1571" i="35" s="1"/>
  <c r="P1573" i="35"/>
  <c r="Q1573" i="35" s="1"/>
  <c r="P1575" i="35"/>
  <c r="Q1575" i="35" s="1"/>
  <c r="P1577" i="35"/>
  <c r="Q1577" i="35" s="1"/>
  <c r="P1579" i="35"/>
  <c r="Q1579" i="35" s="1"/>
  <c r="P1581" i="35"/>
  <c r="Q1581" i="35" s="1"/>
  <c r="P1583" i="35"/>
  <c r="Q1583" i="35" s="1"/>
  <c r="P1585" i="35"/>
  <c r="Q1585" i="35" s="1"/>
  <c r="P1587" i="35"/>
  <c r="Q1587" i="35" s="1"/>
  <c r="P1589" i="35"/>
  <c r="Q1589" i="35" s="1"/>
  <c r="P1591" i="35"/>
  <c r="Q1591" i="35" s="1"/>
  <c r="P1593" i="35"/>
  <c r="Q1593" i="35" s="1"/>
  <c r="P1595" i="35"/>
  <c r="Q1595" i="35" s="1"/>
  <c r="P1597" i="35"/>
  <c r="Q1597" i="35" s="1"/>
  <c r="P1599" i="35"/>
  <c r="Q1599" i="35" s="1"/>
  <c r="P1601" i="35"/>
  <c r="Q1601" i="35" s="1"/>
  <c r="P1603" i="35"/>
  <c r="Q1603" i="35" s="1"/>
  <c r="P1605" i="35"/>
  <c r="Q1605" i="35" s="1"/>
  <c r="P1607" i="35"/>
  <c r="Q1607" i="35" s="1"/>
  <c r="P1609" i="35"/>
  <c r="Q1609" i="35" s="1"/>
  <c r="P1611" i="35"/>
  <c r="Q1611" i="35" s="1"/>
  <c r="P1613" i="35"/>
  <c r="Q1613" i="35" s="1"/>
  <c r="P1615" i="35"/>
  <c r="Q1615" i="35" s="1"/>
  <c r="P1617" i="35"/>
  <c r="Q1617" i="35" s="1"/>
  <c r="P1619" i="35"/>
  <c r="Q1619" i="35" s="1"/>
  <c r="P1621" i="35"/>
  <c r="Q1621" i="35" s="1"/>
  <c r="P1623" i="35"/>
  <c r="Q1623" i="35" s="1"/>
  <c r="P1625" i="35"/>
  <c r="Q1625" i="35" s="1"/>
  <c r="P1627" i="35"/>
  <c r="Q1627" i="35" s="1"/>
  <c r="P1629" i="35"/>
  <c r="Q1629" i="35" s="1"/>
  <c r="P1631" i="35"/>
  <c r="Q1631" i="35" s="1"/>
  <c r="P1633" i="35"/>
  <c r="Q1633" i="35" s="1"/>
  <c r="P1635" i="35"/>
  <c r="Q1635" i="35" s="1"/>
  <c r="P1637" i="35"/>
  <c r="Q1637" i="35" s="1"/>
  <c r="P1639" i="35"/>
  <c r="Q1639" i="35" s="1"/>
  <c r="P1641" i="35"/>
  <c r="Q1641" i="35" s="1"/>
  <c r="P1643" i="35"/>
  <c r="Q1643" i="35" s="1"/>
  <c r="P1645" i="35"/>
  <c r="Q1645" i="35" s="1"/>
  <c r="P1647" i="35"/>
  <c r="Q1647" i="35" s="1"/>
  <c r="P1649" i="35"/>
  <c r="Q1649" i="35" s="1"/>
  <c r="P1651" i="35"/>
  <c r="Q1651" i="35" s="1"/>
  <c r="P1653" i="35"/>
  <c r="Q1653" i="35" s="1"/>
  <c r="P1655" i="35"/>
  <c r="Q1655" i="35" s="1"/>
  <c r="P1657" i="35"/>
  <c r="Q1657" i="35" s="1"/>
  <c r="P1659" i="35"/>
  <c r="Q1659" i="35" s="1"/>
  <c r="P1661" i="35"/>
  <c r="Q1661" i="35" s="1"/>
  <c r="P1663" i="35"/>
  <c r="Q1663" i="35" s="1"/>
  <c r="P1665" i="35"/>
  <c r="Q1665" i="35" s="1"/>
  <c r="P1667" i="35"/>
  <c r="Q1667" i="35" s="1"/>
  <c r="P1669" i="35"/>
  <c r="Q1669" i="35" s="1"/>
  <c r="P1671" i="35"/>
  <c r="Q1671" i="35" s="1"/>
  <c r="P1673" i="35"/>
  <c r="Q1673" i="35" s="1"/>
  <c r="P1675" i="35"/>
  <c r="Q1675" i="35" s="1"/>
  <c r="P1677" i="35"/>
  <c r="Q1677" i="35" s="1"/>
  <c r="P1679" i="35"/>
  <c r="Q1679" i="35" s="1"/>
  <c r="P1681" i="35"/>
  <c r="Q1681" i="35" s="1"/>
  <c r="P1683" i="35"/>
  <c r="Q1683" i="35" s="1"/>
  <c r="P1685" i="35"/>
  <c r="Q1685" i="35" s="1"/>
  <c r="P1687" i="35"/>
  <c r="Q1687" i="35" s="1"/>
  <c r="P1689" i="35"/>
  <c r="Q1689" i="35" s="1"/>
  <c r="P1691" i="35"/>
  <c r="Q1691" i="35" s="1"/>
  <c r="P1693" i="35"/>
  <c r="Q1693" i="35" s="1"/>
  <c r="P1695" i="35"/>
  <c r="Q1695" i="35" s="1"/>
  <c r="P1697" i="35"/>
  <c r="Q1697" i="35" s="1"/>
  <c r="P1699" i="35"/>
  <c r="Q1699" i="35" s="1"/>
  <c r="P1701" i="35"/>
  <c r="Q1701" i="35" s="1"/>
  <c r="P1703" i="35"/>
  <c r="Q1703" i="35" s="1"/>
  <c r="P1705" i="35"/>
  <c r="Q1705" i="35" s="1"/>
  <c r="P1707" i="35"/>
  <c r="Q1707" i="35" s="1"/>
  <c r="P1709" i="35"/>
  <c r="Q1709" i="35" s="1"/>
  <c r="P1711" i="35"/>
  <c r="Q1711" i="35" s="1"/>
  <c r="P1713" i="35"/>
  <c r="Q1713" i="35" s="1"/>
  <c r="P1715" i="35"/>
  <c r="Q1715" i="35" s="1"/>
  <c r="P1717" i="35"/>
  <c r="Q1717" i="35" s="1"/>
  <c r="P1719" i="35"/>
  <c r="Q1719" i="35" s="1"/>
  <c r="P1721" i="35"/>
  <c r="Q1721" i="35" s="1"/>
  <c r="P1723" i="35"/>
  <c r="Q1723" i="35" s="1"/>
  <c r="P1725" i="35"/>
  <c r="Q1725" i="35" s="1"/>
  <c r="P1727" i="35"/>
  <c r="Q1727" i="35" s="1"/>
  <c r="P1729" i="35"/>
  <c r="Q1729" i="35" s="1"/>
  <c r="P1731" i="35"/>
  <c r="Q1731" i="35" s="1"/>
  <c r="P1733" i="35"/>
  <c r="Q1733" i="35" s="1"/>
  <c r="P1735" i="35"/>
  <c r="Q1735" i="35" s="1"/>
  <c r="P1737" i="35"/>
  <c r="Q1737" i="35" s="1"/>
  <c r="P1739" i="35"/>
  <c r="Q1739" i="35" s="1"/>
  <c r="P1741" i="35"/>
  <c r="Q1741" i="35" s="1"/>
  <c r="P1743" i="35"/>
  <c r="Q1743" i="35" s="1"/>
  <c r="P1745" i="35"/>
  <c r="Q1745" i="35" s="1"/>
  <c r="P1747" i="35"/>
  <c r="Q1747" i="35" s="1"/>
  <c r="P1749" i="35"/>
  <c r="Q1749" i="35" s="1"/>
  <c r="P1751" i="35"/>
  <c r="Q1751" i="35" s="1"/>
  <c r="P1753" i="35"/>
  <c r="Q1753" i="35" s="1"/>
  <c r="P1755" i="35"/>
  <c r="Q1755" i="35" s="1"/>
  <c r="P1757" i="35"/>
  <c r="Q1757" i="35" s="1"/>
  <c r="P1759" i="35"/>
  <c r="Q1759" i="35" s="1"/>
  <c r="P1761" i="35"/>
  <c r="Q1761" i="35" s="1"/>
  <c r="P1763" i="35"/>
  <c r="Q1763" i="35" s="1"/>
  <c r="P1765" i="35"/>
  <c r="Q1765" i="35" s="1"/>
  <c r="P1767" i="35"/>
  <c r="Q1767" i="35" s="1"/>
  <c r="P1769" i="35"/>
  <c r="Q1769" i="35" s="1"/>
  <c r="P1771" i="35"/>
  <c r="Q1771" i="35" s="1"/>
  <c r="P1773" i="35"/>
  <c r="Q1773" i="35" s="1"/>
  <c r="P1775" i="35"/>
  <c r="Q1775" i="35" s="1"/>
  <c r="P1777" i="35"/>
  <c r="Q1777" i="35" s="1"/>
  <c r="P1779" i="35"/>
  <c r="Q1779" i="35" s="1"/>
  <c r="P1781" i="35"/>
  <c r="Q1781" i="35" s="1"/>
  <c r="P1783" i="35"/>
  <c r="Q1783" i="35" s="1"/>
  <c r="P1785" i="35"/>
  <c r="Q1785" i="35" s="1"/>
  <c r="P1787" i="35"/>
  <c r="Q1787" i="35" s="1"/>
  <c r="P1789" i="35"/>
  <c r="Q1789" i="35" s="1"/>
  <c r="P1791" i="35"/>
  <c r="Q1791" i="35" s="1"/>
  <c r="P1793" i="35"/>
  <c r="Q1793" i="35" s="1"/>
  <c r="P1795" i="35"/>
  <c r="Q1795" i="35" s="1"/>
  <c r="P1797" i="35"/>
  <c r="Q1797" i="35" s="1"/>
  <c r="P1799" i="35"/>
  <c r="Q1799" i="35" s="1"/>
  <c r="P1801" i="35"/>
  <c r="Q1801" i="35" s="1"/>
  <c r="P1803" i="35"/>
  <c r="Q1803" i="35" s="1"/>
  <c r="P1805" i="35"/>
  <c r="Q1805" i="35" s="1"/>
  <c r="P1807" i="35"/>
  <c r="Q1807" i="35" s="1"/>
  <c r="P1809" i="35"/>
  <c r="Q1809" i="35" s="1"/>
  <c r="P1811" i="35"/>
  <c r="Q1811" i="35" s="1"/>
  <c r="P1813" i="35"/>
  <c r="Q1813" i="35" s="1"/>
  <c r="P1815" i="35"/>
  <c r="Q1815" i="35" s="1"/>
  <c r="P1817" i="35"/>
  <c r="Q1817" i="35" s="1"/>
  <c r="P1819" i="35"/>
  <c r="Q1819" i="35" s="1"/>
  <c r="P1821" i="35"/>
  <c r="Q1821" i="35" s="1"/>
  <c r="P1823" i="35"/>
  <c r="Q1823" i="35" s="1"/>
  <c r="P1825" i="35"/>
  <c r="Q1825" i="35" s="1"/>
  <c r="P1827" i="35"/>
  <c r="Q1827" i="35" s="1"/>
  <c r="P1829" i="35"/>
  <c r="Q1829" i="35" s="1"/>
  <c r="P1831" i="35"/>
  <c r="Q1831" i="35" s="1"/>
  <c r="P1833" i="35"/>
  <c r="Q1833" i="35" s="1"/>
  <c r="P1835" i="35"/>
  <c r="Q1835" i="35" s="1"/>
  <c r="P1837" i="35"/>
  <c r="Q1837" i="35" s="1"/>
  <c r="P1839" i="35"/>
  <c r="Q1839" i="35" s="1"/>
  <c r="P1841" i="35"/>
  <c r="Q1841" i="35" s="1"/>
  <c r="P1843" i="35"/>
  <c r="Q1843" i="35" s="1"/>
  <c r="P1845" i="35"/>
  <c r="Q1845" i="35" s="1"/>
  <c r="P1847" i="35"/>
  <c r="Q1847" i="35" s="1"/>
  <c r="P1849" i="35"/>
  <c r="Q1849" i="35" s="1"/>
  <c r="P1851" i="35"/>
  <c r="Q1851" i="35" s="1"/>
  <c r="P1853" i="35"/>
  <c r="Q1853" i="35" s="1"/>
  <c r="P1855" i="35"/>
  <c r="Q1855" i="35" s="1"/>
  <c r="P1857" i="35"/>
  <c r="Q1857" i="35" s="1"/>
  <c r="P1859" i="35"/>
  <c r="Q1859" i="35" s="1"/>
  <c r="P1861" i="35"/>
  <c r="Q1861" i="35" s="1"/>
  <c r="P1863" i="35"/>
  <c r="Q1863" i="35" s="1"/>
  <c r="P1865" i="35"/>
  <c r="Q1865" i="35" s="1"/>
  <c r="P1867" i="35"/>
  <c r="Q1867" i="35" s="1"/>
  <c r="P1869" i="35"/>
  <c r="Q1869" i="35" s="1"/>
  <c r="P1871" i="35"/>
  <c r="Q1871" i="35" s="1"/>
  <c r="P1873" i="35"/>
  <c r="Q1873" i="35" s="1"/>
  <c r="P1875" i="35"/>
  <c r="Q1875" i="35" s="1"/>
  <c r="P1877" i="35"/>
  <c r="Q1877" i="35" s="1"/>
  <c r="P1879" i="35"/>
  <c r="Q1879" i="35" s="1"/>
  <c r="P1881" i="35"/>
  <c r="Q1881" i="35" s="1"/>
  <c r="P1883" i="35"/>
  <c r="Q1883" i="35" s="1"/>
  <c r="P1885" i="35"/>
  <c r="Q1885" i="35" s="1"/>
  <c r="P1887" i="35"/>
  <c r="Q1887" i="35" s="1"/>
  <c r="P1889" i="35"/>
  <c r="Q1889" i="35" s="1"/>
  <c r="P1891" i="35"/>
  <c r="Q1891" i="35" s="1"/>
  <c r="P1893" i="35"/>
  <c r="Q1893" i="35" s="1"/>
  <c r="P1895" i="35"/>
  <c r="Q1895" i="35" s="1"/>
  <c r="P1897" i="35"/>
  <c r="Q1897" i="35" s="1"/>
  <c r="P1899" i="35"/>
  <c r="Q1899" i="35" s="1"/>
  <c r="P1901" i="35"/>
  <c r="Q1901" i="35" s="1"/>
  <c r="P1903" i="35"/>
  <c r="Q1903" i="35" s="1"/>
  <c r="P1905" i="35"/>
  <c r="Q1905" i="35" s="1"/>
  <c r="P1907" i="35"/>
  <c r="Q1907" i="35" s="1"/>
  <c r="P1909" i="35"/>
  <c r="Q1909" i="35" s="1"/>
  <c r="P1911" i="35"/>
  <c r="Q1911" i="35" s="1"/>
  <c r="P1913" i="35"/>
  <c r="Q1913" i="35" s="1"/>
  <c r="P1915" i="35"/>
  <c r="Q1915" i="35" s="1"/>
  <c r="P1917" i="35"/>
  <c r="Q1917" i="35" s="1"/>
  <c r="P1919" i="35"/>
  <c r="Q1919" i="35" s="1"/>
  <c r="P1921" i="35"/>
  <c r="Q1921" i="35" s="1"/>
  <c r="P1923" i="35"/>
  <c r="Q1923" i="35" s="1"/>
  <c r="P1925" i="35"/>
  <c r="Q1925" i="35" s="1"/>
  <c r="P1927" i="35"/>
  <c r="Q1927" i="35" s="1"/>
  <c r="P1929" i="35"/>
  <c r="Q1929" i="35" s="1"/>
  <c r="P1931" i="35"/>
  <c r="Q1931" i="35" s="1"/>
  <c r="P1933" i="35"/>
  <c r="Q1933" i="35" s="1"/>
  <c r="P1935" i="35"/>
  <c r="Q1935" i="35" s="1"/>
  <c r="P1937" i="35"/>
  <c r="Q1937" i="35" s="1"/>
  <c r="P1939" i="35"/>
  <c r="Q1939" i="35" s="1"/>
  <c r="P1941" i="35"/>
  <c r="Q1941" i="35" s="1"/>
  <c r="P1943" i="35"/>
  <c r="Q1943" i="35" s="1"/>
  <c r="P1945" i="35"/>
  <c r="Q1945" i="35" s="1"/>
  <c r="P1947" i="35"/>
  <c r="Q1947" i="35" s="1"/>
  <c r="P1949" i="35"/>
  <c r="Q1949" i="35" s="1"/>
  <c r="P1951" i="35"/>
  <c r="Q1951" i="35" s="1"/>
  <c r="P1953" i="35"/>
  <c r="Q1953" i="35" s="1"/>
  <c r="P1955" i="35"/>
  <c r="Q1955" i="35" s="1"/>
  <c r="P1957" i="35"/>
  <c r="Q1957" i="35" s="1"/>
  <c r="P1959" i="35"/>
  <c r="Q1959" i="35" s="1"/>
  <c r="P1961" i="35"/>
  <c r="Q1961" i="35" s="1"/>
  <c r="P1963" i="35"/>
  <c r="Q1963" i="35" s="1"/>
  <c r="P1965" i="35"/>
  <c r="Q1965" i="35" s="1"/>
  <c r="P1967" i="35"/>
  <c r="Q1967" i="35" s="1"/>
  <c r="P1969" i="35"/>
  <c r="Q1969" i="35" s="1"/>
  <c r="P1971" i="35"/>
  <c r="Q1971" i="35" s="1"/>
  <c r="P1973" i="35"/>
  <c r="Q1973" i="35" s="1"/>
  <c r="P1975" i="35"/>
  <c r="Q1975" i="35" s="1"/>
  <c r="P1977" i="35"/>
  <c r="Q1977" i="35" s="1"/>
  <c r="P1979" i="35"/>
  <c r="Q1979" i="35" s="1"/>
  <c r="P1981" i="35"/>
  <c r="Q1981" i="35" s="1"/>
  <c r="P1983" i="35"/>
  <c r="Q1983" i="35" s="1"/>
  <c r="P1985" i="35"/>
  <c r="Q1985" i="35" s="1"/>
  <c r="P1987" i="35"/>
  <c r="Q1987" i="35" s="1"/>
  <c r="P1989" i="35"/>
  <c r="Q1989" i="35" s="1"/>
  <c r="P1991" i="35"/>
  <c r="Q1991" i="35" s="1"/>
  <c r="P1993" i="35"/>
  <c r="Q1993" i="35" s="1"/>
  <c r="P1995" i="35"/>
  <c r="Q1995" i="35" s="1"/>
  <c r="P1997" i="35"/>
  <c r="Q1997" i="35" s="1"/>
  <c r="P1999" i="35"/>
  <c r="Q1999" i="35" s="1"/>
  <c r="P2001" i="35"/>
  <c r="Q2001" i="35" s="1"/>
  <c r="P2003" i="35"/>
  <c r="Q2003" i="35" s="1"/>
  <c r="P2005" i="35"/>
  <c r="Q2005" i="35" s="1"/>
  <c r="P2007" i="35"/>
  <c r="Q2007" i="35" s="1"/>
  <c r="P2009" i="35"/>
  <c r="Q2009" i="35" s="1"/>
  <c r="P2011" i="35"/>
  <c r="Q2011" i="35" s="1"/>
  <c r="P2013" i="35"/>
  <c r="Q2013" i="35" s="1"/>
  <c r="P2015" i="35"/>
  <c r="Q2015" i="35" s="1"/>
  <c r="P2017" i="35"/>
  <c r="Q2017" i="35" s="1"/>
  <c r="P2019" i="35"/>
  <c r="Q2019" i="35" s="1"/>
  <c r="P2021" i="35"/>
  <c r="Q2021" i="35" s="1"/>
  <c r="P2023" i="35"/>
  <c r="Q2023" i="35" s="1"/>
  <c r="P2025" i="35"/>
  <c r="Q2025" i="35" s="1"/>
  <c r="P2027" i="35"/>
  <c r="Q2027" i="35" s="1"/>
  <c r="P2029" i="35"/>
  <c r="Q2029" i="35" s="1"/>
  <c r="P2031" i="35"/>
  <c r="Q2031" i="35" s="1"/>
  <c r="P2033" i="35"/>
  <c r="Q2033" i="35" s="1"/>
  <c r="P2035" i="35"/>
  <c r="Q2035" i="35" s="1"/>
  <c r="P2037" i="35"/>
  <c r="Q2037" i="35" s="1"/>
  <c r="P2039" i="35"/>
  <c r="Q2039" i="35" s="1"/>
  <c r="P2041" i="35"/>
  <c r="Q2041" i="35" s="1"/>
  <c r="P2043" i="35"/>
  <c r="Q2043" i="35" s="1"/>
  <c r="P2045" i="35"/>
  <c r="Q2045" i="35" s="1"/>
  <c r="P2047" i="35"/>
  <c r="Q2047" i="35" s="1"/>
  <c r="P2049" i="35"/>
  <c r="Q2049" i="35" s="1"/>
  <c r="P2051" i="35"/>
  <c r="Q2051" i="35" s="1"/>
  <c r="P2053" i="35"/>
  <c r="Q2053" i="35" s="1"/>
  <c r="P2055" i="35"/>
  <c r="Q2055" i="35" s="1"/>
  <c r="P2057" i="35"/>
  <c r="Q2057" i="35" s="1"/>
  <c r="P2059" i="35"/>
  <c r="Q2059" i="35" s="1"/>
  <c r="P2061" i="35"/>
  <c r="Q2061" i="35" s="1"/>
  <c r="P2063" i="35"/>
  <c r="Q2063" i="35" s="1"/>
  <c r="P2065" i="35"/>
  <c r="Q2065" i="35" s="1"/>
  <c r="P2067" i="35"/>
  <c r="Q2067" i="35" s="1"/>
  <c r="P2069" i="35"/>
  <c r="Q2069" i="35" s="1"/>
  <c r="P2071" i="35"/>
  <c r="Q2071" i="35" s="1"/>
  <c r="P2073" i="35"/>
  <c r="Q2073" i="35" s="1"/>
  <c r="P2075" i="35"/>
  <c r="Q2075" i="35" s="1"/>
  <c r="P2077" i="35"/>
  <c r="Q2077" i="35" s="1"/>
  <c r="P2079" i="35"/>
  <c r="Q2079" i="35" s="1"/>
  <c r="P2081" i="35"/>
  <c r="Q2081" i="35" s="1"/>
  <c r="P2083" i="35"/>
  <c r="Q2083" i="35" s="1"/>
  <c r="P2085" i="35"/>
  <c r="Q2085" i="35" s="1"/>
  <c r="P2087" i="35"/>
  <c r="Q2087" i="35" s="1"/>
  <c r="P2089" i="35"/>
  <c r="Q2089" i="35" s="1"/>
  <c r="P2091" i="35"/>
  <c r="Q2091" i="35" s="1"/>
  <c r="P2093" i="35"/>
  <c r="Q2093" i="35" s="1"/>
  <c r="P2095" i="35"/>
  <c r="Q2095" i="35" s="1"/>
  <c r="P2097" i="35"/>
  <c r="Q2097" i="35" s="1"/>
  <c r="P2099" i="35"/>
  <c r="Q2099" i="35" s="1"/>
  <c r="P2101" i="35"/>
  <c r="Q2101" i="35" s="1"/>
  <c r="P2103" i="35"/>
  <c r="Q2103" i="35" s="1"/>
  <c r="P2105" i="35"/>
  <c r="Q2105" i="35" s="1"/>
  <c r="P2107" i="35"/>
  <c r="Q2107" i="35" s="1"/>
  <c r="P2109" i="35"/>
  <c r="Q2109" i="35" s="1"/>
  <c r="P2111" i="35"/>
  <c r="Q2111" i="35" s="1"/>
  <c r="P2113" i="35"/>
  <c r="Q2113" i="35" s="1"/>
  <c r="P2115" i="35"/>
  <c r="Q2115" i="35" s="1"/>
  <c r="P2117" i="35"/>
  <c r="Q2117" i="35" s="1"/>
  <c r="P2119" i="35"/>
  <c r="Q2119" i="35" s="1"/>
  <c r="P2121" i="35"/>
  <c r="Q2121" i="35" s="1"/>
  <c r="P2123" i="35"/>
  <c r="Q2123" i="35" s="1"/>
  <c r="P2125" i="35"/>
  <c r="Q2125" i="35" s="1"/>
  <c r="P2127" i="35"/>
  <c r="Q2127" i="35" s="1"/>
  <c r="P2129" i="35"/>
  <c r="Q2129" i="35" s="1"/>
  <c r="P2131" i="35"/>
  <c r="Q2131" i="35" s="1"/>
  <c r="P2133" i="35"/>
  <c r="Q2133" i="35" s="1"/>
  <c r="P2135" i="35"/>
  <c r="Q2135" i="35" s="1"/>
  <c r="P2137" i="35"/>
  <c r="Q2137" i="35" s="1"/>
  <c r="P2139" i="35"/>
  <c r="Q2139" i="35" s="1"/>
  <c r="P2141" i="35"/>
  <c r="Q2141" i="35" s="1"/>
  <c r="P2143" i="35"/>
  <c r="Q2143" i="35" s="1"/>
  <c r="P2145" i="35"/>
  <c r="Q2145" i="35" s="1"/>
  <c r="P2147" i="35"/>
  <c r="Q2147" i="35" s="1"/>
  <c r="P2149" i="35"/>
  <c r="Q2149" i="35" s="1"/>
  <c r="P2151" i="35"/>
  <c r="Q2151" i="35" s="1"/>
  <c r="P2153" i="35"/>
  <c r="Q2153" i="35" s="1"/>
  <c r="P2155" i="35"/>
  <c r="Q2155" i="35" s="1"/>
  <c r="P2157" i="35"/>
  <c r="Q2157" i="35" s="1"/>
  <c r="P2159" i="35"/>
  <c r="Q2159" i="35" s="1"/>
  <c r="P2161" i="35"/>
  <c r="Q2161" i="35" s="1"/>
  <c r="P2163" i="35"/>
  <c r="Q2163" i="35" s="1"/>
  <c r="P2165" i="35"/>
  <c r="Q2165" i="35" s="1"/>
  <c r="P2167" i="35"/>
  <c r="Q2167" i="35" s="1"/>
  <c r="P2169" i="35"/>
  <c r="Q2169" i="35" s="1"/>
  <c r="P2171" i="35"/>
  <c r="Q2171" i="35" s="1"/>
  <c r="P2173" i="35"/>
  <c r="Q2173" i="35" s="1"/>
  <c r="P2175" i="35"/>
  <c r="Q2175" i="35" s="1"/>
  <c r="P2177" i="35"/>
  <c r="Q2177" i="35" s="1"/>
  <c r="P2179" i="35"/>
  <c r="Q2179" i="35" s="1"/>
  <c r="P2181" i="35"/>
  <c r="Q2181" i="35" s="1"/>
  <c r="P2183" i="35"/>
  <c r="Q2183" i="35" s="1"/>
  <c r="P2185" i="35"/>
  <c r="Q2185" i="35" s="1"/>
  <c r="P2187" i="35"/>
  <c r="Q2187" i="35" s="1"/>
  <c r="P2189" i="35"/>
  <c r="Q2189" i="35" s="1"/>
  <c r="P2191" i="35"/>
  <c r="Q2191" i="35" s="1"/>
  <c r="P2193" i="35"/>
  <c r="Q2193" i="35" s="1"/>
  <c r="P2195" i="35"/>
  <c r="Q2195" i="35" s="1"/>
  <c r="P2197" i="35"/>
  <c r="Q2197" i="35" s="1"/>
  <c r="P2199" i="35"/>
  <c r="Q2199" i="35" s="1"/>
  <c r="P2201" i="35"/>
  <c r="Q2201" i="35" s="1"/>
  <c r="P2203" i="35"/>
  <c r="Q2203" i="35" s="1"/>
  <c r="P2205" i="35"/>
  <c r="Q2205" i="35" s="1"/>
  <c r="P2207" i="35"/>
  <c r="Q2207" i="35" s="1"/>
  <c r="P2209" i="35"/>
  <c r="Q2209" i="35" s="1"/>
  <c r="P2211" i="35"/>
  <c r="Q2211" i="35" s="1"/>
  <c r="P2213" i="35"/>
  <c r="Q2213" i="35" s="1"/>
  <c r="P2215" i="35"/>
  <c r="Q2215" i="35" s="1"/>
  <c r="P2217" i="35"/>
  <c r="Q2217" i="35" s="1"/>
  <c r="P2219" i="35"/>
  <c r="Q2219" i="35" s="1"/>
  <c r="P2221" i="35"/>
  <c r="Q2221" i="35" s="1"/>
  <c r="P2223" i="35"/>
  <c r="Q2223" i="35" s="1"/>
  <c r="P2225" i="35"/>
  <c r="Q2225" i="35" s="1"/>
  <c r="P2227" i="35"/>
  <c r="Q2227" i="35" s="1"/>
  <c r="P2229" i="35"/>
  <c r="Q2229" i="35" s="1"/>
  <c r="P2231" i="35"/>
  <c r="Q2231" i="35" s="1"/>
  <c r="P2233" i="35"/>
  <c r="Q2233" i="35" s="1"/>
  <c r="P2235" i="35"/>
  <c r="Q2235" i="35" s="1"/>
  <c r="P2237" i="35"/>
  <c r="Q2237" i="35" s="1"/>
  <c r="P2239" i="35"/>
  <c r="Q2239" i="35" s="1"/>
  <c r="P2241" i="35"/>
  <c r="Q2241" i="35" s="1"/>
  <c r="P2243" i="35"/>
  <c r="Q2243" i="35" s="1"/>
  <c r="P2245" i="35"/>
  <c r="Q2245" i="35" s="1"/>
  <c r="P2247" i="35"/>
  <c r="Q2247" i="35" s="1"/>
  <c r="P2249" i="35"/>
  <c r="Q2249" i="35" s="1"/>
  <c r="P2251" i="35"/>
  <c r="Q2251" i="35" s="1"/>
  <c r="P2253" i="35"/>
  <c r="Q2253" i="35" s="1"/>
  <c r="P2255" i="35"/>
  <c r="Q2255" i="35" s="1"/>
  <c r="P2257" i="35"/>
  <c r="Q2257" i="35" s="1"/>
  <c r="P2259" i="35"/>
  <c r="Q2259" i="35" s="1"/>
  <c r="P2261" i="35"/>
  <c r="Q2261" i="35" s="1"/>
  <c r="P2263" i="35"/>
  <c r="Q2263" i="35" s="1"/>
  <c r="P2265" i="35"/>
  <c r="Q2265" i="35" s="1"/>
  <c r="P2267" i="35"/>
  <c r="Q2267" i="35" s="1"/>
  <c r="P2269" i="35"/>
  <c r="Q2269" i="35" s="1"/>
  <c r="P2271" i="35"/>
  <c r="Q2271" i="35" s="1"/>
  <c r="P2273" i="35"/>
  <c r="Q2273" i="35" s="1"/>
  <c r="P2275" i="35"/>
  <c r="Q2275" i="35" s="1"/>
  <c r="P2277" i="35"/>
  <c r="Q2277" i="35" s="1"/>
  <c r="P2279" i="35"/>
  <c r="Q2279" i="35" s="1"/>
  <c r="P2281" i="35"/>
  <c r="Q2281" i="35" s="1"/>
  <c r="P2283" i="35"/>
  <c r="Q2283" i="35" s="1"/>
  <c r="P2285" i="35"/>
  <c r="Q2285" i="35" s="1"/>
  <c r="P2287" i="35"/>
  <c r="Q2287" i="35" s="1"/>
  <c r="P2289" i="35"/>
  <c r="Q2289" i="35" s="1"/>
  <c r="P2291" i="35"/>
  <c r="Q2291" i="35" s="1"/>
  <c r="P2293" i="35"/>
  <c r="Q2293" i="35" s="1"/>
  <c r="P2295" i="35"/>
  <c r="Q2295" i="35" s="1"/>
  <c r="P2297" i="35"/>
  <c r="Q2297" i="35" s="1"/>
  <c r="P2299" i="35"/>
  <c r="Q2299" i="35" s="1"/>
  <c r="P2301" i="35"/>
  <c r="Q2301" i="35" s="1"/>
  <c r="P2303" i="35"/>
  <c r="Q2303" i="35" s="1"/>
  <c r="P2305" i="35"/>
  <c r="Q2305" i="35" s="1"/>
  <c r="P2307" i="35"/>
  <c r="Q2307" i="35" s="1"/>
  <c r="P2309" i="35"/>
  <c r="Q2309" i="35" s="1"/>
  <c r="P2311" i="35"/>
  <c r="Q2311" i="35" s="1"/>
  <c r="P2313" i="35"/>
  <c r="Q2313" i="35" s="1"/>
  <c r="P2315" i="35"/>
  <c r="Q2315" i="35" s="1"/>
  <c r="P2317" i="35"/>
  <c r="Q2317" i="35" s="1"/>
  <c r="P2319" i="35"/>
  <c r="Q2319" i="35" s="1"/>
  <c r="P2321" i="35"/>
  <c r="Q2321" i="35" s="1"/>
  <c r="P2323" i="35"/>
  <c r="Q2323" i="35" s="1"/>
  <c r="P2325" i="35"/>
  <c r="Q2325" i="35" s="1"/>
  <c r="P2327" i="35"/>
  <c r="Q2327" i="35" s="1"/>
  <c r="P2329" i="35"/>
  <c r="Q2329" i="35" s="1"/>
  <c r="P2331" i="35"/>
  <c r="Q2331" i="35" s="1"/>
  <c r="P2333" i="35"/>
  <c r="Q2333" i="35" s="1"/>
  <c r="P2335" i="35"/>
  <c r="Q2335" i="35" s="1"/>
  <c r="P2337" i="35"/>
  <c r="Q2337" i="35" s="1"/>
  <c r="P2339" i="35"/>
  <c r="Q2339" i="35" s="1"/>
  <c r="P2341" i="35"/>
  <c r="Q2341" i="35" s="1"/>
  <c r="P2343" i="35"/>
  <c r="Q2343" i="35" s="1"/>
  <c r="P2345" i="35"/>
  <c r="Q2345" i="35" s="1"/>
  <c r="P2347" i="35"/>
  <c r="Q2347" i="35" s="1"/>
  <c r="P2349" i="35"/>
  <c r="Q2349" i="35" s="1"/>
  <c r="P2351" i="35"/>
  <c r="Q2351" i="35" s="1"/>
  <c r="P2353" i="35"/>
  <c r="Q2353" i="35" s="1"/>
  <c r="P2355" i="35"/>
  <c r="Q2355" i="35" s="1"/>
  <c r="P2357" i="35"/>
  <c r="Q2357" i="35" s="1"/>
  <c r="P2359" i="35"/>
  <c r="Q2359" i="35" s="1"/>
  <c r="P2361" i="35"/>
  <c r="Q2361" i="35" s="1"/>
  <c r="P2363" i="35"/>
  <c r="Q2363" i="35" s="1"/>
  <c r="P2365" i="35"/>
  <c r="Q2365" i="35" s="1"/>
  <c r="P2367" i="35"/>
  <c r="Q2367" i="35" s="1"/>
  <c r="P2369" i="35"/>
  <c r="Q2369" i="35" s="1"/>
  <c r="P2371" i="35"/>
  <c r="Q2371" i="35" s="1"/>
  <c r="P2373" i="35"/>
  <c r="Q2373" i="35" s="1"/>
  <c r="P2375" i="35"/>
  <c r="Q2375" i="35" s="1"/>
  <c r="P2377" i="35"/>
  <c r="Q2377" i="35" s="1"/>
  <c r="P2379" i="35"/>
  <c r="Q2379" i="35" s="1"/>
  <c r="P2381" i="35"/>
  <c r="Q2381" i="35" s="1"/>
  <c r="P2383" i="35"/>
  <c r="Q2383" i="35" s="1"/>
  <c r="P2385" i="35"/>
  <c r="Q2385" i="35" s="1"/>
  <c r="P2387" i="35"/>
  <c r="Q2387" i="35" s="1"/>
  <c r="P2389" i="35"/>
  <c r="Q2389" i="35" s="1"/>
  <c r="P2391" i="35"/>
  <c r="Q2391" i="35" s="1"/>
  <c r="P2393" i="35"/>
  <c r="Q2393" i="35" s="1"/>
  <c r="P2395" i="35"/>
  <c r="Q2395" i="35" s="1"/>
  <c r="P2397" i="35"/>
  <c r="Q2397" i="35" s="1"/>
  <c r="P2399" i="35"/>
  <c r="Q2399" i="35" s="1"/>
  <c r="P2401" i="35"/>
  <c r="Q2401" i="35" s="1"/>
  <c r="P2403" i="35"/>
  <c r="Q2403" i="35" s="1"/>
  <c r="P2405" i="35"/>
  <c r="Q2405" i="35" s="1"/>
  <c r="P2407" i="35"/>
  <c r="Q2407" i="35" s="1"/>
  <c r="P2409" i="35"/>
  <c r="Q2409" i="35" s="1"/>
  <c r="P2411" i="35"/>
  <c r="Q2411" i="35" s="1"/>
  <c r="P2413" i="35"/>
  <c r="Q2413" i="35" s="1"/>
  <c r="P2415" i="35"/>
  <c r="Q2415" i="35" s="1"/>
  <c r="P2417" i="35"/>
  <c r="Q2417" i="35" s="1"/>
  <c r="P2419" i="35"/>
  <c r="Q2419" i="35" s="1"/>
  <c r="P2421" i="35"/>
  <c r="Q2421" i="35" s="1"/>
  <c r="P2423" i="35"/>
  <c r="Q2423" i="35" s="1"/>
  <c r="P2425" i="35"/>
  <c r="Q2425" i="35" s="1"/>
  <c r="P2427" i="35"/>
  <c r="Q2427" i="35" s="1"/>
  <c r="P2429" i="35"/>
  <c r="Q2429" i="35" s="1"/>
  <c r="P2431" i="35"/>
  <c r="Q2431" i="35" s="1"/>
  <c r="P2433" i="35"/>
  <c r="Q2433" i="35" s="1"/>
  <c r="P2435" i="35"/>
  <c r="Q2435" i="35" s="1"/>
  <c r="P2437" i="35"/>
  <c r="Q2437" i="35" s="1"/>
  <c r="P2439" i="35"/>
  <c r="Q2439" i="35" s="1"/>
  <c r="P2441" i="35"/>
  <c r="Q2441" i="35" s="1"/>
  <c r="P2443" i="35"/>
  <c r="Q2443" i="35" s="1"/>
  <c r="P2445" i="35"/>
  <c r="Q2445" i="35" s="1"/>
  <c r="P2447" i="35"/>
  <c r="Q2447" i="35" s="1"/>
  <c r="P2449" i="35"/>
  <c r="Q2449" i="35" s="1"/>
  <c r="P2451" i="35"/>
  <c r="Q2451" i="35" s="1"/>
  <c r="P2453" i="35"/>
  <c r="Q2453" i="35" s="1"/>
  <c r="P2455" i="35"/>
  <c r="Q2455" i="35" s="1"/>
  <c r="P2457" i="35"/>
  <c r="Q2457" i="35" s="1"/>
  <c r="P2459" i="35"/>
  <c r="Q2459" i="35" s="1"/>
  <c r="P2461" i="35"/>
  <c r="Q2461" i="35" s="1"/>
  <c r="P2463" i="35"/>
  <c r="Q2463" i="35" s="1"/>
  <c r="P2465" i="35"/>
  <c r="Q2465" i="35" s="1"/>
  <c r="P2467" i="35"/>
  <c r="Q2467" i="35" s="1"/>
  <c r="P2469" i="35"/>
  <c r="Q2469" i="35" s="1"/>
  <c r="P2471" i="35"/>
  <c r="Q2471" i="35" s="1"/>
  <c r="P2473" i="35"/>
  <c r="Q2473" i="35" s="1"/>
  <c r="P2475" i="35"/>
  <c r="Q2475" i="35" s="1"/>
  <c r="P2477" i="35"/>
  <c r="Q2477" i="35" s="1"/>
  <c r="P2479" i="35"/>
  <c r="Q2479" i="35" s="1"/>
  <c r="P2481" i="35"/>
  <c r="Q2481" i="35" s="1"/>
  <c r="P2483" i="35"/>
  <c r="Q2483" i="35" s="1"/>
  <c r="P2485" i="35"/>
  <c r="Q2485" i="35" s="1"/>
  <c r="P2487" i="35"/>
  <c r="Q2487" i="35" s="1"/>
  <c r="P2489" i="35"/>
  <c r="Q2489" i="35" s="1"/>
  <c r="P2491" i="35"/>
  <c r="Q2491" i="35" s="1"/>
  <c r="P2493" i="35"/>
  <c r="Q2493" i="35" s="1"/>
  <c r="P2495" i="35"/>
  <c r="Q2495" i="35" s="1"/>
  <c r="P2497" i="35"/>
  <c r="Q2497" i="35" s="1"/>
  <c r="P2499" i="35"/>
  <c r="Q2499" i="35" s="1"/>
  <c r="P2501" i="35"/>
  <c r="Q2501" i="35" s="1"/>
  <c r="P2503" i="35"/>
  <c r="Q2503" i="35" s="1"/>
  <c r="P2505" i="35"/>
  <c r="Q2505" i="35" s="1"/>
  <c r="P2507" i="35"/>
  <c r="Q2507" i="35" s="1"/>
  <c r="P2509" i="35"/>
  <c r="Q2509" i="35" s="1"/>
  <c r="P2511" i="35"/>
  <c r="Q2511" i="35" s="1"/>
  <c r="P2513" i="35"/>
  <c r="Q2513" i="35" s="1"/>
  <c r="P2515" i="35"/>
  <c r="Q2515" i="35" s="1"/>
  <c r="P2517" i="35"/>
  <c r="Q2517" i="35" s="1"/>
  <c r="P2519" i="35"/>
  <c r="Q2519" i="35" s="1"/>
  <c r="P2521" i="35"/>
  <c r="Q2521" i="35" s="1"/>
  <c r="P2523" i="35"/>
  <c r="Q2523" i="35" s="1"/>
  <c r="P2525" i="35"/>
  <c r="Q2525" i="35" s="1"/>
  <c r="P2527" i="35"/>
  <c r="Q2527" i="35" s="1"/>
  <c r="P2529" i="35"/>
  <c r="Q2529" i="35" s="1"/>
  <c r="P2531" i="35"/>
  <c r="Q2531" i="35" s="1"/>
  <c r="P2533" i="35"/>
  <c r="Q2533" i="35" s="1"/>
  <c r="P2535" i="35"/>
  <c r="Q2535" i="35" s="1"/>
  <c r="P2537" i="35"/>
  <c r="Q2537" i="35" s="1"/>
  <c r="P2539" i="35"/>
  <c r="Q2539" i="35" s="1"/>
  <c r="P2541" i="35"/>
  <c r="Q2541" i="35" s="1"/>
  <c r="P2543" i="35"/>
  <c r="Q2543" i="35" s="1"/>
  <c r="P2545" i="35"/>
  <c r="Q2545" i="35" s="1"/>
  <c r="P2547" i="35"/>
  <c r="Q2547" i="35" s="1"/>
  <c r="P2549" i="35"/>
  <c r="Q2549" i="35" s="1"/>
  <c r="P2551" i="35"/>
  <c r="Q2551" i="35" s="1"/>
  <c r="P2553" i="35"/>
  <c r="Q2553" i="35" s="1"/>
  <c r="P2555" i="35"/>
  <c r="Q2555" i="35" s="1"/>
  <c r="P2557" i="35"/>
  <c r="Q2557" i="35" s="1"/>
  <c r="P2559" i="35"/>
  <c r="Q2559" i="35" s="1"/>
  <c r="P2561" i="35"/>
  <c r="Q2561" i="35" s="1"/>
  <c r="P2563" i="35"/>
  <c r="Q2563" i="35" s="1"/>
  <c r="P2565" i="35"/>
  <c r="Q2565" i="35" s="1"/>
  <c r="P2567" i="35"/>
  <c r="Q2567" i="35" s="1"/>
  <c r="P2569" i="35"/>
  <c r="Q2569" i="35" s="1"/>
  <c r="P2571" i="35"/>
  <c r="Q2571" i="35" s="1"/>
  <c r="P2573" i="35"/>
  <c r="Q2573" i="35" s="1"/>
  <c r="P2575" i="35"/>
  <c r="Q2575" i="35" s="1"/>
  <c r="P2577" i="35"/>
  <c r="Q2577" i="35" s="1"/>
  <c r="P2579" i="35"/>
  <c r="Q2579" i="35" s="1"/>
  <c r="P2581" i="35"/>
  <c r="Q2581" i="35" s="1"/>
  <c r="P2583" i="35"/>
  <c r="Q2583" i="35" s="1"/>
  <c r="P2585" i="35"/>
  <c r="Q2585" i="35" s="1"/>
  <c r="P2587" i="35"/>
  <c r="Q2587" i="35" s="1"/>
  <c r="P2589" i="35"/>
  <c r="Q2589" i="35" s="1"/>
  <c r="P2591" i="35"/>
  <c r="Q2591" i="35" s="1"/>
  <c r="P2593" i="35"/>
  <c r="Q2593" i="35" s="1"/>
  <c r="P2595" i="35"/>
  <c r="Q2595" i="35" s="1"/>
  <c r="P2597" i="35"/>
  <c r="Q2597" i="35" s="1"/>
  <c r="P2599" i="35"/>
  <c r="Q2599" i="35" s="1"/>
  <c r="P2601" i="35"/>
  <c r="Q2601" i="35" s="1"/>
  <c r="P2603" i="35"/>
  <c r="Q2603" i="35" s="1"/>
  <c r="P2605" i="35"/>
  <c r="Q2605" i="35" s="1"/>
  <c r="P2607" i="35"/>
  <c r="Q2607" i="35" s="1"/>
  <c r="P2609" i="35"/>
  <c r="Q2609" i="35" s="1"/>
  <c r="P2611" i="35"/>
  <c r="Q2611" i="35" s="1"/>
  <c r="P2613" i="35"/>
  <c r="Q2613" i="35" s="1"/>
  <c r="P2615" i="35"/>
  <c r="Q2615" i="35" s="1"/>
  <c r="P2617" i="35"/>
  <c r="Q2617" i="35" s="1"/>
  <c r="P2619" i="35"/>
  <c r="Q2619" i="35" s="1"/>
  <c r="P2621" i="35"/>
  <c r="Q2621" i="35" s="1"/>
  <c r="P2623" i="35"/>
  <c r="Q2623" i="35" s="1"/>
  <c r="P2625" i="35"/>
  <c r="Q2625" i="35" s="1"/>
  <c r="P2627" i="35"/>
  <c r="Q2627" i="35" s="1"/>
  <c r="P2629" i="35"/>
  <c r="Q2629" i="35" s="1"/>
  <c r="P2631" i="35"/>
  <c r="Q2631" i="35" s="1"/>
  <c r="P2633" i="35"/>
  <c r="Q2633" i="35" s="1"/>
  <c r="P2635" i="35"/>
  <c r="Q2635" i="35" s="1"/>
  <c r="P2637" i="35"/>
  <c r="Q2637" i="35" s="1"/>
  <c r="P2639" i="35"/>
  <c r="Q2639" i="35" s="1"/>
  <c r="P2641" i="35"/>
  <c r="Q2641" i="35" s="1"/>
  <c r="P2643" i="35"/>
  <c r="Q2643" i="35" s="1"/>
  <c r="P2645" i="35"/>
  <c r="Q2645" i="35" s="1"/>
  <c r="P2647" i="35"/>
  <c r="Q2647" i="35" s="1"/>
  <c r="P2649" i="35"/>
  <c r="Q2649" i="35" s="1"/>
  <c r="P2651" i="35"/>
  <c r="Q2651" i="35" s="1"/>
  <c r="P2653" i="35"/>
  <c r="Q2653" i="35" s="1"/>
  <c r="P2655" i="35"/>
  <c r="Q2655" i="35" s="1"/>
  <c r="P2657" i="35"/>
  <c r="Q2657" i="35" s="1"/>
  <c r="P2659" i="35"/>
  <c r="Q2659" i="35" s="1"/>
  <c r="P2661" i="35"/>
  <c r="Q2661" i="35" s="1"/>
  <c r="P2663" i="35"/>
  <c r="Q2663" i="35" s="1"/>
  <c r="P2665" i="35"/>
  <c r="Q2665" i="35" s="1"/>
  <c r="P2667" i="35"/>
  <c r="Q2667" i="35" s="1"/>
  <c r="P2669" i="35"/>
  <c r="Q2669" i="35" s="1"/>
  <c r="P2671" i="35"/>
  <c r="Q2671" i="35" s="1"/>
  <c r="P2673" i="35"/>
  <c r="Q2673" i="35" s="1"/>
  <c r="P2675" i="35"/>
  <c r="Q2675" i="35" s="1"/>
  <c r="P2677" i="35"/>
  <c r="Q2677" i="35" s="1"/>
  <c r="P2679" i="35"/>
  <c r="Q2679" i="35" s="1"/>
  <c r="P2681" i="35"/>
  <c r="Q2681" i="35" s="1"/>
  <c r="P2683" i="35"/>
  <c r="Q2683" i="35" s="1"/>
  <c r="P2685" i="35"/>
  <c r="Q2685" i="35" s="1"/>
  <c r="P2687" i="35"/>
  <c r="Q2687" i="35" s="1"/>
  <c r="P2689" i="35"/>
  <c r="Q2689" i="35" s="1"/>
  <c r="P2691" i="35"/>
  <c r="Q2691" i="35" s="1"/>
  <c r="P2693" i="35"/>
  <c r="Q2693" i="35" s="1"/>
  <c r="P2695" i="35"/>
  <c r="Q2695" i="35" s="1"/>
  <c r="P2697" i="35"/>
  <c r="Q2697" i="35" s="1"/>
  <c r="P2699" i="35"/>
  <c r="Q2699" i="35" s="1"/>
  <c r="P2701" i="35"/>
  <c r="Q2701" i="35" s="1"/>
  <c r="P2703" i="35"/>
  <c r="Q2703" i="35" s="1"/>
  <c r="P2705" i="35"/>
  <c r="Q2705" i="35" s="1"/>
  <c r="P2707" i="35"/>
  <c r="Q2707" i="35" s="1"/>
  <c r="P2709" i="35"/>
  <c r="Q2709" i="35" s="1"/>
  <c r="P2711" i="35"/>
  <c r="Q2711" i="35" s="1"/>
  <c r="P2713" i="35"/>
  <c r="Q2713" i="35" s="1"/>
  <c r="P2715" i="35"/>
  <c r="Q2715" i="35" s="1"/>
  <c r="P2717" i="35"/>
  <c r="Q2717" i="35" s="1"/>
  <c r="P2719" i="35"/>
  <c r="Q2719" i="35" s="1"/>
  <c r="P2721" i="35"/>
  <c r="Q2721" i="35" s="1"/>
  <c r="P2723" i="35"/>
  <c r="Q2723" i="35" s="1"/>
  <c r="P2725" i="35"/>
  <c r="Q2725" i="35" s="1"/>
  <c r="P2727" i="35"/>
  <c r="Q2727" i="35" s="1"/>
  <c r="P2729" i="35"/>
  <c r="Q2729" i="35" s="1"/>
  <c r="P2731" i="35"/>
  <c r="Q2731" i="35" s="1"/>
  <c r="P2733" i="35"/>
  <c r="Q2733" i="35" s="1"/>
  <c r="P2735" i="35"/>
  <c r="Q2735" i="35" s="1"/>
  <c r="P2737" i="35"/>
  <c r="Q2737" i="35" s="1"/>
  <c r="P2739" i="35"/>
  <c r="Q2739" i="35" s="1"/>
  <c r="P2741" i="35"/>
  <c r="Q2741" i="35" s="1"/>
  <c r="P2743" i="35"/>
  <c r="Q2743" i="35" s="1"/>
  <c r="P2745" i="35"/>
  <c r="Q2745" i="35" s="1"/>
  <c r="P2747" i="35"/>
  <c r="Q2747" i="35" s="1"/>
  <c r="P2749" i="35"/>
  <c r="Q2749" i="35" s="1"/>
  <c r="P2751" i="35"/>
  <c r="Q2751" i="35" s="1"/>
  <c r="P2753" i="35"/>
  <c r="Q2753" i="35" s="1"/>
  <c r="P2755" i="35"/>
  <c r="Q2755" i="35" s="1"/>
  <c r="P2757" i="35"/>
  <c r="Q2757" i="35" s="1"/>
  <c r="P2759" i="35"/>
  <c r="Q2759" i="35" s="1"/>
  <c r="P2761" i="35"/>
  <c r="Q2761" i="35" s="1"/>
  <c r="P2763" i="35"/>
  <c r="Q2763" i="35" s="1"/>
  <c r="P2765" i="35"/>
  <c r="Q2765" i="35" s="1"/>
  <c r="P2767" i="35"/>
  <c r="Q2767" i="35" s="1"/>
  <c r="P2769" i="35"/>
  <c r="Q2769" i="35" s="1"/>
  <c r="P2771" i="35"/>
  <c r="Q2771" i="35" s="1"/>
  <c r="P2773" i="35"/>
  <c r="Q2773" i="35" s="1"/>
  <c r="P2775" i="35"/>
  <c r="Q2775" i="35" s="1"/>
  <c r="P2777" i="35"/>
  <c r="Q2777" i="35" s="1"/>
  <c r="P2779" i="35"/>
  <c r="Q2779" i="35" s="1"/>
  <c r="P2781" i="35"/>
  <c r="Q2781" i="35" s="1"/>
  <c r="P2783" i="35"/>
  <c r="Q2783" i="35" s="1"/>
  <c r="P2785" i="35"/>
  <c r="Q2785" i="35" s="1"/>
  <c r="P2787" i="35"/>
  <c r="Q2787" i="35" s="1"/>
  <c r="P2789" i="35"/>
  <c r="Q2789" i="35" s="1"/>
  <c r="P2791" i="35"/>
  <c r="Q2791" i="35" s="1"/>
  <c r="P2793" i="35"/>
  <c r="Q2793" i="35" s="1"/>
  <c r="P2795" i="35"/>
  <c r="Q2795" i="35" s="1"/>
  <c r="P2797" i="35"/>
  <c r="Q2797" i="35" s="1"/>
  <c r="P2799" i="35"/>
  <c r="Q2799" i="35" s="1"/>
  <c r="P2801" i="35"/>
  <c r="Q2801" i="35" s="1"/>
  <c r="P2803" i="35"/>
  <c r="Q2803" i="35" s="1"/>
  <c r="P2805" i="35"/>
  <c r="Q2805" i="35" s="1"/>
  <c r="P2807" i="35"/>
  <c r="Q2807" i="35" s="1"/>
  <c r="P2809" i="35"/>
  <c r="Q2809" i="35" s="1"/>
  <c r="P2811" i="35"/>
  <c r="Q2811" i="35" s="1"/>
  <c r="P2813" i="35"/>
  <c r="Q2813" i="35" s="1"/>
  <c r="P2815" i="35"/>
  <c r="Q2815" i="35" s="1"/>
  <c r="P2817" i="35"/>
  <c r="Q2817" i="35" s="1"/>
  <c r="P2819" i="35"/>
  <c r="Q2819" i="35" s="1"/>
  <c r="P2821" i="35"/>
  <c r="Q2821" i="35" s="1"/>
  <c r="P2823" i="35"/>
  <c r="Q2823" i="35" s="1"/>
  <c r="P2825" i="35"/>
  <c r="Q2825" i="35" s="1"/>
  <c r="P2827" i="35"/>
  <c r="Q2827" i="35" s="1"/>
  <c r="P2829" i="35"/>
  <c r="Q2829" i="35" s="1"/>
  <c r="P2831" i="35"/>
  <c r="Q2831" i="35" s="1"/>
  <c r="P2833" i="35"/>
  <c r="Q2833" i="35" s="1"/>
  <c r="P2835" i="35"/>
  <c r="Q2835" i="35" s="1"/>
  <c r="P2837" i="35"/>
  <c r="Q2837" i="35" s="1"/>
  <c r="P2839" i="35"/>
  <c r="Q2839" i="35" s="1"/>
  <c r="P2841" i="35"/>
  <c r="Q2841" i="35" s="1"/>
  <c r="P2843" i="35"/>
  <c r="Q2843" i="35" s="1"/>
  <c r="P2845" i="35"/>
  <c r="Q2845" i="35" s="1"/>
  <c r="P2847" i="35"/>
  <c r="Q2847" i="35" s="1"/>
  <c r="P2849" i="35"/>
  <c r="Q2849" i="35" s="1"/>
  <c r="P2851" i="35"/>
  <c r="Q2851" i="35" s="1"/>
  <c r="P2853" i="35"/>
  <c r="Q2853" i="35" s="1"/>
  <c r="P2855" i="35"/>
  <c r="Q2855" i="35" s="1"/>
  <c r="P2857" i="35"/>
  <c r="Q2857" i="35" s="1"/>
  <c r="P2859" i="35"/>
  <c r="Q2859" i="35" s="1"/>
  <c r="P2861" i="35"/>
  <c r="Q2861" i="35" s="1"/>
  <c r="P2863" i="35"/>
  <c r="Q2863" i="35" s="1"/>
  <c r="P2865" i="35"/>
  <c r="Q2865" i="35" s="1"/>
  <c r="P2867" i="35"/>
  <c r="Q2867" i="35" s="1"/>
  <c r="P2869" i="35"/>
  <c r="Q2869" i="35" s="1"/>
  <c r="P2871" i="35"/>
  <c r="Q2871" i="35" s="1"/>
  <c r="P2873" i="35"/>
  <c r="Q2873" i="35" s="1"/>
  <c r="P2875" i="35"/>
  <c r="Q2875" i="35" s="1"/>
  <c r="P2877" i="35"/>
  <c r="Q2877" i="35" s="1"/>
  <c r="P2879" i="35"/>
  <c r="Q2879" i="35" s="1"/>
  <c r="P2881" i="35"/>
  <c r="Q2881" i="35" s="1"/>
  <c r="P2883" i="35"/>
  <c r="Q2883" i="35" s="1"/>
  <c r="P2885" i="35"/>
  <c r="Q2885" i="35" s="1"/>
  <c r="P2887" i="35"/>
  <c r="Q2887" i="35" s="1"/>
  <c r="P2889" i="35"/>
  <c r="Q2889" i="35" s="1"/>
  <c r="P2891" i="35"/>
  <c r="Q2891" i="35" s="1"/>
  <c r="P2893" i="35"/>
  <c r="Q2893" i="35" s="1"/>
  <c r="P2895" i="35"/>
  <c r="Q2895" i="35" s="1"/>
  <c r="P2897" i="35"/>
  <c r="Q2897" i="35" s="1"/>
  <c r="P2899" i="35"/>
  <c r="Q2899" i="35" s="1"/>
  <c r="P2901" i="35"/>
  <c r="Q2901" i="35" s="1"/>
  <c r="P2903" i="35"/>
  <c r="Q2903" i="35" s="1"/>
  <c r="P2905" i="35"/>
  <c r="Q2905" i="35" s="1"/>
  <c r="P2907" i="35"/>
  <c r="Q2907" i="35" s="1"/>
  <c r="P2909" i="35"/>
  <c r="Q2909" i="35" s="1"/>
  <c r="P2911" i="35"/>
  <c r="Q2911" i="35" s="1"/>
  <c r="P2913" i="35"/>
  <c r="Q2913" i="35" s="1"/>
  <c r="P2915" i="35"/>
  <c r="Q2915" i="35" s="1"/>
  <c r="P2917" i="35"/>
  <c r="Q2917" i="35" s="1"/>
  <c r="P2919" i="35"/>
  <c r="Q2919" i="35" s="1"/>
  <c r="P2921" i="35"/>
  <c r="Q2921" i="35" s="1"/>
  <c r="P2923" i="35"/>
  <c r="Q2923" i="35" s="1"/>
  <c r="P2925" i="35"/>
  <c r="Q2925" i="35" s="1"/>
  <c r="P2927" i="35"/>
  <c r="Q2927" i="35" s="1"/>
  <c r="P2929" i="35"/>
  <c r="Q2929" i="35" s="1"/>
  <c r="P2931" i="35"/>
  <c r="Q2931" i="35" s="1"/>
  <c r="P2933" i="35"/>
  <c r="Q2933" i="35" s="1"/>
  <c r="P2935" i="35"/>
  <c r="Q2935" i="35" s="1"/>
  <c r="P2937" i="35"/>
  <c r="Q2937" i="35" s="1"/>
  <c r="P2939" i="35"/>
  <c r="Q2939" i="35" s="1"/>
  <c r="P2941" i="35"/>
  <c r="Q2941" i="35" s="1"/>
  <c r="P2943" i="35"/>
  <c r="Q2943" i="35" s="1"/>
  <c r="P2945" i="35"/>
  <c r="Q2945" i="35" s="1"/>
  <c r="P2947" i="35"/>
  <c r="Q2947" i="35" s="1"/>
  <c r="P2949" i="35"/>
  <c r="Q2949" i="35" s="1"/>
  <c r="P2951" i="35"/>
  <c r="Q2951" i="35" s="1"/>
  <c r="P2953" i="35"/>
  <c r="Q2953" i="35" s="1"/>
  <c r="P2955" i="35"/>
  <c r="Q2955" i="35" s="1"/>
  <c r="P2957" i="35"/>
  <c r="Q2957" i="35" s="1"/>
  <c r="P2959" i="35"/>
  <c r="Q2959" i="35" s="1"/>
  <c r="P2961" i="35"/>
  <c r="Q2961" i="35" s="1"/>
  <c r="P2963" i="35"/>
  <c r="Q2963" i="35" s="1"/>
  <c r="P2965" i="35"/>
  <c r="Q2965" i="35" s="1"/>
  <c r="P2967" i="35"/>
  <c r="Q2967" i="35" s="1"/>
  <c r="P2969" i="35"/>
  <c r="Q2969" i="35" s="1"/>
  <c r="P2971" i="35"/>
  <c r="Q2971" i="35" s="1"/>
  <c r="P2973" i="35"/>
  <c r="Q2973" i="35" s="1"/>
  <c r="P2975" i="35"/>
  <c r="Q2975" i="35" s="1"/>
  <c r="P2977" i="35"/>
  <c r="Q2977" i="35" s="1"/>
  <c r="P2979" i="35"/>
  <c r="Q2979" i="35" s="1"/>
  <c r="P2981" i="35"/>
  <c r="Q2981" i="35" s="1"/>
  <c r="P2983" i="35"/>
  <c r="Q2983" i="35" s="1"/>
  <c r="P2985" i="35"/>
  <c r="Q2985" i="35" s="1"/>
  <c r="P2987" i="35"/>
  <c r="Q2987" i="35" s="1"/>
  <c r="P2989" i="35"/>
  <c r="Q2989" i="35" s="1"/>
  <c r="P2991" i="35"/>
  <c r="Q2991" i="35" s="1"/>
  <c r="P2993" i="35"/>
  <c r="Q2993" i="35" s="1"/>
  <c r="P2995" i="35"/>
  <c r="Q2995" i="35" s="1"/>
  <c r="P2997" i="35"/>
  <c r="Q2997" i="35" s="1"/>
  <c r="P2999" i="35"/>
  <c r="Q2999" i="35" s="1"/>
  <c r="P3001" i="35"/>
  <c r="Q3001" i="35" s="1"/>
  <c r="P3003" i="35"/>
  <c r="Q3003" i="35" s="1"/>
  <c r="P3005" i="35"/>
  <c r="Q3005" i="35" s="1"/>
  <c r="P3007" i="35"/>
  <c r="Q3007" i="35" s="1"/>
  <c r="P3009" i="35"/>
  <c r="Q3009" i="35" s="1"/>
  <c r="P3011" i="35"/>
  <c r="Q3011" i="35" s="1"/>
  <c r="P3013" i="35"/>
  <c r="Q3013" i="35" s="1"/>
  <c r="P3015" i="35"/>
  <c r="Q3015" i="35" s="1"/>
  <c r="P3017" i="35"/>
  <c r="Q3017" i="35" s="1"/>
  <c r="P3019" i="35"/>
  <c r="Q3019" i="35" s="1"/>
  <c r="P3021" i="35"/>
  <c r="Q3021" i="35" s="1"/>
  <c r="P3023" i="35"/>
  <c r="Q3023" i="35" s="1"/>
  <c r="P3025" i="35"/>
  <c r="Q3025" i="35" s="1"/>
  <c r="P3027" i="35"/>
  <c r="Q3027" i="35" s="1"/>
  <c r="P3029" i="35"/>
  <c r="Q3029" i="35" s="1"/>
  <c r="P3031" i="35"/>
  <c r="Q3031" i="35" s="1"/>
  <c r="P3033" i="35"/>
  <c r="Q3033" i="35" s="1"/>
  <c r="P3035" i="35"/>
  <c r="Q3035" i="35" s="1"/>
  <c r="P3037" i="35"/>
  <c r="Q3037" i="35" s="1"/>
  <c r="P3039" i="35"/>
  <c r="Q3039" i="35" s="1"/>
  <c r="P3041" i="35"/>
  <c r="Q3041" i="35" s="1"/>
  <c r="P3043" i="35"/>
  <c r="Q3043" i="35" s="1"/>
  <c r="P3045" i="35"/>
  <c r="Q3045" i="35" s="1"/>
  <c r="P3047" i="35"/>
  <c r="Q3047" i="35" s="1"/>
  <c r="P3049" i="35"/>
  <c r="Q3049" i="35" s="1"/>
  <c r="P3051" i="35"/>
  <c r="Q3051" i="35" s="1"/>
  <c r="P3053" i="35"/>
  <c r="Q3053" i="35" s="1"/>
  <c r="P3055" i="35"/>
  <c r="Q3055" i="35" s="1"/>
  <c r="P3057" i="35"/>
  <c r="Q3057" i="35" s="1"/>
  <c r="P3059" i="35"/>
  <c r="Q3059" i="35" s="1"/>
  <c r="P3061" i="35"/>
  <c r="Q3061" i="35" s="1"/>
  <c r="P3063" i="35"/>
  <c r="Q3063" i="35" s="1"/>
  <c r="P3065" i="35"/>
  <c r="Q3065" i="35" s="1"/>
  <c r="P3067" i="35"/>
  <c r="Q3067" i="35" s="1"/>
  <c r="P3069" i="35"/>
  <c r="Q3069" i="35" s="1"/>
  <c r="P3071" i="35"/>
  <c r="Q3071" i="35" s="1"/>
  <c r="P3073" i="35"/>
  <c r="Q3073" i="35" s="1"/>
  <c r="P3075" i="35"/>
  <c r="Q3075" i="35" s="1"/>
  <c r="P3077" i="35"/>
  <c r="Q3077" i="35" s="1"/>
  <c r="P3079" i="35"/>
  <c r="Q3079" i="35" s="1"/>
  <c r="P3081" i="35"/>
  <c r="Q3081" i="35" s="1"/>
  <c r="P3083" i="35"/>
  <c r="Q3083" i="35" s="1"/>
  <c r="P3085" i="35"/>
  <c r="Q3085" i="35" s="1"/>
  <c r="P3087" i="35"/>
  <c r="Q3087" i="35" s="1"/>
  <c r="P3089" i="35"/>
  <c r="Q3089" i="35" s="1"/>
  <c r="P3091" i="35"/>
  <c r="Q3091" i="35" s="1"/>
  <c r="P3093" i="35"/>
  <c r="Q3093" i="35" s="1"/>
  <c r="P3095" i="35"/>
  <c r="Q3095" i="35" s="1"/>
  <c r="P3097" i="35"/>
  <c r="Q3097" i="35" s="1"/>
  <c r="P3099" i="35"/>
  <c r="Q3099" i="35" s="1"/>
  <c r="P3101" i="35"/>
  <c r="Q3101" i="35" s="1"/>
  <c r="P3103" i="35"/>
  <c r="Q3103" i="35" s="1"/>
  <c r="P3105" i="35"/>
  <c r="Q3105" i="35" s="1"/>
  <c r="P3107" i="35"/>
  <c r="Q3107" i="35" s="1"/>
  <c r="P3109" i="35"/>
  <c r="Q3109" i="35" s="1"/>
  <c r="P3111" i="35"/>
  <c r="Q3111" i="35" s="1"/>
  <c r="P3113" i="35"/>
  <c r="Q3113" i="35" s="1"/>
  <c r="P3115" i="35"/>
  <c r="Q3115" i="35" s="1"/>
  <c r="P3117" i="35"/>
  <c r="Q3117" i="35" s="1"/>
  <c r="P3119" i="35"/>
  <c r="Q3119" i="35" s="1"/>
  <c r="P3121" i="35"/>
  <c r="Q3121" i="35" s="1"/>
  <c r="P3123" i="35"/>
  <c r="Q3123" i="35" s="1"/>
  <c r="P3125" i="35"/>
  <c r="Q3125" i="35" s="1"/>
  <c r="P3127" i="35"/>
  <c r="Q3127" i="35" s="1"/>
  <c r="P3129" i="35"/>
  <c r="Q3129" i="35" s="1"/>
  <c r="P3131" i="35"/>
  <c r="Q3131" i="35" s="1"/>
  <c r="P3133" i="35"/>
  <c r="Q3133" i="35" s="1"/>
  <c r="P3135" i="35"/>
  <c r="Q3135" i="35" s="1"/>
  <c r="P3137" i="35"/>
  <c r="Q3137" i="35" s="1"/>
  <c r="P3139" i="35"/>
  <c r="Q3139" i="35" s="1"/>
  <c r="P3141" i="35"/>
  <c r="Q3141" i="35" s="1"/>
  <c r="P3143" i="35"/>
  <c r="Q3143" i="35" s="1"/>
  <c r="P3145" i="35"/>
  <c r="Q3145" i="35" s="1"/>
  <c r="P3147" i="35"/>
  <c r="Q3147" i="35" s="1"/>
  <c r="P3149" i="35"/>
  <c r="Q3149" i="35" s="1"/>
  <c r="P3151" i="35"/>
  <c r="Q3151" i="35" s="1"/>
  <c r="P3153" i="35"/>
  <c r="Q3153" i="35" s="1"/>
  <c r="P3155" i="35"/>
  <c r="Q3155" i="35" s="1"/>
  <c r="P3157" i="35"/>
  <c r="Q3157" i="35" s="1"/>
  <c r="P3159" i="35"/>
  <c r="Q3159" i="35" s="1"/>
  <c r="P3161" i="35"/>
  <c r="Q3161" i="35" s="1"/>
  <c r="P3163" i="35"/>
  <c r="Q3163" i="35" s="1"/>
  <c r="P3165" i="35"/>
  <c r="Q3165" i="35" s="1"/>
  <c r="P3167" i="35"/>
  <c r="Q3167" i="35" s="1"/>
  <c r="P3169" i="35"/>
  <c r="Q3169" i="35" s="1"/>
  <c r="P3171" i="35"/>
  <c r="Q3171" i="35" s="1"/>
  <c r="P3173" i="35"/>
  <c r="Q3173" i="35" s="1"/>
  <c r="P3175" i="35"/>
  <c r="Q3175" i="35" s="1"/>
  <c r="P3177" i="35"/>
  <c r="Q3177" i="35" s="1"/>
  <c r="P3179" i="35"/>
  <c r="Q3179" i="35" s="1"/>
  <c r="P3181" i="35"/>
  <c r="Q3181" i="35" s="1"/>
  <c r="P3183" i="35"/>
  <c r="Q3183" i="35" s="1"/>
  <c r="P3185" i="35"/>
  <c r="Q3185" i="35" s="1"/>
  <c r="P3187" i="35"/>
  <c r="Q3187" i="35" s="1"/>
  <c r="P3189" i="35"/>
  <c r="Q3189" i="35" s="1"/>
  <c r="P3191" i="35"/>
  <c r="Q3191" i="35" s="1"/>
  <c r="P3193" i="35"/>
  <c r="Q3193" i="35" s="1"/>
  <c r="P3195" i="35"/>
  <c r="Q3195" i="35" s="1"/>
  <c r="P3197" i="35"/>
  <c r="Q3197" i="35" s="1"/>
  <c r="P3199" i="35"/>
  <c r="Q3199" i="35" s="1"/>
  <c r="P3201" i="35"/>
  <c r="Q3201" i="35" s="1"/>
  <c r="P3203" i="35"/>
  <c r="Q3203" i="35" s="1"/>
  <c r="P3205" i="35"/>
  <c r="Q3205" i="35" s="1"/>
  <c r="P3207" i="35"/>
  <c r="Q3207" i="35" s="1"/>
  <c r="P3209" i="35"/>
  <c r="Q3209" i="35" s="1"/>
  <c r="P3211" i="35"/>
  <c r="Q3211" i="35" s="1"/>
  <c r="P3213" i="35"/>
  <c r="Q3213" i="35" s="1"/>
  <c r="P3215" i="35"/>
  <c r="Q3215" i="35" s="1"/>
  <c r="P3217" i="35"/>
  <c r="Q3217" i="35" s="1"/>
  <c r="P3219" i="35"/>
  <c r="Q3219" i="35" s="1"/>
  <c r="P3221" i="35"/>
  <c r="Q3221" i="35" s="1"/>
  <c r="P3223" i="35"/>
  <c r="Q3223" i="35" s="1"/>
  <c r="P3225" i="35"/>
  <c r="Q3225" i="35" s="1"/>
  <c r="P3227" i="35"/>
  <c r="Q3227" i="35" s="1"/>
  <c r="P3229" i="35"/>
  <c r="Q3229" i="35" s="1"/>
  <c r="P3231" i="35"/>
  <c r="Q3231" i="35" s="1"/>
  <c r="P3233" i="35"/>
  <c r="Q3233" i="35" s="1"/>
  <c r="P3235" i="35"/>
  <c r="Q3235" i="35" s="1"/>
  <c r="P3237" i="35"/>
  <c r="Q3237" i="35" s="1"/>
  <c r="P3239" i="35"/>
  <c r="Q3239" i="35" s="1"/>
  <c r="P3241" i="35"/>
  <c r="Q3241" i="35" s="1"/>
  <c r="P3243" i="35"/>
  <c r="Q3243" i="35" s="1"/>
  <c r="P3245" i="35"/>
  <c r="Q3245" i="35" s="1"/>
  <c r="P3247" i="35"/>
  <c r="Q3247" i="35" s="1"/>
  <c r="P3249" i="35"/>
  <c r="Q3249" i="35" s="1"/>
  <c r="P3251" i="35"/>
  <c r="Q3251" i="35" s="1"/>
  <c r="P3253" i="35"/>
  <c r="Q3253" i="35" s="1"/>
  <c r="P3255" i="35"/>
  <c r="Q3255" i="35" s="1"/>
  <c r="P3257" i="35"/>
  <c r="Q3257" i="35" s="1"/>
  <c r="P3259" i="35"/>
  <c r="Q3259" i="35" s="1"/>
  <c r="P3261" i="35"/>
  <c r="Q3261" i="35" s="1"/>
  <c r="P3263" i="35"/>
  <c r="Q3263" i="35" s="1"/>
  <c r="P3265" i="35"/>
  <c r="Q3265" i="35" s="1"/>
  <c r="P3267" i="35"/>
  <c r="Q3267" i="35" s="1"/>
  <c r="P3269" i="35"/>
  <c r="Q3269" i="35" s="1"/>
  <c r="P3271" i="35"/>
  <c r="Q3271" i="35" s="1"/>
  <c r="P3273" i="35"/>
  <c r="Q3273" i="35" s="1"/>
  <c r="P3275" i="35"/>
  <c r="Q3275" i="35" s="1"/>
  <c r="P3277" i="35"/>
  <c r="Q3277" i="35" s="1"/>
  <c r="P3279" i="35"/>
  <c r="Q3279" i="35" s="1"/>
  <c r="P3281" i="35"/>
  <c r="Q3281" i="35" s="1"/>
  <c r="P3283" i="35"/>
  <c r="Q3283" i="35" s="1"/>
  <c r="P3285" i="35"/>
  <c r="Q3285" i="35" s="1"/>
  <c r="P3287" i="35"/>
  <c r="Q3287" i="35" s="1"/>
  <c r="P3289" i="35"/>
  <c r="Q3289" i="35" s="1"/>
  <c r="P3291" i="35"/>
  <c r="Q3291" i="35" s="1"/>
  <c r="P3293" i="35"/>
  <c r="Q3293" i="35" s="1"/>
  <c r="P3295" i="35"/>
  <c r="Q3295" i="35" s="1"/>
  <c r="P3297" i="35"/>
  <c r="Q3297" i="35" s="1"/>
  <c r="P3299" i="35"/>
  <c r="Q3299" i="35" s="1"/>
  <c r="P3301" i="35"/>
  <c r="Q3301" i="35" s="1"/>
  <c r="P3303" i="35"/>
  <c r="Q3303" i="35" s="1"/>
  <c r="P3305" i="35"/>
  <c r="Q3305" i="35" s="1"/>
  <c r="P3307" i="35"/>
  <c r="Q3307" i="35" s="1"/>
  <c r="P3309" i="35"/>
  <c r="Q3309" i="35" s="1"/>
  <c r="P3311" i="35"/>
  <c r="Q3311" i="35" s="1"/>
  <c r="P3313" i="35"/>
  <c r="Q3313" i="35" s="1"/>
  <c r="P3315" i="35"/>
  <c r="Q3315" i="35" s="1"/>
  <c r="P3317" i="35"/>
  <c r="Q3317" i="35" s="1"/>
  <c r="P3319" i="35"/>
  <c r="Q3319" i="35" s="1"/>
  <c r="P3321" i="35"/>
  <c r="Q3321" i="35" s="1"/>
  <c r="P3323" i="35"/>
  <c r="Q3323" i="35" s="1"/>
  <c r="P3325" i="35"/>
  <c r="Q3325" i="35" s="1"/>
  <c r="P3327" i="35"/>
  <c r="Q3327" i="35" s="1"/>
  <c r="P3329" i="35"/>
  <c r="Q3329" i="35" s="1"/>
  <c r="P3331" i="35"/>
  <c r="Q3331" i="35" s="1"/>
  <c r="P3333" i="35"/>
  <c r="Q3333" i="35" s="1"/>
  <c r="P3335" i="35"/>
  <c r="Q3335" i="35" s="1"/>
  <c r="P3337" i="35"/>
  <c r="Q3337" i="35" s="1"/>
  <c r="P3339" i="35"/>
  <c r="Q3339" i="35" s="1"/>
  <c r="P3341" i="35"/>
  <c r="Q3341" i="35" s="1"/>
  <c r="P3343" i="35"/>
  <c r="Q3343" i="35" s="1"/>
  <c r="P3345" i="35"/>
  <c r="Q3345" i="35" s="1"/>
  <c r="P3347" i="35"/>
  <c r="Q3347" i="35" s="1"/>
  <c r="P3349" i="35"/>
  <c r="Q3349" i="35" s="1"/>
  <c r="P3351" i="35"/>
  <c r="Q3351" i="35" s="1"/>
  <c r="P3353" i="35"/>
  <c r="Q3353" i="35" s="1"/>
  <c r="P3355" i="35"/>
  <c r="Q3355" i="35" s="1"/>
  <c r="P3357" i="35"/>
  <c r="Q3357" i="35" s="1"/>
  <c r="P3359" i="35"/>
  <c r="Q3359" i="35" s="1"/>
  <c r="P3361" i="35"/>
  <c r="Q3361" i="35" s="1"/>
  <c r="P3363" i="35"/>
  <c r="Q3363" i="35" s="1"/>
  <c r="P3365" i="35"/>
  <c r="Q3365" i="35" s="1"/>
  <c r="P3367" i="35"/>
  <c r="Q3367" i="35" s="1"/>
  <c r="P3369" i="35"/>
  <c r="Q3369" i="35" s="1"/>
  <c r="P3371" i="35"/>
  <c r="Q3371" i="35" s="1"/>
  <c r="P3373" i="35"/>
  <c r="Q3373" i="35" s="1"/>
  <c r="P3375" i="35"/>
  <c r="Q3375" i="35" s="1"/>
  <c r="P3377" i="35"/>
  <c r="Q3377" i="35" s="1"/>
  <c r="P3379" i="35"/>
  <c r="Q3379" i="35" s="1"/>
  <c r="P3381" i="35"/>
  <c r="Q3381" i="35" s="1"/>
  <c r="P3383" i="35"/>
  <c r="Q3383" i="35" s="1"/>
  <c r="P3385" i="35"/>
  <c r="Q3385" i="35" s="1"/>
  <c r="P3387" i="35"/>
  <c r="Q3387" i="35" s="1"/>
  <c r="P3389" i="35"/>
  <c r="Q3389" i="35" s="1"/>
  <c r="P3391" i="35"/>
  <c r="Q3391" i="35" s="1"/>
  <c r="P3393" i="35"/>
  <c r="Q3393" i="35" s="1"/>
  <c r="P3395" i="35"/>
  <c r="Q3395" i="35" s="1"/>
  <c r="P3397" i="35"/>
  <c r="Q3397" i="35" s="1"/>
  <c r="P3399" i="35"/>
  <c r="Q3399" i="35" s="1"/>
  <c r="P3401" i="35"/>
  <c r="Q3401" i="35" s="1"/>
  <c r="P3403" i="35"/>
  <c r="Q3403" i="35" s="1"/>
  <c r="P3405" i="35"/>
  <c r="Q3405" i="35" s="1"/>
  <c r="P3407" i="35"/>
  <c r="Q3407" i="35" s="1"/>
  <c r="P3409" i="35"/>
  <c r="Q3409" i="35" s="1"/>
  <c r="P3411" i="35"/>
  <c r="Q3411" i="35" s="1"/>
  <c r="P3413" i="35"/>
  <c r="Q3413" i="35" s="1"/>
  <c r="P3415" i="35"/>
  <c r="Q3415" i="35" s="1"/>
  <c r="P3417" i="35"/>
  <c r="Q3417" i="35" s="1"/>
  <c r="P3419" i="35"/>
  <c r="Q3419" i="35" s="1"/>
  <c r="P3421" i="35"/>
  <c r="Q3421" i="35" s="1"/>
  <c r="P3423" i="35"/>
  <c r="Q3423" i="35" s="1"/>
  <c r="P3425" i="35"/>
  <c r="Q3425" i="35" s="1"/>
  <c r="P3427" i="35"/>
  <c r="Q3427" i="35" s="1"/>
  <c r="P3429" i="35"/>
  <c r="Q3429" i="35" s="1"/>
  <c r="P3431" i="35"/>
  <c r="Q3431" i="35" s="1"/>
  <c r="P3433" i="35"/>
  <c r="Q3433" i="35" s="1"/>
  <c r="P3435" i="35"/>
  <c r="Q3435" i="35" s="1"/>
  <c r="P3437" i="35"/>
  <c r="Q3437" i="35" s="1"/>
  <c r="P3439" i="35"/>
  <c r="Q3439" i="35" s="1"/>
  <c r="P3441" i="35"/>
  <c r="Q3441" i="35" s="1"/>
  <c r="P3443" i="35"/>
  <c r="Q3443" i="35" s="1"/>
  <c r="P3445" i="35"/>
  <c r="Q3445" i="35" s="1"/>
  <c r="P3447" i="35"/>
  <c r="Q3447" i="35" s="1"/>
  <c r="P3449" i="35"/>
  <c r="Q3449" i="35" s="1"/>
  <c r="P3451" i="35"/>
  <c r="Q3451" i="35" s="1"/>
  <c r="P3453" i="35"/>
  <c r="Q3453" i="35" s="1"/>
  <c r="P3455" i="35"/>
  <c r="Q3455" i="35" s="1"/>
  <c r="P3457" i="35"/>
  <c r="Q3457" i="35" s="1"/>
  <c r="P3459" i="35"/>
  <c r="Q3459" i="35" s="1"/>
  <c r="P3461" i="35"/>
  <c r="Q3461" i="35" s="1"/>
  <c r="P3463" i="35"/>
  <c r="Q3463" i="35" s="1"/>
  <c r="P3465" i="35"/>
  <c r="Q3465" i="35" s="1"/>
  <c r="P3467" i="35"/>
  <c r="Q3467" i="35" s="1"/>
  <c r="P3469" i="35"/>
  <c r="Q3469" i="35" s="1"/>
  <c r="P3471" i="35"/>
  <c r="Q3471" i="35" s="1"/>
  <c r="P3473" i="35"/>
  <c r="Q3473" i="35" s="1"/>
  <c r="P3475" i="35"/>
  <c r="Q3475" i="35" s="1"/>
  <c r="P3477" i="35"/>
  <c r="Q3477" i="35" s="1"/>
  <c r="P3479" i="35"/>
  <c r="Q3479" i="35" s="1"/>
  <c r="P3481" i="35"/>
  <c r="Q3481" i="35" s="1"/>
  <c r="P3483" i="35"/>
  <c r="Q3483" i="35" s="1"/>
  <c r="P3485" i="35"/>
  <c r="Q3485" i="35" s="1"/>
  <c r="P3487" i="35"/>
  <c r="Q3487" i="35" s="1"/>
  <c r="P3489" i="35"/>
  <c r="Q3489" i="35" s="1"/>
  <c r="P1448" i="35"/>
  <c r="Q1448" i="35" s="1"/>
  <c r="P1450" i="35"/>
  <c r="Q1450" i="35" s="1"/>
  <c r="P1452" i="35"/>
  <c r="Q1452" i="35" s="1"/>
  <c r="P1454" i="35"/>
  <c r="Q1454" i="35" s="1"/>
  <c r="P1456" i="35"/>
  <c r="Q1456" i="35" s="1"/>
  <c r="P1458" i="35"/>
  <c r="Q1458" i="35" s="1"/>
  <c r="P1460" i="35"/>
  <c r="Q1460" i="35" s="1"/>
  <c r="P1462" i="35"/>
  <c r="Q1462" i="35" s="1"/>
  <c r="P1464" i="35"/>
  <c r="Q1464" i="35" s="1"/>
  <c r="P1466" i="35"/>
  <c r="Q1466" i="35" s="1"/>
  <c r="P1468" i="35"/>
  <c r="Q1468" i="35" s="1"/>
  <c r="P1470" i="35"/>
  <c r="Q1470" i="35" s="1"/>
  <c r="P1472" i="35"/>
  <c r="Q1472" i="35" s="1"/>
  <c r="P1474" i="35"/>
  <c r="Q1474" i="35" s="1"/>
  <c r="P1476" i="35"/>
  <c r="Q1476" i="35" s="1"/>
  <c r="P1478" i="35"/>
  <c r="Q1478" i="35" s="1"/>
  <c r="P1480" i="35"/>
  <c r="Q1480" i="35" s="1"/>
  <c r="P1482" i="35"/>
  <c r="Q1482" i="35" s="1"/>
  <c r="P1484" i="35"/>
  <c r="Q1484" i="35" s="1"/>
  <c r="P1486" i="35"/>
  <c r="Q1486" i="35" s="1"/>
  <c r="P1488" i="35"/>
  <c r="Q1488" i="35" s="1"/>
  <c r="P1490" i="35"/>
  <c r="Q1490" i="35" s="1"/>
  <c r="P1492" i="35"/>
  <c r="Q1492" i="35" s="1"/>
  <c r="P1494" i="35"/>
  <c r="Q1494" i="35" s="1"/>
  <c r="P1496" i="35"/>
  <c r="Q1496" i="35" s="1"/>
  <c r="P1498" i="35"/>
  <c r="Q1498" i="35" s="1"/>
  <c r="P1500" i="35"/>
  <c r="Q1500" i="35" s="1"/>
  <c r="P1502" i="35"/>
  <c r="Q1502" i="35" s="1"/>
  <c r="P1504" i="35"/>
  <c r="Q1504" i="35" s="1"/>
  <c r="P1506" i="35"/>
  <c r="Q1506" i="35" s="1"/>
  <c r="P1508" i="35"/>
  <c r="Q1508" i="35" s="1"/>
  <c r="P1510" i="35"/>
  <c r="Q1510" i="35" s="1"/>
  <c r="P1512" i="35"/>
  <c r="Q1512" i="35" s="1"/>
  <c r="P1514" i="35"/>
  <c r="Q1514" i="35" s="1"/>
  <c r="P1516" i="35"/>
  <c r="Q1516" i="35" s="1"/>
  <c r="P1518" i="35"/>
  <c r="Q1518" i="35" s="1"/>
  <c r="P1520" i="35"/>
  <c r="Q1520" i="35" s="1"/>
  <c r="P1522" i="35"/>
  <c r="Q1522" i="35" s="1"/>
  <c r="P1524" i="35"/>
  <c r="Q1524" i="35" s="1"/>
  <c r="P1526" i="35"/>
  <c r="Q1526" i="35" s="1"/>
  <c r="P1528" i="35"/>
  <c r="Q1528" i="35" s="1"/>
  <c r="P1530" i="35"/>
  <c r="Q1530" i="35" s="1"/>
  <c r="P1532" i="35"/>
  <c r="Q1532" i="35" s="1"/>
  <c r="P1534" i="35"/>
  <c r="Q1534" i="35" s="1"/>
  <c r="P1536" i="35"/>
  <c r="Q1536" i="35" s="1"/>
  <c r="P1538" i="35"/>
  <c r="Q1538" i="35" s="1"/>
  <c r="P1540" i="35"/>
  <c r="Q1540" i="35" s="1"/>
  <c r="P1542" i="35"/>
  <c r="Q1542" i="35" s="1"/>
  <c r="P1544" i="35"/>
  <c r="Q1544" i="35" s="1"/>
  <c r="P1546" i="35"/>
  <c r="Q1546" i="35" s="1"/>
  <c r="P1548" i="35"/>
  <c r="Q1548" i="35" s="1"/>
  <c r="P1550" i="35"/>
  <c r="Q1550" i="35" s="1"/>
  <c r="P1552" i="35"/>
  <c r="Q1552" i="35" s="1"/>
  <c r="P1554" i="35"/>
  <c r="Q1554" i="35" s="1"/>
  <c r="P1556" i="35"/>
  <c r="Q1556" i="35" s="1"/>
  <c r="P1558" i="35"/>
  <c r="Q1558" i="35" s="1"/>
  <c r="P1560" i="35"/>
  <c r="Q1560" i="35" s="1"/>
  <c r="P1562" i="35"/>
  <c r="Q1562" i="35" s="1"/>
  <c r="P1564" i="35"/>
  <c r="Q1564" i="35" s="1"/>
  <c r="P1566" i="35"/>
  <c r="Q1566" i="35" s="1"/>
  <c r="P1568" i="35"/>
  <c r="Q1568" i="35" s="1"/>
  <c r="P1570" i="35"/>
  <c r="Q1570" i="35" s="1"/>
  <c r="P1572" i="35"/>
  <c r="Q1572" i="35" s="1"/>
  <c r="P1574" i="35"/>
  <c r="Q1574" i="35" s="1"/>
  <c r="P1576" i="35"/>
  <c r="Q1576" i="35" s="1"/>
  <c r="P1578" i="35"/>
  <c r="Q1578" i="35" s="1"/>
  <c r="P1580" i="35"/>
  <c r="Q1580" i="35" s="1"/>
  <c r="P1582" i="35"/>
  <c r="Q1582" i="35" s="1"/>
  <c r="P1584" i="35"/>
  <c r="Q1584" i="35" s="1"/>
  <c r="P1586" i="35"/>
  <c r="Q1586" i="35" s="1"/>
  <c r="P1588" i="35"/>
  <c r="Q1588" i="35" s="1"/>
  <c r="P1590" i="35"/>
  <c r="Q1590" i="35" s="1"/>
  <c r="P1592" i="35"/>
  <c r="Q1592" i="35" s="1"/>
  <c r="P1594" i="35"/>
  <c r="Q1594" i="35" s="1"/>
  <c r="P1596" i="35"/>
  <c r="Q1596" i="35" s="1"/>
  <c r="P1598" i="35"/>
  <c r="Q1598" i="35" s="1"/>
  <c r="P1600" i="35"/>
  <c r="Q1600" i="35" s="1"/>
  <c r="P1602" i="35"/>
  <c r="Q1602" i="35" s="1"/>
  <c r="P1604" i="35"/>
  <c r="Q1604" i="35" s="1"/>
  <c r="P1606" i="35"/>
  <c r="Q1606" i="35" s="1"/>
  <c r="P1608" i="35"/>
  <c r="Q1608" i="35" s="1"/>
  <c r="P1610" i="35"/>
  <c r="Q1610" i="35" s="1"/>
  <c r="P1612" i="35"/>
  <c r="Q1612" i="35" s="1"/>
  <c r="P1614" i="35"/>
  <c r="Q1614" i="35" s="1"/>
  <c r="P1616" i="35"/>
  <c r="Q1616" i="35" s="1"/>
  <c r="P1618" i="35"/>
  <c r="Q1618" i="35" s="1"/>
  <c r="P1620" i="35"/>
  <c r="Q1620" i="35" s="1"/>
  <c r="P1622" i="35"/>
  <c r="Q1622" i="35" s="1"/>
  <c r="P1624" i="35"/>
  <c r="Q1624" i="35" s="1"/>
  <c r="P1626" i="35"/>
  <c r="Q1626" i="35" s="1"/>
  <c r="P1628" i="35"/>
  <c r="Q1628" i="35" s="1"/>
  <c r="P1630" i="35"/>
  <c r="Q1630" i="35" s="1"/>
  <c r="P1632" i="35"/>
  <c r="Q1632" i="35" s="1"/>
  <c r="P1634" i="35"/>
  <c r="Q1634" i="35" s="1"/>
  <c r="P1636" i="35"/>
  <c r="Q1636" i="35" s="1"/>
  <c r="P1638" i="35"/>
  <c r="Q1638" i="35" s="1"/>
  <c r="P1640" i="35"/>
  <c r="Q1640" i="35" s="1"/>
  <c r="P1642" i="35"/>
  <c r="Q1642" i="35" s="1"/>
  <c r="P1644" i="35"/>
  <c r="Q1644" i="35" s="1"/>
  <c r="P1646" i="35"/>
  <c r="Q1646" i="35" s="1"/>
  <c r="P1648" i="35"/>
  <c r="Q1648" i="35" s="1"/>
  <c r="P1650" i="35"/>
  <c r="Q1650" i="35" s="1"/>
  <c r="P1652" i="35"/>
  <c r="Q1652" i="35" s="1"/>
  <c r="P1654" i="35"/>
  <c r="Q1654" i="35" s="1"/>
  <c r="P1656" i="35"/>
  <c r="Q1656" i="35" s="1"/>
  <c r="P1658" i="35"/>
  <c r="Q1658" i="35" s="1"/>
  <c r="P1660" i="35"/>
  <c r="Q1660" i="35" s="1"/>
  <c r="P1662" i="35"/>
  <c r="Q1662" i="35" s="1"/>
  <c r="P1664" i="35"/>
  <c r="Q1664" i="35" s="1"/>
  <c r="P1666" i="35"/>
  <c r="Q1666" i="35" s="1"/>
  <c r="P1668" i="35"/>
  <c r="Q1668" i="35" s="1"/>
  <c r="P1670" i="35"/>
  <c r="Q1670" i="35" s="1"/>
  <c r="P1672" i="35"/>
  <c r="Q1672" i="35" s="1"/>
  <c r="P1674" i="35"/>
  <c r="Q1674" i="35" s="1"/>
  <c r="P1676" i="35"/>
  <c r="Q1676" i="35" s="1"/>
  <c r="P1678" i="35"/>
  <c r="Q1678" i="35" s="1"/>
  <c r="P1680" i="35"/>
  <c r="Q1680" i="35" s="1"/>
  <c r="P1682" i="35"/>
  <c r="Q1682" i="35" s="1"/>
  <c r="P1684" i="35"/>
  <c r="Q1684" i="35" s="1"/>
  <c r="P1686" i="35"/>
  <c r="Q1686" i="35" s="1"/>
  <c r="P1688" i="35"/>
  <c r="Q1688" i="35" s="1"/>
  <c r="P1690" i="35"/>
  <c r="Q1690" i="35" s="1"/>
  <c r="P1692" i="35"/>
  <c r="Q1692" i="35" s="1"/>
  <c r="P1694" i="35"/>
  <c r="Q1694" i="35" s="1"/>
  <c r="P1696" i="35"/>
  <c r="Q1696" i="35" s="1"/>
  <c r="P1698" i="35"/>
  <c r="Q1698" i="35" s="1"/>
  <c r="P1700" i="35"/>
  <c r="Q1700" i="35" s="1"/>
  <c r="P1702" i="35"/>
  <c r="Q1702" i="35" s="1"/>
  <c r="P1704" i="35"/>
  <c r="Q1704" i="35" s="1"/>
  <c r="P1706" i="35"/>
  <c r="Q1706" i="35" s="1"/>
  <c r="P1708" i="35"/>
  <c r="Q1708" i="35" s="1"/>
  <c r="P1710" i="35"/>
  <c r="Q1710" i="35" s="1"/>
  <c r="P1712" i="35"/>
  <c r="Q1712" i="35" s="1"/>
  <c r="P1714" i="35"/>
  <c r="Q1714" i="35" s="1"/>
  <c r="P1716" i="35"/>
  <c r="Q1716" i="35" s="1"/>
  <c r="P1718" i="35"/>
  <c r="Q1718" i="35" s="1"/>
  <c r="P1720" i="35"/>
  <c r="Q1720" i="35" s="1"/>
  <c r="P1722" i="35"/>
  <c r="Q1722" i="35" s="1"/>
  <c r="P1724" i="35"/>
  <c r="Q1724" i="35" s="1"/>
  <c r="P1726" i="35"/>
  <c r="Q1726" i="35" s="1"/>
  <c r="P1728" i="35"/>
  <c r="Q1728" i="35" s="1"/>
  <c r="P1730" i="35"/>
  <c r="Q1730" i="35" s="1"/>
  <c r="P1732" i="35"/>
  <c r="Q1732" i="35" s="1"/>
  <c r="P1734" i="35"/>
  <c r="Q1734" i="35" s="1"/>
  <c r="P1736" i="35"/>
  <c r="Q1736" i="35" s="1"/>
  <c r="P1738" i="35"/>
  <c r="Q1738" i="35" s="1"/>
  <c r="P1740" i="35"/>
  <c r="Q1740" i="35" s="1"/>
  <c r="P1742" i="35"/>
  <c r="Q1742" i="35" s="1"/>
  <c r="P1744" i="35"/>
  <c r="Q1744" i="35" s="1"/>
  <c r="P1746" i="35"/>
  <c r="Q1746" i="35" s="1"/>
  <c r="P1748" i="35"/>
  <c r="Q1748" i="35" s="1"/>
  <c r="P1750" i="35"/>
  <c r="Q1750" i="35" s="1"/>
  <c r="P1752" i="35"/>
  <c r="Q1752" i="35" s="1"/>
  <c r="P1754" i="35"/>
  <c r="Q1754" i="35" s="1"/>
  <c r="P1756" i="35"/>
  <c r="Q1756" i="35" s="1"/>
  <c r="P1758" i="35"/>
  <c r="Q1758" i="35" s="1"/>
  <c r="P1760" i="35"/>
  <c r="Q1760" i="35" s="1"/>
  <c r="P1762" i="35"/>
  <c r="Q1762" i="35" s="1"/>
  <c r="P1764" i="35"/>
  <c r="Q1764" i="35" s="1"/>
  <c r="P1766" i="35"/>
  <c r="Q1766" i="35" s="1"/>
  <c r="P1768" i="35"/>
  <c r="Q1768" i="35" s="1"/>
  <c r="P1770" i="35"/>
  <c r="Q1770" i="35" s="1"/>
  <c r="P1772" i="35"/>
  <c r="Q1772" i="35" s="1"/>
  <c r="P1774" i="35"/>
  <c r="Q1774" i="35" s="1"/>
  <c r="P1776" i="35"/>
  <c r="Q1776" i="35" s="1"/>
  <c r="P1778" i="35"/>
  <c r="Q1778" i="35" s="1"/>
  <c r="P1780" i="35"/>
  <c r="Q1780" i="35" s="1"/>
  <c r="P1782" i="35"/>
  <c r="Q1782" i="35" s="1"/>
  <c r="P1784" i="35"/>
  <c r="Q1784" i="35" s="1"/>
  <c r="P1786" i="35"/>
  <c r="Q1786" i="35" s="1"/>
  <c r="P1788" i="35"/>
  <c r="Q1788" i="35" s="1"/>
  <c r="P1790" i="35"/>
  <c r="Q1790" i="35" s="1"/>
  <c r="P1792" i="35"/>
  <c r="Q1792" i="35" s="1"/>
  <c r="P1794" i="35"/>
  <c r="Q1794" i="35" s="1"/>
  <c r="P1796" i="35"/>
  <c r="Q1796" i="35" s="1"/>
  <c r="P1798" i="35"/>
  <c r="Q1798" i="35" s="1"/>
  <c r="P1800" i="35"/>
  <c r="Q1800" i="35" s="1"/>
  <c r="P1802" i="35"/>
  <c r="Q1802" i="35" s="1"/>
  <c r="P1804" i="35"/>
  <c r="Q1804" i="35" s="1"/>
  <c r="P1806" i="35"/>
  <c r="Q1806" i="35" s="1"/>
  <c r="P1808" i="35"/>
  <c r="Q1808" i="35" s="1"/>
  <c r="P1810" i="35"/>
  <c r="Q1810" i="35" s="1"/>
  <c r="P1812" i="35"/>
  <c r="Q1812" i="35" s="1"/>
  <c r="P1814" i="35"/>
  <c r="Q1814" i="35" s="1"/>
  <c r="P1816" i="35"/>
  <c r="Q1816" i="35" s="1"/>
  <c r="P1818" i="35"/>
  <c r="Q1818" i="35" s="1"/>
  <c r="P1820" i="35"/>
  <c r="Q1820" i="35" s="1"/>
  <c r="P1822" i="35"/>
  <c r="Q1822" i="35" s="1"/>
  <c r="P1824" i="35"/>
  <c r="Q1824" i="35" s="1"/>
  <c r="P1826" i="35"/>
  <c r="Q1826" i="35" s="1"/>
  <c r="P1828" i="35"/>
  <c r="Q1828" i="35" s="1"/>
  <c r="P1830" i="35"/>
  <c r="Q1830" i="35" s="1"/>
  <c r="P1832" i="35"/>
  <c r="Q1832" i="35" s="1"/>
  <c r="P1834" i="35"/>
  <c r="Q1834" i="35" s="1"/>
  <c r="P1836" i="35"/>
  <c r="Q1836" i="35" s="1"/>
  <c r="P1838" i="35"/>
  <c r="Q1838" i="35" s="1"/>
  <c r="P1840" i="35"/>
  <c r="Q1840" i="35" s="1"/>
  <c r="P1842" i="35"/>
  <c r="Q1842" i="35" s="1"/>
  <c r="P1844" i="35"/>
  <c r="Q1844" i="35" s="1"/>
  <c r="P1846" i="35"/>
  <c r="Q1846" i="35" s="1"/>
  <c r="P1848" i="35"/>
  <c r="Q1848" i="35" s="1"/>
  <c r="P1850" i="35"/>
  <c r="Q1850" i="35" s="1"/>
  <c r="P1852" i="35"/>
  <c r="Q1852" i="35" s="1"/>
  <c r="P1854" i="35"/>
  <c r="Q1854" i="35" s="1"/>
  <c r="P1856" i="35"/>
  <c r="Q1856" i="35" s="1"/>
  <c r="P1858" i="35"/>
  <c r="Q1858" i="35" s="1"/>
  <c r="P1860" i="35"/>
  <c r="Q1860" i="35" s="1"/>
  <c r="P1862" i="35"/>
  <c r="Q1862" i="35" s="1"/>
  <c r="P1864" i="35"/>
  <c r="Q1864" i="35" s="1"/>
  <c r="P1866" i="35"/>
  <c r="Q1866" i="35" s="1"/>
  <c r="P1868" i="35"/>
  <c r="Q1868" i="35" s="1"/>
  <c r="P1870" i="35"/>
  <c r="Q1870" i="35" s="1"/>
  <c r="P1872" i="35"/>
  <c r="Q1872" i="35" s="1"/>
  <c r="P1874" i="35"/>
  <c r="Q1874" i="35" s="1"/>
  <c r="P1876" i="35"/>
  <c r="Q1876" i="35" s="1"/>
  <c r="P1878" i="35"/>
  <c r="Q1878" i="35" s="1"/>
  <c r="P1880" i="35"/>
  <c r="Q1880" i="35" s="1"/>
  <c r="P1882" i="35"/>
  <c r="Q1882" i="35" s="1"/>
  <c r="P1884" i="35"/>
  <c r="Q1884" i="35" s="1"/>
  <c r="P1886" i="35"/>
  <c r="Q1886" i="35" s="1"/>
  <c r="P1888" i="35"/>
  <c r="Q1888" i="35" s="1"/>
  <c r="P1890" i="35"/>
  <c r="Q1890" i="35" s="1"/>
  <c r="P1892" i="35"/>
  <c r="Q1892" i="35" s="1"/>
  <c r="P1894" i="35"/>
  <c r="Q1894" i="35" s="1"/>
  <c r="P1896" i="35"/>
  <c r="Q1896" i="35" s="1"/>
  <c r="P1898" i="35"/>
  <c r="Q1898" i="35" s="1"/>
  <c r="P1900" i="35"/>
  <c r="Q1900" i="35" s="1"/>
  <c r="P1902" i="35"/>
  <c r="Q1902" i="35" s="1"/>
  <c r="P1904" i="35"/>
  <c r="Q1904" i="35" s="1"/>
  <c r="P1906" i="35"/>
  <c r="Q1906" i="35" s="1"/>
  <c r="P1908" i="35"/>
  <c r="Q1908" i="35" s="1"/>
  <c r="P1910" i="35"/>
  <c r="Q1910" i="35" s="1"/>
  <c r="P1912" i="35"/>
  <c r="Q1912" i="35" s="1"/>
  <c r="P1914" i="35"/>
  <c r="Q1914" i="35" s="1"/>
  <c r="P1916" i="35"/>
  <c r="Q1916" i="35" s="1"/>
  <c r="P1918" i="35"/>
  <c r="Q1918" i="35" s="1"/>
  <c r="P1920" i="35"/>
  <c r="Q1920" i="35" s="1"/>
  <c r="P1922" i="35"/>
  <c r="Q1922" i="35" s="1"/>
  <c r="P1924" i="35"/>
  <c r="Q1924" i="35" s="1"/>
  <c r="P1926" i="35"/>
  <c r="Q1926" i="35" s="1"/>
  <c r="P1928" i="35"/>
  <c r="Q1928" i="35" s="1"/>
  <c r="P1930" i="35"/>
  <c r="Q1930" i="35" s="1"/>
  <c r="P1932" i="35"/>
  <c r="Q1932" i="35" s="1"/>
  <c r="P1934" i="35"/>
  <c r="Q1934" i="35" s="1"/>
  <c r="P1936" i="35"/>
  <c r="Q1936" i="35" s="1"/>
  <c r="P1938" i="35"/>
  <c r="Q1938" i="35" s="1"/>
  <c r="P1940" i="35"/>
  <c r="Q1940" i="35" s="1"/>
  <c r="P1942" i="35"/>
  <c r="Q1942" i="35" s="1"/>
  <c r="P1944" i="35"/>
  <c r="Q1944" i="35" s="1"/>
  <c r="P1946" i="35"/>
  <c r="Q1946" i="35" s="1"/>
  <c r="P1948" i="35"/>
  <c r="Q1948" i="35" s="1"/>
  <c r="P1950" i="35"/>
  <c r="Q1950" i="35" s="1"/>
  <c r="P1952" i="35"/>
  <c r="Q1952" i="35" s="1"/>
  <c r="P1954" i="35"/>
  <c r="Q1954" i="35" s="1"/>
  <c r="P1956" i="35"/>
  <c r="Q1956" i="35" s="1"/>
  <c r="P1958" i="35"/>
  <c r="Q1958" i="35" s="1"/>
  <c r="P1960" i="35"/>
  <c r="Q1960" i="35" s="1"/>
  <c r="P1962" i="35"/>
  <c r="Q1962" i="35" s="1"/>
  <c r="P1964" i="35"/>
  <c r="Q1964" i="35" s="1"/>
  <c r="P1966" i="35"/>
  <c r="Q1966" i="35" s="1"/>
  <c r="P1968" i="35"/>
  <c r="Q1968" i="35" s="1"/>
  <c r="P1970" i="35"/>
  <c r="Q1970" i="35" s="1"/>
  <c r="P1972" i="35"/>
  <c r="Q1972" i="35" s="1"/>
  <c r="P1974" i="35"/>
  <c r="Q1974" i="35" s="1"/>
  <c r="P1976" i="35"/>
  <c r="Q1976" i="35" s="1"/>
  <c r="P1978" i="35"/>
  <c r="Q1978" i="35" s="1"/>
  <c r="P1980" i="35"/>
  <c r="Q1980" i="35" s="1"/>
  <c r="P1982" i="35"/>
  <c r="Q1982" i="35" s="1"/>
  <c r="P1984" i="35"/>
  <c r="Q1984" i="35" s="1"/>
  <c r="P1986" i="35"/>
  <c r="Q1986" i="35" s="1"/>
  <c r="P1988" i="35"/>
  <c r="Q1988" i="35" s="1"/>
  <c r="P1990" i="35"/>
  <c r="Q1990" i="35" s="1"/>
  <c r="P1992" i="35"/>
  <c r="Q1992" i="35" s="1"/>
  <c r="P1994" i="35"/>
  <c r="Q1994" i="35" s="1"/>
  <c r="P1996" i="35"/>
  <c r="Q1996" i="35" s="1"/>
  <c r="P1998" i="35"/>
  <c r="Q1998" i="35" s="1"/>
  <c r="P2000" i="35"/>
  <c r="Q2000" i="35" s="1"/>
  <c r="P2002" i="35"/>
  <c r="Q2002" i="35" s="1"/>
  <c r="P2004" i="35"/>
  <c r="Q2004" i="35" s="1"/>
  <c r="P2006" i="35"/>
  <c r="Q2006" i="35" s="1"/>
  <c r="P2008" i="35"/>
  <c r="Q2008" i="35" s="1"/>
  <c r="P2010" i="35"/>
  <c r="Q2010" i="35" s="1"/>
  <c r="P2012" i="35"/>
  <c r="Q2012" i="35" s="1"/>
  <c r="P2014" i="35"/>
  <c r="Q2014" i="35" s="1"/>
  <c r="P2016" i="35"/>
  <c r="Q2016" i="35" s="1"/>
  <c r="P2018" i="35"/>
  <c r="Q2018" i="35" s="1"/>
  <c r="P2020" i="35"/>
  <c r="Q2020" i="35" s="1"/>
  <c r="P2022" i="35"/>
  <c r="Q2022" i="35" s="1"/>
  <c r="P2024" i="35"/>
  <c r="Q2024" i="35" s="1"/>
  <c r="P2026" i="35"/>
  <c r="Q2026" i="35" s="1"/>
  <c r="P2028" i="35"/>
  <c r="Q2028" i="35" s="1"/>
  <c r="P2030" i="35"/>
  <c r="Q2030" i="35" s="1"/>
  <c r="P2032" i="35"/>
  <c r="Q2032" i="35" s="1"/>
  <c r="P2034" i="35"/>
  <c r="Q2034" i="35" s="1"/>
  <c r="P2036" i="35"/>
  <c r="Q2036" i="35" s="1"/>
  <c r="P2038" i="35"/>
  <c r="Q2038" i="35" s="1"/>
  <c r="P2040" i="35"/>
  <c r="Q2040" i="35" s="1"/>
  <c r="P2042" i="35"/>
  <c r="Q2042" i="35" s="1"/>
  <c r="P2044" i="35"/>
  <c r="Q2044" i="35" s="1"/>
  <c r="P2046" i="35"/>
  <c r="Q2046" i="35" s="1"/>
  <c r="P2048" i="35"/>
  <c r="Q2048" i="35" s="1"/>
  <c r="P2050" i="35"/>
  <c r="Q2050" i="35" s="1"/>
  <c r="P2052" i="35"/>
  <c r="Q2052" i="35" s="1"/>
  <c r="P2054" i="35"/>
  <c r="Q2054" i="35" s="1"/>
  <c r="P2056" i="35"/>
  <c r="Q2056" i="35" s="1"/>
  <c r="P2058" i="35"/>
  <c r="Q2058" i="35" s="1"/>
  <c r="P2060" i="35"/>
  <c r="Q2060" i="35" s="1"/>
  <c r="P2062" i="35"/>
  <c r="Q2062" i="35" s="1"/>
  <c r="P2064" i="35"/>
  <c r="Q2064" i="35" s="1"/>
  <c r="P2066" i="35"/>
  <c r="Q2066" i="35" s="1"/>
  <c r="P2068" i="35"/>
  <c r="Q2068" i="35" s="1"/>
  <c r="P2070" i="35"/>
  <c r="Q2070" i="35" s="1"/>
  <c r="P2072" i="35"/>
  <c r="Q2072" i="35" s="1"/>
  <c r="P2074" i="35"/>
  <c r="Q2074" i="35" s="1"/>
  <c r="P2076" i="35"/>
  <c r="Q2076" i="35" s="1"/>
  <c r="P2078" i="35"/>
  <c r="Q2078" i="35" s="1"/>
  <c r="P2080" i="35"/>
  <c r="Q2080" i="35" s="1"/>
  <c r="P2082" i="35"/>
  <c r="Q2082" i="35" s="1"/>
  <c r="P2084" i="35"/>
  <c r="Q2084" i="35" s="1"/>
  <c r="P2086" i="35"/>
  <c r="Q2086" i="35" s="1"/>
  <c r="P2088" i="35"/>
  <c r="Q2088" i="35" s="1"/>
  <c r="P2090" i="35"/>
  <c r="Q2090" i="35" s="1"/>
  <c r="P2092" i="35"/>
  <c r="Q2092" i="35" s="1"/>
  <c r="P2094" i="35"/>
  <c r="Q2094" i="35" s="1"/>
  <c r="P2096" i="35"/>
  <c r="Q2096" i="35" s="1"/>
  <c r="P2098" i="35"/>
  <c r="Q2098" i="35" s="1"/>
  <c r="P2100" i="35"/>
  <c r="Q2100" i="35" s="1"/>
  <c r="P2102" i="35"/>
  <c r="Q2102" i="35" s="1"/>
  <c r="P2104" i="35"/>
  <c r="Q2104" i="35" s="1"/>
  <c r="P2106" i="35"/>
  <c r="Q2106" i="35" s="1"/>
  <c r="P2108" i="35"/>
  <c r="Q2108" i="35" s="1"/>
  <c r="P2110" i="35"/>
  <c r="Q2110" i="35" s="1"/>
  <c r="P2112" i="35"/>
  <c r="Q2112" i="35" s="1"/>
  <c r="P2114" i="35"/>
  <c r="Q2114" i="35" s="1"/>
  <c r="P2116" i="35"/>
  <c r="Q2116" i="35" s="1"/>
  <c r="P2118" i="35"/>
  <c r="Q2118" i="35" s="1"/>
  <c r="P2120" i="35"/>
  <c r="Q2120" i="35" s="1"/>
  <c r="P2122" i="35"/>
  <c r="Q2122" i="35" s="1"/>
  <c r="P2124" i="35"/>
  <c r="Q2124" i="35" s="1"/>
  <c r="P2126" i="35"/>
  <c r="Q2126" i="35" s="1"/>
  <c r="P2128" i="35"/>
  <c r="Q2128" i="35" s="1"/>
  <c r="P2130" i="35"/>
  <c r="Q2130" i="35" s="1"/>
  <c r="P2132" i="35"/>
  <c r="Q2132" i="35" s="1"/>
  <c r="P2134" i="35"/>
  <c r="Q2134" i="35" s="1"/>
  <c r="P2136" i="35"/>
  <c r="Q2136" i="35" s="1"/>
  <c r="P2138" i="35"/>
  <c r="Q2138" i="35" s="1"/>
  <c r="P2140" i="35"/>
  <c r="Q2140" i="35" s="1"/>
  <c r="P2142" i="35"/>
  <c r="Q2142" i="35" s="1"/>
  <c r="P2144" i="35"/>
  <c r="Q2144" i="35" s="1"/>
  <c r="P2146" i="35"/>
  <c r="Q2146" i="35" s="1"/>
  <c r="P2148" i="35"/>
  <c r="Q2148" i="35" s="1"/>
  <c r="P2150" i="35"/>
  <c r="Q2150" i="35" s="1"/>
  <c r="P2152" i="35"/>
  <c r="Q2152" i="35" s="1"/>
  <c r="P2154" i="35"/>
  <c r="Q2154" i="35" s="1"/>
  <c r="P2156" i="35"/>
  <c r="Q2156" i="35" s="1"/>
  <c r="P2158" i="35"/>
  <c r="Q2158" i="35" s="1"/>
  <c r="P2160" i="35"/>
  <c r="Q2160" i="35" s="1"/>
  <c r="P2162" i="35"/>
  <c r="Q2162" i="35" s="1"/>
  <c r="P2164" i="35"/>
  <c r="Q2164" i="35" s="1"/>
  <c r="P2166" i="35"/>
  <c r="Q2166" i="35" s="1"/>
  <c r="P2168" i="35"/>
  <c r="Q2168" i="35" s="1"/>
  <c r="P2170" i="35"/>
  <c r="Q2170" i="35" s="1"/>
  <c r="P2172" i="35"/>
  <c r="Q2172" i="35" s="1"/>
  <c r="P2174" i="35"/>
  <c r="Q2174" i="35" s="1"/>
  <c r="P2176" i="35"/>
  <c r="Q2176" i="35" s="1"/>
  <c r="P2178" i="35"/>
  <c r="Q2178" i="35" s="1"/>
  <c r="P2180" i="35"/>
  <c r="Q2180" i="35" s="1"/>
  <c r="P2182" i="35"/>
  <c r="Q2182" i="35" s="1"/>
  <c r="P2184" i="35"/>
  <c r="Q2184" i="35" s="1"/>
  <c r="P2186" i="35"/>
  <c r="Q2186" i="35" s="1"/>
  <c r="P2188" i="35"/>
  <c r="Q2188" i="35" s="1"/>
  <c r="P2190" i="35"/>
  <c r="Q2190" i="35" s="1"/>
  <c r="P2192" i="35"/>
  <c r="Q2192" i="35" s="1"/>
  <c r="P2194" i="35"/>
  <c r="Q2194" i="35" s="1"/>
  <c r="P2196" i="35"/>
  <c r="Q2196" i="35" s="1"/>
  <c r="P2198" i="35"/>
  <c r="Q2198" i="35" s="1"/>
  <c r="P2200" i="35"/>
  <c r="Q2200" i="35" s="1"/>
  <c r="P2202" i="35"/>
  <c r="Q2202" i="35" s="1"/>
  <c r="P2204" i="35"/>
  <c r="Q2204" i="35" s="1"/>
  <c r="P2206" i="35"/>
  <c r="Q2206" i="35" s="1"/>
  <c r="P2208" i="35"/>
  <c r="Q2208" i="35" s="1"/>
  <c r="P2210" i="35"/>
  <c r="Q2210" i="35" s="1"/>
  <c r="P2212" i="35"/>
  <c r="Q2212" i="35" s="1"/>
  <c r="P2214" i="35"/>
  <c r="Q2214" i="35" s="1"/>
  <c r="P2216" i="35"/>
  <c r="Q2216" i="35" s="1"/>
  <c r="P2218" i="35"/>
  <c r="Q2218" i="35" s="1"/>
  <c r="P2220" i="35"/>
  <c r="Q2220" i="35" s="1"/>
  <c r="P2222" i="35"/>
  <c r="Q2222" i="35" s="1"/>
  <c r="P2224" i="35"/>
  <c r="Q2224" i="35" s="1"/>
  <c r="P2226" i="35"/>
  <c r="Q2226" i="35" s="1"/>
  <c r="P2228" i="35"/>
  <c r="Q2228" i="35" s="1"/>
  <c r="P2230" i="35"/>
  <c r="Q2230" i="35" s="1"/>
  <c r="P2232" i="35"/>
  <c r="Q2232" i="35" s="1"/>
  <c r="P2234" i="35"/>
  <c r="Q2234" i="35" s="1"/>
  <c r="P2236" i="35"/>
  <c r="Q2236" i="35" s="1"/>
  <c r="P2238" i="35"/>
  <c r="Q2238" i="35" s="1"/>
  <c r="P2240" i="35"/>
  <c r="Q2240" i="35" s="1"/>
  <c r="P2242" i="35"/>
  <c r="Q2242" i="35" s="1"/>
  <c r="P2244" i="35"/>
  <c r="Q2244" i="35" s="1"/>
  <c r="P2246" i="35"/>
  <c r="Q2246" i="35" s="1"/>
  <c r="P2248" i="35"/>
  <c r="Q2248" i="35" s="1"/>
  <c r="P2250" i="35"/>
  <c r="Q2250" i="35" s="1"/>
  <c r="P2252" i="35"/>
  <c r="Q2252" i="35" s="1"/>
  <c r="P2254" i="35"/>
  <c r="Q2254" i="35" s="1"/>
  <c r="P2256" i="35"/>
  <c r="Q2256" i="35" s="1"/>
  <c r="P2258" i="35"/>
  <c r="Q2258" i="35" s="1"/>
  <c r="P2260" i="35"/>
  <c r="Q2260" i="35" s="1"/>
  <c r="P2262" i="35"/>
  <c r="Q2262" i="35" s="1"/>
  <c r="P2264" i="35"/>
  <c r="Q2264" i="35" s="1"/>
  <c r="P2266" i="35"/>
  <c r="Q2266" i="35" s="1"/>
  <c r="P2268" i="35"/>
  <c r="Q2268" i="35" s="1"/>
  <c r="P2270" i="35"/>
  <c r="Q2270" i="35" s="1"/>
  <c r="P2272" i="35"/>
  <c r="Q2272" i="35" s="1"/>
  <c r="P2274" i="35"/>
  <c r="Q2274" i="35" s="1"/>
  <c r="P2276" i="35"/>
  <c r="Q2276" i="35" s="1"/>
  <c r="P2278" i="35"/>
  <c r="Q2278" i="35" s="1"/>
  <c r="P2280" i="35"/>
  <c r="Q2280" i="35" s="1"/>
  <c r="P2282" i="35"/>
  <c r="Q2282" i="35" s="1"/>
  <c r="P2284" i="35"/>
  <c r="Q2284" i="35" s="1"/>
  <c r="P2286" i="35"/>
  <c r="Q2286" i="35" s="1"/>
  <c r="P2288" i="35"/>
  <c r="Q2288" i="35" s="1"/>
  <c r="P2290" i="35"/>
  <c r="Q2290" i="35" s="1"/>
  <c r="P2292" i="35"/>
  <c r="Q2292" i="35" s="1"/>
  <c r="P2294" i="35"/>
  <c r="Q2294" i="35" s="1"/>
  <c r="P2296" i="35"/>
  <c r="Q2296" i="35" s="1"/>
  <c r="P2298" i="35"/>
  <c r="Q2298" i="35" s="1"/>
  <c r="P2300" i="35"/>
  <c r="Q2300" i="35" s="1"/>
  <c r="P2302" i="35"/>
  <c r="Q2302" i="35" s="1"/>
  <c r="P2304" i="35"/>
  <c r="Q2304" i="35" s="1"/>
  <c r="P2306" i="35"/>
  <c r="Q2306" i="35" s="1"/>
  <c r="P2308" i="35"/>
  <c r="Q2308" i="35" s="1"/>
  <c r="P2310" i="35"/>
  <c r="Q2310" i="35" s="1"/>
  <c r="P2312" i="35"/>
  <c r="Q2312" i="35" s="1"/>
  <c r="P2314" i="35"/>
  <c r="Q2314" i="35" s="1"/>
  <c r="P2316" i="35"/>
  <c r="Q2316" i="35" s="1"/>
  <c r="P2318" i="35"/>
  <c r="Q2318" i="35" s="1"/>
  <c r="P2320" i="35"/>
  <c r="Q2320" i="35" s="1"/>
  <c r="P2322" i="35"/>
  <c r="Q2322" i="35" s="1"/>
  <c r="P2324" i="35"/>
  <c r="Q2324" i="35" s="1"/>
  <c r="P2326" i="35"/>
  <c r="Q2326" i="35" s="1"/>
  <c r="P2328" i="35"/>
  <c r="Q2328" i="35" s="1"/>
  <c r="P2330" i="35"/>
  <c r="Q2330" i="35" s="1"/>
  <c r="P2332" i="35"/>
  <c r="Q2332" i="35" s="1"/>
  <c r="P2334" i="35"/>
  <c r="Q2334" i="35" s="1"/>
  <c r="P2336" i="35"/>
  <c r="Q2336" i="35" s="1"/>
  <c r="P2338" i="35"/>
  <c r="Q2338" i="35" s="1"/>
  <c r="P2340" i="35"/>
  <c r="Q2340" i="35" s="1"/>
  <c r="P2342" i="35"/>
  <c r="Q2342" i="35" s="1"/>
  <c r="P2344" i="35"/>
  <c r="Q2344" i="35" s="1"/>
  <c r="P2346" i="35"/>
  <c r="Q2346" i="35" s="1"/>
  <c r="P2348" i="35"/>
  <c r="Q2348" i="35" s="1"/>
  <c r="P2350" i="35"/>
  <c r="Q2350" i="35" s="1"/>
  <c r="P2352" i="35"/>
  <c r="Q2352" i="35" s="1"/>
  <c r="P2354" i="35"/>
  <c r="Q2354" i="35" s="1"/>
  <c r="P2356" i="35"/>
  <c r="Q2356" i="35" s="1"/>
  <c r="P2358" i="35"/>
  <c r="Q2358" i="35" s="1"/>
  <c r="P2360" i="35"/>
  <c r="Q2360" i="35" s="1"/>
  <c r="P2362" i="35"/>
  <c r="Q2362" i="35" s="1"/>
  <c r="P2364" i="35"/>
  <c r="Q2364" i="35" s="1"/>
  <c r="P2366" i="35"/>
  <c r="Q2366" i="35" s="1"/>
  <c r="P2368" i="35"/>
  <c r="Q2368" i="35" s="1"/>
  <c r="P2370" i="35"/>
  <c r="Q2370" i="35" s="1"/>
  <c r="P2372" i="35"/>
  <c r="Q2372" i="35" s="1"/>
  <c r="P2374" i="35"/>
  <c r="Q2374" i="35" s="1"/>
  <c r="P2376" i="35"/>
  <c r="Q2376" i="35" s="1"/>
  <c r="P2378" i="35"/>
  <c r="Q2378" i="35" s="1"/>
  <c r="P2380" i="35"/>
  <c r="Q2380" i="35" s="1"/>
  <c r="P2382" i="35"/>
  <c r="Q2382" i="35" s="1"/>
  <c r="P2384" i="35"/>
  <c r="Q2384" i="35" s="1"/>
  <c r="P2386" i="35"/>
  <c r="Q2386" i="35" s="1"/>
  <c r="P2388" i="35"/>
  <c r="Q2388" i="35" s="1"/>
  <c r="P2390" i="35"/>
  <c r="Q2390" i="35" s="1"/>
  <c r="P2392" i="35"/>
  <c r="Q2392" i="35" s="1"/>
  <c r="P2394" i="35"/>
  <c r="Q2394" i="35" s="1"/>
  <c r="P2396" i="35"/>
  <c r="Q2396" i="35" s="1"/>
  <c r="P2398" i="35"/>
  <c r="Q2398" i="35" s="1"/>
  <c r="P2400" i="35"/>
  <c r="Q2400" i="35" s="1"/>
  <c r="P2402" i="35"/>
  <c r="Q2402" i="35" s="1"/>
  <c r="P2404" i="35"/>
  <c r="Q2404" i="35" s="1"/>
  <c r="P2406" i="35"/>
  <c r="Q2406" i="35" s="1"/>
  <c r="P2408" i="35"/>
  <c r="Q2408" i="35" s="1"/>
  <c r="P2410" i="35"/>
  <c r="Q2410" i="35" s="1"/>
  <c r="P2412" i="35"/>
  <c r="Q2412" i="35" s="1"/>
  <c r="P2414" i="35"/>
  <c r="Q2414" i="35" s="1"/>
  <c r="P2416" i="35"/>
  <c r="Q2416" i="35" s="1"/>
  <c r="P2418" i="35"/>
  <c r="Q2418" i="35" s="1"/>
  <c r="P2420" i="35"/>
  <c r="Q2420" i="35" s="1"/>
  <c r="P2422" i="35"/>
  <c r="Q2422" i="35" s="1"/>
  <c r="P2424" i="35"/>
  <c r="Q2424" i="35" s="1"/>
  <c r="P2426" i="35"/>
  <c r="Q2426" i="35" s="1"/>
  <c r="P2428" i="35"/>
  <c r="Q2428" i="35" s="1"/>
  <c r="P2430" i="35"/>
  <c r="Q2430" i="35" s="1"/>
  <c r="P2432" i="35"/>
  <c r="Q2432" i="35" s="1"/>
  <c r="P2434" i="35"/>
  <c r="Q2434" i="35" s="1"/>
  <c r="P2436" i="35"/>
  <c r="Q2436" i="35" s="1"/>
  <c r="P2438" i="35"/>
  <c r="Q2438" i="35" s="1"/>
  <c r="P2440" i="35"/>
  <c r="Q2440" i="35" s="1"/>
  <c r="P2442" i="35"/>
  <c r="Q2442" i="35" s="1"/>
  <c r="P2444" i="35"/>
  <c r="Q2444" i="35" s="1"/>
  <c r="P2446" i="35"/>
  <c r="Q2446" i="35" s="1"/>
  <c r="P2448" i="35"/>
  <c r="Q2448" i="35" s="1"/>
  <c r="P2450" i="35"/>
  <c r="Q2450" i="35" s="1"/>
  <c r="P2452" i="35"/>
  <c r="Q2452" i="35" s="1"/>
  <c r="P2454" i="35"/>
  <c r="Q2454" i="35" s="1"/>
  <c r="P2456" i="35"/>
  <c r="Q2456" i="35" s="1"/>
  <c r="P2458" i="35"/>
  <c r="Q2458" i="35" s="1"/>
  <c r="P2460" i="35"/>
  <c r="Q2460" i="35" s="1"/>
  <c r="P2462" i="35"/>
  <c r="Q2462" i="35" s="1"/>
  <c r="P2464" i="35"/>
  <c r="Q2464" i="35" s="1"/>
  <c r="P2466" i="35"/>
  <c r="Q2466" i="35" s="1"/>
  <c r="P2468" i="35"/>
  <c r="Q2468" i="35" s="1"/>
  <c r="P2470" i="35"/>
  <c r="Q2470" i="35" s="1"/>
  <c r="P2472" i="35"/>
  <c r="Q2472" i="35" s="1"/>
  <c r="P2474" i="35"/>
  <c r="Q2474" i="35" s="1"/>
  <c r="P2476" i="35"/>
  <c r="Q2476" i="35" s="1"/>
  <c r="P2478" i="35"/>
  <c r="Q2478" i="35" s="1"/>
  <c r="P2480" i="35"/>
  <c r="Q2480" i="35" s="1"/>
  <c r="P2482" i="35"/>
  <c r="Q2482" i="35" s="1"/>
  <c r="P2484" i="35"/>
  <c r="Q2484" i="35" s="1"/>
  <c r="P2486" i="35"/>
  <c r="Q2486" i="35" s="1"/>
  <c r="P2488" i="35"/>
  <c r="Q2488" i="35" s="1"/>
  <c r="P2490" i="35"/>
  <c r="Q2490" i="35" s="1"/>
  <c r="P2492" i="35"/>
  <c r="Q2492" i="35" s="1"/>
  <c r="P2494" i="35"/>
  <c r="Q2494" i="35" s="1"/>
  <c r="P2496" i="35"/>
  <c r="Q2496" i="35" s="1"/>
  <c r="P2498" i="35"/>
  <c r="Q2498" i="35" s="1"/>
  <c r="P2500" i="35"/>
  <c r="Q2500" i="35" s="1"/>
  <c r="P2502" i="35"/>
  <c r="Q2502" i="35" s="1"/>
  <c r="P2504" i="35"/>
  <c r="Q2504" i="35" s="1"/>
  <c r="P2506" i="35"/>
  <c r="Q2506" i="35" s="1"/>
  <c r="P2508" i="35"/>
  <c r="Q2508" i="35" s="1"/>
  <c r="P2510" i="35"/>
  <c r="Q2510" i="35" s="1"/>
  <c r="P2512" i="35"/>
  <c r="Q2512" i="35" s="1"/>
  <c r="P2514" i="35"/>
  <c r="Q2514" i="35" s="1"/>
  <c r="P2516" i="35"/>
  <c r="Q2516" i="35" s="1"/>
  <c r="P2518" i="35"/>
  <c r="Q2518" i="35" s="1"/>
  <c r="P2520" i="35"/>
  <c r="Q2520" i="35" s="1"/>
  <c r="P2522" i="35"/>
  <c r="Q2522" i="35" s="1"/>
  <c r="P2524" i="35"/>
  <c r="Q2524" i="35" s="1"/>
  <c r="P2526" i="35"/>
  <c r="Q2526" i="35" s="1"/>
  <c r="P2528" i="35"/>
  <c r="Q2528" i="35" s="1"/>
  <c r="P2530" i="35"/>
  <c r="Q2530" i="35" s="1"/>
  <c r="P2532" i="35"/>
  <c r="Q2532" i="35" s="1"/>
  <c r="P2534" i="35"/>
  <c r="Q2534" i="35" s="1"/>
  <c r="P2536" i="35"/>
  <c r="Q2536" i="35" s="1"/>
  <c r="P2538" i="35"/>
  <c r="Q2538" i="35" s="1"/>
  <c r="P2540" i="35"/>
  <c r="Q2540" i="35" s="1"/>
  <c r="P2542" i="35"/>
  <c r="Q2542" i="35" s="1"/>
  <c r="P2544" i="35"/>
  <c r="Q2544" i="35" s="1"/>
  <c r="P2546" i="35"/>
  <c r="Q2546" i="35" s="1"/>
  <c r="P2548" i="35"/>
  <c r="Q2548" i="35" s="1"/>
  <c r="P2550" i="35"/>
  <c r="Q2550" i="35" s="1"/>
  <c r="P2552" i="35"/>
  <c r="Q2552" i="35" s="1"/>
  <c r="P2554" i="35"/>
  <c r="Q2554" i="35" s="1"/>
  <c r="P2556" i="35"/>
  <c r="Q2556" i="35" s="1"/>
  <c r="P2558" i="35"/>
  <c r="Q2558" i="35" s="1"/>
  <c r="P2560" i="35"/>
  <c r="Q2560" i="35" s="1"/>
  <c r="P2562" i="35"/>
  <c r="Q2562" i="35" s="1"/>
  <c r="P2564" i="35"/>
  <c r="Q2564" i="35" s="1"/>
  <c r="P2566" i="35"/>
  <c r="Q2566" i="35" s="1"/>
  <c r="P2568" i="35"/>
  <c r="Q2568" i="35" s="1"/>
  <c r="P2570" i="35"/>
  <c r="Q2570" i="35" s="1"/>
  <c r="P2572" i="35"/>
  <c r="Q2572" i="35" s="1"/>
  <c r="P2574" i="35"/>
  <c r="Q2574" i="35" s="1"/>
  <c r="P2576" i="35"/>
  <c r="Q2576" i="35" s="1"/>
  <c r="P2578" i="35"/>
  <c r="Q2578" i="35" s="1"/>
  <c r="P2580" i="35"/>
  <c r="Q2580" i="35" s="1"/>
  <c r="P2582" i="35"/>
  <c r="Q2582" i="35" s="1"/>
  <c r="P2584" i="35"/>
  <c r="Q2584" i="35" s="1"/>
  <c r="P2586" i="35"/>
  <c r="Q2586" i="35" s="1"/>
  <c r="P2588" i="35"/>
  <c r="Q2588" i="35" s="1"/>
  <c r="P2590" i="35"/>
  <c r="Q2590" i="35" s="1"/>
  <c r="P2592" i="35"/>
  <c r="Q2592" i="35" s="1"/>
  <c r="P2594" i="35"/>
  <c r="Q2594" i="35" s="1"/>
  <c r="P2596" i="35"/>
  <c r="Q2596" i="35" s="1"/>
  <c r="P2598" i="35"/>
  <c r="Q2598" i="35" s="1"/>
  <c r="P2600" i="35"/>
  <c r="Q2600" i="35" s="1"/>
  <c r="P2602" i="35"/>
  <c r="Q2602" i="35" s="1"/>
  <c r="P2604" i="35"/>
  <c r="Q2604" i="35" s="1"/>
  <c r="P2606" i="35"/>
  <c r="Q2606" i="35" s="1"/>
  <c r="P2608" i="35"/>
  <c r="Q2608" i="35" s="1"/>
  <c r="P2610" i="35"/>
  <c r="Q2610" i="35" s="1"/>
  <c r="P2612" i="35"/>
  <c r="Q2612" i="35" s="1"/>
  <c r="P2614" i="35"/>
  <c r="Q2614" i="35" s="1"/>
  <c r="P2616" i="35"/>
  <c r="Q2616" i="35" s="1"/>
  <c r="P2618" i="35"/>
  <c r="Q2618" i="35" s="1"/>
  <c r="P2620" i="35"/>
  <c r="Q2620" i="35" s="1"/>
  <c r="P2622" i="35"/>
  <c r="Q2622" i="35" s="1"/>
  <c r="P2624" i="35"/>
  <c r="Q2624" i="35" s="1"/>
  <c r="P2626" i="35"/>
  <c r="Q2626" i="35" s="1"/>
  <c r="P2628" i="35"/>
  <c r="Q2628" i="35" s="1"/>
  <c r="P2630" i="35"/>
  <c r="Q2630" i="35" s="1"/>
  <c r="P2632" i="35"/>
  <c r="Q2632" i="35" s="1"/>
  <c r="P2634" i="35"/>
  <c r="Q2634" i="35" s="1"/>
  <c r="P2636" i="35"/>
  <c r="Q2636" i="35" s="1"/>
  <c r="P2638" i="35"/>
  <c r="Q2638" i="35" s="1"/>
  <c r="P2640" i="35"/>
  <c r="Q2640" i="35" s="1"/>
  <c r="P2642" i="35"/>
  <c r="Q2642" i="35" s="1"/>
  <c r="P2644" i="35"/>
  <c r="Q2644" i="35" s="1"/>
  <c r="P2646" i="35"/>
  <c r="Q2646" i="35" s="1"/>
  <c r="P2648" i="35"/>
  <c r="Q2648" i="35" s="1"/>
  <c r="P2650" i="35"/>
  <c r="Q2650" i="35" s="1"/>
  <c r="P2652" i="35"/>
  <c r="Q2652" i="35" s="1"/>
  <c r="P2654" i="35"/>
  <c r="Q2654" i="35" s="1"/>
  <c r="P2656" i="35"/>
  <c r="Q2656" i="35" s="1"/>
  <c r="P2658" i="35"/>
  <c r="Q2658" i="35" s="1"/>
  <c r="P2660" i="35"/>
  <c r="Q2660" i="35" s="1"/>
  <c r="P2662" i="35"/>
  <c r="Q2662" i="35" s="1"/>
  <c r="P2664" i="35"/>
  <c r="Q2664" i="35" s="1"/>
  <c r="P2666" i="35"/>
  <c r="Q2666" i="35" s="1"/>
  <c r="P2668" i="35"/>
  <c r="Q2668" i="35" s="1"/>
  <c r="P2670" i="35"/>
  <c r="Q2670" i="35" s="1"/>
  <c r="P2672" i="35"/>
  <c r="Q2672" i="35" s="1"/>
  <c r="P2674" i="35"/>
  <c r="Q2674" i="35" s="1"/>
  <c r="P2676" i="35"/>
  <c r="Q2676" i="35" s="1"/>
  <c r="P2678" i="35"/>
  <c r="Q2678" i="35" s="1"/>
  <c r="P2680" i="35"/>
  <c r="Q2680" i="35" s="1"/>
  <c r="P2682" i="35"/>
  <c r="Q2682" i="35" s="1"/>
  <c r="P2684" i="35"/>
  <c r="Q2684" i="35" s="1"/>
  <c r="P2686" i="35"/>
  <c r="Q2686" i="35" s="1"/>
  <c r="P2688" i="35"/>
  <c r="Q2688" i="35" s="1"/>
  <c r="P2690" i="35"/>
  <c r="Q2690" i="35" s="1"/>
  <c r="P2692" i="35"/>
  <c r="Q2692" i="35" s="1"/>
  <c r="P2694" i="35"/>
  <c r="Q2694" i="35" s="1"/>
  <c r="P2696" i="35"/>
  <c r="Q2696" i="35" s="1"/>
  <c r="P2698" i="35"/>
  <c r="Q2698" i="35" s="1"/>
  <c r="P2700" i="35"/>
  <c r="Q2700" i="35" s="1"/>
  <c r="P2702" i="35"/>
  <c r="Q2702" i="35" s="1"/>
  <c r="P2704" i="35"/>
  <c r="Q2704" i="35" s="1"/>
  <c r="P2706" i="35"/>
  <c r="Q2706" i="35" s="1"/>
  <c r="P2708" i="35"/>
  <c r="Q2708" i="35" s="1"/>
  <c r="P2710" i="35"/>
  <c r="Q2710" i="35" s="1"/>
  <c r="P2712" i="35"/>
  <c r="Q2712" i="35" s="1"/>
  <c r="P2714" i="35"/>
  <c r="Q2714" i="35" s="1"/>
  <c r="P2716" i="35"/>
  <c r="Q2716" i="35" s="1"/>
  <c r="P2718" i="35"/>
  <c r="Q2718" i="35" s="1"/>
  <c r="P2720" i="35"/>
  <c r="Q2720" i="35" s="1"/>
  <c r="P2722" i="35"/>
  <c r="Q2722" i="35" s="1"/>
  <c r="P2724" i="35"/>
  <c r="Q2724" i="35" s="1"/>
  <c r="P2726" i="35"/>
  <c r="Q2726" i="35" s="1"/>
  <c r="P2728" i="35"/>
  <c r="Q2728" i="35" s="1"/>
  <c r="P2730" i="35"/>
  <c r="Q2730" i="35" s="1"/>
  <c r="P2732" i="35"/>
  <c r="Q2732" i="35" s="1"/>
  <c r="P2734" i="35"/>
  <c r="Q2734" i="35" s="1"/>
  <c r="P2736" i="35"/>
  <c r="Q2736" i="35" s="1"/>
  <c r="P2738" i="35"/>
  <c r="Q2738" i="35" s="1"/>
  <c r="P2740" i="35"/>
  <c r="Q2740" i="35" s="1"/>
  <c r="P2742" i="35"/>
  <c r="Q2742" i="35" s="1"/>
  <c r="P2744" i="35"/>
  <c r="Q2744" i="35" s="1"/>
  <c r="P2746" i="35"/>
  <c r="Q2746" i="35" s="1"/>
  <c r="P2748" i="35"/>
  <c r="Q2748" i="35" s="1"/>
  <c r="P2750" i="35"/>
  <c r="Q2750" i="35" s="1"/>
  <c r="P2752" i="35"/>
  <c r="Q2752" i="35" s="1"/>
  <c r="P2754" i="35"/>
  <c r="Q2754" i="35" s="1"/>
  <c r="P2756" i="35"/>
  <c r="Q2756" i="35" s="1"/>
  <c r="P2758" i="35"/>
  <c r="Q2758" i="35" s="1"/>
  <c r="P2760" i="35"/>
  <c r="Q2760" i="35" s="1"/>
  <c r="P2762" i="35"/>
  <c r="Q2762" i="35" s="1"/>
  <c r="P2764" i="35"/>
  <c r="Q2764" i="35" s="1"/>
  <c r="P2766" i="35"/>
  <c r="Q2766" i="35" s="1"/>
  <c r="P2768" i="35"/>
  <c r="Q2768" i="35" s="1"/>
  <c r="P2770" i="35"/>
  <c r="Q2770" i="35" s="1"/>
  <c r="P2772" i="35"/>
  <c r="Q2772" i="35" s="1"/>
  <c r="P2774" i="35"/>
  <c r="Q2774" i="35" s="1"/>
  <c r="P2776" i="35"/>
  <c r="Q2776" i="35" s="1"/>
  <c r="P2778" i="35"/>
  <c r="Q2778" i="35" s="1"/>
  <c r="P2780" i="35"/>
  <c r="Q2780" i="35" s="1"/>
  <c r="P2782" i="35"/>
  <c r="Q2782" i="35" s="1"/>
  <c r="P2784" i="35"/>
  <c r="Q2784" i="35" s="1"/>
  <c r="P2786" i="35"/>
  <c r="Q2786" i="35" s="1"/>
  <c r="P2788" i="35"/>
  <c r="Q2788" i="35" s="1"/>
  <c r="P2790" i="35"/>
  <c r="Q2790" i="35" s="1"/>
  <c r="P2792" i="35"/>
  <c r="Q2792" i="35" s="1"/>
  <c r="P2794" i="35"/>
  <c r="Q2794" i="35" s="1"/>
  <c r="P2796" i="35"/>
  <c r="Q2796" i="35" s="1"/>
  <c r="P2798" i="35"/>
  <c r="Q2798" i="35" s="1"/>
  <c r="P2800" i="35"/>
  <c r="Q2800" i="35" s="1"/>
  <c r="P2802" i="35"/>
  <c r="Q2802" i="35" s="1"/>
  <c r="P2804" i="35"/>
  <c r="Q2804" i="35" s="1"/>
  <c r="P2806" i="35"/>
  <c r="Q2806" i="35" s="1"/>
  <c r="P2808" i="35"/>
  <c r="Q2808" i="35" s="1"/>
  <c r="P2810" i="35"/>
  <c r="Q2810" i="35" s="1"/>
  <c r="P2812" i="35"/>
  <c r="Q2812" i="35" s="1"/>
  <c r="P2814" i="35"/>
  <c r="Q2814" i="35" s="1"/>
  <c r="P2816" i="35"/>
  <c r="Q2816" i="35" s="1"/>
  <c r="P2818" i="35"/>
  <c r="Q2818" i="35" s="1"/>
  <c r="P2820" i="35"/>
  <c r="Q2820" i="35" s="1"/>
  <c r="P2822" i="35"/>
  <c r="Q2822" i="35" s="1"/>
  <c r="P2824" i="35"/>
  <c r="Q2824" i="35" s="1"/>
  <c r="P2826" i="35"/>
  <c r="Q2826" i="35" s="1"/>
  <c r="P2828" i="35"/>
  <c r="Q2828" i="35" s="1"/>
  <c r="P2830" i="35"/>
  <c r="Q2830" i="35" s="1"/>
  <c r="P2832" i="35"/>
  <c r="Q2832" i="35" s="1"/>
  <c r="P2834" i="35"/>
  <c r="Q2834" i="35" s="1"/>
  <c r="P2836" i="35"/>
  <c r="Q2836" i="35" s="1"/>
  <c r="P2838" i="35"/>
  <c r="Q2838" i="35" s="1"/>
  <c r="P2840" i="35"/>
  <c r="Q2840" i="35" s="1"/>
  <c r="P2842" i="35"/>
  <c r="Q2842" i="35" s="1"/>
  <c r="P2844" i="35"/>
  <c r="Q2844" i="35" s="1"/>
  <c r="P2846" i="35"/>
  <c r="Q2846" i="35" s="1"/>
  <c r="P2848" i="35"/>
  <c r="Q2848" i="35" s="1"/>
  <c r="P2850" i="35"/>
  <c r="Q2850" i="35" s="1"/>
  <c r="P2852" i="35"/>
  <c r="Q2852" i="35" s="1"/>
  <c r="P2854" i="35"/>
  <c r="Q2854" i="35" s="1"/>
  <c r="P2856" i="35"/>
  <c r="Q2856" i="35" s="1"/>
  <c r="P2858" i="35"/>
  <c r="Q2858" i="35" s="1"/>
  <c r="P2860" i="35"/>
  <c r="Q2860" i="35" s="1"/>
  <c r="P2862" i="35"/>
  <c r="Q2862" i="35" s="1"/>
  <c r="P2864" i="35"/>
  <c r="Q2864" i="35" s="1"/>
  <c r="P2866" i="35"/>
  <c r="Q2866" i="35" s="1"/>
  <c r="P2868" i="35"/>
  <c r="Q2868" i="35" s="1"/>
  <c r="P2870" i="35"/>
  <c r="Q2870" i="35" s="1"/>
  <c r="P2872" i="35"/>
  <c r="Q2872" i="35" s="1"/>
  <c r="P2874" i="35"/>
  <c r="Q2874" i="35" s="1"/>
  <c r="P2876" i="35"/>
  <c r="Q2876" i="35" s="1"/>
  <c r="P2878" i="35"/>
  <c r="Q2878" i="35" s="1"/>
  <c r="P2880" i="35"/>
  <c r="Q2880" i="35" s="1"/>
  <c r="P2882" i="35"/>
  <c r="Q2882" i="35" s="1"/>
  <c r="P2884" i="35"/>
  <c r="Q2884" i="35" s="1"/>
  <c r="P2886" i="35"/>
  <c r="Q2886" i="35" s="1"/>
  <c r="P2888" i="35"/>
  <c r="Q2888" i="35" s="1"/>
  <c r="P2890" i="35"/>
  <c r="Q2890" i="35" s="1"/>
  <c r="P2892" i="35"/>
  <c r="Q2892" i="35" s="1"/>
  <c r="P2894" i="35"/>
  <c r="Q2894" i="35" s="1"/>
  <c r="P2896" i="35"/>
  <c r="Q2896" i="35" s="1"/>
  <c r="P2898" i="35"/>
  <c r="Q2898" i="35" s="1"/>
  <c r="P2900" i="35"/>
  <c r="Q2900" i="35" s="1"/>
  <c r="P2902" i="35"/>
  <c r="Q2902" i="35" s="1"/>
  <c r="P2904" i="35"/>
  <c r="Q2904" i="35" s="1"/>
  <c r="P2906" i="35"/>
  <c r="Q2906" i="35" s="1"/>
  <c r="P2908" i="35"/>
  <c r="Q2908" i="35" s="1"/>
  <c r="P2910" i="35"/>
  <c r="Q2910" i="35" s="1"/>
  <c r="P2912" i="35"/>
  <c r="Q2912" i="35" s="1"/>
  <c r="P2914" i="35"/>
  <c r="Q2914" i="35" s="1"/>
  <c r="P2916" i="35"/>
  <c r="Q2916" i="35" s="1"/>
  <c r="P2918" i="35"/>
  <c r="Q2918" i="35" s="1"/>
  <c r="P2920" i="35"/>
  <c r="Q2920" i="35" s="1"/>
  <c r="P2922" i="35"/>
  <c r="Q2922" i="35" s="1"/>
  <c r="P2924" i="35"/>
  <c r="Q2924" i="35" s="1"/>
  <c r="P2926" i="35"/>
  <c r="Q2926" i="35" s="1"/>
  <c r="P2928" i="35"/>
  <c r="Q2928" i="35" s="1"/>
  <c r="P2930" i="35"/>
  <c r="Q2930" i="35" s="1"/>
  <c r="P2932" i="35"/>
  <c r="Q2932" i="35" s="1"/>
  <c r="P2934" i="35"/>
  <c r="Q2934" i="35" s="1"/>
  <c r="P2936" i="35"/>
  <c r="Q2936" i="35" s="1"/>
  <c r="P2938" i="35"/>
  <c r="Q2938" i="35" s="1"/>
  <c r="P2940" i="35"/>
  <c r="Q2940" i="35" s="1"/>
  <c r="P2942" i="35"/>
  <c r="Q2942" i="35" s="1"/>
  <c r="P2944" i="35"/>
  <c r="Q2944" i="35" s="1"/>
  <c r="P2946" i="35"/>
  <c r="Q2946" i="35" s="1"/>
  <c r="P2948" i="35"/>
  <c r="Q2948" i="35" s="1"/>
  <c r="P2950" i="35"/>
  <c r="Q2950" i="35" s="1"/>
  <c r="P2952" i="35"/>
  <c r="Q2952" i="35" s="1"/>
  <c r="P2954" i="35"/>
  <c r="Q2954" i="35" s="1"/>
  <c r="P2956" i="35"/>
  <c r="Q2956" i="35" s="1"/>
  <c r="P2958" i="35"/>
  <c r="Q2958" i="35" s="1"/>
  <c r="P2960" i="35"/>
  <c r="Q2960" i="35" s="1"/>
  <c r="P2962" i="35"/>
  <c r="Q2962" i="35" s="1"/>
  <c r="P2964" i="35"/>
  <c r="Q2964" i="35" s="1"/>
  <c r="P2966" i="35"/>
  <c r="Q2966" i="35" s="1"/>
  <c r="P2968" i="35"/>
  <c r="Q2968" i="35" s="1"/>
  <c r="P2970" i="35"/>
  <c r="Q2970" i="35" s="1"/>
  <c r="P2972" i="35"/>
  <c r="Q2972" i="35" s="1"/>
  <c r="P2974" i="35"/>
  <c r="Q2974" i="35" s="1"/>
  <c r="P2976" i="35"/>
  <c r="Q2976" i="35" s="1"/>
  <c r="P2978" i="35"/>
  <c r="Q2978" i="35" s="1"/>
  <c r="P2980" i="35"/>
  <c r="Q2980" i="35" s="1"/>
  <c r="P2982" i="35"/>
  <c r="Q2982" i="35" s="1"/>
  <c r="P2984" i="35"/>
  <c r="Q2984" i="35" s="1"/>
  <c r="P2986" i="35"/>
  <c r="Q2986" i="35" s="1"/>
  <c r="P2988" i="35"/>
  <c r="Q2988" i="35" s="1"/>
  <c r="P2990" i="35"/>
  <c r="Q2990" i="35" s="1"/>
  <c r="P2992" i="35"/>
  <c r="Q2992" i="35" s="1"/>
  <c r="P2994" i="35"/>
  <c r="Q2994" i="35" s="1"/>
  <c r="P2996" i="35"/>
  <c r="Q2996" i="35" s="1"/>
  <c r="P2998" i="35"/>
  <c r="Q2998" i="35" s="1"/>
  <c r="P3000" i="35"/>
  <c r="Q3000" i="35" s="1"/>
  <c r="P3002" i="35"/>
  <c r="Q3002" i="35" s="1"/>
  <c r="P3004" i="35"/>
  <c r="Q3004" i="35" s="1"/>
  <c r="P3006" i="35"/>
  <c r="Q3006" i="35" s="1"/>
  <c r="P3008" i="35"/>
  <c r="Q3008" i="35" s="1"/>
  <c r="P3010" i="35"/>
  <c r="Q3010" i="35" s="1"/>
  <c r="P3012" i="35"/>
  <c r="Q3012" i="35" s="1"/>
  <c r="P3014" i="35"/>
  <c r="Q3014" i="35" s="1"/>
  <c r="P3016" i="35"/>
  <c r="Q3016" i="35" s="1"/>
  <c r="P3018" i="35"/>
  <c r="Q3018" i="35" s="1"/>
  <c r="P3020" i="35"/>
  <c r="Q3020" i="35" s="1"/>
  <c r="P3022" i="35"/>
  <c r="Q3022" i="35" s="1"/>
  <c r="P3024" i="35"/>
  <c r="Q3024" i="35" s="1"/>
  <c r="P3026" i="35"/>
  <c r="Q3026" i="35" s="1"/>
  <c r="P3028" i="35"/>
  <c r="Q3028" i="35" s="1"/>
  <c r="P3030" i="35"/>
  <c r="Q3030" i="35" s="1"/>
  <c r="P3032" i="35"/>
  <c r="Q3032" i="35" s="1"/>
  <c r="P3034" i="35"/>
  <c r="Q3034" i="35" s="1"/>
  <c r="P3036" i="35"/>
  <c r="Q3036" i="35" s="1"/>
  <c r="P3038" i="35"/>
  <c r="Q3038" i="35" s="1"/>
  <c r="P3040" i="35"/>
  <c r="Q3040" i="35" s="1"/>
  <c r="P3042" i="35"/>
  <c r="Q3042" i="35" s="1"/>
  <c r="P3044" i="35"/>
  <c r="Q3044" i="35" s="1"/>
  <c r="P3046" i="35"/>
  <c r="Q3046" i="35" s="1"/>
  <c r="P3048" i="35"/>
  <c r="Q3048" i="35" s="1"/>
  <c r="P3050" i="35"/>
  <c r="Q3050" i="35" s="1"/>
  <c r="P3052" i="35"/>
  <c r="Q3052" i="35" s="1"/>
  <c r="P3054" i="35"/>
  <c r="Q3054" i="35" s="1"/>
  <c r="P3056" i="35"/>
  <c r="Q3056" i="35" s="1"/>
  <c r="P3058" i="35"/>
  <c r="Q3058" i="35" s="1"/>
  <c r="P3060" i="35"/>
  <c r="Q3060" i="35" s="1"/>
  <c r="P3062" i="35"/>
  <c r="Q3062" i="35" s="1"/>
  <c r="P3064" i="35"/>
  <c r="Q3064" i="35" s="1"/>
  <c r="P3066" i="35"/>
  <c r="Q3066" i="35" s="1"/>
  <c r="P3068" i="35"/>
  <c r="Q3068" i="35" s="1"/>
  <c r="P3070" i="35"/>
  <c r="Q3070" i="35" s="1"/>
  <c r="P3072" i="35"/>
  <c r="Q3072" i="35" s="1"/>
  <c r="P3074" i="35"/>
  <c r="Q3074" i="35" s="1"/>
  <c r="P3076" i="35"/>
  <c r="Q3076" i="35" s="1"/>
  <c r="P3078" i="35"/>
  <c r="Q3078" i="35" s="1"/>
  <c r="P3080" i="35"/>
  <c r="Q3080" i="35" s="1"/>
  <c r="P3082" i="35"/>
  <c r="Q3082" i="35" s="1"/>
  <c r="P3084" i="35"/>
  <c r="Q3084" i="35" s="1"/>
  <c r="P3086" i="35"/>
  <c r="Q3086" i="35" s="1"/>
  <c r="P3088" i="35"/>
  <c r="Q3088" i="35" s="1"/>
  <c r="P3090" i="35"/>
  <c r="Q3090" i="35" s="1"/>
  <c r="P3092" i="35"/>
  <c r="Q3092" i="35" s="1"/>
  <c r="P3094" i="35"/>
  <c r="Q3094" i="35" s="1"/>
  <c r="P3096" i="35"/>
  <c r="Q3096" i="35" s="1"/>
  <c r="P3098" i="35"/>
  <c r="Q3098" i="35" s="1"/>
  <c r="P3100" i="35"/>
  <c r="Q3100" i="35" s="1"/>
  <c r="P3102" i="35"/>
  <c r="Q3102" i="35" s="1"/>
  <c r="P3104" i="35"/>
  <c r="Q3104" i="35" s="1"/>
  <c r="P3106" i="35"/>
  <c r="Q3106" i="35" s="1"/>
  <c r="P3108" i="35"/>
  <c r="Q3108" i="35" s="1"/>
  <c r="P3110" i="35"/>
  <c r="Q3110" i="35" s="1"/>
  <c r="P3112" i="35"/>
  <c r="Q3112" i="35" s="1"/>
  <c r="P3114" i="35"/>
  <c r="Q3114" i="35" s="1"/>
  <c r="P3116" i="35"/>
  <c r="Q3116" i="35" s="1"/>
  <c r="P3118" i="35"/>
  <c r="Q3118" i="35" s="1"/>
  <c r="P3120" i="35"/>
  <c r="Q3120" i="35" s="1"/>
  <c r="P3122" i="35"/>
  <c r="Q3122" i="35" s="1"/>
  <c r="P3124" i="35"/>
  <c r="Q3124" i="35" s="1"/>
  <c r="P3126" i="35"/>
  <c r="Q3126" i="35" s="1"/>
  <c r="P3128" i="35"/>
  <c r="Q3128" i="35" s="1"/>
  <c r="P3130" i="35"/>
  <c r="Q3130" i="35" s="1"/>
  <c r="P3132" i="35"/>
  <c r="Q3132" i="35" s="1"/>
  <c r="P3134" i="35"/>
  <c r="Q3134" i="35" s="1"/>
  <c r="P3136" i="35"/>
  <c r="Q3136" i="35" s="1"/>
  <c r="P3138" i="35"/>
  <c r="Q3138" i="35" s="1"/>
  <c r="P3140" i="35"/>
  <c r="Q3140" i="35" s="1"/>
  <c r="P3142" i="35"/>
  <c r="Q3142" i="35" s="1"/>
  <c r="P3144" i="35"/>
  <c r="Q3144" i="35" s="1"/>
  <c r="P3146" i="35"/>
  <c r="Q3146" i="35" s="1"/>
  <c r="P3148" i="35"/>
  <c r="Q3148" i="35" s="1"/>
  <c r="P3150" i="35"/>
  <c r="Q3150" i="35" s="1"/>
  <c r="P3152" i="35"/>
  <c r="Q3152" i="35" s="1"/>
  <c r="P3154" i="35"/>
  <c r="Q3154" i="35" s="1"/>
  <c r="P3156" i="35"/>
  <c r="Q3156" i="35" s="1"/>
  <c r="P3158" i="35"/>
  <c r="Q3158" i="35" s="1"/>
  <c r="P3160" i="35"/>
  <c r="Q3160" i="35" s="1"/>
  <c r="P3162" i="35"/>
  <c r="Q3162" i="35" s="1"/>
  <c r="P3164" i="35"/>
  <c r="Q3164" i="35" s="1"/>
  <c r="P3166" i="35"/>
  <c r="Q3166" i="35" s="1"/>
  <c r="P3168" i="35"/>
  <c r="Q3168" i="35" s="1"/>
  <c r="P3170" i="35"/>
  <c r="Q3170" i="35" s="1"/>
  <c r="P3172" i="35"/>
  <c r="Q3172" i="35" s="1"/>
  <c r="P3174" i="35"/>
  <c r="Q3174" i="35" s="1"/>
  <c r="P3176" i="35"/>
  <c r="Q3176" i="35" s="1"/>
  <c r="P3178" i="35"/>
  <c r="Q3178" i="35" s="1"/>
  <c r="P3180" i="35"/>
  <c r="Q3180" i="35" s="1"/>
  <c r="P3182" i="35"/>
  <c r="Q3182" i="35" s="1"/>
  <c r="P3184" i="35"/>
  <c r="Q3184" i="35" s="1"/>
  <c r="P3186" i="35"/>
  <c r="Q3186" i="35" s="1"/>
  <c r="P3188" i="35"/>
  <c r="Q3188" i="35" s="1"/>
  <c r="P3190" i="35"/>
  <c r="Q3190" i="35" s="1"/>
  <c r="P3192" i="35"/>
  <c r="Q3192" i="35" s="1"/>
  <c r="P3194" i="35"/>
  <c r="Q3194" i="35" s="1"/>
  <c r="P3196" i="35"/>
  <c r="Q3196" i="35" s="1"/>
  <c r="P3198" i="35"/>
  <c r="Q3198" i="35" s="1"/>
  <c r="P3200" i="35"/>
  <c r="Q3200" i="35" s="1"/>
  <c r="P3202" i="35"/>
  <c r="Q3202" i="35" s="1"/>
  <c r="P3204" i="35"/>
  <c r="Q3204" i="35" s="1"/>
  <c r="P3206" i="35"/>
  <c r="Q3206" i="35" s="1"/>
  <c r="P3208" i="35"/>
  <c r="Q3208" i="35" s="1"/>
  <c r="P3210" i="35"/>
  <c r="Q3210" i="35" s="1"/>
  <c r="P3212" i="35"/>
  <c r="Q3212" i="35" s="1"/>
  <c r="P3214" i="35"/>
  <c r="Q3214" i="35" s="1"/>
  <c r="P3216" i="35"/>
  <c r="Q3216" i="35" s="1"/>
  <c r="P3218" i="35"/>
  <c r="Q3218" i="35" s="1"/>
  <c r="P3220" i="35"/>
  <c r="Q3220" i="35" s="1"/>
  <c r="P3222" i="35"/>
  <c r="Q3222" i="35" s="1"/>
  <c r="P3224" i="35"/>
  <c r="Q3224" i="35" s="1"/>
  <c r="P3226" i="35"/>
  <c r="Q3226" i="35" s="1"/>
  <c r="P3228" i="35"/>
  <c r="Q3228" i="35" s="1"/>
  <c r="P3230" i="35"/>
  <c r="Q3230" i="35" s="1"/>
  <c r="P3232" i="35"/>
  <c r="Q3232" i="35" s="1"/>
  <c r="P3234" i="35"/>
  <c r="Q3234" i="35" s="1"/>
  <c r="P3236" i="35"/>
  <c r="Q3236" i="35" s="1"/>
  <c r="P3238" i="35"/>
  <c r="Q3238" i="35" s="1"/>
  <c r="P3240" i="35"/>
  <c r="Q3240" i="35" s="1"/>
  <c r="P3242" i="35"/>
  <c r="Q3242" i="35" s="1"/>
  <c r="P3244" i="35"/>
  <c r="Q3244" i="35" s="1"/>
  <c r="P3246" i="35"/>
  <c r="Q3246" i="35" s="1"/>
  <c r="P3248" i="35"/>
  <c r="Q3248" i="35" s="1"/>
  <c r="P3250" i="35"/>
  <c r="Q3250" i="35" s="1"/>
  <c r="P3252" i="35"/>
  <c r="Q3252" i="35" s="1"/>
  <c r="P3254" i="35"/>
  <c r="Q3254" i="35" s="1"/>
  <c r="P3256" i="35"/>
  <c r="Q3256" i="35" s="1"/>
  <c r="P3258" i="35"/>
  <c r="Q3258" i="35" s="1"/>
  <c r="P3260" i="35"/>
  <c r="Q3260" i="35" s="1"/>
  <c r="P3262" i="35"/>
  <c r="Q3262" i="35" s="1"/>
  <c r="P3264" i="35"/>
  <c r="Q3264" i="35" s="1"/>
  <c r="P3266" i="35"/>
  <c r="Q3266" i="35" s="1"/>
  <c r="P3268" i="35"/>
  <c r="Q3268" i="35" s="1"/>
  <c r="P3270" i="35"/>
  <c r="Q3270" i="35" s="1"/>
  <c r="P3272" i="35"/>
  <c r="Q3272" i="35" s="1"/>
  <c r="P3274" i="35"/>
  <c r="Q3274" i="35" s="1"/>
  <c r="P3276" i="35"/>
  <c r="Q3276" i="35" s="1"/>
  <c r="P3278" i="35"/>
  <c r="Q3278" i="35" s="1"/>
  <c r="P3280" i="35"/>
  <c r="Q3280" i="35" s="1"/>
  <c r="P3282" i="35"/>
  <c r="Q3282" i="35" s="1"/>
  <c r="P3284" i="35"/>
  <c r="Q3284" i="35" s="1"/>
  <c r="P3286" i="35"/>
  <c r="Q3286" i="35" s="1"/>
  <c r="P3288" i="35"/>
  <c r="Q3288" i="35" s="1"/>
  <c r="P3290" i="35"/>
  <c r="Q3290" i="35" s="1"/>
  <c r="P3292" i="35"/>
  <c r="Q3292" i="35" s="1"/>
  <c r="P3294" i="35"/>
  <c r="Q3294" i="35" s="1"/>
  <c r="P3296" i="35"/>
  <c r="Q3296" i="35" s="1"/>
  <c r="P3298" i="35"/>
  <c r="Q3298" i="35" s="1"/>
  <c r="P3300" i="35"/>
  <c r="Q3300" i="35" s="1"/>
  <c r="P3302" i="35"/>
  <c r="Q3302" i="35" s="1"/>
  <c r="P3304" i="35"/>
  <c r="Q3304" i="35" s="1"/>
  <c r="P3306" i="35"/>
  <c r="Q3306" i="35" s="1"/>
  <c r="P3308" i="35"/>
  <c r="Q3308" i="35" s="1"/>
  <c r="P3310" i="35"/>
  <c r="Q3310" i="35" s="1"/>
  <c r="P3312" i="35"/>
  <c r="Q3312" i="35" s="1"/>
  <c r="P3314" i="35"/>
  <c r="Q3314" i="35" s="1"/>
  <c r="P3316" i="35"/>
  <c r="Q3316" i="35" s="1"/>
  <c r="P3318" i="35"/>
  <c r="Q3318" i="35" s="1"/>
  <c r="P3320" i="35"/>
  <c r="Q3320" i="35" s="1"/>
  <c r="P3322" i="35"/>
  <c r="Q3322" i="35" s="1"/>
  <c r="P3324" i="35"/>
  <c r="Q3324" i="35" s="1"/>
  <c r="P3326" i="35"/>
  <c r="Q3326" i="35" s="1"/>
  <c r="P3328" i="35"/>
  <c r="Q3328" i="35" s="1"/>
  <c r="P3330" i="35"/>
  <c r="Q3330" i="35" s="1"/>
  <c r="P3332" i="35"/>
  <c r="Q3332" i="35" s="1"/>
  <c r="P3334" i="35"/>
  <c r="Q3334" i="35" s="1"/>
  <c r="P3336" i="35"/>
  <c r="Q3336" i="35" s="1"/>
  <c r="P3338" i="35"/>
  <c r="Q3338" i="35" s="1"/>
  <c r="P3340" i="35"/>
  <c r="Q3340" i="35" s="1"/>
  <c r="P3342" i="35"/>
  <c r="Q3342" i="35" s="1"/>
  <c r="P3344" i="35"/>
  <c r="Q3344" i="35" s="1"/>
  <c r="P3346" i="35"/>
  <c r="Q3346" i="35" s="1"/>
  <c r="P3348" i="35"/>
  <c r="Q3348" i="35" s="1"/>
  <c r="P3350" i="35"/>
  <c r="Q3350" i="35" s="1"/>
  <c r="P3352" i="35"/>
  <c r="Q3352" i="35" s="1"/>
  <c r="P3354" i="35"/>
  <c r="Q3354" i="35" s="1"/>
  <c r="P3356" i="35"/>
  <c r="Q3356" i="35" s="1"/>
  <c r="P3358" i="35"/>
  <c r="Q3358" i="35" s="1"/>
  <c r="P3360" i="35"/>
  <c r="Q3360" i="35" s="1"/>
  <c r="P3362" i="35"/>
  <c r="Q3362" i="35" s="1"/>
  <c r="P3364" i="35"/>
  <c r="Q3364" i="35" s="1"/>
  <c r="P3366" i="35"/>
  <c r="Q3366" i="35" s="1"/>
  <c r="P3368" i="35"/>
  <c r="Q3368" i="35" s="1"/>
  <c r="P3370" i="35"/>
  <c r="Q3370" i="35" s="1"/>
  <c r="P3372" i="35"/>
  <c r="Q3372" i="35" s="1"/>
  <c r="P3374" i="35"/>
  <c r="Q3374" i="35" s="1"/>
  <c r="P3376" i="35"/>
  <c r="Q3376" i="35" s="1"/>
  <c r="P3378" i="35"/>
  <c r="Q3378" i="35" s="1"/>
  <c r="P3380" i="35"/>
  <c r="Q3380" i="35" s="1"/>
  <c r="P3382" i="35"/>
  <c r="Q3382" i="35" s="1"/>
  <c r="P3384" i="35"/>
  <c r="Q3384" i="35" s="1"/>
  <c r="P3386" i="35"/>
  <c r="Q3386" i="35" s="1"/>
  <c r="P3388" i="35"/>
  <c r="Q3388" i="35" s="1"/>
  <c r="P3390" i="35"/>
  <c r="Q3390" i="35" s="1"/>
  <c r="P3392" i="35"/>
  <c r="Q3392" i="35" s="1"/>
  <c r="P3394" i="35"/>
  <c r="Q3394" i="35" s="1"/>
  <c r="P3396" i="35"/>
  <c r="Q3396" i="35" s="1"/>
  <c r="P3398" i="35"/>
  <c r="Q3398" i="35" s="1"/>
  <c r="P3400" i="35"/>
  <c r="Q3400" i="35" s="1"/>
  <c r="P3402" i="35"/>
  <c r="Q3402" i="35" s="1"/>
  <c r="P3404" i="35"/>
  <c r="Q3404" i="35" s="1"/>
  <c r="P3406" i="35"/>
  <c r="Q3406" i="35" s="1"/>
  <c r="P3408" i="35"/>
  <c r="Q3408" i="35" s="1"/>
  <c r="P3410" i="35"/>
  <c r="Q3410" i="35" s="1"/>
  <c r="P3412" i="35"/>
  <c r="Q3412" i="35" s="1"/>
  <c r="P3414" i="35"/>
  <c r="Q3414" i="35" s="1"/>
  <c r="P3416" i="35"/>
  <c r="Q3416" i="35" s="1"/>
  <c r="P3418" i="35"/>
  <c r="Q3418" i="35" s="1"/>
  <c r="P3420" i="35"/>
  <c r="Q3420" i="35" s="1"/>
  <c r="P3422" i="35"/>
  <c r="Q3422" i="35" s="1"/>
  <c r="P3424" i="35"/>
  <c r="Q3424" i="35" s="1"/>
  <c r="P3426" i="35"/>
  <c r="Q3426" i="35" s="1"/>
  <c r="P3428" i="35"/>
  <c r="Q3428" i="35" s="1"/>
  <c r="P3430" i="35"/>
  <c r="Q3430" i="35" s="1"/>
  <c r="P3432" i="35"/>
  <c r="Q3432" i="35" s="1"/>
  <c r="P3434" i="35"/>
  <c r="Q3434" i="35" s="1"/>
  <c r="P3436" i="35"/>
  <c r="Q3436" i="35" s="1"/>
  <c r="P3438" i="35"/>
  <c r="Q3438" i="35" s="1"/>
  <c r="P3440" i="35"/>
  <c r="Q3440" i="35" s="1"/>
  <c r="P3442" i="35"/>
  <c r="Q3442" i="35" s="1"/>
  <c r="P3444" i="35"/>
  <c r="Q3444" i="35" s="1"/>
  <c r="P3446" i="35"/>
  <c r="Q3446" i="35" s="1"/>
  <c r="P3448" i="35"/>
  <c r="Q3448" i="35" s="1"/>
  <c r="P3450" i="35"/>
  <c r="Q3450" i="35" s="1"/>
  <c r="P3452" i="35"/>
  <c r="Q3452" i="35" s="1"/>
  <c r="P3454" i="35"/>
  <c r="Q3454" i="35" s="1"/>
  <c r="P3456" i="35"/>
  <c r="Q3456" i="35" s="1"/>
  <c r="P3458" i="35"/>
  <c r="Q3458" i="35" s="1"/>
  <c r="P3460" i="35"/>
  <c r="Q3460" i="35" s="1"/>
  <c r="P3462" i="35"/>
  <c r="Q3462" i="35" s="1"/>
  <c r="P3464" i="35"/>
  <c r="Q3464" i="35" s="1"/>
  <c r="P3466" i="35"/>
  <c r="Q3466" i="35" s="1"/>
  <c r="P3468" i="35"/>
  <c r="Q3468" i="35" s="1"/>
  <c r="P3470" i="35"/>
  <c r="Q3470" i="35" s="1"/>
  <c r="P3472" i="35"/>
  <c r="Q3472" i="35" s="1"/>
  <c r="P3474" i="35"/>
  <c r="Q3474" i="35" s="1"/>
  <c r="P3476" i="35"/>
  <c r="Q3476" i="35" s="1"/>
  <c r="P3478" i="35"/>
  <c r="Q3478" i="35" s="1"/>
  <c r="P3480" i="35"/>
  <c r="Q3480" i="35" s="1"/>
  <c r="P3482" i="35"/>
  <c r="Q3482" i="35" s="1"/>
  <c r="P3484" i="35"/>
  <c r="Q3484" i="35" s="1"/>
  <c r="P3486" i="35"/>
  <c r="Q3486" i="35" s="1"/>
  <c r="P3488" i="35"/>
  <c r="Q3488" i="35" s="1"/>
  <c r="P3490" i="35"/>
  <c r="Q3490" i="35" s="1"/>
  <c r="Q92" i="35" l="1"/>
  <c r="Q18" i="35"/>
  <c r="H8" i="8"/>
  <c r="H7" i="8" l="1"/>
  <c r="H12" i="8"/>
  <c r="C5" i="28" l="1"/>
  <c r="C6" i="28" s="1"/>
  <c r="G5" i="28"/>
  <c r="G6" i="28" s="1"/>
  <c r="K5" i="28"/>
  <c r="K6" i="28" s="1"/>
  <c r="O5" i="28"/>
  <c r="O6" i="28" s="1"/>
  <c r="H14" i="8" l="1"/>
  <c r="H4" i="8"/>
  <c r="H3" i="8" l="1"/>
  <c r="H16" i="8"/>
  <c r="H15" i="8"/>
  <c r="H22" i="8"/>
  <c r="C23" i="45"/>
  <c r="E67" i="45"/>
  <c r="C3373" i="45"/>
  <c r="F3366" i="45"/>
  <c r="C2915" i="45"/>
  <c r="F2870" i="45"/>
  <c r="C2913" i="45"/>
  <c r="E2635" i="45"/>
  <c r="F3321" i="45"/>
  <c r="C3194" i="45"/>
  <c r="F2954" i="45"/>
  <c r="F3168" i="45"/>
  <c r="F2507" i="45"/>
  <c r="F3219" i="45"/>
  <c r="C3453" i="45"/>
  <c r="E2493" i="45"/>
  <c r="E3440" i="45"/>
  <c r="C3266" i="45"/>
  <c r="F2990" i="45"/>
  <c r="F2866" i="45"/>
  <c r="F2660" i="45"/>
  <c r="E2653" i="45"/>
  <c r="C3" i="45"/>
  <c r="C2550" i="45"/>
  <c r="F2949" i="45"/>
  <c r="C3380" i="45"/>
  <c r="E2941" i="45"/>
  <c r="E3419" i="45"/>
  <c r="C3091" i="45"/>
  <c r="C3246" i="45"/>
  <c r="E2867" i="45"/>
  <c r="F3286" i="45"/>
  <c r="C3247" i="45"/>
  <c r="C3488" i="45"/>
  <c r="C3069" i="45"/>
  <c r="C3272" i="45"/>
  <c r="C3154" i="45"/>
  <c r="F2898" i="45"/>
  <c r="E2760" i="45"/>
  <c r="E3483" i="45"/>
  <c r="C3216" i="45"/>
  <c r="C3469" i="45"/>
  <c r="C2814" i="45"/>
  <c r="C3170" i="45"/>
  <c r="E3433" i="45"/>
  <c r="C31" i="45"/>
  <c r="E3041" i="45"/>
  <c r="F3317" i="45"/>
  <c r="E3478" i="45"/>
  <c r="E3392" i="45"/>
  <c r="F2973" i="45"/>
  <c r="F3200" i="45"/>
  <c r="F3365" i="45"/>
  <c r="F3484" i="45"/>
  <c r="C2022" i="45"/>
  <c r="C3162" i="45"/>
  <c r="J66" i="45"/>
  <c r="B6" i="45"/>
  <c r="F69" i="45"/>
  <c r="C3024" i="45"/>
  <c r="C3357" i="45"/>
  <c r="F2947" i="45"/>
  <c r="F3137" i="45"/>
  <c r="E3272" i="45"/>
  <c r="F5" i="45"/>
  <c r="F2616" i="45"/>
  <c r="C3338" i="45"/>
  <c r="C2781" i="45"/>
  <c r="F2352" i="45"/>
  <c r="J61" i="45"/>
  <c r="E3337" i="45"/>
  <c r="D54" i="45"/>
  <c r="E3167" i="45"/>
  <c r="F3488" i="45"/>
  <c r="C3276" i="45"/>
  <c r="E3032" i="45"/>
  <c r="F3459" i="45"/>
  <c r="F3290" i="45"/>
  <c r="C3040" i="45"/>
  <c r="E702" i="45"/>
  <c r="C3268" i="45"/>
  <c r="F2620" i="45"/>
  <c r="F2431" i="45"/>
  <c r="F2395" i="45"/>
  <c r="C3029" i="45"/>
  <c r="E3482" i="45"/>
  <c r="C3412" i="45"/>
  <c r="F2790" i="45"/>
  <c r="C3073" i="45"/>
  <c r="F3395" i="45"/>
  <c r="F2139" i="45"/>
  <c r="F2699" i="45"/>
  <c r="F2499" i="45"/>
  <c r="M14" i="45"/>
  <c r="F3145" i="45"/>
  <c r="C3110" i="45"/>
  <c r="F3322" i="45"/>
  <c r="E3000" i="45"/>
  <c r="C3295" i="45"/>
  <c r="F3374" i="45"/>
  <c r="E3262" i="45"/>
  <c r="F3116" i="45"/>
  <c r="F59" i="45"/>
  <c r="F2639" i="45"/>
  <c r="E3049" i="45"/>
  <c r="E3391" i="45"/>
  <c r="E3111" i="45"/>
  <c r="C2999" i="45"/>
  <c r="F27" i="45"/>
  <c r="E3371" i="45"/>
  <c r="F3196" i="45"/>
  <c r="C3405" i="45"/>
  <c r="C55" i="45"/>
  <c r="F3164" i="45"/>
  <c r="E3059" i="45"/>
  <c r="E3385" i="45"/>
  <c r="B30" i="45"/>
  <c r="F2933" i="45"/>
  <c r="C3491" i="45"/>
  <c r="C3178" i="45"/>
  <c r="E3277" i="45"/>
  <c r="F3120" i="45"/>
  <c r="E3429" i="45"/>
  <c r="F1806" i="45"/>
  <c r="E2598" i="45"/>
  <c r="C3099" i="45"/>
  <c r="F3028" i="45"/>
  <c r="F3288" i="45"/>
  <c r="F3026" i="45"/>
  <c r="E2832" i="45"/>
  <c r="C3309" i="45"/>
  <c r="J11" i="45"/>
  <c r="M58" i="45"/>
  <c r="E3436" i="45"/>
  <c r="C3221" i="45"/>
  <c r="C2688" i="45"/>
  <c r="J70" i="45"/>
  <c r="B17" i="45"/>
  <c r="E3008" i="45"/>
  <c r="E2842" i="45"/>
  <c r="E3471" i="45"/>
  <c r="F3450" i="45"/>
  <c r="C2788" i="45"/>
  <c r="C2877" i="45"/>
  <c r="E2035" i="45"/>
  <c r="E3461" i="45"/>
  <c r="F3448" i="45"/>
  <c r="F2707" i="45"/>
  <c r="C2878" i="45"/>
  <c r="E3475" i="45"/>
  <c r="F3204" i="45"/>
  <c r="E2946" i="45"/>
  <c r="F3422" i="45"/>
  <c r="J63" i="45"/>
  <c r="C3016" i="45"/>
  <c r="E3135" i="45"/>
  <c r="E2084" i="45"/>
  <c r="E52" i="45"/>
  <c r="F3281" i="45"/>
  <c r="C2260" i="45"/>
  <c r="E3488" i="45"/>
  <c r="J8" i="45"/>
  <c r="F37" i="45"/>
  <c r="C3433" i="45"/>
  <c r="E2436" i="45"/>
  <c r="E2947" i="45"/>
  <c r="C11" i="45"/>
  <c r="E3379" i="45"/>
  <c r="E3443" i="45"/>
  <c r="E2743" i="45"/>
  <c r="F3399" i="45"/>
  <c r="C1821" i="45"/>
  <c r="F2697" i="45"/>
  <c r="E3350" i="45"/>
  <c r="C2773" i="45"/>
  <c r="B61" i="45"/>
  <c r="F3447" i="45"/>
  <c r="E2770" i="45"/>
  <c r="F3165" i="45"/>
  <c r="E3368" i="45"/>
  <c r="E3202" i="45"/>
  <c r="E3034" i="45"/>
  <c r="C3341" i="45"/>
  <c r="E2875" i="45"/>
  <c r="E2011" i="45"/>
  <c r="C3285" i="45"/>
  <c r="F2085" i="45"/>
  <c r="C2747" i="45"/>
  <c r="C2304" i="45"/>
  <c r="H27" i="45"/>
  <c r="F3170" i="45"/>
  <c r="E3453" i="45"/>
  <c r="E3189" i="45"/>
  <c r="F3428" i="45"/>
  <c r="F2365" i="45"/>
  <c r="C3089" i="45"/>
  <c r="C3381" i="45"/>
  <c r="F2442" i="45"/>
  <c r="H8" i="45"/>
  <c r="C2389" i="45"/>
  <c r="C2513" i="45"/>
  <c r="E2" i="45"/>
  <c r="E11" i="45"/>
  <c r="C3161" i="45"/>
  <c r="B15" i="45"/>
  <c r="C3312" i="45"/>
  <c r="C2074" i="45"/>
  <c r="E3394" i="45"/>
  <c r="J24" i="45"/>
  <c r="E3403" i="45"/>
  <c r="C3158" i="45"/>
  <c r="F23" i="45"/>
  <c r="F2491" i="45"/>
  <c r="E2934" i="45"/>
  <c r="C3212" i="45"/>
  <c r="E3281" i="45"/>
  <c r="F2694" i="45"/>
  <c r="C65" i="45"/>
  <c r="F2598" i="45"/>
  <c r="B8" i="45"/>
  <c r="E3435" i="45"/>
  <c r="E3268" i="45"/>
  <c r="E3446" i="45"/>
  <c r="C3429" i="45"/>
  <c r="D44" i="45"/>
  <c r="F3404" i="45"/>
  <c r="F3383" i="45"/>
  <c r="F3302" i="45"/>
  <c r="C3144" i="45"/>
  <c r="F3272" i="45"/>
  <c r="C1956" i="45"/>
  <c r="E2774" i="45"/>
  <c r="C3409" i="45"/>
  <c r="E3364" i="45"/>
  <c r="E3063" i="45"/>
  <c r="C2996" i="45"/>
  <c r="F2588" i="45"/>
  <c r="D21" i="45"/>
  <c r="C3261" i="45"/>
  <c r="F3199" i="45"/>
  <c r="F3266" i="45"/>
  <c r="F3190" i="45"/>
  <c r="E48" i="45"/>
  <c r="F3216" i="45"/>
  <c r="E2623" i="45"/>
  <c r="E3426" i="45"/>
  <c r="E3417" i="45"/>
  <c r="F2882" i="45"/>
  <c r="D14" i="45"/>
  <c r="H7" i="45"/>
  <c r="E2783" i="45"/>
  <c r="C3147" i="45"/>
  <c r="E3159" i="45"/>
  <c r="C3033" i="45"/>
  <c r="E3389" i="45"/>
  <c r="E3146" i="45"/>
  <c r="E2920" i="45"/>
  <c r="D52" i="45"/>
  <c r="C2986" i="45"/>
  <c r="C3473" i="45"/>
  <c r="C3455" i="45"/>
  <c r="E2846" i="45"/>
  <c r="E3184" i="45"/>
  <c r="C3392" i="45"/>
  <c r="C3464" i="45"/>
  <c r="E3199" i="45"/>
  <c r="F3276" i="45"/>
  <c r="E3080" i="45"/>
  <c r="H21" i="45"/>
  <c r="F2497" i="45"/>
  <c r="C2995" i="45"/>
  <c r="F3111" i="45"/>
  <c r="B54" i="45"/>
  <c r="F3140" i="45"/>
  <c r="F3003" i="45"/>
  <c r="C3049" i="45"/>
  <c r="E2667" i="45"/>
  <c r="F3201" i="45"/>
  <c r="F2477" i="45"/>
  <c r="E3284" i="45"/>
  <c r="F2735" i="45"/>
  <c r="J27" i="45"/>
  <c r="E3397" i="45"/>
  <c r="F3025" i="45"/>
  <c r="C3222" i="45"/>
  <c r="E3139" i="45"/>
  <c r="C2679" i="45"/>
  <c r="F2615" i="45"/>
  <c r="C1791" i="45"/>
  <c r="C1159" i="45"/>
  <c r="M63" i="45"/>
  <c r="C3204" i="45"/>
  <c r="C3323" i="45"/>
  <c r="F3241" i="45"/>
  <c r="C3303" i="45"/>
  <c r="E2967" i="45"/>
  <c r="E3083" i="45"/>
  <c r="F2665" i="45"/>
  <c r="E2856" i="45"/>
  <c r="J7" i="45"/>
  <c r="B68" i="45"/>
  <c r="E3357" i="45"/>
  <c r="F2186" i="45"/>
  <c r="F2658" i="45"/>
  <c r="C57" i="45"/>
  <c r="C2775" i="45"/>
  <c r="F2941" i="45"/>
  <c r="B28" i="45"/>
  <c r="F2632" i="45"/>
  <c r="F2741" i="45"/>
  <c r="E2276" i="45"/>
  <c r="C2722" i="45"/>
  <c r="E3010" i="45"/>
  <c r="C3482" i="45"/>
  <c r="F24" i="45"/>
  <c r="C2471" i="45"/>
  <c r="C2941" i="45"/>
  <c r="C3315" i="45"/>
  <c r="F3233" i="45"/>
  <c r="J44" i="45"/>
  <c r="C2900" i="45"/>
  <c r="F3133" i="45"/>
  <c r="F3109" i="45"/>
  <c r="F3419" i="45"/>
  <c r="C3484" i="45"/>
  <c r="H35" i="45"/>
  <c r="J2" i="45"/>
  <c r="E2841" i="45"/>
  <c r="F2763" i="45"/>
  <c r="C2572" i="45"/>
  <c r="C2990" i="45"/>
  <c r="B3" i="45"/>
  <c r="E2902" i="45"/>
  <c r="C2468" i="45"/>
  <c r="E3354" i="45"/>
  <c r="E3171" i="45"/>
  <c r="F3294" i="45"/>
  <c r="E2973" i="45"/>
  <c r="C3328" i="45"/>
  <c r="E3066" i="45"/>
  <c r="C3420" i="45"/>
  <c r="E3138" i="45"/>
  <c r="E3295" i="45"/>
  <c r="F3054" i="45"/>
  <c r="D56" i="45"/>
  <c r="E3169" i="45"/>
  <c r="E3205" i="45"/>
  <c r="C3425" i="45"/>
  <c r="E3132" i="45"/>
  <c r="F28" i="45"/>
  <c r="B33" i="45"/>
  <c r="H11" i="45"/>
  <c r="C3441" i="45"/>
  <c r="E3413" i="45"/>
  <c r="F3097" i="45"/>
  <c r="C2947" i="45"/>
  <c r="C2852" i="45"/>
  <c r="F2787" i="45"/>
  <c r="M65" i="45"/>
  <c r="F3269" i="45"/>
  <c r="C3382" i="45"/>
  <c r="F3080" i="45"/>
  <c r="F2869" i="45"/>
  <c r="C3337" i="45"/>
  <c r="C3273" i="45"/>
  <c r="E3196" i="45"/>
  <c r="C3011" i="45"/>
  <c r="E3249" i="45"/>
  <c r="J18" i="45"/>
  <c r="M28" i="45"/>
  <c r="F3349" i="45"/>
  <c r="F2693" i="45"/>
  <c r="E2956" i="45"/>
  <c r="C3388" i="45"/>
  <c r="C8" i="45"/>
  <c r="E3422" i="45"/>
  <c r="F3456" i="45"/>
  <c r="E3465" i="45"/>
  <c r="M50" i="45"/>
  <c r="E3251" i="45"/>
  <c r="E3339" i="45"/>
  <c r="F3240" i="45"/>
  <c r="F3217" i="45"/>
  <c r="C2689" i="45"/>
  <c r="C2676" i="45"/>
  <c r="B57" i="45"/>
  <c r="C3284" i="45"/>
  <c r="C2831" i="45"/>
  <c r="F3195" i="45"/>
  <c r="C2835" i="45"/>
  <c r="E3100" i="45"/>
  <c r="F3334" i="45"/>
  <c r="M52" i="45"/>
  <c r="F3181" i="45"/>
  <c r="F3108" i="45"/>
  <c r="F44" i="45"/>
  <c r="C2985" i="45"/>
  <c r="C3187" i="45"/>
  <c r="F3039" i="45"/>
  <c r="J50" i="45"/>
  <c r="E3373" i="45"/>
  <c r="C22" i="45"/>
  <c r="C3098" i="45"/>
  <c r="F3169" i="45"/>
  <c r="M3" i="45"/>
  <c r="F18" i="45"/>
  <c r="E3448" i="45"/>
  <c r="F2196" i="45"/>
  <c r="F3041" i="45"/>
  <c r="E3151" i="45"/>
  <c r="E2443" i="45"/>
  <c r="F3301" i="45"/>
  <c r="F3469" i="45"/>
  <c r="B5" i="45"/>
  <c r="C2963" i="45"/>
  <c r="F2029" i="45"/>
  <c r="H15" i="45"/>
  <c r="C3022" i="45"/>
  <c r="E2879" i="45"/>
  <c r="E2932" i="45"/>
  <c r="E3325" i="45"/>
  <c r="C2753" i="45"/>
  <c r="C27" i="45"/>
  <c r="E2233" i="45"/>
  <c r="F2545" i="45"/>
  <c r="F3427" i="45"/>
  <c r="E23" i="45"/>
  <c r="F3380" i="45"/>
  <c r="C2894" i="45"/>
  <c r="E55" i="45"/>
  <c r="F2918" i="45"/>
  <c r="E2412" i="45"/>
  <c r="F3053" i="45"/>
  <c r="E3140" i="45"/>
  <c r="F2714" i="45"/>
  <c r="F3014" i="45"/>
  <c r="F3212" i="45"/>
  <c r="E2267" i="45"/>
  <c r="E3094" i="45"/>
  <c r="F3118" i="45"/>
  <c r="F2751" i="45"/>
  <c r="C3472" i="45"/>
  <c r="E2896" i="45"/>
  <c r="F15" i="45"/>
  <c r="F2350" i="45"/>
  <c r="F3178" i="45"/>
  <c r="E3033" i="45"/>
  <c r="C2810" i="45"/>
  <c r="E35" i="45"/>
  <c r="B69" i="45"/>
  <c r="F25" i="45"/>
  <c r="E2741" i="45"/>
  <c r="C2886" i="45"/>
  <c r="C2974" i="45"/>
  <c r="D68" i="45"/>
  <c r="C3471" i="45"/>
  <c r="C3475" i="45"/>
  <c r="C1790" i="45"/>
  <c r="C3079" i="45"/>
  <c r="E3260" i="45"/>
  <c r="E3163" i="45"/>
  <c r="F3162" i="45"/>
  <c r="F3094" i="45"/>
  <c r="M34" i="45"/>
  <c r="C3360" i="45"/>
  <c r="C3279" i="45"/>
  <c r="F6" i="45"/>
  <c r="E3303" i="45"/>
  <c r="C3225" i="45"/>
  <c r="F43" i="45"/>
  <c r="E3452" i="45"/>
  <c r="E3420" i="45"/>
  <c r="D38" i="45"/>
  <c r="E3178" i="45"/>
  <c r="C2535" i="45"/>
  <c r="F2958" i="45"/>
  <c r="E3232" i="45"/>
  <c r="E3255" i="45"/>
  <c r="J3" i="45"/>
  <c r="E3405" i="45"/>
  <c r="C3444" i="45"/>
  <c r="E15" i="45"/>
  <c r="H48" i="45"/>
  <c r="E3398" i="45"/>
  <c r="F3034" i="45"/>
  <c r="E25" i="45"/>
  <c r="C2507" i="45"/>
  <c r="E2615" i="45"/>
  <c r="E2616" i="45"/>
  <c r="E2891" i="45"/>
  <c r="E3328" i="45"/>
  <c r="B70" i="45"/>
  <c r="B55" i="45"/>
  <c r="F2779" i="45"/>
  <c r="C2479" i="45"/>
  <c r="C2705" i="45"/>
  <c r="J67" i="45"/>
  <c r="E3153" i="45"/>
  <c r="E3333" i="45"/>
  <c r="F3344" i="45"/>
  <c r="C2413" i="45"/>
  <c r="C3007" i="45"/>
  <c r="C3426" i="45"/>
  <c r="E3454" i="45"/>
  <c r="F2494" i="45"/>
  <c r="F2999" i="45"/>
  <c r="E3209" i="45"/>
  <c r="F3391" i="45"/>
  <c r="F2734" i="45"/>
  <c r="E3427" i="45"/>
  <c r="H57" i="45"/>
  <c r="J55" i="45"/>
  <c r="M17" i="45"/>
  <c r="B31" i="45"/>
  <c r="B59" i="45"/>
  <c r="F2983" i="45"/>
  <c r="F3368" i="45"/>
  <c r="E2954" i="45"/>
  <c r="M18" i="45"/>
  <c r="F3487" i="45"/>
  <c r="C2032" i="45"/>
  <c r="E22" i="45"/>
  <c r="F3411" i="45"/>
  <c r="F3148" i="45"/>
  <c r="C3313" i="45"/>
  <c r="C3399" i="45"/>
  <c r="E2845" i="45"/>
  <c r="H55" i="45"/>
  <c r="C38" i="45"/>
  <c r="F3292" i="45"/>
  <c r="E3104" i="45"/>
  <c r="C2646" i="45"/>
  <c r="J30" i="45"/>
  <c r="C3325" i="45"/>
  <c r="F3232" i="45"/>
  <c r="F2792" i="45"/>
  <c r="F3236" i="45"/>
  <c r="E3293" i="45"/>
  <c r="F3333" i="45"/>
  <c r="C3206" i="45"/>
  <c r="F2675" i="45"/>
  <c r="E3280" i="45"/>
  <c r="C3146" i="45"/>
  <c r="C3423" i="45"/>
  <c r="B63" i="45"/>
  <c r="F3191" i="45"/>
  <c r="F2943" i="45"/>
  <c r="J25" i="45"/>
  <c r="E3164" i="45"/>
  <c r="E3242" i="45"/>
  <c r="D33" i="45"/>
  <c r="F3325" i="45"/>
  <c r="F3371" i="45"/>
  <c r="F2840" i="45"/>
  <c r="C2609" i="45"/>
  <c r="F1858" i="45"/>
  <c r="B43" i="45"/>
  <c r="C2417" i="45"/>
  <c r="E2703" i="45"/>
  <c r="C3171" i="45"/>
  <c r="C3345" i="45"/>
  <c r="E37" i="45"/>
  <c r="J33" i="45"/>
  <c r="H34" i="45"/>
  <c r="F2927" i="45"/>
  <c r="E3022" i="45"/>
  <c r="C2959" i="45"/>
  <c r="E3180" i="45"/>
  <c r="C2776" i="45"/>
  <c r="E3380" i="45"/>
  <c r="C3114" i="45"/>
  <c r="E2719" i="45"/>
  <c r="C3183" i="45"/>
  <c r="F2531" i="45"/>
  <c r="E2552" i="45"/>
  <c r="F3491" i="45"/>
  <c r="E2155" i="45"/>
  <c r="F2730" i="45"/>
  <c r="F3110" i="45"/>
  <c r="C3232" i="45"/>
  <c r="C3368" i="45"/>
  <c r="B27" i="45"/>
  <c r="C3435" i="45"/>
  <c r="J59" i="45"/>
  <c r="E3408" i="45"/>
  <c r="F2729" i="45"/>
  <c r="C3274" i="45"/>
  <c r="F48" i="45"/>
  <c r="E3470" i="45"/>
  <c r="J52" i="45"/>
  <c r="F14" i="45"/>
  <c r="C24" i="45"/>
  <c r="E2784" i="45"/>
  <c r="E3315" i="45"/>
  <c r="E3256" i="45"/>
  <c r="F3119" i="45"/>
  <c r="F3186" i="45"/>
  <c r="F3337" i="45"/>
  <c r="M15" i="45"/>
  <c r="D66" i="45"/>
  <c r="F3300" i="45"/>
  <c r="E2781" i="45"/>
  <c r="C3191" i="45"/>
  <c r="E3211" i="45"/>
  <c r="F3336" i="45"/>
  <c r="F2884" i="45"/>
  <c r="E50" i="45"/>
  <c r="E3360" i="45"/>
  <c r="F2468" i="45"/>
  <c r="C3427" i="45"/>
  <c r="E2731" i="45"/>
  <c r="C3200" i="45"/>
  <c r="F68" i="45"/>
  <c r="M56" i="45"/>
  <c r="E2340" i="45"/>
  <c r="E2761" i="45"/>
  <c r="C3451" i="45"/>
  <c r="C2677" i="45"/>
  <c r="C7" i="45"/>
  <c r="E3050" i="45"/>
  <c r="F3203" i="45"/>
  <c r="H68" i="45"/>
  <c r="C3116" i="45"/>
  <c r="F3444" i="45"/>
  <c r="F3256" i="45"/>
  <c r="E3089" i="45"/>
  <c r="C3026" i="45"/>
  <c r="E3030" i="45"/>
  <c r="E3057" i="45"/>
  <c r="E3220" i="45"/>
  <c r="F3163" i="45"/>
  <c r="B4" i="45"/>
  <c r="C2693" i="45"/>
  <c r="D11" i="45"/>
  <c r="E2895" i="45"/>
  <c r="F3443" i="45"/>
  <c r="F3048" i="45"/>
  <c r="F2810" i="45"/>
  <c r="C3166" i="45"/>
  <c r="E3489" i="45"/>
  <c r="B65" i="45"/>
  <c r="E2401" i="45"/>
  <c r="C3372" i="45"/>
  <c r="F3100" i="45"/>
  <c r="E2307" i="45"/>
  <c r="C3041" i="45"/>
  <c r="E2876" i="45"/>
  <c r="C3010" i="45"/>
  <c r="F63" i="45"/>
  <c r="C3059" i="45"/>
  <c r="F3215" i="45"/>
  <c r="C3138" i="45"/>
  <c r="C3391" i="45"/>
  <c r="C3122" i="45"/>
  <c r="E3285" i="45"/>
  <c r="F2828" i="45"/>
  <c r="F52" i="45"/>
  <c r="C3126" i="45"/>
  <c r="E3327" i="45"/>
  <c r="F3016" i="45"/>
  <c r="F3393" i="45"/>
  <c r="C30" i="45"/>
  <c r="E3144" i="45"/>
  <c r="E3439" i="45"/>
  <c r="F3409" i="45"/>
  <c r="F3345" i="45"/>
  <c r="F3403" i="45"/>
  <c r="C2" i="45"/>
  <c r="F3057" i="45"/>
  <c r="B7" i="45"/>
  <c r="E3409" i="45"/>
  <c r="C3115" i="45"/>
  <c r="C3474" i="45"/>
  <c r="C2432" i="45"/>
  <c r="F3369" i="45"/>
  <c r="F3425" i="45"/>
  <c r="E3051" i="45"/>
  <c r="E2866" i="45"/>
  <c r="F3319" i="45"/>
  <c r="E3011" i="45"/>
  <c r="C2234" i="45"/>
  <c r="H70" i="45"/>
  <c r="F2871" i="45"/>
  <c r="F3106" i="45"/>
  <c r="F2646" i="45"/>
  <c r="F3274" i="45"/>
  <c r="E2858" i="45"/>
  <c r="F3158" i="45"/>
  <c r="F3187" i="45"/>
  <c r="C3343" i="45"/>
  <c r="C2587" i="45"/>
  <c r="C2843" i="45"/>
  <c r="E3276" i="45"/>
  <c r="F3107" i="45"/>
  <c r="C2801" i="45"/>
  <c r="D67" i="45"/>
  <c r="C2837" i="45"/>
  <c r="F35" i="45"/>
  <c r="E3214" i="45"/>
  <c r="E2040" i="45"/>
  <c r="F39" i="45"/>
  <c r="C3355" i="45"/>
  <c r="F38" i="45"/>
  <c r="E3193" i="45"/>
  <c r="C54" i="45"/>
  <c r="E2676" i="45"/>
  <c r="C2828" i="45"/>
  <c r="E2696" i="45"/>
  <c r="C3390" i="45"/>
  <c r="F2496" i="45"/>
  <c r="C4" i="45"/>
  <c r="F3184" i="45"/>
  <c r="C3396" i="45"/>
  <c r="F2684" i="45"/>
  <c r="E2679" i="45"/>
  <c r="E2572" i="45"/>
  <c r="C3414" i="45"/>
  <c r="F3461" i="45"/>
  <c r="E3186" i="45"/>
  <c r="E3442" i="45"/>
  <c r="C56" i="45"/>
  <c r="F3087" i="45"/>
  <c r="F3015" i="45"/>
  <c r="F3278" i="45"/>
  <c r="E2721" i="45"/>
  <c r="E30" i="45"/>
  <c r="E3273" i="45"/>
  <c r="F3340" i="45"/>
  <c r="F3218" i="45"/>
  <c r="F2924" i="45"/>
  <c r="F2917" i="45"/>
  <c r="E2632" i="45"/>
  <c r="C3218" i="45"/>
  <c r="F2726" i="45"/>
  <c r="E3286" i="45"/>
  <c r="E2197" i="45"/>
  <c r="C2823" i="45"/>
  <c r="E2877" i="45"/>
  <c r="F3113" i="45"/>
  <c r="F2824" i="45"/>
  <c r="F3072" i="45"/>
  <c r="F2154" i="45"/>
  <c r="E3307" i="45"/>
  <c r="E33" i="45"/>
  <c r="E2662" i="45"/>
  <c r="F3155" i="45"/>
  <c r="C2975" i="45"/>
  <c r="E3127" i="45"/>
  <c r="C2144" i="45"/>
  <c r="C2695" i="45"/>
  <c r="F3367" i="45"/>
  <c r="C2893" i="45"/>
  <c r="F2460" i="45"/>
  <c r="E2730" i="45"/>
  <c r="F3432" i="45"/>
  <c r="C3347" i="45"/>
  <c r="E3126" i="45"/>
  <c r="F2357" i="45"/>
  <c r="F3255" i="45"/>
  <c r="F3298" i="45"/>
  <c r="E3225" i="45"/>
  <c r="F3372" i="45"/>
  <c r="E3128" i="45"/>
  <c r="F3480" i="45"/>
  <c r="F3117" i="45"/>
  <c r="E2668" i="45"/>
  <c r="F3056" i="45"/>
  <c r="F2723" i="45"/>
  <c r="F2907" i="45"/>
  <c r="F3226" i="45"/>
  <c r="D27" i="45"/>
  <c r="C3047" i="45"/>
  <c r="C2596" i="45"/>
  <c r="F3202" i="45"/>
  <c r="F2880" i="45"/>
  <c r="E3346" i="45"/>
  <c r="F2582" i="45"/>
  <c r="F3209" i="45"/>
  <c r="M43" i="45"/>
  <c r="F2695" i="45"/>
  <c r="B38" i="45"/>
  <c r="C3416" i="45"/>
  <c r="F3398" i="45"/>
  <c r="E3117" i="45"/>
  <c r="E3432" i="45"/>
  <c r="F2376" i="45"/>
  <c r="F2806" i="45"/>
  <c r="C3203" i="45"/>
  <c r="F3146" i="45"/>
  <c r="F3310" i="45"/>
  <c r="F3093" i="45"/>
  <c r="C3300" i="45"/>
  <c r="E2898" i="45"/>
  <c r="C3226" i="45"/>
  <c r="E2542" i="45"/>
  <c r="C3322" i="45"/>
  <c r="C3217" i="45"/>
  <c r="C2971" i="45"/>
  <c r="F2982" i="45"/>
  <c r="E2925" i="45"/>
  <c r="F1739" i="45"/>
  <c r="E2850" i="45"/>
  <c r="C3213" i="45"/>
  <c r="F65" i="45"/>
  <c r="F3044" i="45"/>
  <c r="E3103" i="45"/>
  <c r="B56" i="45"/>
  <c r="F3" i="45"/>
  <c r="F2541" i="45"/>
  <c r="C3397" i="45"/>
  <c r="E3378" i="45"/>
  <c r="C2836" i="45"/>
  <c r="E3231" i="45"/>
  <c r="C3228" i="45"/>
  <c r="F2906" i="45"/>
  <c r="F3192" i="45"/>
  <c r="C3177" i="45"/>
  <c r="C3445" i="45"/>
  <c r="E2985" i="45"/>
  <c r="C35" i="45"/>
  <c r="F3486" i="45"/>
  <c r="F2890" i="45"/>
  <c r="E2296" i="45"/>
  <c r="E3450" i="45"/>
  <c r="C2672" i="45"/>
  <c r="E2649" i="45"/>
  <c r="F3194" i="45"/>
  <c r="C3371" i="45"/>
  <c r="C3015" i="45"/>
  <c r="E3131" i="45"/>
  <c r="F66" i="45"/>
  <c r="E3133" i="45"/>
  <c r="E2589" i="45"/>
  <c r="C2928" i="45"/>
  <c r="F3150" i="45"/>
  <c r="C2736" i="45"/>
  <c r="C2712" i="45"/>
  <c r="E2204" i="45"/>
  <c r="E2434" i="45"/>
  <c r="E2096" i="45"/>
  <c r="F2829" i="45"/>
  <c r="C1780" i="45"/>
  <c r="E2185" i="45"/>
  <c r="F2414" i="45"/>
  <c r="E3289" i="45"/>
  <c r="E2690" i="45"/>
  <c r="F3441" i="45"/>
  <c r="C3449" i="45"/>
  <c r="F2789" i="45"/>
  <c r="F3239" i="45"/>
  <c r="F3396" i="45"/>
  <c r="C3065" i="45"/>
  <c r="E3476" i="45"/>
  <c r="E2685" i="45"/>
  <c r="F3362" i="45"/>
  <c r="E2426" i="45"/>
  <c r="C2459" i="45"/>
  <c r="E2201" i="45"/>
  <c r="F2926" i="45"/>
  <c r="F2372" i="45"/>
  <c r="C3197" i="45"/>
  <c r="E3265" i="45"/>
  <c r="E3025" i="45"/>
  <c r="F3332" i="45"/>
  <c r="C3051" i="45"/>
  <c r="H52" i="45"/>
  <c r="C3100" i="45"/>
  <c r="E2521" i="45"/>
  <c r="B48" i="45"/>
  <c r="E3472" i="45"/>
  <c r="E3402" i="45"/>
  <c r="C3157" i="45"/>
  <c r="F3012" i="45"/>
  <c r="E3466" i="45"/>
  <c r="F2439" i="45"/>
  <c r="F2547" i="45"/>
  <c r="F2095" i="45"/>
  <c r="C2371" i="45"/>
  <c r="F1271" i="45"/>
  <c r="B11" i="45"/>
  <c r="B35" i="45"/>
  <c r="F3267" i="45"/>
  <c r="F2895" i="45"/>
  <c r="E3355" i="45"/>
  <c r="F2478" i="45"/>
  <c r="F30" i="45"/>
  <c r="C3063" i="45"/>
  <c r="C3278" i="45"/>
  <c r="C3467" i="45"/>
  <c r="E3227" i="45"/>
  <c r="E3387" i="45"/>
  <c r="J23" i="45"/>
  <c r="H22" i="45"/>
  <c r="F3282" i="45"/>
  <c r="E2728" i="45"/>
  <c r="C3220" i="45"/>
  <c r="F3234" i="45"/>
  <c r="F2889" i="45"/>
  <c r="C3408" i="45"/>
  <c r="E3425" i="45"/>
  <c r="C2856" i="45"/>
  <c r="C3112" i="45"/>
  <c r="F2387" i="45"/>
  <c r="C6" i="45"/>
  <c r="E2250" i="45"/>
  <c r="E3074" i="45"/>
  <c r="E2609" i="45"/>
  <c r="C2660" i="45"/>
  <c r="F3387" i="45"/>
  <c r="C33" i="45"/>
  <c r="F3445" i="45"/>
  <c r="M21" i="45"/>
  <c r="J39" i="45"/>
  <c r="E2205" i="45"/>
  <c r="C3139" i="45"/>
  <c r="F2877" i="45"/>
  <c r="F3251" i="45"/>
  <c r="E3191" i="45"/>
  <c r="C3136" i="45"/>
  <c r="C28" i="45"/>
  <c r="F2307" i="45"/>
  <c r="F3397" i="45"/>
  <c r="E3353" i="45"/>
  <c r="F3434" i="45"/>
  <c r="C2729" i="45"/>
  <c r="F3304" i="45"/>
  <c r="C2771" i="45"/>
  <c r="F2740" i="45"/>
  <c r="F2841" i="45"/>
  <c r="C3438" i="45"/>
  <c r="C3085" i="45"/>
  <c r="F2685" i="45"/>
  <c r="D23" i="45"/>
  <c r="E3229" i="45"/>
  <c r="C2683" i="45"/>
  <c r="E2347" i="45"/>
  <c r="F3277" i="45"/>
  <c r="D39" i="45"/>
  <c r="E2499" i="45"/>
  <c r="C2104" i="45"/>
  <c r="F3122" i="45"/>
  <c r="F2320" i="45"/>
  <c r="F2886" i="45"/>
  <c r="F3324" i="45"/>
  <c r="E2702" i="45"/>
  <c r="C3118" i="45"/>
  <c r="J17" i="45"/>
  <c r="C39" i="45"/>
  <c r="M4" i="45"/>
  <c r="C3243" i="45"/>
  <c r="M39" i="45"/>
  <c r="D70" i="45"/>
  <c r="C2643" i="45"/>
  <c r="F4" i="45"/>
  <c r="E2165" i="45"/>
  <c r="F3364" i="45"/>
  <c r="E2677" i="45"/>
  <c r="F2881" i="45"/>
  <c r="E3348" i="45"/>
  <c r="E3430" i="45"/>
  <c r="C3489" i="45"/>
  <c r="B25" i="45"/>
  <c r="C2870" i="45"/>
  <c r="E3228" i="45"/>
  <c r="F3437" i="45"/>
  <c r="E2911" i="45"/>
  <c r="E2140" i="45"/>
  <c r="F3382" i="45"/>
  <c r="F61" i="45"/>
  <c r="C3083" i="45"/>
  <c r="E2389" i="45"/>
  <c r="C1490" i="45"/>
  <c r="F2744" i="45"/>
  <c r="F2230" i="45"/>
  <c r="E1944" i="45"/>
  <c r="E3334" i="45"/>
  <c r="C3356" i="45"/>
  <c r="M31" i="45"/>
  <c r="C2149" i="45"/>
  <c r="C2785" i="45"/>
  <c r="E3233" i="45"/>
  <c r="C2907" i="45"/>
  <c r="F3476" i="45"/>
  <c r="E2419" i="45"/>
  <c r="F3348" i="45"/>
  <c r="C3354" i="45"/>
  <c r="F3489" i="45"/>
  <c r="E3447" i="45"/>
  <c r="E2353" i="45"/>
  <c r="C17" i="45"/>
  <c r="F2900" i="45"/>
  <c r="F3006" i="45"/>
  <c r="E2565" i="45"/>
  <c r="C3417" i="45"/>
  <c r="F57" i="45"/>
  <c r="F2595" i="45"/>
  <c r="C3447" i="45"/>
  <c r="E3477" i="45"/>
  <c r="M23" i="45"/>
  <c r="B22" i="45"/>
  <c r="E3399" i="45"/>
  <c r="B66" i="45"/>
  <c r="E3212" i="45"/>
  <c r="D63" i="45"/>
  <c r="F3242" i="45"/>
  <c r="E2709" i="45"/>
  <c r="F3458" i="45"/>
  <c r="F2879" i="45"/>
  <c r="F3088" i="45"/>
  <c r="E2910" i="45"/>
  <c r="E3484" i="45"/>
  <c r="F3101" i="45"/>
  <c r="E3393" i="45"/>
  <c r="F3161" i="45"/>
  <c r="E2958" i="45"/>
  <c r="E2430" i="45"/>
  <c r="F2511" i="45"/>
  <c r="C3006" i="45"/>
  <c r="C2908" i="45"/>
  <c r="C3306" i="45"/>
  <c r="F2233" i="45"/>
  <c r="J68" i="45"/>
  <c r="F3171" i="45"/>
  <c r="E2930" i="45"/>
  <c r="E3166" i="45"/>
  <c r="F3172" i="45"/>
  <c r="C3307" i="45"/>
  <c r="F2894" i="45"/>
  <c r="F2454" i="45"/>
  <c r="C3302" i="45"/>
  <c r="C2718" i="45"/>
  <c r="E3401" i="45"/>
  <c r="E2857" i="45"/>
  <c r="C3297" i="45"/>
  <c r="F3211" i="45"/>
  <c r="C3342" i="45"/>
  <c r="C3410" i="45"/>
  <c r="F2290" i="45"/>
  <c r="C2574" i="45"/>
  <c r="F3180" i="45"/>
  <c r="E3142" i="45"/>
  <c r="F3023" i="45"/>
  <c r="C3317" i="45"/>
  <c r="C3130" i="45"/>
  <c r="E2680" i="45"/>
  <c r="E3130" i="45"/>
  <c r="C3432" i="45"/>
  <c r="C18" i="45"/>
  <c r="C2051" i="45"/>
  <c r="F3151" i="45"/>
  <c r="B50" i="45"/>
  <c r="F2599" i="45"/>
  <c r="E3270" i="45"/>
  <c r="E38" i="45"/>
  <c r="C3421" i="45"/>
  <c r="F3132" i="45"/>
  <c r="E2881" i="45"/>
  <c r="D55" i="45"/>
  <c r="F8" i="45"/>
  <c r="F2724" i="45"/>
  <c r="E3302" i="45"/>
  <c r="C3413" i="45"/>
  <c r="C2937" i="45"/>
  <c r="C3193" i="45"/>
  <c r="F2361" i="45"/>
  <c r="C2849" i="45"/>
  <c r="C3184" i="45"/>
  <c r="F2590" i="45"/>
  <c r="E2578" i="45"/>
  <c r="C2648" i="45"/>
  <c r="E2429" i="45"/>
  <c r="E2193" i="45"/>
  <c r="C3198" i="45"/>
  <c r="F2762" i="45"/>
  <c r="D69" i="45"/>
  <c r="F2834" i="45"/>
  <c r="E3455" i="45"/>
  <c r="E3415" i="45"/>
  <c r="C21" i="45"/>
  <c r="D30" i="45"/>
  <c r="F2633" i="45"/>
  <c r="E3031" i="45"/>
  <c r="C3124" i="45"/>
  <c r="B37" i="45"/>
  <c r="F3030" i="45"/>
  <c r="C2957" i="45"/>
  <c r="C3456" i="45"/>
  <c r="E3099" i="45"/>
  <c r="F2811" i="45"/>
  <c r="F2690" i="45"/>
  <c r="E2922" i="45"/>
  <c r="F3439" i="45"/>
  <c r="E2927" i="45"/>
  <c r="C3190" i="45"/>
  <c r="F2551" i="45"/>
  <c r="F3373" i="45"/>
  <c r="F2120" i="45"/>
  <c r="F3433" i="45"/>
  <c r="F2801" i="45"/>
  <c r="E3264" i="45"/>
  <c r="F2817" i="45"/>
  <c r="C2068" i="45"/>
  <c r="F3086" i="45"/>
  <c r="C3250" i="45"/>
  <c r="E2988" i="45"/>
  <c r="J64" i="45"/>
  <c r="F31" i="45"/>
  <c r="F3442" i="45"/>
  <c r="C2640" i="45"/>
  <c r="E3230" i="45"/>
  <c r="E3462" i="45"/>
  <c r="F3073" i="45"/>
  <c r="C2797" i="45"/>
  <c r="C3478" i="45"/>
  <c r="C3258" i="45"/>
  <c r="F3144" i="45"/>
  <c r="F2903" i="45"/>
  <c r="C3155" i="45"/>
  <c r="E2671" i="45"/>
  <c r="C2665" i="45"/>
  <c r="D57" i="45"/>
  <c r="E3067" i="45"/>
  <c r="F2899" i="45"/>
  <c r="D7" i="45"/>
  <c r="C3164" i="45"/>
  <c r="E2983" i="45"/>
  <c r="F2712" i="45"/>
  <c r="C3361" i="45"/>
  <c r="C3327" i="45"/>
  <c r="C2871" i="45"/>
  <c r="F2256" i="45"/>
  <c r="E2490" i="45"/>
  <c r="E3492" i="45"/>
  <c r="F3252" i="45"/>
  <c r="E1888" i="45"/>
  <c r="C2787" i="45"/>
  <c r="F3413" i="45"/>
  <c r="F2967" i="45"/>
  <c r="F3143" i="45"/>
  <c r="C2443" i="45"/>
  <c r="C3400" i="45"/>
  <c r="E2745" i="45"/>
  <c r="F2844" i="45"/>
  <c r="F3152" i="45"/>
  <c r="H23" i="45"/>
  <c r="E2568" i="45"/>
  <c r="F3291" i="45"/>
  <c r="F70" i="45"/>
  <c r="F2883" i="45"/>
  <c r="E3434" i="45"/>
  <c r="F3265" i="45"/>
  <c r="F2640" i="45"/>
  <c r="F2821" i="45"/>
  <c r="E2992" i="45"/>
  <c r="C2434" i="45"/>
  <c r="E2861" i="45"/>
  <c r="F3020" i="45"/>
  <c r="F3460" i="45"/>
  <c r="E2555" i="45"/>
  <c r="F3224" i="45"/>
  <c r="C2758" i="45"/>
  <c r="E1735" i="45"/>
  <c r="E3441" i="45"/>
  <c r="C3296" i="45"/>
  <c r="C2989" i="45"/>
  <c r="E2246" i="45"/>
  <c r="F3067" i="45"/>
  <c r="C2764" i="45"/>
  <c r="E3490" i="45"/>
  <c r="F3424" i="45"/>
  <c r="C2138" i="45"/>
  <c r="F3105" i="45"/>
  <c r="E2476" i="45"/>
  <c r="F3063" i="45"/>
  <c r="F2688" i="45"/>
  <c r="M30" i="45"/>
  <c r="C3324" i="45"/>
  <c r="E1921" i="45"/>
  <c r="E57" i="45"/>
  <c r="F2353" i="45"/>
  <c r="C3407" i="45"/>
  <c r="E3165" i="45"/>
  <c r="E2888" i="45"/>
  <c r="F2677" i="45"/>
  <c r="C2588" i="45"/>
  <c r="H69" i="45"/>
  <c r="F3259" i="45"/>
  <c r="E2766" i="45"/>
  <c r="F3167" i="45"/>
  <c r="F2925" i="45"/>
  <c r="F3309" i="45"/>
  <c r="F3001" i="45"/>
  <c r="E3082" i="45"/>
  <c r="E3147" i="45"/>
  <c r="F3299" i="45"/>
  <c r="C2067" i="45"/>
  <c r="F2945" i="45"/>
  <c r="E3361" i="45"/>
  <c r="F3189" i="45"/>
  <c r="F3314" i="45"/>
  <c r="E3283" i="45"/>
  <c r="C3431" i="45"/>
  <c r="C2854" i="45"/>
  <c r="E3060" i="45"/>
  <c r="E2852" i="45"/>
  <c r="F3031" i="45"/>
  <c r="E2969" i="45"/>
  <c r="F3176" i="45"/>
  <c r="M54" i="45"/>
  <c r="E56" i="45"/>
  <c r="B21" i="45"/>
  <c r="F2666" i="45"/>
  <c r="F3438" i="45"/>
  <c r="E3352" i="45"/>
  <c r="E3330" i="45"/>
  <c r="C2691" i="45"/>
  <c r="D15" i="45"/>
  <c r="C3052" i="45"/>
  <c r="H30" i="45"/>
  <c r="C2902" i="45"/>
  <c r="C3182" i="45"/>
  <c r="E3291" i="45"/>
  <c r="C43" i="45"/>
  <c r="F3092" i="45"/>
  <c r="C3481" i="45"/>
  <c r="C1988" i="45"/>
  <c r="F2825" i="45"/>
  <c r="E3005" i="45"/>
  <c r="E3035" i="45"/>
  <c r="E3282" i="45"/>
  <c r="E2921" i="45"/>
  <c r="C3344" i="45"/>
  <c r="H38" i="45"/>
  <c r="E2710" i="45"/>
  <c r="C2082" i="45"/>
  <c r="E2948" i="45"/>
  <c r="E3194" i="45"/>
  <c r="E2560" i="45"/>
  <c r="H4" i="45"/>
  <c r="F3210" i="45"/>
  <c r="F2911" i="45"/>
  <c r="C3163" i="45"/>
  <c r="E3481" i="45"/>
  <c r="C2182" i="45"/>
  <c r="C3387" i="45"/>
  <c r="C3092" i="45"/>
  <c r="M48" i="45"/>
  <c r="F2067" i="45"/>
  <c r="F2800" i="45"/>
  <c r="E3168" i="45"/>
  <c r="F3475" i="45"/>
  <c r="F2970" i="45"/>
  <c r="C70" i="45"/>
  <c r="H63" i="45"/>
  <c r="C2583" i="45"/>
  <c r="E3084" i="45"/>
  <c r="C2397" i="45"/>
  <c r="F3013" i="45"/>
  <c r="F2848" i="45"/>
  <c r="F3388" i="45"/>
  <c r="C3294" i="45"/>
  <c r="C3415" i="45"/>
  <c r="E2810" i="45"/>
  <c r="E3359" i="45"/>
  <c r="C61" i="45"/>
  <c r="F3471" i="45"/>
  <c r="C3021" i="45"/>
  <c r="C3349" i="45"/>
  <c r="C2818" i="45"/>
  <c r="F3436" i="45"/>
  <c r="F2805" i="45"/>
  <c r="C3351" i="45"/>
  <c r="F3213" i="45"/>
  <c r="C3043" i="45"/>
  <c r="E2981" i="45"/>
  <c r="B24" i="45"/>
  <c r="C3282" i="45"/>
  <c r="F2704" i="45"/>
  <c r="F3249" i="45"/>
  <c r="E2624" i="45"/>
  <c r="F3127" i="45"/>
  <c r="C3066" i="45"/>
  <c r="E3463" i="45"/>
  <c r="E3155" i="45"/>
  <c r="C3175" i="45"/>
  <c r="E3342" i="45"/>
  <c r="C2589" i="45"/>
  <c r="C3165" i="45"/>
  <c r="E2953" i="45"/>
  <c r="C2745" i="45"/>
  <c r="F3121" i="45"/>
  <c r="F1602" i="45"/>
  <c r="E3491" i="45"/>
  <c r="F2855" i="45"/>
  <c r="F3261" i="45"/>
  <c r="F3238" i="45"/>
  <c r="E2855" i="45"/>
  <c r="E3188" i="45"/>
  <c r="C2396" i="45"/>
  <c r="F3492" i="45"/>
  <c r="C2384" i="45"/>
  <c r="E3107" i="45"/>
  <c r="F3038" i="45"/>
  <c r="C3479" i="45"/>
  <c r="F58" i="45"/>
  <c r="F3271" i="45"/>
  <c r="E3239" i="45"/>
  <c r="E3363" i="45"/>
  <c r="F3283" i="45"/>
  <c r="F3315" i="45"/>
  <c r="E2991" i="45"/>
  <c r="C3378" i="45"/>
  <c r="C3223" i="45"/>
  <c r="C2200" i="45"/>
  <c r="D48" i="45"/>
  <c r="E3175" i="45"/>
  <c r="E17" i="45"/>
  <c r="H43" i="45"/>
  <c r="C3149" i="45"/>
  <c r="C3230" i="45"/>
  <c r="H31" i="45"/>
  <c r="F3134" i="45"/>
  <c r="M61" i="45"/>
  <c r="C2845" i="45"/>
  <c r="F2733" i="45"/>
  <c r="F3386" i="45"/>
  <c r="H66" i="45"/>
  <c r="E2943" i="45"/>
  <c r="E3305" i="45"/>
  <c r="F2746" i="45"/>
  <c r="E3203" i="45"/>
  <c r="F3049" i="45"/>
  <c r="F7" i="45"/>
  <c r="C3442" i="45"/>
  <c r="C68" i="45"/>
  <c r="C3424" i="45"/>
  <c r="C2474" i="45"/>
  <c r="C2552" i="45"/>
  <c r="E2924" i="45"/>
  <c r="F2860" i="45"/>
  <c r="C2759" i="45"/>
  <c r="F3273" i="45"/>
  <c r="C3271" i="45"/>
  <c r="C3389" i="45"/>
  <c r="E3480" i="45"/>
  <c r="F2503" i="45"/>
  <c r="F3244" i="45"/>
  <c r="C34" i="45"/>
  <c r="C3283" i="45"/>
  <c r="D2" i="45"/>
  <c r="B52" i="45"/>
  <c r="F3405" i="45"/>
  <c r="E3306" i="45"/>
  <c r="E2972" i="45"/>
  <c r="C3238" i="45"/>
  <c r="H59" i="45"/>
  <c r="F3426" i="45"/>
  <c r="C3211" i="45"/>
  <c r="F3430" i="45"/>
  <c r="E58" i="45"/>
  <c r="C2761" i="45"/>
  <c r="C3224" i="45"/>
  <c r="C3476" i="45"/>
  <c r="J6" i="45"/>
  <c r="E1995" i="45"/>
  <c r="C3477" i="45"/>
  <c r="C3334" i="45"/>
  <c r="F2971" i="45"/>
  <c r="E3468" i="45"/>
  <c r="B18" i="45"/>
  <c r="E3088" i="45"/>
  <c r="F2887" i="45"/>
  <c r="C3179" i="45"/>
  <c r="C3386" i="45"/>
  <c r="E3296" i="45"/>
  <c r="F3416" i="45"/>
  <c r="E3269" i="45"/>
  <c r="F3381" i="45"/>
  <c r="C2972" i="45"/>
  <c r="C2376" i="45"/>
  <c r="F2425" i="45"/>
  <c r="F2586" i="45"/>
  <c r="C3298" i="45"/>
  <c r="E3062" i="45"/>
  <c r="E3218" i="45"/>
  <c r="E2631" i="45"/>
  <c r="C3329" i="45"/>
  <c r="F2836" i="45"/>
  <c r="E3113" i="45"/>
  <c r="C3287" i="45"/>
  <c r="C3490" i="45"/>
  <c r="C3038" i="45"/>
  <c r="F2964" i="45"/>
  <c r="C2888" i="45"/>
  <c r="C3255" i="45"/>
  <c r="F2718" i="45"/>
  <c r="C3359" i="45"/>
  <c r="F2193" i="45"/>
  <c r="C2460" i="45"/>
  <c r="C3058" i="45"/>
  <c r="E2823" i="45"/>
  <c r="E2238" i="45"/>
  <c r="F3331" i="45"/>
  <c r="F3010" i="45"/>
  <c r="H17" i="45"/>
  <c r="C3365" i="45"/>
  <c r="E2905" i="45"/>
  <c r="C3237" i="45"/>
  <c r="F3024" i="45"/>
  <c r="C3377" i="45"/>
  <c r="C2501" i="45"/>
  <c r="F2946" i="45"/>
  <c r="C2644" i="45"/>
  <c r="C2841" i="45"/>
  <c r="F2452" i="45"/>
  <c r="C3244" i="45"/>
  <c r="E2342" i="45"/>
  <c r="F3128" i="45"/>
  <c r="F3335" i="45"/>
  <c r="F2378" i="45"/>
  <c r="E1740" i="45"/>
  <c r="E3179" i="45"/>
  <c r="F3454" i="45"/>
  <c r="C3460" i="45"/>
  <c r="E18" i="45"/>
  <c r="E2949" i="45"/>
  <c r="C3168" i="45"/>
  <c r="E2906" i="45"/>
  <c r="F2555" i="45"/>
  <c r="C3032" i="45"/>
  <c r="M35" i="45"/>
  <c r="C2716" i="45"/>
  <c r="E3116" i="45"/>
  <c r="H50" i="45"/>
  <c r="E3204" i="45"/>
  <c r="F3091" i="45"/>
  <c r="D22" i="45"/>
  <c r="F3455" i="45"/>
  <c r="E2811" i="45"/>
  <c r="E3038" i="45"/>
  <c r="C2382" i="45"/>
  <c r="E3112" i="45"/>
  <c r="F3197" i="45"/>
  <c r="E2918" i="45"/>
  <c r="C3339" i="45"/>
  <c r="C3305" i="45"/>
  <c r="E3343" i="45"/>
  <c r="E2360" i="45"/>
  <c r="F2865" i="45"/>
  <c r="F2335" i="45"/>
  <c r="C3311" i="45"/>
  <c r="E3479" i="45"/>
  <c r="F3008" i="45"/>
  <c r="C3492" i="45"/>
  <c r="D34" i="45"/>
  <c r="F3329" i="45"/>
  <c r="E2736" i="45"/>
  <c r="C59" i="45"/>
  <c r="E3274" i="45"/>
  <c r="E3344" i="45"/>
  <c r="E2976" i="45"/>
  <c r="E2804" i="45"/>
  <c r="E3388" i="45"/>
  <c r="F2920" i="45"/>
  <c r="F2574" i="45"/>
  <c r="E3028" i="45"/>
  <c r="E3416" i="45"/>
  <c r="F2444" i="45"/>
  <c r="E3356" i="45"/>
  <c r="F3081" i="45"/>
  <c r="E3160" i="45"/>
  <c r="M55" i="45"/>
  <c r="E2698" i="45"/>
  <c r="E3190" i="45"/>
  <c r="E3105" i="45"/>
  <c r="C3320" i="45"/>
  <c r="H2" i="45"/>
  <c r="M57" i="45"/>
  <c r="J48" i="45"/>
  <c r="C2898" i="45"/>
  <c r="E2550" i="45"/>
  <c r="F3360" i="45"/>
  <c r="F67" i="45"/>
  <c r="F2337" i="45"/>
  <c r="C2930" i="45"/>
  <c r="E3182" i="45"/>
  <c r="D37" i="45"/>
  <c r="E2591" i="45"/>
  <c r="F2508" i="45"/>
  <c r="H67" i="45"/>
  <c r="M38" i="45"/>
  <c r="J31" i="45"/>
  <c r="C2977" i="45"/>
  <c r="F3481" i="45"/>
  <c r="B23" i="45"/>
  <c r="F3112" i="45"/>
  <c r="C3152" i="45"/>
  <c r="C2530" i="45"/>
  <c r="C2880" i="45"/>
  <c r="E3424" i="45"/>
  <c r="C3245" i="45"/>
  <c r="C3096" i="45"/>
  <c r="C3159" i="45"/>
  <c r="E2665" i="45"/>
  <c r="E3308" i="45"/>
  <c r="F2796" i="45"/>
  <c r="C3227" i="45"/>
  <c r="C2634" i="45"/>
  <c r="C2840" i="45"/>
  <c r="H14" i="45"/>
  <c r="F3306" i="45"/>
  <c r="C3186" i="45"/>
  <c r="E2097" i="45"/>
  <c r="E3052" i="45"/>
  <c r="F3370" i="45"/>
  <c r="E3411" i="45"/>
  <c r="F3479" i="45"/>
  <c r="J58" i="45"/>
  <c r="H54" i="45"/>
  <c r="D50" i="45"/>
  <c r="E2600" i="45"/>
  <c r="E2223" i="45"/>
  <c r="F2526" i="45"/>
  <c r="C3457" i="45"/>
  <c r="C3262" i="45"/>
  <c r="F33" i="45"/>
  <c r="E3162" i="45"/>
  <c r="E2773" i="45"/>
  <c r="E3486" i="45"/>
  <c r="F3401" i="45"/>
  <c r="F2960" i="45"/>
  <c r="F2910" i="45"/>
  <c r="C3181" i="45"/>
  <c r="F2912" i="45"/>
  <c r="F3307" i="45"/>
  <c r="H65" i="45"/>
  <c r="E3456" i="45"/>
  <c r="F3135" i="45"/>
  <c r="C3036" i="45"/>
  <c r="C2233" i="45"/>
  <c r="C3140" i="45"/>
  <c r="C2983" i="45"/>
  <c r="E3317" i="45"/>
  <c r="F2769" i="45"/>
  <c r="F17" i="45"/>
  <c r="F3490" i="45"/>
  <c r="C2135" i="45"/>
  <c r="E2893" i="45"/>
  <c r="C2217" i="45"/>
  <c r="F2572" i="45"/>
  <c r="C3037" i="45"/>
  <c r="E2145" i="45"/>
  <c r="F3095" i="45"/>
  <c r="F3225" i="45"/>
  <c r="E3300" i="45"/>
  <c r="F2644" i="45"/>
  <c r="F3468" i="45"/>
  <c r="C3330" i="45"/>
  <c r="E3148" i="45"/>
  <c r="F2237" i="45"/>
  <c r="M6" i="45"/>
  <c r="E3207" i="45"/>
  <c r="C3458" i="45"/>
  <c r="C3075" i="45"/>
  <c r="C3174" i="45"/>
  <c r="F2939" i="45"/>
  <c r="F3328" i="45"/>
  <c r="C2669" i="45"/>
  <c r="E2806" i="45"/>
  <c r="C2911" i="45"/>
  <c r="C2543" i="45"/>
  <c r="C3137" i="45"/>
  <c r="E2727" i="45"/>
  <c r="F2759" i="45"/>
  <c r="F1435" i="45"/>
  <c r="F2160" i="45"/>
  <c r="C2339" i="45"/>
  <c r="F3305" i="45"/>
  <c r="C3333" i="45"/>
  <c r="F2934" i="45"/>
  <c r="C3160" i="45"/>
  <c r="E2939" i="45"/>
  <c r="E2574" i="45"/>
  <c r="E2487" i="45"/>
  <c r="E3216" i="45"/>
  <c r="E2282" i="45"/>
  <c r="E2951" i="45"/>
  <c r="F2753" i="45"/>
  <c r="E2323" i="45"/>
  <c r="C3263" i="45"/>
  <c r="F2424" i="45"/>
  <c r="C3434" i="45"/>
  <c r="E2345" i="45"/>
  <c r="C3362" i="45"/>
  <c r="E2996" i="45"/>
  <c r="E3003" i="45"/>
  <c r="F2922" i="45"/>
  <c r="C2057" i="45"/>
  <c r="F1965" i="45"/>
  <c r="E3460" i="45"/>
  <c r="E2341" i="45"/>
  <c r="E2935" i="45"/>
  <c r="F1470" i="45"/>
  <c r="E2567" i="45"/>
  <c r="E2802" i="45"/>
  <c r="C2295" i="45"/>
  <c r="C3439" i="45"/>
  <c r="C3067" i="45"/>
  <c r="F3066" i="45"/>
  <c r="E3421" i="45"/>
  <c r="E3314" i="45"/>
  <c r="F3407" i="45"/>
  <c r="E2611" i="45"/>
  <c r="C3374" i="45"/>
  <c r="F2661" i="45"/>
  <c r="F3084" i="45"/>
  <c r="E2816" i="45"/>
  <c r="E3149" i="45"/>
  <c r="E2664" i="45"/>
  <c r="F3018" i="45"/>
  <c r="E3056" i="45"/>
  <c r="H61" i="45"/>
  <c r="C2606" i="45"/>
  <c r="C2162" i="45"/>
  <c r="E2338" i="45"/>
  <c r="F3136" i="45"/>
  <c r="E2467" i="45"/>
  <c r="E3125" i="45"/>
  <c r="C2266" i="45"/>
  <c r="M67" i="45"/>
  <c r="F1909" i="45"/>
  <c r="F3221" i="45"/>
  <c r="E2675" i="45"/>
  <c r="F2449" i="45"/>
  <c r="E3438" i="45"/>
  <c r="F2965" i="45"/>
  <c r="E3198" i="45"/>
  <c r="C2220" i="45"/>
  <c r="M33" i="45"/>
  <c r="E2826" i="45"/>
  <c r="F2822" i="45"/>
  <c r="B39" i="45"/>
  <c r="C3088" i="45"/>
  <c r="E3404" i="45"/>
  <c r="F2610" i="45"/>
  <c r="C3050" i="45"/>
  <c r="C3364" i="45"/>
  <c r="F3465" i="45"/>
  <c r="E44" i="45"/>
  <c r="B2" i="45"/>
  <c r="F2802" i="45"/>
  <c r="F3472" i="45"/>
  <c r="F2673" i="45"/>
  <c r="F2671" i="45"/>
  <c r="F2767" i="45"/>
  <c r="C66" i="45"/>
  <c r="E3335" i="45"/>
  <c r="F2974" i="45"/>
  <c r="F2980" i="45"/>
  <c r="D4" i="45"/>
  <c r="E3445" i="45"/>
  <c r="E2894" i="45"/>
  <c r="F3055" i="45"/>
  <c r="E2959" i="45"/>
  <c r="C2494" i="45"/>
  <c r="F2190" i="45"/>
  <c r="F2132" i="45"/>
  <c r="E2253" i="45"/>
  <c r="E2261" i="45"/>
  <c r="F2851" i="45"/>
  <c r="E3259" i="45"/>
  <c r="F3415" i="45"/>
  <c r="F3429" i="45"/>
  <c r="C2175" i="45"/>
  <c r="F2804" i="45"/>
  <c r="E2551" i="45"/>
  <c r="E2673" i="45"/>
  <c r="C2838" i="45"/>
  <c r="E2929" i="45"/>
  <c r="F2969" i="45"/>
  <c r="F1637" i="45"/>
  <c r="C2866" i="45"/>
  <c r="F2119" i="45"/>
  <c r="E2613" i="45"/>
  <c r="E3208" i="45"/>
  <c r="C3256" i="45"/>
  <c r="F2991" i="45"/>
  <c r="E2283" i="45"/>
  <c r="F3379" i="45"/>
  <c r="F2955" i="45"/>
  <c r="F1971" i="45"/>
  <c r="C3111" i="45"/>
  <c r="F2757" i="45"/>
  <c r="F2248" i="45"/>
  <c r="C2071" i="45"/>
  <c r="E2313" i="45"/>
  <c r="E43" i="45"/>
  <c r="E3324" i="45"/>
  <c r="C2994" i="45"/>
  <c r="F2513" i="45"/>
  <c r="F3275" i="45"/>
  <c r="C3064" i="45"/>
  <c r="E3098" i="45"/>
  <c r="E2249" i="45"/>
  <c r="C2737" i="45"/>
  <c r="E2577" i="45"/>
  <c r="C1923" i="45"/>
  <c r="E2302" i="45"/>
  <c r="E3027" i="45"/>
  <c r="E3332" i="45"/>
  <c r="E31" i="45"/>
  <c r="E69" i="45"/>
  <c r="C2872" i="45"/>
  <c r="C3117" i="45"/>
  <c r="C3290" i="45"/>
  <c r="C3229" i="45"/>
  <c r="C2881" i="45"/>
  <c r="C3035" i="45"/>
  <c r="C2708" i="45"/>
  <c r="C2857" i="45"/>
  <c r="E3250" i="45"/>
  <c r="F2847" i="45"/>
  <c r="C3437" i="45"/>
  <c r="E3102" i="45"/>
  <c r="C2829" i="45"/>
  <c r="C3363" i="45"/>
  <c r="F3104" i="45"/>
  <c r="C2420" i="45"/>
  <c r="E2724" i="45"/>
  <c r="F3347" i="45"/>
  <c r="F3220" i="45"/>
  <c r="C2862" i="45"/>
  <c r="C2232" i="45"/>
  <c r="E2660" i="45"/>
  <c r="B44" i="45"/>
  <c r="F2552" i="45"/>
  <c r="F2700" i="45"/>
  <c r="E3473" i="45"/>
  <c r="C2656" i="45"/>
  <c r="C2967" i="45"/>
  <c r="C2789" i="45"/>
  <c r="E2433" i="45"/>
  <c r="E3087" i="45"/>
  <c r="C2717" i="45"/>
  <c r="F2619" i="45"/>
  <c r="E2554" i="45"/>
  <c r="E1479" i="45"/>
  <c r="C2155" i="45"/>
  <c r="C2528" i="45"/>
  <c r="F2630" i="45"/>
  <c r="C2349" i="45"/>
  <c r="E2768" i="45"/>
  <c r="F2905" i="45"/>
  <c r="C2944" i="45"/>
  <c r="E3200" i="45"/>
  <c r="H64" i="45"/>
  <c r="C3201" i="45"/>
  <c r="F3050" i="45"/>
  <c r="F2862" i="45"/>
  <c r="F2332" i="45"/>
  <c r="E2633" i="45"/>
  <c r="C2102" i="45"/>
  <c r="E2838" i="45"/>
  <c r="C2512" i="45"/>
  <c r="C2961" i="45"/>
  <c r="F2951" i="45"/>
  <c r="E4" i="45"/>
  <c r="F2388" i="45"/>
  <c r="C2966" i="45"/>
  <c r="F55" i="45"/>
  <c r="F3470" i="45"/>
  <c r="F2103" i="45"/>
  <c r="E3213" i="45"/>
  <c r="E3312" i="45"/>
  <c r="C2931" i="45"/>
  <c r="E2459" i="45"/>
  <c r="C1905" i="45"/>
  <c r="C3348" i="45"/>
  <c r="E2942" i="45"/>
  <c r="C2199" i="45"/>
  <c r="E3321" i="45"/>
  <c r="C3352" i="45"/>
  <c r="E3176" i="45"/>
  <c r="C3370" i="45"/>
  <c r="C3253" i="45"/>
  <c r="C3452" i="45"/>
  <c r="F2797" i="45"/>
  <c r="C2807" i="45"/>
  <c r="E3287" i="45"/>
  <c r="E3464" i="45"/>
  <c r="F2885" i="45"/>
  <c r="E2531" i="45"/>
  <c r="E3013" i="45"/>
  <c r="C2292" i="45"/>
  <c r="F3126" i="45"/>
  <c r="E3002" i="45"/>
  <c r="E2831" i="45"/>
  <c r="C1812" i="45"/>
  <c r="C3318" i="45"/>
  <c r="F2818" i="45"/>
  <c r="D3" i="45"/>
  <c r="J22" i="45"/>
  <c r="E2984" i="45"/>
  <c r="E3210" i="45"/>
  <c r="F3047" i="45"/>
  <c r="F2488" i="45"/>
  <c r="E3045" i="45"/>
  <c r="F3421" i="45"/>
  <c r="C3236" i="45"/>
  <c r="J21" i="45"/>
  <c r="C3291" i="45"/>
  <c r="E2917" i="45"/>
  <c r="F3449" i="45"/>
  <c r="F3406" i="45"/>
  <c r="C3463" i="45"/>
  <c r="E2604" i="45"/>
  <c r="E2723" i="45"/>
  <c r="E2716" i="45"/>
  <c r="C2755" i="45"/>
  <c r="E3407" i="45"/>
  <c r="E1987" i="45"/>
  <c r="C3055" i="45"/>
  <c r="C3202" i="45"/>
  <c r="E2647" i="45"/>
  <c r="F2" i="45"/>
  <c r="F3007" i="45"/>
  <c r="F2736" i="45"/>
  <c r="E1920" i="45"/>
  <c r="C3235" i="45"/>
  <c r="D5" i="45"/>
  <c r="E2566" i="45"/>
  <c r="E3170" i="45"/>
  <c r="C2464" i="45"/>
  <c r="E2638" i="45"/>
  <c r="E1858" i="45"/>
  <c r="E2466" i="45"/>
  <c r="F3392" i="45"/>
  <c r="E3292" i="45"/>
  <c r="C3299" i="45"/>
  <c r="E2022" i="45"/>
  <c r="C2620" i="45"/>
  <c r="F3385" i="45"/>
  <c r="C1906" i="45"/>
  <c r="E2610" i="45"/>
  <c r="C2333" i="45"/>
  <c r="F2816" i="45"/>
  <c r="F2624" i="45"/>
  <c r="E2507" i="45"/>
  <c r="F2527" i="45"/>
  <c r="C3277" i="45"/>
  <c r="F3431" i="45"/>
  <c r="E3236" i="45"/>
  <c r="C2353" i="45"/>
  <c r="E1159" i="45"/>
  <c r="F3129" i="45"/>
  <c r="F2748" i="45"/>
  <c r="C3402" i="45"/>
  <c r="F3402" i="45"/>
  <c r="F3295" i="45"/>
  <c r="F2627" i="45"/>
  <c r="E3246" i="45"/>
  <c r="C2738" i="45"/>
  <c r="F2823" i="45"/>
  <c r="C3251" i="45"/>
  <c r="F2058" i="45"/>
  <c r="F3289" i="45"/>
  <c r="F3412" i="45"/>
  <c r="C2706" i="45"/>
  <c r="F2625" i="45"/>
  <c r="C3443" i="45"/>
  <c r="C2982" i="45"/>
  <c r="F1869" i="45"/>
  <c r="C2312" i="45"/>
  <c r="E2518" i="45"/>
  <c r="F2581" i="45"/>
  <c r="C2402" i="45"/>
  <c r="F1453" i="45"/>
  <c r="E2376" i="45"/>
  <c r="E3248" i="45"/>
  <c r="C2658" i="45"/>
  <c r="F3159" i="45"/>
  <c r="C3031" i="45"/>
  <c r="C3019" i="45"/>
  <c r="E1825" i="45"/>
  <c r="E2482" i="45"/>
  <c r="C3326" i="45"/>
  <c r="C2950" i="45"/>
  <c r="F2440" i="45"/>
  <c r="E1940" i="45"/>
  <c r="F1908" i="45"/>
  <c r="F3085" i="45"/>
  <c r="E3019" i="45"/>
  <c r="F2664" i="45"/>
  <c r="F2094" i="45"/>
  <c r="F2078" i="45"/>
  <c r="C2348" i="45"/>
  <c r="C3462" i="45"/>
  <c r="C3336" i="45"/>
  <c r="C3141" i="45"/>
  <c r="F3074" i="45"/>
  <c r="F2683" i="45"/>
  <c r="E2483" i="45"/>
  <c r="C3129" i="45"/>
  <c r="C2423" i="45"/>
  <c r="E3024" i="45"/>
  <c r="C3046" i="45"/>
  <c r="F3037" i="45"/>
  <c r="F3352" i="45"/>
  <c r="H18" i="45"/>
  <c r="F2158" i="45"/>
  <c r="M7" i="45"/>
  <c r="E2884" i="45"/>
  <c r="F3467" i="45"/>
  <c r="E3338" i="45"/>
  <c r="F3264" i="45"/>
  <c r="F2514" i="45"/>
  <c r="F2992" i="45"/>
  <c r="J65" i="45"/>
  <c r="C3070" i="45"/>
  <c r="C1946" i="45"/>
  <c r="E2602" i="45"/>
  <c r="E2210" i="45"/>
  <c r="F2696" i="45"/>
  <c r="C3304" i="45"/>
  <c r="C3210" i="45"/>
  <c r="E2834" i="45"/>
  <c r="F3378" i="45"/>
  <c r="F2950" i="45"/>
  <c r="E3323" i="45"/>
  <c r="E2546" i="45"/>
  <c r="C1981" i="45"/>
  <c r="F1998" i="45"/>
  <c r="C2555" i="45"/>
  <c r="C2196" i="45"/>
  <c r="F2867" i="45"/>
  <c r="E2590" i="45"/>
  <c r="E2798" i="45"/>
  <c r="C3196" i="45"/>
  <c r="F1967" i="45"/>
  <c r="E2763" i="45"/>
  <c r="F3473" i="45"/>
  <c r="F2467" i="45"/>
  <c r="E2655" i="45"/>
  <c r="C3234" i="45"/>
  <c r="E2180" i="45"/>
  <c r="F3353" i="45"/>
  <c r="C3121" i="45"/>
  <c r="F1827" i="45"/>
  <c r="C3105" i="45"/>
  <c r="F2521" i="45"/>
  <c r="F3173" i="45"/>
  <c r="E3318" i="45"/>
  <c r="C2927" i="45"/>
  <c r="F2752" i="45"/>
  <c r="C3280" i="45"/>
  <c r="C2095" i="45"/>
  <c r="C2681" i="45"/>
  <c r="F2849" i="45"/>
  <c r="C2813" i="45"/>
  <c r="C2385" i="45"/>
  <c r="F3046" i="45"/>
  <c r="F2282" i="45"/>
  <c r="F3377" i="45"/>
  <c r="J69" i="45"/>
  <c r="M11" i="45"/>
  <c r="C3185" i="45"/>
  <c r="F2732" i="45"/>
  <c r="D24" i="45"/>
  <c r="E3485" i="45"/>
  <c r="C2526" i="45"/>
  <c r="F2284" i="45"/>
  <c r="E2308" i="45"/>
  <c r="M37" i="45"/>
  <c r="D59" i="45"/>
  <c r="F3062" i="45"/>
  <c r="F2022" i="45"/>
  <c r="C3376" i="45"/>
  <c r="F3466" i="45"/>
  <c r="C3080" i="45"/>
  <c r="F2311" i="45"/>
  <c r="E3181" i="45"/>
  <c r="C3487" i="45"/>
  <c r="E14" i="45"/>
  <c r="E2961" i="45"/>
  <c r="C3379" i="45"/>
  <c r="E6" i="45"/>
  <c r="D28" i="45"/>
  <c r="C2431" i="45"/>
  <c r="J57" i="45"/>
  <c r="C2160" i="45"/>
  <c r="E1848" i="45"/>
  <c r="C3446" i="45"/>
  <c r="D65" i="45"/>
  <c r="E2940" i="45"/>
  <c r="F3303" i="45"/>
  <c r="D6" i="45"/>
  <c r="F2962" i="45"/>
  <c r="F2975" i="45"/>
  <c r="E2186" i="45"/>
  <c r="F3390" i="45"/>
  <c r="F3359" i="45"/>
  <c r="E3240" i="45"/>
  <c r="C3461" i="45"/>
  <c r="E3172" i="45"/>
  <c r="E3369" i="45"/>
  <c r="F3350" i="45"/>
  <c r="C15" i="45"/>
  <c r="F2842" i="45"/>
  <c r="C3082" i="45"/>
  <c r="F3089" i="45"/>
  <c r="F3246" i="45"/>
  <c r="F3389" i="45"/>
  <c r="C2793" i="45"/>
  <c r="C2993" i="45"/>
  <c r="C2562" i="45"/>
  <c r="C2564" i="45"/>
  <c r="C3293" i="45"/>
  <c r="F2591" i="45"/>
  <c r="E2252" i="45"/>
  <c r="C2330" i="45"/>
  <c r="C3023" i="45"/>
  <c r="E2069" i="45"/>
  <c r="C2851" i="45"/>
  <c r="C58" i="45"/>
  <c r="C2612" i="45"/>
  <c r="E3243" i="45"/>
  <c r="C2614" i="45"/>
  <c r="C3034" i="45"/>
  <c r="C25" i="45"/>
  <c r="E2375" i="45"/>
  <c r="C2370" i="45"/>
  <c r="C3090" i="45"/>
  <c r="F3361" i="45"/>
  <c r="E2729" i="45"/>
  <c r="B34" i="45"/>
  <c r="E2682" i="45"/>
  <c r="E3006" i="45"/>
  <c r="E2874" i="45"/>
  <c r="E3158" i="45"/>
  <c r="E3078" i="45"/>
  <c r="F3453" i="45"/>
  <c r="C2743" i="45"/>
  <c r="F3477" i="45"/>
  <c r="C2506" i="45"/>
  <c r="E2465" i="45"/>
  <c r="F2250" i="45"/>
  <c r="E3017" i="45"/>
  <c r="C2924" i="45"/>
  <c r="C2381" i="45"/>
  <c r="E3156" i="45"/>
  <c r="C3214" i="45"/>
  <c r="E3021" i="45"/>
  <c r="E2608" i="45"/>
  <c r="E3071" i="45"/>
  <c r="C2926" i="45"/>
  <c r="E3336" i="45"/>
  <c r="E3143" i="45"/>
  <c r="F2009" i="45"/>
  <c r="E3244" i="45"/>
  <c r="J34" i="45"/>
  <c r="F2471" i="45"/>
  <c r="E2787" i="45"/>
  <c r="E2997" i="45"/>
  <c r="E3316" i="45"/>
  <c r="F3279" i="45"/>
  <c r="E3428" i="45"/>
  <c r="E3400" i="45"/>
  <c r="C1075" i="45"/>
  <c r="F2589" i="45"/>
  <c r="F2689" i="45"/>
  <c r="C2830" i="45"/>
  <c r="C3151" i="45"/>
  <c r="F2650" i="45"/>
  <c r="C2532" i="45"/>
  <c r="F2149" i="45"/>
  <c r="E2830" i="45"/>
  <c r="F2703" i="45"/>
  <c r="C3366" i="45"/>
  <c r="E2903" i="45"/>
  <c r="E2227" i="45"/>
  <c r="C3254" i="45"/>
  <c r="E2218" i="45"/>
  <c r="C2624" i="45"/>
  <c r="F627" i="45"/>
  <c r="C2954" i="45"/>
  <c r="C1973" i="45"/>
  <c r="F1223" i="45"/>
  <c r="C2760" i="45"/>
  <c r="F2652" i="45"/>
  <c r="C1962" i="45"/>
  <c r="F2745" i="45"/>
  <c r="E2492" i="45"/>
  <c r="C2275" i="45"/>
  <c r="C3428" i="45"/>
  <c r="E3115" i="45"/>
  <c r="F3338" i="45"/>
  <c r="E3122" i="45"/>
  <c r="C1528" i="45"/>
  <c r="E2388" i="45"/>
  <c r="C2250" i="45"/>
  <c r="E2960" i="45"/>
  <c r="D8" i="45"/>
  <c r="F2833" i="45"/>
  <c r="J35" i="45"/>
  <c r="E3267" i="45"/>
  <c r="F3296" i="45"/>
  <c r="D58" i="45"/>
  <c r="F2831" i="45"/>
  <c r="C2390" i="45"/>
  <c r="F22" i="45"/>
  <c r="E3263" i="45"/>
  <c r="F3320" i="45"/>
  <c r="F2628" i="45"/>
  <c r="C2905" i="45"/>
  <c r="E2328" i="45"/>
  <c r="C3150" i="45"/>
  <c r="C3448" i="45"/>
  <c r="E1750" i="45"/>
  <c r="F2364" i="45"/>
  <c r="E2771" i="45"/>
  <c r="C2271" i="45"/>
  <c r="F2783" i="45"/>
  <c r="F2238" i="45"/>
  <c r="H44" i="45"/>
  <c r="E3474" i="45"/>
  <c r="C1346" i="45"/>
  <c r="F2475" i="45"/>
  <c r="E3224" i="45"/>
  <c r="J5" i="45"/>
  <c r="E3381" i="45"/>
  <c r="C2641" i="45"/>
  <c r="E3" i="45"/>
  <c r="E2597" i="45"/>
  <c r="E2965" i="45"/>
  <c r="F2127" i="45"/>
  <c r="F3042" i="45"/>
  <c r="C3093" i="45"/>
  <c r="F2839" i="45"/>
  <c r="E1892" i="45"/>
  <c r="H58" i="45"/>
  <c r="F2141" i="45"/>
  <c r="F1619" i="45"/>
  <c r="E3374" i="45"/>
  <c r="E2734" i="45"/>
  <c r="F720" i="45"/>
  <c r="F2031" i="45"/>
  <c r="F1979" i="45"/>
  <c r="E2290" i="45"/>
  <c r="C3125" i="45"/>
  <c r="C2454" i="45"/>
  <c r="F3258" i="45"/>
  <c r="F3207" i="45"/>
  <c r="C3148" i="45"/>
  <c r="E3351" i="45"/>
  <c r="F2782" i="45"/>
  <c r="E2756" i="45"/>
  <c r="C3057" i="45"/>
  <c r="E2792" i="45"/>
  <c r="F2505" i="45"/>
  <c r="F2402" i="45"/>
  <c r="C2622" i="45"/>
  <c r="C2808" i="45"/>
  <c r="E3215" i="45"/>
  <c r="J43" i="45"/>
  <c r="E2786" i="45"/>
  <c r="F3440" i="45"/>
  <c r="C3134" i="45"/>
  <c r="C2735" i="45"/>
  <c r="D35" i="45"/>
  <c r="E3121" i="45"/>
  <c r="E2795" i="45"/>
  <c r="C2608" i="45"/>
  <c r="E1703" i="45"/>
  <c r="C2899" i="45"/>
  <c r="E1840" i="45"/>
  <c r="C3252" i="45"/>
  <c r="E2928" i="45"/>
  <c r="E61" i="45"/>
  <c r="C2897" i="45"/>
  <c r="C2452" i="45"/>
  <c r="E3383" i="45"/>
  <c r="M27" i="45"/>
  <c r="F1765" i="45"/>
  <c r="E2382" i="45"/>
  <c r="E3390" i="45"/>
  <c r="C3465" i="45"/>
  <c r="C3483" i="45"/>
  <c r="C3002" i="45"/>
  <c r="C2579" i="45"/>
  <c r="F2584" i="45"/>
  <c r="F2768" i="45"/>
  <c r="C2524" i="45"/>
  <c r="E2661" i="45"/>
  <c r="F3318" i="45"/>
  <c r="E2637" i="45"/>
  <c r="F2832" i="45"/>
  <c r="E2688" i="45"/>
  <c r="C2958" i="45"/>
  <c r="C3172" i="45"/>
  <c r="F3287" i="45"/>
  <c r="C44" i="45"/>
  <c r="E3068" i="45"/>
  <c r="F3280" i="45"/>
  <c r="C3025" i="45"/>
  <c r="E3106" i="45"/>
  <c r="F3284" i="45"/>
  <c r="C3239" i="45"/>
  <c r="E2789" i="45"/>
  <c r="E3275" i="45"/>
  <c r="E3431" i="45"/>
  <c r="E3055" i="45"/>
  <c r="F3483" i="45"/>
  <c r="E3091" i="45"/>
  <c r="F2363" i="45"/>
  <c r="C2206" i="45"/>
  <c r="F21" i="45"/>
  <c r="C2375" i="45"/>
  <c r="F3098" i="45"/>
  <c r="C2411" i="45"/>
  <c r="E3395" i="45"/>
  <c r="J28" i="45"/>
  <c r="F3027" i="45"/>
  <c r="H28" i="45"/>
  <c r="F3153" i="45"/>
  <c r="F2892" i="45"/>
  <c r="E2017" i="45"/>
  <c r="F3257" i="45"/>
  <c r="F3193" i="45"/>
  <c r="E2669" i="45"/>
  <c r="F2966" i="45"/>
  <c r="E2625" i="45"/>
  <c r="C2916" i="45"/>
  <c r="C2812" i="45"/>
  <c r="E2495" i="45"/>
  <c r="M22" i="45"/>
  <c r="E2870" i="45"/>
  <c r="E3097" i="45"/>
  <c r="C2726" i="45"/>
  <c r="E3238" i="45"/>
  <c r="E2712" i="45"/>
  <c r="E3197" i="45"/>
  <c r="F2692" i="45"/>
  <c r="F2667" i="45"/>
  <c r="C1612" i="45"/>
  <c r="F2850" i="45"/>
  <c r="C2081" i="45"/>
  <c r="C2739" i="45"/>
  <c r="C2343" i="45"/>
  <c r="F3141" i="45"/>
  <c r="C5" i="45"/>
  <c r="E3174" i="45"/>
  <c r="C3180" i="45"/>
  <c r="C2969" i="45"/>
  <c r="F2580" i="45"/>
  <c r="D31" i="45"/>
  <c r="E3279" i="45"/>
  <c r="C3403" i="45"/>
  <c r="E2480" i="45"/>
  <c r="F1636" i="45"/>
  <c r="F2396" i="45"/>
  <c r="F2565" i="45"/>
  <c r="E2050" i="45"/>
  <c r="F3125" i="45"/>
  <c r="C3375" i="45"/>
  <c r="C3173" i="45"/>
  <c r="F2711" i="45"/>
  <c r="F2228" i="45"/>
  <c r="E2586" i="45"/>
  <c r="C1926" i="45"/>
  <c r="C3267" i="45"/>
  <c r="C2027" i="45"/>
  <c r="F2959" i="45"/>
  <c r="C3192" i="45"/>
  <c r="F2473" i="45"/>
  <c r="E2755" i="45"/>
  <c r="F2807" i="45"/>
  <c r="E2091" i="45"/>
  <c r="E1841" i="45"/>
  <c r="F3327" i="45"/>
  <c r="F2938" i="45"/>
  <c r="F2936" i="45"/>
  <c r="E3223" i="45"/>
  <c r="F2937" i="45"/>
  <c r="E2231" i="45"/>
  <c r="J54" i="45"/>
  <c r="C2762" i="45"/>
  <c r="C3001" i="45"/>
  <c r="E2272" i="45"/>
  <c r="E3245" i="45"/>
  <c r="F2313" i="45"/>
  <c r="C2514" i="45"/>
  <c r="C1495" i="45"/>
  <c r="E2754" i="45"/>
  <c r="C2221" i="45"/>
  <c r="C3109" i="45"/>
  <c r="E7" i="45"/>
  <c r="C3369" i="45"/>
  <c r="E2348" i="45"/>
  <c r="C2917" i="45"/>
  <c r="C1818" i="45"/>
  <c r="E3020" i="45"/>
  <c r="C2832" i="45"/>
  <c r="E2746" i="45"/>
  <c r="E1833" i="45"/>
  <c r="C3030" i="45"/>
  <c r="F2155" i="45"/>
  <c r="C2213" i="45"/>
  <c r="C3153" i="45"/>
  <c r="E2449" i="45"/>
  <c r="C3009" i="45"/>
  <c r="E2725" i="45"/>
  <c r="C2049" i="45"/>
  <c r="C2605" i="45"/>
  <c r="F2569" i="45"/>
  <c r="C3231" i="45"/>
  <c r="E2161" i="45"/>
  <c r="F2247" i="45"/>
  <c r="H37" i="45"/>
  <c r="F2203" i="45"/>
  <c r="E2966" i="45"/>
  <c r="E3120" i="45"/>
  <c r="C2011" i="45"/>
  <c r="C1931" i="45"/>
  <c r="F3482" i="45"/>
  <c r="F3058" i="45"/>
  <c r="E2799" i="45"/>
  <c r="C3454" i="45"/>
  <c r="C2378" i="45"/>
  <c r="E2019" i="45"/>
  <c r="C2365" i="45"/>
  <c r="C2673" i="45"/>
  <c r="E2693" i="45"/>
  <c r="F2777" i="45"/>
  <c r="E2251" i="45"/>
  <c r="C2914" i="45"/>
  <c r="C2585" i="45"/>
  <c r="F1580" i="45"/>
  <c r="F3253" i="45"/>
  <c r="H6" i="45"/>
  <c r="E3266" i="45"/>
  <c r="F1985" i="45"/>
  <c r="F3000" i="45"/>
  <c r="E2859" i="45"/>
  <c r="F2107" i="45"/>
  <c r="C3135" i="45"/>
  <c r="C3233" i="45"/>
  <c r="E3129" i="45"/>
  <c r="F2875" i="45"/>
  <c r="C2988" i="45"/>
  <c r="C3053" i="45"/>
  <c r="F3043" i="45"/>
  <c r="F3051" i="45"/>
  <c r="F1894" i="45"/>
  <c r="F3183" i="45"/>
  <c r="C2991" i="45"/>
  <c r="F34" i="45"/>
  <c r="F2715" i="45"/>
  <c r="E66" i="45"/>
  <c r="C3384" i="45"/>
  <c r="E2797" i="45"/>
  <c r="E2442" i="45"/>
  <c r="E1849" i="45"/>
  <c r="C2259" i="45"/>
  <c r="F2968" i="45"/>
  <c r="E1719" i="45"/>
  <c r="C1119" i="45"/>
  <c r="F2026" i="45"/>
  <c r="C2412" i="45"/>
  <c r="F1867" i="45"/>
  <c r="E760" i="45"/>
  <c r="C2416" i="45"/>
  <c r="E1786" i="45"/>
  <c r="E3257" i="45"/>
  <c r="C2973" i="45"/>
  <c r="C3003" i="45"/>
  <c r="E3206" i="45"/>
  <c r="F2756" i="45"/>
  <c r="F2512" i="45"/>
  <c r="E2944" i="45"/>
  <c r="F3358" i="45"/>
  <c r="F2306" i="45"/>
  <c r="C3189" i="45"/>
  <c r="F2212" i="45"/>
  <c r="E24" i="45"/>
  <c r="F3068" i="45"/>
  <c r="C2569" i="45"/>
  <c r="C2889" i="45"/>
  <c r="F2090" i="45"/>
  <c r="E1739" i="45"/>
  <c r="E2520" i="45"/>
  <c r="E2132" i="45"/>
  <c r="E648" i="45"/>
  <c r="E2835" i="45"/>
  <c r="E2458" i="45"/>
  <c r="E2557" i="45"/>
  <c r="F2479" i="45"/>
  <c r="E2101" i="45"/>
  <c r="F3227" i="45"/>
  <c r="E2824" i="45"/>
  <c r="C2734" i="45"/>
  <c r="F2826" i="45"/>
  <c r="F2504" i="45"/>
  <c r="F2998" i="45"/>
  <c r="E2800" i="45"/>
  <c r="C2887" i="45"/>
  <c r="E2085" i="45"/>
  <c r="F2672" i="45"/>
  <c r="C2520" i="45"/>
  <c r="C1772" i="45"/>
  <c r="F3408" i="45"/>
  <c r="F2942" i="45"/>
  <c r="E3145" i="45"/>
  <c r="E3046" i="45"/>
  <c r="J4" i="45"/>
  <c r="F2406" i="45"/>
  <c r="M25" i="45"/>
  <c r="E1488" i="45"/>
  <c r="D18" i="45"/>
  <c r="F3410" i="45"/>
  <c r="E2259" i="45"/>
  <c r="E3036" i="45"/>
  <c r="E2595" i="45"/>
  <c r="E2377" i="45"/>
  <c r="F2710" i="45"/>
  <c r="F3229" i="45"/>
  <c r="C2945" i="45"/>
  <c r="F3312" i="45"/>
  <c r="C1932" i="45"/>
  <c r="C2131" i="45"/>
  <c r="C52" i="45"/>
  <c r="E2346" i="45"/>
  <c r="E2463" i="45"/>
  <c r="E1502" i="45"/>
  <c r="E2104" i="45"/>
  <c r="F3223" i="45"/>
  <c r="F54" i="45"/>
  <c r="E3047" i="45"/>
  <c r="E3201" i="45"/>
  <c r="C3468" i="45"/>
  <c r="E2684" i="45"/>
  <c r="C2652" i="45"/>
  <c r="F2720" i="45"/>
  <c r="E3043" i="45"/>
  <c r="E3061" i="45"/>
  <c r="E2001" i="45"/>
  <c r="E1973" i="45"/>
  <c r="C2211" i="45"/>
  <c r="E2057" i="45"/>
  <c r="C557" i="45"/>
  <c r="C1823" i="45"/>
  <c r="D43" i="45"/>
  <c r="F3354" i="45"/>
  <c r="F3004" i="45"/>
  <c r="E1106" i="45"/>
  <c r="C2752" i="45"/>
  <c r="E3235" i="45"/>
  <c r="E28" i="45"/>
  <c r="C1761" i="45"/>
  <c r="E3119" i="45"/>
  <c r="F3082" i="45"/>
  <c r="C2713" i="45"/>
  <c r="E2707" i="45"/>
  <c r="E3039" i="45"/>
  <c r="E2176" i="45"/>
  <c r="C3027" i="45"/>
  <c r="E2809" i="45"/>
  <c r="F2944" i="45"/>
  <c r="E1755" i="45"/>
  <c r="C2489" i="45"/>
  <c r="E68" i="45"/>
  <c r="E2320" i="45"/>
  <c r="C2921" i="45"/>
  <c r="C1431" i="45"/>
  <c r="F1891" i="45"/>
  <c r="C2597" i="45"/>
  <c r="M59" i="45"/>
  <c r="F3011" i="45"/>
  <c r="E3157" i="45"/>
  <c r="E2775" i="45"/>
  <c r="C2633" i="45"/>
  <c r="C2299" i="45"/>
  <c r="E2827" i="45"/>
  <c r="E2364" i="45"/>
  <c r="F2772" i="45"/>
  <c r="E2674" i="45"/>
  <c r="E2562" i="45"/>
  <c r="F2719" i="45"/>
  <c r="C2090" i="45"/>
  <c r="C2186" i="45"/>
  <c r="F2214" i="45"/>
  <c r="E2817" i="45"/>
  <c r="C3332" i="45"/>
  <c r="F2606" i="45"/>
  <c r="E2605" i="45"/>
  <c r="C2405" i="45"/>
  <c r="C1899" i="45"/>
  <c r="C2627" i="45"/>
  <c r="C2359" i="45"/>
  <c r="E1998" i="45"/>
  <c r="F2835" i="45"/>
  <c r="C2253" i="45"/>
  <c r="C1934" i="45"/>
  <c r="E2999" i="45"/>
  <c r="F2116" i="45"/>
  <c r="E2882" i="45"/>
  <c r="E1226" i="45"/>
  <c r="F3452" i="45"/>
  <c r="C2692" i="45"/>
  <c r="E2952" i="45"/>
  <c r="F2242" i="45"/>
  <c r="C2261" i="45"/>
  <c r="E1931" i="45"/>
  <c r="C2212" i="45"/>
  <c r="E3437" i="45"/>
  <c r="F2236" i="45"/>
  <c r="F2815" i="45"/>
  <c r="C67" i="45"/>
  <c r="C2987" i="45"/>
  <c r="E3252" i="45"/>
  <c r="E2657" i="45"/>
  <c r="H56" i="45"/>
  <c r="C3436" i="45"/>
  <c r="E2508" i="45"/>
  <c r="C3215" i="45"/>
  <c r="E2383" i="45"/>
  <c r="E2148" i="45"/>
  <c r="E2548" i="45"/>
  <c r="F2115" i="45"/>
  <c r="F3059" i="45"/>
  <c r="F2651" i="45"/>
  <c r="C3113" i="45"/>
  <c r="E2717" i="45"/>
  <c r="C2386" i="45"/>
  <c r="C2499" i="45"/>
  <c r="E1886" i="45"/>
  <c r="E3064" i="45"/>
  <c r="E2878" i="45"/>
  <c r="F2533" i="45"/>
  <c r="E2404" i="45"/>
  <c r="E2683" i="45"/>
  <c r="F2525" i="45"/>
  <c r="C1531" i="45"/>
  <c r="E3226" i="45"/>
  <c r="E1562" i="45"/>
  <c r="F1389" i="45"/>
  <c r="E2813" i="45"/>
  <c r="F2737" i="45"/>
  <c r="F1320" i="45"/>
  <c r="C3103" i="45"/>
  <c r="F2717" i="45"/>
  <c r="F2778" i="45"/>
  <c r="F2708" i="45"/>
  <c r="C2922" i="45"/>
  <c r="E3349" i="45"/>
  <c r="E2402" i="45"/>
  <c r="F2340" i="45"/>
  <c r="E27" i="45"/>
  <c r="F1525" i="45"/>
  <c r="C2847" i="45"/>
  <c r="C2610" i="45"/>
  <c r="C2181" i="45"/>
  <c r="C2558" i="45"/>
  <c r="E3384" i="45"/>
  <c r="E2053" i="45"/>
  <c r="E3319" i="45"/>
  <c r="F1880" i="45"/>
  <c r="F3103" i="45"/>
  <c r="C1777" i="45"/>
  <c r="E2840" i="45"/>
  <c r="C3270" i="45"/>
  <c r="F2283" i="45"/>
  <c r="E2735" i="45"/>
  <c r="F3423" i="45"/>
  <c r="E962" i="45"/>
  <c r="E3366" i="45"/>
  <c r="C3120" i="45"/>
  <c r="F3237" i="45"/>
  <c r="E3152" i="45"/>
  <c r="C1964" i="45"/>
  <c r="C3301" i="45"/>
  <c r="E2715" i="45"/>
  <c r="C1694" i="45"/>
  <c r="C2711" i="45"/>
  <c r="E2491" i="45"/>
  <c r="E3469" i="45"/>
  <c r="F2984" i="45"/>
  <c r="C1827" i="45"/>
  <c r="C664" i="45"/>
  <c r="E2066" i="45"/>
  <c r="F1732" i="45"/>
  <c r="F1801" i="45"/>
  <c r="E1896" i="45"/>
  <c r="F2764" i="45"/>
  <c r="J13" i="35"/>
  <c r="C3000" i="45"/>
  <c r="C2772" i="45"/>
  <c r="E2807" i="45"/>
  <c r="E1972" i="45"/>
  <c r="F2172" i="45"/>
  <c r="E2543" i="45"/>
  <c r="C1700" i="45"/>
  <c r="C1958" i="45"/>
  <c r="C3393" i="45"/>
  <c r="C2869" i="45"/>
  <c r="F1778" i="45"/>
  <c r="E2776" i="45"/>
  <c r="H33" i="45"/>
  <c r="F3357" i="45"/>
  <c r="E1846" i="45"/>
  <c r="F1855" i="45"/>
  <c r="C3485" i="45"/>
  <c r="C3044" i="45"/>
  <c r="C2685" i="45"/>
  <c r="C3102" i="45"/>
  <c r="E2936" i="45"/>
  <c r="C2779" i="45"/>
  <c r="F2436" i="45"/>
  <c r="C2621" i="45"/>
  <c r="F3351" i="45"/>
  <c r="E2778" i="45"/>
  <c r="F1254" i="45"/>
  <c r="E3386" i="45"/>
  <c r="F2260" i="45"/>
  <c r="F3182" i="45"/>
  <c r="C2923" i="45"/>
  <c r="C2429" i="45"/>
  <c r="C2457" i="45"/>
  <c r="C2826" i="45"/>
  <c r="E2658" i="45"/>
  <c r="E2931" i="45"/>
  <c r="E2230" i="45"/>
  <c r="E3110" i="45"/>
  <c r="F2567" i="45"/>
  <c r="F11" i="45"/>
  <c r="E1161" i="45"/>
  <c r="F2859" i="45"/>
  <c r="E2274" i="45"/>
  <c r="C2122" i="45"/>
  <c r="E1310" i="45"/>
  <c r="E1235" i="45"/>
  <c r="C63" i="45"/>
  <c r="H25" i="45"/>
  <c r="C3207" i="45"/>
  <c r="E2933" i="45"/>
  <c r="C3418" i="45"/>
  <c r="F2006" i="45"/>
  <c r="F2921" i="45"/>
  <c r="C3108" i="45"/>
  <c r="F2919" i="45"/>
  <c r="E1707" i="45"/>
  <c r="C3401" i="45"/>
  <c r="F1898" i="45"/>
  <c r="C3045" i="45"/>
  <c r="E1992" i="45"/>
  <c r="F2164" i="45"/>
  <c r="F2653" i="45"/>
  <c r="F2786" i="45"/>
  <c r="C2925" i="45"/>
  <c r="F2668" i="45"/>
  <c r="C2311" i="45"/>
  <c r="E3123" i="45"/>
  <c r="E2023" i="45"/>
  <c r="F3099" i="45"/>
  <c r="E3042" i="45"/>
  <c r="E2863" i="45"/>
  <c r="E3362" i="45"/>
  <c r="C1769" i="45"/>
  <c r="E1572" i="45"/>
  <c r="F3375" i="45"/>
  <c r="F2008" i="45"/>
  <c r="C2824" i="45"/>
  <c r="C3353" i="45"/>
  <c r="C2790" i="45"/>
  <c r="C974" i="45"/>
  <c r="F3323" i="45"/>
  <c r="C2461" i="45"/>
  <c r="C2768" i="45"/>
  <c r="C2714" i="45"/>
  <c r="F1462" i="45"/>
  <c r="E2670" i="45"/>
  <c r="E3072" i="45"/>
  <c r="C2883" i="45"/>
  <c r="E2904" i="45"/>
  <c r="E707" i="45"/>
  <c r="C2354" i="45"/>
  <c r="E3412" i="45"/>
  <c r="F3147" i="45"/>
  <c r="E3261" i="45"/>
  <c r="E2916" i="45"/>
  <c r="F2087" i="45"/>
  <c r="E2503" i="45"/>
  <c r="F3138" i="45"/>
  <c r="F1904" i="45"/>
  <c r="C2865" i="45"/>
  <c r="E2794" i="45"/>
  <c r="F3021" i="45"/>
  <c r="C2300" i="45"/>
  <c r="F2613" i="45"/>
  <c r="E3365" i="45"/>
  <c r="C3167" i="45"/>
  <c r="E2563" i="45"/>
  <c r="E2273" i="45"/>
  <c r="E3310" i="45"/>
  <c r="F3188" i="45"/>
  <c r="E3040" i="45"/>
  <c r="E59" i="45"/>
  <c r="F2743" i="45"/>
  <c r="C2593" i="45"/>
  <c r="F50" i="45"/>
  <c r="C2268" i="45"/>
  <c r="F2647" i="45"/>
  <c r="E3065" i="45"/>
  <c r="C1922" i="45"/>
  <c r="E1744" i="45"/>
  <c r="F3248" i="45"/>
  <c r="C2618" i="45"/>
  <c r="E2618" i="45"/>
  <c r="E2978" i="45"/>
  <c r="F2766" i="45"/>
  <c r="E1816" i="45"/>
  <c r="C1679" i="45"/>
  <c r="F3064" i="45"/>
  <c r="E2534" i="45"/>
  <c r="C2628" i="45"/>
  <c r="E2561" i="45"/>
  <c r="E1788" i="45"/>
  <c r="E2581" i="45"/>
  <c r="F1932" i="45"/>
  <c r="F2803" i="45"/>
  <c r="E3294" i="45"/>
  <c r="E2082" i="45"/>
  <c r="F2642" i="45"/>
  <c r="C2799" i="45"/>
  <c r="E3092" i="45"/>
  <c r="E2582" i="45"/>
  <c r="E2740" i="45"/>
  <c r="E3254" i="45"/>
  <c r="F2416" i="45"/>
  <c r="F2470" i="45"/>
  <c r="F3414" i="45"/>
  <c r="C2398" i="45"/>
  <c r="F2330" i="45"/>
  <c r="M64" i="45"/>
  <c r="F2596" i="45"/>
  <c r="E3340" i="45"/>
  <c r="C3219" i="45"/>
  <c r="E2051" i="45"/>
  <c r="F3356" i="45"/>
  <c r="E3414" i="45"/>
  <c r="E3372" i="45"/>
  <c r="D17" i="45"/>
  <c r="C2879" i="45"/>
  <c r="C3048" i="45"/>
  <c r="F2577" i="45"/>
  <c r="F3250" i="45"/>
  <c r="C2273" i="45"/>
  <c r="C1619" i="45"/>
  <c r="F3308" i="45"/>
  <c r="E3029" i="45"/>
  <c r="E2206" i="45"/>
  <c r="F2827" i="45"/>
  <c r="C2548" i="45"/>
  <c r="C3095" i="45"/>
  <c r="E2899" i="45"/>
  <c r="E2844" i="45"/>
  <c r="E3297" i="45"/>
  <c r="F3177" i="45"/>
  <c r="F3115" i="45"/>
  <c r="F2055" i="45"/>
  <c r="E2752" i="45"/>
  <c r="E3347" i="45"/>
  <c r="C2344" i="45"/>
  <c r="C2539" i="45"/>
  <c r="E2764" i="45"/>
  <c r="F226" i="45"/>
  <c r="C3061" i="45"/>
  <c r="F2192" i="45"/>
  <c r="C2096" i="45"/>
  <c r="E2358" i="45"/>
  <c r="F2637" i="45"/>
  <c r="F3270" i="45"/>
  <c r="F2795" i="45"/>
  <c r="F2319" i="45"/>
  <c r="C2264" i="45"/>
  <c r="B67" i="45"/>
  <c r="E3444" i="45"/>
  <c r="E2049" i="45"/>
  <c r="E2708" i="45"/>
  <c r="E2593" i="45"/>
  <c r="E2422" i="45"/>
  <c r="C1551" i="45"/>
  <c r="C2984" i="45"/>
  <c r="C1580" i="45"/>
  <c r="F2423" i="45"/>
  <c r="F3096" i="45"/>
  <c r="E3081" i="45"/>
  <c r="C2598" i="45"/>
  <c r="F1923" i="45"/>
  <c r="E2349" i="45"/>
  <c r="E3161" i="45"/>
  <c r="C2904" i="45"/>
  <c r="F2623" i="45"/>
  <c r="C2661" i="45"/>
  <c r="F1962" i="45"/>
  <c r="C3156" i="45"/>
  <c r="C2280" i="45"/>
  <c r="E2175" i="45"/>
  <c r="E3221" i="45"/>
  <c r="C3340" i="45"/>
  <c r="E3076" i="45"/>
  <c r="E1986" i="45"/>
  <c r="E2923" i="45"/>
  <c r="C3119" i="45"/>
  <c r="C2882" i="45"/>
  <c r="E2517" i="45"/>
  <c r="E2395" i="45"/>
  <c r="C3076" i="45"/>
  <c r="F1757" i="45"/>
  <c r="F2356" i="45"/>
  <c r="C2763" i="45"/>
  <c r="C1727" i="45"/>
  <c r="C2563" i="45"/>
  <c r="F3355" i="45"/>
  <c r="E2385" i="45"/>
  <c r="F1781" i="45"/>
  <c r="C2932" i="45"/>
  <c r="F2952" i="45"/>
  <c r="F2809" i="45"/>
  <c r="E2596" i="45"/>
  <c r="C2848" i="45"/>
  <c r="C2594" i="45"/>
  <c r="C2720" i="45"/>
  <c r="C3169" i="45"/>
  <c r="C3077" i="45"/>
  <c r="E2995" i="45"/>
  <c r="E2847" i="45"/>
  <c r="C2541" i="45"/>
  <c r="F2891" i="45"/>
  <c r="C3199" i="45"/>
  <c r="C3208" i="45"/>
  <c r="E3418" i="45"/>
  <c r="F2342" i="45"/>
  <c r="C2657" i="45"/>
  <c r="C2109" i="45"/>
  <c r="C1702" i="45"/>
  <c r="E2599" i="45"/>
  <c r="E3377" i="45"/>
  <c r="C2372" i="45"/>
  <c r="F3394" i="45"/>
  <c r="C2247" i="45"/>
  <c r="F2266" i="45"/>
  <c r="E2788" i="45"/>
  <c r="F2285" i="45"/>
  <c r="F2592" i="45"/>
  <c r="F2876" i="45"/>
  <c r="E2505" i="45"/>
  <c r="C2322" i="45"/>
  <c r="F3045" i="45"/>
  <c r="E2750" i="45"/>
  <c r="E2125" i="45"/>
  <c r="E1207" i="45"/>
  <c r="F2771" i="45"/>
  <c r="C2765" i="45"/>
  <c r="E2614" i="45"/>
  <c r="E2106" i="45"/>
  <c r="C2522" i="45"/>
  <c r="E2722" i="45"/>
  <c r="C2015" i="45"/>
  <c r="F2188" i="45"/>
  <c r="F2978" i="45"/>
  <c r="F3316" i="45"/>
  <c r="E3367" i="45"/>
  <c r="E3271" i="45"/>
  <c r="C2696" i="45"/>
  <c r="F3285" i="45"/>
  <c r="E3134" i="45"/>
  <c r="C3404" i="45"/>
  <c r="F1658" i="45"/>
  <c r="C2529" i="45"/>
  <c r="C1556" i="45"/>
  <c r="F2163" i="45"/>
  <c r="F2426" i="45"/>
  <c r="F2878" i="45"/>
  <c r="E3090" i="45"/>
  <c r="F2750" i="45"/>
  <c r="C2929" i="45"/>
  <c r="F2635" i="45"/>
  <c r="F2687" i="45"/>
  <c r="C2488" i="45"/>
  <c r="C2016" i="45"/>
  <c r="E3451" i="45"/>
  <c r="C2578" i="45"/>
  <c r="E2617" i="45"/>
  <c r="F2287" i="45"/>
  <c r="C1660" i="45"/>
  <c r="E2417" i="45"/>
  <c r="C3074" i="45"/>
  <c r="E2663" i="45"/>
  <c r="E1634" i="45"/>
  <c r="C2497" i="45"/>
  <c r="F2523" i="45"/>
  <c r="C1422" i="45"/>
  <c r="F1895" i="45"/>
  <c r="E2919" i="45"/>
  <c r="C1662" i="45"/>
  <c r="E2851" i="45"/>
  <c r="E2619" i="45"/>
  <c r="C3123" i="45"/>
  <c r="F2638" i="45"/>
  <c r="E3406" i="45"/>
  <c r="E5" i="45"/>
  <c r="F1751" i="45"/>
  <c r="C2668" i="45"/>
  <c r="F2845" i="45"/>
  <c r="E2516" i="45"/>
  <c r="E2739" i="45"/>
  <c r="F2079" i="45"/>
  <c r="E2977" i="45"/>
  <c r="F1447" i="45"/>
  <c r="C3383" i="45"/>
  <c r="F2923" i="45"/>
  <c r="C3358" i="45"/>
  <c r="F1478" i="45"/>
  <c r="F2128" i="45"/>
  <c r="F2487" i="45"/>
  <c r="E3222" i="45"/>
  <c r="E1190" i="45"/>
  <c r="F2573" i="45"/>
  <c r="E3108" i="45"/>
  <c r="E1757" i="45"/>
  <c r="C669" i="45"/>
  <c r="E3048" i="45"/>
  <c r="C2933" i="45"/>
  <c r="C3018" i="45"/>
  <c r="C2469" i="45"/>
  <c r="C2816" i="45"/>
  <c r="E1753" i="45"/>
  <c r="F3342" i="45"/>
  <c r="F2994" i="45"/>
  <c r="C3331" i="45"/>
  <c r="E3290" i="45"/>
  <c r="M70" i="45"/>
  <c r="F2621" i="45"/>
  <c r="C3288" i="45"/>
  <c r="C2698" i="45"/>
  <c r="F3463" i="45"/>
  <c r="E2656" i="45"/>
  <c r="C2784" i="45"/>
  <c r="E1919" i="45"/>
  <c r="E1970" i="45"/>
  <c r="C2803" i="45"/>
  <c r="F2544" i="45"/>
  <c r="E3217" i="45"/>
  <c r="E3026" i="45"/>
  <c r="C3466" i="45"/>
  <c r="C2827" i="45"/>
  <c r="C1672" i="45"/>
  <c r="F2272" i="45"/>
  <c r="E2278" i="45"/>
  <c r="C2687" i="45"/>
  <c r="F2455" i="45"/>
  <c r="E3487" i="45"/>
  <c r="F3474" i="45"/>
  <c r="E3247" i="45"/>
  <c r="F2657" i="45"/>
  <c r="C1758" i="45"/>
  <c r="F2731" i="45"/>
  <c r="C2858" i="45"/>
  <c r="C2777" i="45"/>
  <c r="C2173" i="45"/>
  <c r="C3068" i="45"/>
  <c r="C2645" i="45"/>
  <c r="C2546" i="45"/>
  <c r="F1756" i="45"/>
  <c r="C2442" i="45"/>
  <c r="C2341" i="45"/>
  <c r="C343" i="45"/>
  <c r="F3451" i="45"/>
  <c r="C2949" i="45"/>
  <c r="C2453" i="45"/>
  <c r="C613" i="45"/>
  <c r="E1859" i="45"/>
  <c r="C2570" i="45"/>
  <c r="C2516" i="45"/>
  <c r="E3329" i="45"/>
  <c r="F3075" i="45"/>
  <c r="C2399" i="45"/>
  <c r="E3376" i="45"/>
  <c r="F2857" i="45"/>
  <c r="E2926" i="45"/>
  <c r="C3470" i="45"/>
  <c r="E3137" i="45"/>
  <c r="C3240" i="45"/>
  <c r="E2796" i="45"/>
  <c r="F2570" i="45"/>
  <c r="E2751" i="45"/>
  <c r="E2365" i="45"/>
  <c r="C2240" i="45"/>
  <c r="F2727" i="45"/>
  <c r="E1905" i="45"/>
  <c r="C48" i="45"/>
  <c r="C2749" i="45"/>
  <c r="F2122" i="45"/>
  <c r="E2391" i="45"/>
  <c r="M2" i="45"/>
  <c r="F2536" i="45"/>
  <c r="C2168" i="45"/>
  <c r="F2257" i="45"/>
  <c r="J15" i="45"/>
  <c r="F3154" i="45"/>
  <c r="F2775" i="45"/>
  <c r="F2180" i="45"/>
  <c r="F3235" i="45"/>
  <c r="C2979" i="45"/>
  <c r="F3346" i="45"/>
  <c r="F2705" i="45"/>
  <c r="E2699" i="45"/>
  <c r="F3262" i="45"/>
  <c r="C2795" i="45"/>
  <c r="F2205" i="45"/>
  <c r="E2687" i="45"/>
  <c r="C2576" i="45"/>
  <c r="F3102" i="45"/>
  <c r="C956" i="45"/>
  <c r="E2962" i="45"/>
  <c r="F291" i="45"/>
  <c r="F1912" i="45"/>
  <c r="F3330" i="45"/>
  <c r="H3" i="45"/>
  <c r="C3242" i="45"/>
  <c r="F3017" i="45"/>
  <c r="F1465" i="45"/>
  <c r="F3245" i="45"/>
  <c r="F2049" i="45"/>
  <c r="F3061" i="45"/>
  <c r="M69" i="45"/>
  <c r="F3174" i="45"/>
  <c r="F2568" i="45"/>
  <c r="F2813" i="45"/>
  <c r="C2815" i="45"/>
  <c r="F2852" i="45"/>
  <c r="E2912" i="45"/>
  <c r="C3286" i="45"/>
  <c r="B95" i="45"/>
  <c r="E3345" i="45"/>
  <c r="F2184" i="45"/>
  <c r="F3464" i="45"/>
  <c r="C3087" i="45"/>
  <c r="E2720" i="45"/>
  <c r="E2169" i="45"/>
  <c r="E2501" i="45"/>
  <c r="C3142" i="45"/>
  <c r="E3012" i="45"/>
  <c r="F1983" i="45"/>
  <c r="M24" i="45"/>
  <c r="C2874" i="45"/>
  <c r="C2486" i="45"/>
  <c r="C2607" i="45"/>
  <c r="F2227" i="45"/>
  <c r="F3400" i="45"/>
  <c r="E2456" i="45"/>
  <c r="E2622" i="45"/>
  <c r="C2470" i="45"/>
  <c r="C2639" i="45"/>
  <c r="F2977" i="45"/>
  <c r="F2987" i="45"/>
  <c r="F3222" i="45"/>
  <c r="C1744" i="45"/>
  <c r="E2691" i="45"/>
  <c r="C1884" i="45"/>
  <c r="C3054" i="45"/>
  <c r="F2273" i="45"/>
  <c r="E1169" i="45"/>
  <c r="C2740" i="45"/>
  <c r="F2157" i="45"/>
  <c r="F3311" i="45"/>
  <c r="E887" i="45"/>
  <c r="E1590" i="45"/>
  <c r="E2515" i="45"/>
  <c r="C2400" i="45"/>
  <c r="C2702" i="45"/>
  <c r="E2836" i="45"/>
  <c r="F2430" i="45"/>
  <c r="F2986" i="45"/>
  <c r="F2413" i="45"/>
  <c r="F2520" i="45"/>
  <c r="F1467" i="45"/>
  <c r="E2408" i="45"/>
  <c r="C1586" i="45"/>
  <c r="C1671" i="45"/>
  <c r="F2218" i="45"/>
  <c r="C1262" i="45"/>
  <c r="E2220" i="45"/>
  <c r="F2559" i="45"/>
  <c r="F1301" i="45"/>
  <c r="C2379" i="45"/>
  <c r="E2506" i="45"/>
  <c r="C2415" i="45"/>
  <c r="E2013" i="45"/>
  <c r="C2286" i="45"/>
  <c r="C2948" i="45"/>
  <c r="E2689" i="45"/>
  <c r="E2123" i="45"/>
  <c r="E2714" i="45"/>
  <c r="E1177" i="45"/>
  <c r="C2147" i="45"/>
  <c r="E2527" i="45"/>
  <c r="E988" i="45"/>
  <c r="E2181" i="45"/>
  <c r="E3070" i="45"/>
  <c r="E2579" i="45"/>
  <c r="E2158" i="45"/>
  <c r="F2015" i="45"/>
  <c r="F2096" i="45"/>
  <c r="F3462" i="45"/>
  <c r="C2876" i="45"/>
  <c r="F1771" i="45"/>
  <c r="C2721" i="45"/>
  <c r="F2098" i="45"/>
  <c r="F2324" i="45"/>
  <c r="C2680" i="45"/>
  <c r="E2133" i="45"/>
  <c r="C2194" i="45"/>
  <c r="C1465" i="45"/>
  <c r="E2772" i="45"/>
  <c r="E908" i="45"/>
  <c r="E2854" i="45"/>
  <c r="F1688" i="45"/>
  <c r="E2025" i="45"/>
  <c r="F1988" i="45"/>
  <c r="E2337" i="45"/>
  <c r="E2994" i="45"/>
  <c r="C700" i="45"/>
  <c r="E2387" i="45"/>
  <c r="E1949" i="45"/>
  <c r="C2394" i="45"/>
  <c r="C2284" i="45"/>
  <c r="F2392" i="45"/>
  <c r="F3254" i="45"/>
  <c r="C3145" i="45"/>
  <c r="F3069" i="45"/>
  <c r="C2159" i="45"/>
  <c r="E2041" i="45"/>
  <c r="E2464" i="45"/>
  <c r="E2801" i="45"/>
  <c r="E3073" i="45"/>
  <c r="C2553" i="45"/>
  <c r="F2902" i="45"/>
  <c r="E3016" i="45"/>
  <c r="E3234" i="45"/>
  <c r="E2444" i="45"/>
  <c r="C2368" i="45"/>
  <c r="E21" i="45"/>
  <c r="C1059" i="45"/>
  <c r="C2581" i="45"/>
  <c r="C2551" i="45"/>
  <c r="F520" i="45"/>
  <c r="F2246" i="45"/>
  <c r="C1801" i="45"/>
  <c r="C1882" i="45"/>
  <c r="E2058" i="45"/>
  <c r="C1825" i="45"/>
  <c r="F3339" i="45"/>
  <c r="F2126" i="45"/>
  <c r="E2280" i="45"/>
  <c r="F1682" i="45"/>
  <c r="C1536" i="45"/>
  <c r="E2494" i="45"/>
  <c r="C2631" i="45"/>
  <c r="F2725" i="45"/>
  <c r="F2294" i="45"/>
  <c r="C2369" i="45"/>
  <c r="E2257" i="45"/>
  <c r="F2820" i="45"/>
  <c r="C2203" i="45"/>
  <c r="E2937" i="45"/>
  <c r="C2263" i="45"/>
  <c r="E1609" i="45"/>
  <c r="E2244" i="45"/>
  <c r="F2961" i="45"/>
  <c r="E2196" i="45"/>
  <c r="E2289" i="45"/>
  <c r="F2755" i="45"/>
  <c r="F3160" i="45"/>
  <c r="F1395" i="45"/>
  <c r="C3319" i="45"/>
  <c r="F1948" i="45"/>
  <c r="F1716" i="45"/>
  <c r="C2968" i="45"/>
  <c r="F2682" i="45"/>
  <c r="F9" i="5"/>
  <c r="E2462" i="45"/>
  <c r="E3258" i="45"/>
  <c r="E2889" i="45"/>
  <c r="F2081" i="45"/>
  <c r="C2602" i="45"/>
  <c r="E2479" i="45"/>
  <c r="E2576" i="45"/>
  <c r="C2715" i="45"/>
  <c r="F2754" i="45"/>
  <c r="E1813" i="45"/>
  <c r="F2309" i="45"/>
  <c r="F3124" i="45"/>
  <c r="C2222" i="45"/>
  <c r="F2450" i="45"/>
  <c r="C2873" i="45"/>
  <c r="E2413" i="45"/>
  <c r="F2716" i="45"/>
  <c r="C2833" i="45"/>
  <c r="F2377" i="45"/>
  <c r="C3071" i="45"/>
  <c r="E2812" i="45"/>
  <c r="E3382" i="45"/>
  <c r="F3418" i="45"/>
  <c r="E2860" i="45"/>
  <c r="E2314" i="45"/>
  <c r="C1399" i="45"/>
  <c r="C1461" i="45"/>
  <c r="F2550" i="45"/>
  <c r="E1771" i="45"/>
  <c r="C1358" i="45"/>
  <c r="F1588" i="45"/>
  <c r="F2553" i="45"/>
  <c r="F2493" i="45"/>
  <c r="C1287" i="45"/>
  <c r="E2119" i="45"/>
  <c r="F2560" i="45"/>
  <c r="C1742" i="45"/>
  <c r="F2243" i="45"/>
  <c r="E3458" i="45"/>
  <c r="C2935" i="45"/>
  <c r="E2138" i="45"/>
  <c r="F3157" i="45"/>
  <c r="E1985" i="45"/>
  <c r="E3467" i="45"/>
  <c r="F1783" i="45"/>
  <c r="C2374" i="45"/>
  <c r="F3313" i="45"/>
  <c r="F3228" i="45"/>
  <c r="E2305" i="45"/>
  <c r="E2440" i="45"/>
  <c r="F2669" i="45"/>
  <c r="E2524" i="45"/>
  <c r="E1466" i="45"/>
  <c r="J14" i="45"/>
  <c r="C3450" i="45"/>
  <c r="C2901" i="45"/>
  <c r="M5" i="45"/>
  <c r="C2503" i="45"/>
  <c r="C1110" i="45"/>
  <c r="E2139" i="45"/>
  <c r="C2500" i="45"/>
  <c r="C2336" i="45"/>
  <c r="C3265" i="45"/>
  <c r="E2883" i="45"/>
  <c r="F2607" i="45"/>
  <c r="C2861" i="45"/>
  <c r="C2766" i="45"/>
  <c r="C2445" i="45"/>
  <c r="C2580" i="45"/>
  <c r="C1916" i="45"/>
  <c r="E1575" i="45"/>
  <c r="F1901" i="45"/>
  <c r="C2561" i="45"/>
  <c r="C1291" i="45"/>
  <c r="C1076" i="45"/>
  <c r="E2510" i="45"/>
  <c r="E3069" i="45"/>
  <c r="C2591" i="45"/>
  <c r="F2343" i="45"/>
  <c r="C3205" i="45"/>
  <c r="E2355" i="45"/>
  <c r="C1651" i="45"/>
  <c r="C2227" i="45"/>
  <c r="B74" i="45"/>
  <c r="C2073" i="45"/>
  <c r="E2190" i="45"/>
  <c r="F2216" i="45"/>
  <c r="E604" i="45"/>
  <c r="E2396" i="45"/>
  <c r="E2880" i="45"/>
  <c r="E2317" i="45"/>
  <c r="E2511" i="45"/>
  <c r="C2076" i="45"/>
  <c r="E1966" i="45"/>
  <c r="E2955" i="45"/>
  <c r="F2830" i="45"/>
  <c r="E2549" i="45"/>
  <c r="C2727" i="45"/>
  <c r="E3195" i="45"/>
  <c r="F1882" i="45"/>
  <c r="F3077" i="45"/>
  <c r="E2629" i="45"/>
  <c r="E3322" i="45"/>
  <c r="F2931" i="45"/>
  <c r="E2380" i="45"/>
  <c r="E2963" i="45"/>
  <c r="E2336" i="45"/>
  <c r="F2728" i="45"/>
  <c r="C148" i="45"/>
  <c r="C292" i="45"/>
  <c r="F2366" i="45"/>
  <c r="F2506" i="45"/>
  <c r="C2077" i="45"/>
  <c r="F2760" i="45"/>
  <c r="F1851" i="45"/>
  <c r="F2530" i="45"/>
  <c r="F2456" i="45"/>
  <c r="C3385" i="45"/>
  <c r="C3084" i="45"/>
  <c r="F2072" i="45"/>
  <c r="E2950" i="45"/>
  <c r="C2025" i="45"/>
  <c r="E2191" i="45"/>
  <c r="F2354" i="45"/>
  <c r="C1625" i="45"/>
  <c r="C2387" i="45"/>
  <c r="E1952" i="45"/>
  <c r="C3014" i="45"/>
  <c r="F2347" i="45"/>
  <c r="C2611" i="45"/>
  <c r="E3095" i="45"/>
  <c r="C3367" i="45"/>
  <c r="C2167" i="45"/>
  <c r="C3289" i="45"/>
  <c r="F2032" i="45"/>
  <c r="F1941" i="45"/>
  <c r="C1890" i="45"/>
  <c r="F2995" i="45"/>
  <c r="E2010" i="45"/>
  <c r="C2243" i="45"/>
  <c r="F2179" i="45"/>
  <c r="D25" i="45"/>
  <c r="E2975" i="45"/>
  <c r="C1389" i="45"/>
  <c r="F2368" i="45"/>
  <c r="F1454" i="45"/>
  <c r="B58" i="45"/>
  <c r="C2189" i="45"/>
  <c r="F2678" i="45"/>
  <c r="H24" i="45"/>
  <c r="F1991" i="45"/>
  <c r="C2187" i="45"/>
  <c r="E2277" i="45"/>
  <c r="E2785" i="45"/>
  <c r="F2676" i="45"/>
  <c r="F3231" i="45"/>
  <c r="E2828" i="45"/>
  <c r="E3044" i="45"/>
  <c r="C2746" i="45"/>
  <c r="E1796" i="45"/>
  <c r="C3005" i="45"/>
  <c r="F2267" i="45"/>
  <c r="F2702" i="45"/>
  <c r="F3420" i="45"/>
  <c r="F2066" i="45"/>
  <c r="E2031" i="45"/>
  <c r="E2979" i="45"/>
  <c r="E2113" i="45"/>
  <c r="E1783" i="45"/>
  <c r="F2776" i="45"/>
  <c r="E2301" i="45"/>
  <c r="F2437" i="45"/>
  <c r="F1321" i="45"/>
  <c r="E2178" i="45"/>
  <c r="C2020" i="45"/>
  <c r="E3370" i="45"/>
  <c r="E2361" i="45"/>
  <c r="C2324" i="45"/>
  <c r="E2915" i="45"/>
  <c r="E2445" i="45"/>
  <c r="F2089" i="45"/>
  <c r="C2080" i="45"/>
  <c r="F3263" i="45"/>
  <c r="C2418" i="45"/>
  <c r="F2956" i="45"/>
  <c r="F2858" i="45"/>
  <c r="E1635" i="45"/>
  <c r="F3166" i="45"/>
  <c r="E2652" i="45"/>
  <c r="C216" i="45"/>
  <c r="C2505" i="45"/>
  <c r="J38" i="45"/>
  <c r="C3459" i="45"/>
  <c r="E2393" i="45"/>
  <c r="E2642" i="45"/>
  <c r="F1073" i="45"/>
  <c r="E3079" i="45"/>
  <c r="E2334" i="45"/>
  <c r="C2568" i="45"/>
  <c r="C1074" i="45"/>
  <c r="C1655" i="45"/>
  <c r="F2993" i="45"/>
  <c r="E1321" i="45"/>
  <c r="F2140" i="45"/>
  <c r="E2319" i="45"/>
  <c r="E2333" i="45"/>
  <c r="F1652" i="45"/>
  <c r="F2182" i="45"/>
  <c r="E2871" i="45"/>
  <c r="C2188" i="45"/>
  <c r="F2605" i="45"/>
  <c r="C2036" i="45"/>
  <c r="C1879" i="45"/>
  <c r="E2007" i="45"/>
  <c r="C3321" i="45"/>
  <c r="F2043" i="45"/>
  <c r="C2952" i="45"/>
  <c r="E3109" i="45"/>
  <c r="F1312" i="45"/>
  <c r="F2405" i="45"/>
  <c r="F2799" i="45"/>
  <c r="C2980" i="45"/>
  <c r="C2472" i="45"/>
  <c r="E2701" i="45"/>
  <c r="C1977" i="45"/>
  <c r="C2619" i="45"/>
  <c r="E3396" i="45"/>
  <c r="F2897" i="45"/>
  <c r="F2854" i="45"/>
  <c r="C1839" i="45"/>
  <c r="C1887" i="45"/>
  <c r="F2529" i="45"/>
  <c r="E3101" i="45"/>
  <c r="E2439" i="45"/>
  <c r="E2692" i="45"/>
  <c r="F1910" i="45"/>
  <c r="C2171" i="45"/>
  <c r="F2351" i="45"/>
  <c r="F3131" i="45"/>
  <c r="C2252" i="45"/>
  <c r="E2779" i="45"/>
  <c r="C2540" i="45"/>
  <c r="E2853" i="45"/>
  <c r="E1663" i="45"/>
  <c r="F2645" i="45"/>
  <c r="E3192" i="45"/>
  <c r="E2803" i="45"/>
  <c r="F2137" i="45"/>
  <c r="C2128" i="45"/>
  <c r="F1459" i="45"/>
  <c r="E2514" i="45"/>
  <c r="E1437" i="45"/>
  <c r="C3260" i="45"/>
  <c r="F2279" i="45"/>
  <c r="E2164" i="45"/>
  <c r="C2406" i="45"/>
  <c r="C2450" i="45"/>
  <c r="E2705" i="45"/>
  <c r="F2556" i="45"/>
  <c r="C2545" i="45"/>
  <c r="F2259" i="45"/>
  <c r="E1737" i="45"/>
  <c r="E2539" i="45"/>
  <c r="F1951" i="45"/>
  <c r="E2232" i="45"/>
  <c r="F1507" i="45"/>
  <c r="F498" i="45"/>
  <c r="C2495" i="45"/>
  <c r="F56" i="45"/>
  <c r="F3175" i="45"/>
  <c r="C3062" i="45"/>
  <c r="C2255" i="45"/>
  <c r="C2126" i="45"/>
  <c r="E8" i="45"/>
  <c r="C2890" i="45"/>
  <c r="C2586" i="45"/>
  <c r="C939" i="45"/>
  <c r="E900" i="45"/>
  <c r="F2223" i="45"/>
  <c r="C2496" i="45"/>
  <c r="C3020" i="45"/>
  <c r="C2249" i="45"/>
  <c r="E3114" i="45"/>
  <c r="C69" i="45"/>
  <c r="C2492" i="45"/>
  <c r="F3198" i="45"/>
  <c r="E1353" i="45"/>
  <c r="C2860" i="45"/>
  <c r="F2583" i="45"/>
  <c r="C3143" i="45"/>
  <c r="E3320" i="45"/>
  <c r="C2800" i="45"/>
  <c r="C1549" i="45"/>
  <c r="E1605" i="45"/>
  <c r="C1466" i="45"/>
  <c r="C2798" i="45"/>
  <c r="E2627" i="45"/>
  <c r="E63" i="45"/>
  <c r="F2472" i="45"/>
  <c r="F2972" i="45"/>
  <c r="F2427" i="45"/>
  <c r="C3128" i="45"/>
  <c r="C3056" i="45"/>
  <c r="E2790" i="45"/>
  <c r="C1891" i="45"/>
  <c r="C2671" i="45"/>
  <c r="E2990" i="45"/>
  <c r="F2394" i="45"/>
  <c r="C2269" i="45"/>
  <c r="E2974" i="45"/>
  <c r="C2864" i="45"/>
  <c r="E2279" i="45"/>
  <c r="F1229" i="45"/>
  <c r="C2007" i="45"/>
  <c r="E3075" i="45"/>
  <c r="F2418" i="45"/>
  <c r="F2709" i="45"/>
  <c r="C3264" i="45"/>
  <c r="C2256" i="45"/>
  <c r="E2026" i="45"/>
  <c r="F2138" i="45"/>
  <c r="F1939" i="45"/>
  <c r="F2162" i="45"/>
  <c r="C3133" i="45"/>
  <c r="F1252" i="45"/>
  <c r="F2819" i="45"/>
  <c r="E194" i="45"/>
  <c r="F2722" i="45"/>
  <c r="E2146" i="45"/>
  <c r="C2811" i="45"/>
  <c r="E2780" i="45"/>
  <c r="C2290" i="45"/>
  <c r="F1531" i="45"/>
  <c r="C3422" i="45"/>
  <c r="F2963" i="45"/>
  <c r="E2137" i="45"/>
  <c r="E1993" i="45"/>
  <c r="C1595" i="45"/>
  <c r="F3071" i="45"/>
  <c r="C3316" i="45"/>
  <c r="E1751" i="45"/>
  <c r="C1429" i="45"/>
  <c r="E2359" i="45"/>
  <c r="E2481" i="45"/>
  <c r="C3480" i="45"/>
  <c r="E2782" i="45"/>
  <c r="C2636" i="45"/>
  <c r="F3260" i="45"/>
  <c r="C2709" i="45"/>
  <c r="C2327" i="45"/>
  <c r="E2208" i="45"/>
  <c r="C2892" i="45"/>
  <c r="E2048" i="45"/>
  <c r="F1875" i="45"/>
  <c r="C1574" i="45"/>
  <c r="C712" i="45"/>
  <c r="F2074" i="45"/>
  <c r="F2159" i="45"/>
  <c r="E2219" i="45"/>
  <c r="C2741" i="45"/>
  <c r="F3036" i="45"/>
  <c r="C1106" i="45"/>
  <c r="F1774" i="45"/>
  <c r="F2604" i="45"/>
  <c r="F2056" i="45"/>
  <c r="E2525" i="45"/>
  <c r="C2002" i="45"/>
  <c r="E3183" i="45"/>
  <c r="F3326" i="45"/>
  <c r="C2142" i="45"/>
  <c r="C1443" i="45"/>
  <c r="F2382" i="45"/>
  <c r="E3058" i="45"/>
  <c r="C2909" i="45"/>
  <c r="F1839" i="45"/>
  <c r="C1148" i="45"/>
  <c r="C2281" i="45"/>
  <c r="E2643" i="45"/>
  <c r="C50" i="45"/>
  <c r="E520" i="45"/>
  <c r="C2725" i="45"/>
  <c r="E2556" i="45"/>
  <c r="C1637" i="45"/>
  <c r="F3076" i="45"/>
  <c r="F1975" i="45"/>
  <c r="F903" i="45"/>
  <c r="F3019" i="45"/>
  <c r="F2411" i="45"/>
  <c r="F1406" i="45"/>
  <c r="F445" i="45"/>
  <c r="E2666" i="45"/>
  <c r="E645" i="45"/>
  <c r="F2579" i="45"/>
  <c r="C2438" i="45"/>
  <c r="E1332" i="45"/>
  <c r="C2487" i="45"/>
  <c r="C2997" i="45"/>
  <c r="F3485" i="45"/>
  <c r="C3017" i="45"/>
  <c r="F1788" i="45"/>
  <c r="E2522" i="45"/>
  <c r="E2848" i="45"/>
  <c r="C2239" i="45"/>
  <c r="E2945" i="45"/>
  <c r="C2728" i="45"/>
  <c r="F2261" i="45"/>
  <c r="E2686" i="45"/>
  <c r="F2838" i="45"/>
  <c r="E2585" i="45"/>
  <c r="C2733" i="45"/>
  <c r="E34" i="45"/>
  <c r="F3214" i="45"/>
  <c r="E2326" i="45"/>
  <c r="C1229" i="45"/>
  <c r="F2245" i="45"/>
  <c r="E2392" i="45"/>
  <c r="F2207" i="45"/>
  <c r="C1877" i="45"/>
  <c r="F2291" i="45"/>
  <c r="C3078" i="45"/>
  <c r="F2600" i="45"/>
  <c r="C2844" i="45"/>
  <c r="E3298" i="45"/>
  <c r="C2942" i="45"/>
  <c r="C1336" i="45"/>
  <c r="C2287" i="45"/>
  <c r="F3230" i="45"/>
  <c r="F2111" i="45"/>
  <c r="C2964" i="45"/>
  <c r="C2623" i="45"/>
  <c r="F591" i="45"/>
  <c r="C1320" i="45"/>
  <c r="E2872" i="45"/>
  <c r="F2198" i="45"/>
  <c r="F3208" i="45"/>
  <c r="C2906" i="45"/>
  <c r="C2756" i="45"/>
  <c r="F2539" i="45"/>
  <c r="E1878" i="45"/>
  <c r="E2316" i="45"/>
  <c r="E1654" i="45"/>
  <c r="F2269" i="45"/>
  <c r="E2747" i="45"/>
  <c r="E1983" i="45"/>
  <c r="F2502" i="45"/>
  <c r="E2009" i="45"/>
  <c r="E3154" i="45"/>
  <c r="F2453" i="45"/>
  <c r="F2659" i="45"/>
  <c r="E65" i="45"/>
  <c r="F1889" i="45"/>
  <c r="E1971" i="45"/>
  <c r="F2997" i="45"/>
  <c r="F2564" i="45"/>
  <c r="E2182" i="45"/>
  <c r="C2707" i="45"/>
  <c r="E2641" i="45"/>
  <c r="F2235" i="45"/>
  <c r="C2804" i="45"/>
  <c r="F2312" i="45"/>
  <c r="C1355" i="45"/>
  <c r="C3486" i="45"/>
  <c r="C3176" i="45"/>
  <c r="F3179" i="45"/>
  <c r="F2434" i="45"/>
  <c r="F3078" i="45"/>
  <c r="C2143" i="45"/>
  <c r="C2337" i="45"/>
  <c r="F1981" i="45"/>
  <c r="F2403" i="45"/>
  <c r="C2939" i="45"/>
  <c r="F3478" i="45"/>
  <c r="E2454" i="45"/>
  <c r="E1902" i="45"/>
  <c r="E2620" i="45"/>
  <c r="C3281" i="45"/>
  <c r="F2518" i="45"/>
  <c r="F2220" i="45"/>
  <c r="E2822" i="45"/>
  <c r="C2527" i="45"/>
  <c r="C1037" i="45"/>
  <c r="E2998" i="45"/>
  <c r="E1686" i="45"/>
  <c r="C588" i="45"/>
  <c r="F2255" i="45"/>
  <c r="F2603" i="45"/>
  <c r="C2774" i="45"/>
  <c r="F2543" i="45"/>
  <c r="E2372" i="45"/>
  <c r="E2045" i="45"/>
  <c r="F1958" i="45"/>
  <c r="E2865" i="45"/>
  <c r="F2114" i="45"/>
  <c r="F1678" i="45"/>
  <c r="C2601" i="45"/>
  <c r="C2682" i="45"/>
  <c r="F1775" i="45"/>
  <c r="F2489" i="45"/>
  <c r="E2588" i="45"/>
  <c r="F1713" i="45"/>
  <c r="E1925" i="45"/>
  <c r="C2675" i="45"/>
  <c r="C2119" i="45"/>
  <c r="E1820" i="45"/>
  <c r="F901" i="45"/>
  <c r="C577" i="45"/>
  <c r="E2636" i="45"/>
  <c r="C734" i="45"/>
  <c r="F1699" i="45"/>
  <c r="F2099" i="45"/>
  <c r="C1092" i="45"/>
  <c r="E2537" i="45"/>
  <c r="C1592" i="45"/>
  <c r="E2285" i="45"/>
  <c r="E1490" i="45"/>
  <c r="C2595" i="45"/>
  <c r="C2114" i="45"/>
  <c r="E638" i="45"/>
  <c r="C1900" i="45"/>
  <c r="E1236" i="45"/>
  <c r="E2406" i="45"/>
  <c r="F2576" i="45"/>
  <c r="C3127" i="45"/>
  <c r="E2744" i="45"/>
  <c r="E3410" i="45"/>
  <c r="C3310" i="45"/>
  <c r="C2822" i="45"/>
  <c r="C2533" i="45"/>
  <c r="C2754" i="45"/>
  <c r="E2818" i="45"/>
  <c r="C2955" i="45"/>
  <c r="C2125" i="45"/>
  <c r="C2482" i="45"/>
  <c r="F2234" i="45"/>
  <c r="F2024" i="45"/>
  <c r="F2124" i="45"/>
  <c r="C2047" i="45"/>
  <c r="E1749" i="45"/>
  <c r="F2794" i="45"/>
  <c r="E1087" i="45"/>
  <c r="E2839" i="45"/>
  <c r="F1993" i="45"/>
  <c r="C1065" i="45"/>
  <c r="C581" i="45"/>
  <c r="C1189" i="45"/>
  <c r="F2532" i="45"/>
  <c r="E1956" i="45"/>
  <c r="E1688" i="45"/>
  <c r="E2424" i="45"/>
  <c r="E2149" i="45"/>
  <c r="F2219" i="45"/>
  <c r="E1743" i="45"/>
  <c r="E1678" i="45"/>
  <c r="C1820" i="45"/>
  <c r="E2163" i="45"/>
  <c r="C1296" i="45"/>
  <c r="C3008" i="45"/>
  <c r="F2399" i="45"/>
  <c r="E1462" i="45"/>
  <c r="C2258" i="45"/>
  <c r="F2788" i="45"/>
  <c r="F2909" i="45"/>
  <c r="F1648" i="45"/>
  <c r="F2808" i="45"/>
  <c r="C1945" i="45"/>
  <c r="E1072" i="45"/>
  <c r="C1806" i="45"/>
  <c r="C2283" i="45"/>
  <c r="E2460" i="45"/>
  <c r="E2907" i="45"/>
  <c r="C1622" i="45"/>
  <c r="D61" i="45"/>
  <c r="F2251" i="45"/>
  <c r="C2653" i="45"/>
  <c r="E1580" i="45"/>
  <c r="F2713" i="45"/>
  <c r="F2064" i="45"/>
  <c r="C3004" i="45"/>
  <c r="E2843" i="45"/>
  <c r="C2839" i="45"/>
  <c r="C2481" i="45"/>
  <c r="C2358" i="45"/>
  <c r="F2930" i="45"/>
  <c r="F2209" i="45"/>
  <c r="C2298" i="45"/>
  <c r="F3065" i="45"/>
  <c r="E3009" i="45"/>
  <c r="C2626" i="45"/>
  <c r="C3406" i="45"/>
  <c r="F2985" i="45"/>
  <c r="E2559" i="45"/>
  <c r="F3435" i="45"/>
  <c r="C2332" i="45"/>
  <c r="E2469" i="45"/>
  <c r="F1082" i="45"/>
  <c r="E2767" i="45"/>
  <c r="C3259" i="45"/>
  <c r="C2819" i="45"/>
  <c r="C2912" i="45"/>
  <c r="C2920" i="45"/>
  <c r="E2564" i="45"/>
  <c r="C1185" i="45"/>
  <c r="E2134" i="45"/>
  <c r="C2024" i="45"/>
  <c r="C2686" i="45"/>
  <c r="C2895" i="45"/>
  <c r="F3206" i="45"/>
  <c r="E2315" i="45"/>
  <c r="F3457" i="45"/>
  <c r="C2179" i="45"/>
  <c r="C2615" i="45"/>
  <c r="F2914" i="45"/>
  <c r="F2457" i="45"/>
  <c r="C1908" i="45"/>
  <c r="C1854" i="45"/>
  <c r="E2757" i="45"/>
  <c r="F3446" i="45"/>
  <c r="C2867" i="45"/>
  <c r="F2681" i="45"/>
  <c r="F1729" i="45"/>
  <c r="C2744" i="45"/>
  <c r="C805" i="45"/>
  <c r="F2270" i="45"/>
  <c r="E1557" i="45"/>
  <c r="E3423" i="45"/>
  <c r="C1488" i="45"/>
  <c r="C1382" i="45"/>
  <c r="E2569" i="45"/>
  <c r="F2288" i="45"/>
  <c r="C2817" i="45"/>
  <c r="F998" i="45"/>
  <c r="F2655" i="45"/>
  <c r="E2172" i="45"/>
  <c r="F1740" i="45"/>
  <c r="C2770" i="45"/>
  <c r="C1861" i="45"/>
  <c r="F2001" i="45"/>
  <c r="F2742" i="45"/>
  <c r="E2427" i="45"/>
  <c r="F2380" i="45"/>
  <c r="E2457" i="45"/>
  <c r="C2088" i="45"/>
  <c r="C3060" i="45"/>
  <c r="C3419" i="45"/>
  <c r="F1824" i="45"/>
  <c r="C2178" i="45"/>
  <c r="F2948" i="45"/>
  <c r="F2935" i="45"/>
  <c r="C180" i="45"/>
  <c r="E1494" i="45"/>
  <c r="F2169" i="45"/>
  <c r="C1419" i="45"/>
  <c r="C1907" i="45"/>
  <c r="F2901" i="45"/>
  <c r="F2515" i="45"/>
  <c r="F2953" i="45"/>
  <c r="C2638" i="45"/>
  <c r="E2805" i="45"/>
  <c r="C3440" i="45"/>
  <c r="E2303" i="45"/>
  <c r="C2642" i="45"/>
  <c r="C1804" i="45"/>
  <c r="C2701" i="45"/>
  <c r="E1105" i="45"/>
  <c r="C2326" i="45"/>
  <c r="E2885" i="45"/>
  <c r="F2758" i="45"/>
  <c r="C2559" i="45"/>
  <c r="F2301" i="45"/>
  <c r="F1870" i="45"/>
  <c r="E2540" i="45"/>
  <c r="F1921" i="45"/>
  <c r="C2970" i="45"/>
  <c r="M68" i="45"/>
  <c r="E3136" i="45"/>
  <c r="F2215" i="45"/>
  <c r="F1840" i="45"/>
  <c r="F3205" i="45"/>
  <c r="E2263" i="45"/>
  <c r="F2814" i="45"/>
  <c r="F997" i="45"/>
  <c r="E1763" i="45"/>
  <c r="F1220" i="45"/>
  <c r="E2541" i="45"/>
  <c r="E1899" i="45"/>
  <c r="C1851" i="45"/>
  <c r="F1486" i="45"/>
  <c r="C2786" i="45"/>
  <c r="C3314" i="45"/>
  <c r="C1697" i="45"/>
  <c r="C1982" i="45"/>
  <c r="C1760" i="45"/>
  <c r="E2100" i="45"/>
  <c r="C3335" i="45"/>
  <c r="E2762" i="45"/>
  <c r="J105" i="45"/>
  <c r="F1972" i="45"/>
  <c r="E748" i="45"/>
  <c r="F1714" i="45"/>
  <c r="F1674" i="45"/>
  <c r="F2174" i="45"/>
  <c r="E210" i="45"/>
  <c r="E809" i="45"/>
  <c r="C2086" i="45"/>
  <c r="C1748" i="45"/>
  <c r="E3288" i="45"/>
  <c r="E3187" i="45"/>
  <c r="F2308" i="45"/>
  <c r="C2356" i="45"/>
  <c r="F2362" i="45"/>
  <c r="C1813" i="45"/>
  <c r="E2532" i="45"/>
  <c r="E1704" i="45"/>
  <c r="E2136" i="45"/>
  <c r="C1915" i="45"/>
  <c r="F2344" i="45"/>
  <c r="F2601" i="45"/>
  <c r="C2087" i="45"/>
  <c r="E1477" i="45"/>
  <c r="E1435" i="45"/>
  <c r="C1764" i="45"/>
  <c r="C2484" i="45"/>
  <c r="F2597" i="45"/>
  <c r="E1238" i="45"/>
  <c r="F1086" i="45"/>
  <c r="E2700" i="45"/>
  <c r="C1194" i="45"/>
  <c r="E1832" i="45"/>
  <c r="C1853" i="45"/>
  <c r="F3384" i="45"/>
  <c r="F672" i="45"/>
  <c r="C2629" i="45"/>
  <c r="C2437" i="45"/>
  <c r="F1573" i="45"/>
  <c r="C2157" i="45"/>
  <c r="E2425" i="45"/>
  <c r="C813" i="45"/>
  <c r="E2634" i="45"/>
  <c r="C1614" i="45"/>
  <c r="C2592" i="45"/>
  <c r="C825" i="45"/>
  <c r="F2004" i="45"/>
  <c r="F2325" i="45"/>
  <c r="F1345" i="45"/>
  <c r="C3188" i="45"/>
  <c r="F1625" i="45"/>
  <c r="C2003" i="45"/>
  <c r="C1796" i="45"/>
  <c r="C85" i="45"/>
  <c r="E2089" i="45"/>
  <c r="F1620" i="45"/>
  <c r="F2302" i="45"/>
  <c r="F1488" i="45"/>
  <c r="F1982" i="45"/>
  <c r="C3346" i="45"/>
  <c r="F982" i="45"/>
  <c r="C2542" i="45"/>
  <c r="C2509" i="45"/>
  <c r="C1894" i="45"/>
  <c r="E3237" i="45"/>
  <c r="E1281" i="45"/>
  <c r="F2292" i="45"/>
  <c r="F1440" i="45"/>
  <c r="E3096" i="45"/>
  <c r="E2793" i="45"/>
  <c r="F535" i="45"/>
  <c r="F2957" i="45"/>
  <c r="C2834" i="45"/>
  <c r="F2770" i="45"/>
  <c r="E2059" i="45"/>
  <c r="E1808" i="45"/>
  <c r="E1727" i="45"/>
  <c r="F1821" i="45"/>
  <c r="E2126" i="45"/>
  <c r="E2099" i="45"/>
  <c r="F2121" i="45"/>
  <c r="C2449" i="45"/>
  <c r="E1690" i="45"/>
  <c r="F1050" i="45"/>
  <c r="C1798" i="45"/>
  <c r="E2993" i="45"/>
  <c r="F994" i="45"/>
  <c r="E2909" i="45"/>
  <c r="E3311" i="45"/>
  <c r="C1708" i="45"/>
  <c r="F2558" i="45"/>
  <c r="E3219" i="45"/>
  <c r="F2534" i="45"/>
  <c r="F2706" i="45"/>
  <c r="E986" i="45"/>
  <c r="E2887" i="45"/>
  <c r="F2421" i="45"/>
  <c r="E3313" i="45"/>
  <c r="F2297" i="45"/>
  <c r="E2862" i="45"/>
  <c r="C2783" i="45"/>
  <c r="E2900" i="45"/>
  <c r="C1602" i="45"/>
  <c r="C1983" i="45"/>
  <c r="C2846" i="45"/>
  <c r="F2052" i="45"/>
  <c r="F1857" i="45"/>
  <c r="E1185" i="45"/>
  <c r="C2133" i="45"/>
  <c r="E940" i="45"/>
  <c r="E1838" i="45"/>
  <c r="C2185" i="45"/>
  <c r="E848" i="45"/>
  <c r="C1781" i="45"/>
  <c r="F1066" i="45"/>
  <c r="F2239" i="45"/>
  <c r="F2088" i="45"/>
  <c r="F2549" i="45"/>
  <c r="C2493" i="45"/>
  <c r="F1096" i="45"/>
  <c r="C2498" i="45"/>
  <c r="F2041" i="45"/>
  <c r="F848" i="45"/>
  <c r="E2264" i="45"/>
  <c r="E1442" i="45"/>
  <c r="J56" i="45"/>
  <c r="F1937" i="45"/>
  <c r="F1830" i="45"/>
  <c r="F1733" i="45"/>
  <c r="E1325" i="45"/>
  <c r="C3094" i="45"/>
  <c r="F2548" i="45"/>
  <c r="C3107" i="45"/>
  <c r="C1732" i="45"/>
  <c r="C1540" i="45"/>
  <c r="E2538" i="45"/>
  <c r="E1216" i="45"/>
  <c r="E2908" i="45"/>
  <c r="E1621" i="45"/>
  <c r="E2486" i="45"/>
  <c r="C1301" i="45"/>
  <c r="F844" i="45"/>
  <c r="E1730" i="45"/>
  <c r="F1924" i="45"/>
  <c r="E1409" i="45"/>
  <c r="C74" i="45"/>
  <c r="M45" i="45"/>
  <c r="C2483" i="45"/>
  <c r="F1387" i="45"/>
  <c r="E3375" i="45"/>
  <c r="E2485" i="45"/>
  <c r="C2407" i="45"/>
  <c r="C3269" i="45"/>
  <c r="E2329" i="45"/>
  <c r="F1473" i="45"/>
  <c r="F2379" i="45"/>
  <c r="F2028" i="45"/>
  <c r="C2004" i="45"/>
  <c r="E2545" i="45"/>
  <c r="C2684" i="45"/>
  <c r="F749" i="45"/>
  <c r="F2224" i="45"/>
  <c r="C1327" i="45"/>
  <c r="F1415" i="45"/>
  <c r="F323" i="45"/>
  <c r="D102" i="35"/>
  <c r="F1811" i="45"/>
  <c r="C2393" i="45"/>
  <c r="E2144" i="45"/>
  <c r="F1594" i="45"/>
  <c r="C2363" i="45"/>
  <c r="E3018" i="45"/>
  <c r="F1949" i="45"/>
  <c r="F2636" i="45"/>
  <c r="F2280" i="45"/>
  <c r="F2654" i="45"/>
  <c r="E2214" i="45"/>
  <c r="F894" i="45"/>
  <c r="E2890" i="45"/>
  <c r="F2698" i="45"/>
  <c r="F2417" i="45"/>
  <c r="E1946" i="45"/>
  <c r="E2236" i="45"/>
  <c r="E1718" i="45"/>
  <c r="F2054" i="45"/>
  <c r="E1631" i="45"/>
  <c r="E1181" i="45"/>
  <c r="E1279" i="45"/>
  <c r="F2398" i="45"/>
  <c r="C2207" i="45"/>
  <c r="C2613" i="45"/>
  <c r="E1847" i="45"/>
  <c r="F1556" i="45"/>
  <c r="C2093" i="45"/>
  <c r="F2643" i="45"/>
  <c r="E2819" i="45"/>
  <c r="C2313" i="45"/>
  <c r="F2263" i="45"/>
  <c r="F2194" i="45"/>
  <c r="C1155" i="45"/>
  <c r="E1434" i="45"/>
  <c r="F2017" i="45"/>
  <c r="E740" i="45"/>
  <c r="F842" i="45"/>
  <c r="F2281" i="45"/>
  <c r="E2718" i="45"/>
  <c r="E2003" i="45"/>
  <c r="C2504" i="45"/>
  <c r="E2065" i="45"/>
  <c r="F1483" i="45"/>
  <c r="F3060" i="45"/>
  <c r="E2407" i="45"/>
  <c r="F2278" i="45"/>
  <c r="F1823" i="45"/>
  <c r="F2046" i="45"/>
  <c r="C2757" i="45"/>
  <c r="F1593" i="45"/>
  <c r="C2573" i="45"/>
  <c r="E2886" i="45"/>
  <c r="F2557" i="45"/>
  <c r="F2133" i="45"/>
  <c r="C2704" i="45"/>
  <c r="C2136" i="45"/>
  <c r="E2987" i="45"/>
  <c r="C1644" i="45"/>
  <c r="F1669" i="45"/>
  <c r="F1878" i="45"/>
  <c r="E1191" i="45"/>
  <c r="C1677" i="45"/>
  <c r="E1980" i="45"/>
  <c r="F1758" i="45"/>
  <c r="C1199" i="45"/>
  <c r="C3398" i="45"/>
  <c r="F2448" i="45"/>
  <c r="E2970" i="45"/>
  <c r="C3013" i="45"/>
  <c r="E2153" i="45"/>
  <c r="E1814" i="45"/>
  <c r="E2237" i="45"/>
  <c r="C3072" i="45"/>
  <c r="C2301" i="45"/>
  <c r="C1920" i="45"/>
  <c r="F684" i="45"/>
  <c r="C756" i="45"/>
  <c r="C1936" i="45"/>
  <c r="E982" i="45"/>
  <c r="F2908" i="45"/>
  <c r="B81" i="45"/>
  <c r="F2073" i="45"/>
  <c r="F351" i="45"/>
  <c r="F1562" i="45"/>
  <c r="E2938" i="45"/>
  <c r="E1791" i="45"/>
  <c r="C1044" i="45"/>
  <c r="F2381" i="45"/>
  <c r="C1850" i="45"/>
  <c r="C2662" i="45"/>
  <c r="C2517" i="45"/>
  <c r="C2654" i="45"/>
  <c r="F2674" i="45"/>
  <c r="E2135" i="45"/>
  <c r="C2433" i="45"/>
  <c r="C2150" i="45"/>
  <c r="E2363" i="45"/>
  <c r="E2628" i="45"/>
  <c r="C1323" i="45"/>
  <c r="E1153" i="45"/>
  <c r="F2005" i="45"/>
  <c r="E2213" i="45"/>
  <c r="C2012" i="45"/>
  <c r="F1657" i="45"/>
  <c r="F2896" i="45"/>
  <c r="E2475" i="45"/>
  <c r="F2135" i="45"/>
  <c r="F2110" i="45"/>
  <c r="E3449" i="45"/>
  <c r="F1492" i="45"/>
  <c r="E2018" i="45"/>
  <c r="F2482" i="45"/>
  <c r="C2156" i="45"/>
  <c r="F2701" i="45"/>
  <c r="F1036" i="45"/>
  <c r="F2217" i="45"/>
  <c r="F1204" i="45"/>
  <c r="C2279" i="45"/>
  <c r="F2480" i="45"/>
  <c r="C2666" i="45"/>
  <c r="E1565" i="45"/>
  <c r="E1648" i="45"/>
  <c r="C1225" i="45"/>
  <c r="C959" i="45"/>
  <c r="E2644" i="45"/>
  <c r="F2167" i="45"/>
  <c r="F2864" i="45"/>
  <c r="F2524" i="45"/>
  <c r="F3363" i="45"/>
  <c r="F3156" i="45"/>
  <c r="F696" i="45"/>
  <c r="F2323" i="45"/>
  <c r="F1942" i="45"/>
  <c r="E1154" i="45"/>
  <c r="F1431" i="45"/>
  <c r="C14" i="45"/>
  <c r="C1918" i="45"/>
  <c r="E1280" i="45"/>
  <c r="E1802" i="45"/>
  <c r="C1974" i="45"/>
  <c r="E2012" i="45"/>
  <c r="E1264" i="45"/>
  <c r="C1056" i="45"/>
  <c r="E2825" i="45"/>
  <c r="C2000" i="45"/>
  <c r="C2936" i="45"/>
  <c r="F2793" i="45"/>
  <c r="E2167" i="45"/>
  <c r="C1501" i="45"/>
  <c r="C3097" i="45"/>
  <c r="C2792" i="45"/>
  <c r="E2299" i="45"/>
  <c r="F2538" i="45"/>
  <c r="E2416" i="45"/>
  <c r="C1235" i="45"/>
  <c r="F2300" i="45"/>
  <c r="F1920" i="45"/>
  <c r="F1787" i="45"/>
  <c r="F182" i="45"/>
  <c r="E2357" i="45"/>
  <c r="E2090" i="45"/>
  <c r="F2201" i="45"/>
  <c r="E1133" i="45"/>
  <c r="C1752" i="45"/>
  <c r="E2284" i="45"/>
  <c r="F2112" i="45"/>
  <c r="C954" i="45"/>
  <c r="F1329" i="45"/>
  <c r="C3012" i="45"/>
  <c r="E1460" i="45"/>
  <c r="C350" i="45"/>
  <c r="F2125" i="45"/>
  <c r="C2318" i="45"/>
  <c r="E1476" i="45"/>
  <c r="F1117" i="45"/>
  <c r="E1486" i="45"/>
  <c r="E983" i="45"/>
  <c r="C2050" i="45"/>
  <c r="E2681" i="45"/>
  <c r="E2229" i="45"/>
  <c r="F1422" i="45"/>
  <c r="E1242" i="45"/>
  <c r="C157" i="45"/>
  <c r="E3278" i="45"/>
  <c r="F2608" i="45"/>
  <c r="E2695" i="45"/>
  <c r="F2528" i="45"/>
  <c r="C2565" i="45"/>
  <c r="E2704" i="45"/>
  <c r="C1393" i="45"/>
  <c r="F2749" i="45"/>
  <c r="F2622" i="45"/>
  <c r="C2145" i="45"/>
  <c r="C2463" i="45"/>
  <c r="E1053" i="45"/>
  <c r="C2992" i="45"/>
  <c r="F2275" i="45"/>
  <c r="E2733" i="45"/>
  <c r="C1454" i="45"/>
  <c r="F3070" i="45"/>
  <c r="F1589" i="45"/>
  <c r="E2639" i="45"/>
  <c r="E3023" i="45"/>
  <c r="F2446" i="45"/>
  <c r="E2224" i="45"/>
  <c r="C1666" i="45"/>
  <c r="C2780" i="45"/>
  <c r="C2043" i="45"/>
  <c r="E1725" i="45"/>
  <c r="F1137" i="45"/>
  <c r="F3293" i="45"/>
  <c r="F1632" i="45"/>
  <c r="F2191" i="45"/>
  <c r="C2554" i="45"/>
  <c r="E1499" i="45"/>
  <c r="F1647" i="45"/>
  <c r="C2267" i="45"/>
  <c r="E3299" i="45"/>
  <c r="E1965" i="45"/>
  <c r="E3053" i="45"/>
  <c r="E2033" i="45"/>
  <c r="C1676" i="45"/>
  <c r="F841" i="45"/>
  <c r="C2732" i="45"/>
  <c r="F2888" i="45"/>
  <c r="F3029" i="45"/>
  <c r="F2785" i="45"/>
  <c r="E1898" i="45"/>
  <c r="C2101" i="45"/>
  <c r="C2724" i="45"/>
  <c r="E2078" i="45"/>
  <c r="F2148" i="45"/>
  <c r="C2571" i="45"/>
  <c r="E1994" i="45"/>
  <c r="E2749" i="45"/>
  <c r="C2919" i="45"/>
  <c r="E2371" i="45"/>
  <c r="C1980" i="45"/>
  <c r="F1970" i="45"/>
  <c r="F3139" i="45"/>
  <c r="E1775" i="45"/>
  <c r="C845" i="45"/>
  <c r="E1860" i="45"/>
  <c r="C2026" i="45"/>
  <c r="F1314" i="45"/>
  <c r="C2567" i="45"/>
  <c r="C388" i="45"/>
  <c r="F967" i="45"/>
  <c r="E876" i="45"/>
  <c r="C2197" i="45"/>
  <c r="F2145" i="45"/>
  <c r="F2432" i="45"/>
  <c r="E2325" i="45"/>
  <c r="E2601" i="45"/>
  <c r="F1826" i="45"/>
  <c r="E2187" i="45"/>
  <c r="E2004" i="45"/>
  <c r="C1978" i="45"/>
  <c r="F2011" i="45"/>
  <c r="C2475" i="45"/>
  <c r="F1790" i="45"/>
  <c r="C167" i="45"/>
  <c r="F1130" i="45"/>
  <c r="F2338" i="45"/>
  <c r="C1146" i="45"/>
  <c r="F2476" i="45"/>
  <c r="C1511" i="45"/>
  <c r="C2377" i="45"/>
  <c r="E1996" i="45"/>
  <c r="F3123" i="45"/>
  <c r="E1483" i="45"/>
  <c r="F2535" i="45"/>
  <c r="F2348" i="45"/>
  <c r="C1607" i="45"/>
  <c r="E1917" i="45"/>
  <c r="C2436" i="45"/>
  <c r="F2034" i="45"/>
  <c r="F1542" i="45"/>
  <c r="E2791" i="45"/>
  <c r="F2485" i="45"/>
  <c r="E2070" i="45"/>
  <c r="C1860" i="45"/>
  <c r="F2451" i="45"/>
  <c r="F924" i="45"/>
  <c r="F1938" i="45"/>
  <c r="C2918" i="45"/>
  <c r="C2820" i="45"/>
  <c r="E2414" i="45"/>
  <c r="E3457" i="45"/>
  <c r="F2812" i="45"/>
  <c r="F1479" i="45"/>
  <c r="F1734" i="45"/>
  <c r="C1068" i="45"/>
  <c r="E1665" i="45"/>
  <c r="F2334" i="45"/>
  <c r="F2241" i="45"/>
  <c r="C1669" i="45"/>
  <c r="E2322" i="45"/>
  <c r="C2030" i="45"/>
  <c r="C2625" i="45"/>
  <c r="E1419" i="45"/>
  <c r="C1963" i="45"/>
  <c r="E2441" i="45"/>
  <c r="E1927" i="45"/>
  <c r="C2035" i="45"/>
  <c r="E1585" i="45"/>
  <c r="C1578" i="45"/>
  <c r="F1064" i="45"/>
  <c r="E1061" i="45"/>
  <c r="C2825" i="45"/>
  <c r="E2694" i="45"/>
  <c r="C3248" i="45"/>
  <c r="C1160" i="45"/>
  <c r="C3257" i="45"/>
  <c r="F1547" i="45"/>
  <c r="E2529" i="45"/>
  <c r="C860" i="45"/>
  <c r="C1557" i="45"/>
  <c r="C1996" i="45"/>
  <c r="E2042" i="45"/>
  <c r="C3028" i="45"/>
  <c r="E2814" i="45"/>
  <c r="C2885" i="45"/>
  <c r="C2089" i="45"/>
  <c r="E2379" i="45"/>
  <c r="C3081" i="45"/>
  <c r="F1814" i="45"/>
  <c r="E2892" i="45"/>
  <c r="E1103" i="45"/>
  <c r="F2566" i="45"/>
  <c r="E2248" i="45"/>
  <c r="F1810" i="45"/>
  <c r="F2679" i="45"/>
  <c r="C2342" i="45"/>
  <c r="E2513" i="45"/>
  <c r="E2489" i="45"/>
  <c r="C2751" i="45"/>
  <c r="F3032" i="45"/>
  <c r="C1972" i="45"/>
  <c r="F2326" i="45"/>
  <c r="F1539" i="45"/>
  <c r="C1629" i="45"/>
  <c r="F2517" i="45"/>
  <c r="F2080" i="45"/>
  <c r="F2554" i="45"/>
  <c r="C2140" i="45"/>
  <c r="E2420" i="45"/>
  <c r="C1834" i="45"/>
  <c r="F2609" i="45"/>
  <c r="C1971" i="45"/>
  <c r="C1878" i="45"/>
  <c r="C1795" i="45"/>
  <c r="E1128" i="45"/>
  <c r="F2109" i="45"/>
  <c r="F1718" i="45"/>
  <c r="C1368" i="45"/>
  <c r="F1382" i="45"/>
  <c r="C1874" i="45"/>
  <c r="E2225" i="45"/>
  <c r="F2329" i="45"/>
  <c r="E1099" i="45"/>
  <c r="E2254" i="45"/>
  <c r="C2367" i="45"/>
  <c r="F2611" i="45"/>
  <c r="C2560" i="45"/>
  <c r="C2806" i="45"/>
  <c r="C3209" i="45"/>
  <c r="F2171" i="45"/>
  <c r="C2590" i="45"/>
  <c r="F1016" i="45"/>
  <c r="E2177" i="45"/>
  <c r="C1960" i="45"/>
  <c r="C2953" i="45"/>
  <c r="F1092" i="45"/>
  <c r="F1185" i="45"/>
  <c r="F2175" i="45"/>
  <c r="F2345" i="45"/>
  <c r="F3417" i="45"/>
  <c r="C1080" i="45"/>
  <c r="F2988" i="45"/>
  <c r="C2422" i="45"/>
  <c r="E1650" i="45"/>
  <c r="F2542" i="45"/>
  <c r="F1834" i="45"/>
  <c r="E2046" i="45"/>
  <c r="F2370" i="45"/>
  <c r="E2837" i="45"/>
  <c r="E1116" i="45"/>
  <c r="C1019" i="45"/>
  <c r="F2014" i="45"/>
  <c r="C967" i="45"/>
  <c r="C2403" i="45"/>
  <c r="E2116" i="45"/>
  <c r="C1649" i="45"/>
  <c r="F2021" i="45"/>
  <c r="E2352" i="45"/>
  <c r="C2700" i="45"/>
  <c r="E3093" i="45"/>
  <c r="E3014" i="45"/>
  <c r="E2989" i="45"/>
  <c r="F2747" i="45"/>
  <c r="F2268" i="45"/>
  <c r="E2849" i="45"/>
  <c r="F2156" i="45"/>
  <c r="E2450" i="45"/>
  <c r="C1670" i="45"/>
  <c r="C2285" i="45"/>
  <c r="E2262" i="45"/>
  <c r="E1630" i="45"/>
  <c r="E159" i="45"/>
  <c r="F1468" i="45"/>
  <c r="C1663" i="45"/>
  <c r="F1786" i="45"/>
  <c r="F2200" i="45"/>
  <c r="C1537" i="45"/>
  <c r="E2645" i="45"/>
  <c r="F3185" i="45"/>
  <c r="F1933" i="45"/>
  <c r="E1588" i="45"/>
  <c r="C1885" i="45"/>
  <c r="E1267" i="45"/>
  <c r="C2742" i="45"/>
  <c r="E2159" i="45"/>
  <c r="F629" i="45"/>
  <c r="E2118" i="45"/>
  <c r="E2378" i="45"/>
  <c r="E2108" i="45"/>
  <c r="C2184" i="45"/>
  <c r="F2161" i="45"/>
  <c r="F1917" i="45"/>
  <c r="F310" i="45"/>
  <c r="C2782" i="45"/>
  <c r="F1807" i="45"/>
  <c r="F1856" i="45"/>
  <c r="C2960" i="45"/>
  <c r="C2395" i="45"/>
  <c r="F3343" i="45"/>
  <c r="E1817" i="45"/>
  <c r="E2255" i="45"/>
  <c r="F2940" i="45"/>
  <c r="E2008" i="45"/>
  <c r="F3376" i="45"/>
  <c r="E358" i="45"/>
  <c r="C2446" i="45"/>
  <c r="F1926" i="45"/>
  <c r="F1210" i="45"/>
  <c r="C907" i="45"/>
  <c r="E1596" i="45"/>
  <c r="E1681" i="45"/>
  <c r="E1883" i="45"/>
  <c r="C1548" i="45"/>
  <c r="C2107" i="45"/>
  <c r="F2466" i="45"/>
  <c r="C1474" i="45"/>
  <c r="F3142" i="45"/>
  <c r="C2525" i="45"/>
  <c r="E2411" i="45"/>
  <c r="F2390" i="45"/>
  <c r="C2204" i="45"/>
  <c r="E1710" i="45"/>
  <c r="E1642" i="45"/>
  <c r="C1819" i="45"/>
  <c r="F548" i="45"/>
  <c r="C2697" i="45"/>
  <c r="C2934" i="45"/>
  <c r="C2976" i="45"/>
  <c r="F3002" i="45"/>
  <c r="C2265" i="45"/>
  <c r="F1230" i="45"/>
  <c r="F2649" i="45"/>
  <c r="F3247" i="45"/>
  <c r="C2094" i="45"/>
  <c r="C2519" i="45"/>
  <c r="F1957" i="45"/>
  <c r="F579" i="45"/>
  <c r="E929" i="45"/>
  <c r="F2618" i="45"/>
  <c r="E2697" i="45"/>
  <c r="E2957" i="45"/>
  <c r="E3173" i="45"/>
  <c r="C824" i="45"/>
  <c r="E1947" i="45"/>
  <c r="E2397" i="45"/>
  <c r="C2174" i="45"/>
  <c r="C2439" i="45"/>
  <c r="E796" i="45"/>
  <c r="E1543" i="45"/>
  <c r="E733" i="45"/>
  <c r="E1907" i="45"/>
  <c r="C2710" i="45"/>
  <c r="C1723" i="45"/>
  <c r="C1738" i="45"/>
  <c r="C1961" i="45"/>
  <c r="C2277" i="45"/>
  <c r="E3331" i="45"/>
  <c r="F2105" i="45"/>
  <c r="E1283" i="45"/>
  <c r="F911" i="45"/>
  <c r="E39" i="45"/>
  <c r="C2309" i="45"/>
  <c r="C2791" i="45"/>
  <c r="F1433" i="45"/>
  <c r="F1505" i="45"/>
  <c r="E2621" i="45"/>
  <c r="C2910" i="45"/>
  <c r="C1214" i="45"/>
  <c r="E2081" i="45"/>
  <c r="N12" i="5"/>
  <c r="F1906" i="45"/>
  <c r="F2202" i="45"/>
  <c r="E3253" i="45"/>
  <c r="E2821" i="45"/>
  <c r="E2343" i="45"/>
  <c r="E1527" i="45"/>
  <c r="J37" i="45"/>
  <c r="E1484" i="45"/>
  <c r="F1193" i="45"/>
  <c r="E2980" i="45"/>
  <c r="C1726" i="45"/>
  <c r="C3350" i="45"/>
  <c r="F2629" i="45"/>
  <c r="C1609" i="45"/>
  <c r="E1378" i="45"/>
  <c r="E2897" i="45"/>
  <c r="F2641" i="45"/>
  <c r="C2127" i="45"/>
  <c r="E2156" i="45"/>
  <c r="F1925" i="45"/>
  <c r="C3395" i="45"/>
  <c r="C2316" i="45"/>
  <c r="E2002" i="45"/>
  <c r="C2310" i="45"/>
  <c r="F2631" i="45"/>
  <c r="E70" i="45"/>
  <c r="F2634" i="45"/>
  <c r="E3358" i="45"/>
  <c r="E3185" i="45"/>
  <c r="F3022" i="45"/>
  <c r="E1959" i="45"/>
  <c r="E1375" i="45"/>
  <c r="C1222" i="45"/>
  <c r="C951" i="45"/>
  <c r="C1928" i="45"/>
  <c r="F1819" i="45"/>
  <c r="C1560" i="45"/>
  <c r="E2580" i="45"/>
  <c r="E2131" i="45"/>
  <c r="C2092" i="45"/>
  <c r="E1794" i="45"/>
  <c r="E1810" i="45"/>
  <c r="C2331" i="45"/>
  <c r="C2410" i="45"/>
  <c r="C2419" i="45"/>
  <c r="C1902" i="45"/>
  <c r="F2206" i="45"/>
  <c r="E3301" i="45"/>
  <c r="C1845" i="45"/>
  <c r="F655" i="45"/>
  <c r="F861" i="45"/>
  <c r="E2157" i="45"/>
  <c r="F1587" i="45"/>
  <c r="E1384" i="45"/>
  <c r="F2165" i="45"/>
  <c r="C3308" i="45"/>
  <c r="F2331" i="45"/>
  <c r="C988" i="45"/>
  <c r="C3101" i="45"/>
  <c r="F2170" i="45"/>
  <c r="C2604" i="45"/>
  <c r="C241" i="45"/>
  <c r="C2556" i="45"/>
  <c r="E877" i="45"/>
  <c r="F1516" i="45"/>
  <c r="C2903" i="45"/>
  <c r="C1352" i="45"/>
  <c r="E2400" i="45"/>
  <c r="F290" i="45"/>
  <c r="F2893" i="45"/>
  <c r="C1735" i="45"/>
  <c r="C1388" i="45"/>
  <c r="E2295" i="45"/>
  <c r="F992" i="45"/>
  <c r="M66" i="45"/>
  <c r="C1221" i="45"/>
  <c r="F2495" i="45"/>
  <c r="E1897" i="45"/>
  <c r="E2526" i="45"/>
  <c r="E1251" i="45"/>
  <c r="E1731" i="45"/>
  <c r="C227" i="45"/>
  <c r="C2215" i="45"/>
  <c r="E1928" i="45"/>
  <c r="C2635" i="45"/>
  <c r="C2257" i="45"/>
  <c r="C1949" i="45"/>
  <c r="C1728" i="45"/>
  <c r="E1201" i="45"/>
  <c r="F1274" i="45"/>
  <c r="C2444" i="45"/>
  <c r="E2711" i="45"/>
  <c r="E793" i="45"/>
  <c r="E2288" i="45"/>
  <c r="C941" i="45"/>
  <c r="F2315" i="45"/>
  <c r="E2275" i="45"/>
  <c r="E1229" i="45"/>
  <c r="E1145" i="45"/>
  <c r="E3086" i="45"/>
  <c r="F2415" i="45"/>
  <c r="E2535" i="45"/>
  <c r="C1665" i="45"/>
  <c r="F1808" i="45"/>
  <c r="F697" i="45"/>
  <c r="E2437" i="45"/>
  <c r="F2070" i="45"/>
  <c r="C2210" i="45"/>
  <c r="E944" i="45"/>
  <c r="E1721" i="45"/>
  <c r="C1888" i="45"/>
  <c r="F1872" i="45"/>
  <c r="E1100" i="45"/>
  <c r="E1492" i="45"/>
  <c r="E1851" i="45"/>
  <c r="C1361" i="45"/>
  <c r="C2476" i="45"/>
  <c r="E2240" i="45"/>
  <c r="F771" i="45"/>
  <c r="F1568" i="45"/>
  <c r="C2084" i="45"/>
  <c r="E1831" i="45"/>
  <c r="B14" i="45"/>
  <c r="E1600" i="45"/>
  <c r="C2347" i="45"/>
  <c r="E2047" i="45"/>
  <c r="F2346" i="45"/>
  <c r="F2143" i="45"/>
  <c r="E1976" i="45"/>
  <c r="C2850" i="45"/>
  <c r="E1038" i="45"/>
  <c r="C2097" i="45"/>
  <c r="E2901" i="45"/>
  <c r="C2544" i="45"/>
  <c r="E2061" i="45"/>
  <c r="C1948" i="45"/>
  <c r="E2759" i="45"/>
  <c r="C2649" i="45"/>
  <c r="E1693" i="45"/>
  <c r="C3195" i="45"/>
  <c r="E1866" i="45"/>
  <c r="E2864" i="45"/>
  <c r="H39" i="45"/>
  <c r="C1040" i="45"/>
  <c r="F1106" i="45"/>
  <c r="C1278" i="45"/>
  <c r="C2350" i="45"/>
  <c r="E410" i="45"/>
  <c r="F2904" i="45"/>
  <c r="F965" i="45"/>
  <c r="C2177" i="45"/>
  <c r="F2422" i="45"/>
  <c r="E1999" i="45"/>
  <c r="F1730" i="45"/>
  <c r="F1038" i="45"/>
  <c r="C1925" i="45"/>
  <c r="C836" i="45"/>
  <c r="C1484" i="45"/>
  <c r="F2463" i="45"/>
  <c r="E1471" i="45"/>
  <c r="C1562" i="45"/>
  <c r="C1509" i="45"/>
  <c r="F1754" i="45"/>
  <c r="F714" i="45"/>
  <c r="E1610" i="45"/>
  <c r="E1881" i="45"/>
  <c r="F1703" i="45"/>
  <c r="F2916" i="45"/>
  <c r="E2038" i="45"/>
  <c r="E608" i="45"/>
  <c r="E1815" i="45"/>
  <c r="E2027" i="45"/>
  <c r="E1583" i="45"/>
  <c r="C2794" i="45"/>
  <c r="E2447" i="45"/>
  <c r="E502" i="45"/>
  <c r="E2162" i="45"/>
  <c r="F1717" i="45"/>
  <c r="F1337" i="45"/>
  <c r="F2738" i="45"/>
  <c r="C3430" i="45"/>
  <c r="F2047" i="45"/>
  <c r="F1452" i="45"/>
  <c r="E2374" i="45"/>
  <c r="F1024" i="45"/>
  <c r="F1215" i="45"/>
  <c r="C2172" i="45"/>
  <c r="E1547" i="45"/>
  <c r="E3459" i="45"/>
  <c r="E1429" i="45"/>
  <c r="C2537" i="45"/>
  <c r="E1942" i="45"/>
  <c r="E1736" i="45"/>
  <c r="E1212" i="45"/>
  <c r="F1054" i="45"/>
  <c r="C2146" i="45"/>
  <c r="C1987" i="45"/>
  <c r="C333" i="45"/>
  <c r="E1958" i="45"/>
  <c r="C1863" i="45"/>
  <c r="F2341" i="45"/>
  <c r="E631" i="45"/>
  <c r="E1839" i="45"/>
  <c r="E1923" i="45"/>
  <c r="E1807" i="45"/>
  <c r="E1945" i="45"/>
  <c r="E2868" i="45"/>
  <c r="C1521" i="45"/>
  <c r="F1675" i="45"/>
  <c r="C1857" i="45"/>
  <c r="E1311" i="45"/>
  <c r="F1167" i="45"/>
  <c r="B114" i="35"/>
  <c r="E75" i="45"/>
  <c r="E2151" i="45"/>
  <c r="F2293" i="45"/>
  <c r="F1083" i="45"/>
  <c r="C881" i="45"/>
  <c r="F958" i="45"/>
  <c r="E1733" i="45"/>
  <c r="E518" i="45"/>
  <c r="E2268" i="45"/>
  <c r="C965" i="45"/>
  <c r="C1720" i="45"/>
  <c r="F2318" i="45"/>
  <c r="E1183" i="45"/>
  <c r="C1710" i="45"/>
  <c r="E2571" i="45"/>
  <c r="E352" i="45"/>
  <c r="C2515" i="45"/>
  <c r="C2230" i="45"/>
  <c r="E2815" i="45"/>
  <c r="E1624" i="45"/>
  <c r="E2209" i="45"/>
  <c r="E1286" i="45"/>
  <c r="E910" i="45"/>
  <c r="F1976" i="45"/>
  <c r="F360" i="45"/>
  <c r="E2111" i="45"/>
  <c r="H32" i="45"/>
  <c r="E1033" i="45"/>
  <c r="E2488" i="45"/>
  <c r="F1065" i="45"/>
  <c r="F1574" i="45"/>
  <c r="F1047" i="45"/>
  <c r="F2593" i="45"/>
  <c r="F2868" i="45"/>
  <c r="E1323" i="45"/>
  <c r="E1644" i="45"/>
  <c r="C2380" i="45"/>
  <c r="F2183" i="45"/>
  <c r="F2258" i="45"/>
  <c r="E2226" i="45"/>
  <c r="F1208" i="45"/>
  <c r="E2183" i="45"/>
  <c r="F2509" i="45"/>
  <c r="E1552" i="45"/>
  <c r="F1887" i="45"/>
  <c r="F2774" i="45"/>
  <c r="E954" i="45"/>
  <c r="F1902" i="45"/>
  <c r="F1241" i="45"/>
  <c r="E2024" i="45"/>
  <c r="E1969" i="45"/>
  <c r="F1020" i="45"/>
  <c r="E547" i="45"/>
  <c r="E1706" i="45"/>
  <c r="E183" i="45"/>
  <c r="E3304" i="45"/>
  <c r="E1459" i="45"/>
  <c r="F1692" i="45"/>
  <c r="C1659" i="45"/>
  <c r="E2753" i="45"/>
  <c r="C3039" i="45"/>
  <c r="E1844" i="45"/>
  <c r="C2678" i="45"/>
  <c r="F2540" i="45"/>
  <c r="E2971" i="45"/>
  <c r="E1260" i="45"/>
  <c r="F1695" i="45"/>
  <c r="F1485" i="45"/>
  <c r="E1114" i="45"/>
  <c r="C2670" i="45"/>
  <c r="F3033" i="45"/>
  <c r="E1667" i="45"/>
  <c r="F2147" i="45"/>
  <c r="F2435" i="45"/>
  <c r="C2388" i="45"/>
  <c r="E2478" i="45"/>
  <c r="E2080" i="45"/>
  <c r="E1936" i="45"/>
  <c r="F1864" i="45"/>
  <c r="F2400" i="45"/>
  <c r="F1150" i="45"/>
  <c r="F2915" i="45"/>
  <c r="F2296" i="45"/>
  <c r="C2064" i="45"/>
  <c r="C2659" i="45"/>
  <c r="C1156" i="45"/>
  <c r="E1659" i="45"/>
  <c r="C1270" i="45"/>
  <c r="C2166" i="45"/>
  <c r="E1394" i="45"/>
  <c r="E3241" i="45"/>
  <c r="E2198" i="45"/>
  <c r="F489" i="45"/>
  <c r="F1890" i="45"/>
  <c r="C1990" i="45"/>
  <c r="F2262" i="45"/>
  <c r="F1481" i="45"/>
  <c r="F856" i="45"/>
  <c r="C773" i="45"/>
  <c r="F3297" i="45"/>
  <c r="F1570" i="45"/>
  <c r="C1410" i="45"/>
  <c r="E2659" i="45"/>
  <c r="E1299" i="45"/>
  <c r="C1476" i="45"/>
  <c r="C2123" i="45"/>
  <c r="F1897" i="45"/>
  <c r="F3009" i="45"/>
  <c r="C1462" i="45"/>
  <c r="F12" i="45"/>
  <c r="F915" i="45"/>
  <c r="F169" i="45"/>
  <c r="E1997" i="45"/>
  <c r="C2006" i="45"/>
  <c r="E525" i="45"/>
  <c r="E596" i="45"/>
  <c r="C1304" i="45"/>
  <c r="C1565" i="45"/>
  <c r="C1846" i="45"/>
  <c r="C1970" i="45"/>
  <c r="F964" i="45"/>
  <c r="F1156" i="45"/>
  <c r="E2748" i="45"/>
  <c r="F294" i="45"/>
  <c r="C2244" i="45"/>
  <c r="F1441" i="45"/>
  <c r="F2412" i="45"/>
  <c r="F2249" i="45"/>
  <c r="F2367" i="45"/>
  <c r="C740" i="45"/>
  <c r="C347" i="45"/>
  <c r="C1357" i="45"/>
  <c r="C1848" i="45"/>
  <c r="E1882" i="45"/>
  <c r="E2769" i="45"/>
  <c r="C1683" i="45"/>
  <c r="C723" i="45"/>
  <c r="C1275" i="45"/>
  <c r="E1581" i="45"/>
  <c r="C2674" i="45"/>
  <c r="C1213" i="45"/>
  <c r="E2455" i="45"/>
  <c r="C802" i="45"/>
  <c r="E2354" i="45"/>
  <c r="E1454" i="45"/>
  <c r="C1959" i="45"/>
  <c r="C2891" i="45"/>
  <c r="C1852" i="45"/>
  <c r="F1509" i="45"/>
  <c r="C498" i="45"/>
  <c r="C1345" i="45"/>
  <c r="C1205" i="45"/>
  <c r="C1423" i="45"/>
  <c r="E2390" i="45"/>
  <c r="F2913" i="45"/>
  <c r="C1008" i="45"/>
  <c r="F2419" i="45"/>
  <c r="C1179" i="45"/>
  <c r="C3292" i="45"/>
  <c r="F2384" i="45"/>
  <c r="C2511" i="45"/>
  <c r="F1798" i="45"/>
  <c r="E2171" i="45"/>
  <c r="E2076" i="45"/>
  <c r="J115" i="45"/>
  <c r="E2321" i="45"/>
  <c r="F2068" i="45"/>
  <c r="F638" i="45"/>
  <c r="F1378" i="45"/>
  <c r="C117" i="45"/>
  <c r="F3268" i="45"/>
  <c r="C2425" i="45"/>
  <c r="F2438" i="45"/>
  <c r="E484" i="45"/>
  <c r="C2951" i="45"/>
  <c r="F1622" i="45"/>
  <c r="E2502" i="45"/>
  <c r="C1253" i="45"/>
  <c r="E2398" i="45"/>
  <c r="C790" i="45"/>
  <c r="F1493" i="45"/>
  <c r="F358" i="45"/>
  <c r="C2802" i="45"/>
  <c r="C1284" i="45"/>
  <c r="F391" i="45"/>
  <c r="F2339" i="45"/>
  <c r="F938" i="45"/>
  <c r="E1057" i="45"/>
  <c r="E1711" i="45"/>
  <c r="C2458" i="45"/>
  <c r="E842" i="45"/>
  <c r="F2359" i="45"/>
  <c r="D8" i="35"/>
  <c r="C454" i="45"/>
  <c r="F259" i="45"/>
  <c r="C1587" i="45"/>
  <c r="E1573" i="45"/>
  <c r="C1816" i="45"/>
  <c r="F2152" i="45"/>
  <c r="E2310" i="45"/>
  <c r="E1546" i="45"/>
  <c r="E1567" i="45"/>
  <c r="E2421" i="45"/>
  <c r="F2537" i="45"/>
  <c r="E2732" i="45"/>
  <c r="F1160" i="45"/>
  <c r="E1911" i="45"/>
  <c r="C37" i="45"/>
  <c r="E2528" i="45"/>
  <c r="C2699" i="45"/>
  <c r="C1096" i="45"/>
  <c r="E2519" i="45"/>
  <c r="C1244" i="45"/>
  <c r="F1892" i="45"/>
  <c r="F2213" i="45"/>
  <c r="C2750" i="45"/>
  <c r="E1040" i="45"/>
  <c r="F1355" i="45"/>
  <c r="E1685" i="45"/>
  <c r="F1425" i="45"/>
  <c r="F1545" i="45"/>
  <c r="E2986" i="45"/>
  <c r="C1246" i="45"/>
  <c r="C1319" i="45"/>
  <c r="E2573" i="45"/>
  <c r="E1346" i="45"/>
  <c r="C593" i="45"/>
  <c r="C1478" i="45"/>
  <c r="B85" i="45"/>
  <c r="C2650" i="45"/>
  <c r="C2719" i="45"/>
  <c r="C1596" i="45"/>
  <c r="C2809" i="45"/>
  <c r="C1633" i="45"/>
  <c r="E1655" i="45"/>
  <c r="F2404" i="45"/>
  <c r="F1294" i="45"/>
  <c r="C1543" i="45"/>
  <c r="E1438" i="45"/>
  <c r="C1994" i="45"/>
  <c r="C2357" i="45"/>
  <c r="E1146" i="45"/>
  <c r="F1618" i="45"/>
  <c r="C2421" i="45"/>
  <c r="E1828" i="45"/>
  <c r="C661" i="45"/>
  <c r="C2319" i="45"/>
  <c r="F936" i="45"/>
  <c r="C2938" i="45"/>
  <c r="F1766" i="45"/>
  <c r="C2223" i="45"/>
  <c r="E2064" i="45"/>
  <c r="F1631" i="45"/>
  <c r="F2383" i="45"/>
  <c r="F2042" i="45"/>
  <c r="E998" i="45"/>
  <c r="E1617" i="45"/>
  <c r="E2344" i="45"/>
  <c r="C1049" i="45"/>
  <c r="F2462" i="45"/>
  <c r="F1629" i="45"/>
  <c r="F1250" i="45"/>
  <c r="E1500" i="45"/>
  <c r="C645" i="45"/>
  <c r="C992" i="45"/>
  <c r="C2616" i="45"/>
  <c r="E2651" i="45"/>
  <c r="E2497" i="45"/>
  <c r="C693" i="45"/>
  <c r="E2672" i="45"/>
  <c r="E936" i="45"/>
  <c r="E1218" i="45"/>
  <c r="E1779" i="45"/>
  <c r="F846" i="45"/>
  <c r="F2872" i="45"/>
  <c r="C2169" i="45"/>
  <c r="E2873" i="45"/>
  <c r="E2607" i="45"/>
  <c r="C1016" i="45"/>
  <c r="F1558" i="45"/>
  <c r="E2128" i="45"/>
  <c r="E2606" i="45"/>
  <c r="F1793" i="45"/>
  <c r="F796" i="45"/>
  <c r="F881" i="45"/>
  <c r="F1022" i="45"/>
  <c r="E2174" i="45"/>
  <c r="E1448" i="45"/>
  <c r="F1999" i="45"/>
  <c r="F1994" i="45"/>
  <c r="F2519" i="45"/>
  <c r="C2163" i="45"/>
  <c r="C319" i="45"/>
  <c r="E3054" i="45"/>
  <c r="C2884" i="45"/>
  <c r="F560" i="45"/>
  <c r="F1566" i="45"/>
  <c r="C2536" i="45"/>
  <c r="F1644" i="45"/>
  <c r="F2082" i="45"/>
  <c r="C1347" i="45"/>
  <c r="E2037" i="45"/>
  <c r="E2324" i="45"/>
  <c r="C434" i="45"/>
  <c r="F3035" i="45"/>
  <c r="C1674" i="45"/>
  <c r="F1582" i="45"/>
  <c r="E964" i="45"/>
  <c r="H5" i="45"/>
  <c r="E2777" i="45"/>
  <c r="E1784" i="45"/>
  <c r="E1891" i="45"/>
  <c r="E1968" i="45"/>
  <c r="F2177" i="45"/>
  <c r="C2510" i="45"/>
  <c r="F3090" i="45"/>
  <c r="E2203" i="45"/>
  <c r="E1781" i="45"/>
  <c r="E1960" i="45"/>
  <c r="E2117" i="45"/>
  <c r="C1360" i="45"/>
  <c r="C324" i="45"/>
  <c r="C1826" i="45"/>
  <c r="F1141" i="45"/>
  <c r="C3249" i="45"/>
  <c r="E1789" i="45"/>
  <c r="F2391" i="45"/>
  <c r="F1591" i="45"/>
  <c r="E1012" i="45"/>
  <c r="E1595" i="45"/>
  <c r="C2584" i="45"/>
  <c r="C2029" i="45"/>
  <c r="C2465" i="45"/>
  <c r="C1608" i="45"/>
  <c r="C2034" i="45"/>
  <c r="E224" i="45"/>
  <c r="C1105" i="45"/>
  <c r="E1028" i="45"/>
  <c r="C2940" i="45"/>
  <c r="E1003" i="45"/>
  <c r="C1473" i="45"/>
  <c r="C1035" i="45"/>
  <c r="C1793" i="45"/>
  <c r="F2289" i="45"/>
  <c r="E2381" i="45"/>
  <c r="E1548" i="45"/>
  <c r="C2441" i="45"/>
  <c r="C2424" i="45"/>
  <c r="C1483" i="45"/>
  <c r="F2587" i="45"/>
  <c r="E501" i="45"/>
  <c r="E1296" i="45"/>
  <c r="C2164" i="45"/>
  <c r="C2008" i="45"/>
  <c r="F760" i="45"/>
  <c r="E2403" i="45"/>
  <c r="F571" i="45"/>
  <c r="E1055" i="45"/>
  <c r="C2946" i="45"/>
  <c r="F2484" i="45"/>
  <c r="C2373" i="45"/>
  <c r="E1463" i="45"/>
  <c r="F2232" i="45"/>
  <c r="E1700" i="45"/>
  <c r="E2142" i="45"/>
  <c r="F1974" i="45"/>
  <c r="F1668" i="45"/>
  <c r="C2600" i="45"/>
  <c r="E2461" i="45"/>
  <c r="C2005" i="45"/>
  <c r="C804" i="45"/>
  <c r="C2868" i="45"/>
  <c r="F2996" i="45"/>
  <c r="E2228" i="45"/>
  <c r="C2116" i="45"/>
  <c r="E2222" i="45"/>
  <c r="C1215" i="45"/>
  <c r="C320" i="45"/>
  <c r="E1793" i="45"/>
  <c r="C2276" i="45"/>
  <c r="E1738" i="45"/>
  <c r="E1823" i="45"/>
  <c r="E2194" i="45"/>
  <c r="E1141" i="45"/>
  <c r="C2054" i="45"/>
  <c r="F64" i="35"/>
  <c r="E1754" i="45"/>
  <c r="E1357" i="45"/>
  <c r="E2087" i="45"/>
  <c r="C2075" i="45"/>
  <c r="C1088" i="45"/>
  <c r="C1642" i="45"/>
  <c r="F2000" i="45"/>
  <c r="F973" i="45"/>
  <c r="F1831" i="45"/>
  <c r="E2351" i="45"/>
  <c r="E446" i="45"/>
  <c r="E2200" i="45"/>
  <c r="F2092" i="45"/>
  <c r="E26" i="45"/>
  <c r="F1487" i="45"/>
  <c r="F1634" i="45"/>
  <c r="F1437" i="45"/>
  <c r="E432" i="45"/>
  <c r="C1294" i="45"/>
  <c r="C2132" i="45"/>
  <c r="C1376" i="45"/>
  <c r="E1661" i="45"/>
  <c r="F2578" i="45"/>
  <c r="F2150" i="45"/>
  <c r="C2151" i="45"/>
  <c r="E2129" i="45"/>
  <c r="F1953" i="45"/>
  <c r="C1594" i="45"/>
  <c r="E1934" i="45"/>
  <c r="F1174" i="45"/>
  <c r="E1237" i="45"/>
  <c r="C1397" i="45"/>
  <c r="F2516" i="45"/>
  <c r="C1952" i="45"/>
  <c r="C2236" i="45"/>
  <c r="F1590" i="45"/>
  <c r="E3309" i="45"/>
  <c r="E2473" i="45"/>
  <c r="E1252" i="45"/>
  <c r="M8" i="45"/>
  <c r="C1770" i="45"/>
  <c r="F1978" i="45"/>
  <c r="C2303" i="45"/>
  <c r="C2334" i="45"/>
  <c r="M84" i="45"/>
  <c r="F1721" i="45"/>
  <c r="C2361" i="45"/>
  <c r="C1415" i="45"/>
  <c r="E558" i="45"/>
  <c r="E647" i="45"/>
  <c r="C3106" i="45"/>
  <c r="C510" i="45"/>
  <c r="C1792" i="45"/>
  <c r="C2289" i="45"/>
  <c r="F3341" i="45"/>
  <c r="E3141" i="45"/>
  <c r="E2000" i="45"/>
  <c r="E3037" i="45"/>
  <c r="F1643" i="45"/>
  <c r="F1809" i="45"/>
  <c r="F367" i="45"/>
  <c r="F1061" i="45"/>
  <c r="C652" i="45"/>
  <c r="E1657" i="45"/>
  <c r="E949" i="45"/>
  <c r="C908" i="45"/>
  <c r="C1218" i="45"/>
  <c r="C905" i="45"/>
  <c r="F1559" i="45"/>
  <c r="C441" i="45"/>
  <c r="E2287" i="45"/>
  <c r="C1469" i="45"/>
  <c r="E2553" i="45"/>
  <c r="E2083" i="45"/>
  <c r="E2575" i="45"/>
  <c r="F2563" i="45"/>
  <c r="C1746" i="45"/>
  <c r="E1148" i="45"/>
  <c r="F1986" i="45"/>
  <c r="F864" i="45"/>
  <c r="H37" i="35"/>
  <c r="F1952" i="45"/>
  <c r="E874" i="45"/>
  <c r="E1245" i="45"/>
  <c r="C1999" i="45"/>
  <c r="F1763" i="45"/>
  <c r="F2458" i="45"/>
  <c r="E1990" i="45"/>
  <c r="E271" i="45"/>
  <c r="C2896" i="45"/>
  <c r="E1604" i="45"/>
  <c r="F2316" i="45"/>
  <c r="E1516" i="45"/>
  <c r="H73" i="45"/>
  <c r="C599" i="45"/>
  <c r="E1863" i="45"/>
  <c r="C1545" i="45"/>
  <c r="C2091" i="45"/>
  <c r="C1725" i="45"/>
  <c r="F1103" i="45"/>
  <c r="C2362" i="45"/>
  <c r="F1105" i="45"/>
  <c r="C1032" i="45"/>
  <c r="E1304" i="45"/>
  <c r="C1426" i="45"/>
  <c r="E54" i="45"/>
  <c r="F1913" i="45"/>
  <c r="C304" i="45"/>
  <c r="C1841" i="45"/>
  <c r="E142" i="45"/>
  <c r="E2650" i="45"/>
  <c r="E456" i="45"/>
  <c r="F1489" i="45"/>
  <c r="C2321" i="45"/>
  <c r="F1828" i="45"/>
  <c r="C1736" i="45"/>
  <c r="C482" i="45"/>
  <c r="C1452" i="45"/>
  <c r="F500" i="45"/>
  <c r="C1063" i="45"/>
  <c r="E1427" i="45"/>
  <c r="F3083" i="45"/>
  <c r="C2748" i="45"/>
  <c r="E2982" i="45"/>
  <c r="F1884" i="45"/>
  <c r="C18" i="5"/>
  <c r="E1937" i="45"/>
  <c r="E2452" i="45"/>
  <c r="C601" i="45"/>
  <c r="C2308" i="45"/>
  <c r="F2617" i="45"/>
  <c r="C1745" i="45"/>
  <c r="F1860" i="45"/>
  <c r="F2012" i="45"/>
  <c r="E416" i="45"/>
  <c r="C1623" i="45"/>
  <c r="E566" i="45"/>
  <c r="C2009" i="45"/>
  <c r="E1599" i="45"/>
  <c r="E1298" i="45"/>
  <c r="E1024" i="45"/>
  <c r="C1041" i="45"/>
  <c r="C1603" i="45"/>
  <c r="B90" i="45"/>
  <c r="E1875" i="45"/>
  <c r="C560" i="45"/>
  <c r="F506" i="45"/>
  <c r="F912" i="45"/>
  <c r="C423" i="45"/>
  <c r="C210" i="45"/>
  <c r="E2243" i="45"/>
  <c r="C2214" i="45"/>
  <c r="F2075" i="45"/>
  <c r="L13" i="5"/>
  <c r="E676" i="45"/>
  <c r="E1065" i="45"/>
  <c r="E723" i="45"/>
  <c r="C1525" i="45"/>
  <c r="C1913" i="45"/>
  <c r="M24" i="35"/>
  <c r="F1180" i="45"/>
  <c r="C2346" i="45"/>
  <c r="E2523" i="45"/>
  <c r="F2077" i="45"/>
  <c r="C2021" i="45"/>
  <c r="E2063" i="45"/>
  <c r="F1876" i="45"/>
  <c r="F2798" i="45"/>
  <c r="F909" i="45"/>
  <c r="E1894" i="45"/>
  <c r="E1611" i="45"/>
  <c r="C2113" i="45"/>
  <c r="M44" i="45"/>
  <c r="C820" i="45"/>
  <c r="E1651" i="45"/>
  <c r="F2113" i="45"/>
  <c r="E2584" i="45"/>
  <c r="F3243" i="45"/>
  <c r="F2856" i="45"/>
  <c r="E2409" i="45"/>
  <c r="C586" i="45"/>
  <c r="C2440" i="45"/>
  <c r="F2118" i="45"/>
  <c r="E1082" i="45"/>
  <c r="F1361" i="45"/>
  <c r="E1874" i="45"/>
  <c r="C548" i="45"/>
  <c r="E1118" i="45"/>
  <c r="E2547" i="45"/>
  <c r="C2663" i="45"/>
  <c r="F1795" i="45"/>
  <c r="F364" i="45"/>
  <c r="F853" i="45"/>
  <c r="C1611" i="45"/>
  <c r="C3104" i="45"/>
  <c r="F1075" i="45"/>
  <c r="C2355" i="45"/>
  <c r="F2314" i="45"/>
  <c r="C2502" i="45"/>
  <c r="E2964" i="45"/>
  <c r="E294" i="45"/>
  <c r="E1538" i="45"/>
  <c r="C1779" i="45"/>
  <c r="C2859" i="45"/>
  <c r="F2007" i="45"/>
  <c r="C2291" i="45"/>
  <c r="C2451" i="45"/>
  <c r="C268" i="45"/>
  <c r="F1845" i="45"/>
  <c r="E1478" i="45"/>
  <c r="F2038" i="45"/>
  <c r="C542" i="45"/>
  <c r="E2184" i="45"/>
  <c r="C2192" i="45"/>
  <c r="E2270" i="45"/>
  <c r="E2742" i="45"/>
  <c r="C2193" i="45"/>
  <c r="E2110" i="45"/>
  <c r="M10" i="45"/>
  <c r="E2179" i="45"/>
  <c r="F1776" i="45"/>
  <c r="E1334" i="45"/>
  <c r="C1441" i="45"/>
  <c r="C1682" i="45"/>
  <c r="E1127" i="45"/>
  <c r="F1330" i="45"/>
  <c r="E1528" i="45"/>
  <c r="F3079" i="45"/>
  <c r="E2583" i="45"/>
  <c r="C1814" i="45"/>
  <c r="E2451" i="45"/>
  <c r="C314" i="45"/>
  <c r="C2028" i="45"/>
  <c r="F1853" i="45"/>
  <c r="C184" i="45"/>
  <c r="C2409" i="45"/>
  <c r="E1456" i="45"/>
  <c r="E1144" i="45"/>
  <c r="C1957" i="45"/>
  <c r="E1962" i="45"/>
  <c r="E3007" i="45"/>
  <c r="L24" i="5"/>
  <c r="F1761" i="45"/>
  <c r="F2187" i="45"/>
  <c r="F2981" i="45"/>
  <c r="E1285" i="45"/>
  <c r="C2360" i="45"/>
  <c r="C2302" i="45"/>
  <c r="F1122" i="45"/>
  <c r="E2103" i="45"/>
  <c r="C3275" i="45"/>
  <c r="C338" i="45"/>
  <c r="E2468" i="45"/>
  <c r="C1487" i="45"/>
  <c r="E2221" i="45"/>
  <c r="C2456" i="45"/>
  <c r="C2017" i="45"/>
  <c r="C311" i="45"/>
  <c r="E2032" i="45"/>
  <c r="E633" i="45"/>
  <c r="E3326" i="45"/>
  <c r="C1445" i="45"/>
  <c r="C2340" i="45"/>
  <c r="E1614" i="45"/>
  <c r="C1589" i="45"/>
  <c r="C2694" i="45"/>
  <c r="F952" i="45"/>
  <c r="C1379" i="45"/>
  <c r="E715" i="45"/>
  <c r="C2272" i="45"/>
  <c r="C1212" i="45"/>
  <c r="E2207" i="45"/>
  <c r="E1752" i="45"/>
  <c r="F567" i="45"/>
  <c r="C1533" i="45"/>
  <c r="E2121" i="45"/>
  <c r="F2304" i="45"/>
  <c r="E1470" i="45"/>
  <c r="C487" i="45"/>
  <c r="C2129" i="45"/>
  <c r="F2490" i="45"/>
  <c r="F1989" i="45"/>
  <c r="F2208" i="45"/>
  <c r="C579" i="45"/>
  <c r="C1403" i="45"/>
  <c r="C1411" i="45"/>
  <c r="C2120" i="45"/>
  <c r="E1343" i="45"/>
  <c r="E94" i="45"/>
  <c r="C1375" i="45"/>
  <c r="E1900" i="45"/>
  <c r="F2594" i="45"/>
  <c r="E2654" i="45"/>
  <c r="E2833" i="45"/>
  <c r="F2016" i="45"/>
  <c r="F2385" i="45"/>
  <c r="E2640" i="45"/>
  <c r="E2453" i="45"/>
  <c r="E2335" i="45"/>
  <c r="C2044" i="45"/>
  <c r="F1278" i="45"/>
  <c r="C13" i="35"/>
  <c r="C2534" i="45"/>
  <c r="F2062" i="45"/>
  <c r="F1722" i="45"/>
  <c r="F1234" i="45"/>
  <c r="E268" i="45"/>
  <c r="C2060" i="45"/>
  <c r="E1918" i="45"/>
  <c r="F2614" i="45"/>
  <c r="E1418" i="45"/>
  <c r="C2059" i="45"/>
  <c r="C1785" i="45"/>
  <c r="F2151" i="45"/>
  <c r="F1847" i="45"/>
  <c r="F798" i="45"/>
  <c r="F527" i="45"/>
  <c r="F1482" i="45"/>
  <c r="F1560" i="45"/>
  <c r="F1946" i="45"/>
  <c r="E1337" i="45"/>
  <c r="E2384" i="45"/>
  <c r="C1240" i="45"/>
  <c r="E2472" i="45"/>
  <c r="C589" i="45"/>
  <c r="F153" i="45"/>
  <c r="E2309" i="45"/>
  <c r="E2291" i="45"/>
  <c r="F2322" i="45"/>
  <c r="C1087" i="45"/>
  <c r="E3150" i="45"/>
  <c r="C208" i="45"/>
  <c r="F812" i="45"/>
  <c r="C1593" i="45"/>
  <c r="E691" i="45"/>
  <c r="E1664" i="45"/>
  <c r="F1728" i="45"/>
  <c r="C2320" i="45"/>
  <c r="C2998" i="45"/>
  <c r="F1283" i="45"/>
  <c r="F791" i="45"/>
  <c r="E2474" i="45"/>
  <c r="E1290" i="45"/>
  <c r="E1747" i="45"/>
  <c r="E1074" i="45"/>
  <c r="C1598" i="45"/>
  <c r="F2612" i="45"/>
  <c r="F2428" i="45"/>
  <c r="C1313" i="45"/>
  <c r="C2338" i="45"/>
  <c r="C2447" i="45"/>
  <c r="E1205" i="45"/>
  <c r="F2371" i="45"/>
  <c r="F1818" i="45"/>
  <c r="F2780" i="45"/>
  <c r="E2626" i="45"/>
  <c r="F2932" i="45"/>
  <c r="F2781" i="45"/>
  <c r="F2853" i="45"/>
  <c r="C1721" i="45"/>
  <c r="F172" i="45"/>
  <c r="F3005" i="45"/>
  <c r="C2148" i="45"/>
  <c r="E2312" i="45"/>
  <c r="C2427" i="45"/>
  <c r="F1641" i="45"/>
  <c r="E1806" i="45"/>
  <c r="E1782" i="45"/>
  <c r="C3411" i="45"/>
  <c r="F1931" i="45"/>
  <c r="E2713" i="45"/>
  <c r="E2330" i="45"/>
  <c r="E1101" i="45"/>
  <c r="F1848" i="45"/>
  <c r="C1632" i="45"/>
  <c r="E1206" i="45"/>
  <c r="C2055" i="45"/>
  <c r="E1219" i="45"/>
  <c r="E952" i="45"/>
  <c r="F2837" i="45"/>
  <c r="C2180" i="45"/>
  <c r="C1880" i="45"/>
  <c r="E2294" i="45"/>
  <c r="C2467" i="45"/>
  <c r="C1339" i="45"/>
  <c r="E2266" i="45"/>
  <c r="C1210" i="45"/>
  <c r="C2647" i="45"/>
  <c r="C2183" i="45"/>
  <c r="C1724" i="45"/>
  <c r="F2522" i="45"/>
  <c r="C2153" i="45"/>
  <c r="E2152" i="45"/>
  <c r="F2317" i="45"/>
  <c r="C1569" i="45"/>
  <c r="F190" i="45"/>
  <c r="C1182" i="45"/>
  <c r="E1539" i="45"/>
  <c r="F1785" i="45"/>
  <c r="F2691" i="45"/>
  <c r="C2690" i="45"/>
  <c r="C2033" i="45"/>
  <c r="F2481" i="45"/>
  <c r="C1297" i="45"/>
  <c r="E822" i="45"/>
  <c r="F97" i="45"/>
  <c r="C1641" i="45"/>
  <c r="F1158" i="45"/>
  <c r="E2016" i="45"/>
  <c r="F2791" i="45"/>
  <c r="J41" i="45"/>
  <c r="E1963" i="45"/>
  <c r="E2808" i="45"/>
  <c r="C2730" i="45"/>
  <c r="F2784" i="45"/>
  <c r="F645" i="45"/>
  <c r="C2065" i="45"/>
  <c r="C753" i="45"/>
  <c r="C1206" i="45"/>
  <c r="E1734" i="45"/>
  <c r="C1875" i="45"/>
  <c r="E2350" i="45"/>
  <c r="E1908" i="45"/>
  <c r="F1943" i="45"/>
  <c r="F1825" i="45"/>
  <c r="C1849" i="45"/>
  <c r="F1749" i="45"/>
  <c r="E1732" i="45"/>
  <c r="C2219" i="45"/>
  <c r="C2288" i="45"/>
  <c r="E1309" i="45"/>
  <c r="F1595" i="45"/>
  <c r="E1446" i="45"/>
  <c r="F1269" i="45"/>
  <c r="C2667" i="45"/>
  <c r="C808" i="45"/>
  <c r="F1098" i="45"/>
  <c r="C2041" i="45"/>
  <c r="C1631" i="45"/>
  <c r="E1209" i="45"/>
  <c r="E2098" i="45"/>
  <c r="C1868" i="45"/>
  <c r="C2855" i="45"/>
  <c r="E680" i="45"/>
  <c r="E1850" i="45"/>
  <c r="F2129" i="45"/>
  <c r="D42" i="35"/>
  <c r="F528" i="45"/>
  <c r="F1659" i="45"/>
  <c r="M119" i="45"/>
  <c r="E1199" i="45"/>
  <c r="C2731" i="45"/>
  <c r="E1501" i="45"/>
  <c r="C2965" i="45"/>
  <c r="E746" i="45"/>
  <c r="C1689" i="45"/>
  <c r="F1563" i="45"/>
  <c r="F1656" i="45"/>
  <c r="F546" i="45"/>
  <c r="E2512" i="45"/>
  <c r="E1270" i="45"/>
  <c r="C1855" i="45"/>
  <c r="E1836" i="45"/>
  <c r="E1662" i="45"/>
  <c r="E1691" i="45"/>
  <c r="F887" i="45"/>
  <c r="C1149" i="45"/>
  <c r="C2062" i="45"/>
  <c r="F668" i="45"/>
  <c r="F2178" i="45"/>
  <c r="F2274" i="45"/>
  <c r="E851" i="45"/>
  <c r="C607" i="45"/>
  <c r="C2296" i="45"/>
  <c r="E1594" i="45"/>
  <c r="C2414" i="45"/>
  <c r="C738" i="45"/>
  <c r="E2072" i="45"/>
  <c r="C1912" i="45"/>
  <c r="F1777" i="45"/>
  <c r="F1434" i="45"/>
  <c r="C1378" i="45"/>
  <c r="E2706" i="45"/>
  <c r="C1512" i="45"/>
  <c r="C1266" i="45"/>
  <c r="E1853" i="45"/>
  <c r="F2389" i="45"/>
  <c r="C3241" i="45"/>
  <c r="C1807" i="45"/>
  <c r="E1950" i="45"/>
  <c r="C1658" i="45"/>
  <c r="F219" i="45"/>
  <c r="E474" i="45"/>
  <c r="E88" i="45"/>
  <c r="F1724" i="45"/>
  <c r="C1144" i="45"/>
  <c r="E2020" i="45"/>
  <c r="F1899" i="45"/>
  <c r="E1582" i="45"/>
  <c r="F532" i="45"/>
  <c r="M80" i="45"/>
  <c r="C721" i="45"/>
  <c r="B75" i="45"/>
  <c r="F1338" i="45"/>
  <c r="C1171" i="45"/>
  <c r="F1746" i="45"/>
  <c r="E2423" i="45"/>
  <c r="F2464" i="45"/>
  <c r="F1456" i="45"/>
  <c r="E2405" i="45"/>
  <c r="F1954" i="45"/>
  <c r="E1518" i="45"/>
  <c r="E1277" i="45"/>
  <c r="C2723" i="45"/>
  <c r="F703" i="45"/>
  <c r="C739" i="45"/>
  <c r="C2575" i="45"/>
  <c r="E1175" i="45"/>
  <c r="E958" i="45"/>
  <c r="B25" i="35"/>
  <c r="E1517" i="45"/>
  <c r="E750" i="45"/>
  <c r="F898" i="45"/>
  <c r="C1903" i="45"/>
  <c r="F1408" i="45"/>
  <c r="F650" i="45"/>
  <c r="C930" i="45"/>
  <c r="E967" i="45"/>
  <c r="C1566" i="45"/>
  <c r="E2386" i="45"/>
  <c r="E1163" i="45"/>
  <c r="F1233" i="45"/>
  <c r="F2321" i="45"/>
  <c r="E2558" i="45"/>
  <c r="E2054" i="45"/>
  <c r="C2962" i="45"/>
  <c r="C1953" i="45"/>
  <c r="C3394" i="45"/>
  <c r="C1302" i="45"/>
  <c r="F1450" i="45"/>
  <c r="E1515" i="45"/>
  <c r="F2204" i="45"/>
  <c r="E2829" i="45"/>
  <c r="F1712" i="45"/>
  <c r="E2544" i="45"/>
  <c r="E1766" i="45"/>
  <c r="F2050" i="45"/>
  <c r="E270" i="45"/>
  <c r="F2873" i="45"/>
  <c r="E350" i="45"/>
  <c r="E1533" i="45"/>
  <c r="E2438" i="45"/>
  <c r="F1348" i="45"/>
  <c r="C605" i="45"/>
  <c r="E559" i="45"/>
  <c r="C986" i="45"/>
  <c r="C861" i="45"/>
  <c r="F201" i="45"/>
  <c r="C1364" i="45"/>
  <c r="E1636" i="45"/>
  <c r="F957" i="45"/>
  <c r="F1905" i="45"/>
  <c r="F817" i="45"/>
  <c r="F2044" i="45"/>
  <c r="C710" i="45"/>
  <c r="F960" i="45"/>
  <c r="F977" i="45"/>
  <c r="F1403" i="45"/>
  <c r="B115" i="45"/>
  <c r="C885" i="45"/>
  <c r="E2648" i="45"/>
  <c r="F2761" i="45"/>
  <c r="F1694" i="45"/>
  <c r="E2431" i="45"/>
  <c r="E1361" i="45"/>
  <c r="F1681" i="45"/>
  <c r="C1643" i="45"/>
  <c r="F876" i="45"/>
  <c r="C1555" i="45"/>
  <c r="F1188" i="45"/>
  <c r="C957" i="45"/>
  <c r="H62" i="45"/>
  <c r="C1485" i="45"/>
  <c r="F1379" i="45"/>
  <c r="C717" i="45"/>
  <c r="F693" i="45"/>
  <c r="C1165" i="45"/>
  <c r="C1259" i="45"/>
  <c r="E1760" i="45"/>
  <c r="C281" i="45"/>
  <c r="F2602" i="45"/>
  <c r="E1354" i="45"/>
  <c r="F1708" i="45"/>
  <c r="C375" i="45"/>
  <c r="C803" i="45"/>
  <c r="F289" i="45"/>
  <c r="E619" i="45"/>
  <c r="F257" i="45"/>
  <c r="C1449" i="45"/>
  <c r="F438" i="45"/>
  <c r="E767" i="45"/>
  <c r="E712" i="45"/>
  <c r="C1158" i="45"/>
  <c r="C1404" i="45"/>
  <c r="E1400" i="45"/>
  <c r="C308" i="45"/>
  <c r="F363" i="45"/>
  <c r="C1142" i="45"/>
  <c r="C1933" i="45"/>
  <c r="E888" i="45"/>
  <c r="C190" i="45"/>
  <c r="N27" i="5"/>
  <c r="C77" i="45"/>
  <c r="F563" i="45"/>
  <c r="E524" i="45"/>
  <c r="F303" i="45"/>
  <c r="E663" i="45"/>
  <c r="C1279" i="45"/>
  <c r="C1471" i="45"/>
  <c r="F2929" i="45"/>
  <c r="C1216" i="45"/>
  <c r="F923" i="45"/>
  <c r="F1451" i="45"/>
  <c r="E1715" i="45"/>
  <c r="E2067" i="45"/>
  <c r="C1193" i="45"/>
  <c r="C914" i="45"/>
  <c r="C309" i="45"/>
  <c r="C1787" i="45"/>
  <c r="C1333" i="45"/>
  <c r="C1459" i="45"/>
  <c r="F2486" i="45"/>
  <c r="E1210" i="45"/>
  <c r="C1811" i="45"/>
  <c r="E491" i="45"/>
  <c r="F1862" i="45"/>
  <c r="C1831" i="45"/>
  <c r="E2435" i="45"/>
  <c r="F326" i="45"/>
  <c r="E2331" i="45"/>
  <c r="F897" i="45"/>
  <c r="C910" i="45"/>
  <c r="F1081" i="45"/>
  <c r="E898" i="45"/>
  <c r="F2976" i="45"/>
  <c r="F940" i="45"/>
  <c r="E1569" i="45"/>
  <c r="F1183" i="45"/>
  <c r="E1880" i="45"/>
  <c r="C575" i="45"/>
  <c r="E1366" i="45"/>
  <c r="F1609" i="45"/>
  <c r="F1565" i="45"/>
  <c r="E913" i="45"/>
  <c r="F630" i="45"/>
  <c r="F871" i="45"/>
  <c r="E1367" i="45"/>
  <c r="E1742" i="45"/>
  <c r="F601" i="45"/>
  <c r="F2221" i="45"/>
  <c r="F168" i="45"/>
  <c r="E190" i="45"/>
  <c r="C1446" i="45"/>
  <c r="E1549" i="45"/>
  <c r="E1523" i="45"/>
  <c r="F2469" i="45"/>
  <c r="F1805" i="45"/>
  <c r="F1879" i="45"/>
  <c r="F1010" i="45"/>
  <c r="F2739" i="45"/>
  <c r="C2018" i="45"/>
  <c r="F603" i="45"/>
  <c r="E2021" i="45"/>
  <c r="C855" i="45"/>
  <c r="H100" i="45"/>
  <c r="C874" i="45"/>
  <c r="F1664" i="45"/>
  <c r="C1481" i="45"/>
  <c r="M11" i="35"/>
  <c r="E1155" i="45"/>
  <c r="E371" i="45"/>
  <c r="C667" i="45"/>
  <c r="E664" i="45"/>
  <c r="F1503" i="45"/>
  <c r="C1480" i="45"/>
  <c r="F1992" i="45"/>
  <c r="F409" i="45"/>
  <c r="E1382" i="45"/>
  <c r="E455" i="45"/>
  <c r="F699" i="45"/>
  <c r="C2045" i="45"/>
  <c r="E1043" i="45"/>
  <c r="E1467" i="45"/>
  <c r="F2662" i="45"/>
  <c r="C2205" i="45"/>
  <c r="F727" i="45"/>
  <c r="C799" i="45"/>
  <c r="C2769" i="45"/>
  <c r="E135" i="45"/>
  <c r="F336" i="45"/>
  <c r="E1521" i="45"/>
  <c r="E2504" i="45"/>
  <c r="C1701" i="45"/>
  <c r="F2303" i="45"/>
  <c r="F1745" i="45"/>
  <c r="F1242" i="45"/>
  <c r="C1733" i="45"/>
  <c r="C413" i="45"/>
  <c r="F596" i="45"/>
  <c r="F789" i="45"/>
  <c r="E539" i="45"/>
  <c r="F1650" i="45"/>
  <c r="C1242" i="45"/>
  <c r="F885" i="45"/>
  <c r="E2306" i="45"/>
  <c r="F1691" i="45"/>
  <c r="C2329" i="45"/>
  <c r="F1165" i="45"/>
  <c r="E551" i="45"/>
  <c r="C1362" i="45"/>
  <c r="C1190" i="45"/>
  <c r="C800" i="45"/>
  <c r="E1903" i="45"/>
  <c r="C133" i="45"/>
  <c r="E2068" i="45"/>
  <c r="F793" i="45"/>
  <c r="C1151" i="45"/>
  <c r="E592" i="45"/>
  <c r="E807" i="45"/>
  <c r="E804" i="45"/>
  <c r="C9" i="5"/>
  <c r="C1808" i="45"/>
  <c r="C1217" i="45"/>
  <c r="E196" i="45"/>
  <c r="E201" i="45"/>
  <c r="F1364" i="45"/>
  <c r="C782" i="45"/>
  <c r="F1980" i="45"/>
  <c r="F1792" i="45"/>
  <c r="E1011" i="45"/>
  <c r="C1749" i="45"/>
  <c r="C1020" i="45"/>
  <c r="C1967" i="45"/>
  <c r="F327" i="45"/>
  <c r="E1475" i="45"/>
  <c r="F1056" i="45"/>
  <c r="C1842" i="45"/>
  <c r="E1331" i="45"/>
  <c r="C1692" i="45"/>
  <c r="F1315" i="45"/>
  <c r="C1034" i="45"/>
  <c r="E3015" i="45"/>
  <c r="C1417" i="45"/>
  <c r="C1872" i="45"/>
  <c r="F2197" i="45"/>
  <c r="E1178" i="45"/>
  <c r="C2242" i="45"/>
  <c r="C1635" i="45"/>
  <c r="C827" i="45"/>
  <c r="F882" i="45"/>
  <c r="E1089" i="45"/>
  <c r="E1989" i="45"/>
  <c r="C1965" i="45"/>
  <c r="E1805" i="45"/>
  <c r="F597" i="45"/>
  <c r="F839" i="45"/>
  <c r="J2" i="35"/>
  <c r="E959" i="45"/>
  <c r="F1225" i="45"/>
  <c r="F123" i="45"/>
  <c r="C1606" i="45"/>
  <c r="F431" i="45"/>
  <c r="E302" i="45"/>
  <c r="E1472" i="45"/>
  <c r="F529" i="45"/>
  <c r="C1530" i="45"/>
  <c r="F983" i="45"/>
  <c r="C1942" i="45"/>
  <c r="B5" i="35"/>
  <c r="F1014" i="45"/>
  <c r="M72" i="45"/>
  <c r="F1155" i="45"/>
  <c r="C1268" i="45"/>
  <c r="E603" i="45"/>
  <c r="C2956" i="45"/>
  <c r="F2083" i="45"/>
  <c r="C3132" i="45"/>
  <c r="C547" i="45"/>
  <c r="F1900" i="45"/>
  <c r="E112" i="45"/>
  <c r="E1172" i="45"/>
  <c r="C1858" i="45"/>
  <c r="C2538" i="45"/>
  <c r="E1152" i="45"/>
  <c r="F896" i="45"/>
  <c r="C1420" i="45"/>
  <c r="F2199" i="45"/>
  <c r="C383" i="45"/>
  <c r="C1838" i="45"/>
  <c r="C233" i="45"/>
  <c r="F943" i="45"/>
  <c r="E318" i="45"/>
  <c r="E615" i="45"/>
  <c r="E906" i="45"/>
  <c r="C2408" i="45"/>
  <c r="F2510" i="45"/>
  <c r="F2648" i="45"/>
  <c r="F420" i="45"/>
  <c r="F1172" i="45"/>
  <c r="C2117" i="45"/>
  <c r="E2592" i="45"/>
  <c r="C1306" i="45"/>
  <c r="C501" i="45"/>
  <c r="E634" i="45"/>
  <c r="C896" i="45"/>
  <c r="F2222" i="45"/>
  <c r="F883" i="45"/>
  <c r="F608" i="45"/>
  <c r="E282" i="45"/>
  <c r="F1300" i="45"/>
  <c r="E1566" i="45"/>
  <c r="E56" i="35"/>
  <c r="C1150" i="45"/>
  <c r="C1264" i="45"/>
  <c r="C1718" i="45"/>
  <c r="F1944" i="45"/>
  <c r="E1203" i="45"/>
  <c r="E1485" i="45"/>
  <c r="C104" i="45"/>
  <c r="F2010" i="45"/>
  <c r="F492" i="45"/>
  <c r="F1838" i="45"/>
  <c r="C1316" i="45"/>
  <c r="F990" i="45"/>
  <c r="E2036" i="45"/>
  <c r="E2015" i="45"/>
  <c r="F947" i="45"/>
  <c r="E709" i="45"/>
  <c r="C1767" i="45"/>
  <c r="F1533" i="45"/>
  <c r="F223" i="45"/>
  <c r="E1449" i="45"/>
  <c r="F1963" i="45"/>
  <c r="F1868" i="45"/>
  <c r="F1873" i="45"/>
  <c r="C888" i="45"/>
  <c r="E173" i="45"/>
  <c r="E890" i="45"/>
  <c r="E2646" i="45"/>
  <c r="E252" i="45"/>
  <c r="C1943" i="45"/>
  <c r="E1653" i="45"/>
  <c r="E1385" i="45"/>
  <c r="E1390" i="45"/>
  <c r="E162" i="45"/>
  <c r="F1639" i="45"/>
  <c r="E1797" i="45"/>
  <c r="E2738" i="45"/>
  <c r="F2013" i="45"/>
  <c r="E1522" i="45"/>
  <c r="F1791" i="45"/>
  <c r="E1388" i="45"/>
  <c r="E1926" i="45"/>
  <c r="E2432" i="45"/>
  <c r="E2005" i="45"/>
  <c r="C1654" i="45"/>
  <c r="F942" i="45"/>
  <c r="C2853" i="45"/>
  <c r="C1315" i="45"/>
  <c r="E1241" i="45"/>
  <c r="C1892" i="45"/>
  <c r="E1618" i="45"/>
  <c r="F25" i="35"/>
  <c r="F966" i="45"/>
  <c r="C553" i="45"/>
  <c r="E109" i="45"/>
  <c r="E178" i="45"/>
  <c r="F427" i="45"/>
  <c r="E724" i="45"/>
  <c r="H71" i="35"/>
  <c r="C162" i="45"/>
  <c r="E621" i="45"/>
  <c r="C786" i="45"/>
  <c r="E2092" i="45"/>
  <c r="E1194" i="45"/>
  <c r="E1759" i="45"/>
  <c r="F1736" i="45"/>
  <c r="E771" i="45"/>
  <c r="E2281" i="45"/>
  <c r="C1060" i="45"/>
  <c r="E2258" i="45"/>
  <c r="C627" i="45"/>
  <c r="F1353" i="45"/>
  <c r="C521" i="45"/>
  <c r="C1409" i="45"/>
  <c r="F763" i="45"/>
  <c r="C2306" i="45"/>
  <c r="F2168" i="45"/>
  <c r="C2480" i="45"/>
  <c r="F2336" i="45"/>
  <c r="F2037" i="45"/>
  <c r="E1625" i="45"/>
  <c r="C238" i="45"/>
  <c r="F2023" i="45"/>
  <c r="F158" i="45"/>
  <c r="F1392" i="45"/>
  <c r="F1398" i="45"/>
  <c r="F1100" i="45"/>
  <c r="E1215" i="45"/>
  <c r="F2020" i="45"/>
  <c r="F2397" i="45"/>
  <c r="F415" i="45"/>
  <c r="E658" i="45"/>
  <c r="C280" i="45"/>
  <c r="C1581" i="45"/>
  <c r="F2501" i="45"/>
  <c r="C1436" i="45"/>
  <c r="E826" i="45"/>
  <c r="C2121" i="45"/>
  <c r="F561" i="45"/>
  <c r="C1066" i="45"/>
  <c r="F1426" i="45"/>
  <c r="E970" i="45"/>
  <c r="C999" i="45"/>
  <c r="C526" i="45"/>
  <c r="C1955" i="45"/>
  <c r="E1176" i="45"/>
  <c r="C1881" i="45"/>
  <c r="E2410" i="45"/>
  <c r="E671" i="45"/>
  <c r="E831" i="45"/>
  <c r="C785" i="45"/>
  <c r="C752" i="45"/>
  <c r="F312" i="45"/>
  <c r="F566" i="45"/>
  <c r="C271" i="45"/>
  <c r="C866" i="45"/>
  <c r="F1762" i="45"/>
  <c r="E976" i="45"/>
  <c r="D88" i="45"/>
  <c r="E1140" i="45"/>
  <c r="C931" i="45"/>
  <c r="C2039" i="45"/>
  <c r="C916" i="45"/>
  <c r="E1093" i="45"/>
  <c r="E643" i="45"/>
  <c r="C2805" i="45"/>
  <c r="E921" i="45"/>
  <c r="E2536" i="45"/>
  <c r="F2670" i="45"/>
  <c r="C1494" i="45"/>
  <c r="F691" i="45"/>
  <c r="E1699" i="45"/>
  <c r="E1110" i="45"/>
  <c r="C297" i="45"/>
  <c r="F1384" i="45"/>
  <c r="E1143" i="45"/>
  <c r="C953" i="45"/>
  <c r="F181" i="45"/>
  <c r="C1503" i="45"/>
  <c r="E950" i="45"/>
  <c r="E396" i="45"/>
  <c r="F1153" i="45"/>
  <c r="F1097" i="45"/>
  <c r="F1615" i="45"/>
  <c r="C1836" i="45"/>
  <c r="F2375" i="45"/>
  <c r="C1276" i="45"/>
  <c r="C2248" i="45"/>
  <c r="F2142" i="45"/>
  <c r="E1227" i="45"/>
  <c r="F787" i="45"/>
  <c r="F1881" i="45"/>
  <c r="F1877" i="45"/>
  <c r="F2686" i="45"/>
  <c r="C2651" i="45"/>
  <c r="C158" i="45"/>
  <c r="C604" i="45"/>
  <c r="F805" i="45"/>
  <c r="C369" i="45"/>
  <c r="C1613" i="45"/>
  <c r="F423" i="45"/>
  <c r="E843" i="45"/>
  <c r="C1843" i="45"/>
  <c r="F1055" i="45"/>
  <c r="F712" i="45"/>
  <c r="F1142" i="45"/>
  <c r="F1752" i="45"/>
  <c r="F2130" i="45"/>
  <c r="F434" i="45"/>
  <c r="F2097" i="45"/>
  <c r="E1306" i="45"/>
  <c r="E1901" i="45"/>
  <c r="C945" i="45"/>
  <c r="E2477" i="45"/>
  <c r="C2323" i="45"/>
  <c r="C2083" i="45"/>
  <c r="C1544" i="45"/>
  <c r="C2305" i="45"/>
  <c r="E1974" i="45"/>
  <c r="E1202" i="45"/>
  <c r="C1026" i="45"/>
  <c r="E1879" i="45"/>
  <c r="E2298" i="45"/>
  <c r="C139" i="45"/>
  <c r="C1330" i="45"/>
  <c r="F1706" i="45"/>
  <c r="E2498" i="45"/>
  <c r="C1082" i="45"/>
  <c r="C633" i="45"/>
  <c r="F780" i="45"/>
  <c r="E1157" i="45"/>
  <c r="C1195" i="45"/>
  <c r="E1776" i="45"/>
  <c r="C552" i="45"/>
  <c r="E2496" i="45"/>
  <c r="C1575" i="45"/>
  <c r="E989" i="45"/>
  <c r="C1687" i="45"/>
  <c r="E2509" i="45"/>
  <c r="C505" i="45"/>
  <c r="C1737" i="45"/>
  <c r="E1008" i="45"/>
  <c r="E1587" i="45"/>
  <c r="E171" i="45"/>
  <c r="F1147" i="45"/>
  <c r="C1809" i="45"/>
  <c r="F2144" i="45"/>
  <c r="E979" i="45"/>
  <c r="C2139" i="45"/>
  <c r="F1232" i="45"/>
  <c r="F142" i="45"/>
  <c r="D117" i="45"/>
  <c r="B116" i="45"/>
  <c r="D19" i="45"/>
  <c r="E167" i="45"/>
  <c r="F619" i="45"/>
  <c r="C2110" i="45"/>
  <c r="C1500" i="45"/>
  <c r="F34" i="35"/>
  <c r="F2443" i="45"/>
  <c r="E1294" i="45"/>
  <c r="F2374" i="45"/>
  <c r="E2245" i="45"/>
  <c r="E1798" i="45"/>
  <c r="F2447" i="45"/>
  <c r="F1517" i="45"/>
  <c r="E1514" i="45"/>
  <c r="F22" i="35"/>
  <c r="C1523" i="45"/>
  <c r="F1820" i="45"/>
  <c r="F2086" i="45"/>
  <c r="C378" i="45"/>
  <c r="F1803" i="45"/>
  <c r="C2335" i="45"/>
  <c r="F2979" i="45"/>
  <c r="F102" i="45"/>
  <c r="C1657" i="45"/>
  <c r="E652" i="45"/>
  <c r="F1123" i="45"/>
  <c r="F27" i="5"/>
  <c r="C1507" i="45"/>
  <c r="C2521" i="45"/>
  <c r="C2061" i="45"/>
  <c r="C1071" i="45"/>
  <c r="E1957" i="45"/>
  <c r="F2036" i="45"/>
  <c r="F2271" i="45"/>
  <c r="C1859" i="45"/>
  <c r="F1578" i="45"/>
  <c r="E1271" i="45"/>
  <c r="F1001" i="45"/>
  <c r="F2369" i="45"/>
  <c r="F1601" i="45"/>
  <c r="F1640" i="45"/>
  <c r="C2165" i="45"/>
  <c r="E1694" i="45"/>
  <c r="C440" i="45"/>
  <c r="F154" i="45"/>
  <c r="E1068" i="45"/>
  <c r="C1365" i="45"/>
  <c r="C1698" i="45"/>
  <c r="C235" i="45"/>
  <c r="E1009" i="45"/>
  <c r="C1107" i="45"/>
  <c r="F2003" i="45"/>
  <c r="C680" i="45"/>
  <c r="C688" i="45"/>
  <c r="F1835" i="45"/>
  <c r="F880" i="45"/>
  <c r="J81" i="45"/>
  <c r="F953" i="45"/>
  <c r="F287" i="45"/>
  <c r="E2260" i="45"/>
  <c r="E730" i="45"/>
  <c r="C1247" i="45"/>
  <c r="C1571" i="45"/>
  <c r="F2492" i="45"/>
  <c r="C2190" i="45"/>
  <c r="E739" i="45"/>
  <c r="E2256" i="45"/>
  <c r="F1984" i="45"/>
  <c r="E1801" i="45"/>
  <c r="C472" i="45"/>
  <c r="C2364" i="45"/>
  <c r="C1460" i="45"/>
  <c r="C1116" i="45"/>
  <c r="E1893" i="45"/>
  <c r="E934" i="45"/>
  <c r="E808" i="45"/>
  <c r="C2014" i="45"/>
  <c r="E817" i="45"/>
  <c r="C1064" i="45"/>
  <c r="J53" i="45"/>
  <c r="E1554" i="45"/>
  <c r="E2318" i="45"/>
  <c r="C1833" i="45"/>
  <c r="C684" i="45"/>
  <c r="F1273" i="45"/>
  <c r="E1890" i="45"/>
  <c r="E904" i="45"/>
  <c r="C2557" i="45"/>
  <c r="H6" i="35"/>
  <c r="C584" i="45"/>
  <c r="F632" i="45"/>
  <c r="E1079" i="45"/>
  <c r="E1938" i="45"/>
  <c r="E1616" i="45"/>
  <c r="E1652" i="45"/>
  <c r="E1037" i="45"/>
  <c r="E1519" i="45"/>
  <c r="E1102" i="45"/>
  <c r="E961" i="45"/>
  <c r="E269" i="45"/>
  <c r="C568" i="45"/>
  <c r="E803" i="45"/>
  <c r="J99" i="45"/>
  <c r="E1977" i="45"/>
  <c r="F2065" i="45"/>
  <c r="E1821" i="45"/>
  <c r="C1757" i="45"/>
  <c r="F1318" i="45"/>
  <c r="F1251" i="45"/>
  <c r="E1365" i="45"/>
  <c r="F502" i="45"/>
  <c r="F917" i="45"/>
  <c r="E1348" i="45"/>
  <c r="F993" i="45"/>
  <c r="F1772" i="45"/>
  <c r="F120" i="45"/>
  <c r="E1765" i="45"/>
  <c r="C417" i="45"/>
  <c r="F523" i="45"/>
  <c r="F1209" i="45"/>
  <c r="F2843" i="45"/>
  <c r="E498" i="45"/>
  <c r="E926" i="45"/>
  <c r="C6" i="35"/>
  <c r="C1968" i="45"/>
  <c r="C2282" i="45"/>
  <c r="C267" i="45"/>
  <c r="E815" i="45"/>
  <c r="C1601" i="45"/>
  <c r="E787" i="45"/>
  <c r="F475" i="45"/>
  <c r="F2153" i="45"/>
  <c r="F3052" i="45"/>
  <c r="F706" i="45"/>
  <c r="F1469" i="45"/>
  <c r="E1386" i="45"/>
  <c r="D16" i="45"/>
  <c r="E695" i="45"/>
  <c r="J49" i="45"/>
  <c r="E1333" i="45"/>
  <c r="E1764" i="45"/>
  <c r="C1765" i="45"/>
  <c r="J106" i="45"/>
  <c r="D12" i="45"/>
  <c r="C1496" i="45"/>
  <c r="F2355" i="45"/>
  <c r="D96" i="45"/>
  <c r="C14" i="35"/>
  <c r="F875" i="45"/>
  <c r="F1731" i="45"/>
  <c r="E326" i="45"/>
  <c r="C1084" i="45"/>
  <c r="E2043" i="45"/>
  <c r="E1981" i="45"/>
  <c r="C1924" i="45"/>
  <c r="F2773" i="45"/>
  <c r="E2212" i="45"/>
  <c r="E2124" i="45"/>
  <c r="E84" i="45"/>
  <c r="F1522" i="45"/>
  <c r="C1896" i="45"/>
  <c r="E103" i="45"/>
  <c r="F1034" i="45"/>
  <c r="E1318" i="45"/>
  <c r="J100" i="35"/>
  <c r="D14" i="35"/>
  <c r="E2166" i="45"/>
  <c r="F1670" i="45"/>
  <c r="C1260" i="45"/>
  <c r="F1896" i="45"/>
  <c r="E304" i="45"/>
  <c r="C1582" i="45"/>
  <c r="C1627" i="45"/>
  <c r="E82" i="45"/>
  <c r="C1039" i="45"/>
  <c r="E2332" i="45"/>
  <c r="F1520" i="45"/>
  <c r="F2407" i="45"/>
  <c r="C2001" i="45"/>
  <c r="E742" i="45"/>
  <c r="C1788" i="45"/>
  <c r="F15" i="5"/>
  <c r="F84" i="45"/>
  <c r="F751" i="45"/>
  <c r="E2079" i="45"/>
  <c r="C477" i="45"/>
  <c r="C1686" i="45"/>
  <c r="E646" i="45"/>
  <c r="E814" i="45"/>
  <c r="F474" i="45"/>
  <c r="E586" i="45"/>
  <c r="C2108" i="45"/>
  <c r="F2386" i="45"/>
  <c r="F2134" i="45"/>
  <c r="E714" i="45"/>
  <c r="C1883" i="45"/>
  <c r="E2399" i="45"/>
  <c r="E1339" i="45"/>
  <c r="E1541" i="45"/>
  <c r="C1163" i="45"/>
  <c r="E1356" i="45"/>
  <c r="C2325" i="45"/>
  <c r="F1723" i="45"/>
  <c r="E1059" i="45"/>
  <c r="E1563" i="45"/>
  <c r="C1786" i="45"/>
  <c r="C2664" i="45"/>
  <c r="C2603" i="45"/>
  <c r="F747" i="45"/>
  <c r="C1079" i="45"/>
  <c r="F1191" i="45"/>
  <c r="E665" i="45"/>
  <c r="C2238" i="45"/>
  <c r="E1932" i="45"/>
  <c r="C1174" i="45"/>
  <c r="E757" i="45"/>
  <c r="C1661" i="45"/>
  <c r="E1027" i="45"/>
  <c r="D76" i="45"/>
  <c r="E556" i="45"/>
  <c r="D120" i="45"/>
  <c r="F899" i="45"/>
  <c r="F951" i="45"/>
  <c r="E1864" i="45"/>
  <c r="C2352" i="45"/>
  <c r="F1530" i="45"/>
  <c r="F116" i="45"/>
  <c r="E2913" i="45"/>
  <c r="C1940" i="45"/>
  <c r="C1463" i="45"/>
  <c r="E1397" i="45"/>
  <c r="C1258" i="45"/>
  <c r="E1597" i="45"/>
  <c r="E3341" i="45"/>
  <c r="C743" i="45"/>
  <c r="E2820" i="45"/>
  <c r="C767" i="45"/>
  <c r="F1817" i="45"/>
  <c r="C468" i="45"/>
  <c r="F1760" i="45"/>
  <c r="C878" i="45"/>
  <c r="C463" i="45"/>
  <c r="C1252" i="45"/>
  <c r="E1461" i="45"/>
  <c r="F1499" i="45"/>
  <c r="F441" i="45"/>
  <c r="F164" i="45"/>
  <c r="C677" i="45"/>
  <c r="F819" i="45"/>
  <c r="E1975" i="45"/>
  <c r="F1412" i="45"/>
  <c r="F774" i="45"/>
  <c r="F2059" i="45"/>
  <c r="C902" i="45"/>
  <c r="F2546" i="45"/>
  <c r="C1550" i="45"/>
  <c r="F2863" i="45"/>
  <c r="C987" i="45"/>
  <c r="F1571" i="45"/>
  <c r="E1369" i="45"/>
  <c r="E156" i="45"/>
  <c r="C2134" i="45"/>
  <c r="E251" i="45"/>
  <c r="F1448" i="45"/>
  <c r="E2242" i="45"/>
  <c r="F1947" i="45"/>
  <c r="F2298" i="45"/>
  <c r="E1670" i="45"/>
  <c r="F83" i="45"/>
  <c r="C1099" i="45"/>
  <c r="E529" i="45"/>
  <c r="F1309" i="45"/>
  <c r="F806" i="45"/>
  <c r="F2053" i="45"/>
  <c r="F1409" i="45"/>
  <c r="F1132" i="45"/>
  <c r="C2978" i="45"/>
  <c r="F1057" i="45"/>
  <c r="B71" i="35"/>
  <c r="F1461" i="45"/>
  <c r="F1504" i="45"/>
  <c r="M116" i="45"/>
  <c r="C1309" i="45"/>
  <c r="E3004" i="45"/>
  <c r="F1363" i="45"/>
  <c r="E1465" i="45"/>
  <c r="C437" i="45"/>
  <c r="F735" i="45"/>
  <c r="C750" i="45"/>
  <c r="C1998" i="45"/>
  <c r="E2114" i="45"/>
  <c r="H106" i="35"/>
  <c r="F1569" i="45"/>
  <c r="C1369" i="45"/>
  <c r="E569" i="45"/>
  <c r="M78" i="45"/>
  <c r="C405" i="45"/>
  <c r="F81" i="45"/>
  <c r="J64" i="35"/>
  <c r="C1325" i="45"/>
  <c r="E1047" i="45"/>
  <c r="C1652" i="45"/>
  <c r="C1374" i="45"/>
  <c r="C629" i="45"/>
  <c r="E2362" i="45"/>
  <c r="C793" i="45"/>
  <c r="C2448" i="45"/>
  <c r="C2254" i="45"/>
  <c r="E1728" i="45"/>
  <c r="C389" i="45"/>
  <c r="C2106" i="45"/>
  <c r="F143" i="45"/>
  <c r="C654" i="45"/>
  <c r="F90" i="45"/>
  <c r="F1685" i="45"/>
  <c r="E1352" i="45"/>
  <c r="F1816" i="45"/>
  <c r="C1141" i="45"/>
  <c r="F2721" i="45"/>
  <c r="C1470" i="45"/>
  <c r="E1910" i="45"/>
  <c r="E583" i="45"/>
  <c r="F1613" i="45"/>
  <c r="F470" i="45"/>
  <c r="M40" i="45"/>
  <c r="F1005" i="45"/>
  <c r="J109" i="45"/>
  <c r="J10" i="45"/>
  <c r="C2100" i="45"/>
  <c r="C1121" i="45"/>
  <c r="F456" i="45"/>
  <c r="C2195" i="45"/>
  <c r="F2441" i="45"/>
  <c r="C2351" i="45"/>
  <c r="C2103" i="45"/>
  <c r="C1310" i="45"/>
  <c r="F407" i="45"/>
  <c r="C480" i="45"/>
  <c r="F1235" i="45"/>
  <c r="C2105" i="45"/>
  <c r="E288" i="45"/>
  <c r="C1600" i="45"/>
  <c r="C1951" i="45"/>
  <c r="E1041" i="45"/>
  <c r="F1784" i="45"/>
  <c r="C1439" i="45"/>
  <c r="E1006" i="45"/>
  <c r="E226" i="45"/>
  <c r="C1599" i="45"/>
  <c r="E46" i="45"/>
  <c r="C2079" i="45"/>
  <c r="F1358" i="45"/>
  <c r="F2035" i="45"/>
  <c r="F822" i="45"/>
  <c r="E1509" i="45"/>
  <c r="E1668" i="45"/>
  <c r="C499" i="45"/>
  <c r="C1716" i="45"/>
  <c r="C811" i="45"/>
  <c r="E620" i="45"/>
  <c r="E344" i="45"/>
  <c r="F1102" i="45"/>
  <c r="C424" i="45"/>
  <c r="C1830" i="45"/>
  <c r="C2582" i="45"/>
  <c r="F1836" i="45"/>
  <c r="C550" i="45"/>
  <c r="E553" i="45"/>
  <c r="C2428" i="45"/>
  <c r="F2328" i="45"/>
  <c r="F2060" i="45"/>
  <c r="E1628" i="45"/>
  <c r="J57" i="35"/>
  <c r="E1317" i="45"/>
  <c r="H102" i="35"/>
  <c r="C1300" i="45"/>
  <c r="C1628" i="45"/>
  <c r="E1374" i="45"/>
  <c r="C1251" i="45"/>
  <c r="C2981" i="45"/>
  <c r="C1118" i="45"/>
  <c r="C2531" i="45"/>
  <c r="F1124" i="45"/>
  <c r="F1843" i="45"/>
  <c r="F530" i="45"/>
  <c r="C1292" i="45"/>
  <c r="E1857" i="45"/>
  <c r="F1794" i="45"/>
  <c r="E2765" i="45"/>
  <c r="F2295" i="45"/>
  <c r="E1122" i="45"/>
  <c r="C1678" i="45"/>
  <c r="E886" i="45"/>
  <c r="E1228" i="45"/>
  <c r="B103" i="35"/>
  <c r="H12" i="45"/>
  <c r="C1822" i="45"/>
  <c r="F1990" i="45"/>
  <c r="E1399" i="45"/>
  <c r="C692" i="45"/>
  <c r="E1248" i="45"/>
  <c r="E1263" i="45"/>
  <c r="D26" i="45"/>
  <c r="E2339" i="45"/>
  <c r="E1772" i="45"/>
  <c r="C1114" i="45"/>
  <c r="C1223" i="45"/>
  <c r="C1299" i="45"/>
  <c r="F1554" i="45"/>
  <c r="C1954" i="45"/>
  <c r="E1551" i="45"/>
  <c r="E1758" i="45"/>
  <c r="F514" i="45"/>
  <c r="E561" i="45"/>
  <c r="E779" i="45"/>
  <c r="E80" i="45"/>
  <c r="F39" i="35"/>
  <c r="E1641" i="45"/>
  <c r="E1632" i="45"/>
  <c r="F1654" i="45"/>
  <c r="C264" i="45"/>
  <c r="C1123" i="45"/>
  <c r="E706" i="45"/>
  <c r="F989" i="45"/>
  <c r="E457" i="45"/>
  <c r="F586" i="45"/>
  <c r="E552" i="45"/>
  <c r="F1764" i="45"/>
  <c r="E1214" i="45"/>
  <c r="C1588" i="45"/>
  <c r="F2459" i="45"/>
  <c r="C110" i="45"/>
  <c r="C1747" i="45"/>
  <c r="F161" i="45"/>
  <c r="F1413" i="45"/>
  <c r="C536" i="45"/>
  <c r="C2842" i="45"/>
  <c r="C1147" i="45"/>
  <c r="F333" i="45"/>
  <c r="F1698" i="45"/>
  <c r="E1713" i="45"/>
  <c r="F199" i="45"/>
  <c r="C2262" i="45"/>
  <c r="F980" i="45"/>
  <c r="C643" i="45"/>
  <c r="E380" i="45"/>
  <c r="F1490" i="45"/>
  <c r="E1020" i="45"/>
  <c r="F2401" i="45"/>
  <c r="F1101" i="45"/>
  <c r="C106" i="45"/>
  <c r="F1480" i="45"/>
  <c r="E844" i="45"/>
  <c r="E1231" i="45"/>
  <c r="C1435" i="45"/>
  <c r="C1486" i="45"/>
  <c r="F1584" i="45"/>
  <c r="F550" i="45"/>
  <c r="E1745" i="45"/>
  <c r="F46" i="45"/>
  <c r="C686" i="45"/>
  <c r="E1439" i="45"/>
  <c r="E496" i="45"/>
  <c r="E1443" i="45"/>
  <c r="C1810" i="45"/>
  <c r="H45" i="35"/>
  <c r="F469" i="45"/>
  <c r="C1711" i="45"/>
  <c r="E2448" i="45"/>
  <c r="E207" i="45"/>
  <c r="E1553" i="45"/>
  <c r="C522" i="45"/>
  <c r="E1048" i="45"/>
  <c r="C1112" i="45"/>
  <c r="C1755" i="45"/>
  <c r="F414" i="45"/>
  <c r="J112" i="45"/>
  <c r="F2498" i="45"/>
  <c r="F2656" i="45"/>
  <c r="F1290" i="45"/>
  <c r="F1476" i="45"/>
  <c r="C2056" i="45"/>
  <c r="M27" i="35"/>
  <c r="E503" i="45"/>
  <c r="F1255" i="45"/>
  <c r="F1529" i="45"/>
  <c r="F258" i="45"/>
  <c r="E788" i="45"/>
  <c r="C2225" i="45"/>
  <c r="C2078" i="45"/>
  <c r="F2765" i="45"/>
  <c r="C2478" i="45"/>
  <c r="F1961" i="45"/>
  <c r="E572" i="45"/>
  <c r="C1311" i="45"/>
  <c r="F1704" i="45"/>
  <c r="C1424" i="45"/>
  <c r="E990" i="45"/>
  <c r="F1546" i="45"/>
  <c r="C1402" i="45"/>
  <c r="C75" i="45"/>
  <c r="F376" i="45"/>
  <c r="E590" i="45"/>
  <c r="C1170" i="45"/>
  <c r="C2038" i="45"/>
  <c r="F132" i="45"/>
  <c r="E172" i="45"/>
  <c r="E1979" i="45"/>
  <c r="F1011" i="45"/>
  <c r="F1463" i="45"/>
  <c r="C991" i="45"/>
  <c r="E1268" i="45"/>
  <c r="C1004" i="45"/>
  <c r="E1450" i="45"/>
  <c r="M5" i="5"/>
  <c r="F1457" i="45"/>
  <c r="E1803" i="45"/>
  <c r="C151" i="45"/>
  <c r="F768" i="45"/>
  <c r="F1044" i="45"/>
  <c r="E1307" i="45"/>
  <c r="E391" i="45"/>
  <c r="F1186" i="45"/>
  <c r="E1671" i="45"/>
  <c r="E1288" i="45"/>
  <c r="C1332" i="45"/>
  <c r="E1095" i="45"/>
  <c r="E903" i="45"/>
  <c r="E311" i="45"/>
  <c r="H41" i="45"/>
  <c r="C867" i="45"/>
  <c r="E824" i="45"/>
  <c r="C398" i="45"/>
  <c r="E126" i="45"/>
  <c r="F293" i="45"/>
  <c r="F1308" i="45"/>
  <c r="F244" i="45"/>
  <c r="F725" i="45"/>
  <c r="D95" i="45"/>
  <c r="E1005" i="45"/>
  <c r="C788" i="45"/>
  <c r="F126" i="45"/>
  <c r="C1508" i="45"/>
  <c r="F904" i="45"/>
  <c r="C943" i="45"/>
  <c r="F1228" i="45"/>
  <c r="E1809" i="45"/>
  <c r="E522" i="45"/>
  <c r="F1471" i="45"/>
  <c r="C433" i="45"/>
  <c r="F835" i="45"/>
  <c r="F1177" i="45"/>
  <c r="E1222" i="45"/>
  <c r="C713" i="45"/>
  <c r="E264" i="45"/>
  <c r="F1726" i="45"/>
  <c r="E1167" i="45"/>
  <c r="E398" i="45"/>
  <c r="F301" i="45"/>
  <c r="C895" i="45"/>
  <c r="E884" i="45"/>
  <c r="E1364" i="45"/>
  <c r="C972" i="45"/>
  <c r="E1254" i="45"/>
  <c r="F1846" i="45"/>
  <c r="F1178" i="45"/>
  <c r="C1328" i="45"/>
  <c r="B18" i="5"/>
  <c r="F2" i="35"/>
  <c r="E614" i="45"/>
  <c r="E1373" i="45"/>
  <c r="C1102" i="45"/>
  <c r="F1342" i="45"/>
  <c r="F1919" i="45"/>
  <c r="E100" i="35"/>
  <c r="E1873" i="45"/>
  <c r="E1247" i="45"/>
  <c r="E812" i="45"/>
  <c r="F622" i="45"/>
  <c r="C980" i="45"/>
  <c r="F42" i="45"/>
  <c r="C224" i="45"/>
  <c r="C95" i="45"/>
  <c r="E925" i="45"/>
  <c r="E481" i="45"/>
  <c r="C1058" i="45"/>
  <c r="E1171" i="45"/>
  <c r="E578" i="45"/>
  <c r="E965" i="45"/>
  <c r="E205" i="45"/>
  <c r="E2170" i="45"/>
  <c r="C1630" i="45"/>
  <c r="C2278" i="45"/>
  <c r="F1127" i="45"/>
  <c r="F1502" i="45"/>
  <c r="E108" i="35"/>
  <c r="E124" i="45"/>
  <c r="M113" i="45"/>
  <c r="E1276" i="45"/>
  <c r="E2115" i="45"/>
  <c r="E2039" i="45"/>
  <c r="C1984" i="45"/>
  <c r="F1190" i="45"/>
  <c r="E1964" i="45"/>
  <c r="C638" i="45"/>
  <c r="C2202" i="45"/>
  <c r="F1084" i="45"/>
  <c r="E2034" i="45"/>
  <c r="C1377" i="45"/>
  <c r="E756" i="45"/>
  <c r="C1561" i="45"/>
  <c r="F2061" i="45"/>
  <c r="F1295" i="45"/>
  <c r="F2076" i="45"/>
  <c r="E907" i="45"/>
  <c r="E1051" i="45"/>
  <c r="C608" i="45"/>
  <c r="E1196" i="45"/>
  <c r="C2383" i="45"/>
  <c r="C1871" i="45"/>
  <c r="C91" i="45"/>
  <c r="C732" i="45"/>
  <c r="C1680" i="45"/>
  <c r="E2428" i="45"/>
  <c r="F2101" i="45"/>
  <c r="E1785" i="45"/>
  <c r="E1158" i="45"/>
  <c r="E819" i="45"/>
  <c r="F1977" i="45"/>
  <c r="C1172" i="45"/>
  <c r="C1605" i="45"/>
  <c r="F1911" i="45"/>
  <c r="C1805" i="45"/>
  <c r="C1312" i="45"/>
  <c r="C160" i="45"/>
  <c r="C136" i="45"/>
  <c r="C2208" i="45"/>
  <c r="F2420" i="45"/>
  <c r="F2265" i="45"/>
  <c r="F700" i="45"/>
  <c r="F1277" i="45"/>
  <c r="C1776" i="45"/>
  <c r="C602" i="45"/>
  <c r="F1687" i="45"/>
  <c r="C1754" i="45"/>
  <c r="E1137" i="45"/>
  <c r="F479" i="45"/>
  <c r="E335" i="45"/>
  <c r="C1778" i="45"/>
  <c r="E1603" i="45"/>
  <c r="C665" i="45"/>
  <c r="E2587" i="45"/>
  <c r="F1561" i="45"/>
  <c r="F2173" i="45"/>
  <c r="E2074" i="45"/>
  <c r="E1812" i="45"/>
  <c r="E222" i="45"/>
  <c r="F788" i="45"/>
  <c r="F119" i="45"/>
  <c r="E3085" i="45"/>
  <c r="E1656" i="45"/>
  <c r="C1043" i="45"/>
  <c r="H56" i="35"/>
  <c r="F569" i="45"/>
  <c r="C1950" i="45"/>
  <c r="E105" i="45"/>
  <c r="E1192" i="45"/>
  <c r="E1292" i="45"/>
  <c r="F2069" i="45"/>
  <c r="F1959" i="45"/>
  <c r="F2575" i="45"/>
  <c r="C841" i="45"/>
  <c r="C356" i="45"/>
  <c r="C863" i="45"/>
  <c r="E102" i="35"/>
  <c r="F869" i="45"/>
  <c r="H64" i="35"/>
  <c r="E1165" i="45"/>
  <c r="E1130" i="45"/>
  <c r="E1724" i="45"/>
  <c r="C9" i="35"/>
  <c r="E688" i="45"/>
  <c r="E139" i="35"/>
  <c r="C1348" i="45"/>
  <c r="F2286" i="45"/>
  <c r="F1599" i="45"/>
  <c r="E256" i="45"/>
  <c r="F711" i="45"/>
  <c r="C2703" i="45"/>
  <c r="C464" i="45"/>
  <c r="E2120" i="45"/>
  <c r="F1366" i="45"/>
  <c r="F688" i="45"/>
  <c r="E1406" i="45"/>
  <c r="E1982" i="45"/>
  <c r="C751" i="45"/>
  <c r="E1422" i="45"/>
  <c r="E292" i="45"/>
  <c r="E1064" i="45"/>
  <c r="F623" i="45"/>
  <c r="C1011" i="45"/>
  <c r="H28" i="35"/>
  <c r="F1404" i="45"/>
  <c r="E1193" i="45"/>
  <c r="F779" i="45"/>
  <c r="F2226" i="45"/>
  <c r="C2863" i="45"/>
  <c r="F533" i="45"/>
  <c r="C1650" i="45"/>
  <c r="C1743" i="45"/>
  <c r="C658" i="45"/>
  <c r="F3149" i="45"/>
  <c r="F1354" i="45"/>
  <c r="E1680" i="45"/>
  <c r="C858" i="45"/>
  <c r="E573" i="45"/>
  <c r="E2235" i="45"/>
  <c r="F1663" i="45"/>
  <c r="E653" i="45"/>
  <c r="E2154" i="45"/>
  <c r="C840" i="45"/>
  <c r="C559" i="45"/>
  <c r="C1520" i="45"/>
  <c r="F752" i="45"/>
  <c r="C534" i="45"/>
  <c r="E2014" i="45"/>
  <c r="E188" i="45"/>
  <c r="F1743" i="45"/>
  <c r="F173" i="45"/>
  <c r="E2446" i="45"/>
  <c r="C1413" i="45"/>
  <c r="F773" i="45"/>
  <c r="E415" i="45"/>
  <c r="E1031" i="45"/>
  <c r="E1855" i="45"/>
  <c r="C2490" i="45"/>
  <c r="F635" i="45"/>
  <c r="E1638" i="45"/>
  <c r="C963" i="45"/>
  <c r="F2928" i="45"/>
  <c r="E719" i="45"/>
  <c r="E2202" i="45"/>
  <c r="C619" i="45"/>
  <c r="F1653" i="45"/>
  <c r="F1472" i="45"/>
  <c r="E1558" i="45"/>
  <c r="B97" i="45"/>
  <c r="C1288" i="45"/>
  <c r="F1702" i="45"/>
  <c r="E2369" i="45"/>
  <c r="L15" i="5"/>
  <c r="F1538" i="45"/>
  <c r="F2231" i="45"/>
  <c r="C2328" i="45"/>
  <c r="F1060" i="45"/>
  <c r="E1335" i="45"/>
  <c r="F1133" i="45"/>
  <c r="D113" i="45"/>
  <c r="F37" i="35"/>
  <c r="C683" i="45"/>
  <c r="M97" i="45"/>
  <c r="E575" i="45"/>
  <c r="C120" i="45"/>
  <c r="E1935" i="45"/>
  <c r="C1740" i="45"/>
  <c r="F1371" i="45"/>
  <c r="F1370" i="45"/>
  <c r="F1373" i="45"/>
  <c r="F227" i="45"/>
  <c r="E406" i="45"/>
  <c r="F1000" i="45"/>
  <c r="E942" i="45"/>
  <c r="C1489" i="45"/>
  <c r="M108" i="45"/>
  <c r="E704" i="45"/>
  <c r="E1287" i="45"/>
  <c r="E1389" i="45"/>
  <c r="C2345" i="45"/>
  <c r="F497" i="45"/>
  <c r="F884" i="45"/>
  <c r="C1394" i="45"/>
  <c r="E57" i="35"/>
  <c r="F778" i="45"/>
  <c r="E607" i="45"/>
  <c r="C594" i="45"/>
  <c r="E89" i="45"/>
  <c r="C517" i="45"/>
  <c r="F866" i="45"/>
  <c r="F1883" i="45"/>
  <c r="F14" i="35"/>
  <c r="F1125" i="45"/>
  <c r="F379" i="45"/>
  <c r="C853" i="45"/>
  <c r="F687" i="45"/>
  <c r="E392" i="45"/>
  <c r="C457" i="45"/>
  <c r="F225" i="45"/>
  <c r="E1676" i="45"/>
  <c r="E909" i="45"/>
  <c r="F1512" i="45"/>
  <c r="C1407" i="45"/>
  <c r="D100" i="35"/>
  <c r="E1104" i="45"/>
  <c r="F1742" i="45"/>
  <c r="C2112" i="45"/>
  <c r="C1824" i="45"/>
  <c r="C2632" i="45"/>
  <c r="F2027" i="45"/>
  <c r="F277" i="45"/>
  <c r="C1385" i="45"/>
  <c r="F2465" i="45"/>
  <c r="F1245" i="45"/>
  <c r="F1605" i="45"/>
  <c r="C1089" i="45"/>
  <c r="E1224" i="45"/>
  <c r="C1985" i="45"/>
  <c r="C446" i="45"/>
  <c r="F1667" i="45"/>
  <c r="F918" i="45"/>
  <c r="C1640" i="45"/>
  <c r="C2228" i="45"/>
  <c r="C2767" i="45"/>
  <c r="C1453" i="45"/>
  <c r="C1935" i="45"/>
  <c r="C890" i="45"/>
  <c r="F1311" i="45"/>
  <c r="H46" i="45"/>
  <c r="C2577" i="45"/>
  <c r="F1394" i="45"/>
  <c r="E1473" i="45"/>
  <c r="E1555" i="45"/>
  <c r="C625" i="45"/>
  <c r="H27" i="35"/>
  <c r="F1690" i="45"/>
  <c r="M15" i="5"/>
  <c r="C636" i="45"/>
  <c r="C1502" i="45"/>
  <c r="C490" i="45"/>
  <c r="F1936" i="45"/>
  <c r="M108" i="35"/>
  <c r="E1922" i="45"/>
  <c r="C1803" i="45"/>
  <c r="E763" i="45"/>
  <c r="C1277" i="45"/>
  <c r="E1862" i="45"/>
  <c r="C917" i="45"/>
  <c r="E1481" i="45"/>
  <c r="E563" i="45"/>
  <c r="F1303" i="45"/>
  <c r="F2176" i="45"/>
  <c r="F1915" i="45"/>
  <c r="C997" i="45"/>
  <c r="E1042" i="45"/>
  <c r="C1344" i="45"/>
  <c r="N18" i="5"/>
  <c r="F870" i="45"/>
  <c r="F2989" i="45"/>
  <c r="C1895" i="45"/>
  <c r="E914" i="45"/>
  <c r="E1774" i="45"/>
  <c r="E1451" i="45"/>
  <c r="C2066" i="45"/>
  <c r="F981" i="45"/>
  <c r="E2594" i="45"/>
  <c r="E889" i="45"/>
  <c r="D13" i="5"/>
  <c r="E953" i="45"/>
  <c r="C509" i="45"/>
  <c r="F2063" i="45"/>
  <c r="C901" i="45"/>
  <c r="C1750" i="45"/>
  <c r="F1964" i="45"/>
  <c r="C1334" i="45"/>
  <c r="H118" i="45"/>
  <c r="F794" i="45"/>
  <c r="C823" i="45"/>
  <c r="F658" i="45"/>
  <c r="E2471" i="45"/>
  <c r="E1121" i="45"/>
  <c r="F662" i="45"/>
  <c r="E71" i="35"/>
  <c r="E1179" i="45"/>
  <c r="E1512" i="45"/>
  <c r="E1131" i="45"/>
  <c r="C1730" i="45"/>
  <c r="C2466" i="45"/>
  <c r="E2192" i="45"/>
  <c r="C469" i="45"/>
  <c r="E2143" i="45"/>
  <c r="F1934" i="45"/>
  <c r="E1010" i="45"/>
  <c r="E115" i="45"/>
  <c r="C2037" i="45"/>
  <c r="C1350" i="45"/>
  <c r="E104" i="45"/>
  <c r="E1069" i="45"/>
  <c r="E2234" i="45"/>
  <c r="F829" i="45"/>
  <c r="E683" i="45"/>
  <c r="D16" i="35"/>
  <c r="E1579" i="45"/>
  <c r="C1183" i="45"/>
  <c r="F417" i="45"/>
  <c r="F1444" i="45"/>
  <c r="F1247" i="45"/>
  <c r="C561" i="45"/>
  <c r="E1234" i="45"/>
  <c r="E2500" i="45"/>
  <c r="C1517" i="45"/>
  <c r="C1554" i="45"/>
  <c r="F425" i="45"/>
  <c r="C1018" i="45"/>
  <c r="F2039" i="45"/>
  <c r="F1715" i="45"/>
  <c r="F772" i="45"/>
  <c r="F808" i="45"/>
  <c r="C1025" i="45"/>
  <c r="C1975" i="45"/>
  <c r="F1592" i="45"/>
  <c r="E1423" i="45"/>
  <c r="C864" i="45"/>
  <c r="E117" i="35"/>
  <c r="H76" i="35"/>
  <c r="B40" i="45"/>
  <c r="C2124" i="45"/>
  <c r="E1773" i="45"/>
  <c r="C832" i="45"/>
  <c r="E1643" i="45"/>
  <c r="F1800" i="45"/>
  <c r="F1607" i="45"/>
  <c r="F1885" i="45"/>
  <c r="F350" i="45"/>
  <c r="D10" i="45"/>
  <c r="E1259" i="45"/>
  <c r="F447" i="45"/>
  <c r="E2758" i="45"/>
  <c r="E1951" i="45"/>
  <c r="F1789" i="45"/>
  <c r="E1790" i="45"/>
  <c r="F646" i="45"/>
  <c r="F267" i="45"/>
  <c r="E530" i="45"/>
  <c r="E1542" i="45"/>
  <c r="B13" i="45"/>
  <c r="F1677" i="45"/>
  <c r="H34" i="35"/>
  <c r="H114" i="45"/>
  <c r="E1845" i="45"/>
  <c r="F1464" i="45"/>
  <c r="C2297" i="45"/>
  <c r="F539" i="45"/>
  <c r="C1597" i="45"/>
  <c r="E1943" i="45"/>
  <c r="F792" i="45"/>
  <c r="C202" i="45"/>
  <c r="C868" i="45"/>
  <c r="F1553" i="45"/>
  <c r="C250" i="45"/>
  <c r="E146" i="45"/>
  <c r="F2410" i="45"/>
  <c r="F1460" i="45"/>
  <c r="C108" i="35"/>
  <c r="C470" i="45"/>
  <c r="E307" i="45"/>
  <c r="E1398" i="45"/>
  <c r="F928" i="45"/>
  <c r="C453" i="45"/>
  <c r="E1677" i="45"/>
  <c r="F503" i="45"/>
  <c r="C274" i="45"/>
  <c r="E180" i="45"/>
  <c r="C731" i="45"/>
  <c r="E993" i="45"/>
  <c r="C1098" i="45"/>
  <c r="E1598" i="45"/>
  <c r="E1811" i="45"/>
  <c r="E1948" i="45"/>
  <c r="E931" i="45"/>
  <c r="E673" i="45"/>
  <c r="E1455" i="45"/>
  <c r="C155" i="45"/>
  <c r="F985" i="45"/>
  <c r="C426" i="45"/>
  <c r="F1048" i="45"/>
  <c r="J85" i="45"/>
  <c r="F2225" i="45"/>
  <c r="F767" i="45"/>
  <c r="C1917" i="45"/>
  <c r="F573" i="45"/>
  <c r="F575" i="45"/>
  <c r="F873" i="45"/>
  <c r="C1341" i="45"/>
  <c r="E1380" i="45"/>
  <c r="C1401" i="45"/>
  <c r="C1901" i="45"/>
  <c r="E690" i="45"/>
  <c r="E262" i="45"/>
  <c r="E933" i="45"/>
  <c r="F1626" i="45"/>
  <c r="C286" i="45"/>
  <c r="E1884" i="45"/>
  <c r="F462" i="45"/>
  <c r="F2373" i="45"/>
  <c r="E1929" i="45"/>
  <c r="E1869" i="45"/>
  <c r="F1201" i="45"/>
  <c r="C1031" i="45"/>
  <c r="F955" i="45"/>
  <c r="F26" i="45"/>
  <c r="F554" i="45"/>
  <c r="E107" i="45"/>
  <c r="E1431" i="45"/>
  <c r="C5" i="35"/>
  <c r="C1050" i="45"/>
  <c r="F979" i="45"/>
  <c r="C678" i="45"/>
  <c r="C1380" i="45"/>
  <c r="F558" i="45"/>
  <c r="C2052" i="45"/>
  <c r="E1939" i="45"/>
  <c r="C1929" i="45"/>
  <c r="E299" i="45"/>
  <c r="C2821" i="45"/>
  <c r="C1717" i="45"/>
  <c r="E1349" i="45"/>
  <c r="C161" i="45"/>
  <c r="C16" i="45"/>
  <c r="F1343" i="45"/>
  <c r="F843" i="45"/>
  <c r="H13" i="45"/>
  <c r="F260" i="45"/>
  <c r="C852" i="45"/>
  <c r="B100" i="35"/>
  <c r="E682" i="45"/>
  <c r="C270" i="45"/>
  <c r="F399" i="45"/>
  <c r="C915" i="45"/>
  <c r="E696" i="45"/>
  <c r="C1280" i="45"/>
  <c r="M37" i="35"/>
  <c r="C1070" i="45"/>
  <c r="C1939" i="45"/>
  <c r="E1701" i="45"/>
  <c r="E1265" i="45"/>
  <c r="F830" i="45"/>
  <c r="E741" i="45"/>
  <c r="E1295" i="45"/>
  <c r="F1458" i="45"/>
  <c r="F2483" i="45"/>
  <c r="E1233" i="45"/>
  <c r="F2358" i="45"/>
  <c r="J13" i="45"/>
  <c r="F1833" i="45"/>
  <c r="F962" i="45"/>
  <c r="C295" i="45"/>
  <c r="F16" i="45"/>
  <c r="F218" i="45"/>
  <c r="C1519" i="45"/>
  <c r="E1601" i="45"/>
  <c r="E2968" i="45"/>
  <c r="E2286" i="45"/>
  <c r="F816" i="45"/>
  <c r="E1091" i="45"/>
  <c r="C1139" i="45"/>
  <c r="C2231" i="45"/>
  <c r="F1071" i="45"/>
  <c r="F396" i="45"/>
  <c r="C1231" i="45"/>
  <c r="F1585" i="45"/>
  <c r="F689" i="45"/>
  <c r="C702" i="45"/>
  <c r="C33" i="35"/>
  <c r="C447" i="45"/>
  <c r="F198" i="45"/>
  <c r="E1687" i="45"/>
  <c r="C666" i="45"/>
  <c r="E511" i="45"/>
  <c r="C1493" i="45"/>
  <c r="F1679" i="45"/>
  <c r="F757" i="45"/>
  <c r="E1195" i="45"/>
  <c r="E1865" i="45"/>
  <c r="C2599" i="45"/>
  <c r="E3177" i="45"/>
  <c r="F1173" i="45"/>
  <c r="F2048" i="45"/>
  <c r="F1630" i="45"/>
  <c r="F1367" i="45"/>
  <c r="E1480" i="45"/>
  <c r="E1244" i="45"/>
  <c r="C1073" i="45"/>
  <c r="C41" i="45"/>
  <c r="E1180" i="45"/>
  <c r="B106" i="35"/>
  <c r="E1313" i="45"/>
  <c r="H95" i="45"/>
  <c r="E1291" i="45"/>
  <c r="E1094" i="45"/>
  <c r="D56" i="35"/>
  <c r="E2094" i="45"/>
  <c r="C1261" i="45"/>
  <c r="E317" i="45"/>
  <c r="C218" i="45"/>
  <c r="C2023" i="45"/>
  <c r="E1289" i="45"/>
  <c r="E2160" i="45"/>
  <c r="C449" i="45"/>
  <c r="F661" i="45"/>
  <c r="E2217" i="45"/>
  <c r="E613" i="45"/>
  <c r="F1268" i="45"/>
  <c r="E12" i="5"/>
  <c r="D9" i="45"/>
  <c r="C39" i="35"/>
  <c r="E110" i="45"/>
  <c r="F956" i="45"/>
  <c r="C566" i="45"/>
  <c r="F855" i="45"/>
  <c r="C1919" i="45"/>
  <c r="E864" i="45"/>
  <c r="D24" i="5"/>
  <c r="C395" i="45"/>
  <c r="E386" i="45"/>
  <c r="F1600" i="45"/>
  <c r="E932" i="45"/>
  <c r="E544" i="45"/>
  <c r="C1995" i="45"/>
  <c r="F1500" i="45"/>
  <c r="C47" i="35"/>
  <c r="E1568" i="45"/>
  <c r="C229" i="45"/>
  <c r="F2663" i="45"/>
  <c r="E1396" i="45"/>
  <c r="E234" i="45"/>
  <c r="C1570" i="45"/>
  <c r="C1298" i="45"/>
  <c r="F781" i="45"/>
  <c r="E1474" i="45"/>
  <c r="C1739" i="45"/>
  <c r="F2030" i="45"/>
  <c r="F1198" i="45"/>
  <c r="C126" i="45"/>
  <c r="H80" i="35"/>
  <c r="E1491" i="45"/>
  <c r="F195" i="45"/>
  <c r="F559" i="45"/>
  <c r="F1261" i="45"/>
  <c r="E1345" i="45"/>
  <c r="F1586" i="45"/>
  <c r="C996" i="45"/>
  <c r="E339" i="45"/>
  <c r="F2393" i="45"/>
  <c r="E802" i="45"/>
  <c r="E504" i="45"/>
  <c r="E2300" i="45"/>
  <c r="E47" i="45"/>
  <c r="F390" i="45"/>
  <c r="C1373" i="45"/>
  <c r="C778" i="45"/>
  <c r="C1391" i="45"/>
  <c r="E1564" i="45"/>
  <c r="F1059" i="45"/>
  <c r="C1573" i="45"/>
  <c r="F1841" i="45"/>
  <c r="F730" i="45"/>
  <c r="E29" i="45"/>
  <c r="C2048" i="45"/>
  <c r="F1218" i="45"/>
  <c r="E1647" i="45"/>
  <c r="F1997" i="45"/>
  <c r="E2311" i="45"/>
  <c r="E1895" i="45"/>
  <c r="C374" i="45"/>
  <c r="C1969" i="45"/>
  <c r="E937" i="45"/>
  <c r="C400" i="45"/>
  <c r="E1026" i="45"/>
  <c r="C140" i="45"/>
  <c r="E1266" i="45"/>
  <c r="C1305" i="45"/>
  <c r="E860" i="45"/>
  <c r="F764" i="45"/>
  <c r="C2245" i="45"/>
  <c r="F2360" i="45"/>
  <c r="E1503" i="45"/>
  <c r="C1290" i="45"/>
  <c r="C483" i="45"/>
  <c r="C298" i="45"/>
  <c r="E1682" i="45"/>
  <c r="F643" i="45"/>
  <c r="C838" i="45"/>
  <c r="C330" i="45"/>
  <c r="B45" i="45"/>
  <c r="C673" i="45"/>
  <c r="F1025" i="45"/>
  <c r="E2239" i="45"/>
  <c r="C394" i="45"/>
  <c r="C1789" i="45"/>
  <c r="E1363" i="45"/>
  <c r="F1206" i="45"/>
  <c r="C2191" i="45"/>
  <c r="F2093" i="45"/>
  <c r="C345" i="45"/>
  <c r="F755" i="45"/>
  <c r="F1007" i="45"/>
  <c r="F2229" i="45"/>
  <c r="E531" i="45"/>
  <c r="C1408" i="45"/>
  <c r="F1121" i="45"/>
  <c r="F2146" i="45"/>
  <c r="F1068" i="45"/>
  <c r="C936" i="45"/>
  <c r="F552" i="45"/>
  <c r="C429" i="45"/>
  <c r="E316" i="45"/>
  <c r="C1524" i="45"/>
  <c r="E2726" i="45"/>
  <c r="F75" i="45"/>
  <c r="C1130" i="45"/>
  <c r="E946" i="45"/>
  <c r="E1729" i="45"/>
  <c r="E1088" i="45"/>
  <c r="E1508" i="45"/>
  <c r="F1642" i="45"/>
  <c r="C525" i="45"/>
  <c r="H103" i="35"/>
  <c r="C1337" i="45"/>
  <c r="C1250" i="45"/>
  <c r="F1313" i="45"/>
  <c r="C1506" i="45"/>
  <c r="E399" i="45"/>
  <c r="C376" i="45"/>
  <c r="C372" i="45"/>
  <c r="F91" i="45"/>
  <c r="E1062" i="45"/>
  <c r="C1527" i="45"/>
  <c r="J9" i="35"/>
  <c r="C409" i="45"/>
  <c r="F1033" i="45"/>
  <c r="C1576" i="45"/>
  <c r="F2181" i="45"/>
  <c r="F970" i="45"/>
  <c r="C2176" i="45"/>
  <c r="C223" i="45"/>
  <c r="E2292" i="45"/>
  <c r="C2778" i="45"/>
  <c r="F580" i="45"/>
  <c r="C1889" i="45"/>
  <c r="C741" i="45"/>
  <c r="E97" i="45"/>
  <c r="F1258" i="45"/>
  <c r="C327" i="45"/>
  <c r="E28" i="35"/>
  <c r="E217" i="45"/>
  <c r="C637" i="45"/>
  <c r="E16" i="35"/>
  <c r="B118" i="45"/>
  <c r="C1042" i="45"/>
  <c r="F1693" i="45"/>
  <c r="F1513" i="45"/>
  <c r="E885" i="45"/>
  <c r="E1117" i="45"/>
  <c r="E1867" i="45"/>
  <c r="E2373" i="45"/>
  <c r="F660" i="45"/>
  <c r="F1532" i="45"/>
  <c r="F429" i="45"/>
  <c r="C2455" i="45"/>
  <c r="E1070" i="45"/>
  <c r="F307" i="45"/>
  <c r="C37" i="35"/>
  <c r="E761" i="45"/>
  <c r="F1844" i="45"/>
  <c r="E1967" i="45"/>
  <c r="C659" i="45"/>
  <c r="F2333" i="45"/>
  <c r="E417" i="45"/>
  <c r="F852" i="45"/>
  <c r="C923" i="45"/>
  <c r="F1874" i="45"/>
  <c r="E1571" i="45"/>
  <c r="C302" i="45"/>
  <c r="C1621" i="45"/>
  <c r="F494" i="45"/>
  <c r="F2408" i="45"/>
  <c r="C749" i="45"/>
  <c r="F1438" i="45"/>
  <c r="C1986" i="45"/>
  <c r="C1865" i="45"/>
  <c r="C1366" i="45"/>
  <c r="C299" i="45"/>
  <c r="F1356" i="45"/>
  <c r="F349" i="45"/>
  <c r="F1968" i="45"/>
  <c r="C362" i="45"/>
  <c r="F1496" i="45"/>
  <c r="F914" i="45"/>
  <c r="C1027" i="45"/>
  <c r="F397" i="45"/>
  <c r="M20" i="45"/>
  <c r="M73" i="45"/>
  <c r="E1077" i="45"/>
  <c r="F2561" i="45"/>
  <c r="F2195" i="45"/>
  <c r="E5" i="35"/>
  <c r="F491" i="45"/>
  <c r="F17" i="35"/>
  <c r="C1558" i="45"/>
  <c r="E1096" i="45"/>
  <c r="F1701" i="45"/>
  <c r="F886" i="45"/>
  <c r="B17" i="35"/>
  <c r="C107" i="45"/>
  <c r="E1120" i="45"/>
  <c r="D3" i="35"/>
  <c r="E1513" i="45"/>
  <c r="F1095" i="45"/>
  <c r="D114" i="35"/>
  <c r="F302" i="45"/>
  <c r="E423" i="45"/>
  <c r="F1603" i="45"/>
  <c r="E395" i="45"/>
  <c r="C45" i="35"/>
  <c r="E732" i="45"/>
  <c r="F1888" i="45"/>
  <c r="C538" i="45"/>
  <c r="C696" i="45"/>
  <c r="F1416" i="45"/>
  <c r="E221" i="45"/>
  <c r="F1270" i="45"/>
  <c r="C2198" i="45"/>
  <c r="E2678" i="45"/>
  <c r="C373" i="45"/>
  <c r="C918" i="45"/>
  <c r="F1079" i="45"/>
  <c r="E2199" i="45"/>
  <c r="C795" i="45"/>
  <c r="O13" i="5"/>
  <c r="E2044" i="45"/>
  <c r="J83" i="45"/>
  <c r="F919" i="45"/>
  <c r="F228" i="45"/>
  <c r="F961" i="45"/>
  <c r="F77" i="45"/>
  <c r="E1702" i="45"/>
  <c r="E458" i="45"/>
  <c r="D11" i="5"/>
  <c r="F451" i="45"/>
  <c r="E2073" i="45"/>
  <c r="E42" i="35"/>
  <c r="C937" i="45"/>
  <c r="F121" i="45"/>
  <c r="F679" i="45"/>
  <c r="F1304" i="45"/>
  <c r="C361" i="45"/>
  <c r="C1542" i="45"/>
  <c r="E1510" i="45"/>
  <c r="E527" i="45"/>
  <c r="F631" i="45"/>
  <c r="C1372" i="45"/>
  <c r="J36" i="45"/>
  <c r="C185" i="45"/>
  <c r="E872" i="45"/>
  <c r="E708" i="45"/>
  <c r="F1088" i="45"/>
  <c r="E1933" i="45"/>
  <c r="D83" i="45"/>
  <c r="F1249" i="45"/>
  <c r="D47" i="35"/>
  <c r="E2189" i="45"/>
  <c r="C966" i="45"/>
  <c r="E905" i="45"/>
  <c r="C876" i="45"/>
  <c r="C1979" i="45"/>
  <c r="C217" i="45"/>
  <c r="E2141" i="45"/>
  <c r="F1017" i="45"/>
  <c r="E1081" i="45"/>
  <c r="D4" i="35"/>
  <c r="C60" i="45"/>
  <c r="F176" i="45"/>
  <c r="E1368" i="45"/>
  <c r="E1885" i="45"/>
  <c r="E2366" i="45"/>
  <c r="F1135" i="45"/>
  <c r="C2226" i="45"/>
  <c r="E485" i="45"/>
  <c r="F1140" i="45"/>
  <c r="C830" i="45"/>
  <c r="E209" i="45"/>
  <c r="C735" i="45"/>
  <c r="C1604" i="45"/>
  <c r="E314" i="45"/>
  <c r="C78" i="45"/>
  <c r="F1524" i="45"/>
  <c r="F665" i="45"/>
  <c r="C1128" i="45"/>
  <c r="F2429" i="45"/>
  <c r="B100" i="45"/>
  <c r="C764" i="45"/>
  <c r="F2445" i="45"/>
  <c r="C1782" i="45"/>
  <c r="F11" i="5"/>
  <c r="C171" i="45"/>
  <c r="F3130" i="45"/>
  <c r="E945" i="45"/>
  <c r="F950" i="45"/>
  <c r="C3042" i="45"/>
  <c r="F1449" i="45"/>
  <c r="C724" i="45"/>
  <c r="E1787" i="45"/>
  <c r="F732" i="45"/>
  <c r="C776" i="45"/>
  <c r="F534" i="45"/>
  <c r="C1052" i="45"/>
  <c r="F1264" i="45"/>
  <c r="F1131" i="45"/>
  <c r="E117" i="45"/>
  <c r="C1129" i="45"/>
  <c r="F1256" i="45"/>
  <c r="E373" i="45"/>
  <c r="L9" i="5"/>
  <c r="C1904" i="45"/>
  <c r="E526" i="45"/>
  <c r="F487" i="45"/>
  <c r="C3086" i="45"/>
  <c r="C1714" i="45"/>
  <c r="B56" i="35"/>
  <c r="F1537" i="45"/>
  <c r="E785" i="45"/>
  <c r="E2241" i="45"/>
  <c r="C1847" i="45"/>
  <c r="J37" i="35"/>
  <c r="F111" i="45"/>
  <c r="F1240" i="45"/>
  <c r="C1909" i="45"/>
  <c r="C1405" i="45"/>
  <c r="E1440" i="45"/>
  <c r="E2215" i="45"/>
  <c r="F837" i="45"/>
  <c r="C985" i="45"/>
  <c r="F1543" i="45"/>
  <c r="E370" i="45"/>
  <c r="C977" i="45"/>
  <c r="E2418" i="45"/>
  <c r="C1192" i="45"/>
  <c r="C1086" i="45"/>
  <c r="C307" i="45"/>
  <c r="F1352" i="45"/>
  <c r="E1035" i="45"/>
  <c r="F2680" i="45"/>
  <c r="E2195" i="45"/>
  <c r="F1197" i="45"/>
  <c r="C1081" i="45"/>
  <c r="C1406" i="45"/>
  <c r="E1804" i="45"/>
  <c r="F1419" i="45"/>
  <c r="F2571" i="45"/>
  <c r="C1448" i="45"/>
  <c r="F1649" i="45"/>
  <c r="F1139" i="45"/>
  <c r="F653" i="45"/>
  <c r="F2874" i="45"/>
  <c r="E568" i="45"/>
  <c r="C634" i="45"/>
  <c r="E1843" i="45"/>
  <c r="E2370" i="45"/>
  <c r="C2426" i="45"/>
  <c r="E424" i="45"/>
  <c r="C2216" i="45"/>
  <c r="E2533" i="45"/>
  <c r="E734" i="45"/>
  <c r="C2224" i="45"/>
  <c r="C1783" i="45"/>
  <c r="F1995" i="45"/>
  <c r="C2875" i="45"/>
  <c r="B12" i="5"/>
  <c r="E2293" i="45"/>
  <c r="E83" i="45"/>
  <c r="C1085" i="45"/>
  <c r="E134" i="45"/>
  <c r="F272" i="45"/>
  <c r="E675" i="45"/>
  <c r="F1727" i="45"/>
  <c r="M87" i="45"/>
  <c r="C1766" i="45"/>
  <c r="E364" i="45"/>
  <c r="E1066" i="45"/>
  <c r="C2392" i="45"/>
  <c r="C596" i="45"/>
  <c r="E1526" i="45"/>
  <c r="C706" i="45"/>
  <c r="C2401" i="45"/>
  <c r="F1767" i="45"/>
  <c r="C1094" i="45"/>
  <c r="C1579" i="45"/>
  <c r="M4" i="35"/>
  <c r="F1372" i="45"/>
  <c r="D75" i="45"/>
  <c r="E1913" i="45"/>
  <c r="F238" i="45"/>
  <c r="E452" i="45"/>
  <c r="C355" i="45"/>
  <c r="G18" i="5"/>
  <c r="F484" i="45"/>
  <c r="C1045" i="45"/>
  <c r="E334" i="45"/>
  <c r="F1725" i="45"/>
  <c r="E199" i="45"/>
  <c r="C1645" i="45"/>
  <c r="C1398" i="45"/>
  <c r="C273" i="45"/>
  <c r="D27" i="35"/>
  <c r="C442" i="45"/>
  <c r="C99" i="45"/>
  <c r="F664" i="45"/>
  <c r="F1375" i="45"/>
  <c r="C1343" i="45"/>
  <c r="C798" i="45"/>
  <c r="F1759" i="45"/>
  <c r="E1537" i="45"/>
  <c r="C1115" i="45"/>
  <c r="F1205" i="45"/>
  <c r="F1072" i="45"/>
  <c r="D42" i="45"/>
  <c r="F53" i="45"/>
  <c r="C1688" i="45"/>
  <c r="C775" i="45"/>
  <c r="F1414" i="45"/>
  <c r="E1303" i="45"/>
  <c r="B99" i="45"/>
  <c r="N11" i="5"/>
  <c r="E1415" i="45"/>
  <c r="C1653" i="45"/>
  <c r="C933" i="45"/>
  <c r="C1729" i="45"/>
  <c r="E356" i="45"/>
  <c r="F1410" i="45"/>
  <c r="C1007" i="45"/>
  <c r="E305" i="45"/>
  <c r="F959" i="45"/>
  <c r="E3077" i="45"/>
  <c r="C2069" i="45"/>
  <c r="F2846" i="45"/>
  <c r="F1400" i="45"/>
  <c r="G9" i="5"/>
  <c r="E591" i="45"/>
  <c r="E1578" i="45"/>
  <c r="F1893" i="45"/>
  <c r="C1705" i="45"/>
  <c r="E999" i="45"/>
  <c r="H22" i="35"/>
  <c r="F508" i="45"/>
  <c r="F859" i="45"/>
  <c r="E1629" i="45"/>
  <c r="E185" i="45"/>
  <c r="E698" i="45"/>
  <c r="F2106" i="45"/>
  <c r="C715" i="45"/>
  <c r="F2002" i="45"/>
  <c r="C1577" i="45"/>
  <c r="E1506" i="45"/>
  <c r="C1870" i="45"/>
  <c r="C797" i="45"/>
  <c r="E1432" i="45"/>
  <c r="F2051" i="45"/>
  <c r="F1780" i="45"/>
  <c r="E1404" i="45"/>
  <c r="C1897" i="45"/>
  <c r="C946" i="45"/>
  <c r="F133" i="45"/>
  <c r="C1866" i="45"/>
  <c r="F1381" i="45"/>
  <c r="F337" i="45"/>
  <c r="E2188" i="45"/>
  <c r="E508" i="45"/>
  <c r="H60" i="45"/>
  <c r="C1751" i="45"/>
  <c r="C1639" i="45"/>
  <c r="C1799" i="45"/>
  <c r="M41" i="45"/>
  <c r="E1336" i="45"/>
  <c r="C1054" i="45"/>
  <c r="C689" i="45"/>
  <c r="F930" i="45"/>
  <c r="F1196" i="45"/>
  <c r="E1420" i="45"/>
  <c r="C1626" i="45"/>
  <c r="E24" i="35"/>
  <c r="E74" i="45"/>
  <c r="F501" i="45"/>
  <c r="C1022" i="45"/>
  <c r="F45" i="45"/>
  <c r="C2170" i="45"/>
  <c r="C646" i="45"/>
  <c r="C125" i="45"/>
  <c r="E365" i="45"/>
  <c r="F421" i="45"/>
  <c r="E875" i="45"/>
  <c r="F1227" i="45"/>
  <c r="C2462" i="45"/>
  <c r="B46" i="45"/>
  <c r="E2327" i="45"/>
  <c r="E549" i="45"/>
  <c r="E977" i="45"/>
  <c r="C583" i="45"/>
  <c r="F1159" i="45"/>
  <c r="M22" i="35"/>
  <c r="F398" i="45"/>
  <c r="J3" i="35"/>
  <c r="C462" i="45"/>
  <c r="F1357" i="45"/>
  <c r="E811" i="45"/>
  <c r="C1927" i="45"/>
  <c r="C2943" i="45"/>
  <c r="E2484" i="45"/>
  <c r="E870" i="45"/>
  <c r="E753" i="45"/>
  <c r="F1216" i="45"/>
  <c r="E106" i="35"/>
  <c r="E1129" i="45"/>
  <c r="E148" i="45"/>
  <c r="C2473" i="45"/>
  <c r="E291" i="45"/>
  <c r="E495" i="45"/>
  <c r="F948" i="45"/>
  <c r="C1715" i="45"/>
  <c r="F1929" i="45"/>
  <c r="E1445" i="45"/>
  <c r="F2131" i="45"/>
  <c r="C2115" i="45"/>
  <c r="B96" i="45"/>
  <c r="C2072" i="45"/>
  <c r="M107" i="45"/>
  <c r="F1212" i="45"/>
  <c r="H45" i="45"/>
  <c r="C1591" i="45"/>
  <c r="F1541" i="45"/>
  <c r="F1455" i="45"/>
  <c r="C1318" i="45"/>
  <c r="E275" i="45"/>
  <c r="C2161" i="45"/>
  <c r="F910" i="45"/>
  <c r="E1417" i="45"/>
  <c r="F2500" i="45"/>
  <c r="F467" i="45"/>
  <c r="C1944" i="45"/>
  <c r="F1238" i="45"/>
  <c r="C829" i="45"/>
  <c r="C671" i="45"/>
  <c r="C245" i="45"/>
  <c r="F824" i="45"/>
  <c r="F2461" i="45"/>
  <c r="E1034" i="45"/>
  <c r="E1022" i="45"/>
  <c r="C844" i="45"/>
  <c r="F851" i="45"/>
  <c r="E1561" i="45"/>
  <c r="E1842" i="45"/>
  <c r="F1181" i="45"/>
  <c r="F442" i="45"/>
  <c r="F1171" i="45"/>
  <c r="C1203" i="45"/>
  <c r="C2430" i="45"/>
  <c r="C834" i="45"/>
  <c r="C628" i="45"/>
  <c r="C1111" i="45"/>
  <c r="F2626" i="45"/>
  <c r="E661" i="45"/>
  <c r="E216" i="45"/>
  <c r="F1680" i="45"/>
  <c r="C626" i="45"/>
  <c r="E1376" i="45"/>
  <c r="F1214" i="45"/>
  <c r="E2028" i="45"/>
  <c r="F1966" i="45"/>
  <c r="H84" i="45"/>
  <c r="E836" i="45"/>
  <c r="E1256" i="45"/>
  <c r="C1289" i="45"/>
  <c r="C2235" i="45"/>
  <c r="F385" i="45"/>
  <c r="E32" i="45"/>
  <c r="E19" i="35"/>
  <c r="C765" i="45"/>
  <c r="E3118" i="45"/>
  <c r="C1438" i="45"/>
  <c r="F1427" i="45"/>
  <c r="F73" i="45"/>
  <c r="C399" i="45"/>
  <c r="E1371" i="45"/>
  <c r="E1168" i="45"/>
  <c r="F572" i="45"/>
  <c r="F478" i="45"/>
  <c r="C919" i="45"/>
  <c r="D9" i="5"/>
  <c r="C269" i="45"/>
  <c r="F36" i="45"/>
  <c r="F480" i="45"/>
  <c r="F2253" i="45"/>
  <c r="E351" i="45"/>
  <c r="E489" i="45"/>
  <c r="E197" i="45"/>
  <c r="F368" i="45"/>
  <c r="E1230" i="45"/>
  <c r="E1988" i="45"/>
  <c r="H39" i="35"/>
  <c r="E1689" i="45"/>
  <c r="F1854" i="45"/>
  <c r="C1840" i="45"/>
  <c r="C2435" i="45"/>
  <c r="C2391" i="45"/>
  <c r="C527" i="45"/>
  <c r="F512" i="45"/>
  <c r="C194" i="45"/>
  <c r="C854" i="45"/>
  <c r="E1646" i="45"/>
  <c r="F1424" i="45"/>
  <c r="C1706" i="45"/>
  <c r="C305" i="45"/>
  <c r="D106" i="35"/>
  <c r="E792" i="45"/>
  <c r="F1221" i="45"/>
  <c r="C71" i="35"/>
  <c r="E136" i="45"/>
  <c r="E699" i="45"/>
  <c r="H112" i="45"/>
  <c r="F243" i="45"/>
  <c r="F1143" i="45"/>
  <c r="E869" i="45"/>
  <c r="E642" i="45"/>
  <c r="C1864" i="45"/>
  <c r="E1150" i="45"/>
  <c r="F606" i="45"/>
  <c r="F328" i="45"/>
  <c r="C163" i="45"/>
  <c r="C335" i="45"/>
  <c r="E1457" i="45"/>
  <c r="E1824" i="45"/>
  <c r="F85" i="45"/>
  <c r="F1322" i="45"/>
  <c r="F342" i="45"/>
  <c r="C119" i="45"/>
  <c r="F984" i="45"/>
  <c r="F1094" i="45"/>
  <c r="E2265" i="45"/>
  <c r="C1704" i="45"/>
  <c r="E924" i="45"/>
  <c r="F1770" i="45"/>
  <c r="F495" i="45"/>
  <c r="F1508" i="45"/>
  <c r="C425" i="45"/>
  <c r="E278" i="45"/>
  <c r="F1310" i="45"/>
  <c r="E1293" i="45"/>
  <c r="C1220" i="45"/>
  <c r="C2485" i="45"/>
  <c r="E701" i="45"/>
  <c r="D39" i="35"/>
  <c r="D64" i="35"/>
  <c r="E175" i="45"/>
  <c r="C1166" i="45"/>
  <c r="E1347" i="45"/>
  <c r="C1656" i="45"/>
  <c r="C439" i="45"/>
  <c r="J92" i="45"/>
  <c r="E1627" i="45"/>
  <c r="F1397" i="45"/>
  <c r="F941" i="45"/>
  <c r="C1624" i="45"/>
  <c r="F1194" i="45"/>
  <c r="E1674" i="45"/>
  <c r="F388" i="45"/>
  <c r="E617" i="45"/>
  <c r="F1466" i="45"/>
  <c r="F728" i="45"/>
  <c r="E584" i="45"/>
  <c r="C1684" i="45"/>
  <c r="C1532" i="45"/>
  <c r="E956" i="45"/>
  <c r="C897" i="45"/>
  <c r="F845" i="45"/>
  <c r="C475" i="45"/>
  <c r="E200" i="45"/>
  <c r="C949" i="45"/>
  <c r="F743" i="45"/>
  <c r="F1334" i="45"/>
  <c r="C539" i="45"/>
  <c r="C249" i="45"/>
  <c r="F972" i="45"/>
  <c r="C1703" i="45"/>
  <c r="J84" i="45"/>
  <c r="C872" i="45"/>
  <c r="E912" i="45"/>
  <c r="E1620" i="45"/>
  <c r="F827" i="45"/>
  <c r="C1090" i="45"/>
  <c r="C2130" i="45"/>
  <c r="C1620" i="45"/>
  <c r="F1109" i="45"/>
  <c r="F1323" i="45"/>
  <c r="C1255" i="45"/>
  <c r="C1800" i="45"/>
  <c r="C618" i="45"/>
  <c r="E128" i="45"/>
  <c r="E1246" i="45"/>
  <c r="E1830" i="45"/>
  <c r="E1469" i="45"/>
  <c r="C513" i="45"/>
  <c r="F795" i="45"/>
  <c r="F426" i="45"/>
  <c r="F60" i="45"/>
  <c r="E16" i="45"/>
  <c r="F577" i="45"/>
  <c r="E764" i="45"/>
  <c r="C500" i="45"/>
  <c r="C287" i="45"/>
  <c r="B71" i="45"/>
  <c r="F249" i="45"/>
  <c r="E718" i="45"/>
  <c r="C1047" i="45"/>
  <c r="C810" i="45"/>
  <c r="F659" i="45"/>
  <c r="E879" i="45"/>
  <c r="E1608" i="45"/>
  <c r="F178" i="45"/>
  <c r="F1673" i="45"/>
  <c r="C289" i="45"/>
  <c r="C730" i="45"/>
  <c r="C406" i="45"/>
  <c r="C1108" i="45"/>
  <c r="C1030" i="45"/>
  <c r="F1298" i="45"/>
  <c r="C766" i="45"/>
  <c r="J108" i="35"/>
  <c r="F1511" i="45"/>
  <c r="C205" i="45"/>
  <c r="E769" i="45"/>
  <c r="F556" i="45"/>
  <c r="E611" i="45"/>
  <c r="E1556" i="45"/>
  <c r="E181" i="45"/>
  <c r="F424" i="45"/>
  <c r="F2040" i="45"/>
  <c r="C1989" i="45"/>
  <c r="F758" i="45"/>
  <c r="E469" i="45"/>
  <c r="E99" i="45"/>
  <c r="F1222" i="45"/>
  <c r="F2409" i="45"/>
  <c r="E312" i="45"/>
  <c r="C960" i="45"/>
  <c r="F1136" i="45"/>
  <c r="E532" i="45"/>
  <c r="E1799" i="45"/>
  <c r="C1295" i="45"/>
  <c r="F187" i="45"/>
  <c r="C174" i="45"/>
  <c r="F264" i="45"/>
  <c r="F922" i="45"/>
  <c r="J16" i="35"/>
  <c r="C576" i="45"/>
  <c r="E765" i="45"/>
  <c r="F2084" i="45"/>
  <c r="E422" i="45"/>
  <c r="C1238" i="45"/>
  <c r="E1762" i="45"/>
  <c r="F3114" i="45"/>
  <c r="F1822" i="45"/>
  <c r="E686" i="45"/>
  <c r="C1685" i="45"/>
  <c r="F1494" i="45"/>
  <c r="E1084" i="45"/>
  <c r="F1852" i="45"/>
  <c r="F1871" i="45"/>
  <c r="C2637" i="45"/>
  <c r="C1233" i="45"/>
  <c r="C1966" i="45"/>
  <c r="F1916" i="45"/>
  <c r="E1770" i="45"/>
  <c r="F1134" i="45"/>
  <c r="E1119" i="45"/>
  <c r="C121" i="45"/>
  <c r="C508" i="45"/>
  <c r="C265" i="45"/>
  <c r="F419" i="45"/>
  <c r="E2105" i="45"/>
  <c r="E1741" i="45"/>
  <c r="E48" i="35"/>
  <c r="C2251" i="45"/>
  <c r="F1523" i="45"/>
  <c r="C1097" i="45"/>
  <c r="C1472" i="45"/>
  <c r="C1456" i="45"/>
  <c r="M9" i="35"/>
  <c r="F2136" i="45"/>
  <c r="C1359" i="45"/>
  <c r="E1669" i="45"/>
  <c r="F1119" i="45"/>
  <c r="F946" i="45"/>
  <c r="C1564" i="45"/>
  <c r="E1673" i="45"/>
  <c r="C2617" i="45"/>
  <c r="F1062" i="45"/>
  <c r="F1671" i="45"/>
  <c r="C1673" i="45"/>
  <c r="C2111" i="45"/>
  <c r="C2366" i="45"/>
  <c r="F401" i="45"/>
  <c r="C2118" i="45"/>
  <c r="C1428" i="45"/>
  <c r="C869" i="45"/>
  <c r="E103" i="35"/>
  <c r="F1418" i="45"/>
  <c r="F147" i="45"/>
  <c r="C141" i="45"/>
  <c r="C1303" i="45"/>
  <c r="C1138" i="45"/>
  <c r="E1111" i="45"/>
  <c r="C467" i="45"/>
  <c r="C2294" i="45"/>
  <c r="O9" i="5"/>
  <c r="F838" i="45"/>
  <c r="C2508" i="45"/>
  <c r="F1581" i="45"/>
  <c r="C2098" i="45"/>
  <c r="E1577" i="45"/>
  <c r="F1257" i="45"/>
  <c r="C1938" i="45"/>
  <c r="C1308" i="45"/>
  <c r="F1402" i="45"/>
  <c r="E1525" i="45"/>
  <c r="F1293" i="45"/>
  <c r="E1716" i="45"/>
  <c r="E1340" i="45"/>
  <c r="F1111" i="45"/>
  <c r="F1914" i="45"/>
  <c r="E825" i="45"/>
  <c r="F1707" i="45"/>
  <c r="F692" i="45"/>
  <c r="F1769" i="45"/>
  <c r="E493" i="45"/>
  <c r="E118" i="45"/>
  <c r="E1184" i="45"/>
  <c r="E1392" i="45"/>
  <c r="J71" i="45"/>
  <c r="C981" i="45"/>
  <c r="D94" i="45"/>
  <c r="E438" i="45"/>
  <c r="C257" i="45"/>
  <c r="E295" i="45"/>
  <c r="F929" i="45"/>
  <c r="F1922" i="45"/>
  <c r="F313" i="45"/>
  <c r="E1402" i="45"/>
  <c r="E1319" i="45"/>
  <c r="C34" i="35"/>
  <c r="E223" i="45"/>
  <c r="E1871" i="45"/>
  <c r="F860" i="45"/>
  <c r="F2102" i="45"/>
  <c r="E1720" i="45"/>
  <c r="F212" i="45"/>
  <c r="F3" i="35"/>
  <c r="C1427" i="45"/>
  <c r="F1391" i="45"/>
  <c r="C2010" i="45"/>
  <c r="B64" i="35"/>
  <c r="J27" i="35"/>
  <c r="C2549" i="45"/>
  <c r="C71" i="45"/>
  <c r="E301" i="45"/>
  <c r="M111" i="45"/>
  <c r="C912" i="45"/>
  <c r="E1868" i="45"/>
  <c r="E254" i="45"/>
  <c r="E1955" i="45"/>
  <c r="F547" i="45"/>
  <c r="F2033" i="45"/>
  <c r="C1395" i="45"/>
  <c r="F1126" i="45"/>
  <c r="F2276" i="45"/>
  <c r="E1679" i="45"/>
  <c r="F1306" i="45"/>
  <c r="F2433" i="45"/>
  <c r="E1097" i="45"/>
  <c r="J29" i="45"/>
  <c r="F1267" i="45"/>
  <c r="F1015" i="45"/>
  <c r="F726" i="45"/>
  <c r="E2102" i="45"/>
  <c r="F1735" i="45"/>
  <c r="C894" i="45"/>
  <c r="E957" i="45"/>
  <c r="E1593" i="45"/>
  <c r="F1477" i="45"/>
  <c r="C1941" i="45"/>
  <c r="F2310" i="45"/>
  <c r="C1832" i="45"/>
  <c r="C1285" i="45"/>
  <c r="F215" i="45"/>
  <c r="E1411" i="45"/>
  <c r="E2109" i="45"/>
  <c r="F716" i="45"/>
  <c r="C1648" i="45"/>
  <c r="C414" i="45"/>
  <c r="F99" i="45"/>
  <c r="F331" i="45"/>
  <c r="E1395" i="45"/>
  <c r="E1915" i="45"/>
  <c r="E1906" i="45"/>
  <c r="F1850" i="45"/>
  <c r="F47" i="35"/>
  <c r="F231" i="45"/>
  <c r="F1272" i="45"/>
  <c r="F1748" i="45"/>
  <c r="E1359" i="45"/>
  <c r="E42" i="45"/>
  <c r="E193" i="45"/>
  <c r="F366" i="45"/>
  <c r="F2252" i="45"/>
  <c r="C950" i="45"/>
  <c r="E2216" i="45"/>
  <c r="H117" i="35"/>
  <c r="F28" i="35"/>
  <c r="F1579" i="45"/>
  <c r="C291" i="45"/>
  <c r="F255" i="45"/>
  <c r="C92" i="45"/>
  <c r="F578" i="45"/>
  <c r="C1444" i="45"/>
  <c r="F140" i="45"/>
  <c r="C2796" i="45"/>
  <c r="B88" i="45"/>
  <c r="C1191" i="45"/>
  <c r="C1331" i="45"/>
  <c r="F1019" i="45"/>
  <c r="F1187" i="45"/>
  <c r="E131" i="45"/>
  <c r="E1532" i="45"/>
  <c r="F446" i="45"/>
  <c r="F1549" i="45"/>
  <c r="C403" i="45"/>
  <c r="F214" i="45"/>
  <c r="C1468" i="45"/>
  <c r="F1351" i="45"/>
  <c r="C768" i="45"/>
  <c r="F1614" i="45"/>
  <c r="C886" i="45"/>
  <c r="E321" i="45"/>
  <c r="F1377" i="45"/>
  <c r="F24" i="5"/>
  <c r="C12" i="45"/>
  <c r="E1726" i="45"/>
  <c r="C278" i="45"/>
  <c r="C847" i="45"/>
  <c r="F400" i="45"/>
  <c r="E505" i="45"/>
  <c r="E384" i="45"/>
  <c r="F2585" i="45"/>
  <c r="E542" i="45"/>
  <c r="F1662" i="45"/>
  <c r="C176" i="45"/>
  <c r="C814" i="45"/>
  <c r="E536" i="45"/>
  <c r="E1220" i="45"/>
  <c r="E92" i="45"/>
  <c r="C88" i="45"/>
  <c r="E1452" i="45"/>
  <c r="C729" i="45"/>
  <c r="H120" i="45"/>
  <c r="F1013" i="45"/>
  <c r="F124" i="45"/>
  <c r="E987" i="45"/>
  <c r="E189" i="45"/>
  <c r="C16" i="35"/>
  <c r="F105" i="45"/>
  <c r="C386" i="45"/>
  <c r="C1911" i="45"/>
  <c r="F656" i="45"/>
  <c r="F916" i="45"/>
  <c r="E265" i="45"/>
  <c r="E2356" i="45"/>
  <c r="F1085" i="45"/>
  <c r="C415" i="45"/>
  <c r="C466" i="45"/>
  <c r="C1522" i="45"/>
  <c r="F108" i="45"/>
  <c r="E768" i="45"/>
  <c r="F1711" i="45"/>
  <c r="E2075" i="45"/>
  <c r="M109" i="45"/>
  <c r="C1646" i="45"/>
  <c r="E258" i="45"/>
  <c r="D18" i="5"/>
  <c r="C143" i="45"/>
  <c r="C80" i="35"/>
  <c r="C1273" i="45"/>
  <c r="C2630" i="45"/>
  <c r="C1015" i="45"/>
  <c r="F934" i="45"/>
  <c r="F1567" i="45"/>
  <c r="E419" i="45"/>
  <c r="E482" i="45"/>
  <c r="E1586" i="45"/>
  <c r="J101" i="45"/>
  <c r="C431" i="45"/>
  <c r="H104" i="45"/>
  <c r="E1166" i="45"/>
  <c r="C952" i="45"/>
  <c r="H93" i="45"/>
  <c r="B42" i="45"/>
  <c r="E797" i="45"/>
  <c r="C1447" i="45"/>
  <c r="C1274" i="45"/>
  <c r="F690" i="45"/>
  <c r="C828" i="45"/>
  <c r="C339" i="45"/>
  <c r="M51" i="45"/>
  <c r="F1376" i="45"/>
  <c r="E1025" i="45"/>
  <c r="F831" i="45"/>
  <c r="E97" i="35"/>
  <c r="F354" i="45"/>
  <c r="B89" i="45"/>
  <c r="E1421" i="45"/>
  <c r="D6" i="35"/>
  <c r="E668" i="45"/>
  <c r="F57" i="35"/>
  <c r="E490" i="45"/>
  <c r="C639" i="45"/>
  <c r="C889" i="45"/>
  <c r="F1344" i="45"/>
  <c r="C849" i="45"/>
  <c r="E752" i="45"/>
  <c r="J26" i="45"/>
  <c r="E593" i="45"/>
  <c r="J5" i="35"/>
  <c r="F988" i="45"/>
  <c r="E1002" i="45"/>
  <c r="E85" i="45"/>
  <c r="F969" i="45"/>
  <c r="C1245" i="45"/>
  <c r="F868" i="45"/>
  <c r="E479" i="45"/>
  <c r="O24" i="5"/>
  <c r="F1162" i="45"/>
  <c r="F1163" i="45"/>
  <c r="F1709" i="45"/>
  <c r="C514" i="45"/>
  <c r="E2062" i="45"/>
  <c r="F663" i="45"/>
  <c r="E2612" i="45"/>
  <c r="F298" i="45"/>
  <c r="C606" i="45"/>
  <c r="F1286" i="45"/>
  <c r="F555" i="45"/>
  <c r="E1029" i="45"/>
  <c r="F1534" i="45"/>
  <c r="F145" i="45"/>
  <c r="F777" i="45"/>
  <c r="C887" i="45"/>
  <c r="C835" i="45"/>
  <c r="F200" i="45"/>
  <c r="C1132" i="45"/>
  <c r="E2914" i="45"/>
  <c r="D51" i="45"/>
  <c r="F359" i="45"/>
  <c r="E409" i="45"/>
  <c r="C857" i="45"/>
  <c r="C578" i="45"/>
  <c r="C1371" i="45"/>
  <c r="E1615" i="45"/>
  <c r="C2040" i="45"/>
  <c r="E1324" i="45"/>
  <c r="E1315" i="45"/>
  <c r="F1383" i="45"/>
  <c r="E1253" i="45"/>
  <c r="B13" i="5"/>
  <c r="F893" i="45"/>
  <c r="M114" i="45"/>
  <c r="H91" i="45"/>
  <c r="E25" i="35"/>
  <c r="E1372" i="45"/>
  <c r="F114" i="35"/>
  <c r="F1638" i="45"/>
  <c r="F148" i="45"/>
  <c r="C1396" i="45"/>
  <c r="E354" i="45"/>
  <c r="M74" i="45"/>
  <c r="E440" i="45"/>
  <c r="E538" i="45"/>
  <c r="F834" i="45"/>
  <c r="E823" i="45"/>
  <c r="C818" i="45"/>
  <c r="F1747" i="45"/>
  <c r="B62" i="45"/>
  <c r="B117" i="35"/>
  <c r="F1491" i="45"/>
  <c r="C246" i="45"/>
  <c r="F1528" i="45"/>
  <c r="C364" i="45"/>
  <c r="F1280" i="45"/>
  <c r="D22" i="35"/>
  <c r="E2055" i="45"/>
  <c r="H90" i="45"/>
  <c r="F1928" i="45"/>
  <c r="E427" i="45"/>
  <c r="O27" i="5"/>
  <c r="E662" i="45"/>
  <c r="E476" i="45"/>
  <c r="F208" i="45"/>
  <c r="E1407" i="45"/>
  <c r="C1774" i="45"/>
  <c r="D76" i="35"/>
  <c r="F1349" i="45"/>
  <c r="C1437" i="45"/>
  <c r="F375" i="45"/>
  <c r="E1723" i="45"/>
  <c r="E883" i="45"/>
  <c r="E1204" i="45"/>
  <c r="E1030" i="45"/>
  <c r="F1617" i="45"/>
  <c r="F1116" i="45"/>
  <c r="F269" i="45"/>
  <c r="F1575" i="45"/>
  <c r="C101" i="45"/>
  <c r="C707" i="45"/>
  <c r="F347" i="45"/>
  <c r="E129" i="45"/>
  <c r="F3231" i="35"/>
  <c r="M89" i="45"/>
  <c r="E974" i="45"/>
  <c r="C1023" i="45"/>
  <c r="B12" i="45"/>
  <c r="C699" i="45"/>
  <c r="E487" i="45"/>
  <c r="F709" i="35"/>
  <c r="F452" i="45"/>
  <c r="J94" i="45"/>
  <c r="F667" i="45"/>
  <c r="E2530" i="45"/>
  <c r="F1063" i="45"/>
  <c r="F704" i="45"/>
  <c r="E1827" i="45"/>
  <c r="E1250" i="45"/>
  <c r="E198" i="45"/>
  <c r="H139" i="35"/>
  <c r="C540" i="45"/>
  <c r="F1328" i="45"/>
  <c r="J4" i="35"/>
  <c r="F1217" i="45"/>
  <c r="C2404" i="45"/>
  <c r="D110" i="45"/>
  <c r="D25" i="35"/>
  <c r="F206" i="45"/>
  <c r="F79" i="45"/>
  <c r="E445" i="45"/>
  <c r="H102" i="45"/>
  <c r="E2394" i="45"/>
  <c r="F9" i="35"/>
  <c r="F1725" i="35"/>
  <c r="C1196" i="45"/>
  <c r="F1052" i="45"/>
  <c r="E2284" i="35"/>
  <c r="C748" i="45"/>
  <c r="F122" i="45"/>
  <c r="F284" i="45"/>
  <c r="C1773" i="45"/>
  <c r="F1484" i="45"/>
  <c r="E213" i="45"/>
  <c r="F1090" i="45"/>
  <c r="E1560" i="45"/>
  <c r="F1027" i="45"/>
  <c r="C352" i="45"/>
  <c r="F935" i="45"/>
  <c r="F825" i="45"/>
  <c r="E1379" i="45"/>
  <c r="F1211" i="45"/>
  <c r="C1254" i="45"/>
  <c r="E975" i="45"/>
  <c r="C76" i="35"/>
  <c r="F708" i="45"/>
  <c r="C590" i="45"/>
  <c r="H29" i="45"/>
  <c r="E1032" i="45"/>
  <c r="E777" i="45"/>
  <c r="E1619" i="45"/>
  <c r="F481" i="45"/>
  <c r="C1180" i="45"/>
  <c r="F1129" i="45"/>
  <c r="F762" i="45"/>
  <c r="F1319" i="45"/>
  <c r="E72" i="45"/>
  <c r="E1991" i="45"/>
  <c r="M100" i="35"/>
  <c r="E444" i="45"/>
  <c r="C1321" i="45"/>
  <c r="M56" i="35"/>
  <c r="F927" i="45"/>
  <c r="F1683" i="45"/>
  <c r="H74" i="45"/>
  <c r="C226" i="45"/>
  <c r="E240" i="45"/>
  <c r="E408" i="45"/>
  <c r="E232" i="45"/>
  <c r="C471" i="45"/>
  <c r="E93" i="45"/>
  <c r="E1882" i="35"/>
  <c r="F509" i="45"/>
  <c r="E73" i="45"/>
  <c r="E225" i="45"/>
  <c r="C564" i="45"/>
  <c r="F1832" i="45"/>
  <c r="J106" i="35"/>
  <c r="H92" i="45"/>
  <c r="C2655" i="45"/>
  <c r="F1506" i="45"/>
  <c r="F1091" i="45"/>
  <c r="F45" i="35"/>
  <c r="C551" i="45"/>
  <c r="F1074" i="45"/>
  <c r="C843" i="45"/>
  <c r="E878" i="45"/>
  <c r="E1301" i="45"/>
  <c r="F241" i="45"/>
  <c r="E1344" i="45"/>
  <c r="M102" i="45"/>
  <c r="F1087" i="45"/>
  <c r="M17" i="35"/>
  <c r="C154" i="45"/>
  <c r="E1015" i="45"/>
  <c r="F1289" i="45"/>
  <c r="E582" i="45"/>
  <c r="F314" i="45"/>
  <c r="B37" i="35"/>
  <c r="F879" i="45"/>
  <c r="E897" i="45"/>
  <c r="C787" i="45"/>
  <c r="E2304" i="45"/>
  <c r="E755" i="45"/>
  <c r="F233" i="45"/>
  <c r="E36" i="45"/>
  <c r="E297" i="45"/>
  <c r="E2247" i="45"/>
  <c r="C1425" i="45"/>
  <c r="M76" i="45"/>
  <c r="F1955" i="45"/>
  <c r="F807" i="45"/>
  <c r="F744" i="45"/>
  <c r="F857" i="45"/>
  <c r="E405" i="45"/>
  <c r="B105" i="45"/>
  <c r="E821" i="45"/>
  <c r="C541" i="45"/>
  <c r="H81" i="45"/>
  <c r="F1420" i="45"/>
  <c r="C1101" i="45"/>
  <c r="E2052" i="45"/>
  <c r="F389" i="45"/>
  <c r="E359" i="45"/>
  <c r="F72" i="35"/>
  <c r="F98" i="45"/>
  <c r="C2314" i="45"/>
  <c r="E362" i="45"/>
  <c r="C694" i="45"/>
  <c r="E318" i="35"/>
  <c r="C19" i="35"/>
  <c r="C1207" i="45"/>
  <c r="D102" i="45"/>
  <c r="F1802" i="45"/>
  <c r="C1615" i="35"/>
  <c r="C947" i="45"/>
  <c r="C822" i="45"/>
  <c r="E407" i="45"/>
  <c r="F1357" i="35"/>
  <c r="C393" i="45"/>
  <c r="C173" i="45"/>
  <c r="E285" i="45"/>
  <c r="F340" i="45"/>
  <c r="E2367" i="45"/>
  <c r="C591" i="45"/>
  <c r="F1604" i="45"/>
  <c r="C1719" i="45"/>
  <c r="E1240" i="45"/>
  <c r="F1023" i="45"/>
  <c r="E114" i="35"/>
  <c r="F1799" i="45"/>
  <c r="C102" i="45"/>
  <c r="F2327" i="45"/>
  <c r="C1893" i="45"/>
  <c r="C279" i="45"/>
  <c r="C1267" i="45"/>
  <c r="F907" i="45"/>
  <c r="E1017" i="45"/>
  <c r="F416" i="45"/>
  <c r="C212" i="45"/>
  <c r="M14" i="35"/>
  <c r="C642" i="45"/>
  <c r="F2349" i="45"/>
  <c r="C2270" i="45"/>
  <c r="F80" i="35"/>
  <c r="F949" i="45"/>
  <c r="E880" i="45"/>
  <c r="F617" i="45"/>
  <c r="F1611" i="45"/>
  <c r="M42" i="45"/>
  <c r="F784" i="45"/>
  <c r="F471" i="45"/>
  <c r="C4" i="35"/>
  <c r="F1008" i="45"/>
  <c r="F519" i="45"/>
  <c r="F850" i="45"/>
  <c r="E853" i="45"/>
  <c r="C1535" i="45"/>
  <c r="E560" i="45"/>
  <c r="F1360" i="45"/>
  <c r="E2173" i="45"/>
  <c r="C348" i="45"/>
  <c r="E1360" i="45"/>
  <c r="C1681" i="45"/>
  <c r="C504" i="45"/>
  <c r="E273" i="45"/>
  <c r="E87" i="45"/>
  <c r="F701" i="45"/>
  <c r="C1690" i="45"/>
  <c r="C2327" i="35"/>
  <c r="F192" i="45"/>
  <c r="F1886" i="45"/>
  <c r="C1442" i="45"/>
  <c r="M12" i="45"/>
  <c r="E10" i="45"/>
  <c r="B57" i="35"/>
  <c r="C638" i="35"/>
  <c r="C138" i="45"/>
  <c r="E1182" i="45"/>
  <c r="C1286" i="45"/>
  <c r="E951" i="45"/>
  <c r="E1278" i="45"/>
  <c r="E1683" i="45"/>
  <c r="D86" i="45"/>
  <c r="F1399" i="45"/>
  <c r="C719" i="45"/>
  <c r="F1621" i="45"/>
  <c r="E155" i="45"/>
  <c r="E330" i="45"/>
  <c r="F369" i="45"/>
  <c r="E893" i="45"/>
  <c r="F1369" i="45"/>
  <c r="F813" i="45"/>
  <c r="M91" i="45"/>
  <c r="E923" i="45"/>
  <c r="D19" i="35"/>
  <c r="C1349" i="45"/>
  <c r="F71" i="35"/>
  <c r="E799" i="45"/>
  <c r="F553" i="45"/>
  <c r="C990" i="45"/>
  <c r="C1567" i="45"/>
  <c r="E3027" i="35"/>
  <c r="C1464" i="45"/>
  <c r="C913" i="45"/>
  <c r="F756" i="45"/>
  <c r="C1515" i="45"/>
  <c r="C1135" i="45"/>
  <c r="C2547" i="45"/>
  <c r="C81" i="45"/>
  <c r="E639" i="45"/>
  <c r="F1115" i="45"/>
  <c r="F433" i="45"/>
  <c r="E835" i="45"/>
  <c r="E1698" i="45"/>
  <c r="F254" i="45"/>
  <c r="E441" i="45"/>
  <c r="E589" i="45"/>
  <c r="F2299" i="45"/>
  <c r="C1137" i="45"/>
  <c r="E1410" i="45"/>
  <c r="F1597" i="45"/>
  <c r="E657" i="45"/>
  <c r="E33" i="35"/>
  <c r="C506" i="45"/>
  <c r="F1263" i="45"/>
  <c r="E145" i="45"/>
  <c r="M80" i="35"/>
  <c r="E1606" i="45"/>
  <c r="C518" i="45"/>
  <c r="J62" i="45"/>
  <c r="E1049" i="45"/>
  <c r="C859" i="45"/>
  <c r="E14" i="5"/>
  <c r="D45" i="35"/>
  <c r="E2150" i="45"/>
  <c r="C904" i="45"/>
  <c r="C313" i="45"/>
  <c r="D5" i="5"/>
  <c r="C1230" i="45"/>
  <c r="E1826" i="45"/>
  <c r="F1339" i="45"/>
  <c r="C1763" i="45"/>
  <c r="F1583" i="45"/>
  <c r="C873" i="45"/>
  <c r="F381" i="45"/>
  <c r="C336" i="45"/>
  <c r="C812" i="45"/>
  <c r="C2237" i="45"/>
  <c r="F1666" i="45"/>
  <c r="C72" i="35"/>
  <c r="F1903" i="45"/>
  <c r="F613" i="45"/>
  <c r="F382" i="45"/>
  <c r="E598" i="45"/>
  <c r="C247" i="45"/>
  <c r="C1093" i="45"/>
  <c r="F2562" i="45"/>
  <c r="E1085" i="45"/>
  <c r="F975" i="45"/>
  <c r="F11" i="35"/>
  <c r="E13" i="35"/>
  <c r="C1293" i="45"/>
  <c r="F2019" i="45"/>
  <c r="E1126" i="45"/>
  <c r="F179" i="45"/>
  <c r="F117" i="45"/>
  <c r="E610" i="45"/>
  <c r="H86" i="45"/>
  <c r="E1274" i="45"/>
  <c r="C783" i="45"/>
  <c r="E91" i="45"/>
  <c r="F8" i="35"/>
  <c r="F330" i="45"/>
  <c r="E674" i="45"/>
  <c r="E1162" i="45"/>
  <c r="E915" i="45"/>
  <c r="E650" i="45"/>
  <c r="F576" i="45"/>
  <c r="E1322" i="45"/>
  <c r="F102" i="35"/>
  <c r="C294" i="45"/>
  <c r="E3001" i="45"/>
  <c r="C1546" i="45"/>
  <c r="C493" i="45"/>
  <c r="E1835" i="45"/>
  <c r="G12" i="5"/>
  <c r="F1812" i="45"/>
  <c r="C879" i="45"/>
  <c r="F1118" i="45"/>
  <c r="E1602" i="45"/>
  <c r="F741" i="45"/>
  <c r="C404" i="45"/>
  <c r="E290" i="45"/>
  <c r="M33" i="35"/>
  <c r="E1147" i="45"/>
  <c r="F1645" i="45"/>
  <c r="E298" i="45"/>
  <c r="F92" i="45"/>
  <c r="C807" i="45"/>
  <c r="M112" i="35"/>
  <c r="C1390" i="45"/>
  <c r="F205" i="45"/>
  <c r="E636" i="45"/>
  <c r="F18" i="5"/>
  <c r="E2147" i="45"/>
  <c r="J28" i="35"/>
  <c r="E1151" i="45"/>
  <c r="F890" i="45"/>
  <c r="L12" i="5"/>
  <c r="C1239" i="45"/>
  <c r="D29" i="45"/>
  <c r="F1184" i="45"/>
  <c r="E1004" i="45"/>
  <c r="F1987" i="45"/>
  <c r="E602" i="45"/>
  <c r="C533" i="45"/>
  <c r="C128" i="45"/>
  <c r="E220" i="45"/>
  <c r="F51" i="45"/>
  <c r="C2566" i="45"/>
  <c r="C275" i="45"/>
  <c r="B76" i="35"/>
  <c r="E121" i="45"/>
  <c r="B111" i="45"/>
  <c r="C1283" i="45"/>
  <c r="E713" i="45"/>
  <c r="E283" i="45"/>
  <c r="E1403" i="45"/>
  <c r="C1516" i="45"/>
  <c r="F543" i="45"/>
  <c r="F584" i="45"/>
  <c r="C1326" i="45"/>
  <c r="E310" i="45"/>
  <c r="F698" i="45"/>
  <c r="F1043" i="45"/>
  <c r="F483" i="45"/>
  <c r="C816" i="45"/>
  <c r="E1297" i="45"/>
  <c r="C242" i="45"/>
  <c r="C1499" i="45"/>
  <c r="H89" i="45"/>
  <c r="E895" i="45"/>
  <c r="E1877" i="45"/>
  <c r="E1495" i="45"/>
  <c r="F705" i="45"/>
  <c r="E1769" i="45"/>
  <c r="F280" i="45"/>
  <c r="F10" i="45"/>
  <c r="C1539" i="45"/>
  <c r="F598" i="45"/>
  <c r="C1534" i="45"/>
  <c r="F954" i="45"/>
  <c r="C24" i="5"/>
  <c r="F713" i="45"/>
  <c r="C109" i="45"/>
  <c r="F1684" i="45"/>
  <c r="E840" i="45"/>
  <c r="M94" i="45"/>
  <c r="F253" i="45"/>
  <c r="E838" i="45"/>
  <c r="E1305" i="45"/>
  <c r="F1296" i="45"/>
  <c r="C737" i="45"/>
  <c r="E411" i="45"/>
  <c r="E2" i="35"/>
  <c r="C1898" i="45"/>
  <c r="F895" i="45"/>
  <c r="F1796" i="45"/>
  <c r="F1773" i="45"/>
  <c r="F499" i="45"/>
  <c r="F1474" i="45"/>
  <c r="F1316" i="45"/>
  <c r="E211" i="45"/>
  <c r="F615" i="45"/>
  <c r="F234" i="45"/>
  <c r="F101" i="45"/>
  <c r="C1051" i="45"/>
  <c r="E241" i="45"/>
  <c r="E1113" i="45"/>
  <c r="F1544" i="45"/>
  <c r="F2244" i="45"/>
  <c r="C1142" i="35"/>
  <c r="F1865" i="45"/>
  <c r="C181" i="45"/>
  <c r="D71" i="35"/>
  <c r="F129" i="45"/>
  <c r="F1279" i="45"/>
  <c r="C196" i="45"/>
  <c r="C2077" i="35"/>
  <c r="C200" i="45"/>
  <c r="J79" i="45"/>
  <c r="C2137" i="45"/>
  <c r="E309" i="45"/>
  <c r="E1424" i="45"/>
  <c r="C1198" i="45"/>
  <c r="M32" i="45"/>
  <c r="F295" i="45"/>
  <c r="F1606" i="45"/>
  <c r="F675" i="45"/>
  <c r="F418" i="45"/>
  <c r="F1305" i="45"/>
  <c r="C96" i="45"/>
  <c r="C1152" i="45"/>
  <c r="C616" i="45"/>
  <c r="D84" i="45"/>
  <c r="F1996" i="45"/>
  <c r="M71" i="45"/>
  <c r="C2152" i="45"/>
  <c r="C2158" i="45"/>
  <c r="F2091" i="45"/>
  <c r="H101" i="45"/>
  <c r="F1815" i="45"/>
  <c r="C614" i="45"/>
  <c r="F811" i="45"/>
  <c r="F945" i="45"/>
  <c r="E1013" i="45"/>
  <c r="E401" i="45"/>
  <c r="E565" i="45"/>
  <c r="C774" i="45"/>
  <c r="E149" i="45"/>
  <c r="B49" i="45"/>
  <c r="C391" i="45"/>
  <c r="C2307" i="45"/>
  <c r="B120" i="45"/>
  <c r="F457" i="45"/>
  <c r="F878" i="45"/>
  <c r="F221" i="45"/>
  <c r="E81" i="45"/>
  <c r="E245" i="45"/>
  <c r="C211" i="45"/>
  <c r="C1002" i="45"/>
  <c r="C387" i="45"/>
  <c r="E859" i="45"/>
  <c r="F329" i="45"/>
  <c r="E47" i="35"/>
  <c r="F1510" i="45"/>
  <c r="G27" i="5"/>
  <c r="C2031" i="45"/>
  <c r="C704" i="45"/>
  <c r="F422" i="45"/>
  <c r="M12" i="5"/>
  <c r="E514" i="45"/>
  <c r="F306" i="45"/>
  <c r="F316" i="45"/>
  <c r="C1219" i="45"/>
  <c r="C26" i="45"/>
  <c r="E492" i="45"/>
  <c r="C1038" i="45"/>
  <c r="E1412" i="45"/>
  <c r="C465" i="45"/>
  <c r="F1521" i="45"/>
  <c r="C531" i="45"/>
  <c r="F1863" i="45"/>
  <c r="H78" i="45"/>
  <c r="C118" i="45"/>
  <c r="E1058" i="45"/>
  <c r="C1363" i="45"/>
  <c r="F1004" i="45"/>
  <c r="E519" i="45"/>
  <c r="E179" i="45"/>
  <c r="E1342" i="45"/>
  <c r="F275" i="45"/>
  <c r="C444" i="45"/>
  <c r="E729" i="45"/>
  <c r="F618" i="45"/>
  <c r="E1622" i="45"/>
  <c r="C880" i="45"/>
  <c r="E308" i="45"/>
  <c r="C1734" i="45"/>
  <c r="C1514" i="45"/>
  <c r="F1930" i="45"/>
  <c r="E1189" i="45"/>
  <c r="C1188" i="45"/>
  <c r="C925" i="45"/>
  <c r="C236" i="45"/>
  <c r="C1100" i="45"/>
  <c r="E361" i="45"/>
  <c r="D5" i="35"/>
  <c r="C893" i="45"/>
  <c r="F1386" i="45"/>
  <c r="C396" i="45"/>
  <c r="F2474" i="45"/>
  <c r="E684" i="45"/>
  <c r="C934" i="35"/>
  <c r="H107" i="45"/>
  <c r="C256" i="45"/>
  <c r="H111" i="45"/>
  <c r="C379" i="45"/>
  <c r="E186" i="45"/>
  <c r="C1455" i="45"/>
  <c r="C1324" i="45"/>
  <c r="C1835" i="45"/>
  <c r="F1973" i="45"/>
  <c r="F590" i="45"/>
  <c r="C1354" i="45"/>
  <c r="F761" i="45"/>
  <c r="C341" i="45"/>
  <c r="F235" i="45"/>
  <c r="F1292" i="45"/>
  <c r="C524" i="45"/>
  <c r="E1511" i="45"/>
  <c r="B33" i="35"/>
  <c r="C1572" i="45"/>
  <c r="C892" i="45"/>
  <c r="E1592" i="45"/>
  <c r="J96" i="45"/>
  <c r="C1492" i="45"/>
  <c r="C603" i="45"/>
  <c r="F2166" i="45"/>
  <c r="H85" i="45"/>
  <c r="F1154" i="45"/>
  <c r="C108" i="45"/>
  <c r="H19" i="45"/>
  <c r="E2611" i="35"/>
  <c r="F1046" i="45"/>
  <c r="C284" i="45"/>
  <c r="F1076" i="35"/>
  <c r="C766" i="35"/>
  <c r="F1813" i="45"/>
  <c r="E158" i="45"/>
  <c r="C134" i="45"/>
  <c r="E443" i="45"/>
  <c r="E1109" i="45"/>
  <c r="E2603" i="45"/>
  <c r="F13" i="5"/>
  <c r="E564" i="45"/>
  <c r="C188" i="45"/>
  <c r="F609" i="45"/>
  <c r="F2254" i="45"/>
  <c r="F1259" i="45"/>
  <c r="C1498" i="45"/>
  <c r="E486" i="45"/>
  <c r="H25" i="35"/>
  <c r="F862" i="45"/>
  <c r="C612" i="45"/>
  <c r="C1618" i="45"/>
  <c r="J90" i="45"/>
  <c r="E1608" i="35"/>
  <c r="F56" i="35"/>
  <c r="J24" i="35"/>
  <c r="E219" i="45"/>
  <c r="F383" i="45"/>
  <c r="E244" i="45"/>
  <c r="F103" i="35"/>
  <c r="G17" i="5"/>
  <c r="F216" i="45"/>
  <c r="C1164" i="45"/>
  <c r="E480" i="35"/>
  <c r="F237" i="45"/>
  <c r="F804" i="45"/>
  <c r="C1036" i="45"/>
  <c r="E689" i="45"/>
  <c r="H24" i="35"/>
  <c r="E862" i="45"/>
  <c r="E795" i="45"/>
  <c r="F785" i="45"/>
  <c r="F1753" i="45"/>
  <c r="F1393" i="45"/>
  <c r="C2085" i="45"/>
  <c r="E1777" i="45"/>
  <c r="C156" i="45"/>
  <c r="C1668" i="45"/>
  <c r="C973" i="45"/>
  <c r="D62" i="45"/>
  <c r="F1157" i="45"/>
  <c r="F821" i="45"/>
  <c r="C2317" i="45"/>
  <c r="E681" i="45"/>
  <c r="C432" i="45"/>
  <c r="F902" i="45"/>
  <c r="E1046" i="45"/>
  <c r="E1408" i="45"/>
  <c r="E3" i="35"/>
  <c r="E2071" i="45"/>
  <c r="C1930" i="45"/>
  <c r="F1859" i="45"/>
  <c r="E1589" i="45"/>
  <c r="C1145" i="45"/>
  <c r="F1120" i="45"/>
  <c r="E1819" i="45"/>
  <c r="E236" i="45"/>
  <c r="F542" i="45"/>
  <c r="C172" i="45"/>
  <c r="C455" i="45"/>
  <c r="F493" i="45"/>
  <c r="E649" i="45"/>
  <c r="F891" i="45"/>
  <c r="E9" i="45"/>
  <c r="F1945" i="45"/>
  <c r="E163" i="45"/>
  <c r="E1052" i="45"/>
  <c r="C1491" i="45"/>
  <c r="C1272" i="45"/>
  <c r="C1914" i="45"/>
  <c r="C1248" i="45"/>
  <c r="M39" i="35"/>
  <c r="F1572" i="45"/>
  <c r="E18" i="5"/>
  <c r="E1036" i="45"/>
  <c r="F1842" i="45"/>
  <c r="F387" i="45"/>
  <c r="E253" i="45"/>
  <c r="H100" i="35"/>
  <c r="C1177" i="45"/>
  <c r="C410" i="45"/>
  <c r="C2984" i="35"/>
  <c r="F745" i="45"/>
  <c r="E930" i="45"/>
  <c r="F443" i="45"/>
  <c r="F211" i="45"/>
  <c r="E1328" i="45"/>
  <c r="C523" i="45"/>
  <c r="F557" i="45"/>
  <c r="F1737" i="45"/>
  <c r="E177" i="45"/>
  <c r="E1173" i="45"/>
  <c r="C17" i="35"/>
  <c r="C117" i="35"/>
  <c r="F1026" i="45"/>
  <c r="F285" i="45"/>
  <c r="E1021" i="45"/>
  <c r="F1374" i="45"/>
  <c r="F522" i="45"/>
  <c r="F1627" i="45"/>
  <c r="B76" i="45"/>
  <c r="E1834" i="45"/>
  <c r="C1005" i="45"/>
  <c r="E1262" i="45"/>
  <c r="E1060" i="45"/>
  <c r="E555" i="45"/>
  <c r="E1675" i="45"/>
  <c r="E1649" i="45"/>
  <c r="E521" i="45"/>
  <c r="F1262" i="45"/>
  <c r="E1272" i="45"/>
  <c r="E725" i="45"/>
  <c r="E141" i="45"/>
  <c r="F1128" i="45"/>
  <c r="E1489" i="45"/>
  <c r="M104" i="45"/>
  <c r="F371" i="45"/>
  <c r="C479" i="45"/>
  <c r="F318" i="45"/>
  <c r="E1854" i="45"/>
  <c r="C1828" i="45"/>
  <c r="E868" i="45"/>
  <c r="C691" i="45"/>
  <c r="C1243" i="45"/>
  <c r="E1426" i="45"/>
  <c r="E1482" i="45"/>
  <c r="M101" i="45"/>
  <c r="E327" i="45"/>
  <c r="C1412" i="45"/>
  <c r="E1544" i="45"/>
  <c r="C1458" i="45"/>
  <c r="E313" i="45"/>
  <c r="D13" i="35"/>
  <c r="E368" i="45"/>
  <c r="F651" i="45"/>
  <c r="E1645" i="45"/>
  <c r="C839" i="45"/>
  <c r="G11" i="5"/>
  <c r="D97" i="35"/>
  <c r="E618" i="45"/>
  <c r="F1738" i="45"/>
  <c r="C139" i="35"/>
  <c r="C323" i="45"/>
  <c r="F674" i="45"/>
  <c r="E1063" i="45"/>
  <c r="F1202" i="45"/>
  <c r="F370" i="45"/>
  <c r="E1044" i="45"/>
  <c r="C1014" i="45"/>
  <c r="C159" i="45"/>
  <c r="E845" i="45"/>
  <c r="E581" i="45"/>
  <c r="C1482" i="45"/>
  <c r="E554" i="45"/>
  <c r="E1014" i="45"/>
  <c r="E666" i="45"/>
  <c r="J117" i="35"/>
  <c r="E736" i="45"/>
  <c r="E246" i="45"/>
  <c r="C718" i="45"/>
  <c r="C796" i="45"/>
  <c r="E2869" i="45"/>
  <c r="E770" i="45"/>
  <c r="C911" i="45"/>
  <c r="C243" i="45"/>
  <c r="C1307" i="45"/>
  <c r="C714" i="45"/>
  <c r="J25" i="35"/>
  <c r="J71" i="35"/>
  <c r="C2246" i="45"/>
  <c r="B98" i="45"/>
  <c r="C993" i="45"/>
  <c r="E605" i="45"/>
  <c r="C676" i="45"/>
  <c r="C144" i="45"/>
  <c r="C2154" i="45"/>
  <c r="M93" i="45"/>
  <c r="E1186" i="45"/>
  <c r="E348" i="45"/>
  <c r="E1531" i="45"/>
  <c r="E390" i="45"/>
  <c r="E1974" i="35"/>
  <c r="E453" i="45"/>
  <c r="F1368" i="45"/>
  <c r="F29" i="45"/>
  <c r="E1425" i="45"/>
  <c r="C86" i="45"/>
  <c r="F1114" i="45"/>
  <c r="C3303" i="35"/>
  <c r="E786" i="45"/>
  <c r="E1188" i="45"/>
  <c r="J100" i="45"/>
  <c r="E1954" i="45"/>
  <c r="E1778" i="45"/>
  <c r="C165" i="45"/>
  <c r="E466" i="45"/>
  <c r="E1746" i="45"/>
  <c r="F1927" i="45"/>
  <c r="H48" i="35"/>
  <c r="F1040" i="45"/>
  <c r="F1661" i="45"/>
  <c r="C1873" i="45"/>
  <c r="C519" i="45"/>
  <c r="C1538" i="45"/>
  <c r="C228" i="45"/>
  <c r="F695" i="45"/>
  <c r="M13" i="45"/>
  <c r="F465" i="45"/>
  <c r="B90" i="35"/>
  <c r="E941" i="45"/>
  <c r="E1633" i="45"/>
  <c r="F634" i="45"/>
  <c r="J16" i="45"/>
  <c r="E383" i="45"/>
  <c r="E856" i="45"/>
  <c r="E27" i="35"/>
  <c r="E341" i="45"/>
  <c r="E985" i="45"/>
  <c r="E1447" i="45"/>
  <c r="E1584" i="45"/>
  <c r="B84" i="45"/>
  <c r="F309" i="45"/>
  <c r="H42" i="45"/>
  <c r="E182" i="45"/>
  <c r="E1441" i="45"/>
  <c r="E570" i="45"/>
  <c r="C220" i="45"/>
  <c r="C942" i="45"/>
  <c r="H108" i="35"/>
  <c r="F826" i="45"/>
  <c r="C644" i="45"/>
  <c r="E4" i="35"/>
  <c r="C1236" i="45"/>
  <c r="F1009" i="45"/>
  <c r="F1519" i="45"/>
  <c r="E1054" i="45"/>
  <c r="F1540" i="45"/>
  <c r="C1590" i="45"/>
  <c r="C342" i="45"/>
  <c r="F473" i="45"/>
  <c r="C1127" i="45"/>
  <c r="J76" i="45"/>
  <c r="E1083" i="45"/>
  <c r="C970" i="45"/>
  <c r="C851" i="45"/>
  <c r="M106" i="35"/>
  <c r="E1164" i="45"/>
  <c r="C282" i="45"/>
  <c r="E333" i="45"/>
  <c r="E393" i="45"/>
  <c r="C2" i="35"/>
  <c r="C237" i="45"/>
  <c r="E434" i="45"/>
  <c r="E1086" i="45"/>
  <c r="C1802" i="45"/>
  <c r="F605" i="45"/>
  <c r="E3475" i="35"/>
  <c r="F1093" i="45"/>
  <c r="M118" i="45"/>
  <c r="C285" i="45"/>
  <c r="H96" i="45"/>
  <c r="C129" i="45"/>
  <c r="H116" i="45"/>
  <c r="F724" i="45"/>
  <c r="E512" i="45"/>
  <c r="M29" i="45"/>
  <c r="E402" i="45"/>
  <c r="E1007" i="45"/>
  <c r="C935" i="45"/>
  <c r="E1115" i="45"/>
  <c r="F461" i="45"/>
  <c r="E973" i="45"/>
  <c r="E1050" i="45"/>
  <c r="F1380" i="45"/>
  <c r="D90" i="45"/>
  <c r="E337" i="45"/>
  <c r="C1440" i="45"/>
  <c r="E927" i="45"/>
  <c r="C421" i="45"/>
  <c r="C1067" i="45"/>
  <c r="H117" i="45"/>
  <c r="E766" i="45"/>
  <c r="C1541" i="45"/>
  <c r="F1837" i="45"/>
  <c r="E2127" i="45"/>
  <c r="F737" i="45"/>
  <c r="C955" i="45"/>
  <c r="F2264" i="45"/>
  <c r="C2229" i="45"/>
  <c r="F677" i="45"/>
  <c r="F518" i="45"/>
  <c r="C2058" i="45"/>
  <c r="B29" i="45"/>
  <c r="C1434" i="45"/>
  <c r="F96" i="45"/>
  <c r="C1691" i="45"/>
  <c r="M71" i="35"/>
  <c r="F394" i="45"/>
  <c r="C2046" i="45"/>
  <c r="C906" i="45"/>
  <c r="E697" i="45"/>
  <c r="F937" i="45"/>
  <c r="E1887" i="45"/>
  <c r="C1937" i="45"/>
  <c r="E2470" i="45"/>
  <c r="E2570" i="45"/>
  <c r="H77" i="45"/>
  <c r="F1710" i="45"/>
  <c r="F595" i="45"/>
  <c r="E1800" i="45"/>
  <c r="C1228" i="45"/>
  <c r="H16" i="45"/>
  <c r="F1168" i="45"/>
  <c r="E1383" i="45"/>
  <c r="B53" i="45"/>
  <c r="D118" i="45"/>
  <c r="E1530" i="45"/>
  <c r="F1515" i="45"/>
  <c r="E901" i="45"/>
  <c r="E360" i="45"/>
  <c r="E1792" i="45"/>
  <c r="F100" i="45"/>
  <c r="E436" i="45"/>
  <c r="F2305" i="45"/>
  <c r="E703" i="45"/>
  <c r="C995" i="45"/>
  <c r="D51" i="35"/>
  <c r="F809" i="45"/>
  <c r="E2863" i="35"/>
  <c r="E749" i="45"/>
  <c r="F2189" i="45"/>
  <c r="C197" i="45"/>
  <c r="C1353" i="45"/>
  <c r="F616" i="45"/>
  <c r="C195" i="45"/>
  <c r="E3071" i="35"/>
  <c r="C562" i="45"/>
  <c r="F607" i="45"/>
  <c r="E711" i="45"/>
  <c r="C1384" i="45"/>
  <c r="B19" i="35"/>
  <c r="E1795" i="45"/>
  <c r="C770" i="45"/>
  <c r="C329" i="45"/>
  <c r="F836" i="45"/>
  <c r="F213" i="45"/>
  <c r="E500" i="45"/>
  <c r="M117" i="45"/>
  <c r="E1416" i="45"/>
  <c r="C1504" i="45"/>
  <c r="B32" i="45"/>
  <c r="F1411" i="45"/>
  <c r="C89" i="45"/>
  <c r="C755" i="45"/>
  <c r="C1000" i="45"/>
  <c r="F682" i="45"/>
  <c r="B10" i="8"/>
  <c r="M112" i="45"/>
  <c r="E147" i="45"/>
  <c r="F790" i="45"/>
  <c r="C1709" i="45"/>
  <c r="C582" i="45"/>
  <c r="C771" i="45"/>
  <c r="E1204" i="35"/>
  <c r="E762" i="45"/>
  <c r="E994" i="45"/>
  <c r="M18" i="5"/>
  <c r="E2856" i="35"/>
  <c r="F1407" i="45"/>
  <c r="E19" i="45"/>
  <c r="C772" i="45"/>
  <c r="C1526" i="45"/>
  <c r="C209" i="45"/>
  <c r="F1782" i="45"/>
  <c r="F681" i="45"/>
  <c r="C779" i="45"/>
  <c r="F1030" i="45"/>
  <c r="J86" i="45"/>
  <c r="F621" i="45"/>
  <c r="E1924" i="45"/>
  <c r="E920" i="45"/>
  <c r="C1125" i="45"/>
  <c r="E1282" i="45"/>
  <c r="C1143" i="45"/>
  <c r="E144" i="45"/>
  <c r="B92" i="45"/>
  <c r="E772" i="45"/>
  <c r="F1889" i="35"/>
  <c r="C998" i="45"/>
  <c r="C1722" i="45"/>
  <c r="F477" i="45"/>
  <c r="C1707" i="45"/>
  <c r="C349" i="45"/>
  <c r="H94" i="45"/>
  <c r="C1771" i="45"/>
  <c r="C1856" i="45"/>
  <c r="F51" i="35"/>
  <c r="C1947" i="45"/>
  <c r="D72" i="45"/>
  <c r="C826" i="45"/>
  <c r="F1564" i="45"/>
  <c r="C1638" i="45"/>
  <c r="C961" i="45"/>
  <c r="F1138" i="45"/>
  <c r="C255" i="45"/>
  <c r="E1497" i="45"/>
  <c r="F139" i="45"/>
  <c r="F1288" i="45"/>
  <c r="E266" i="45"/>
  <c r="E1666" i="45"/>
  <c r="F641" i="45"/>
  <c r="F175" i="45"/>
  <c r="F1535" i="45"/>
  <c r="E1351" i="45"/>
  <c r="E534" i="45"/>
  <c r="E810" i="45"/>
  <c r="F24" i="35"/>
  <c r="F847" i="45"/>
  <c r="C2293" i="45"/>
  <c r="F565" i="45"/>
  <c r="D36" i="45"/>
  <c r="E849" i="45"/>
  <c r="C259" i="45"/>
  <c r="F1350" i="45"/>
  <c r="E1504" i="45"/>
  <c r="C1091" i="45"/>
  <c r="F405" i="45"/>
  <c r="F1623" i="35"/>
  <c r="C703" i="45"/>
  <c r="F1423" i="45"/>
  <c r="C2943" i="35"/>
  <c r="B67" i="35"/>
  <c r="F436" i="45"/>
  <c r="H26" i="45"/>
  <c r="C2420" i="35"/>
  <c r="E257" i="45"/>
  <c r="J97" i="35"/>
  <c r="J102" i="35"/>
  <c r="C331" i="45"/>
  <c r="F1849" i="45"/>
  <c r="E414" i="45"/>
  <c r="F1239" i="45"/>
  <c r="J82" i="45"/>
  <c r="E442" i="45"/>
  <c r="C922" i="45"/>
  <c r="J139" i="35"/>
  <c r="C622" i="45"/>
  <c r="E1852" i="45"/>
  <c r="F482" i="45"/>
  <c r="C1699" i="45"/>
  <c r="B27" i="5"/>
  <c r="F736" i="45"/>
  <c r="F1166" i="45"/>
  <c r="E1134" i="45"/>
  <c r="F858" i="45"/>
  <c r="F1907" i="45"/>
  <c r="F411" i="45"/>
  <c r="D17" i="35"/>
  <c r="E90" i="45"/>
  <c r="B102" i="45"/>
  <c r="F1744" i="45"/>
  <c r="F1518" i="45"/>
  <c r="E382" i="45"/>
  <c r="F1018" i="45"/>
  <c r="E651" i="45"/>
  <c r="F748" i="45"/>
  <c r="C1616" i="45"/>
  <c r="C556" i="45"/>
  <c r="C1713" i="45"/>
  <c r="E1092" i="45"/>
  <c r="F1696" i="45"/>
  <c r="E963" i="45"/>
  <c r="C705" i="45"/>
  <c r="C485" i="45"/>
  <c r="E1142" i="45"/>
  <c r="E780" i="45"/>
  <c r="D46" i="45"/>
  <c r="E1428" i="45"/>
  <c r="F13" i="45"/>
  <c r="D112" i="45"/>
  <c r="B139" i="35"/>
  <c r="E1016" i="45"/>
  <c r="E79" i="45"/>
  <c r="C114" i="45"/>
  <c r="C241" i="35"/>
  <c r="F1110" i="35"/>
  <c r="F339" i="45"/>
  <c r="F1428" i="45"/>
  <c r="F458" i="45"/>
  <c r="C1553" i="45"/>
  <c r="E20" i="45"/>
  <c r="F109" i="45"/>
  <c r="E2211" i="45"/>
  <c r="E1748" i="45"/>
  <c r="E2088" i="45"/>
  <c r="E2077" i="45"/>
  <c r="F207" i="45"/>
  <c r="E3389" i="35"/>
  <c r="F1442" i="45"/>
  <c r="E585" i="45"/>
  <c r="M9" i="5"/>
  <c r="F166" i="45"/>
  <c r="J34" i="35"/>
  <c r="E891" i="45"/>
  <c r="E978" i="45"/>
  <c r="C142" i="45"/>
  <c r="C627" i="35"/>
  <c r="F996" i="45"/>
  <c r="E1125" i="45"/>
  <c r="F2412" i="35"/>
  <c r="C1526" i="35"/>
  <c r="M16" i="35"/>
  <c r="F440" i="45"/>
  <c r="C3478" i="35"/>
  <c r="F2757" i="35"/>
  <c r="F1676" i="45"/>
  <c r="M120" i="35"/>
  <c r="F172" i="35"/>
  <c r="E548" i="45"/>
  <c r="E1773" i="35"/>
  <c r="F745" i="35"/>
  <c r="C1615" i="45"/>
  <c r="F968" i="45"/>
  <c r="D82" i="45"/>
  <c r="E1135" i="45"/>
  <c r="D111" i="45"/>
  <c r="B51" i="35"/>
  <c r="C1583" i="45"/>
  <c r="J56" i="35"/>
  <c r="H51" i="35"/>
  <c r="C2840" i="35"/>
  <c r="J93" i="45"/>
  <c r="C458" i="45"/>
  <c r="C672" i="45"/>
  <c r="E601" i="45"/>
  <c r="C1693" i="45"/>
  <c r="F2300" i="35"/>
  <c r="E1073" i="45"/>
  <c r="C1991" i="45"/>
  <c r="F536" i="45"/>
  <c r="E289" i="45"/>
  <c r="B3" i="35"/>
  <c r="E1696" i="45"/>
  <c r="F2861" i="45"/>
  <c r="F1307" i="45"/>
  <c r="C1921" i="45"/>
  <c r="C2477" i="45"/>
  <c r="C491" i="45"/>
  <c r="J45" i="45"/>
  <c r="F1935" i="45"/>
  <c r="C178" i="45"/>
  <c r="C1559" i="45"/>
  <c r="F1302" i="45"/>
  <c r="E319" i="45"/>
  <c r="H71" i="45"/>
  <c r="C1126" i="45"/>
  <c r="C1829" i="45"/>
  <c r="E1023" i="45"/>
  <c r="E1327" i="45"/>
  <c r="C662" i="45"/>
  <c r="B26" i="45"/>
  <c r="C1696" i="45"/>
  <c r="E660" i="45"/>
  <c r="E1767" i="45"/>
  <c r="E580" i="45"/>
  <c r="E955" i="45"/>
  <c r="E37" i="35"/>
  <c r="E473" i="45"/>
  <c r="F1417" i="45"/>
  <c r="M47" i="35"/>
  <c r="F3040" i="45"/>
  <c r="C497" i="45"/>
  <c r="F1335" i="45"/>
  <c r="C2019" i="45"/>
  <c r="F377" i="45"/>
  <c r="E2368" i="45"/>
  <c r="B109" i="45"/>
  <c r="C543" i="45"/>
  <c r="C1140" i="45"/>
  <c r="C124" i="45"/>
  <c r="F1028" i="45"/>
  <c r="C1351" i="45"/>
  <c r="H16" i="35"/>
  <c r="F353" i="45"/>
  <c r="C13" i="45"/>
  <c r="C24" i="35"/>
  <c r="F2482" i="35"/>
  <c r="F2045" i="45"/>
  <c r="E1401" i="45"/>
  <c r="E922" i="45"/>
  <c r="F1207" i="45"/>
  <c r="F995" i="45"/>
  <c r="C3131" i="45"/>
  <c r="C87" i="45"/>
  <c r="E437" i="45"/>
  <c r="E1695" i="45"/>
  <c r="E187" i="45"/>
  <c r="E1978" i="45"/>
  <c r="C488" i="45"/>
  <c r="E369" i="45"/>
  <c r="E670" i="45"/>
  <c r="E717" i="45"/>
  <c r="F1598" i="45"/>
  <c r="E2269" i="45"/>
  <c r="E557" i="45"/>
  <c r="E76" i="35"/>
  <c r="F1750" i="45"/>
  <c r="F766" i="45"/>
  <c r="F742" i="45"/>
  <c r="E1550" i="45"/>
  <c r="E447" i="45"/>
  <c r="F128" i="45"/>
  <c r="E612" i="45"/>
  <c r="E340" i="45"/>
  <c r="C276" i="45"/>
  <c r="C1664" i="45"/>
  <c r="C609" i="45"/>
  <c r="F939" i="45"/>
  <c r="F114" i="45"/>
  <c r="F113" i="45"/>
  <c r="C53" i="45"/>
  <c r="F13" i="35"/>
  <c r="E798" i="45"/>
  <c r="F1552" i="45"/>
  <c r="J95" i="45"/>
  <c r="F593" i="45"/>
  <c r="F1161" i="45"/>
  <c r="C2491" i="45"/>
  <c r="F1651" i="45"/>
  <c r="C79" i="45"/>
  <c r="M11" i="5"/>
  <c r="B112" i="45"/>
  <c r="H51" i="45"/>
  <c r="E2093" i="45"/>
  <c r="E439" i="45"/>
  <c r="C1167" i="45"/>
  <c r="C926" i="45"/>
  <c r="C219" i="45"/>
  <c r="C899" i="45"/>
  <c r="F321" i="45"/>
  <c r="C747" i="45"/>
  <c r="E1370" i="45"/>
  <c r="E260" i="45"/>
  <c r="C668" i="45"/>
  <c r="C435" i="45"/>
  <c r="C122" i="45"/>
  <c r="E464" i="45"/>
  <c r="E783" i="45"/>
  <c r="B11" i="35"/>
  <c r="F786" i="45"/>
  <c r="E45" i="35"/>
  <c r="F2025" i="45"/>
  <c r="F1110" i="45"/>
  <c r="F854" i="45"/>
  <c r="E834" i="45"/>
  <c r="F2210" i="45"/>
  <c r="C709" i="45"/>
  <c r="F413" i="45"/>
  <c r="C600" i="45"/>
  <c r="C310" i="45"/>
  <c r="C1322" i="45"/>
  <c r="E1909" i="45"/>
  <c r="E2006" i="45"/>
  <c r="M64" i="35"/>
  <c r="C221" i="45"/>
  <c r="F1804" i="45"/>
  <c r="F380" i="45"/>
  <c r="E801" i="45"/>
  <c r="E672" i="45"/>
  <c r="F2185" i="45"/>
  <c r="E837" i="45"/>
  <c r="C1104" i="45"/>
  <c r="E470" i="45"/>
  <c r="E228" i="45"/>
  <c r="C757" i="45"/>
  <c r="C1061" i="45"/>
  <c r="C460" i="45"/>
  <c r="C685" i="45"/>
  <c r="C1227" i="45"/>
  <c r="F931" i="45"/>
  <c r="C682" i="45"/>
  <c r="E1217" i="45"/>
  <c r="F209" i="45"/>
  <c r="C882" i="45"/>
  <c r="C701" i="45"/>
  <c r="M3" i="35"/>
  <c r="H2" i="35"/>
  <c r="F1327" i="45"/>
  <c r="F1755" i="45"/>
  <c r="E863" i="45"/>
  <c r="E778" i="45"/>
  <c r="C430" i="45"/>
  <c r="C9" i="45"/>
  <c r="C1844" i="45"/>
  <c r="D13" i="45"/>
  <c r="C293" i="45"/>
  <c r="M103" i="35"/>
  <c r="C1131" i="45"/>
  <c r="F334" i="45"/>
  <c r="F112" i="45"/>
  <c r="E588" i="45"/>
  <c r="F1498" i="45"/>
  <c r="E1019" i="45"/>
  <c r="E431" i="45"/>
  <c r="C1083" i="45"/>
  <c r="F1548" i="45"/>
  <c r="C621" i="45"/>
  <c r="F1265" i="45"/>
  <c r="E276" i="45"/>
  <c r="C248" i="45"/>
  <c r="E635" i="45"/>
  <c r="B41" i="45"/>
  <c r="C11" i="35"/>
  <c r="F1672" i="45"/>
  <c r="F439" i="45"/>
  <c r="E728" i="45"/>
  <c r="E786" i="35"/>
  <c r="E623" i="45"/>
  <c r="F1359" i="45"/>
  <c r="C984" i="45"/>
  <c r="C321" i="45"/>
  <c r="F1031" i="45"/>
  <c r="F76" i="45"/>
  <c r="F568" i="45"/>
  <c r="E911" i="45"/>
  <c r="H57" i="35"/>
  <c r="C445" i="45"/>
  <c r="E2030" i="45"/>
  <c r="E991" i="45"/>
  <c r="E997" i="45"/>
  <c r="C979" i="45"/>
  <c r="F1012" i="45"/>
  <c r="C252" i="45"/>
  <c r="H40" i="45"/>
  <c r="E775" i="45"/>
  <c r="E202" i="45"/>
  <c r="F1195" i="45"/>
  <c r="E243" i="45"/>
  <c r="F1576" i="45"/>
  <c r="F449" i="45"/>
  <c r="C781" i="45"/>
  <c r="C650" i="45"/>
  <c r="E1884" i="35"/>
  <c r="D75" i="35"/>
  <c r="F1421" i="45"/>
  <c r="F1248" i="45"/>
  <c r="J117" i="45"/>
  <c r="F1333" i="45"/>
  <c r="E1308" i="45"/>
  <c r="E250" i="45"/>
  <c r="D117" i="35"/>
  <c r="F174" i="45"/>
  <c r="C451" i="45"/>
  <c r="C456" i="45"/>
  <c r="C199" i="45"/>
  <c r="J12" i="45"/>
  <c r="F430" i="45"/>
  <c r="F510" i="45"/>
  <c r="M105" i="45"/>
  <c r="C511" i="45"/>
  <c r="F538" i="45"/>
  <c r="E355" i="45"/>
  <c r="E114" i="45"/>
  <c r="E533" i="45"/>
  <c r="C2260" i="35"/>
  <c r="C1094" i="35"/>
  <c r="E616" i="45"/>
  <c r="E286" i="45"/>
  <c r="C1451" i="45"/>
  <c r="F1042" i="45"/>
  <c r="C938" i="45"/>
  <c r="E2415" i="45"/>
  <c r="C328" i="45"/>
  <c r="C620" i="45"/>
  <c r="C1529" i="45"/>
  <c r="E1221" i="45"/>
  <c r="F1365" i="45"/>
  <c r="F1299" i="45"/>
  <c r="E567" i="45"/>
  <c r="C1256" i="45"/>
  <c r="C2315" i="45"/>
  <c r="E1953" i="45"/>
  <c r="F541" i="45"/>
  <c r="C801" i="45"/>
  <c r="F157" i="45"/>
  <c r="F604" i="45"/>
  <c r="F456" i="35"/>
  <c r="E1000" i="45"/>
  <c r="C495" i="45"/>
  <c r="C1181" i="45"/>
  <c r="E2112" i="45"/>
  <c r="F782" i="45"/>
  <c r="C326" i="45"/>
  <c r="C1876" i="45"/>
  <c r="E1930" i="45"/>
  <c r="C928" i="45"/>
  <c r="C1695" i="45"/>
  <c r="M53" i="45"/>
  <c r="F335" i="45"/>
  <c r="E599" i="45"/>
  <c r="E1458" i="45"/>
  <c r="C651" i="45"/>
  <c r="F1094" i="35"/>
  <c r="H98" i="45"/>
  <c r="F522" i="35"/>
  <c r="E594" i="45"/>
  <c r="D92" i="45"/>
  <c r="E595" i="35"/>
  <c r="F150" i="35"/>
  <c r="J19" i="45"/>
  <c r="C2305" i="35"/>
  <c r="E3336" i="35"/>
  <c r="C47" i="45"/>
  <c r="J38" i="35"/>
  <c r="C2506" i="35"/>
  <c r="B8" i="35"/>
  <c r="E1533" i="35"/>
  <c r="F683" i="45"/>
  <c r="C2209" i="45"/>
  <c r="C983" i="45"/>
  <c r="E215" i="45"/>
  <c r="E1198" i="45"/>
  <c r="C555" i="45"/>
  <c r="E3261" i="35"/>
  <c r="F117" i="35"/>
  <c r="E1078" i="45"/>
  <c r="C32" i="45"/>
  <c r="F49" i="45"/>
  <c r="E499" i="45"/>
  <c r="E692" i="45"/>
  <c r="E2650" i="35"/>
  <c r="B80" i="35"/>
  <c r="E506" i="45"/>
  <c r="J40" i="45"/>
  <c r="F185" i="45"/>
  <c r="J73" i="45"/>
  <c r="C2251" i="35"/>
  <c r="E2636" i="35"/>
  <c r="C98" i="45"/>
  <c r="E931" i="35"/>
  <c r="K13" i="8"/>
  <c r="C28" i="35"/>
  <c r="C170" i="45"/>
  <c r="H59" i="35"/>
  <c r="C660" i="45"/>
  <c r="F1032" i="45"/>
  <c r="C2141" i="45"/>
  <c r="E869" i="35"/>
  <c r="C222" i="45"/>
  <c r="M13" i="35"/>
  <c r="M110" i="45"/>
  <c r="F2211" i="45"/>
  <c r="C277" i="45"/>
  <c r="E3024" i="35"/>
  <c r="F300" i="45"/>
  <c r="E472" i="45"/>
  <c r="C322" i="45"/>
  <c r="C186" i="45"/>
  <c r="C1367" i="45"/>
  <c r="C459" i="45"/>
  <c r="C11" i="5"/>
  <c r="F709" i="45"/>
  <c r="E523" i="45"/>
  <c r="E1316" i="45"/>
  <c r="F1243" i="35"/>
  <c r="C3080" i="35"/>
  <c r="B39" i="35"/>
  <c r="F1526" i="45"/>
  <c r="C529" i="45"/>
  <c r="F1555" i="45"/>
  <c r="D24" i="35"/>
  <c r="C175" i="45"/>
  <c r="E902" i="45"/>
  <c r="E133" i="45"/>
  <c r="C266" i="45"/>
  <c r="F628" i="45"/>
  <c r="C262" i="45"/>
  <c r="E1692" i="45"/>
  <c r="C1197" i="45"/>
  <c r="M19" i="8"/>
  <c r="F246" i="45"/>
  <c r="D109" i="45"/>
  <c r="C380" i="45"/>
  <c r="F324" i="45"/>
  <c r="E1284" i="45"/>
  <c r="M28" i="35"/>
  <c r="E939" i="45"/>
  <c r="C1604" i="35"/>
  <c r="F2375" i="35"/>
  <c r="E113" i="45"/>
  <c r="E17" i="35"/>
  <c r="C3044" i="35"/>
  <c r="B86" i="35"/>
  <c r="F19" i="45"/>
  <c r="F2895" i="35"/>
  <c r="C2588" i="35"/>
  <c r="C353" i="45"/>
  <c r="E307" i="35"/>
  <c r="C2272" i="35"/>
  <c r="C401" i="45"/>
  <c r="E818" i="45"/>
  <c r="C215" i="45"/>
  <c r="M45" i="35"/>
  <c r="E846" i="45"/>
  <c r="C1563" i="45"/>
  <c r="J120" i="45"/>
  <c r="E477" i="45"/>
  <c r="M13" i="5"/>
  <c r="F707" i="45"/>
  <c r="D106" i="45"/>
  <c r="C975" i="45"/>
  <c r="B47" i="35"/>
  <c r="E833" i="45"/>
  <c r="C1241" i="45"/>
  <c r="C742" i="45"/>
  <c r="B45" i="35"/>
  <c r="C2449" i="35"/>
  <c r="C382" i="45"/>
  <c r="E1708" i="45"/>
  <c r="E724" i="35"/>
  <c r="E3305" i="35"/>
  <c r="D100" i="45"/>
  <c r="D5" i="37"/>
  <c r="C3107" i="35"/>
  <c r="C3483" i="35"/>
  <c r="F1536" i="45"/>
  <c r="F3130" i="35"/>
  <c r="F532" i="35"/>
  <c r="C420" i="45"/>
  <c r="F346" i="35"/>
  <c r="E3460" i="35"/>
  <c r="F1482" i="35"/>
  <c r="E2442" i="35"/>
  <c r="C1062" i="45"/>
  <c r="E1889" i="45"/>
  <c r="C982" i="45"/>
  <c r="C370" i="45"/>
  <c r="C1237" i="45"/>
  <c r="E249" i="45"/>
  <c r="B94" i="45"/>
  <c r="F144" i="45"/>
  <c r="J60" i="45"/>
  <c r="F403" i="45"/>
  <c r="E1737" i="35"/>
  <c r="E858" i="45"/>
  <c r="E705" i="45"/>
  <c r="C615" i="45"/>
  <c r="E12" i="45"/>
  <c r="C623" i="45"/>
  <c r="F592" i="45"/>
  <c r="E267" i="45"/>
  <c r="C2042" i="45"/>
  <c r="B121" i="45"/>
  <c r="C720" i="45"/>
  <c r="F180" i="45"/>
  <c r="C624" i="45"/>
  <c r="C900" i="45"/>
  <c r="E463" i="45"/>
  <c r="C402" i="45"/>
  <c r="C1095" i="45"/>
  <c r="C1784" i="45"/>
  <c r="F1203" i="45"/>
  <c r="C105" i="45"/>
  <c r="B9" i="45"/>
  <c r="E14" i="35"/>
  <c r="E813" i="45"/>
  <c r="C1017" i="45"/>
  <c r="F266" i="45"/>
  <c r="F432" i="45"/>
  <c r="E468" i="45"/>
  <c r="E237" i="45"/>
  <c r="M97" i="35"/>
  <c r="F130" i="45"/>
  <c r="F997" i="35"/>
  <c r="E2179" i="35"/>
  <c r="C146" i="45"/>
  <c r="F3440" i="35"/>
  <c r="C1514" i="35"/>
  <c r="F2959" i="35"/>
  <c r="E1258" i="45"/>
  <c r="C461" i="45"/>
  <c r="E540" i="45"/>
  <c r="F361" i="45"/>
  <c r="F1058" i="45"/>
  <c r="C1900" i="35"/>
  <c r="C315" i="45"/>
  <c r="F752" i="35"/>
  <c r="C1416" i="45"/>
  <c r="C1213" i="35"/>
  <c r="F640" i="45"/>
  <c r="C677" i="35"/>
  <c r="C2160" i="35"/>
  <c r="E43" i="35"/>
  <c r="E1640" i="45"/>
  <c r="F602" i="45"/>
  <c r="J51" i="45"/>
  <c r="C1450" i="45"/>
  <c r="E628" i="45"/>
  <c r="F346" i="45"/>
  <c r="E1712" i="45"/>
  <c r="E659" i="45"/>
  <c r="J114" i="45"/>
  <c r="E86" i="45"/>
  <c r="C476" i="45"/>
  <c r="J110" i="45"/>
  <c r="C971" i="45"/>
  <c r="C234" i="45"/>
  <c r="C587" i="45"/>
  <c r="F1741" i="45"/>
  <c r="E1534" i="45"/>
  <c r="G13" i="5"/>
  <c r="C1226" i="45"/>
  <c r="F1275" i="45"/>
  <c r="C354" i="45"/>
  <c r="C1006" i="45"/>
  <c r="E606" i="45"/>
  <c r="C204" i="45"/>
  <c r="C1513" i="45"/>
  <c r="E247" i="45"/>
  <c r="C1053" i="45"/>
  <c r="F644" i="45"/>
  <c r="C687" i="45"/>
  <c r="E111" i="45"/>
  <c r="C1124" i="45"/>
  <c r="E331" i="45"/>
  <c r="C1775" i="45"/>
  <c r="E320" i="35"/>
  <c r="E971" i="45"/>
  <c r="F412" i="45"/>
  <c r="F304" i="45"/>
  <c r="F3140" i="35"/>
  <c r="B104" i="45"/>
  <c r="F1041" i="45"/>
  <c r="E919" i="45"/>
  <c r="E1539" i="35"/>
  <c r="C1154" i="35"/>
  <c r="C821" i="45"/>
  <c r="F2848" i="35"/>
  <c r="C679" i="35"/>
  <c r="E229" i="45"/>
  <c r="F2851" i="35"/>
  <c r="C427" i="35"/>
  <c r="F1070" i="45"/>
  <c r="D53" i="35"/>
  <c r="F872" i="45"/>
  <c r="F1660" i="45"/>
  <c r="C1342" i="45"/>
  <c r="E806" i="45"/>
  <c r="E366" i="45"/>
  <c r="E1138" i="45"/>
  <c r="F222" i="45"/>
  <c r="E11" i="5"/>
  <c r="E329" i="45"/>
  <c r="E677" i="45"/>
  <c r="C1173" i="45"/>
  <c r="E259" i="45"/>
  <c r="C648" i="45"/>
  <c r="F110" i="45"/>
  <c r="C127" i="45"/>
  <c r="E1326" i="45"/>
  <c r="E626" i="45"/>
  <c r="F625" i="45"/>
  <c r="F325" i="45"/>
  <c r="F1898" i="35"/>
  <c r="E465" i="35"/>
  <c r="F33" i="35"/>
  <c r="C2744" i="35"/>
  <c r="C2821" i="35"/>
  <c r="F1104" i="45"/>
  <c r="F642" i="45"/>
  <c r="E2288" i="35"/>
  <c r="C759" i="45"/>
  <c r="F1829" i="45"/>
  <c r="F877" i="45"/>
  <c r="F252" i="45"/>
  <c r="E3178" i="35"/>
  <c r="D81" i="45"/>
  <c r="C842" i="45"/>
  <c r="E421" i="45"/>
  <c r="E174" i="45"/>
  <c r="E137" i="45"/>
  <c r="E574" i="45"/>
  <c r="F624" i="45"/>
  <c r="C1178" i="45"/>
  <c r="F2143" i="35"/>
  <c r="E1444" i="45"/>
  <c r="C29" i="45"/>
  <c r="F159" i="45"/>
  <c r="C846" i="45"/>
  <c r="E1156" i="45"/>
  <c r="C360" i="45"/>
  <c r="E2377" i="35"/>
  <c r="E3278" i="35"/>
  <c r="E345" i="45"/>
  <c r="C145" i="45"/>
  <c r="C1338" i="45"/>
  <c r="E562" i="45"/>
  <c r="C2755" i="35"/>
  <c r="F1797" i="45"/>
  <c r="F1430" i="45"/>
  <c r="F115" i="45"/>
  <c r="E1738" i="35"/>
  <c r="C2218" i="45"/>
  <c r="F633" i="45"/>
  <c r="F1362" i="45"/>
  <c r="C51" i="35"/>
  <c r="C473" i="45"/>
  <c r="E478" i="45"/>
  <c r="F1107" i="45"/>
  <c r="F581" i="45"/>
  <c r="C2356" i="35"/>
  <c r="B34" i="35"/>
  <c r="C3" i="35"/>
  <c r="C88" i="35"/>
  <c r="O26" i="5"/>
  <c r="F610" i="45"/>
  <c r="C663" i="45"/>
  <c r="C2953" i="35"/>
  <c r="C610" i="45"/>
  <c r="F135" i="45"/>
  <c r="E351" i="35"/>
  <c r="F2129" i="35"/>
  <c r="B83" i="45"/>
  <c r="E3100" i="35"/>
  <c r="F10" i="35"/>
  <c r="F496" i="45"/>
  <c r="E892" i="45"/>
  <c r="C1003" i="45"/>
  <c r="C1169" i="45"/>
  <c r="C422" i="45"/>
  <c r="E597" i="45"/>
  <c r="C1260" i="35"/>
  <c r="C290" i="45"/>
  <c r="J103" i="45"/>
  <c r="E678" i="45"/>
  <c r="C815" i="45"/>
  <c r="C670" i="45"/>
  <c r="E865" i="45"/>
  <c r="F286" i="45"/>
  <c r="E248" i="45"/>
  <c r="J42" i="45"/>
  <c r="F1325" i="45"/>
  <c r="E293" i="45"/>
  <c r="F1148" i="45"/>
  <c r="F2323" i="35"/>
  <c r="F3232" i="35"/>
  <c r="F1930" i="35"/>
  <c r="E1080" i="45"/>
  <c r="E1359" i="35"/>
  <c r="C21" i="5"/>
  <c r="E371" i="35"/>
  <c r="J119" i="45"/>
  <c r="E2843" i="35"/>
  <c r="C1749" i="35"/>
  <c r="F106" i="45"/>
  <c r="E1849" i="35"/>
  <c r="E1744" i="35"/>
  <c r="F574" i="45"/>
  <c r="E28" i="5"/>
  <c r="E1870" i="45"/>
  <c r="E579" i="45"/>
  <c r="F783" i="45"/>
  <c r="E1300" i="45"/>
  <c r="H87" i="45"/>
  <c r="E450" i="45"/>
  <c r="C325" i="45"/>
  <c r="F999" i="45"/>
  <c r="E595" i="45"/>
  <c r="E1433" i="45"/>
  <c r="C207" i="45"/>
  <c r="C316" i="45"/>
  <c r="F210" i="45"/>
  <c r="C884" i="45"/>
  <c r="H20" i="45"/>
  <c r="F521" i="45"/>
  <c r="C780" i="45"/>
  <c r="C187" i="45"/>
  <c r="C449" i="35"/>
  <c r="C1304" i="35"/>
  <c r="E95" i="45"/>
  <c r="F48" i="35"/>
  <c r="E710" i="45"/>
  <c r="C1675" i="45"/>
  <c r="C428" i="45"/>
  <c r="J103" i="35"/>
  <c r="E2241" i="35"/>
  <c r="C150" i="45"/>
  <c r="F82" i="45"/>
  <c r="J78" i="35"/>
  <c r="F1069" i="45"/>
  <c r="F1405" i="45"/>
  <c r="C532" i="45"/>
  <c r="E13" i="45"/>
  <c r="F428" i="45"/>
  <c r="E300" i="45"/>
  <c r="C1162" i="45"/>
  <c r="F278" i="45"/>
  <c r="C809" i="45"/>
  <c r="E656" i="45"/>
  <c r="F2601" i="35"/>
  <c r="E2775" i="35"/>
  <c r="E1302" i="45"/>
  <c r="F215" i="35"/>
  <c r="C2853" i="35"/>
  <c r="F929" i="35"/>
  <c r="E49" i="45"/>
  <c r="E576" i="45"/>
  <c r="F1182" i="45"/>
  <c r="E2901" i="35"/>
  <c r="C1103" i="45"/>
  <c r="E682" i="35"/>
  <c r="F171" i="45"/>
  <c r="F1982" i="35"/>
  <c r="F1773" i="35"/>
  <c r="F1128" i="35"/>
  <c r="E720" i="45"/>
  <c r="F2485" i="35"/>
  <c r="C1083" i="35"/>
  <c r="E1353" i="35"/>
  <c r="C994" i="45"/>
  <c r="F2029" i="35"/>
  <c r="E2494" i="35"/>
  <c r="E948" i="35"/>
  <c r="E2829" i="35"/>
  <c r="F1040" i="35"/>
  <c r="E2370" i="35"/>
  <c r="F3379" i="35"/>
  <c r="E115" i="35"/>
  <c r="E112" i="35"/>
  <c r="E1874" i="35"/>
  <c r="F1887" i="35"/>
  <c r="E2117" i="35"/>
  <c r="C155" i="35"/>
  <c r="E405" i="35"/>
  <c r="C3452" i="35"/>
  <c r="D9" i="35"/>
  <c r="F1287" i="45"/>
  <c r="F320" i="45"/>
  <c r="F118" i="45"/>
  <c r="E546" i="45"/>
  <c r="C1184" i="45"/>
  <c r="D47" i="45"/>
  <c r="E685" i="45"/>
  <c r="C1208" i="45"/>
  <c r="C837" i="45"/>
  <c r="H119" i="45"/>
  <c r="C1731" i="45"/>
  <c r="J78" i="45"/>
  <c r="C1869" i="45"/>
  <c r="C833" i="45"/>
  <c r="F97" i="35"/>
  <c r="F2018" i="45"/>
  <c r="F1439" i="45"/>
  <c r="J9" i="45"/>
  <c r="F719" i="45"/>
  <c r="B119" i="45"/>
  <c r="F545" i="45"/>
  <c r="D105" i="45"/>
  <c r="F1053" i="45"/>
  <c r="F1244" i="45"/>
  <c r="F759" i="45"/>
  <c r="F365" i="45"/>
  <c r="E412" i="45"/>
  <c r="E195" i="45"/>
  <c r="C1505" i="45"/>
  <c r="C934" i="45"/>
  <c r="E1243" i="45"/>
  <c r="E781" i="45"/>
  <c r="D34" i="35"/>
  <c r="E235" i="45"/>
  <c r="J80" i="35"/>
  <c r="D73" i="45"/>
  <c r="E2995" i="35"/>
  <c r="E460" i="45"/>
  <c r="E233" i="45"/>
  <c r="C201" i="45"/>
  <c r="E385" i="45"/>
  <c r="F1243" i="45"/>
  <c r="C84" i="35"/>
  <c r="E3432" i="35"/>
  <c r="E1914" i="45"/>
  <c r="F2092" i="35"/>
  <c r="E445" i="35"/>
  <c r="C263" i="45"/>
  <c r="E1192" i="35"/>
  <c r="E1594" i="35"/>
  <c r="F1224" i="45"/>
  <c r="C829" i="35"/>
  <c r="E6" i="35"/>
  <c r="C332" i="45"/>
  <c r="F562" i="45"/>
  <c r="E1576" i="45"/>
  <c r="F2618" i="35"/>
  <c r="E132" i="45"/>
  <c r="C419" i="45"/>
  <c r="E1818" i="45"/>
  <c r="F282" i="45"/>
  <c r="E1090" i="45"/>
  <c r="F20" i="45"/>
  <c r="E76" i="45"/>
  <c r="C2693" i="35"/>
  <c r="H19" i="35"/>
  <c r="E2646" i="35"/>
  <c r="M47" i="45"/>
  <c r="E1197" i="45"/>
  <c r="H72" i="35"/>
  <c r="F166" i="35"/>
  <c r="E2150" i="35"/>
  <c r="C115" i="35"/>
  <c r="B91" i="45"/>
  <c r="C1574" i="35"/>
  <c r="E1464" i="35"/>
  <c r="D2" i="35"/>
  <c r="C1691" i="35"/>
  <c r="D14" i="5"/>
  <c r="E928" i="45"/>
  <c r="E72" i="35"/>
  <c r="C2523" i="45"/>
  <c r="E644" i="45"/>
  <c r="F1029" i="45"/>
  <c r="E363" i="45"/>
  <c r="H63" i="35"/>
  <c r="C1269" i="45"/>
  <c r="C754" i="45"/>
  <c r="B10" i="45"/>
  <c r="F1527" i="45"/>
  <c r="C1202" i="45"/>
  <c r="C1387" i="45"/>
  <c r="F694" i="45"/>
  <c r="C36" i="45"/>
  <c r="C113" i="45"/>
  <c r="F1045" i="45"/>
  <c r="O12" i="5"/>
  <c r="C769" i="45"/>
  <c r="D28" i="35"/>
  <c r="E1168" i="35"/>
  <c r="F2752" i="35"/>
  <c r="H82" i="45"/>
  <c r="C384" i="45"/>
  <c r="E231" i="45"/>
  <c r="E397" i="45"/>
  <c r="F311" i="45"/>
  <c r="E1257" i="45"/>
  <c r="E8" i="35"/>
  <c r="F1690" i="35"/>
  <c r="C640" i="45"/>
  <c r="E507" i="45"/>
  <c r="E1067" i="45"/>
  <c r="E694" i="45"/>
  <c r="C478" i="45"/>
  <c r="F16" i="35"/>
  <c r="C1055" i="45"/>
  <c r="F585" i="45"/>
  <c r="E323" i="45"/>
  <c r="C1271" i="45"/>
  <c r="E1255" i="45"/>
  <c r="C474" i="45"/>
  <c r="F2552" i="35"/>
  <c r="F1735" i="35"/>
  <c r="G6" i="5"/>
  <c r="F1551" i="45"/>
  <c r="E3070" i="35"/>
  <c r="E1508" i="35"/>
  <c r="E3338" i="35"/>
  <c r="E693" i="35"/>
  <c r="E1003" i="35"/>
  <c r="E2142" i="35"/>
  <c r="F341" i="45"/>
  <c r="E176" i="35"/>
  <c r="F1135" i="35"/>
  <c r="C763" i="45"/>
  <c r="C1028" i="45"/>
  <c r="E332" i="45"/>
  <c r="F549" i="45"/>
  <c r="F40" i="45"/>
  <c r="E281" i="45"/>
  <c r="F193" i="45"/>
  <c r="E1761" i="45"/>
  <c r="J80" i="45"/>
  <c r="C3024" i="35"/>
  <c r="C239" i="45"/>
  <c r="F224" i="45"/>
  <c r="D71" i="45"/>
  <c r="C502" i="45"/>
  <c r="E541" i="45"/>
  <c r="C100" i="45"/>
  <c r="E587" i="45"/>
  <c r="F1049" i="45"/>
  <c r="C381" i="45"/>
  <c r="F71" i="45"/>
  <c r="D41" i="35"/>
  <c r="C2528" i="35"/>
  <c r="B46" i="35"/>
  <c r="F2286" i="35"/>
  <c r="C2707" i="35"/>
  <c r="C2565" i="35"/>
  <c r="D121" i="45"/>
  <c r="C2228" i="35"/>
  <c r="F2432" i="35"/>
  <c r="F3198" i="35"/>
  <c r="F2736" i="35"/>
  <c r="C1340" i="45"/>
  <c r="F106" i="35"/>
  <c r="F3431" i="35"/>
  <c r="E449" i="45"/>
  <c r="E2168" i="45"/>
  <c r="C1636" i="45"/>
  <c r="C1712" i="45"/>
  <c r="F488" i="45"/>
  <c r="M27" i="5"/>
  <c r="F315" i="45"/>
  <c r="E866" i="45"/>
  <c r="C337" i="45"/>
  <c r="E488" i="45"/>
  <c r="F639" i="45"/>
  <c r="H47" i="45"/>
  <c r="F204" i="45"/>
  <c r="C736" i="45"/>
  <c r="G19" i="5"/>
  <c r="C597" i="45"/>
  <c r="E789" i="45"/>
  <c r="C784" i="45"/>
  <c r="M26" i="45"/>
  <c r="F3023" i="35"/>
  <c r="E1637" i="45"/>
  <c r="C675" i="45"/>
  <c r="H121" i="45"/>
  <c r="C512" i="45"/>
  <c r="J6" i="35"/>
  <c r="F1350" i="35"/>
  <c r="F89" i="45"/>
  <c r="E972" i="45"/>
  <c r="D97" i="45"/>
  <c r="E1575" i="35"/>
  <c r="F799" i="45"/>
  <c r="F2540" i="35"/>
  <c r="E34" i="35"/>
  <c r="C1018" i="35"/>
  <c r="C2053" i="45"/>
  <c r="F1199" i="45"/>
  <c r="C102" i="35"/>
  <c r="E1535" i="45"/>
  <c r="C631" i="45"/>
  <c r="F775" i="45"/>
  <c r="F1916" i="35"/>
  <c r="E83" i="35"/>
  <c r="E852" i="45"/>
  <c r="B21" i="35"/>
  <c r="F2726" i="35"/>
  <c r="F1317" i="35"/>
  <c r="F1665" i="45"/>
  <c r="E3464" i="35"/>
  <c r="D85" i="35"/>
  <c r="E3264" i="35"/>
  <c r="M121" i="45"/>
  <c r="C2623" i="35"/>
  <c r="F2604" i="35"/>
  <c r="B10" i="35"/>
  <c r="C1684" i="35"/>
  <c r="F3293" i="35"/>
  <c r="J76" i="35"/>
  <c r="C2241" i="35"/>
  <c r="C3340" i="35"/>
  <c r="F2686" i="35"/>
  <c r="F2117" i="45"/>
  <c r="C3032" i="35"/>
  <c r="C307" i="35"/>
  <c r="C1192" i="35"/>
  <c r="C94" i="35"/>
  <c r="F335" i="35"/>
  <c r="C2" i="38"/>
  <c r="E1406" i="35"/>
  <c r="E2296" i="35"/>
  <c r="F381" i="35"/>
  <c r="C3087" i="35"/>
  <c r="E301" i="35"/>
  <c r="F1481" i="35"/>
  <c r="E2520" i="35"/>
  <c r="F443" i="35"/>
  <c r="E2568" i="35"/>
  <c r="E722" i="45"/>
  <c r="F1390" i="45"/>
  <c r="F3245" i="35"/>
  <c r="F3260" i="35"/>
  <c r="E1468" i="45"/>
  <c r="C2997" i="35"/>
  <c r="E2412" i="35"/>
  <c r="F131" i="45"/>
  <c r="C750" i="35"/>
  <c r="E1011" i="35"/>
  <c r="C83" i="45"/>
  <c r="C1241" i="35"/>
  <c r="C27" i="35"/>
  <c r="F248" i="45"/>
  <c r="E1273" i="45"/>
  <c r="F733" i="45"/>
  <c r="F352" i="45"/>
  <c r="C1768" i="45"/>
  <c r="F1340" i="45"/>
  <c r="E208" i="45"/>
  <c r="F134" i="45"/>
  <c r="E1464" i="45"/>
  <c r="M81" i="45"/>
  <c r="C758" i="45"/>
  <c r="B19" i="45"/>
  <c r="C1432" i="45"/>
  <c r="D48" i="35"/>
  <c r="H49" i="45"/>
  <c r="F1282" i="45"/>
  <c r="F1969" i="45"/>
  <c r="H97" i="35"/>
  <c r="E625" i="45"/>
  <c r="B103" i="45"/>
  <c r="M8" i="35"/>
  <c r="F2123" i="45"/>
  <c r="C528" i="45"/>
  <c r="F1002" i="45"/>
  <c r="E721" i="45"/>
  <c r="F531" i="45"/>
  <c r="C346" i="45"/>
  <c r="E430" i="45"/>
  <c r="C871" i="45"/>
  <c r="E303" i="45"/>
  <c r="J33" i="35"/>
  <c r="M79" i="45"/>
  <c r="C153" i="45"/>
  <c r="E1756" i="45"/>
  <c r="E1076" i="45"/>
  <c r="D114" i="45"/>
  <c r="E996" i="45"/>
  <c r="C679" i="45"/>
  <c r="C318" i="45"/>
  <c r="F136" i="45"/>
  <c r="F960" i="35"/>
  <c r="E3350" i="35"/>
  <c r="F459" i="45"/>
  <c r="F3471" i="35"/>
  <c r="F2426" i="35"/>
  <c r="F620" i="45"/>
  <c r="E3187" i="35"/>
  <c r="D32" i="45"/>
  <c r="E2028" i="35"/>
  <c r="F66" i="35"/>
  <c r="E1916" i="45"/>
  <c r="E108" i="45"/>
  <c r="F1297" i="45"/>
  <c r="F1149" i="45"/>
  <c r="B6" i="38"/>
  <c r="C1113" i="45"/>
  <c r="F1266" i="45"/>
  <c r="E39" i="35"/>
  <c r="E328" i="45"/>
  <c r="C554" i="45"/>
  <c r="C1584" i="45"/>
  <c r="F1760" i="35"/>
  <c r="C958" i="45"/>
  <c r="D11" i="35"/>
  <c r="C695" i="45"/>
  <c r="C112" i="45"/>
  <c r="C549" i="45"/>
  <c r="F564" i="45"/>
  <c r="E1339" i="35"/>
  <c r="F111" i="35"/>
  <c r="D73" i="35"/>
  <c r="M24" i="5"/>
  <c r="E3292" i="35"/>
  <c r="E104" i="35"/>
  <c r="F1940" i="45"/>
  <c r="E257" i="35"/>
  <c r="C14" i="8"/>
  <c r="C940" i="45"/>
  <c r="E1837" i="45"/>
  <c r="E1498" i="45"/>
  <c r="F1577" i="45"/>
  <c r="E100" i="45"/>
  <c r="D101" i="45"/>
  <c r="E51" i="45"/>
  <c r="E1780" i="45"/>
  <c r="J97" i="45"/>
  <c r="E239" i="45"/>
  <c r="F490" i="45"/>
  <c r="F86" i="45"/>
  <c r="F840" i="45"/>
  <c r="C573" i="45"/>
  <c r="C649" i="45"/>
  <c r="C78" i="35"/>
  <c r="C12" i="5"/>
  <c r="F1237" i="45"/>
  <c r="H4" i="35"/>
  <c r="C1700" i="35"/>
  <c r="C710" i="35"/>
  <c r="C3048" i="35"/>
  <c r="M91" i="35"/>
  <c r="C137" i="45"/>
  <c r="F1550" i="45"/>
  <c r="E1039" i="45"/>
  <c r="F344" i="45"/>
  <c r="F472" i="45"/>
  <c r="C296" i="45"/>
  <c r="E1722" i="45"/>
  <c r="E123" i="45"/>
  <c r="F2108" i="45"/>
  <c r="F3156" i="35"/>
  <c r="C1510" i="45"/>
  <c r="H17" i="35"/>
  <c r="F1080" i="45"/>
  <c r="F435" i="45"/>
  <c r="C40" i="45"/>
  <c r="B114" i="45"/>
  <c r="E744" i="45"/>
  <c r="B102" i="35"/>
  <c r="E517" i="45"/>
  <c r="F262" i="45"/>
  <c r="B55" i="35"/>
  <c r="E10" i="8"/>
  <c r="D72" i="35"/>
  <c r="F1597" i="35"/>
  <c r="F3196" i="35"/>
  <c r="C44" i="35"/>
  <c r="F372" i="45"/>
  <c r="E2509" i="35"/>
  <c r="B38" i="35"/>
  <c r="E59" i="35"/>
  <c r="E716" i="45"/>
  <c r="E261" i="45"/>
  <c r="C1257" i="45"/>
  <c r="F203" i="45"/>
  <c r="E1705" i="45"/>
  <c r="N15" i="5"/>
  <c r="E857" i="45"/>
  <c r="F647" i="45"/>
  <c r="C1886" i="45"/>
  <c r="C978" i="45"/>
  <c r="E279" i="45"/>
  <c r="C1122" i="45"/>
  <c r="C898" i="45"/>
  <c r="F1336" i="45"/>
  <c r="F1610" i="45"/>
  <c r="C598" i="45"/>
  <c r="D78" i="45"/>
  <c r="E1075" i="45"/>
  <c r="E917" i="45"/>
  <c r="E353" i="45"/>
  <c r="E568" i="35"/>
  <c r="M57" i="35"/>
  <c r="E1597" i="35"/>
  <c r="F3131" i="35"/>
  <c r="F186" i="45"/>
  <c r="C30" i="5"/>
  <c r="F963" i="35"/>
  <c r="F2636" i="35"/>
  <c r="F317" i="45"/>
  <c r="E1488" i="35"/>
  <c r="C3268" i="35"/>
  <c r="C232" i="45"/>
  <c r="E75" i="35"/>
  <c r="E774" i="45"/>
  <c r="F611" i="45"/>
  <c r="E429" i="45"/>
  <c r="E1872" i="45"/>
  <c r="C1069" i="45"/>
  <c r="F1144" i="45"/>
  <c r="C819" i="45"/>
  <c r="C1209" i="45"/>
  <c r="F678" i="45"/>
  <c r="F803" i="45"/>
  <c r="D139" i="35"/>
  <c r="E462" i="45"/>
  <c r="E284" i="45"/>
  <c r="F516" i="45"/>
  <c r="F750" i="35"/>
  <c r="M60" i="45"/>
  <c r="F731" i="45"/>
  <c r="F1878" i="35"/>
  <c r="B80" i="45"/>
  <c r="E577" i="45"/>
  <c r="H11" i="35"/>
  <c r="C1753" i="45"/>
  <c r="M40" i="35"/>
  <c r="C115" i="45"/>
  <c r="C1756" i="45"/>
  <c r="E2095" i="45"/>
  <c r="E1314" i="45"/>
  <c r="F406" i="45"/>
  <c r="C546" i="45"/>
  <c r="C565" i="45"/>
  <c r="C1669" i="35"/>
  <c r="D80" i="35"/>
  <c r="H47" i="35"/>
  <c r="C2470" i="35"/>
  <c r="F1432" i="45"/>
  <c r="C1910" i="45"/>
  <c r="C258" i="45"/>
  <c r="C1153" i="45"/>
  <c r="F362" i="45"/>
  <c r="C2263" i="35"/>
  <c r="E150" i="45"/>
  <c r="H83" i="45"/>
  <c r="C761" i="45"/>
  <c r="F1538" i="35"/>
  <c r="F1815" i="35"/>
  <c r="C1547" i="45"/>
  <c r="C221" i="35"/>
  <c r="F1425" i="35"/>
  <c r="E1487" i="45"/>
  <c r="F544" i="45"/>
  <c r="C1370" i="45"/>
  <c r="E177" i="35"/>
  <c r="F1143" i="35"/>
  <c r="E747" i="45"/>
  <c r="E204" i="35"/>
  <c r="F3192" i="35"/>
  <c r="M85" i="45"/>
  <c r="C922" i="35"/>
  <c r="C226" i="35"/>
  <c r="E394" i="45"/>
  <c r="D46" i="35"/>
  <c r="C2153" i="35"/>
  <c r="D2" i="5"/>
  <c r="E116" i="45"/>
  <c r="E404" i="45"/>
  <c r="B26" i="5"/>
  <c r="F1608" i="45"/>
  <c r="C1161" i="45"/>
  <c r="C1356" i="45"/>
  <c r="E426" i="45"/>
  <c r="E1187" i="45"/>
  <c r="C698" i="45"/>
  <c r="F680" i="45"/>
  <c r="C123" i="45"/>
  <c r="E805" i="45"/>
  <c r="C722" i="45"/>
  <c r="E53" i="45"/>
  <c r="F718" i="45"/>
  <c r="C989" i="45"/>
  <c r="H53" i="45"/>
  <c r="C363" i="45"/>
  <c r="F1089" i="45"/>
  <c r="C2013" i="45"/>
  <c r="C507" i="45"/>
  <c r="D27" i="5"/>
  <c r="F1866" i="45"/>
  <c r="J51" i="35"/>
  <c r="F2240" i="45"/>
  <c r="F12" i="5"/>
  <c r="H99" i="45"/>
  <c r="F1623" i="45"/>
  <c r="F810" i="45"/>
  <c r="F27" i="35"/>
  <c r="E3444" i="35"/>
  <c r="F460" i="45"/>
  <c r="F343" i="45"/>
  <c r="E324" i="45"/>
  <c r="F832" i="45"/>
  <c r="C132" i="45"/>
  <c r="F863" i="45"/>
  <c r="F525" i="45"/>
  <c r="D22" i="5"/>
  <c r="C2044" i="35"/>
  <c r="E11" i="35"/>
  <c r="F649" i="45"/>
  <c r="C1145" i="35"/>
  <c r="E1883" i="35"/>
  <c r="C392" i="45"/>
  <c r="E1557" i="35"/>
  <c r="B16" i="45"/>
  <c r="F905" i="45"/>
  <c r="E2533" i="35"/>
  <c r="H76" i="45"/>
  <c r="C2946" i="35"/>
  <c r="F2701" i="35"/>
  <c r="C1414" i="45"/>
  <c r="E1056" i="45"/>
  <c r="E2737" i="45"/>
  <c r="F739" i="45"/>
  <c r="F814" i="45"/>
  <c r="D57" i="35"/>
  <c r="F991" i="45"/>
  <c r="E184" i="35"/>
  <c r="C251" i="45"/>
  <c r="M2" i="35"/>
  <c r="E2122" i="45"/>
  <c r="C1204" i="45"/>
  <c r="E600" i="45"/>
  <c r="E867" i="45"/>
  <c r="C1136" i="45"/>
  <c r="B13" i="35"/>
  <c r="C438" i="45"/>
  <c r="F165" i="45"/>
  <c r="E817" i="35"/>
  <c r="F2937" i="35"/>
  <c r="C1168" i="45"/>
  <c r="E510" i="45"/>
  <c r="B28" i="5"/>
  <c r="C3434" i="35"/>
  <c r="E820" i="45"/>
  <c r="E597" i="35"/>
  <c r="C1249" i="45"/>
  <c r="F1039" i="45"/>
  <c r="E839" i="45"/>
  <c r="C1224" i="45"/>
  <c r="B2" i="35"/>
  <c r="F1514" i="45"/>
  <c r="F648" i="45"/>
  <c r="C711" i="45"/>
  <c r="C760" i="45"/>
  <c r="F901" i="35"/>
  <c r="B77" i="45"/>
  <c r="M19" i="35"/>
  <c r="B78" i="45"/>
  <c r="M77" i="45"/>
  <c r="E1249" i="45"/>
  <c r="E3056" i="35"/>
  <c r="E143" i="45"/>
  <c r="F1077" i="45"/>
  <c r="F453" i="45"/>
  <c r="D119" i="45"/>
  <c r="C2965" i="35"/>
  <c r="E2632" i="35"/>
  <c r="C1022" i="35"/>
  <c r="C1392" i="45"/>
  <c r="F1960" i="45"/>
  <c r="D93" i="45"/>
  <c r="M72" i="35"/>
  <c r="M86" i="45"/>
  <c r="C183" i="45"/>
  <c r="E165" i="45"/>
  <c r="M115" i="45"/>
  <c r="E5" i="5"/>
  <c r="J74" i="45"/>
  <c r="C569" i="45"/>
  <c r="F196" i="45"/>
  <c r="E296" i="45"/>
  <c r="F464" i="45"/>
  <c r="C3398" i="35"/>
  <c r="C80" i="45"/>
  <c r="F463" i="45"/>
  <c r="F1646" i="45"/>
  <c r="F276" i="45"/>
  <c r="E338" i="45"/>
  <c r="F715" i="45"/>
  <c r="F485" i="35"/>
  <c r="C46" i="35"/>
  <c r="F104" i="45"/>
  <c r="C2572" i="35"/>
  <c r="F1995" i="35"/>
  <c r="E170" i="45"/>
  <c r="E336" i="45"/>
  <c r="C2643" i="35"/>
  <c r="F888" i="35"/>
  <c r="F1151" i="45"/>
  <c r="E362" i="35"/>
  <c r="F849" i="45"/>
  <c r="C2099" i="45"/>
  <c r="E212" i="45"/>
  <c r="E1574" i="45"/>
  <c r="J47" i="45"/>
  <c r="F283" i="45"/>
  <c r="F738" i="45"/>
  <c r="C1057" i="45"/>
  <c r="C697" i="45"/>
  <c r="F505" i="45"/>
  <c r="C883" i="45"/>
  <c r="F156" i="45"/>
  <c r="C56" i="35"/>
  <c r="E375" i="45"/>
  <c r="F230" i="45"/>
  <c r="C27" i="5"/>
  <c r="F1445" i="45"/>
  <c r="C1381" i="45"/>
  <c r="F833" i="45"/>
  <c r="F393" i="45"/>
  <c r="F1674" i="35"/>
  <c r="F1931" i="35"/>
  <c r="B87" i="35"/>
  <c r="E637" i="45"/>
  <c r="E2068" i="35"/>
  <c r="C593" i="35"/>
  <c r="F926" i="45"/>
  <c r="C1059" i="35"/>
  <c r="F2351" i="35"/>
  <c r="C1430" i="45"/>
  <c r="E64" i="35"/>
  <c r="C3327" i="35"/>
  <c r="E2086" i="45"/>
  <c r="C2423" i="35"/>
  <c r="C1976" i="45"/>
  <c r="C1317" i="45"/>
  <c r="E1430" i="45"/>
  <c r="E1961" i="45"/>
  <c r="J113" i="45"/>
  <c r="L18" i="5"/>
  <c r="E122" i="45"/>
  <c r="C537" i="45"/>
  <c r="C116" i="45"/>
  <c r="J72" i="45"/>
  <c r="C213" i="45"/>
  <c r="F1099" i="45"/>
  <c r="C476" i="35"/>
  <c r="F444" i="45"/>
  <c r="F184" i="45"/>
  <c r="C580" i="45"/>
  <c r="D45" i="45"/>
  <c r="F2658" i="35"/>
  <c r="C948" i="45"/>
  <c r="C909" i="45"/>
  <c r="D49" i="45"/>
  <c r="C100" i="35"/>
  <c r="C1187" i="45"/>
  <c r="E1149" i="45"/>
  <c r="F3174" i="35"/>
  <c r="B9" i="35"/>
  <c r="C1993" i="45"/>
  <c r="F753" i="45"/>
  <c r="C641" i="45"/>
  <c r="M120" i="45"/>
  <c r="F378" i="45"/>
  <c r="J116" i="45"/>
  <c r="F986" i="45"/>
  <c r="F1170" i="45"/>
  <c r="C1647" i="45"/>
  <c r="J48" i="35"/>
  <c r="C2870" i="35"/>
  <c r="C288" i="45"/>
  <c r="C806" i="45"/>
  <c r="H114" i="35"/>
  <c r="O21" i="5"/>
  <c r="C2888" i="35"/>
  <c r="J119" i="35"/>
  <c r="E71" i="45"/>
  <c r="J50" i="35"/>
  <c r="E2082" i="35"/>
  <c r="C358" i="45"/>
  <c r="F740" i="45"/>
  <c r="E277" i="45"/>
  <c r="M9" i="8"/>
  <c r="C1746" i="35"/>
  <c r="C1447" i="35"/>
  <c r="F1325" i="35"/>
  <c r="C116" i="35"/>
  <c r="E3345" i="35"/>
  <c r="H49" i="35"/>
  <c r="E1648" i="35"/>
  <c r="F1067" i="45"/>
  <c r="F807" i="35"/>
  <c r="E2155" i="35"/>
  <c r="E2871" i="35"/>
  <c r="C272" i="45"/>
  <c r="F1408" i="35"/>
  <c r="F2328" i="35"/>
  <c r="F3457" i="35"/>
  <c r="F1628" i="45"/>
  <c r="H13" i="35"/>
  <c r="E943" i="45"/>
  <c r="C653" i="45"/>
  <c r="F1276" i="45"/>
  <c r="C1817" i="45"/>
  <c r="E1107" i="45"/>
  <c r="F587" i="45"/>
  <c r="F1164" i="45"/>
  <c r="F1655" i="45"/>
  <c r="L5" i="5"/>
  <c r="E160" i="45"/>
  <c r="E700" i="45"/>
  <c r="F265" i="45"/>
  <c r="C1329" i="45"/>
  <c r="E960" i="45"/>
  <c r="E1391" i="45"/>
  <c r="C2201" i="45"/>
  <c r="C359" i="45"/>
  <c r="F1260" i="45"/>
  <c r="M117" i="35"/>
  <c r="C1862" i="45"/>
  <c r="E1208" i="45"/>
  <c r="E433" i="45"/>
  <c r="E1861" i="45"/>
  <c r="C452" i="45"/>
  <c r="F920" i="45"/>
  <c r="F357" i="45"/>
  <c r="E1984" i="45"/>
  <c r="C49" i="45"/>
  <c r="E1876" i="45"/>
  <c r="C492" i="45"/>
  <c r="E1350" i="45"/>
  <c r="C728" i="45"/>
  <c r="F519" i="35"/>
  <c r="J45" i="35"/>
  <c r="N13" i="5"/>
  <c r="C130" i="45"/>
  <c r="F1779" i="45"/>
  <c r="E641" i="45"/>
  <c r="J11" i="35"/>
  <c r="E356" i="35"/>
  <c r="E669" i="45"/>
  <c r="C2663" i="35"/>
  <c r="C2346" i="35"/>
  <c r="E388" i="45"/>
  <c r="C647" i="45"/>
  <c r="C3410" i="35"/>
  <c r="M100" i="45"/>
  <c r="C17" i="8"/>
  <c r="C3135" i="35"/>
  <c r="C789" i="45"/>
  <c r="E995" i="45"/>
  <c r="F410" i="45"/>
  <c r="E873" i="45"/>
  <c r="F1133" i="35"/>
  <c r="F666" i="35"/>
  <c r="F504" i="45"/>
  <c r="E1613" i="45"/>
  <c r="E897" i="35"/>
  <c r="H10" i="45"/>
  <c r="C385" i="45"/>
  <c r="E1529" i="45"/>
  <c r="E1405" i="45"/>
  <c r="F1281" i="45"/>
  <c r="E403" i="45"/>
  <c r="E1169" i="35"/>
  <c r="C351" i="45"/>
  <c r="B36" i="45"/>
  <c r="E3390" i="35"/>
  <c r="C2610" i="35"/>
  <c r="F217" i="45"/>
  <c r="F865" i="45"/>
  <c r="E958" i="35"/>
  <c r="H10" i="35"/>
  <c r="E343" i="45"/>
  <c r="H66" i="35"/>
  <c r="F669" i="45"/>
  <c r="E1261" i="45"/>
  <c r="F5" i="5"/>
  <c r="E1536" i="45"/>
  <c r="E454" i="45"/>
  <c r="E459" i="45"/>
  <c r="D60" i="45"/>
  <c r="C817" i="45"/>
  <c r="E1822" i="45"/>
  <c r="C865" i="45"/>
  <c r="E467" i="45"/>
  <c r="C64" i="35"/>
  <c r="C2380" i="35"/>
  <c r="F900" i="45"/>
  <c r="D12" i="5"/>
  <c r="C545" i="45"/>
  <c r="F6" i="35"/>
  <c r="F721" i="45"/>
  <c r="J20" i="45"/>
  <c r="F162" i="45"/>
  <c r="E963" i="35"/>
  <c r="B116" i="35"/>
  <c r="B73" i="45"/>
  <c r="H115" i="45"/>
  <c r="C2241" i="45"/>
  <c r="F652" i="45"/>
  <c r="C617" i="45"/>
  <c r="E77" i="45"/>
  <c r="F1219" i="45"/>
  <c r="E1684" i="45"/>
  <c r="C716" i="45"/>
  <c r="E828" i="45"/>
  <c r="F729" i="45"/>
  <c r="C1518" i="45"/>
  <c r="F1146" i="45"/>
  <c r="F1697" i="45"/>
  <c r="F348" i="45"/>
  <c r="C340" i="45"/>
  <c r="E349" i="45"/>
  <c r="B16" i="35"/>
  <c r="F137" i="45"/>
  <c r="E494" i="45"/>
  <c r="C727" i="45"/>
  <c r="J22" i="35"/>
  <c r="F1812" i="35"/>
  <c r="C1442" i="35"/>
  <c r="F270" i="45"/>
  <c r="C1763" i="35"/>
  <c r="M122" i="35"/>
  <c r="F202" i="45"/>
  <c r="D107" i="45"/>
  <c r="E2090" i="35"/>
  <c r="C179" i="45"/>
  <c r="F268" i="45"/>
  <c r="E1302" i="35"/>
  <c r="F338" i="45"/>
  <c r="J8" i="35"/>
  <c r="F1236" i="45"/>
  <c r="E992" i="45"/>
  <c r="E127" i="45"/>
  <c r="F582" i="45"/>
  <c r="C903" i="45"/>
  <c r="B82" i="45"/>
  <c r="H103" i="45"/>
  <c r="C97" i="35"/>
  <c r="E687" i="45"/>
  <c r="E1225" i="45"/>
  <c r="C563" i="45"/>
  <c r="B86" i="45"/>
  <c r="C794" i="45"/>
  <c r="E1329" i="45"/>
  <c r="F155" i="45"/>
  <c r="C1078" i="45"/>
  <c r="E376" i="45"/>
  <c r="E629" i="45"/>
  <c r="E3190" i="35"/>
  <c r="E2748" i="35"/>
  <c r="C1592" i="35"/>
  <c r="C318" i="35"/>
  <c r="E629" i="35"/>
  <c r="E766" i="35"/>
  <c r="C450" i="45"/>
  <c r="F2399" i="35"/>
  <c r="H107" i="35"/>
  <c r="O18" i="5"/>
  <c r="H108" i="45"/>
  <c r="E532" i="35"/>
  <c r="C48" i="35"/>
  <c r="E1979" i="35"/>
  <c r="C436" i="45"/>
  <c r="E1768" i="45"/>
  <c r="F888" i="45"/>
  <c r="F666" i="45"/>
  <c r="C182" i="45"/>
  <c r="E966" i="45"/>
  <c r="J47" i="35"/>
  <c r="F671" i="45"/>
  <c r="C408" i="45"/>
  <c r="C520" i="45"/>
  <c r="D108" i="35"/>
  <c r="E387" i="45"/>
  <c r="B20" i="45"/>
  <c r="F800" i="45"/>
  <c r="C630" i="45"/>
  <c r="C15" i="5"/>
  <c r="C725" i="45"/>
  <c r="E781" i="35"/>
  <c r="E374" i="45"/>
  <c r="E2107" i="45"/>
  <c r="F309" i="35"/>
  <c r="F925" i="45"/>
  <c r="M16" i="45"/>
  <c r="F236" i="45"/>
  <c r="F511" i="45"/>
  <c r="F386" i="45"/>
  <c r="C147" i="45"/>
  <c r="F170" i="45"/>
  <c r="C486" i="45"/>
  <c r="M92" i="45"/>
  <c r="E497" i="45"/>
  <c r="E230" i="45"/>
  <c r="F637" i="45"/>
  <c r="M103" i="45"/>
  <c r="E2868" i="35"/>
  <c r="F1443" i="45"/>
  <c r="E1912" i="45"/>
  <c r="E214" i="45"/>
  <c r="F1076" i="45"/>
  <c r="F3403" i="35"/>
  <c r="F1215" i="35"/>
  <c r="C2892" i="35"/>
  <c r="E1239" i="45"/>
  <c r="E1316" i="35"/>
  <c r="F1302" i="35"/>
  <c r="F823" i="45"/>
  <c r="E2130" i="45"/>
  <c r="C421" i="35"/>
  <c r="C2156" i="35"/>
  <c r="F2427" i="35"/>
  <c r="E1377" i="35"/>
  <c r="E389" i="45"/>
  <c r="E3374" i="35"/>
  <c r="F1176" i="45"/>
  <c r="C2" i="8"/>
  <c r="F1814" i="35"/>
  <c r="F127" i="45"/>
  <c r="E3430" i="35"/>
  <c r="E166" i="35"/>
  <c r="E2203" i="35"/>
  <c r="F765" i="45"/>
  <c r="F485" i="45"/>
  <c r="F2277" i="45"/>
  <c r="C244" i="45"/>
  <c r="B106" i="45"/>
  <c r="C5" i="5"/>
  <c r="C1552" i="45"/>
  <c r="C2518" i="45"/>
  <c r="E1136" i="45"/>
  <c r="D74" i="45"/>
  <c r="C366" i="45"/>
  <c r="E1545" i="45"/>
  <c r="F41" i="45"/>
  <c r="C1117" i="45"/>
  <c r="M76" i="35"/>
  <c r="C368" i="45"/>
  <c r="C567" i="45"/>
  <c r="F1326" i="45"/>
  <c r="F1078" i="45"/>
  <c r="F654" i="45"/>
  <c r="C1837" i="45"/>
  <c r="F932" i="45"/>
  <c r="J108" i="45"/>
  <c r="D115" i="45"/>
  <c r="F1152" i="45"/>
  <c r="F717" i="45"/>
  <c r="B42" i="35"/>
  <c r="C1200" i="45"/>
  <c r="E948" i="45"/>
  <c r="E1505" i="45"/>
  <c r="N24" i="5"/>
  <c r="C1021" i="45"/>
  <c r="C544" i="45"/>
  <c r="F191" i="45"/>
  <c r="C2596" i="35"/>
  <c r="J88" i="45"/>
  <c r="F1388" i="45"/>
  <c r="C585" i="45"/>
  <c r="C214" i="45"/>
  <c r="C489" i="45"/>
  <c r="C1108" i="35"/>
  <c r="E1018" i="45"/>
  <c r="E1411" i="35"/>
  <c r="F589" i="45"/>
  <c r="C1873" i="35"/>
  <c r="F219" i="35"/>
  <c r="M83" i="45"/>
  <c r="C1029" i="35"/>
  <c r="C1719" i="35"/>
  <c r="C921" i="45"/>
  <c r="F3241" i="35"/>
  <c r="E667" i="45"/>
  <c r="C762" i="45"/>
  <c r="C1997" i="45"/>
  <c r="E1714" i="45"/>
  <c r="E510" i="35"/>
  <c r="H97" i="45"/>
  <c r="E571" i="45"/>
  <c r="C2909" i="35"/>
  <c r="D20" i="45"/>
  <c r="F1475" i="45"/>
  <c r="C792" i="35"/>
  <c r="F1918" i="45"/>
  <c r="F466" i="45"/>
  <c r="F676" i="45"/>
  <c r="C1201" i="45"/>
  <c r="E315" i="45"/>
  <c r="C62" i="45"/>
  <c r="C1281" i="45"/>
  <c r="E640" i="45"/>
  <c r="C2484" i="35"/>
  <c r="C1947" i="35"/>
  <c r="E545" i="45"/>
  <c r="F1085" i="35"/>
  <c r="C2926" i="35"/>
  <c r="B15" i="8"/>
  <c r="E843" i="35"/>
  <c r="E3412" i="35"/>
  <c r="B27" i="35"/>
  <c r="C45" i="45"/>
  <c r="F963" i="45"/>
  <c r="C131" i="45"/>
  <c r="J102" i="45"/>
  <c r="M139" i="35"/>
  <c r="E871" i="45"/>
  <c r="B14" i="35"/>
  <c r="F2495" i="35"/>
  <c r="E428" i="45"/>
  <c r="F402" i="45"/>
  <c r="E255" i="45"/>
  <c r="C253" i="45"/>
  <c r="C357" i="45"/>
  <c r="F1108" i="45"/>
  <c r="F1021" i="45"/>
  <c r="M102" i="35"/>
  <c r="C2581" i="35"/>
  <c r="E947" i="45"/>
  <c r="C82" i="45"/>
  <c r="C124" i="35"/>
  <c r="E306" i="35"/>
  <c r="E528" i="45"/>
  <c r="F1246" i="45"/>
  <c r="E1717" i="45"/>
  <c r="C1759" i="45"/>
  <c r="E418" i="45"/>
  <c r="C254" i="45"/>
  <c r="C10" i="45"/>
  <c r="B110" i="45"/>
  <c r="F1347" i="45"/>
  <c r="F517" i="45"/>
  <c r="E754" i="45"/>
  <c r="C93" i="45"/>
  <c r="C1610" i="45"/>
  <c r="E654" i="45"/>
  <c r="C791" i="45"/>
  <c r="E550" i="45"/>
  <c r="C1314" i="45"/>
  <c r="F239" i="45"/>
  <c r="H9" i="45"/>
  <c r="C303" i="45"/>
  <c r="M96" i="45"/>
  <c r="F3321" i="35"/>
  <c r="E822" i="35"/>
  <c r="E2849" i="35"/>
  <c r="E1666" i="35"/>
  <c r="E1137" i="35"/>
  <c r="C1813" i="35"/>
  <c r="E2060" i="45"/>
  <c r="E2800" i="35"/>
  <c r="F3120" i="35"/>
  <c r="E2056" i="45"/>
  <c r="E516" i="45"/>
  <c r="F3074" i="35"/>
  <c r="E829" i="45"/>
  <c r="F657" i="45"/>
  <c r="E272" i="45"/>
  <c r="L27" i="5"/>
  <c r="E1001" i="45"/>
  <c r="J77" i="45"/>
  <c r="C1133" i="45"/>
  <c r="C1812" i="35"/>
  <c r="C1154" i="45"/>
  <c r="F1200" i="45"/>
  <c r="E1170" i="45"/>
  <c r="E168" i="45"/>
  <c r="C3149" i="35"/>
  <c r="C1433" i="45"/>
  <c r="E322" i="45"/>
  <c r="E1789" i="35"/>
  <c r="F274" i="45"/>
  <c r="F1253" i="45"/>
  <c r="C42" i="35"/>
  <c r="E1555" i="35"/>
  <c r="F1969" i="35"/>
  <c r="F290" i="35"/>
  <c r="C11" i="8"/>
  <c r="C317" i="45"/>
  <c r="C2276" i="35"/>
  <c r="E2818" i="35"/>
  <c r="D60" i="35"/>
  <c r="E93" i="35"/>
  <c r="C1496" i="35"/>
  <c r="D91" i="45"/>
  <c r="C2462" i="35"/>
  <c r="E1012" i="35"/>
  <c r="E102" i="45"/>
  <c r="E1332" i="35"/>
  <c r="F108" i="35"/>
  <c r="E627" i="45"/>
  <c r="E790" i="45"/>
  <c r="D116" i="45"/>
  <c r="D79" i="45"/>
  <c r="F1284" i="45"/>
  <c r="E2987" i="35"/>
  <c r="E1213" i="45"/>
  <c r="E1232" i="45"/>
  <c r="H9" i="35"/>
  <c r="E101" i="45"/>
  <c r="F801" i="45"/>
  <c r="B15" i="5"/>
  <c r="F95" i="45"/>
  <c r="F1003" i="45"/>
  <c r="M36" i="45"/>
  <c r="F152" i="45"/>
  <c r="E882" i="45"/>
  <c r="J91" i="45"/>
  <c r="C114" i="35"/>
  <c r="C657" i="45"/>
  <c r="E346" i="45"/>
  <c r="F828" i="45"/>
  <c r="F167" i="45"/>
  <c r="F3370" i="35"/>
  <c r="C1232" i="45"/>
  <c r="E622" i="45"/>
  <c r="E1358" i="45"/>
  <c r="F245" i="45"/>
  <c r="F802" i="45"/>
  <c r="F987" i="45"/>
  <c r="J17" i="35"/>
  <c r="C2615" i="35"/>
  <c r="F889" i="45"/>
  <c r="E1132" i="45"/>
  <c r="F3148" i="35"/>
  <c r="C558" i="45"/>
  <c r="C572" i="45"/>
  <c r="C964" i="45"/>
  <c r="O11" i="5"/>
  <c r="E2267" i="35"/>
  <c r="F2396" i="35"/>
  <c r="F22" i="5"/>
  <c r="C25" i="35"/>
  <c r="C2181" i="35"/>
  <c r="E1264" i="35"/>
  <c r="C111" i="45"/>
  <c r="F1495" i="45"/>
  <c r="C411" i="45"/>
  <c r="F4" i="35"/>
  <c r="E1711" i="35"/>
  <c r="F2968" i="35"/>
  <c r="E1320" i="45"/>
  <c r="F1970" i="35"/>
  <c r="E263" i="45"/>
  <c r="C2963" i="35"/>
  <c r="F1422" i="35"/>
  <c r="E204" i="45"/>
  <c r="B62" i="35"/>
  <c r="E1438" i="35"/>
  <c r="F2095" i="35"/>
  <c r="C494" i="45"/>
  <c r="E101" i="35"/>
  <c r="F2680" i="35"/>
  <c r="H8" i="35"/>
  <c r="C877" i="35"/>
  <c r="F2468" i="35"/>
  <c r="B61" i="35"/>
  <c r="E1578" i="35"/>
  <c r="E1087" i="35"/>
  <c r="C2524" i="35"/>
  <c r="C1477" i="35"/>
  <c r="B2" i="37"/>
  <c r="C2534" i="35"/>
  <c r="E1026" i="35"/>
  <c r="C2125" i="35"/>
  <c r="F74" i="45"/>
  <c r="F1051" i="45"/>
  <c r="E2040" i="35"/>
  <c r="B72" i="45"/>
  <c r="F933" i="45"/>
  <c r="F2141" i="35"/>
  <c r="E1269" i="45"/>
  <c r="F3073" i="35"/>
  <c r="E372" i="45"/>
  <c r="C949" i="35"/>
  <c r="E609" i="45"/>
  <c r="E413" i="45"/>
  <c r="F61" i="35"/>
  <c r="F2062" i="35"/>
  <c r="E287" i="45"/>
  <c r="E242" i="45"/>
  <c r="F3447" i="35"/>
  <c r="C2665" i="35"/>
  <c r="F1396" i="45"/>
  <c r="E1032" i="35"/>
  <c r="C2124" i="35"/>
  <c r="E2576" i="35"/>
  <c r="C2883" i="35"/>
  <c r="C1177" i="35"/>
  <c r="E1538" i="35"/>
  <c r="E2269" i="35"/>
  <c r="E1211" i="35"/>
  <c r="B10" i="5"/>
  <c r="E1639" i="35"/>
  <c r="E1672" i="45"/>
  <c r="D53" i="45"/>
  <c r="C848" i="45"/>
  <c r="E1658" i="45"/>
  <c r="C1497" i="45"/>
  <c r="C927" i="45"/>
  <c r="M6" i="35"/>
  <c r="F754" i="45"/>
  <c r="E157" i="45"/>
  <c r="C1667" i="45"/>
  <c r="E855" i="45"/>
  <c r="E448" i="45"/>
  <c r="F141" i="45"/>
  <c r="E1559" i="45"/>
  <c r="C1867" i="45"/>
  <c r="C674" i="45"/>
  <c r="C1175" i="45"/>
  <c r="F1633" i="45"/>
  <c r="F626" i="45"/>
  <c r="E96" i="45"/>
  <c r="F537" i="45"/>
  <c r="E751" i="45"/>
  <c r="E1941" i="45"/>
  <c r="E3124" i="45"/>
  <c r="B22" i="35"/>
  <c r="C1234" i="45"/>
  <c r="E543" i="45"/>
  <c r="C169" i="45"/>
  <c r="C13" i="5"/>
  <c r="B51" i="45"/>
  <c r="E1612" i="45"/>
  <c r="C1794" i="45"/>
  <c r="F524" i="45"/>
  <c r="E13" i="5"/>
  <c r="F722" i="45"/>
  <c r="J104" i="45"/>
  <c r="C367" i="45"/>
  <c r="C1048" i="45"/>
  <c r="F279" i="45"/>
  <c r="F78" i="45"/>
  <c r="C2154" i="35"/>
  <c r="E2930" i="35"/>
  <c r="E15" i="5"/>
  <c r="F370" i="35"/>
  <c r="E2199" i="35"/>
  <c r="F600" i="45"/>
  <c r="C2000" i="35"/>
  <c r="C2772" i="35"/>
  <c r="F292" i="45"/>
  <c r="C3433" i="35"/>
  <c r="F507" i="45"/>
  <c r="C1568" i="45"/>
  <c r="F220" i="45"/>
  <c r="C1012" i="45"/>
  <c r="C655" i="45"/>
  <c r="C1265" i="45"/>
  <c r="E899" i="45"/>
  <c r="F1285" i="45"/>
  <c r="E9" i="5"/>
  <c r="C1992" i="45"/>
  <c r="E22" i="35"/>
  <c r="E511" i="35"/>
  <c r="G24" i="5"/>
  <c r="B9" i="5"/>
  <c r="F163" i="45"/>
  <c r="F139" i="35"/>
  <c r="E164" i="45"/>
  <c r="F686" i="45"/>
  <c r="F454" i="45"/>
  <c r="C1703" i="35"/>
  <c r="D8" i="37"/>
  <c r="F183" i="45"/>
  <c r="E3115" i="35"/>
  <c r="E3354" i="35"/>
  <c r="E3003" i="35"/>
  <c r="C1046" i="45"/>
  <c r="C1010" i="35"/>
  <c r="C1797" i="45"/>
  <c r="F1324" i="45"/>
  <c r="F971" i="45"/>
  <c r="E1570" i="45"/>
  <c r="E737" i="45"/>
  <c r="B24" i="35"/>
  <c r="M19" i="45"/>
  <c r="B125" i="35"/>
  <c r="E537" i="45"/>
  <c r="F1705" i="45"/>
  <c r="H105" i="45"/>
  <c r="H113" i="45"/>
  <c r="E1709" i="45"/>
  <c r="C164" i="45"/>
  <c r="F1446" i="45"/>
  <c r="E515" i="45"/>
  <c r="D41" i="45"/>
  <c r="E731" i="45"/>
  <c r="F1689" i="45"/>
  <c r="F1820" i="35"/>
  <c r="E2565" i="35"/>
  <c r="E3325" i="35"/>
  <c r="B87" i="45"/>
  <c r="F1616" i="45"/>
  <c r="E379" i="45"/>
  <c r="F1179" i="45"/>
  <c r="C592" i="45"/>
  <c r="E169" i="45"/>
  <c r="D37" i="35"/>
  <c r="C73" i="45"/>
  <c r="F146" i="45"/>
  <c r="M88" i="45"/>
  <c r="H70" i="35"/>
  <c r="F251" i="45"/>
  <c r="C877" i="45"/>
  <c r="F2100" i="45"/>
  <c r="E894" i="45"/>
  <c r="F1719" i="45"/>
  <c r="F1233" i="35"/>
  <c r="E320" i="45"/>
  <c r="F978" i="45"/>
  <c r="F1213" i="45"/>
  <c r="E850" i="45"/>
  <c r="F8" i="5"/>
  <c r="B105" i="35"/>
  <c r="F1599" i="35"/>
  <c r="E969" i="45"/>
  <c r="E2937" i="35"/>
  <c r="C22" i="5"/>
  <c r="F242" i="45"/>
  <c r="F401" i="35"/>
  <c r="F320" i="35"/>
  <c r="M48" i="35"/>
  <c r="E2907" i="35"/>
  <c r="F369" i="35"/>
  <c r="E1413" i="45"/>
  <c r="F588" i="45"/>
  <c r="F1557" i="45"/>
  <c r="C484" i="45"/>
  <c r="E513" i="45"/>
  <c r="J46" i="45"/>
  <c r="E480" i="45"/>
  <c r="E1123" i="45"/>
  <c r="F395" i="45"/>
  <c r="M90" i="45"/>
  <c r="F612" i="45"/>
  <c r="E1524" i="45"/>
  <c r="E737" i="35"/>
  <c r="E475" i="45"/>
  <c r="E152" i="45"/>
  <c r="E1362" i="45"/>
  <c r="F100" i="35"/>
  <c r="F930" i="35"/>
  <c r="B60" i="45"/>
  <c r="B28" i="35"/>
  <c r="F1768" i="35"/>
  <c r="C1474" i="35"/>
  <c r="C2998" i="35"/>
  <c r="F1317" i="45"/>
  <c r="F2350" i="35"/>
  <c r="C477" i="35"/>
  <c r="E367" i="45"/>
  <c r="C290" i="35"/>
  <c r="C2323" i="35"/>
  <c r="F797" i="45"/>
  <c r="E1532" i="35"/>
  <c r="F2472" i="35"/>
  <c r="E24" i="5"/>
  <c r="C1176" i="35"/>
  <c r="F1385" i="45"/>
  <c r="F1686" i="45"/>
  <c r="F332" i="45"/>
  <c r="C1335" i="45"/>
  <c r="F319" i="45"/>
  <c r="F734" i="45"/>
  <c r="M5" i="35"/>
  <c r="D33" i="35"/>
  <c r="E1381" i="45"/>
  <c r="E2305" i="35"/>
  <c r="F455" i="45"/>
  <c r="C891" i="45"/>
  <c r="E841" i="45"/>
  <c r="E51" i="35"/>
  <c r="G15" i="5"/>
  <c r="F1112" i="45"/>
  <c r="B97" i="35"/>
  <c r="F815" i="45"/>
  <c r="F1226" i="45"/>
  <c r="C831" i="45"/>
  <c r="C1741" i="45"/>
  <c r="E1607" i="45"/>
  <c r="F818" i="45"/>
  <c r="C2070" i="45"/>
  <c r="H36" i="45"/>
  <c r="J75" i="45"/>
  <c r="C448" i="45"/>
  <c r="E632" i="45"/>
  <c r="C230" i="45"/>
  <c r="C149" i="45"/>
  <c r="C1176" i="45"/>
  <c r="C535" i="45"/>
  <c r="C240" i="45"/>
  <c r="M98" i="45"/>
  <c r="C944" i="45"/>
  <c r="E1904" i="45"/>
  <c r="E151" i="45"/>
  <c r="F2055" i="35"/>
  <c r="B117" i="45"/>
  <c r="E1626" i="45"/>
  <c r="F1503" i="35"/>
  <c r="C15" i="35"/>
  <c r="C1186" i="45"/>
  <c r="M99" i="45"/>
  <c r="C3490" i="35"/>
  <c r="F2758" i="35"/>
  <c r="E776" i="45"/>
  <c r="E896" i="45"/>
  <c r="E1639" i="45"/>
  <c r="M9" i="45"/>
  <c r="F217" i="35"/>
  <c r="C1066" i="35"/>
  <c r="F149" i="45"/>
  <c r="D35" i="35"/>
  <c r="C932" i="45"/>
  <c r="E2327" i="35"/>
  <c r="M62" i="45"/>
  <c r="J111" i="45"/>
  <c r="C4" i="8"/>
  <c r="E2719" i="35"/>
  <c r="C1282" i="45"/>
  <c r="F1596" i="45"/>
  <c r="C177" i="45"/>
  <c r="C2574" i="35"/>
  <c r="H115" i="35"/>
  <c r="C1598" i="35"/>
  <c r="F1780" i="35"/>
  <c r="F67" i="35"/>
  <c r="C1935" i="35"/>
  <c r="M21" i="5"/>
  <c r="E1287" i="35"/>
  <c r="F1612" i="45"/>
  <c r="E1174" i="45"/>
  <c r="C2256" i="35"/>
  <c r="F261" i="45"/>
  <c r="H88" i="45"/>
  <c r="E2803" i="35"/>
  <c r="C1967" i="35"/>
  <c r="E3291" i="35"/>
  <c r="F2265" i="35"/>
  <c r="C1819" i="35"/>
  <c r="E2609" i="35"/>
  <c r="E1223" i="45"/>
  <c r="F2563" i="35"/>
  <c r="F582" i="35"/>
  <c r="C415" i="35"/>
  <c r="E1052" i="35"/>
  <c r="F3408" i="35"/>
  <c r="D12" i="35"/>
  <c r="F2004" i="35"/>
  <c r="C2178" i="35"/>
  <c r="E314" i="35"/>
  <c r="C1482" i="35"/>
  <c r="F1463" i="35"/>
  <c r="E554" i="35"/>
  <c r="F345" i="45"/>
  <c r="E738" i="45"/>
  <c r="C2177" i="35"/>
  <c r="F1477" i="35"/>
  <c r="F2159" i="35"/>
  <c r="E1160" i="45"/>
  <c r="C1976" i="35"/>
  <c r="F355" i="45"/>
  <c r="E295" i="35"/>
  <c r="F1178" i="35"/>
  <c r="C1585" i="45"/>
  <c r="D6" i="39"/>
  <c r="E711" i="35"/>
  <c r="F919" i="35"/>
  <c r="F3002" i="35"/>
  <c r="C1289" i="35"/>
  <c r="F470" i="35"/>
  <c r="E1601" i="35"/>
  <c r="M15" i="35"/>
  <c r="E377" i="35"/>
  <c r="F367" i="35"/>
  <c r="C1235" i="35"/>
  <c r="B78" i="35"/>
  <c r="C2952" i="35"/>
  <c r="C1792" i="35"/>
  <c r="C1808" i="35"/>
  <c r="F3115" i="35"/>
  <c r="E2459" i="35"/>
  <c r="B91" i="35"/>
  <c r="E3357" i="35"/>
  <c r="C3179" i="35"/>
  <c r="C1017" i="35"/>
  <c r="C792" i="45"/>
  <c r="E119" i="45"/>
  <c r="C2817" i="35"/>
  <c r="K15" i="8"/>
  <c r="F180" i="35"/>
  <c r="F1231" i="45"/>
  <c r="C1882" i="35"/>
  <c r="C203" i="45"/>
  <c r="E558" i="35"/>
  <c r="E443" i="35"/>
  <c r="M25" i="35"/>
  <c r="C77" i="35"/>
  <c r="E2717" i="35"/>
  <c r="F2042" i="35"/>
  <c r="J121" i="45"/>
  <c r="F1777" i="35"/>
  <c r="M85" i="35"/>
  <c r="M30" i="5"/>
  <c r="C971" i="35"/>
  <c r="F3366" i="35"/>
  <c r="F2566" i="35"/>
  <c r="F936" i="35"/>
  <c r="J43" i="35"/>
  <c r="E2875" i="35"/>
  <c r="E1685" i="35"/>
  <c r="E1056" i="35"/>
  <c r="F2071" i="45"/>
  <c r="M51" i="35"/>
  <c r="F229" i="45"/>
  <c r="F1326" i="35"/>
  <c r="C726" i="45"/>
  <c r="F3085" i="35"/>
  <c r="E80" i="35"/>
  <c r="E2790" i="35"/>
  <c r="E938" i="45"/>
  <c r="F350" i="35"/>
  <c r="E1496" i="45"/>
  <c r="F3234" i="35"/>
  <c r="E3463" i="35"/>
  <c r="B3" i="5"/>
  <c r="E980" i="45"/>
  <c r="F879" i="35"/>
  <c r="F1153" i="35"/>
  <c r="F2537" i="35"/>
  <c r="C1710" i="35"/>
  <c r="F605" i="35"/>
  <c r="E2598" i="35"/>
  <c r="C1025" i="35"/>
  <c r="E45" i="45"/>
  <c r="C66" i="35"/>
  <c r="C1845" i="35"/>
  <c r="C3471" i="35"/>
  <c r="F384" i="45"/>
  <c r="F473" i="35"/>
  <c r="E379" i="35"/>
  <c r="C2221" i="35"/>
  <c r="L19" i="5"/>
  <c r="F2828" i="35"/>
  <c r="E3099" i="35"/>
  <c r="F357" i="35"/>
  <c r="E325" i="45"/>
  <c r="F1169" i="45"/>
  <c r="E120" i="45"/>
  <c r="D5" i="8"/>
  <c r="C909" i="35"/>
  <c r="E1749" i="35"/>
  <c r="F2929" i="35"/>
  <c r="F3256" i="35"/>
  <c r="E1562" i="35"/>
  <c r="E2391" i="35"/>
  <c r="F1341" i="45"/>
  <c r="E804" i="35"/>
  <c r="F30" i="5"/>
  <c r="F1671" i="35"/>
  <c r="C107" i="35"/>
  <c r="E1231" i="35"/>
  <c r="B113" i="35"/>
  <c r="E2468" i="35"/>
  <c r="E494" i="35"/>
  <c r="F406" i="35"/>
  <c r="F2568" i="35"/>
  <c r="E1694" i="35"/>
  <c r="C624" i="35"/>
  <c r="G21" i="5"/>
  <c r="F656" i="35"/>
  <c r="E3114" i="35"/>
  <c r="E739" i="35"/>
  <c r="C1072" i="45"/>
  <c r="C407" i="45"/>
  <c r="E679" i="45"/>
  <c r="F1291" i="45"/>
  <c r="C1109" i="45"/>
  <c r="E3340" i="35"/>
  <c r="C875" i="45"/>
  <c r="C430" i="35"/>
  <c r="H5" i="35"/>
  <c r="E3248" i="35"/>
  <c r="C2063" i="45"/>
  <c r="F618" i="35"/>
  <c r="F2743" i="35"/>
  <c r="F1046" i="35"/>
  <c r="F746" i="45"/>
  <c r="B115" i="35"/>
  <c r="F241" i="35"/>
  <c r="F746" i="35"/>
  <c r="C533" i="35"/>
  <c r="F2066" i="35"/>
  <c r="E1134" i="35"/>
  <c r="E3369" i="35"/>
  <c r="C1815" i="45"/>
  <c r="C3357" i="35"/>
  <c r="C564" i="35"/>
  <c r="B3" i="39"/>
  <c r="J39" i="35"/>
  <c r="C416" i="45"/>
  <c r="F673" i="45"/>
  <c r="K4" i="8"/>
  <c r="E1309" i="35"/>
  <c r="E674" i="35"/>
  <c r="C3183" i="35"/>
  <c r="C1195" i="35"/>
  <c r="C2796" i="35"/>
  <c r="C3006" i="35"/>
  <c r="C3454" i="35"/>
  <c r="F3296" i="35"/>
  <c r="F138" i="45"/>
  <c r="E3456" i="35"/>
  <c r="E61" i="35"/>
  <c r="K21" i="8"/>
  <c r="C1767" i="35"/>
  <c r="E3328" i="35"/>
  <c r="C3142" i="35"/>
  <c r="E2463" i="35"/>
  <c r="F116" i="35"/>
  <c r="F1668" i="35"/>
  <c r="F461" i="35"/>
  <c r="C773" i="35"/>
  <c r="C1953" i="35"/>
  <c r="C969" i="35"/>
  <c r="C2022" i="35"/>
  <c r="E1688" i="35"/>
  <c r="E2552" i="35"/>
  <c r="E23" i="5"/>
  <c r="C2095" i="35"/>
  <c r="C1098" i="35"/>
  <c r="C753" i="35"/>
  <c r="E3051" i="35"/>
  <c r="F122" i="35"/>
  <c r="F528" i="35"/>
  <c r="J52" i="35"/>
  <c r="E1265" i="35"/>
  <c r="C1151" i="35"/>
  <c r="F1424" i="35"/>
  <c r="F15" i="35"/>
  <c r="E1867" i="35"/>
  <c r="E1247" i="35"/>
  <c r="C3011" i="35"/>
  <c r="F2855" i="35"/>
  <c r="F2255" i="35"/>
  <c r="C76" i="45"/>
  <c r="F224" i="35"/>
  <c r="E451" i="45"/>
  <c r="F2705" i="35"/>
  <c r="E1202" i="35"/>
  <c r="H72" i="45"/>
  <c r="F614" i="45"/>
  <c r="E2073" i="35"/>
  <c r="E1397" i="35"/>
  <c r="E1341" i="45"/>
  <c r="C3128" i="35"/>
  <c r="D122" i="35"/>
  <c r="F3325" i="35"/>
  <c r="E2701" i="35"/>
  <c r="C52" i="35"/>
  <c r="E1325" i="35"/>
  <c r="E1355" i="45"/>
  <c r="E1274" i="35"/>
  <c r="C2734" i="35"/>
  <c r="C2536" i="35"/>
  <c r="C1707" i="35"/>
  <c r="C1404" i="35"/>
  <c r="C2560" i="35"/>
  <c r="E896" i="35"/>
  <c r="C2249" i="35"/>
  <c r="E922" i="35"/>
  <c r="E1346" i="35"/>
  <c r="F657" i="35"/>
  <c r="C2339" i="35"/>
  <c r="F670" i="45"/>
  <c r="F296" i="45"/>
  <c r="C2264" i="35"/>
  <c r="E953" i="35"/>
  <c r="F3462" i="35"/>
  <c r="F685" i="45"/>
  <c r="E3157" i="35"/>
  <c r="E968" i="45"/>
  <c r="E1855" i="35"/>
  <c r="C245" i="35"/>
  <c r="O15" i="5"/>
  <c r="M109" i="35"/>
  <c r="E2684" i="35"/>
  <c r="F2099" i="35"/>
  <c r="E782" i="45"/>
  <c r="E873" i="35"/>
  <c r="E2787" i="35"/>
  <c r="F2933" i="35"/>
  <c r="C2654" i="35"/>
  <c r="E3276" i="35"/>
  <c r="C2202" i="35"/>
  <c r="B104" i="35"/>
  <c r="F38" i="35"/>
  <c r="C447" i="35"/>
  <c r="F623" i="35"/>
  <c r="E1695" i="35"/>
  <c r="F1257" i="35"/>
  <c r="C376" i="35"/>
  <c r="B75" i="35"/>
  <c r="F548" i="35"/>
  <c r="C1021" i="35"/>
  <c r="E461" i="45"/>
  <c r="C503" i="45"/>
  <c r="E984" i="45"/>
  <c r="F448" i="45"/>
  <c r="M30" i="35"/>
  <c r="E3177" i="35"/>
  <c r="D89" i="45"/>
  <c r="C2521" i="35"/>
  <c r="E2630" i="45"/>
  <c r="E2038" i="35"/>
  <c r="E2271" i="45"/>
  <c r="E743" i="45"/>
  <c r="E404" i="35"/>
  <c r="F299" i="35"/>
  <c r="C681" i="45"/>
  <c r="F636" i="45"/>
  <c r="H12" i="35"/>
  <c r="C1960" i="35"/>
  <c r="F2104" i="45"/>
  <c r="E230" i="35"/>
  <c r="F1558" i="35"/>
  <c r="E1964" i="35"/>
  <c r="C2222" i="35"/>
  <c r="C2735" i="35"/>
  <c r="E3366" i="35"/>
  <c r="F2301" i="35"/>
  <c r="L10" i="5"/>
  <c r="E1934" i="35"/>
  <c r="E509" i="45"/>
  <c r="C2292" i="35"/>
  <c r="F1591" i="35"/>
  <c r="F3303" i="35"/>
  <c r="M75" i="35"/>
  <c r="F3416" i="35"/>
  <c r="C2019" i="35"/>
  <c r="J90" i="35"/>
  <c r="F809" i="35"/>
  <c r="C1411" i="35"/>
  <c r="C260" i="45"/>
  <c r="F1498" i="35"/>
  <c r="F2583" i="35"/>
  <c r="E3339" i="35"/>
  <c r="M95" i="45"/>
  <c r="F94" i="45"/>
  <c r="O3" i="5"/>
  <c r="F1635" i="45"/>
  <c r="F3122" i="35"/>
  <c r="E2414" i="35"/>
  <c r="E367" i="35"/>
  <c r="E881" i="45"/>
  <c r="M12" i="35"/>
  <c r="E2310" i="35"/>
  <c r="C26" i="35"/>
  <c r="C3349" i="35"/>
  <c r="C19" i="8"/>
  <c r="C2385" i="35"/>
  <c r="E123" i="35"/>
  <c r="C553" i="35"/>
  <c r="E265" i="35"/>
  <c r="F886" i="35"/>
  <c r="C1141" i="35"/>
  <c r="E407" i="35"/>
  <c r="F1189" i="45"/>
  <c r="C1421" i="45"/>
  <c r="E773" i="45"/>
  <c r="E1091" i="35"/>
  <c r="F3284" i="35"/>
  <c r="E176" i="45"/>
  <c r="F2261" i="35"/>
  <c r="N22" i="5"/>
  <c r="K6" i="8"/>
  <c r="E1112" i="45"/>
  <c r="F188" i="45"/>
  <c r="C1453" i="35"/>
  <c r="C7" i="38"/>
  <c r="E981" i="45"/>
  <c r="E203" i="45"/>
  <c r="C1800" i="35"/>
  <c r="B94" i="35"/>
  <c r="C312" i="45"/>
  <c r="F1990" i="35"/>
  <c r="E329" i="35"/>
  <c r="C3078" i="35"/>
  <c r="E175" i="35"/>
  <c r="D15" i="35"/>
  <c r="F2170" i="35"/>
  <c r="F3149" i="35"/>
  <c r="F2622" i="35"/>
  <c r="B23" i="39"/>
  <c r="F2853" i="35"/>
  <c r="E1379" i="35"/>
  <c r="E2711" i="35"/>
  <c r="F2251" i="35"/>
  <c r="E227" i="45"/>
  <c r="E60" i="45"/>
  <c r="E1453" i="45"/>
  <c r="E1856" i="45"/>
  <c r="C1029" i="45"/>
  <c r="C2690" i="35"/>
  <c r="E139" i="45"/>
  <c r="F2490" i="35"/>
  <c r="C427" i="45"/>
  <c r="E3001" i="35"/>
  <c r="E40" i="45"/>
  <c r="F702" i="45"/>
  <c r="E55" i="35"/>
  <c r="E213" i="35"/>
  <c r="C1762" i="45"/>
  <c r="C42" i="45"/>
  <c r="E3265" i="35"/>
  <c r="G20" i="5"/>
  <c r="C2030" i="35"/>
  <c r="F1866" i="35"/>
  <c r="F1688" i="35"/>
  <c r="E610" i="35"/>
  <c r="C790" i="35"/>
  <c r="F2824" i="35"/>
  <c r="E2766" i="35"/>
  <c r="F2087" i="35"/>
  <c r="F88" i="35"/>
  <c r="C3145" i="35"/>
  <c r="C19" i="45"/>
  <c r="H110" i="45"/>
  <c r="B21" i="5"/>
  <c r="C2086" i="35"/>
  <c r="F599" i="45"/>
  <c r="C1734" i="35"/>
  <c r="E1703" i="35"/>
  <c r="E1071" i="45"/>
  <c r="C2740" i="35"/>
  <c r="C1536" i="35"/>
  <c r="F906" i="45"/>
  <c r="F1553" i="35"/>
  <c r="E2129" i="35"/>
  <c r="D3" i="37"/>
  <c r="C1211" i="45"/>
  <c r="F260" i="35"/>
  <c r="J46" i="35"/>
  <c r="C63" i="35"/>
  <c r="C3259" i="35"/>
  <c r="F216" i="35"/>
  <c r="E1476" i="35"/>
  <c r="C2575" i="35"/>
  <c r="M11" i="8"/>
  <c r="C2540" i="35"/>
  <c r="E1637" i="35"/>
  <c r="C1617" i="45"/>
  <c r="E1443" i="35"/>
  <c r="E776" i="35"/>
  <c r="F2390" i="35"/>
  <c r="F450" i="45"/>
  <c r="F2938" i="35"/>
  <c r="F3259" i="35"/>
  <c r="F99" i="35"/>
  <c r="C288" i="35"/>
  <c r="B113" i="45"/>
  <c r="F476" i="45"/>
  <c r="E1245" i="35"/>
  <c r="F2876" i="35"/>
  <c r="C2662" i="35"/>
  <c r="F508" i="35"/>
  <c r="C1215" i="35"/>
  <c r="J32" i="45"/>
  <c r="E657" i="35"/>
  <c r="F444" i="35"/>
  <c r="C745" i="45"/>
  <c r="C2377" i="35"/>
  <c r="E1450" i="35"/>
  <c r="E1000" i="35"/>
  <c r="F250" i="45"/>
  <c r="F2174" i="35"/>
  <c r="C1200" i="35"/>
  <c r="D125" i="35"/>
  <c r="C2459" i="35"/>
  <c r="F1598" i="35"/>
  <c r="F3330" i="35"/>
  <c r="E3377" i="35"/>
  <c r="C697" i="35"/>
  <c r="F2556" i="35"/>
  <c r="E1329" i="35"/>
  <c r="M101" i="35"/>
  <c r="E67" i="35"/>
  <c r="J87" i="45"/>
  <c r="M82" i="45"/>
  <c r="E3008" i="35"/>
  <c r="F212" i="35"/>
  <c r="F1956" i="45"/>
  <c r="E870" i="35"/>
  <c r="C1298" i="35"/>
  <c r="M49" i="45"/>
  <c r="F333" i="35"/>
  <c r="C3326" i="35"/>
  <c r="E2085" i="35"/>
  <c r="C2119" i="35"/>
  <c r="M124" i="35"/>
  <c r="F1377" i="35"/>
  <c r="E238" i="45"/>
  <c r="C2921" i="35"/>
  <c r="F2993" i="35"/>
  <c r="F1007" i="35"/>
  <c r="E1641" i="35"/>
  <c r="F2497" i="35"/>
  <c r="C993" i="35"/>
  <c r="F2002" i="35"/>
  <c r="F1701" i="35"/>
  <c r="H69" i="35"/>
  <c r="E834" i="35"/>
  <c r="E928" i="35"/>
  <c r="E672" i="35"/>
  <c r="E36" i="35"/>
  <c r="E2186" i="35"/>
  <c r="E995" i="35"/>
  <c r="F3455" i="35"/>
  <c r="E1727" i="35"/>
  <c r="C2118" i="35"/>
  <c r="K22" i="8"/>
  <c r="F2875" i="35"/>
  <c r="C1295" i="35"/>
  <c r="O22" i="5"/>
  <c r="F2811" i="35"/>
  <c r="C1531" i="35"/>
  <c r="E458" i="35"/>
  <c r="C3321" i="35"/>
  <c r="E1505" i="35"/>
  <c r="F177" i="45"/>
  <c r="E1261" i="35"/>
  <c r="F1533" i="35"/>
  <c r="C1783" i="35"/>
  <c r="B58" i="35"/>
  <c r="F1874" i="35"/>
  <c r="C1770" i="35"/>
  <c r="C3109" i="35"/>
  <c r="C2860" i="35"/>
  <c r="C3332" i="35"/>
  <c r="C1443" i="35"/>
  <c r="F3121" i="35"/>
  <c r="C3317" i="35"/>
  <c r="C969" i="45"/>
  <c r="F852" i="35"/>
  <c r="D19" i="5"/>
  <c r="F1003" i="35"/>
  <c r="E1409" i="35"/>
  <c r="M94" i="35"/>
  <c r="C260" i="35"/>
  <c r="C1323" i="35"/>
  <c r="F360" i="35"/>
  <c r="E3018" i="35"/>
  <c r="F2978" i="35"/>
  <c r="F2698" i="35"/>
  <c r="F1107" i="35"/>
  <c r="E3081" i="35"/>
  <c r="F1846" i="35"/>
  <c r="C2465" i="35"/>
  <c r="C2815" i="35"/>
  <c r="H99" i="35"/>
  <c r="F2448" i="35"/>
  <c r="F23" i="35"/>
  <c r="F3133" i="35"/>
  <c r="F547" i="35"/>
  <c r="H125" i="35"/>
  <c r="F975" i="35"/>
  <c r="E2994" i="35"/>
  <c r="C699" i="35"/>
  <c r="B7" i="39"/>
  <c r="C2573" i="35"/>
  <c r="C2288" i="35"/>
  <c r="F2883" i="35"/>
  <c r="C1043" i="35"/>
  <c r="C480" i="35"/>
  <c r="F1845" i="35"/>
  <c r="F3046" i="35"/>
  <c r="F1309" i="35"/>
  <c r="E3011" i="35"/>
  <c r="C426" i="35"/>
  <c r="F332" i="35"/>
  <c r="E961" i="35"/>
  <c r="E719" i="35"/>
  <c r="E483" i="45"/>
  <c r="E2873" i="35"/>
  <c r="F3086" i="35"/>
  <c r="C2508" i="35"/>
  <c r="F2253" i="35"/>
  <c r="C2859" i="35"/>
  <c r="B40" i="35"/>
  <c r="C2777" i="35"/>
  <c r="F540" i="45"/>
  <c r="F1480" i="35"/>
  <c r="E3064" i="35"/>
  <c r="C1835" i="35"/>
  <c r="E1717" i="35"/>
  <c r="F3150" i="35"/>
  <c r="C1829" i="35"/>
  <c r="F2056" i="35"/>
  <c r="C651" i="35"/>
  <c r="F3463" i="35"/>
  <c r="F3446" i="35"/>
  <c r="C3467" i="35"/>
  <c r="C59" i="35"/>
  <c r="C2300" i="35"/>
  <c r="E1199" i="35"/>
  <c r="F2521" i="35"/>
  <c r="F515" i="45"/>
  <c r="E8" i="5"/>
  <c r="E3474" i="35"/>
  <c r="C571" i="45"/>
  <c r="F1300" i="35"/>
  <c r="E46" i="35"/>
  <c r="E1317" i="35"/>
  <c r="E655" i="35"/>
  <c r="C3435" i="35"/>
  <c r="C2372" i="35"/>
  <c r="C1166" i="35"/>
  <c r="F627" i="35"/>
  <c r="F3319" i="35"/>
  <c r="F1527" i="35"/>
  <c r="C826" i="35"/>
  <c r="C1184" i="35"/>
  <c r="E1957" i="35"/>
  <c r="F5" i="35"/>
  <c r="F194" i="45"/>
  <c r="E3136" i="35"/>
  <c r="F3134" i="35"/>
  <c r="E1098" i="45"/>
  <c r="C595" i="45"/>
  <c r="E3206" i="35"/>
  <c r="F263" i="45"/>
  <c r="E2194" i="35"/>
  <c r="C3073" i="35"/>
  <c r="G5" i="5"/>
  <c r="E1721" i="35"/>
  <c r="F3320" i="35"/>
  <c r="F1187" i="35"/>
  <c r="E2308" i="35"/>
  <c r="F2670" i="35"/>
  <c r="D10" i="5"/>
  <c r="E119" i="35"/>
  <c r="F1318" i="35"/>
  <c r="F2449" i="35"/>
  <c r="E1319" i="35"/>
  <c r="E2504" i="35"/>
  <c r="F262" i="35"/>
  <c r="F1624" i="45"/>
  <c r="F892" i="45"/>
  <c r="E2487" i="35"/>
  <c r="E784" i="45"/>
  <c r="C1009" i="45"/>
  <c r="N9" i="5"/>
  <c r="F404" i="45"/>
  <c r="E2418" i="35"/>
  <c r="H79" i="45"/>
  <c r="F2442" i="35"/>
  <c r="F1700" i="45"/>
  <c r="F594" i="45"/>
  <c r="C2539" i="35"/>
  <c r="C1743" i="35"/>
  <c r="E918" i="45"/>
  <c r="D87" i="45"/>
  <c r="F3176" i="35"/>
  <c r="C1274" i="35"/>
  <c r="F603" i="35"/>
  <c r="E563" i="35"/>
  <c r="F696" i="35"/>
  <c r="C912" i="35"/>
  <c r="F3229" i="35"/>
  <c r="J77" i="35"/>
  <c r="C2582" i="35"/>
  <c r="C2142" i="35"/>
  <c r="C1543" i="35"/>
  <c r="F195" i="35"/>
  <c r="C3201" i="35"/>
  <c r="E1900" i="35"/>
  <c r="D7" i="39"/>
  <c r="C2587" i="35"/>
  <c r="E1591" i="45"/>
  <c r="E630" i="45"/>
  <c r="E1387" i="45"/>
  <c r="E542" i="35"/>
  <c r="E726" i="45"/>
  <c r="E2826" i="35"/>
  <c r="C632" i="45"/>
  <c r="F292" i="35"/>
  <c r="C193" i="45"/>
  <c r="K5" i="8"/>
  <c r="F72" i="45"/>
  <c r="J98" i="35"/>
  <c r="F1962" i="35"/>
  <c r="D79" i="35"/>
  <c r="F921" i="45"/>
  <c r="F2570" i="35"/>
  <c r="C3104" i="35"/>
  <c r="C832" i="35"/>
  <c r="F2275" i="35"/>
  <c r="E1073" i="35"/>
  <c r="C1704" i="35"/>
  <c r="F359" i="35"/>
  <c r="F1892" i="35"/>
  <c r="F510" i="35"/>
  <c r="F1101" i="35"/>
  <c r="C2419" i="35"/>
  <c r="E1622" i="35"/>
  <c r="C214" i="35"/>
  <c r="F3228" i="35"/>
  <c r="E125" i="45"/>
  <c r="F2746" i="35"/>
  <c r="F1957" i="35"/>
  <c r="E3476" i="35"/>
  <c r="C3375" i="35"/>
  <c r="F595" i="35"/>
  <c r="C168" i="45"/>
  <c r="E41" i="35"/>
  <c r="C1056" i="35"/>
  <c r="E1414" i="45"/>
  <c r="C2593" i="35"/>
  <c r="C1178" i="35"/>
  <c r="E3409" i="35"/>
  <c r="E1697" i="45"/>
  <c r="F23" i="5"/>
  <c r="F726" i="35"/>
  <c r="E423" i="35"/>
  <c r="E1871" i="35"/>
  <c r="D21" i="8"/>
  <c r="E899" i="35"/>
  <c r="F3450" i="35"/>
  <c r="F486" i="35"/>
  <c r="E1651" i="35"/>
  <c r="F1840" i="35"/>
  <c r="C57" i="35"/>
  <c r="D104" i="45"/>
  <c r="F2672" i="35"/>
  <c r="E2355" i="35"/>
  <c r="C2416" i="35"/>
  <c r="C937" i="35"/>
  <c r="C1926" i="35"/>
  <c r="E32" i="35"/>
  <c r="C1370" i="35"/>
  <c r="E153" i="45"/>
  <c r="C192" i="45"/>
  <c r="E359" i="35"/>
  <c r="C3065" i="35"/>
  <c r="L8" i="8"/>
  <c r="F189" i="45"/>
  <c r="E600" i="35"/>
  <c r="E1275" i="45"/>
  <c r="E335" i="35"/>
  <c r="F1855" i="35"/>
  <c r="D91" i="35"/>
  <c r="E504" i="35"/>
  <c r="E3428" i="35"/>
  <c r="C287" i="35"/>
  <c r="E693" i="45"/>
  <c r="E539" i="35"/>
  <c r="E1891" i="35"/>
  <c r="E1224" i="35"/>
  <c r="C468" i="35"/>
  <c r="F1517" i="35"/>
  <c r="B98" i="35"/>
  <c r="F2345" i="35"/>
  <c r="E448" i="35"/>
  <c r="C2701" i="35"/>
  <c r="C2517" i="35"/>
  <c r="F2834" i="35"/>
  <c r="C490" i="35"/>
  <c r="J114" i="35"/>
  <c r="C334" i="45"/>
  <c r="F1653" i="35"/>
  <c r="C731" i="35"/>
  <c r="C97" i="45"/>
  <c r="C3207" i="35"/>
  <c r="C534" i="35"/>
  <c r="C84" i="45"/>
  <c r="C2843" i="35"/>
  <c r="C674" i="35"/>
  <c r="E916" i="45"/>
  <c r="F2150" i="35"/>
  <c r="C3039" i="35"/>
  <c r="F3448" i="35"/>
  <c r="F62" i="45"/>
  <c r="C3092" i="35"/>
  <c r="C1209" i="35"/>
  <c r="C1861" i="35"/>
  <c r="F2657" i="35"/>
  <c r="F1787" i="35"/>
  <c r="C2128" i="35"/>
  <c r="C1966" i="35"/>
  <c r="F2776" i="35"/>
  <c r="F2394" i="35"/>
  <c r="C1487" i="35"/>
  <c r="C1386" i="45"/>
  <c r="E2852" i="35"/>
  <c r="E1958" i="35"/>
  <c r="E2727" i="35"/>
  <c r="E3173" i="35"/>
  <c r="C1032" i="35"/>
  <c r="H29" i="35"/>
  <c r="C767" i="35"/>
  <c r="E2543" i="35"/>
  <c r="F1459" i="35"/>
  <c r="B79" i="35"/>
  <c r="F2747" i="35"/>
  <c r="E598" i="35"/>
  <c r="C16" i="8"/>
  <c r="E2299" i="35"/>
  <c r="C2958" i="35"/>
  <c r="F788" i="35"/>
  <c r="C929" i="35"/>
  <c r="E2024" i="35"/>
  <c r="E849" i="35"/>
  <c r="F773" i="35"/>
  <c r="C2694" i="35"/>
  <c r="C381" i="35"/>
  <c r="F368" i="35"/>
  <c r="F3484" i="35"/>
  <c r="E159" i="35"/>
  <c r="C2390" i="35"/>
  <c r="F1515" i="35"/>
  <c r="E3360" i="35"/>
  <c r="E2114" i="35"/>
  <c r="C1316" i="35"/>
  <c r="C611" i="45"/>
  <c r="C746" i="45"/>
  <c r="C1578" i="35"/>
  <c r="B85" i="35"/>
  <c r="E837" i="35"/>
  <c r="F88" i="45"/>
  <c r="F2868" i="35"/>
  <c r="E2430" i="35"/>
  <c r="E1790" i="35"/>
  <c r="C619" i="35"/>
  <c r="E3091" i="35"/>
  <c r="F2498" i="35"/>
  <c r="C2504" i="35"/>
  <c r="D55" i="35"/>
  <c r="F1016" i="35"/>
  <c r="E3084" i="35"/>
  <c r="B107" i="35"/>
  <c r="E1927" i="35"/>
  <c r="F81" i="35"/>
  <c r="F1516" i="35"/>
  <c r="J42" i="35"/>
  <c r="C3396" i="35"/>
  <c r="C1907" i="35"/>
  <c r="D49" i="35"/>
  <c r="M23" i="5"/>
  <c r="E2657" i="35"/>
  <c r="C1688" i="35"/>
  <c r="F669" i="35"/>
  <c r="F271" i="45"/>
  <c r="C3059" i="35"/>
  <c r="J55" i="35"/>
  <c r="C507" i="35"/>
  <c r="C2087" i="35"/>
  <c r="C962" i="45"/>
  <c r="E247" i="35"/>
  <c r="F820" i="45"/>
  <c r="F3095" i="35"/>
  <c r="M55" i="35"/>
  <c r="C976" i="45"/>
  <c r="H55" i="35"/>
  <c r="J89" i="35"/>
  <c r="E3427" i="35"/>
  <c r="C1793" i="35"/>
  <c r="B12" i="39"/>
  <c r="C1409" i="35"/>
  <c r="C496" i="45"/>
  <c r="E1509" i="35"/>
  <c r="C3413" i="35"/>
  <c r="E1836" i="35"/>
  <c r="F2283" i="35"/>
  <c r="F3180" i="35"/>
  <c r="E2029" i="45"/>
  <c r="E377" i="45"/>
  <c r="E62" i="45"/>
  <c r="D32" i="35"/>
  <c r="J19" i="35"/>
  <c r="D88" i="35"/>
  <c r="C90" i="45"/>
  <c r="F1570" i="35"/>
  <c r="E535" i="45"/>
  <c r="E3398" i="35"/>
  <c r="F19" i="35"/>
  <c r="C236" i="35"/>
  <c r="C925" i="35"/>
  <c r="F853" i="35"/>
  <c r="J89" i="45"/>
  <c r="F83" i="35"/>
  <c r="F1313" i="35"/>
  <c r="C295" i="35"/>
  <c r="E229" i="35"/>
  <c r="C2936" i="35"/>
  <c r="C270" i="35"/>
  <c r="C1147" i="35"/>
  <c r="E465" i="45"/>
  <c r="C2283" i="35"/>
  <c r="C764" i="35"/>
  <c r="E663" i="35"/>
  <c r="F1423" i="35"/>
  <c r="C717" i="35"/>
  <c r="F1750" i="35"/>
  <c r="C2684" i="35"/>
  <c r="F639" i="35"/>
  <c r="C1146" i="35"/>
  <c r="E400" i="45"/>
  <c r="E206" i="45"/>
  <c r="C570" i="45"/>
  <c r="C1121" i="35"/>
  <c r="C152" i="45"/>
  <c r="C854" i="35"/>
  <c r="F305" i="45"/>
  <c r="C820" i="35"/>
  <c r="H78" i="35"/>
  <c r="F446" i="35"/>
  <c r="C968" i="45"/>
  <c r="J111" i="35"/>
  <c r="F439" i="35"/>
  <c r="F614" i="35"/>
  <c r="C862" i="45"/>
  <c r="F58" i="35"/>
  <c r="E372" i="35"/>
  <c r="D67" i="35"/>
  <c r="J121" i="35"/>
  <c r="F2083" i="35"/>
  <c r="E592" i="35"/>
  <c r="B20" i="35"/>
  <c r="F413" i="35"/>
  <c r="C2157" i="35"/>
  <c r="F2326" i="35"/>
  <c r="E3326" i="35"/>
  <c r="C3271" i="35"/>
  <c r="C551" i="35"/>
  <c r="C418" i="45"/>
  <c r="E1829" i="45"/>
  <c r="F96" i="35"/>
  <c r="C807" i="35"/>
  <c r="E551" i="35"/>
  <c r="C198" i="45"/>
  <c r="C1261" i="35"/>
  <c r="E1108" i="45"/>
  <c r="F3255" i="35"/>
  <c r="C955" i="35"/>
  <c r="F2631" i="35"/>
  <c r="C1414" i="35"/>
  <c r="F2958" i="35"/>
  <c r="E1588" i="35"/>
  <c r="H120" i="35"/>
  <c r="F1660" i="35"/>
  <c r="F719" i="35"/>
  <c r="E2093" i="35"/>
  <c r="E1222" i="35"/>
  <c r="C165" i="35"/>
  <c r="E611" i="35"/>
  <c r="E1502" i="35"/>
  <c r="F3378" i="35"/>
  <c r="E2741" i="35"/>
  <c r="E531" i="35"/>
  <c r="C1332" i="35"/>
  <c r="E2280" i="35"/>
  <c r="C2191" i="35"/>
  <c r="F723" i="35"/>
  <c r="C1473" i="35"/>
  <c r="E3197" i="35"/>
  <c r="C917" i="35"/>
  <c r="E2311" i="35"/>
  <c r="C652" i="35"/>
  <c r="C1033" i="45"/>
  <c r="E106" i="45"/>
  <c r="E2365" i="35"/>
  <c r="E7" i="35"/>
  <c r="E347" i="45"/>
  <c r="E1540" i="45"/>
  <c r="F2392" i="35"/>
  <c r="C51" i="45"/>
  <c r="E1400" i="35"/>
  <c r="C2899" i="35"/>
  <c r="B6" i="35"/>
  <c r="E1760" i="35"/>
  <c r="C1331" i="35"/>
  <c r="C1155" i="35"/>
  <c r="C206" i="45"/>
  <c r="C1577" i="35"/>
  <c r="E3439" i="35"/>
  <c r="E365" i="35"/>
  <c r="F1266" i="35"/>
  <c r="E1311" i="35"/>
  <c r="E2456" i="35"/>
  <c r="F2878" i="35"/>
  <c r="E3" i="8"/>
  <c r="F587" i="35"/>
  <c r="C2220" i="35"/>
  <c r="E2835" i="35"/>
  <c r="H110" i="35"/>
  <c r="C22" i="35"/>
  <c r="D21" i="5"/>
  <c r="D12" i="8"/>
  <c r="E818" i="35"/>
  <c r="F431" i="35"/>
  <c r="C515" i="45"/>
  <c r="C1368" i="35"/>
  <c r="C1475" i="45"/>
  <c r="C1229" i="35"/>
  <c r="C2975" i="35"/>
  <c r="B24" i="5"/>
  <c r="C819" i="35"/>
  <c r="E275" i="35"/>
  <c r="F3418" i="35"/>
  <c r="C856" i="45"/>
  <c r="F874" i="35"/>
  <c r="C261" i="45"/>
  <c r="F749" i="35"/>
  <c r="C3075" i="35"/>
  <c r="F238" i="35"/>
  <c r="C676" i="35"/>
  <c r="F2245" i="35"/>
  <c r="B14" i="5"/>
  <c r="E113" i="35"/>
  <c r="F1909" i="35"/>
  <c r="K12" i="8"/>
  <c r="E854" i="45"/>
  <c r="E218" i="45"/>
  <c r="E3254" i="35"/>
  <c r="E2793" i="35"/>
  <c r="B68" i="35"/>
  <c r="E1185" i="35"/>
  <c r="F2378" i="35"/>
  <c r="C1628" i="35"/>
  <c r="E1550" i="35"/>
  <c r="E232" i="35"/>
  <c r="F866" i="35"/>
  <c r="E573" i="35"/>
  <c r="J115" i="35"/>
  <c r="E1684" i="35"/>
  <c r="F365" i="35"/>
  <c r="F890" i="35"/>
  <c r="C2828" i="35"/>
  <c r="F2826" i="35"/>
  <c r="E3145" i="35"/>
  <c r="F90" i="35"/>
  <c r="D2" i="39"/>
  <c r="B2" i="5"/>
  <c r="E714" i="35"/>
  <c r="C2826" i="35"/>
  <c r="F119" i="35"/>
  <c r="E50" i="35"/>
  <c r="C2477" i="35"/>
  <c r="M13" i="8"/>
  <c r="C1866" i="35"/>
  <c r="E2115" i="35"/>
  <c r="C1010" i="45"/>
  <c r="C32" i="35"/>
  <c r="F630" i="35"/>
  <c r="J32" i="35"/>
  <c r="C246" i="35"/>
  <c r="F857" i="35"/>
  <c r="F2132" i="35"/>
  <c r="C1105" i="35"/>
  <c r="C666" i="35"/>
  <c r="E1129" i="35"/>
  <c r="F2610" i="35"/>
  <c r="E38" i="35"/>
  <c r="E154" i="45"/>
  <c r="F1032" i="35"/>
  <c r="F2642" i="35"/>
  <c r="E3139" i="35"/>
  <c r="C2862" i="35"/>
  <c r="E3332" i="35"/>
  <c r="F1884" i="35"/>
  <c r="E2658" i="35"/>
  <c r="E2602" i="35"/>
  <c r="E2291" i="35"/>
  <c r="E1327" i="35"/>
  <c r="C158" i="35"/>
  <c r="E1880" i="35"/>
  <c r="F1742" i="35"/>
  <c r="F232" i="35"/>
  <c r="C72" i="45"/>
  <c r="E832" i="35"/>
  <c r="H121" i="35"/>
  <c r="F390" i="35"/>
  <c r="C974" i="35"/>
  <c r="C170" i="35"/>
  <c r="E2042" i="35"/>
  <c r="C2379" i="35"/>
  <c r="F1656" i="35"/>
  <c r="F3186" i="35"/>
  <c r="F1428" i="35"/>
  <c r="B11" i="8"/>
  <c r="E417" i="35"/>
  <c r="E35" i="35"/>
  <c r="F1192" i="45"/>
  <c r="D7" i="37"/>
  <c r="F229" i="35"/>
  <c r="D15" i="5"/>
  <c r="E1093" i="35"/>
  <c r="M60" i="35"/>
  <c r="F428" i="35"/>
  <c r="C304" i="35"/>
  <c r="F2035" i="35"/>
  <c r="J84" i="35"/>
  <c r="C995" i="35"/>
  <c r="E1098" i="35"/>
  <c r="E403" i="35"/>
  <c r="C50" i="35"/>
  <c r="E1393" i="45"/>
  <c r="F2238" i="35"/>
  <c r="E111" i="35"/>
  <c r="F2383" i="35"/>
  <c r="D89" i="35"/>
  <c r="C3464" i="35"/>
  <c r="F2674" i="35"/>
  <c r="B5" i="5"/>
  <c r="F2249" i="35"/>
  <c r="D20" i="39"/>
  <c r="F551" i="45"/>
  <c r="F3433" i="35"/>
  <c r="C3484" i="35"/>
  <c r="C3288" i="35"/>
  <c r="F3089" i="35"/>
  <c r="C1321" i="35"/>
  <c r="F2606" i="35"/>
  <c r="E3286" i="35"/>
  <c r="E2599" i="35"/>
  <c r="E270" i="35"/>
  <c r="C985" i="35"/>
  <c r="F1975" i="35"/>
  <c r="C1034" i="35"/>
  <c r="F373" i="45"/>
  <c r="C397" i="45"/>
  <c r="E27" i="5"/>
  <c r="C8" i="35"/>
  <c r="B47" i="45"/>
  <c r="E1031" i="35"/>
  <c r="C1477" i="45"/>
  <c r="C891" i="35"/>
  <c r="C2368" i="35"/>
  <c r="F3022" i="35"/>
  <c r="F299" i="45"/>
  <c r="F695" i="35"/>
  <c r="C1165" i="35"/>
  <c r="E1099" i="35"/>
  <c r="F913" i="45"/>
  <c r="B59" i="35"/>
  <c r="F200" i="35"/>
  <c r="E796" i="35"/>
  <c r="E2993" i="35"/>
  <c r="F1544" i="35"/>
  <c r="C1685" i="35"/>
  <c r="C1713" i="35"/>
  <c r="E704" i="35"/>
  <c r="E1707" i="35"/>
  <c r="F2890" i="35"/>
  <c r="C2603" i="35"/>
  <c r="F275" i="35"/>
  <c r="F2645" i="35"/>
  <c r="J61" i="35"/>
  <c r="F437" i="35"/>
  <c r="L30" i="5"/>
  <c r="C1753" i="35"/>
  <c r="J107" i="45"/>
  <c r="C103" i="45"/>
  <c r="C30" i="35"/>
  <c r="H81" i="35"/>
  <c r="E1200" i="45"/>
  <c r="C1080" i="35"/>
  <c r="F2031" i="35"/>
  <c r="C371" i="45"/>
  <c r="F3264" i="35"/>
  <c r="E700" i="35"/>
  <c r="F1501" i="45"/>
  <c r="F3110" i="35"/>
  <c r="C253" i="35"/>
  <c r="D4" i="39"/>
  <c r="E624" i="45"/>
  <c r="E2303" i="35"/>
  <c r="F2923" i="35"/>
  <c r="E903" i="35"/>
  <c r="C2609" i="35"/>
  <c r="J110" i="35"/>
  <c r="F432" i="35"/>
  <c r="E2759" i="35"/>
  <c r="E1878" i="35"/>
  <c r="C3282" i="35"/>
  <c r="C1853" i="35"/>
  <c r="F1331" i="45"/>
  <c r="H68" i="35"/>
  <c r="E1776" i="35"/>
  <c r="B108" i="45"/>
  <c r="F87" i="45"/>
  <c r="C606" i="35"/>
  <c r="F482" i="35"/>
  <c r="F218" i="35"/>
  <c r="J98" i="45"/>
  <c r="E2485" i="35"/>
  <c r="C225" i="45"/>
  <c r="F376" i="35"/>
  <c r="F2725" i="35"/>
  <c r="F160" i="45"/>
  <c r="C3137" i="35"/>
  <c r="C2226" i="35"/>
  <c r="E1072" i="35"/>
  <c r="F1145" i="45"/>
  <c r="C387" i="35"/>
  <c r="F2161" i="35"/>
  <c r="C54" i="35"/>
  <c r="F394" i="35"/>
  <c r="C1122" i="35"/>
  <c r="E3103" i="35"/>
  <c r="E3381" i="35"/>
  <c r="C1218" i="35"/>
  <c r="E1664" i="35"/>
  <c r="E1593" i="35"/>
  <c r="C1867" i="35"/>
  <c r="F2819" i="35"/>
  <c r="E1250" i="35"/>
  <c r="F1112" i="35"/>
  <c r="C1520" i="35"/>
  <c r="E65" i="35"/>
  <c r="E396" i="35"/>
  <c r="E864" i="35"/>
  <c r="E138" i="45"/>
  <c r="C46" i="45"/>
  <c r="D40" i="45"/>
  <c r="F247" i="45"/>
  <c r="E1448" i="35"/>
  <c r="C3053" i="35"/>
  <c r="F281" i="45"/>
  <c r="C171" i="35"/>
  <c r="D98" i="45"/>
  <c r="C1381" i="35"/>
  <c r="F1621" i="35"/>
  <c r="C306" i="45"/>
  <c r="C69" i="35"/>
  <c r="E868" i="35"/>
  <c r="C1815" i="35"/>
  <c r="F151" i="45"/>
  <c r="C1144" i="35"/>
  <c r="E2448" i="35"/>
  <c r="C733" i="45"/>
  <c r="C1993" i="35"/>
  <c r="C497" i="35"/>
  <c r="E659" i="35"/>
  <c r="C3293" i="35"/>
  <c r="C2780" i="35"/>
  <c r="F1524" i="35"/>
  <c r="E3123" i="35"/>
  <c r="E1801" i="35"/>
  <c r="C833" i="35"/>
  <c r="E745" i="45"/>
  <c r="F1950" i="45"/>
  <c r="H111" i="35"/>
  <c r="E2440" i="35"/>
  <c r="F1781" i="35"/>
  <c r="K14" i="8"/>
  <c r="C3046" i="35"/>
  <c r="B4" i="35"/>
  <c r="F593" i="35"/>
  <c r="E475" i="35"/>
  <c r="F273" i="45"/>
  <c r="F109" i="35"/>
  <c r="C2409" i="35"/>
  <c r="F3009" i="35"/>
  <c r="F583" i="45"/>
  <c r="E2921" i="35"/>
  <c r="C2566" i="35"/>
  <c r="E2294" i="35"/>
  <c r="F1728" i="35"/>
  <c r="C280" i="35"/>
  <c r="F20" i="35"/>
  <c r="C2811" i="35"/>
  <c r="C1942" i="35"/>
  <c r="F1890" i="35"/>
  <c r="F2663" i="35"/>
  <c r="C888" i="35"/>
  <c r="E1535" i="35"/>
  <c r="F2057" i="45"/>
  <c r="F2208" i="35"/>
  <c r="C2322" i="35"/>
  <c r="C3076" i="35"/>
  <c r="C369" i="35"/>
  <c r="F2281" i="35"/>
  <c r="E19" i="5"/>
  <c r="C2501" i="35"/>
  <c r="F1083" i="35"/>
  <c r="C887" i="35"/>
  <c r="E565" i="35"/>
  <c r="E1673" i="35"/>
  <c r="F1794" i="35"/>
  <c r="C2729" i="35"/>
  <c r="E1296" i="35"/>
  <c r="E782" i="35"/>
  <c r="F2898" i="35"/>
  <c r="C98" i="35"/>
  <c r="F1225" i="35"/>
  <c r="F1856" i="35"/>
  <c r="E3242" i="35"/>
  <c r="E3195" i="35"/>
  <c r="C3308" i="35"/>
  <c r="C1346" i="35"/>
  <c r="E3282" i="35"/>
  <c r="B10" i="39"/>
  <c r="F2451" i="35"/>
  <c r="F40" i="35"/>
  <c r="F176" i="35"/>
  <c r="C744" i="45"/>
  <c r="E3420" i="35"/>
  <c r="C337" i="35"/>
  <c r="C2040" i="35"/>
  <c r="C3166" i="35"/>
  <c r="C2971" i="35"/>
  <c r="C20" i="5"/>
  <c r="C1913" i="35"/>
  <c r="E1507" i="45"/>
  <c r="C3218" i="35"/>
  <c r="F577" i="35"/>
  <c r="C3027" i="35"/>
  <c r="E584" i="35"/>
  <c r="C2324" i="35"/>
  <c r="E2536" i="35"/>
  <c r="E1458" i="35"/>
  <c r="F308" i="45"/>
  <c r="C3091" i="35"/>
  <c r="E2137" i="35"/>
  <c r="E2407" i="35"/>
  <c r="C1048" i="35"/>
  <c r="C3036" i="35"/>
  <c r="F1642" i="35"/>
  <c r="C2558" i="35"/>
  <c r="F2801" i="35"/>
  <c r="F1722" i="35"/>
  <c r="E616" i="35"/>
  <c r="F288" i="45"/>
  <c r="E1493" i="45"/>
  <c r="K16" i="8"/>
  <c r="E1785" i="35"/>
  <c r="E1236" i="35"/>
  <c r="F2254" i="35"/>
  <c r="F1057" i="35"/>
  <c r="C2819" i="35"/>
  <c r="C119" i="35"/>
  <c r="F898" i="35"/>
  <c r="C2072" i="35"/>
  <c r="F1986" i="35"/>
  <c r="F1006" i="45"/>
  <c r="F1768" i="45"/>
  <c r="D20" i="5"/>
  <c r="F2569" i="35"/>
  <c r="M3" i="5"/>
  <c r="E2702" i="35"/>
  <c r="L7" i="8"/>
  <c r="F3179" i="35"/>
  <c r="F270" i="35"/>
  <c r="C1994" i="35"/>
  <c r="F2648" i="35"/>
  <c r="F2685" i="35"/>
  <c r="E2419" i="35"/>
  <c r="C378" i="35"/>
  <c r="C3379" i="35"/>
  <c r="C2127" i="35"/>
  <c r="N5" i="5"/>
  <c r="F1561" i="35"/>
  <c r="B101" i="45"/>
  <c r="E186" i="35"/>
  <c r="C1014" i="35"/>
  <c r="F240" i="45"/>
  <c r="C2079" i="35"/>
  <c r="E1520" i="45"/>
  <c r="E2745" i="35"/>
  <c r="E2356" i="35"/>
  <c r="B93" i="45"/>
  <c r="C2725" i="35"/>
  <c r="C2950" i="35"/>
  <c r="C1676" i="35"/>
  <c r="E750" i="35"/>
  <c r="B8" i="37"/>
  <c r="E997" i="35"/>
  <c r="C2722" i="35"/>
  <c r="C2096" i="35"/>
  <c r="M6" i="5"/>
  <c r="E2831" i="35"/>
  <c r="C762" i="35"/>
  <c r="E2242" i="35"/>
  <c r="C106" i="35"/>
  <c r="C1077" i="45"/>
  <c r="E1493" i="35"/>
  <c r="C633" i="35"/>
  <c r="E1045" i="45"/>
  <c r="F968" i="35"/>
  <c r="C99" i="35"/>
  <c r="E280" i="45"/>
  <c r="F393" i="35"/>
  <c r="E1865" i="35"/>
  <c r="E140" i="45"/>
  <c r="F6" i="5"/>
  <c r="C2838" i="35"/>
  <c r="E3307" i="35"/>
  <c r="C920" i="45"/>
  <c r="E1565" i="35"/>
  <c r="E3274" i="35"/>
  <c r="E569" i="35"/>
  <c r="C168" i="35"/>
  <c r="B53" i="35"/>
  <c r="C90" i="35"/>
  <c r="C361" i="35"/>
  <c r="C2474" i="35"/>
  <c r="N2" i="5"/>
  <c r="C1790" i="35"/>
  <c r="E2049" i="35"/>
  <c r="F617" i="35"/>
  <c r="F2633" i="35"/>
  <c r="F1455" i="35"/>
  <c r="E2191" i="35"/>
  <c r="E2878" i="35"/>
  <c r="C2284" i="35"/>
  <c r="F232" i="45"/>
  <c r="C103" i="35"/>
  <c r="D26" i="35"/>
  <c r="F3207" i="35"/>
  <c r="E1818" i="35"/>
  <c r="E707" i="35"/>
  <c r="E679" i="35"/>
  <c r="C1467" i="45"/>
  <c r="E3483" i="35"/>
  <c r="F1223" i="35"/>
  <c r="E800" i="45"/>
  <c r="E1267" i="35"/>
  <c r="F1290" i="35"/>
  <c r="J107" i="35"/>
  <c r="E41" i="45"/>
  <c r="E1051" i="35"/>
  <c r="F2176" i="35"/>
  <c r="E2539" i="35"/>
  <c r="D21" i="35"/>
  <c r="C1601" i="35"/>
  <c r="F1272" i="35"/>
  <c r="F1182" i="35"/>
  <c r="F2710" i="35"/>
  <c r="F573" i="35"/>
  <c r="E1856" i="35"/>
  <c r="F976" i="45"/>
  <c r="C1584" i="35"/>
  <c r="E2297" i="45"/>
  <c r="F1429" i="45"/>
  <c r="F256" i="45"/>
  <c r="E1623" i="45"/>
  <c r="E3224" i="35"/>
  <c r="E1227" i="35"/>
  <c r="E342" i="45"/>
  <c r="C2329" i="35"/>
  <c r="E1312" i="45"/>
  <c r="F2078" i="35"/>
  <c r="O5" i="5"/>
  <c r="E1436" i="45"/>
  <c r="F1616" i="35"/>
  <c r="E850" i="35"/>
  <c r="F103" i="45"/>
  <c r="F2327" i="35"/>
  <c r="E2883" i="35"/>
  <c r="C166" i="45"/>
  <c r="M22" i="8"/>
  <c r="F1736" i="35"/>
  <c r="F1078" i="35"/>
  <c r="C1711" i="35"/>
  <c r="C2080" i="35"/>
  <c r="F966" i="35"/>
  <c r="C544" i="35"/>
  <c r="B112" i="35"/>
  <c r="C191" i="35"/>
  <c r="F2484" i="35"/>
  <c r="E2017" i="35"/>
  <c r="F1747" i="35"/>
  <c r="F2139" i="35"/>
  <c r="F3409" i="35"/>
  <c r="C1677" i="35"/>
  <c r="C390" i="45"/>
  <c r="F437" i="45"/>
  <c r="F1346" i="45"/>
  <c r="E9" i="35"/>
  <c r="L19" i="8"/>
  <c r="E3134" i="35"/>
  <c r="F1948" i="35"/>
  <c r="C3060" i="35"/>
  <c r="E192" i="45"/>
  <c r="E631" i="35"/>
  <c r="C870" i="45"/>
  <c r="F723" i="45"/>
  <c r="B24" i="8"/>
  <c r="E8" i="8"/>
  <c r="E794" i="45"/>
  <c r="E1278" i="35"/>
  <c r="C3489" i="35"/>
  <c r="C83" i="35"/>
  <c r="C3209" i="35"/>
  <c r="H75" i="35"/>
  <c r="D9" i="39"/>
  <c r="C3306" i="35"/>
  <c r="C1219" i="35"/>
  <c r="E1961" i="35"/>
  <c r="E469" i="35"/>
  <c r="C2073" i="35"/>
  <c r="F2126" i="35"/>
  <c r="C1956" i="35"/>
  <c r="E590" i="35"/>
  <c r="F2942" i="35"/>
  <c r="C923" i="35"/>
  <c r="F374" i="45"/>
  <c r="C3281" i="35"/>
  <c r="E791" i="45"/>
  <c r="C1120" i="45"/>
  <c r="F653" i="35"/>
  <c r="C2884" i="35"/>
  <c r="C1555" i="35"/>
  <c r="M34" i="35"/>
  <c r="H74" i="35"/>
  <c r="C811" i="35"/>
  <c r="C1024" i="45"/>
  <c r="C1402" i="35"/>
  <c r="F2872" i="35"/>
  <c r="C94" i="45"/>
  <c r="C3068" i="35"/>
  <c r="F563" i="35"/>
  <c r="C338" i="35"/>
  <c r="E459" i="35"/>
  <c r="C1247" i="35"/>
  <c r="F3338" i="35"/>
  <c r="F2831" i="35"/>
  <c r="C3188" i="35"/>
  <c r="F68" i="35"/>
  <c r="L11" i="5"/>
  <c r="E759" i="45"/>
  <c r="C1964" i="35"/>
  <c r="F1292" i="35"/>
  <c r="F173" i="35"/>
  <c r="E3239" i="35"/>
  <c r="F2793" i="35"/>
  <c r="E161" i="45"/>
  <c r="E1259" i="35"/>
  <c r="D22" i="39"/>
  <c r="C1418" i="45"/>
  <c r="J124" i="35"/>
  <c r="C2386" i="35"/>
  <c r="F2948" i="35"/>
  <c r="F9" i="45"/>
  <c r="E747" i="35"/>
  <c r="O10" i="5"/>
  <c r="E3448" i="35"/>
  <c r="E1151" i="35"/>
  <c r="F1907" i="35"/>
  <c r="C1712" i="35"/>
  <c r="E2382" i="35"/>
  <c r="F398" i="35"/>
  <c r="E2286" i="35"/>
  <c r="E2720" i="35"/>
  <c r="F944" i="45"/>
  <c r="E385" i="35"/>
  <c r="F2544" i="35"/>
  <c r="C1410" i="35"/>
  <c r="E306" i="45"/>
  <c r="E2517" i="35"/>
  <c r="F1581" i="35"/>
  <c r="F2994" i="35"/>
  <c r="F770" i="45"/>
  <c r="F2550" i="35"/>
  <c r="F574" i="35"/>
  <c r="F2296" i="35"/>
  <c r="C1263" i="45"/>
  <c r="C549" i="35"/>
  <c r="F1332" i="45"/>
  <c r="F1238" i="35"/>
  <c r="E2785" i="35"/>
  <c r="F779" i="35"/>
  <c r="F59" i="35"/>
  <c r="F3077" i="35"/>
  <c r="C2112" i="35"/>
  <c r="C1446" i="35"/>
  <c r="C943" i="35"/>
  <c r="E526" i="35"/>
  <c r="C3368" i="35"/>
  <c r="E1310" i="35"/>
  <c r="E389" i="35"/>
  <c r="D7" i="35"/>
  <c r="E2417" i="35"/>
  <c r="C960" i="35"/>
  <c r="E2397" i="35"/>
  <c r="F2325" i="35"/>
  <c r="F1766" i="35"/>
  <c r="M67" i="35"/>
  <c r="F1436" i="45"/>
  <c r="E2180" i="35"/>
  <c r="C1383" i="45"/>
  <c r="H80" i="45"/>
  <c r="C191" i="45"/>
  <c r="F1645" i="35"/>
  <c r="C1479" i="45"/>
  <c r="F3182" i="35"/>
  <c r="F1497" i="45"/>
  <c r="F2947" i="35"/>
  <c r="F150" i="45"/>
  <c r="E1338" i="45"/>
  <c r="E21" i="5"/>
  <c r="F3183" i="35"/>
  <c r="C635" i="45"/>
  <c r="C530" i="45"/>
  <c r="F1437" i="35"/>
  <c r="E2455" i="35"/>
  <c r="E2502" i="35"/>
  <c r="C970" i="35"/>
  <c r="E149" i="35"/>
  <c r="F1152" i="35"/>
  <c r="E2724" i="35"/>
  <c r="B20" i="39"/>
  <c r="F3028" i="35"/>
  <c r="E1656" i="35"/>
  <c r="F727" i="35"/>
  <c r="F1121" i="35"/>
  <c r="C1434" i="35"/>
  <c r="F3042" i="35"/>
  <c r="C852" i="35"/>
  <c r="E315" i="35"/>
  <c r="F1412" i="35"/>
  <c r="C1085" i="35"/>
  <c r="E1139" i="45"/>
  <c r="E87" i="35"/>
  <c r="C1457" i="45"/>
  <c r="C2139" i="35"/>
  <c r="C231" i="45"/>
  <c r="E2249" i="35"/>
  <c r="C656" i="45"/>
  <c r="E2106" i="35"/>
  <c r="C377" i="45"/>
  <c r="F110" i="35"/>
  <c r="C300" i="45"/>
  <c r="C2375" i="35"/>
  <c r="F14" i="5"/>
  <c r="J125" i="35"/>
  <c r="E357" i="45"/>
  <c r="E2844" i="35"/>
  <c r="C3272" i="35"/>
  <c r="E2704" i="35"/>
  <c r="C1754" i="35"/>
  <c r="F399" i="35"/>
  <c r="E2378" i="35"/>
  <c r="C1766" i="35"/>
  <c r="M106" i="45"/>
  <c r="D26" i="5"/>
  <c r="C2676" i="35"/>
  <c r="E1841" i="35"/>
  <c r="F2048" i="35"/>
  <c r="F776" i="45"/>
  <c r="C708" i="45"/>
  <c r="F322" i="45"/>
  <c r="F1401" i="45"/>
  <c r="C2143" i="35"/>
  <c r="C1463" i="35"/>
  <c r="C516" i="45"/>
  <c r="F769" i="45"/>
  <c r="C412" i="45"/>
  <c r="C2235" i="35"/>
  <c r="F328" i="35"/>
  <c r="E471" i="45"/>
  <c r="D26" i="39"/>
  <c r="F2244" i="35"/>
  <c r="C1400" i="45"/>
  <c r="C929" i="45"/>
  <c r="B124" i="35"/>
  <c r="E2677" i="35"/>
  <c r="C924" i="45"/>
  <c r="C2727" i="35"/>
  <c r="F910" i="35"/>
  <c r="C3227" i="35"/>
  <c r="E847" i="35"/>
  <c r="F2745" i="35"/>
  <c r="F1270" i="35"/>
  <c r="F3137" i="35"/>
  <c r="B48" i="35"/>
  <c r="C2431" i="35"/>
  <c r="F2554" i="35"/>
  <c r="E2584" i="35"/>
  <c r="F458" i="35"/>
  <c r="F1942" i="35"/>
  <c r="F3048" i="35"/>
  <c r="F3062" i="35"/>
  <c r="E3376" i="35"/>
  <c r="E613" i="35"/>
  <c r="F282" i="35"/>
  <c r="C153" i="35"/>
  <c r="E198" i="35"/>
  <c r="C2396" i="35"/>
  <c r="C3463" i="35"/>
  <c r="C2466" i="35"/>
  <c r="B18" i="39"/>
  <c r="F984" i="35"/>
  <c r="C1322" i="35"/>
  <c r="C3226" i="35"/>
  <c r="F84" i="35"/>
  <c r="C1462" i="35"/>
  <c r="C3171" i="35"/>
  <c r="E509" i="35"/>
  <c r="F3329" i="35"/>
  <c r="E1064" i="35"/>
  <c r="F956" i="35"/>
  <c r="C3441" i="35"/>
  <c r="E1456" i="35"/>
  <c r="M119" i="35"/>
  <c r="F1991" i="35"/>
  <c r="C574" i="45"/>
  <c r="F93" i="45"/>
  <c r="F908" i="45"/>
  <c r="F3345" i="35"/>
  <c r="E78" i="45"/>
  <c r="C2886" i="35"/>
  <c r="E1659" i="35"/>
  <c r="E2053" i="35"/>
  <c r="E994" i="35"/>
  <c r="C2775" i="35"/>
  <c r="D3" i="39"/>
  <c r="F2625" i="35"/>
  <c r="B6" i="5"/>
  <c r="D17" i="39"/>
  <c r="L21" i="5"/>
  <c r="C29" i="35"/>
  <c r="F87" i="35"/>
  <c r="H43" i="35"/>
  <c r="E1421" i="35"/>
  <c r="F705" i="35"/>
  <c r="E2615" i="35"/>
  <c r="C2208" i="35"/>
  <c r="F682" i="35"/>
  <c r="C988" i="35"/>
  <c r="F974" i="45"/>
  <c r="C2078" i="35"/>
  <c r="E1613" i="35"/>
  <c r="C738" i="35"/>
  <c r="J49" i="35"/>
  <c r="E1414" i="35"/>
  <c r="E387" i="35"/>
  <c r="E2697" i="35"/>
  <c r="C982" i="35"/>
  <c r="F80" i="45"/>
  <c r="F32" i="45"/>
  <c r="E1431" i="35"/>
  <c r="E2" i="5"/>
  <c r="F3169" i="35"/>
  <c r="F1368" i="35"/>
  <c r="K7" i="8"/>
  <c r="F2045" i="35"/>
  <c r="E1624" i="35"/>
  <c r="E1321" i="35"/>
  <c r="C1897" i="35"/>
  <c r="J30" i="35"/>
  <c r="E3185" i="35"/>
  <c r="E488" i="35"/>
  <c r="F3268" i="35"/>
  <c r="C1113" i="35"/>
  <c r="F540" i="35"/>
  <c r="C3138" i="35"/>
  <c r="F2119" i="35"/>
  <c r="E2236" i="35"/>
  <c r="E678" i="35"/>
  <c r="E913" i="35"/>
  <c r="E419" i="35"/>
  <c r="E2265" i="35"/>
  <c r="F457" i="35"/>
  <c r="F3411" i="35"/>
  <c r="C2344" i="35"/>
  <c r="F460" i="35"/>
  <c r="C3120" i="35"/>
  <c r="F2715" i="35"/>
  <c r="F2307" i="35"/>
  <c r="K23" i="8"/>
  <c r="F303" i="35"/>
  <c r="M23" i="35"/>
  <c r="C3017" i="35"/>
  <c r="C3258" i="35"/>
  <c r="M75" i="45"/>
  <c r="F118" i="35"/>
  <c r="F2815" i="35"/>
  <c r="E1731" i="35"/>
  <c r="E2862" i="35"/>
  <c r="F3010" i="35"/>
  <c r="C238" i="35"/>
  <c r="C2010" i="35"/>
  <c r="F3489" i="35"/>
  <c r="F285" i="35"/>
  <c r="C1137" i="35"/>
  <c r="D108" i="45"/>
  <c r="C2622" i="35"/>
  <c r="F1095" i="35"/>
  <c r="E2794" i="35"/>
  <c r="E2638" i="35"/>
  <c r="C3351" i="35"/>
  <c r="F3191" i="35"/>
  <c r="E3" i="5"/>
  <c r="F1569" i="35"/>
  <c r="K10" i="8"/>
  <c r="C2016" i="35"/>
  <c r="C2205" i="35"/>
  <c r="F629" i="35"/>
  <c r="C612" i="35"/>
  <c r="E21" i="35"/>
  <c r="D85" i="45"/>
  <c r="E1471" i="35"/>
  <c r="F197" i="45"/>
  <c r="E3083" i="35"/>
  <c r="E1792" i="35"/>
  <c r="C1634" i="45"/>
  <c r="C5" i="38"/>
  <c r="F1102" i="35"/>
  <c r="E2606" i="35"/>
  <c r="F513" i="35"/>
  <c r="E973" i="35"/>
  <c r="F2496" i="35"/>
  <c r="B1" i="38"/>
  <c r="E437" i="35"/>
  <c r="F3480" i="35"/>
  <c r="F2073" i="35"/>
  <c r="C1927" i="35"/>
  <c r="F3235" i="35"/>
  <c r="M20" i="5"/>
  <c r="F2676" i="35"/>
  <c r="F52" i="35"/>
  <c r="C3315" i="35"/>
  <c r="F2465" i="35"/>
  <c r="C2695" i="35"/>
  <c r="E178" i="35"/>
  <c r="B123" i="35"/>
  <c r="F683" i="35"/>
  <c r="C921" i="35"/>
  <c r="E1631" i="35"/>
  <c r="J101" i="35"/>
  <c r="E2320" i="35"/>
  <c r="F2271" i="35"/>
  <c r="E375" i="35"/>
  <c r="D77" i="45"/>
  <c r="D123" i="35"/>
  <c r="F91" i="35"/>
  <c r="C702" i="35"/>
  <c r="C1139" i="35"/>
  <c r="F2951" i="35"/>
  <c r="F1351" i="35"/>
  <c r="C1943" i="35"/>
  <c r="C2471" i="35"/>
  <c r="E1084" i="35"/>
  <c r="C1636" i="35"/>
  <c r="C3275" i="35"/>
  <c r="C501" i="35"/>
  <c r="F783" i="35"/>
  <c r="C2002" i="35"/>
  <c r="F777" i="35"/>
  <c r="E1470" i="35"/>
  <c r="F1404" i="35"/>
  <c r="C1485" i="35"/>
  <c r="C3342" i="35"/>
  <c r="F3342" i="35"/>
  <c r="C2681" i="35"/>
  <c r="E228" i="35"/>
  <c r="C563" i="35"/>
  <c r="C1995" i="35"/>
  <c r="F2330" i="35"/>
  <c r="C1039" i="35"/>
  <c r="F904" i="35"/>
  <c r="F3248" i="35"/>
  <c r="F1341" i="35"/>
  <c r="C2934" i="35"/>
  <c r="E1864" i="35"/>
  <c r="C1631" i="35"/>
  <c r="C855" i="35"/>
  <c r="F3230" i="35"/>
  <c r="C1784" i="35"/>
  <c r="C199" i="35"/>
  <c r="C3133" i="35"/>
  <c r="E3450" i="35"/>
  <c r="E905" i="35"/>
  <c r="F246" i="35"/>
  <c r="C636" i="35"/>
  <c r="C1258" i="35"/>
  <c r="F693" i="35"/>
  <c r="F691" i="35"/>
  <c r="C3165" i="35"/>
  <c r="C2233" i="35"/>
  <c r="C1107" i="35"/>
  <c r="F649" i="35"/>
  <c r="E1061" i="35"/>
  <c r="E2335" i="35"/>
  <c r="E2833" i="35"/>
  <c r="C1659" i="35"/>
  <c r="C2468" i="35"/>
  <c r="C2151" i="35"/>
  <c r="D74" i="35"/>
  <c r="D111" i="35"/>
  <c r="F1868" i="35"/>
  <c r="E3280" i="35"/>
  <c r="F2101" i="35"/>
  <c r="C802" i="35"/>
  <c r="C788" i="35"/>
  <c r="E2581" i="35"/>
  <c r="F1669" i="35"/>
  <c r="C1502" i="35"/>
  <c r="C1844" i="35"/>
  <c r="E2317" i="35"/>
  <c r="C548" i="35"/>
  <c r="C2491" i="35"/>
  <c r="F371" i="35"/>
  <c r="C1648" i="35"/>
  <c r="F710" i="35"/>
  <c r="E708" i="35"/>
  <c r="C2311" i="35"/>
  <c r="E1208" i="35"/>
  <c r="C3431" i="35"/>
  <c r="F516" i="35"/>
  <c r="F681" i="35"/>
  <c r="F1229" i="35"/>
  <c r="E1665" i="35"/>
  <c r="E152" i="35"/>
  <c r="C3192" i="35"/>
  <c r="C1949" i="35"/>
  <c r="E457" i="35"/>
  <c r="B9" i="39"/>
  <c r="C987" i="35"/>
  <c r="F1981" i="35"/>
  <c r="E2882" i="35"/>
  <c r="F2145" i="35"/>
  <c r="C2771" i="35"/>
  <c r="F1036" i="35"/>
  <c r="C782" i="35"/>
  <c r="F3387" i="35"/>
  <c r="F1483" i="35"/>
  <c r="F174" i="35"/>
  <c r="F2914" i="35"/>
  <c r="C2552" i="35"/>
  <c r="C2714" i="35"/>
  <c r="F20" i="5"/>
  <c r="F2528" i="35"/>
  <c r="F3402" i="35"/>
  <c r="C2659" i="35"/>
  <c r="E1527" i="35"/>
  <c r="C1401" i="35"/>
  <c r="C1311" i="35"/>
  <c r="C615" i="35"/>
  <c r="D81" i="35"/>
  <c r="F1904" i="35"/>
  <c r="E3388" i="35"/>
  <c r="C3260" i="35"/>
  <c r="G28" i="5"/>
  <c r="E3266" i="35"/>
  <c r="F570" i="45"/>
  <c r="E435" i="45"/>
  <c r="D115" i="35"/>
  <c r="M88" i="35"/>
  <c r="H106" i="45"/>
  <c r="E2754" i="35"/>
  <c r="E3113" i="35"/>
  <c r="F1929" i="35"/>
  <c r="E2054" i="35"/>
  <c r="F596" i="35"/>
  <c r="D80" i="45"/>
  <c r="F2407" i="35"/>
  <c r="F2452" i="35"/>
  <c r="B22" i="39"/>
  <c r="F2832" i="35"/>
  <c r="E3122" i="35"/>
  <c r="E528" i="35"/>
  <c r="F2316" i="35"/>
  <c r="F3475" i="35"/>
  <c r="E3485" i="35"/>
  <c r="J88" i="35"/>
  <c r="E2819" i="35"/>
  <c r="C2789" i="35"/>
  <c r="F3473" i="35"/>
  <c r="F1681" i="35"/>
  <c r="F772" i="35"/>
  <c r="B50" i="35"/>
  <c r="F3126" i="35"/>
  <c r="E1286" i="35"/>
  <c r="F778" i="35"/>
  <c r="C2878" i="35"/>
  <c r="C1726" i="35"/>
  <c r="E1583" i="35"/>
  <c r="F1861" i="45"/>
  <c r="F2189" i="35"/>
  <c r="E3165" i="35"/>
  <c r="D103" i="35"/>
  <c r="E2951" i="35"/>
  <c r="F2845" i="35"/>
  <c r="E880" i="35"/>
  <c r="F2288" i="35"/>
  <c r="E1449" i="35"/>
  <c r="H123" i="35"/>
  <c r="E2540" i="35"/>
  <c r="E397" i="35"/>
  <c r="F2541" i="35"/>
  <c r="E1121" i="35"/>
  <c r="B15" i="35"/>
  <c r="E1674" i="35"/>
  <c r="C785" i="35"/>
  <c r="F1130" i="35"/>
  <c r="F1485" i="35"/>
  <c r="E989" i="35"/>
  <c r="E2614" i="35"/>
  <c r="C1846" i="35"/>
  <c r="E2774" i="35"/>
  <c r="E3174" i="35"/>
  <c r="E798" i="35"/>
  <c r="E3160" i="35"/>
  <c r="C2983" i="35"/>
  <c r="E1102" i="35"/>
  <c r="F1414" i="35"/>
  <c r="F750" i="45"/>
  <c r="E298" i="35"/>
  <c r="F1640" i="35"/>
  <c r="E744" i="35"/>
  <c r="C889" i="35"/>
  <c r="C2954" i="35"/>
  <c r="C481" i="45"/>
  <c r="E3048" i="35"/>
  <c r="F1265" i="35"/>
  <c r="E2899" i="35"/>
  <c r="C3111" i="35"/>
  <c r="F2887" i="35"/>
  <c r="E1752" i="35"/>
  <c r="F2740" i="35"/>
  <c r="F1626" i="35"/>
  <c r="E166" i="45"/>
  <c r="E89" i="35"/>
  <c r="F2146" i="35"/>
  <c r="C3354" i="35"/>
  <c r="E1634" i="35"/>
  <c r="E110" i="35"/>
  <c r="O2" i="5"/>
  <c r="C1159" i="35"/>
  <c r="B36" i="35"/>
  <c r="F2007" i="35"/>
  <c r="E3250" i="35"/>
  <c r="F3001" i="35"/>
  <c r="M84" i="35"/>
  <c r="F2225" i="35"/>
  <c r="C1998" i="35"/>
  <c r="E357" i="35"/>
  <c r="E2764" i="35"/>
  <c r="E2728" i="35"/>
  <c r="B17" i="8"/>
  <c r="E3079" i="35"/>
  <c r="F914" i="35"/>
  <c r="C2295" i="35"/>
  <c r="E3408" i="35"/>
  <c r="E2368" i="35"/>
  <c r="F1395" i="35"/>
  <c r="C1385" i="35"/>
  <c r="E2932" i="35"/>
  <c r="C1582" i="35"/>
  <c r="C3062" i="35"/>
  <c r="F555" i="35"/>
  <c r="F2233" i="35"/>
  <c r="M46" i="45"/>
  <c r="E2453" i="35"/>
  <c r="E2091" i="35"/>
  <c r="E2022" i="35"/>
  <c r="E2266" i="35"/>
  <c r="F824" i="35"/>
  <c r="F2558" i="35"/>
  <c r="C2898" i="35"/>
  <c r="C1037" i="35"/>
  <c r="C3378" i="35"/>
  <c r="C656" i="35"/>
  <c r="F943" i="35"/>
  <c r="E1698" i="35"/>
  <c r="E98" i="35"/>
  <c r="F1712" i="35"/>
  <c r="C2163" i="35"/>
  <c r="E398" i="35"/>
  <c r="E1967" i="35"/>
  <c r="E2444" i="35"/>
  <c r="F2264" i="35"/>
  <c r="E588" i="35"/>
  <c r="E2332" i="35"/>
  <c r="M26" i="35"/>
  <c r="F3383" i="35"/>
  <c r="F1509" i="35"/>
  <c r="B17" i="5"/>
  <c r="J113" i="35"/>
  <c r="F521" i="35"/>
  <c r="E2802" i="35"/>
  <c r="G23" i="5"/>
  <c r="B16" i="39"/>
  <c r="F2732" i="35"/>
  <c r="F2844" i="35"/>
  <c r="C247" i="35"/>
  <c r="C1992" i="35"/>
  <c r="C1748" i="35"/>
  <c r="C1735" i="35"/>
  <c r="D69" i="35"/>
  <c r="E499" i="35"/>
  <c r="F1294" i="35"/>
  <c r="F3029" i="35"/>
  <c r="E1833" i="35"/>
  <c r="F2525" i="35"/>
  <c r="F1401" i="35"/>
  <c r="E1480" i="35"/>
  <c r="C1303" i="35"/>
  <c r="C2082" i="35"/>
  <c r="C2549" i="35"/>
  <c r="E244" i="35"/>
  <c r="C861" i="35"/>
  <c r="F823" i="35"/>
  <c r="E2360" i="35"/>
  <c r="C197" i="35"/>
  <c r="C538" i="35"/>
  <c r="F2067" i="35"/>
  <c r="E2326" i="35"/>
  <c r="C2145" i="35"/>
  <c r="C1630" i="35"/>
  <c r="E450" i="35"/>
  <c r="E1069" i="35"/>
  <c r="E294" i="35"/>
  <c r="F339" i="35"/>
  <c r="J54" i="35"/>
  <c r="E2486" i="35"/>
  <c r="C2594" i="35"/>
  <c r="C926" i="35"/>
  <c r="C603" i="35"/>
  <c r="E1189" i="35"/>
  <c r="B13" i="8"/>
  <c r="C2704" i="35"/>
  <c r="E1434" i="35"/>
  <c r="F1426" i="35"/>
  <c r="F1631" i="35"/>
  <c r="E1391" i="35"/>
  <c r="J7" i="35"/>
  <c r="E2116" i="35"/>
  <c r="F2796" i="35"/>
  <c r="E572" i="35"/>
  <c r="F2053" i="35"/>
  <c r="E1772" i="35"/>
  <c r="H109" i="45"/>
  <c r="F1456" i="35"/>
  <c r="D8" i="8"/>
  <c r="F3016" i="35"/>
  <c r="E425" i="45"/>
  <c r="E274" i="45"/>
  <c r="C1134" i="45"/>
  <c r="C654" i="35"/>
  <c r="F1555" i="35"/>
  <c r="E1857" i="35"/>
  <c r="C3382" i="35"/>
  <c r="F1850" i="35"/>
  <c r="E1582" i="35"/>
  <c r="F3313" i="35"/>
  <c r="E40" i="35"/>
  <c r="F2188" i="35"/>
  <c r="E2097" i="35"/>
  <c r="E118" i="35"/>
  <c r="C2274" i="45"/>
  <c r="M32" i="35"/>
  <c r="B109" i="35"/>
  <c r="B24" i="39"/>
  <c r="C2391" i="35"/>
  <c r="F2314" i="35"/>
  <c r="F2138" i="35"/>
  <c r="D19" i="8"/>
  <c r="E2807" i="35"/>
  <c r="C481" i="35"/>
  <c r="C2186" i="35"/>
  <c r="C3214" i="35"/>
  <c r="C1013" i="45"/>
  <c r="C282" i="35"/>
  <c r="C732" i="35"/>
  <c r="E721" i="35"/>
  <c r="C2812" i="35"/>
  <c r="D98" i="35"/>
  <c r="E1006" i="35"/>
  <c r="C1551" i="35"/>
  <c r="E3147" i="35"/>
  <c r="C1427" i="35"/>
  <c r="E395" i="35"/>
  <c r="E2432" i="35"/>
  <c r="E1125" i="35"/>
  <c r="C1345" i="35"/>
  <c r="E1858" i="35"/>
  <c r="E2167" i="35"/>
  <c r="B118" i="35"/>
  <c r="E1483" i="35"/>
  <c r="C1823" i="35"/>
  <c r="C3154" i="35"/>
  <c r="M99" i="35"/>
  <c r="C2906" i="35"/>
  <c r="C823" i="35"/>
  <c r="C3217" i="35"/>
  <c r="E432" i="35"/>
  <c r="B110" i="35"/>
  <c r="F496" i="35"/>
  <c r="E3078" i="35"/>
  <c r="F2687" i="35"/>
  <c r="C825" i="35"/>
  <c r="F3290" i="35"/>
  <c r="C2490" i="35"/>
  <c r="C558" i="35"/>
  <c r="E3347" i="35"/>
  <c r="C528" i="35"/>
  <c r="D17" i="5"/>
  <c r="F2243" i="35"/>
  <c r="M70" i="35"/>
  <c r="F2814" i="35"/>
  <c r="C105" i="35"/>
  <c r="E2232" i="35"/>
  <c r="F2854" i="35"/>
  <c r="E378" i="45"/>
  <c r="C2837" i="35"/>
  <c r="C1528" i="35"/>
  <c r="H86" i="35"/>
  <c r="F1511" i="35"/>
  <c r="D30" i="35"/>
  <c r="C1537" i="35"/>
  <c r="F462" i="35"/>
  <c r="C1566" i="35"/>
  <c r="C1454" i="35"/>
  <c r="C759" i="35"/>
  <c r="E2603" i="35"/>
  <c r="F1817" i="35"/>
  <c r="B77" i="35"/>
  <c r="E215" i="35"/>
  <c r="B49" i="35"/>
  <c r="C2805" i="35"/>
  <c r="F353" i="35"/>
  <c r="F1148" i="35"/>
  <c r="C565" i="35"/>
  <c r="C747" i="35"/>
  <c r="E82" i="35"/>
  <c r="E1600" i="35"/>
  <c r="F2441" i="35"/>
  <c r="E1338" i="35"/>
  <c r="F549" i="35"/>
  <c r="F3318" i="35"/>
  <c r="C2003" i="35"/>
  <c r="F1185" i="35"/>
  <c r="E2292" i="35"/>
  <c r="F1950" i="35"/>
  <c r="H109" i="35"/>
  <c r="C805" i="35"/>
  <c r="E3419" i="35"/>
  <c r="C1281" i="35"/>
  <c r="F2695" i="35"/>
  <c r="C323" i="35"/>
  <c r="F1602" i="35"/>
  <c r="C1301" i="35"/>
  <c r="C314" i="35"/>
  <c r="F2597" i="35"/>
  <c r="E2376" i="35"/>
  <c r="C938" i="35"/>
  <c r="C2175" i="35"/>
  <c r="F3467" i="35"/>
  <c r="C2230" i="35"/>
  <c r="E3148" i="35"/>
  <c r="M4" i="8"/>
  <c r="C1817" i="35"/>
  <c r="E2917" i="35"/>
  <c r="E1477" i="35"/>
  <c r="C3292" i="35"/>
  <c r="E652" i="35"/>
  <c r="E116" i="35"/>
  <c r="E2388" i="35"/>
  <c r="C209" i="35"/>
  <c r="C2533" i="35"/>
  <c r="E1802" i="35"/>
  <c r="F2376" i="35"/>
  <c r="C2499" i="35"/>
  <c r="F2047" i="35"/>
  <c r="C3232" i="35"/>
  <c r="F1751" i="35"/>
  <c r="C220" i="35"/>
  <c r="C903" i="35"/>
  <c r="C1822" i="35"/>
  <c r="F1346" i="35"/>
  <c r="F3102" i="35"/>
  <c r="E342" i="35"/>
  <c r="E2389" i="35"/>
  <c r="F1770" i="35"/>
  <c r="C3132" i="35"/>
  <c r="F1836" i="35"/>
  <c r="M18" i="8"/>
  <c r="C756" i="35"/>
  <c r="C2457" i="35"/>
  <c r="C2197" i="35"/>
  <c r="F2519" i="35"/>
  <c r="C1185" i="35"/>
  <c r="F512" i="35"/>
  <c r="C2129" i="35"/>
  <c r="C1490" i="35"/>
  <c r="F484" i="35"/>
  <c r="C435" i="35"/>
  <c r="F1800" i="35"/>
  <c r="F2954" i="35"/>
  <c r="F2445" i="35"/>
  <c r="E2575" i="35"/>
  <c r="E1352" i="35"/>
  <c r="C3117" i="35"/>
  <c r="F2252" i="35"/>
  <c r="E2309" i="35"/>
  <c r="M46" i="35"/>
  <c r="F1319" i="35"/>
  <c r="F1926" i="35"/>
  <c r="C2616" i="35"/>
  <c r="F2136" i="35"/>
  <c r="F2949" i="35"/>
  <c r="F1366" i="35"/>
  <c r="C1658" i="35"/>
  <c r="E2957" i="35"/>
  <c r="E2923" i="35"/>
  <c r="E2447" i="35"/>
  <c r="C964" i="35"/>
  <c r="E942" i="35"/>
  <c r="E2262" i="35"/>
  <c r="C939" i="35"/>
  <c r="C1602" i="35"/>
  <c r="C2451" i="35"/>
  <c r="F1711" i="35"/>
  <c r="F2836" i="35"/>
  <c r="F3490" i="35"/>
  <c r="E2559" i="35"/>
  <c r="E2548" i="35"/>
  <c r="J118" i="45"/>
  <c r="F1921" i="35"/>
  <c r="F77" i="35"/>
  <c r="F3013" i="35"/>
  <c r="E2009" i="35"/>
  <c r="E3053" i="35"/>
  <c r="C2009" i="35"/>
  <c r="C2535" i="35"/>
  <c r="F1207" i="35"/>
  <c r="E940" i="35"/>
  <c r="F1667" i="35"/>
  <c r="C334" i="35"/>
  <c r="E2896" i="35"/>
  <c r="F2580" i="35"/>
  <c r="F728" i="35"/>
  <c r="E3246" i="35"/>
  <c r="F3487" i="35"/>
  <c r="F1585" i="35"/>
  <c r="F1604" i="35"/>
  <c r="F1807" i="35"/>
  <c r="E291" i="35"/>
  <c r="E210" i="35"/>
  <c r="C3352" i="35"/>
  <c r="C3267" i="35"/>
  <c r="E718" i="35"/>
  <c r="E1089" i="35"/>
  <c r="E1211" i="45"/>
  <c r="E832" i="45"/>
  <c r="F1617" i="35"/>
  <c r="C2947" i="35"/>
  <c r="C2345" i="35"/>
  <c r="F1165" i="35"/>
  <c r="E157" i="35"/>
  <c r="E2357" i="35"/>
  <c r="F713" i="35"/>
  <c r="F2256" i="35"/>
  <c r="F2108" i="35"/>
  <c r="E3127" i="35"/>
  <c r="C808" i="35"/>
  <c r="C604" i="35"/>
  <c r="M28" i="5"/>
  <c r="F149" i="35"/>
  <c r="C2162" i="35"/>
  <c r="E3211" i="35"/>
  <c r="B12" i="35"/>
  <c r="F950" i="35"/>
  <c r="E348" i="35"/>
  <c r="F2178" i="35"/>
  <c r="F3355" i="35"/>
  <c r="M2" i="5"/>
  <c r="E2705" i="35"/>
  <c r="F1365" i="35"/>
  <c r="F1580" i="35"/>
  <c r="C1895" i="35"/>
  <c r="C2583" i="35"/>
  <c r="C3339" i="35"/>
  <c r="C755" i="35"/>
  <c r="C2716" i="35"/>
  <c r="F1035" i="45"/>
  <c r="H33" i="35"/>
  <c r="F2089" i="35"/>
  <c r="E1029" i="35"/>
  <c r="E421" i="35"/>
  <c r="F2033" i="35"/>
  <c r="C135" i="45"/>
  <c r="C3108" i="35"/>
  <c r="E2700" i="35"/>
  <c r="E655" i="45"/>
  <c r="F1074" i="35"/>
  <c r="C1891" i="35"/>
  <c r="E2607" i="35"/>
  <c r="E1862" i="35"/>
  <c r="C2730" i="35"/>
  <c r="D104" i="35"/>
  <c r="E2421" i="35"/>
  <c r="F2389" i="35"/>
  <c r="C1901" i="35"/>
  <c r="E3371" i="35"/>
  <c r="F3220" i="35"/>
  <c r="E1763" i="35"/>
  <c r="E1556" i="35"/>
  <c r="F3047" i="35"/>
  <c r="C3341" i="35"/>
  <c r="E2902" i="35"/>
  <c r="F626" i="35"/>
  <c r="E2069" i="35"/>
  <c r="C690" i="45"/>
  <c r="F1132" i="35"/>
  <c r="C1569" i="35"/>
  <c r="E1812" i="35"/>
  <c r="O17" i="5"/>
  <c r="E3062" i="35"/>
  <c r="E420" i="45"/>
  <c r="C1109" i="35"/>
  <c r="C3450" i="35"/>
  <c r="H40" i="35"/>
  <c r="E455" i="35"/>
  <c r="M114" i="35"/>
  <c r="F2766" i="35"/>
  <c r="F75" i="35"/>
  <c r="C678" i="35"/>
  <c r="F1891" i="35"/>
  <c r="F2950" i="35"/>
  <c r="C2644" i="35"/>
  <c r="F2293" i="35"/>
  <c r="F2551" i="35"/>
  <c r="C2050" i="35"/>
  <c r="F3081" i="35"/>
  <c r="E535" i="35"/>
  <c r="E1722" i="35"/>
  <c r="E360" i="35"/>
  <c r="C1946" i="35"/>
  <c r="F1647" i="35"/>
  <c r="F2859" i="35"/>
  <c r="H104" i="35"/>
  <c r="C2487" i="35"/>
  <c r="E2287" i="35"/>
  <c r="F60" i="35"/>
  <c r="E886" i="35"/>
  <c r="C9" i="38"/>
  <c r="F874" i="45"/>
  <c r="C1541" i="35"/>
  <c r="C1238" i="35"/>
  <c r="E2516" i="35"/>
  <c r="D96" i="35"/>
  <c r="F3470" i="35"/>
  <c r="E3132" i="35"/>
  <c r="H105" i="35"/>
  <c r="F660" i="35"/>
  <c r="B30" i="35"/>
  <c r="F2647" i="35"/>
  <c r="F2912" i="35"/>
  <c r="F19" i="5"/>
  <c r="C2896" i="35"/>
  <c r="E1791" i="35"/>
  <c r="H75" i="45"/>
  <c r="F205" i="35"/>
  <c r="F568" i="35"/>
  <c r="C3372" i="35"/>
  <c r="E1166" i="35"/>
  <c r="E1819" i="35"/>
  <c r="C1096" i="35"/>
  <c r="E13" i="8"/>
  <c r="E3156" i="35"/>
  <c r="F2224" i="35"/>
  <c r="F3299" i="35"/>
  <c r="C67" i="35"/>
  <c r="F1443" i="35"/>
  <c r="C1148" i="35"/>
  <c r="C1760" i="35"/>
  <c r="E435" i="35"/>
  <c r="C840" i="35"/>
  <c r="C3262" i="35"/>
  <c r="E3481" i="35"/>
  <c r="C1722" i="35"/>
  <c r="E3198" i="35"/>
  <c r="C2012" i="35"/>
  <c r="F2065" i="35"/>
  <c r="L14" i="5"/>
  <c r="E2290" i="35"/>
  <c r="E161" i="35"/>
  <c r="E3172" i="35"/>
  <c r="E729" i="35"/>
  <c r="E3013" i="35"/>
  <c r="F2368" i="35"/>
  <c r="F3300" i="35"/>
  <c r="C473" i="35"/>
  <c r="L29" i="5"/>
  <c r="C344" i="45"/>
  <c r="F1833" i="35"/>
  <c r="E2805" i="35"/>
  <c r="C1733" i="35"/>
  <c r="C2990" i="35"/>
  <c r="F878" i="35"/>
  <c r="C123" i="35"/>
  <c r="E1182" i="35"/>
  <c r="E1424" i="35"/>
  <c r="F3265" i="35"/>
  <c r="C2513" i="35"/>
  <c r="F107" i="45"/>
  <c r="E2395" i="35"/>
  <c r="E1207" i="35"/>
  <c r="F271" i="35"/>
  <c r="N28" i="5"/>
  <c r="H20" i="35"/>
  <c r="C957" i="35"/>
  <c r="E2152" i="35"/>
  <c r="E1681" i="35"/>
  <c r="F1730" i="35"/>
  <c r="E2897" i="35"/>
  <c r="F1543" i="35"/>
  <c r="F1400" i="35"/>
  <c r="J83" i="35"/>
  <c r="E1917" i="35"/>
  <c r="E3416" i="35"/>
  <c r="D18" i="39"/>
  <c r="E562" i="35"/>
  <c r="F3324" i="35"/>
  <c r="E3443" i="35"/>
  <c r="F1251" i="35"/>
  <c r="E1475" i="35"/>
  <c r="C1365" i="35"/>
  <c r="F1530" i="35"/>
  <c r="E2219" i="35"/>
  <c r="E3205" i="35"/>
  <c r="E2578" i="35"/>
  <c r="E1905" i="35"/>
  <c r="E2278" i="35"/>
  <c r="F2662" i="35"/>
  <c r="E2046" i="35"/>
  <c r="F1821" i="35"/>
  <c r="F1196" i="35"/>
  <c r="C1069" i="35"/>
  <c r="E2185" i="35"/>
  <c r="E1950" i="35"/>
  <c r="C3468" i="35"/>
  <c r="E746" i="35"/>
  <c r="F2666" i="35"/>
  <c r="F2873" i="35"/>
  <c r="E513" i="35"/>
  <c r="C930" i="35"/>
  <c r="E1330" i="45"/>
  <c r="F3414" i="35"/>
  <c r="E484" i="35"/>
  <c r="C2944" i="35"/>
  <c r="F1612" i="35"/>
  <c r="B19" i="5"/>
  <c r="C1639" i="35"/>
  <c r="E2390" i="35"/>
  <c r="E2452" i="35"/>
  <c r="H90" i="35"/>
  <c r="C2532" i="35"/>
  <c r="F418" i="35"/>
  <c r="E1422" i="35"/>
  <c r="F3096" i="35"/>
  <c r="E184" i="45"/>
  <c r="C3447" i="35"/>
  <c r="C959" i="35"/>
  <c r="F3401" i="35"/>
  <c r="F650" i="35"/>
  <c r="F1663" i="35"/>
  <c r="C1240" i="35"/>
  <c r="C2334" i="35"/>
  <c r="F2846" i="35"/>
  <c r="E3457" i="35"/>
  <c r="F3405" i="35"/>
  <c r="E2120" i="35"/>
  <c r="E68" i="35"/>
  <c r="E1114" i="35"/>
  <c r="F671" i="35"/>
  <c r="E3465" i="35"/>
  <c r="C283" i="45"/>
  <c r="E2102" i="35"/>
  <c r="F2818" i="35"/>
  <c r="C3009" i="35"/>
  <c r="E1817" i="35"/>
  <c r="E1146" i="35"/>
  <c r="C3134" i="35"/>
  <c r="C709" i="35"/>
  <c r="F1795" i="35"/>
  <c r="E2626" i="35"/>
  <c r="E2110" i="35"/>
  <c r="F373" i="35"/>
  <c r="C2407" i="35"/>
  <c r="E586" i="35"/>
  <c r="F1163" i="35"/>
  <c r="C12" i="35"/>
  <c r="F916" i="35"/>
  <c r="F2594" i="35"/>
  <c r="E859" i="35"/>
  <c r="F2237" i="35"/>
  <c r="E2210" i="35"/>
  <c r="E3179" i="35"/>
  <c r="F3434" i="35"/>
  <c r="E3470" i="35"/>
  <c r="C1914" i="35"/>
  <c r="F1338" i="35"/>
  <c r="E2282" i="35"/>
  <c r="E810" i="35"/>
  <c r="C55" i="35"/>
  <c r="M10" i="35"/>
  <c r="C20" i="45"/>
  <c r="F2934" i="35"/>
  <c r="C1451" i="35"/>
  <c r="C609" i="35"/>
  <c r="C2402" i="35"/>
  <c r="E90" i="35"/>
  <c r="E2188" i="35"/>
  <c r="E3214" i="35"/>
  <c r="J91" i="35"/>
  <c r="F297" i="45"/>
  <c r="C1327" i="35"/>
  <c r="E1543" i="35"/>
  <c r="E1305" i="35"/>
  <c r="E428" i="35"/>
  <c r="C40" i="35"/>
  <c r="E2618" i="35"/>
  <c r="F3097" i="35"/>
  <c r="C169" i="35"/>
  <c r="E11" i="8"/>
  <c r="H21" i="35"/>
  <c r="E98" i="45"/>
  <c r="F1186" i="35"/>
  <c r="F2166" i="35"/>
  <c r="F3287" i="35"/>
  <c r="F3071" i="35"/>
  <c r="E2652" i="35"/>
  <c r="E872" i="35"/>
  <c r="E1432" i="35"/>
  <c r="E2298" i="35"/>
  <c r="N23" i="5"/>
  <c r="C3124" i="35"/>
  <c r="F1421" i="35"/>
  <c r="C1693" i="35"/>
  <c r="C2176" i="35"/>
  <c r="C637" i="35"/>
  <c r="C359" i="35"/>
  <c r="C278" i="35"/>
  <c r="C2724" i="35"/>
  <c r="E3061" i="35"/>
  <c r="E3213" i="35"/>
  <c r="C550" i="35"/>
  <c r="C60" i="35"/>
  <c r="E713" i="35"/>
  <c r="B2" i="39"/>
  <c r="C1539" i="35"/>
  <c r="E2591" i="35"/>
  <c r="F2652" i="35"/>
  <c r="F1961" i="35"/>
  <c r="E1377" i="45"/>
  <c r="F2780" i="35"/>
  <c r="C671" i="35"/>
  <c r="C164" i="35"/>
  <c r="F74" i="35"/>
  <c r="F2013" i="35"/>
  <c r="E1063" i="35"/>
  <c r="C363" i="35"/>
  <c r="E861" i="45"/>
  <c r="F2072" i="35"/>
  <c r="F2539" i="35"/>
  <c r="E1279" i="35"/>
  <c r="D8" i="5"/>
  <c r="F1834" i="35"/>
  <c r="C1095" i="35"/>
  <c r="E2554" i="35"/>
  <c r="F1552" i="35"/>
  <c r="C1337" i="35"/>
  <c r="E1621" i="35"/>
  <c r="C184" i="35"/>
  <c r="C1652" i="35"/>
  <c r="F758" i="35"/>
  <c r="C1314" i="35"/>
  <c r="E2806" i="35"/>
  <c r="F575" i="35"/>
  <c r="C1930" i="35"/>
  <c r="F2812" i="35"/>
  <c r="E1549" i="35"/>
  <c r="F1546" i="35"/>
  <c r="J59" i="35"/>
  <c r="C2557" i="35"/>
  <c r="E722" i="35"/>
  <c r="B29" i="5"/>
  <c r="C344" i="35"/>
  <c r="C1923" i="35"/>
  <c r="E12" i="35"/>
  <c r="E1120" i="35"/>
  <c r="F3030" i="35"/>
  <c r="F1912" i="35"/>
  <c r="M83" i="35"/>
  <c r="C682" i="35"/>
  <c r="E2204" i="35"/>
  <c r="C309" i="35"/>
  <c r="E3186" i="35"/>
  <c r="C1478" i="35"/>
  <c r="C2709" i="35"/>
  <c r="C2106" i="35"/>
  <c r="J93" i="35"/>
  <c r="C1088" i="35"/>
  <c r="F2660" i="35"/>
  <c r="E932" i="35"/>
  <c r="C1663" i="35"/>
  <c r="E2810" i="35"/>
  <c r="E1945" i="35"/>
  <c r="C207" i="35"/>
  <c r="F1706" i="35"/>
  <c r="F2259" i="35"/>
  <c r="C2211" i="35"/>
  <c r="C711" i="35"/>
  <c r="F1542" i="35"/>
  <c r="E2273" i="35"/>
  <c r="D10" i="35"/>
  <c r="C1035" i="35"/>
  <c r="C272" i="35"/>
  <c r="E1929" i="35"/>
  <c r="F1976" i="35"/>
  <c r="C1840" i="35"/>
  <c r="C4" i="37"/>
  <c r="E1203" i="35"/>
  <c r="F845" i="35"/>
  <c r="C1204" i="35"/>
  <c r="E2295" i="35"/>
  <c r="C2309" i="35"/>
  <c r="C1828" i="35"/>
  <c r="C1730" i="35"/>
  <c r="F1518" i="35"/>
  <c r="F1323" i="35"/>
  <c r="M58" i="35"/>
  <c r="M69" i="35"/>
  <c r="C1194" i="35"/>
  <c r="F1625" i="35"/>
  <c r="E2086" i="35"/>
  <c r="E3287" i="35"/>
  <c r="C2232" i="35"/>
  <c r="F859" i="35"/>
  <c r="F2147" i="35"/>
  <c r="C2553" i="35"/>
  <c r="M26" i="5"/>
  <c r="C1881" i="35"/>
  <c r="F2792" i="35"/>
  <c r="E1408" i="35"/>
  <c r="F2702" i="35"/>
  <c r="B19" i="39"/>
  <c r="C978" i="35"/>
  <c r="F1763" i="35"/>
  <c r="C2483" i="35"/>
  <c r="E556" i="35"/>
  <c r="F1801" i="35"/>
  <c r="F3429" i="35"/>
  <c r="E1154" i="35"/>
  <c r="F3251" i="35"/>
  <c r="C1268" i="35"/>
  <c r="D11" i="39"/>
  <c r="E2201" i="35"/>
  <c r="C10" i="35"/>
  <c r="F2827" i="35"/>
  <c r="C601" i="35"/>
  <c r="F1559" i="35"/>
  <c r="E1534" i="35"/>
  <c r="F124" i="35"/>
  <c r="F392" i="45"/>
  <c r="E816" i="45"/>
  <c r="E1440" i="35"/>
  <c r="D66" i="35"/>
  <c r="D99" i="45"/>
  <c r="E3471" i="35"/>
  <c r="D16" i="39"/>
  <c r="F858" i="35"/>
  <c r="F2016" i="35"/>
  <c r="E1660" i="45"/>
  <c r="F2981" i="35"/>
  <c r="F3488" i="35"/>
  <c r="F1953" i="35"/>
  <c r="E2161" i="35"/>
  <c r="F513" i="45"/>
  <c r="E1671" i="35"/>
  <c r="E1615" i="35"/>
  <c r="C981" i="35"/>
  <c r="C581" i="35"/>
  <c r="F1717" i="35"/>
  <c r="C768" i="35"/>
  <c r="C2051" i="35"/>
  <c r="F98" i="35"/>
  <c r="F1201" i="35"/>
  <c r="E2347" i="35"/>
  <c r="M61" i="35"/>
  <c r="C122" i="35"/>
  <c r="E2526" i="35"/>
  <c r="E725" i="35"/>
  <c r="C2460" i="35"/>
  <c r="E1504" i="35"/>
  <c r="B74" i="35"/>
  <c r="C932" i="35"/>
  <c r="C850" i="45"/>
  <c r="F2011" i="35"/>
  <c r="E3060" i="35"/>
  <c r="C2519" i="35"/>
  <c r="C2829" i="35"/>
  <c r="F2783" i="35"/>
  <c r="C1181" i="35"/>
  <c r="C1270" i="35"/>
  <c r="F526" i="45"/>
  <c r="C1005" i="35"/>
  <c r="E1830" i="35"/>
  <c r="E1113" i="35"/>
  <c r="E2475" i="35"/>
  <c r="F1158" i="35"/>
  <c r="E703" i="35"/>
  <c r="E202" i="35"/>
  <c r="E2072" i="35"/>
  <c r="F2064" i="35"/>
  <c r="C364" i="35"/>
  <c r="E1002" i="35"/>
  <c r="F356" i="45"/>
  <c r="F1113" i="45"/>
  <c r="F2778" i="35"/>
  <c r="F171" i="35"/>
  <c r="C1759" i="35"/>
  <c r="F545" i="35"/>
  <c r="F281" i="35"/>
  <c r="F1175" i="45"/>
  <c r="F1720" i="45"/>
  <c r="F854" i="35"/>
  <c r="G3" i="5"/>
  <c r="C3248" i="35"/>
  <c r="F2461" i="35"/>
  <c r="E3022" i="35"/>
  <c r="B19" i="8"/>
  <c r="F3187" i="35"/>
  <c r="H35" i="35"/>
  <c r="E2513" i="35"/>
  <c r="C1430" i="35"/>
  <c r="C2711" i="35"/>
  <c r="F1439" i="35"/>
  <c r="N14" i="5"/>
  <c r="E1138" i="35"/>
  <c r="C49" i="35"/>
  <c r="E998" i="35"/>
  <c r="E3477" i="35"/>
  <c r="C3126" i="35"/>
  <c r="F1608" i="35"/>
  <c r="F3304" i="35"/>
  <c r="C2781" i="35"/>
  <c r="C2867" i="35"/>
  <c r="F1943" i="35"/>
  <c r="F1586" i="35"/>
  <c r="E2933" i="35"/>
  <c r="F689" i="35"/>
  <c r="C1839" i="35"/>
  <c r="C1398" i="35"/>
  <c r="F2762" i="35"/>
  <c r="F2664" i="35"/>
  <c r="F710" i="45"/>
  <c r="C1909" i="35"/>
  <c r="F803" i="35"/>
  <c r="E3249" i="35"/>
  <c r="F1245" i="35"/>
  <c r="N29" i="5"/>
  <c r="M78" i="35"/>
  <c r="E515" i="35"/>
  <c r="C1532" i="35"/>
  <c r="C1468" i="35"/>
  <c r="C1004" i="35"/>
  <c r="C2955" i="35"/>
  <c r="C2076" i="35"/>
  <c r="G10" i="5"/>
  <c r="C3251" i="35"/>
  <c r="F1774" i="35"/>
  <c r="E1879" i="35"/>
  <c r="E296" i="35"/>
  <c r="F902" i="35"/>
  <c r="C1123" i="35"/>
  <c r="F2456" i="35"/>
  <c r="C1660" i="35"/>
  <c r="E2058" i="35"/>
  <c r="E2789" i="35"/>
  <c r="F408" i="45"/>
  <c r="E1745" i="35"/>
  <c r="C726" i="35"/>
  <c r="F3061" i="35"/>
  <c r="C707" i="35"/>
  <c r="E473" i="35"/>
  <c r="E2079" i="35"/>
  <c r="E2928" i="35"/>
  <c r="E1425" i="35"/>
  <c r="C3462" i="35"/>
  <c r="E3431" i="35"/>
  <c r="C3426" i="35"/>
  <c r="C2" i="5"/>
  <c r="E2779" i="35"/>
  <c r="C774" i="35"/>
  <c r="C2855" i="35"/>
  <c r="C1064" i="35"/>
  <c r="E200" i="35"/>
  <c r="E2551" i="35"/>
  <c r="F46" i="35"/>
  <c r="E911" i="35"/>
  <c r="E1381" i="35"/>
  <c r="F487" i="35"/>
  <c r="M22" i="5"/>
  <c r="E1220" i="35"/>
  <c r="F2477" i="35"/>
  <c r="F2735" i="35"/>
  <c r="C3129" i="35"/>
  <c r="D119" i="35"/>
  <c r="F1767" i="35"/>
  <c r="E2380" i="35"/>
  <c r="E523" i="35"/>
  <c r="F1291" i="35"/>
  <c r="F467" i="35"/>
  <c r="C3300" i="35"/>
  <c r="F616" i="35"/>
  <c r="F2714" i="35"/>
  <c r="E2433" i="35"/>
  <c r="E1344" i="35"/>
  <c r="C329" i="35"/>
  <c r="F1242" i="35"/>
  <c r="C1848" i="35"/>
  <c r="C456" i="35"/>
  <c r="C2310" i="35"/>
  <c r="E1710" i="35"/>
  <c r="D23" i="35"/>
  <c r="C629" i="35"/>
  <c r="B5" i="8"/>
  <c r="D6" i="37"/>
  <c r="E2404" i="35"/>
  <c r="H15" i="35"/>
  <c r="F351" i="35"/>
  <c r="E183" i="35"/>
  <c r="F194" i="35"/>
  <c r="E2165" i="35"/>
  <c r="E2828" i="35"/>
  <c r="E1614" i="35"/>
  <c r="F28" i="5"/>
  <c r="C2713" i="35"/>
  <c r="E1921" i="35"/>
  <c r="E1320" i="35"/>
  <c r="C3261" i="35"/>
  <c r="E2403" i="35"/>
  <c r="C2728" i="35"/>
  <c r="C660" i="35"/>
  <c r="C3184" i="35"/>
  <c r="E107" i="35"/>
  <c r="F636" i="35"/>
  <c r="F829" i="35"/>
  <c r="E1355" i="35"/>
  <c r="F1978" i="35"/>
  <c r="E2259" i="35"/>
  <c r="E996" i="35"/>
  <c r="F3163" i="35"/>
  <c r="E3422" i="35"/>
  <c r="E1124" i="35"/>
  <c r="C2188" i="35"/>
  <c r="E2301" i="35"/>
  <c r="F979" i="35"/>
  <c r="C2005" i="35"/>
  <c r="C886" i="35"/>
  <c r="C708" i="35"/>
  <c r="F2071" i="35"/>
  <c r="C1129" i="35"/>
  <c r="C2335" i="35"/>
  <c r="C1824" i="35"/>
  <c r="E3016" i="35"/>
  <c r="F113" i="35"/>
  <c r="E1913" i="35"/>
  <c r="F1352" i="35"/>
  <c r="C1437" i="35"/>
  <c r="C328" i="35"/>
  <c r="E2713" i="35"/>
  <c r="F2218" i="35"/>
  <c r="F2367" i="35"/>
  <c r="F1634" i="35"/>
  <c r="F2679" i="35"/>
  <c r="C2979" i="35"/>
  <c r="C1517" i="35"/>
  <c r="C478" i="35"/>
  <c r="E1816" i="35"/>
  <c r="E2931" i="35"/>
  <c r="E3090" i="35"/>
  <c r="H52" i="35"/>
  <c r="E2467" i="35"/>
  <c r="E3349" i="35"/>
  <c r="F2892" i="35"/>
  <c r="B83" i="35"/>
  <c r="F3243" i="35"/>
  <c r="C739" i="35"/>
  <c r="E3163" i="35"/>
  <c r="C2726" i="35"/>
  <c r="E1625" i="35"/>
  <c r="E1047" i="35"/>
  <c r="F2460" i="35"/>
  <c r="C3088" i="35"/>
  <c r="F2979" i="35"/>
  <c r="C885" i="35"/>
  <c r="E2353" i="35"/>
  <c r="C2165" i="35"/>
  <c r="E937" i="35"/>
  <c r="E1285" i="35"/>
  <c r="D29" i="5"/>
  <c r="F2991" i="35"/>
  <c r="E266" i="35"/>
  <c r="C3419" i="35"/>
  <c r="C3266" i="35"/>
  <c r="C2797" i="35"/>
  <c r="F3282" i="35"/>
  <c r="F47" i="45"/>
  <c r="E1124" i="45"/>
  <c r="H3" i="35"/>
  <c r="F486" i="45"/>
  <c r="B11" i="5"/>
  <c r="C10" i="37"/>
  <c r="B79" i="45"/>
  <c r="C1157" i="45"/>
  <c r="F289" i="35"/>
  <c r="C301" i="45"/>
  <c r="F2931" i="35"/>
  <c r="E758" i="45"/>
  <c r="B9" i="37"/>
  <c r="F411" i="35"/>
  <c r="C2633" i="35"/>
  <c r="F654" i="35"/>
  <c r="F938" i="35"/>
  <c r="C3213" i="35"/>
  <c r="C936" i="35"/>
  <c r="E468" i="35"/>
  <c r="C3457" i="35"/>
  <c r="B3" i="37"/>
  <c r="E3424" i="35"/>
  <c r="C2398" i="35"/>
  <c r="F1959" i="35"/>
  <c r="J58" i="35"/>
  <c r="F867" i="45"/>
  <c r="C373" i="35"/>
  <c r="C372" i="35"/>
  <c r="E205" i="35"/>
  <c r="F2561" i="35"/>
  <c r="C2988" i="35"/>
  <c r="E1506" i="35"/>
  <c r="C365" i="45"/>
  <c r="E2000" i="35"/>
  <c r="C1072" i="35"/>
  <c r="E1234" i="35"/>
  <c r="E217" i="35"/>
  <c r="F612" i="35"/>
  <c r="E2423" i="35"/>
  <c r="C1852" i="35"/>
  <c r="F2319" i="35"/>
  <c r="C228" i="35"/>
  <c r="D84" i="35"/>
  <c r="E501" i="35"/>
  <c r="F690" i="35"/>
  <c r="C1317" i="35"/>
  <c r="F1154" i="35"/>
  <c r="E1616" i="35"/>
  <c r="C1854" i="35"/>
  <c r="C3045" i="35"/>
  <c r="F2463" i="35"/>
  <c r="E1592" i="35"/>
  <c r="F2111" i="35"/>
  <c r="F2290" i="35"/>
  <c r="E2945" i="35"/>
  <c r="C757" i="35"/>
  <c r="E381" i="45"/>
  <c r="H62" i="35"/>
  <c r="C335" i="35"/>
  <c r="F1572" i="35"/>
  <c r="F2588" i="35"/>
  <c r="C590" i="35"/>
  <c r="F2342" i="35"/>
  <c r="C1629" i="35"/>
  <c r="F738" i="35"/>
  <c r="F1551" i="35"/>
  <c r="E1190" i="35"/>
  <c r="E1497" i="35"/>
  <c r="C402" i="35"/>
  <c r="C189" i="45"/>
  <c r="F2641" i="35"/>
  <c r="E466" i="35"/>
  <c r="C1465" i="35"/>
  <c r="C2481" i="35"/>
  <c r="C3079" i="35"/>
  <c r="E1732" i="35"/>
  <c r="E847" i="45"/>
  <c r="F2022" i="35"/>
  <c r="F1839" i="35"/>
  <c r="E2063" i="35"/>
  <c r="E3271" i="35"/>
  <c r="C693" i="35"/>
  <c r="E211" i="35"/>
  <c r="E209" i="35"/>
  <c r="E3359" i="35"/>
  <c r="F3469" i="35"/>
  <c r="B54" i="35"/>
  <c r="E3181" i="35"/>
  <c r="E2696" i="35"/>
  <c r="C1233" i="35"/>
  <c r="C683" i="35"/>
  <c r="E1467" i="35"/>
  <c r="F1611" i="35"/>
  <c r="E2371" i="35"/>
  <c r="E3302" i="35"/>
  <c r="F322" i="35"/>
  <c r="C313" i="35"/>
  <c r="C3369" i="35"/>
  <c r="C6" i="38"/>
  <c r="C2590" i="35"/>
  <c r="M42" i="35"/>
  <c r="F2384" i="35"/>
  <c r="C2951" i="35"/>
  <c r="F1894" i="35"/>
  <c r="F2190" i="35"/>
  <c r="C101" i="35"/>
  <c r="C1664" i="35"/>
  <c r="F579" i="35"/>
  <c r="O29" i="5"/>
  <c r="F1863" i="35"/>
  <c r="E122" i="35"/>
  <c r="E684" i="35"/>
  <c r="C729" i="35"/>
  <c r="F883" i="35"/>
  <c r="C1692" i="35"/>
  <c r="E2772" i="35"/>
  <c r="C3074" i="35"/>
  <c r="F125" i="45"/>
  <c r="C65" i="35"/>
  <c r="E1660" i="35"/>
  <c r="F352" i="35"/>
  <c r="D103" i="45"/>
  <c r="F3165" i="35"/>
  <c r="E3367" i="35"/>
  <c r="H14" i="35"/>
  <c r="E3021" i="35"/>
  <c r="E26" i="5"/>
  <c r="F2795" i="35"/>
  <c r="E369" i="35"/>
  <c r="E1229" i="35"/>
  <c r="F835" i="35"/>
  <c r="D54" i="35"/>
  <c r="J26" i="35"/>
  <c r="B7" i="37"/>
  <c r="F1664" i="35"/>
  <c r="C3381" i="35"/>
  <c r="F2839" i="35"/>
  <c r="E1394" i="35"/>
  <c r="E2642" i="35"/>
  <c r="E1740" i="35"/>
  <c r="C2414" i="35"/>
  <c r="C727" i="35"/>
  <c r="E2726" i="35"/>
  <c r="E943" i="35"/>
  <c r="C908" i="35"/>
  <c r="F2311" i="35"/>
  <c r="E502" i="35"/>
  <c r="E950" i="35"/>
  <c r="C2405" i="35"/>
  <c r="E754" i="35"/>
  <c r="C998" i="35"/>
  <c r="C1231" i="35"/>
  <c r="C3208" i="35"/>
  <c r="M62" i="35"/>
  <c r="C3086" i="35"/>
  <c r="E3169" i="35"/>
  <c r="E1233" i="35"/>
  <c r="C424" i="35"/>
  <c r="F26" i="35"/>
  <c r="F1713" i="35"/>
  <c r="F2530" i="35"/>
  <c r="E1577" i="35"/>
  <c r="C317" i="35"/>
  <c r="F2906" i="35"/>
  <c r="F762" i="35"/>
  <c r="C222" i="35"/>
  <c r="E3218" i="35"/>
  <c r="F684" i="35"/>
  <c r="E325" i="35"/>
  <c r="M73" i="35"/>
  <c r="E2209" i="35"/>
  <c r="E1861" i="35"/>
  <c r="C2298" i="35"/>
  <c r="F3032" i="35"/>
  <c r="E1848" i="35"/>
  <c r="F642" i="35"/>
  <c r="E2639" i="35"/>
  <c r="F1199" i="35"/>
  <c r="C2001" i="35"/>
  <c r="C3225" i="35"/>
  <c r="C2814" i="35"/>
  <c r="E2505" i="35"/>
  <c r="E851" i="35"/>
  <c r="E935" i="45"/>
  <c r="E53" i="35"/>
  <c r="C1757" i="35"/>
  <c r="C860" i="35"/>
  <c r="C1547" i="35"/>
  <c r="E401" i="35"/>
  <c r="B72" i="35"/>
  <c r="C777" i="45"/>
  <c r="E155" i="35"/>
  <c r="E1420" i="35"/>
  <c r="H61" i="35"/>
  <c r="E735" i="45"/>
  <c r="E727" i="45"/>
  <c r="F2910" i="35"/>
  <c r="F386" i="35"/>
  <c r="H42" i="35"/>
  <c r="E669" i="35"/>
  <c r="C23" i="35"/>
  <c r="E259" i="35"/>
  <c r="F2755" i="35"/>
  <c r="F377" i="35"/>
  <c r="F3021" i="35"/>
  <c r="E2941" i="35"/>
  <c r="C2107" i="35"/>
  <c r="C2436" i="35"/>
  <c r="F10" i="5"/>
  <c r="C326" i="35"/>
  <c r="E1201" i="35"/>
  <c r="E3293" i="35"/>
  <c r="F1522" i="35"/>
  <c r="C443" i="35"/>
  <c r="C2928" i="35"/>
  <c r="E1503" i="35"/>
  <c r="E1869" i="35"/>
  <c r="E3209" i="35"/>
  <c r="F2462" i="35"/>
  <c r="F178" i="35"/>
  <c r="E769" i="35"/>
  <c r="E1693" i="35"/>
  <c r="C2486" i="35"/>
  <c r="C1548" i="35"/>
  <c r="E830" i="45"/>
  <c r="E88" i="35"/>
  <c r="C1138" i="35"/>
  <c r="E2778" i="35"/>
  <c r="E1996" i="35"/>
  <c r="F1666" i="35"/>
  <c r="E882" i="35"/>
  <c r="C2917" i="35"/>
  <c r="F1217" i="35"/>
  <c r="C1156" i="35"/>
  <c r="C3430" i="35"/>
  <c r="F1015" i="35"/>
  <c r="E1989" i="35"/>
  <c r="E2413" i="35"/>
  <c r="M7" i="35"/>
  <c r="F2897" i="35"/>
  <c r="E272" i="35"/>
  <c r="H50" i="35"/>
  <c r="E1136" i="35"/>
  <c r="E2971" i="35"/>
  <c r="C432" i="35"/>
  <c r="C2545" i="35"/>
  <c r="C2472" i="35"/>
  <c r="C3323" i="35"/>
  <c r="C1299" i="35"/>
  <c r="F544" i="35"/>
  <c r="F2861" i="35"/>
  <c r="F1140" i="35"/>
  <c r="E20" i="5"/>
  <c r="F1098" i="35"/>
  <c r="C1963" i="35"/>
  <c r="C1001" i="45"/>
  <c r="C890" i="35"/>
  <c r="C2130" i="35"/>
  <c r="F3083" i="35"/>
  <c r="F1902" i="35"/>
  <c r="F42" i="35"/>
  <c r="E81" i="35"/>
  <c r="E1512" i="35"/>
  <c r="C1731" i="35"/>
  <c r="L3" i="8"/>
  <c r="C967" i="35"/>
  <c r="D38" i="35"/>
  <c r="C804" i="35"/>
  <c r="E1484" i="35"/>
  <c r="C2864" i="35"/>
  <c r="F2348" i="35"/>
  <c r="B2" i="38"/>
  <c r="E3222" i="35"/>
  <c r="F2694" i="35"/>
  <c r="C3437" i="35"/>
  <c r="E1336" i="35"/>
  <c r="F1349" i="35"/>
  <c r="J72" i="35"/>
  <c r="E1822" i="35"/>
  <c r="E683" i="35"/>
  <c r="F3292" i="35"/>
  <c r="L22" i="5"/>
  <c r="F1339" i="35"/>
  <c r="C1076" i="35"/>
  <c r="F771" i="35"/>
  <c r="F2775" i="35"/>
  <c r="F2809" i="35"/>
  <c r="C325" i="35"/>
  <c r="F3288" i="35"/>
  <c r="E2753" i="35"/>
  <c r="F295" i="35"/>
  <c r="E1363" i="35"/>
  <c r="E1975" i="35"/>
  <c r="B108" i="35"/>
  <c r="E3322" i="35"/>
  <c r="M7" i="8"/>
  <c r="C2832" i="35"/>
  <c r="E10" i="35"/>
  <c r="E830" i="35"/>
  <c r="E1020" i="35"/>
  <c r="F1402" i="35"/>
  <c r="F2739" i="35"/>
  <c r="C112" i="35"/>
  <c r="C2428" i="35"/>
  <c r="F3398" i="35"/>
  <c r="C893" i="35"/>
  <c r="C1230" i="35"/>
  <c r="E2960" i="35"/>
  <c r="E710" i="35"/>
  <c r="C4" i="38"/>
  <c r="F663" i="35"/>
  <c r="E2427" i="35"/>
  <c r="E853" i="35"/>
  <c r="M82" i="35"/>
  <c r="D112" i="35"/>
  <c r="E1573" i="35"/>
  <c r="E1301" i="35"/>
  <c r="F797" i="35"/>
  <c r="E2495" i="35"/>
  <c r="F2171" i="35"/>
  <c r="E188" i="35"/>
  <c r="B101" i="35"/>
  <c r="E2331" i="35"/>
  <c r="E1844" i="35"/>
  <c r="F2177" i="35"/>
  <c r="C2362" i="35"/>
  <c r="E3344" i="35"/>
  <c r="C2028" i="35"/>
  <c r="B7" i="35"/>
  <c r="E2313" i="35"/>
  <c r="E1589" i="35"/>
  <c r="F2297" i="35"/>
  <c r="C761" i="35"/>
  <c r="F3278" i="35"/>
  <c r="E1240" i="35"/>
  <c r="F2006" i="35"/>
  <c r="C218" i="35"/>
  <c r="E1746" i="35"/>
  <c r="C2075" i="35"/>
  <c r="F958" i="35"/>
  <c r="F1576" i="35"/>
  <c r="F3322" i="35"/>
  <c r="F1474" i="35"/>
  <c r="F1137" i="35"/>
  <c r="F21" i="5"/>
  <c r="E959" i="35"/>
  <c r="F1583" i="35"/>
  <c r="C1650" i="35"/>
  <c r="F1327" i="35"/>
  <c r="E908" i="35"/>
  <c r="F2945" i="35"/>
  <c r="E749" i="35"/>
  <c r="C2769" i="35"/>
  <c r="E1531" i="35"/>
  <c r="C2793" i="35"/>
  <c r="F494" i="35"/>
  <c r="C980" i="35"/>
  <c r="C2592" i="35"/>
  <c r="E486" i="35"/>
  <c r="F1947" i="35"/>
  <c r="F2671" i="35"/>
  <c r="F1782" i="35"/>
  <c r="C906" i="35"/>
  <c r="F465" i="35"/>
  <c r="E1650" i="35"/>
  <c r="E2597" i="35"/>
  <c r="C1933" i="35"/>
  <c r="F2059" i="35"/>
  <c r="F818" i="35"/>
  <c r="F2246" i="35"/>
  <c r="E2184" i="35"/>
  <c r="E222" i="35"/>
  <c r="F3482" i="35"/>
  <c r="C1206" i="35"/>
  <c r="E3023" i="35"/>
  <c r="F404" i="35"/>
  <c r="C948" i="35"/>
  <c r="E2174" i="35"/>
  <c r="J63" i="35"/>
  <c r="F278" i="35"/>
  <c r="F1162" i="35"/>
  <c r="E1494" i="35"/>
  <c r="C2247" i="35"/>
  <c r="C1653" i="35"/>
  <c r="E2920" i="35"/>
  <c r="F1662" i="35"/>
  <c r="C2229" i="35"/>
  <c r="E642" i="35"/>
  <c r="F2936" i="35"/>
  <c r="C2110" i="35"/>
  <c r="F1487" i="35"/>
  <c r="F609" i="35"/>
  <c r="C289" i="35"/>
  <c r="E982" i="35"/>
  <c r="C2900" i="35"/>
  <c r="F2504" i="35"/>
  <c r="E1426" i="35"/>
  <c r="F1397" i="35"/>
  <c r="E271" i="35"/>
  <c r="E1962" i="35"/>
  <c r="F3353" i="35"/>
  <c r="B30" i="5"/>
  <c r="C2269" i="35"/>
  <c r="C1622" i="35"/>
  <c r="J68" i="35"/>
  <c r="F2909" i="35"/>
  <c r="F2041" i="35"/>
  <c r="F3276" i="35"/>
  <c r="F2632" i="35"/>
  <c r="E771" i="35"/>
  <c r="C2996" i="35"/>
  <c r="C3223" i="35"/>
  <c r="M20" i="8"/>
  <c r="C86" i="35"/>
  <c r="F380" i="35"/>
  <c r="C23" i="5"/>
  <c r="E449" i="35"/>
  <c r="C2126" i="35"/>
  <c r="E433" i="35"/>
  <c r="E3049" i="35"/>
  <c r="C1110" i="35"/>
  <c r="C3384" i="35"/>
  <c r="F3258" i="35"/>
  <c r="C2454" i="35"/>
  <c r="F602" i="35"/>
  <c r="C472" i="35"/>
  <c r="E1280" i="35"/>
  <c r="F2318" i="35"/>
  <c r="F78" i="35"/>
  <c r="F2879" i="35"/>
  <c r="E6" i="5"/>
  <c r="F3178" i="35"/>
  <c r="D13" i="39"/>
  <c r="E3331" i="35"/>
  <c r="F934" i="35"/>
  <c r="C2638" i="35"/>
  <c r="E1901" i="35"/>
  <c r="C639" i="35"/>
  <c r="C3164" i="35"/>
  <c r="E2590" i="35"/>
  <c r="C3150" i="35"/>
  <c r="E1171" i="35"/>
  <c r="C3163" i="35"/>
  <c r="F2517" i="35"/>
  <c r="E1347" i="35"/>
  <c r="F1650" i="35"/>
  <c r="F374" i="35"/>
  <c r="E1196" i="35"/>
  <c r="F747" i="35"/>
  <c r="E3459" i="35"/>
  <c r="E1390" i="35"/>
  <c r="E2755" i="35"/>
  <c r="F1880" i="35"/>
  <c r="F185" i="35"/>
  <c r="C310" i="35"/>
  <c r="F41" i="35"/>
  <c r="M113" i="35"/>
  <c r="E1999" i="35"/>
  <c r="E2036" i="35"/>
  <c r="E340" i="35"/>
  <c r="F1445" i="35"/>
  <c r="F3109" i="35"/>
  <c r="F3112" i="35"/>
  <c r="E2213" i="35"/>
  <c r="E3200" i="35"/>
  <c r="F3249" i="35"/>
  <c r="C541" i="35"/>
  <c r="C1170" i="35"/>
  <c r="E2172" i="35"/>
  <c r="E2660" i="35"/>
  <c r="C2764" i="35"/>
  <c r="F2211" i="35"/>
  <c r="F2512" i="35"/>
  <c r="F287" i="35"/>
  <c r="C180" i="35"/>
  <c r="F947" i="35"/>
  <c r="C735" i="35"/>
  <c r="C2600" i="35"/>
  <c r="C231" i="35"/>
  <c r="E440" i="35"/>
  <c r="C2473" i="35"/>
  <c r="E1953" i="35"/>
  <c r="F163" i="35"/>
  <c r="E904" i="35"/>
  <c r="C281" i="35"/>
  <c r="E846" i="35"/>
  <c r="J66" i="35"/>
  <c r="E978" i="35"/>
  <c r="C1879" i="35"/>
  <c r="C532" i="35"/>
  <c r="F1913" i="35"/>
  <c r="E1075" i="35"/>
  <c r="C2960" i="35"/>
  <c r="C552" i="35"/>
  <c r="C1939" i="35"/>
  <c r="F3297" i="35"/>
  <c r="E2770" i="35"/>
  <c r="E795" i="35"/>
  <c r="E1118" i="35"/>
  <c r="E3314" i="35"/>
  <c r="B21" i="8"/>
  <c r="C2432" i="35"/>
  <c r="C319" i="35"/>
  <c r="M19" i="5"/>
  <c r="C2381" i="35"/>
  <c r="F1053" i="35"/>
  <c r="C151" i="35"/>
  <c r="B8" i="39"/>
  <c r="D19" i="39"/>
  <c r="F561" i="35"/>
  <c r="E7" i="8"/>
  <c r="C91" i="35"/>
  <c r="C1549" i="35"/>
  <c r="F1718" i="35"/>
  <c r="F412" i="35"/>
  <c r="C542" i="35"/>
  <c r="E1736" i="35"/>
  <c r="C1073" i="35"/>
  <c r="C2081" i="35"/>
  <c r="C524" i="35"/>
  <c r="H26" i="35"/>
  <c r="C2280" i="35"/>
  <c r="C1830" i="35"/>
  <c r="E3296" i="35"/>
  <c r="C1019" i="35"/>
  <c r="D23" i="5"/>
  <c r="C2682" i="35"/>
  <c r="C1884" i="35"/>
  <c r="C1737" i="35"/>
  <c r="E2193" i="35"/>
  <c r="C2576" i="35"/>
  <c r="C983" i="35"/>
  <c r="F729" i="35"/>
  <c r="F3005" i="35"/>
  <c r="C2365" i="35"/>
  <c r="E3255" i="35"/>
  <c r="C394" i="35"/>
  <c r="E912" i="35"/>
  <c r="E321" i="35"/>
  <c r="E3478" i="35"/>
  <c r="F1843" i="35"/>
  <c r="C1855" i="35"/>
  <c r="F913" i="35"/>
  <c r="D13" i="8"/>
  <c r="C3038" i="35"/>
  <c r="C1036" i="35"/>
  <c r="C2967" i="35"/>
  <c r="E9" i="8"/>
  <c r="E1109" i="35"/>
  <c r="F743" i="35"/>
  <c r="E530" i="35"/>
  <c r="C3291" i="35"/>
  <c r="E2801" i="35"/>
  <c r="E3396" i="35"/>
  <c r="C3425" i="35"/>
  <c r="C1869" i="35"/>
  <c r="E909" i="35"/>
  <c r="E1595" i="35"/>
  <c r="C1512" i="35"/>
  <c r="E334" i="35"/>
  <c r="C3330" i="35"/>
  <c r="E3309" i="35"/>
  <c r="D30" i="5"/>
  <c r="F2310" i="35"/>
  <c r="B66" i="35"/>
  <c r="E1395" i="35"/>
  <c r="E1778" i="35"/>
  <c r="E1214" i="35"/>
  <c r="F861" i="35"/>
  <c r="F2324" i="35"/>
  <c r="C2562" i="35"/>
  <c r="E585" i="35"/>
  <c r="C2415" i="35"/>
  <c r="C2617" i="35"/>
  <c r="E811" i="35"/>
  <c r="E415" i="35"/>
  <c r="F2440" i="35"/>
  <c r="C1497" i="35"/>
  <c r="F1304" i="35"/>
  <c r="C2479" i="35"/>
  <c r="C2347" i="35"/>
  <c r="C109" i="35"/>
  <c r="C3418" i="35"/>
  <c r="C1479" i="35"/>
  <c r="E2797" i="35"/>
  <c r="E2853" i="35"/>
  <c r="E23" i="8"/>
  <c r="E3311" i="35"/>
  <c r="E414" i="35"/>
  <c r="F1548" i="35"/>
  <c r="C2891" i="35"/>
  <c r="F2046" i="35"/>
  <c r="F2738" i="35"/>
  <c r="C1440" i="35"/>
  <c r="E310" i="35"/>
  <c r="F848" i="35"/>
  <c r="F107" i="35"/>
  <c r="C1955" i="35"/>
  <c r="C1" i="38"/>
  <c r="E2023" i="35"/>
  <c r="E2508" i="35"/>
  <c r="E226" i="35"/>
  <c r="C10" i="5"/>
  <c r="E309" i="35"/>
  <c r="E3295" i="35"/>
  <c r="C3178" i="35"/>
  <c r="C1509" i="35"/>
  <c r="C3030" i="35"/>
  <c r="C420" i="35"/>
  <c r="F1587" i="35"/>
  <c r="F815" i="35"/>
  <c r="C675" i="35"/>
  <c r="C2626" i="35"/>
  <c r="C645" i="35"/>
  <c r="E29" i="35"/>
  <c r="F643" i="35"/>
  <c r="E2466" i="35"/>
  <c r="E1712" i="35"/>
  <c r="E962" i="35"/>
  <c r="E3118" i="35"/>
  <c r="F525" i="35"/>
  <c r="C3097" i="35"/>
  <c r="F1115" i="35"/>
  <c r="F3206" i="35"/>
  <c r="C2551" i="35"/>
  <c r="F1048" i="35"/>
  <c r="F3351" i="35"/>
  <c r="C458" i="35"/>
  <c r="C1633" i="35"/>
  <c r="C3380" i="35"/>
  <c r="F813" i="35"/>
  <c r="C2025" i="35"/>
  <c r="E1754" i="35"/>
  <c r="E1587" i="35"/>
  <c r="C357" i="35"/>
  <c r="E1553" i="35"/>
  <c r="E1177" i="35"/>
  <c r="B25" i="39"/>
  <c r="E3236" i="35"/>
  <c r="F2313" i="35"/>
  <c r="E3312" i="35"/>
  <c r="E2841" i="35"/>
  <c r="C2498" i="35"/>
  <c r="E1389" i="35"/>
  <c r="B9" i="8"/>
  <c r="H46" i="35"/>
  <c r="B41" i="35"/>
  <c r="F2057" i="35"/>
  <c r="C12" i="8"/>
  <c r="G29" i="5"/>
  <c r="F2731" i="35"/>
  <c r="D52" i="35"/>
  <c r="E15" i="35"/>
  <c r="E2952" i="35"/>
  <c r="F3026" i="35"/>
  <c r="F3218" i="35"/>
  <c r="L2" i="5"/>
  <c r="F1825" i="35"/>
  <c r="C38" i="35"/>
  <c r="F566" i="35"/>
  <c r="E2405" i="35"/>
  <c r="C204" i="35"/>
  <c r="J10" i="35"/>
  <c r="E815" i="35"/>
  <c r="F1308" i="35"/>
  <c r="C457" i="35"/>
  <c r="F2488" i="35"/>
  <c r="F2977" i="35"/>
  <c r="F2192" i="35"/>
  <c r="E105" i="35"/>
  <c r="F816" i="35"/>
  <c r="E3447" i="35"/>
  <c r="F502" i="35"/>
  <c r="C2989" i="35"/>
  <c r="C2966" i="35"/>
  <c r="E2582" i="35"/>
  <c r="C1461" i="35"/>
  <c r="F739" i="35"/>
  <c r="C1662" i="35"/>
  <c r="E3403" i="35"/>
  <c r="F702" i="35"/>
  <c r="C2794" i="35"/>
  <c r="E3095" i="35"/>
  <c r="C3018" i="35"/>
  <c r="C2053" i="35"/>
  <c r="E1105" i="35"/>
  <c r="C2579" i="35"/>
  <c r="F395" i="35"/>
  <c r="F3294" i="35"/>
  <c r="C3229" i="35"/>
  <c r="F2447" i="35"/>
  <c r="M68" i="35"/>
  <c r="E1536" i="35"/>
  <c r="F3125" i="35"/>
  <c r="E761" i="35"/>
  <c r="E1375" i="35"/>
  <c r="H54" i="35"/>
  <c r="C1544" i="35"/>
  <c r="F3035" i="35"/>
  <c r="F1928" i="35"/>
  <c r="C2808" i="35"/>
  <c r="F363" i="35"/>
  <c r="F228" i="35"/>
  <c r="C2584" i="35"/>
  <c r="E3125" i="35"/>
  <c r="F977" i="35"/>
  <c r="F234" i="35"/>
  <c r="F336" i="35"/>
  <c r="E676" i="35"/>
  <c r="E835" i="35"/>
  <c r="M3" i="8"/>
  <c r="E2369" i="35"/>
  <c r="C3233" i="35"/>
  <c r="E1846" i="35"/>
  <c r="C21" i="8"/>
  <c r="F535" i="35"/>
  <c r="F1144" i="35"/>
  <c r="F3055" i="35"/>
  <c r="E976" i="35"/>
  <c r="F1577" i="35"/>
  <c r="L15" i="8"/>
  <c r="E566" i="35"/>
  <c r="C8" i="37"/>
  <c r="F1914" i="35"/>
  <c r="F2575" i="35"/>
  <c r="F867" i="35"/>
  <c r="F1383" i="35"/>
  <c r="C276" i="35"/>
  <c r="F1879" i="35"/>
  <c r="C1189" i="35"/>
  <c r="C28" i="5"/>
  <c r="E2782" i="35"/>
  <c r="F2668" i="35"/>
  <c r="C2250" i="35"/>
  <c r="B43" i="35"/>
  <c r="F476" i="35"/>
  <c r="E639" i="35"/>
  <c r="E130" i="45"/>
  <c r="F3483" i="35"/>
  <c r="F3382" i="35"/>
  <c r="F2158" i="35"/>
  <c r="F1983" i="35"/>
  <c r="E1528" i="35"/>
  <c r="C868" i="35"/>
  <c r="C760" i="35"/>
  <c r="F1977" i="35"/>
  <c r="D21" i="39"/>
  <c r="F972" i="35"/>
  <c r="E2737" i="35"/>
  <c r="C1020" i="35"/>
  <c r="C1864" i="35"/>
  <c r="C422" i="35"/>
  <c r="C661" i="35"/>
  <c r="F2759" i="35"/>
  <c r="E971" i="35"/>
  <c r="F2675" i="35"/>
  <c r="E855" i="35"/>
  <c r="E2182" i="35"/>
  <c r="C2876" i="35"/>
  <c r="E319" i="35"/>
  <c r="C818" i="35"/>
  <c r="C2691" i="35"/>
  <c r="C2183" i="35"/>
  <c r="F221" i="35"/>
  <c r="E550" i="35"/>
  <c r="C2683" i="35"/>
  <c r="C388" i="35"/>
  <c r="C2869" i="35"/>
  <c r="C1119" i="35"/>
  <c r="J79" i="35"/>
  <c r="E1396" i="35"/>
  <c r="E534" i="35"/>
  <c r="F953" i="35"/>
  <c r="C1061" i="35"/>
  <c r="F94" i="35"/>
  <c r="E1418" i="35"/>
  <c r="E1973" i="35"/>
  <c r="C2166" i="35"/>
  <c r="F2381" i="35"/>
  <c r="F648" i="35"/>
  <c r="F1234" i="35"/>
  <c r="E505" i="35"/>
  <c r="C2212" i="35"/>
  <c r="E354" i="35"/>
  <c r="E1212" i="35"/>
  <c r="E1728" i="35"/>
  <c r="C1001" i="35"/>
  <c r="C1388" i="35"/>
  <c r="F1028" i="35"/>
  <c r="F184" i="35"/>
  <c r="F3460" i="35"/>
  <c r="E1544" i="35"/>
  <c r="E1796" i="35"/>
  <c r="F2874" i="35"/>
  <c r="L26" i="5"/>
  <c r="F1322" i="35"/>
  <c r="F2354" i="35"/>
  <c r="C1350" i="35"/>
  <c r="E2740" i="35"/>
  <c r="E954" i="35"/>
  <c r="C1773" i="35"/>
  <c r="E224" i="35"/>
  <c r="E583" i="35"/>
  <c r="C3235" i="35"/>
  <c r="E2443" i="35"/>
  <c r="E253" i="35"/>
  <c r="F1639" i="35"/>
  <c r="F2665" i="35"/>
  <c r="F1964" i="35"/>
  <c r="E987" i="35"/>
  <c r="C2307" i="35"/>
  <c r="E2934" i="35"/>
  <c r="E49" i="35"/>
  <c r="C1874" i="35"/>
  <c r="C2938" i="35"/>
  <c r="E1481" i="35"/>
  <c r="C1780" i="35"/>
  <c r="E1299" i="35"/>
  <c r="E1607" i="35"/>
  <c r="E2059" i="35"/>
  <c r="E2909" i="35"/>
  <c r="C2492" i="35"/>
  <c r="C2964" i="35"/>
  <c r="E3223" i="35"/>
  <c r="F1491" i="35"/>
  <c r="C1445" i="35"/>
  <c r="C2999" i="35"/>
  <c r="F1026" i="35"/>
  <c r="C3287" i="35"/>
  <c r="C504" i="35"/>
  <c r="D16" i="8"/>
  <c r="E2258" i="35"/>
  <c r="E2211" i="35"/>
  <c r="C333" i="35"/>
  <c r="C3307" i="35"/>
  <c r="F402" i="35"/>
  <c r="B22" i="5"/>
  <c r="E3306" i="35"/>
  <c r="C242" i="35"/>
  <c r="F1802" i="35"/>
  <c r="E263" i="35"/>
  <c r="F2038" i="35"/>
  <c r="E877" i="35"/>
  <c r="C10" i="8"/>
  <c r="F2289" i="35"/>
  <c r="C1899" i="35"/>
  <c r="E380" i="35"/>
  <c r="D24" i="8"/>
  <c r="E1779" i="35"/>
  <c r="M23" i="8"/>
  <c r="E2105" i="35"/>
  <c r="F2511" i="35"/>
  <c r="F2972" i="35"/>
  <c r="C2" i="37"/>
  <c r="F1403" i="35"/>
  <c r="N3" i="5"/>
  <c r="F2025" i="35"/>
  <c r="C1635" i="35"/>
  <c r="C2102" i="35"/>
  <c r="E3436" i="35"/>
  <c r="E191" i="45"/>
  <c r="C2991" i="35"/>
  <c r="B120" i="35"/>
  <c r="E1545" i="35"/>
  <c r="F2364" i="35"/>
  <c r="E1127" i="35"/>
  <c r="C1008" i="35"/>
  <c r="C75" i="35"/>
  <c r="F2911" i="35"/>
  <c r="E3267" i="35"/>
  <c r="F2567" i="35"/>
  <c r="E2379" i="35"/>
  <c r="F2415" i="35"/>
  <c r="E2808" i="35"/>
  <c r="E1393" i="35"/>
  <c r="E567" i="35"/>
  <c r="F2486" i="35"/>
  <c r="F659" i="35"/>
  <c r="C545" i="35"/>
  <c r="E1780" i="35"/>
  <c r="C3" i="8"/>
  <c r="F375" i="35"/>
  <c r="F2400" i="35"/>
  <c r="E3019" i="35"/>
  <c r="F1537" i="35"/>
  <c r="E2176" i="35"/>
  <c r="C2847" i="35"/>
  <c r="F2526" i="35"/>
  <c r="C2634" i="35"/>
  <c r="E2730" i="35"/>
  <c r="F1689" i="35"/>
  <c r="H87" i="35"/>
  <c r="E1065" i="35"/>
  <c r="E2047" i="35"/>
  <c r="F1283" i="35"/>
  <c r="C3365" i="35"/>
  <c r="E1888" i="35"/>
  <c r="F974" i="35"/>
  <c r="C1199" i="35"/>
  <c r="E1907" i="35"/>
  <c r="F2616" i="35"/>
  <c r="E1132" i="35"/>
  <c r="E241" i="35"/>
  <c r="F3067" i="35"/>
  <c r="C443" i="45"/>
  <c r="F1917" i="35"/>
  <c r="F193" i="35"/>
  <c r="C3320" i="35"/>
  <c r="C557" i="35"/>
  <c r="F304" i="35"/>
  <c r="F917" i="35"/>
  <c r="C2678" i="35"/>
  <c r="E1263" i="35"/>
  <c r="C916" i="35"/>
  <c r="C2031" i="35"/>
  <c r="B11" i="39"/>
  <c r="F2889" i="35"/>
  <c r="E1988" i="35"/>
  <c r="C1625" i="35"/>
  <c r="E1324" i="35"/>
  <c r="C2383" i="35"/>
  <c r="E471" i="35"/>
  <c r="F1170" i="35"/>
  <c r="C3204" i="35"/>
  <c r="F840" i="35"/>
  <c r="F2386" i="35"/>
  <c r="F2469" i="35"/>
  <c r="C2146" i="35"/>
  <c r="C1508" i="35"/>
  <c r="F3452" i="35"/>
  <c r="F1037" i="45"/>
  <c r="C1208" i="35"/>
  <c r="E1969" i="35"/>
  <c r="E3128" i="35"/>
  <c r="C3373" i="35"/>
  <c r="F1493" i="35"/>
  <c r="C2655" i="35"/>
  <c r="C2874" i="35"/>
  <c r="C1380" i="35"/>
  <c r="C2444" i="35"/>
  <c r="H83" i="35"/>
  <c r="C1248" i="35"/>
  <c r="E1995" i="35"/>
  <c r="D107" i="35"/>
  <c r="C686" i="35"/>
  <c r="C2158" i="35"/>
  <c r="F3075" i="35"/>
  <c r="F1203" i="35"/>
  <c r="F1159" i="35"/>
  <c r="N21" i="5"/>
  <c r="L28" i="5"/>
  <c r="E1376" i="35"/>
  <c r="E1633" i="35"/>
  <c r="C1776" i="35"/>
  <c r="E1008" i="35"/>
  <c r="C2685" i="35"/>
  <c r="F1922" i="35"/>
  <c r="F1458" i="35"/>
  <c r="F425" i="35"/>
  <c r="C466" i="35"/>
  <c r="C358" i="35"/>
  <c r="C992" i="35"/>
  <c r="C531" i="35"/>
  <c r="E4" i="8"/>
  <c r="F1457" i="35"/>
  <c r="E1025" i="35"/>
  <c r="C2882" i="35"/>
  <c r="F1017" i="35"/>
  <c r="F1184" i="35"/>
  <c r="E2087" i="35"/>
  <c r="C3020" i="35"/>
  <c r="C400" i="35"/>
  <c r="E1735" i="35"/>
  <c r="E280" i="35"/>
  <c r="C2875" i="35"/>
  <c r="C3234" i="35"/>
  <c r="F2806" i="35"/>
  <c r="F3129" i="35"/>
  <c r="C611" i="35"/>
  <c r="C2425" i="35"/>
  <c r="F1149" i="35"/>
  <c r="F644" i="35"/>
  <c r="E1807" i="35"/>
  <c r="F3171" i="35"/>
  <c r="F49" i="35"/>
  <c r="F1775" i="35"/>
  <c r="F903" i="35"/>
  <c r="C530" i="35"/>
  <c r="C2443" i="35"/>
  <c r="F3309" i="35"/>
  <c r="E1398" i="35"/>
  <c r="C1694" i="35"/>
  <c r="C1469" i="35"/>
  <c r="C830" i="35"/>
  <c r="E3355" i="35"/>
  <c r="E442" i="35"/>
  <c r="F1051" i="35"/>
  <c r="F1565" i="35"/>
  <c r="F2728" i="35"/>
  <c r="E945" i="35"/>
  <c r="F505" i="35"/>
  <c r="C2033" i="35"/>
  <c r="C2804" i="35"/>
  <c r="C259" i="35"/>
  <c r="E2838" i="35"/>
  <c r="J12" i="35"/>
  <c r="C1046" i="35"/>
  <c r="E3050" i="35"/>
  <c r="H112" i="35"/>
  <c r="C1467" i="35"/>
  <c r="C810" i="35"/>
  <c r="F2234" i="35"/>
  <c r="E1932" i="35"/>
  <c r="F2953" i="35"/>
  <c r="C2902" i="35"/>
  <c r="C775" i="35"/>
  <c r="C1162" i="35"/>
  <c r="E1524" i="35"/>
  <c r="E1198" i="35"/>
  <c r="D124" i="35"/>
  <c r="E1609" i="35"/>
  <c r="E2886" i="35"/>
  <c r="E368" i="35"/>
  <c r="E2066" i="35"/>
  <c r="D6" i="5"/>
  <c r="C872" i="35"/>
  <c r="C2720" i="35"/>
  <c r="C662" i="35"/>
  <c r="C2974" i="35"/>
  <c r="F269" i="35"/>
  <c r="F2278" i="35"/>
  <c r="E984" i="35"/>
  <c r="F2274" i="35"/>
  <c r="E1500" i="35"/>
  <c r="F2852" i="35"/>
  <c r="C3383" i="35"/>
  <c r="C341" i="35"/>
  <c r="E1835" i="35"/>
  <c r="E902" i="35"/>
  <c r="F3210" i="35"/>
  <c r="C2104" i="35"/>
  <c r="F991" i="35"/>
  <c r="E1412" i="35"/>
  <c r="B18" i="8"/>
  <c r="C3064" i="35"/>
  <c r="E2307" i="35"/>
  <c r="E2426" i="35"/>
  <c r="F3082" i="35"/>
  <c r="E2958" i="35"/>
  <c r="F190" i="35"/>
  <c r="F814" i="35"/>
  <c r="C3280" i="35"/>
  <c r="E974" i="35"/>
  <c r="E2383" i="35"/>
  <c r="F2374" i="35"/>
  <c r="F1113" i="35"/>
  <c r="E2304" i="35"/>
  <c r="C2037" i="35"/>
  <c r="E1457" i="35"/>
  <c r="E784" i="35"/>
  <c r="D113" i="35"/>
  <c r="E3038" i="35"/>
  <c r="C2770" i="35"/>
  <c r="E462" i="35"/>
  <c r="F932" i="35"/>
  <c r="E424" i="35"/>
  <c r="C154" i="35"/>
  <c r="E3009" i="35"/>
  <c r="F1796" i="35"/>
  <c r="C1187" i="35"/>
  <c r="C895" i="35"/>
  <c r="C2418" i="35"/>
  <c r="F2154" i="35"/>
  <c r="F419" i="35"/>
  <c r="C1500" i="35"/>
  <c r="E2197" i="35"/>
  <c r="E3168" i="35"/>
  <c r="F698" i="35"/>
  <c r="E2323" i="35"/>
  <c r="E2007" i="35"/>
  <c r="C1542" i="35"/>
  <c r="F2263" i="35"/>
  <c r="C1752" i="35"/>
  <c r="C3143" i="35"/>
  <c r="F1064" i="35"/>
  <c r="F1254" i="35"/>
  <c r="C3186" i="35"/>
  <c r="C3358" i="35"/>
  <c r="F1427" i="35"/>
  <c r="F2402" i="35"/>
  <c r="C1140" i="35"/>
  <c r="F1236" i="35"/>
  <c r="E3152" i="35"/>
  <c r="E2884" i="35"/>
  <c r="E3272" i="35"/>
  <c r="E3317" i="35"/>
  <c r="F3250" i="35"/>
  <c r="F2373" i="35"/>
  <c r="F2596" i="35"/>
  <c r="C186" i="35"/>
  <c r="C1971" i="35"/>
  <c r="J14" i="35"/>
  <c r="F2344" i="35"/>
  <c r="C3231" i="35"/>
  <c r="E2972" i="35"/>
  <c r="E2663" i="35"/>
  <c r="J74" i="35"/>
  <c r="F1012" i="35"/>
  <c r="E635" i="35"/>
  <c r="B20" i="5"/>
  <c r="C571" i="35"/>
  <c r="C2871" i="35"/>
  <c r="C2070" i="35"/>
  <c r="C6" i="5"/>
  <c r="F189" i="35"/>
  <c r="F1771" i="35"/>
  <c r="F3474" i="35"/>
  <c r="F3308" i="35"/>
  <c r="E2164" i="35"/>
  <c r="F536" i="35"/>
  <c r="C1811" i="35"/>
  <c r="E1492" i="35"/>
  <c r="C1768" i="35"/>
  <c r="F211" i="35"/>
  <c r="E1655" i="35"/>
  <c r="E2125" i="35"/>
  <c r="E2851" i="35"/>
  <c r="F2333" i="35"/>
  <c r="F1011" i="35"/>
  <c r="C2922" i="35"/>
  <c r="C2367" i="35"/>
  <c r="C3414" i="35"/>
  <c r="F2060" i="35"/>
  <c r="C1527" i="35"/>
  <c r="C2447" i="35"/>
  <c r="C3446" i="35"/>
  <c r="C440" i="35"/>
  <c r="C1164" i="35"/>
  <c r="C2994" i="35"/>
  <c r="E463" i="35"/>
  <c r="E3392" i="35"/>
  <c r="F2356" i="35"/>
  <c r="E3031" i="35"/>
  <c r="C794" i="35"/>
  <c r="E3405" i="35"/>
  <c r="F3394" i="35"/>
  <c r="C2035" i="35"/>
  <c r="C2949" i="35"/>
  <c r="C3127" i="35"/>
  <c r="E3488" i="35"/>
  <c r="H88" i="35"/>
  <c r="F2785" i="35"/>
  <c r="C1421" i="35"/>
  <c r="E3014" i="35"/>
  <c r="E2461" i="35"/>
  <c r="E1662" i="35"/>
  <c r="F3291" i="35"/>
  <c r="C2571" i="35"/>
  <c r="E2567" i="35"/>
  <c r="E1985" i="35"/>
  <c r="C1739" i="35"/>
  <c r="E1925" i="35"/>
  <c r="F2156" i="35"/>
  <c r="F3289" i="35"/>
  <c r="E2687" i="35"/>
  <c r="E1756" i="35"/>
  <c r="F939" i="35"/>
  <c r="E2338" i="35"/>
  <c r="F2976" i="35"/>
  <c r="F1799" i="35"/>
  <c r="F1475" i="35"/>
  <c r="E2781" i="35"/>
  <c r="F921" i="35"/>
  <c r="C3174" i="35"/>
  <c r="C240" i="35"/>
  <c r="C3148" i="35"/>
  <c r="E1777" i="35"/>
  <c r="H58" i="35"/>
  <c r="E3253" i="35"/>
  <c r="C1834" i="35"/>
  <c r="E341" i="35"/>
  <c r="E643" i="35"/>
  <c r="F76" i="35"/>
  <c r="H41" i="35"/>
  <c r="F1871" i="35"/>
  <c r="F1417" i="35"/>
  <c r="E2880" i="35"/>
  <c r="C3485" i="35"/>
  <c r="E164" i="35"/>
  <c r="E374" i="35"/>
  <c r="J116" i="35"/>
  <c r="F186" i="35"/>
  <c r="E865" i="35"/>
  <c r="M89" i="35"/>
  <c r="E242" i="35"/>
  <c r="D118" i="35"/>
  <c r="E1081" i="35"/>
  <c r="E2574" i="35"/>
  <c r="E327" i="35"/>
  <c r="E2699" i="35"/>
  <c r="E2715" i="35"/>
  <c r="F2277" i="35"/>
  <c r="E2698" i="35"/>
  <c r="C327" i="35"/>
  <c r="F480" i="35"/>
  <c r="E1170" i="35"/>
  <c r="B35" i="35"/>
  <c r="E1314" i="35"/>
  <c r="E1552" i="35"/>
  <c r="C2648" i="35"/>
  <c r="C1681" i="35"/>
  <c r="E3034" i="35"/>
  <c r="E2816" i="35"/>
  <c r="E3454" i="35"/>
  <c r="F847" i="35"/>
  <c r="E1179" i="35"/>
  <c r="E1022" i="35"/>
  <c r="C1860" i="35"/>
  <c r="C1063" i="35"/>
  <c r="C1591" i="35"/>
  <c r="C1412" i="35"/>
  <c r="F1614" i="35"/>
  <c r="F2371" i="35"/>
  <c r="F2922" i="35"/>
  <c r="C1680" i="35"/>
  <c r="C803" i="35"/>
  <c r="F2201" i="35"/>
  <c r="F1161" i="35"/>
  <c r="F1704" i="35"/>
  <c r="B14" i="39"/>
  <c r="E2366" i="35"/>
  <c r="C824" i="35"/>
  <c r="F2142" i="35"/>
  <c r="C3021" i="35"/>
  <c r="C467" i="35"/>
  <c r="C1255" i="35"/>
  <c r="C795" i="35"/>
  <c r="F2122" i="35"/>
  <c r="C234" i="35"/>
  <c r="C503" i="35"/>
  <c r="E1097" i="35"/>
  <c r="E557" i="35"/>
  <c r="E1367" i="35"/>
  <c r="F3219" i="35"/>
  <c r="E3480" i="35"/>
  <c r="F3060" i="35"/>
  <c r="E94" i="35"/>
  <c r="F800" i="35"/>
  <c r="E30" i="5"/>
  <c r="C1600" i="35"/>
  <c r="E154" i="35"/>
  <c r="C2340" i="35"/>
  <c r="F2475" i="35"/>
  <c r="C999" i="35"/>
  <c r="E485" i="35"/>
  <c r="E1079" i="35"/>
  <c r="E1441" i="35"/>
  <c r="C2865" i="35"/>
  <c r="F708" i="35"/>
  <c r="E2608" i="35"/>
  <c r="E84" i="35"/>
  <c r="E2569" i="35"/>
  <c r="C2589" i="35"/>
  <c r="E1940" i="35"/>
  <c r="F403" i="35"/>
  <c r="E1042" i="35"/>
  <c r="E967" i="35"/>
  <c r="E772" i="35"/>
  <c r="C1679" i="35"/>
  <c r="C1545" i="35"/>
  <c r="J23" i="35"/>
  <c r="C437" i="35"/>
  <c r="G8" i="5"/>
  <c r="F1592" i="35"/>
  <c r="F1345" i="35"/>
  <c r="E1178" i="35"/>
  <c r="E1387" i="35"/>
  <c r="E986" i="35"/>
  <c r="F495" i="35"/>
  <c r="C68" i="35"/>
  <c r="E2151" i="35"/>
  <c r="E1126" i="35"/>
  <c r="F2741" i="35"/>
  <c r="D23" i="39"/>
  <c r="C815" i="35"/>
  <c r="F2716" i="35"/>
  <c r="F2612" i="35"/>
  <c r="F3205" i="35"/>
  <c r="E2108" i="35"/>
  <c r="E124" i="35"/>
  <c r="C2039" i="35"/>
  <c r="E23" i="35"/>
  <c r="E2048" i="35"/>
  <c r="E3415" i="35"/>
  <c r="E2681" i="35"/>
  <c r="E3037" i="35"/>
  <c r="F2683" i="35"/>
  <c r="E2689" i="35"/>
  <c r="C176" i="35"/>
  <c r="C2515" i="35"/>
  <c r="B60" i="35"/>
  <c r="O20" i="5"/>
  <c r="F220" i="35"/>
  <c r="C597" i="35"/>
  <c r="F1638" i="35"/>
  <c r="E2239" i="35"/>
  <c r="F342" i="35"/>
  <c r="C1564" i="35"/>
  <c r="F1331" i="35"/>
  <c r="C991" i="35"/>
  <c r="C813" i="35"/>
  <c r="C574" i="35"/>
  <c r="E2339" i="35"/>
  <c r="E2065" i="35"/>
  <c r="F1120" i="35"/>
  <c r="C1666" i="35"/>
  <c r="C3420" i="35"/>
  <c r="F2306" i="35"/>
  <c r="C2326" i="35"/>
  <c r="F86" i="35"/>
  <c r="C3211" i="35"/>
  <c r="C610" i="35"/>
  <c r="F3485" i="35"/>
  <c r="C1954" i="35"/>
  <c r="F1211" i="35"/>
  <c r="E2735" i="35"/>
  <c r="F1861" i="35"/>
  <c r="F452" i="35"/>
  <c r="E1357" i="35"/>
  <c r="E3318" i="35"/>
  <c r="E2716" i="35"/>
  <c r="E1122" i="35"/>
  <c r="C644" i="35"/>
  <c r="E743" i="35"/>
  <c r="E2482" i="35"/>
  <c r="C61" i="35"/>
  <c r="L11" i="8"/>
  <c r="C411" i="35"/>
  <c r="E888" i="35"/>
  <c r="C712" i="35"/>
  <c r="C2809" i="35"/>
  <c r="C2297" i="35"/>
  <c r="F774" i="35"/>
  <c r="E2721" i="35"/>
  <c r="C1928" i="35"/>
  <c r="E553" i="35"/>
  <c r="C1239" i="35"/>
  <c r="F417" i="35"/>
  <c r="F2753" i="35"/>
  <c r="E2034" i="35"/>
  <c r="F392" i="35"/>
  <c r="E2695" i="35"/>
  <c r="C857" i="35"/>
  <c r="F1160" i="35"/>
  <c r="C1089" i="35"/>
  <c r="C1798" i="35"/>
  <c r="F2232" i="35"/>
  <c r="C3195" i="35"/>
  <c r="E1548" i="35"/>
  <c r="C1894" i="35"/>
  <c r="F101" i="35"/>
  <c r="E957" i="35"/>
  <c r="E2812" i="35"/>
  <c r="F2970" i="35"/>
  <c r="E66" i="35"/>
  <c r="E1167" i="35"/>
  <c r="F791" i="35"/>
  <c r="F213" i="35"/>
  <c r="C1424" i="35"/>
  <c r="F1632" i="35"/>
  <c r="F1508" i="35"/>
  <c r="C698" i="35"/>
  <c r="F1460" i="35"/>
  <c r="C3399" i="35"/>
  <c r="C201" i="35"/>
  <c r="C847" i="35"/>
  <c r="E728" i="35"/>
  <c r="E91" i="35"/>
  <c r="E388" i="35"/>
  <c r="F1769" i="35"/>
  <c r="F2638" i="35"/>
  <c r="C522" i="35"/>
  <c r="C412" i="35"/>
  <c r="C208" i="35"/>
  <c r="C914" i="35"/>
  <c r="E311" i="35"/>
  <c r="E844" i="35"/>
  <c r="F736" i="35"/>
  <c r="C863" i="35"/>
  <c r="E1257" i="35"/>
  <c r="E2503" i="35"/>
  <c r="F2763" i="35"/>
  <c r="F3078" i="35"/>
  <c r="C2601" i="35"/>
  <c r="E1794" i="35"/>
  <c r="E355" i="35"/>
  <c r="C874" i="35"/>
  <c r="F1939" i="35"/>
  <c r="F1364" i="35"/>
  <c r="F667" i="35"/>
  <c r="E681" i="35"/>
  <c r="F104" i="35"/>
  <c r="C2180" i="35"/>
  <c r="C1132" i="35"/>
  <c r="C511" i="35"/>
  <c r="F2438" i="35"/>
  <c r="C749" i="35"/>
  <c r="C311" i="35"/>
  <c r="F1055" i="35"/>
  <c r="F679" i="35"/>
  <c r="C3190" i="35"/>
  <c r="C1082" i="35"/>
  <c r="F1895" i="35"/>
  <c r="C2317" i="35"/>
  <c r="F1420" i="35"/>
  <c r="E3144" i="35"/>
  <c r="E3486" i="35"/>
  <c r="E2255" i="35"/>
  <c r="C203" i="35"/>
  <c r="C834" i="35"/>
  <c r="C1606" i="35"/>
  <c r="F1547" i="35"/>
  <c r="E3315" i="35"/>
  <c r="F2091" i="35"/>
  <c r="C2203" i="35"/>
  <c r="C2198" i="35"/>
  <c r="C1198" i="35"/>
  <c r="C518" i="35"/>
  <c r="F1221" i="35"/>
  <c r="C3474" i="35"/>
  <c r="E2175" i="35"/>
  <c r="F810" i="35"/>
  <c r="E1304" i="35"/>
  <c r="E2709" i="35"/>
  <c r="C377" i="35"/>
  <c r="C308" i="35"/>
  <c r="F1835" i="35"/>
  <c r="E1853" i="35"/>
  <c r="C1475" i="35"/>
  <c r="F1145" i="35"/>
  <c r="E1787" i="35"/>
  <c r="E907" i="35"/>
  <c r="C684" i="35"/>
  <c r="C881" i="35"/>
  <c r="F177" i="35"/>
  <c r="E3260" i="35"/>
  <c r="E1039" i="35"/>
  <c r="F1042" i="35"/>
  <c r="C2784" i="35"/>
  <c r="D4" i="37"/>
  <c r="E1034" i="35"/>
  <c r="E470" i="35"/>
  <c r="C1245" i="35"/>
  <c r="F3331" i="35"/>
  <c r="E212" i="35"/>
  <c r="E260" i="35"/>
  <c r="C3305" i="35"/>
  <c r="F2260" i="35"/>
  <c r="C2234" i="35"/>
  <c r="F2529" i="35"/>
  <c r="F450" i="35"/>
  <c r="E2387" i="35"/>
  <c r="E1840" i="35"/>
  <c r="F453" i="35"/>
  <c r="F753" i="35"/>
  <c r="E1886" i="35"/>
  <c r="F1539" i="35"/>
  <c r="C3309" i="35"/>
  <c r="E250" i="35"/>
  <c r="E366" i="35"/>
  <c r="C3256" i="35"/>
  <c r="F1699" i="35"/>
  <c r="F3057" i="35"/>
  <c r="C2753" i="35"/>
  <c r="E1753" i="35"/>
  <c r="F2847" i="35"/>
  <c r="E2493" i="35"/>
  <c r="C668" i="35"/>
  <c r="F732" i="35"/>
  <c r="O14" i="5"/>
  <c r="C1391" i="35"/>
  <c r="C582" i="35"/>
  <c r="E1843" i="35"/>
  <c r="F2927" i="35"/>
  <c r="E3215" i="35"/>
  <c r="E1246" i="35"/>
  <c r="C1657" i="35"/>
  <c r="C2841" i="35"/>
  <c r="F2969" i="35"/>
  <c r="C3252" i="35"/>
  <c r="E5" i="8"/>
  <c r="E3102" i="35"/>
  <c r="C110" i="35"/>
  <c r="E2600" i="35"/>
  <c r="E441" i="35"/>
  <c r="F3358" i="35"/>
  <c r="F326" i="35"/>
  <c r="E2411" i="35"/>
  <c r="F3162" i="35"/>
  <c r="F325" i="35"/>
  <c r="F1992" i="35"/>
  <c r="C1183" i="35"/>
  <c r="F244" i="35"/>
  <c r="C1931" i="35"/>
  <c r="C2879" i="35"/>
  <c r="F3031" i="35"/>
  <c r="E2396" i="35"/>
  <c r="E2983" i="35"/>
  <c r="C2342" i="35"/>
  <c r="C87" i="35"/>
  <c r="E1300" i="35"/>
  <c r="F1471" i="35"/>
  <c r="F2644" i="35"/>
  <c r="E2824" i="35"/>
  <c r="F1784" i="35"/>
  <c r="C989" i="35"/>
  <c r="E2256" i="35"/>
  <c r="F895" i="35"/>
  <c r="E581" i="35"/>
  <c r="C1522" i="35"/>
  <c r="J112" i="35"/>
  <c r="C1495" i="35"/>
  <c r="C865" i="35"/>
  <c r="F1299" i="35"/>
  <c r="C536" i="35"/>
  <c r="F1923" i="35"/>
  <c r="F3152" i="35"/>
  <c r="F2194" i="35"/>
  <c r="C3158" i="35"/>
  <c r="F3472" i="35"/>
  <c r="F3461" i="35"/>
  <c r="M52" i="35"/>
  <c r="C3177" i="35"/>
  <c r="C2931" i="35"/>
  <c r="E2935" i="35"/>
  <c r="C3329" i="35"/>
  <c r="F361" i="35"/>
  <c r="E1507" i="35"/>
  <c r="J104" i="35"/>
  <c r="C2011" i="35"/>
  <c r="E1088" i="35"/>
  <c r="F2787" i="35"/>
  <c r="C3175" i="35"/>
  <c r="C2538" i="35"/>
  <c r="F957" i="35"/>
  <c r="E2648" i="35"/>
  <c r="C2424" i="35"/>
  <c r="F323" i="35"/>
  <c r="F2987" i="35"/>
  <c r="C3029" i="35"/>
  <c r="E980" i="35"/>
  <c r="F2387" i="35"/>
  <c r="F1968" i="35"/>
  <c r="C589" i="35"/>
  <c r="E2541" i="35"/>
  <c r="E1165" i="35"/>
  <c r="E1955" i="35"/>
  <c r="C1654" i="35"/>
  <c r="B17" i="39"/>
  <c r="E1697" i="35"/>
  <c r="E2138" i="35"/>
  <c r="E3028" i="35"/>
  <c r="E881" i="35"/>
  <c r="C1196" i="35"/>
  <c r="F3036" i="35"/>
  <c r="F1023" i="35"/>
  <c r="E196" i="35"/>
  <c r="F2524" i="35"/>
  <c r="C2957" i="35"/>
  <c r="C450" i="35"/>
  <c r="F1949" i="35"/>
  <c r="F3124" i="35"/>
  <c r="C2353" i="35"/>
  <c r="E2372" i="35"/>
  <c r="E734" i="35"/>
  <c r="E1217" i="35"/>
  <c r="C1436" i="35"/>
  <c r="F837" i="35"/>
  <c r="F1934" i="35"/>
  <c r="F469" i="35"/>
  <c r="D63" i="35"/>
  <c r="F2770" i="35"/>
  <c r="F1052" i="35"/>
  <c r="F786" i="35"/>
  <c r="E2041" i="35"/>
  <c r="F1077" i="35"/>
  <c r="F1045" i="35"/>
  <c r="C118" i="35"/>
  <c r="C315" i="35"/>
  <c r="E1569" i="35"/>
  <c r="F2404" i="35"/>
  <c r="E745" i="35"/>
  <c r="F2282" i="35"/>
  <c r="F3425" i="35"/>
  <c r="C1400" i="35"/>
  <c r="C1699" i="35"/>
  <c r="C1015" i="35"/>
  <c r="C812" i="35"/>
  <c r="E910" i="35"/>
  <c r="C1452" i="35"/>
  <c r="C3265" i="35"/>
  <c r="F944" i="35"/>
  <c r="E288" i="35"/>
  <c r="C3395" i="35"/>
  <c r="C2846" i="35"/>
  <c r="H94" i="35"/>
  <c r="K8" i="8"/>
  <c r="C2279" i="35"/>
  <c r="F976" i="35"/>
  <c r="C848" i="35"/>
  <c r="E1643" i="35"/>
  <c r="G30" i="5"/>
  <c r="C1826" i="35"/>
  <c r="C352" i="35"/>
  <c r="C1226" i="35"/>
  <c r="E185" i="35"/>
  <c r="E1851" i="35"/>
  <c r="C390" i="35"/>
  <c r="C2262" i="35"/>
  <c r="C1320" i="35"/>
  <c r="E29" i="5"/>
  <c r="F1295" i="35"/>
  <c r="C1978" i="35"/>
  <c r="E2470" i="35"/>
  <c r="F2587" i="35"/>
  <c r="F1521" i="35"/>
  <c r="F1466" i="35"/>
  <c r="C3477" i="35"/>
  <c r="F3209" i="35"/>
  <c r="C7" i="37"/>
  <c r="C2604" i="35"/>
  <c r="E2037" i="35"/>
  <c r="F2790" i="35"/>
  <c r="F2769" i="35"/>
  <c r="F2615" i="35"/>
  <c r="C2058" i="35"/>
  <c r="F964" i="35"/>
  <c r="O28" i="5"/>
  <c r="C192" i="35"/>
  <c r="C3239" i="35"/>
  <c r="F2349" i="35"/>
  <c r="E2911" i="35"/>
  <c r="E221" i="35"/>
  <c r="F1167" i="35"/>
  <c r="E2283" i="35"/>
  <c r="E2686" i="35"/>
  <c r="C1390" i="35"/>
  <c r="C1150" i="35"/>
  <c r="E738" i="35"/>
  <c r="F3145" i="35"/>
  <c r="F562" i="35"/>
  <c r="F1972" i="35"/>
  <c r="F2928" i="35"/>
  <c r="F2659" i="35"/>
  <c r="F2102" i="35"/>
  <c r="C1169" i="35"/>
  <c r="E3441" i="35"/>
  <c r="E979" i="35"/>
  <c r="E2777" i="35"/>
  <c r="E2616" i="35"/>
  <c r="C653" i="35"/>
  <c r="F1226" i="35"/>
  <c r="C1307" i="35"/>
  <c r="E777" i="35"/>
  <c r="C182" i="35"/>
  <c r="C1325" i="35"/>
  <c r="E22" i="5"/>
  <c r="H116" i="35"/>
  <c r="F1244" i="35"/>
  <c r="E1423" i="35"/>
  <c r="E827" i="45"/>
  <c r="C1420" i="35"/>
  <c r="E1330" i="35"/>
  <c r="C2844" i="35"/>
  <c r="E1572" i="35"/>
  <c r="F833" i="35"/>
  <c r="C765" i="35"/>
  <c r="E3171" i="35"/>
  <c r="F1105" i="35"/>
  <c r="F760" i="35"/>
  <c r="C453" i="35"/>
  <c r="E826" i="35"/>
  <c r="C1285" i="35"/>
  <c r="C3393" i="35"/>
  <c r="F1808" i="35"/>
  <c r="F3298" i="35"/>
  <c r="E689" i="35"/>
  <c r="E2967" i="35"/>
  <c r="C2543" i="35"/>
  <c r="E654" i="35"/>
  <c r="E623" i="35"/>
  <c r="F1269" i="35"/>
  <c r="E2089" i="35"/>
  <c r="E316" i="35"/>
  <c r="E3256" i="35"/>
  <c r="C746" i="35"/>
  <c r="F3350" i="35"/>
  <c r="E274" i="35"/>
  <c r="F1541" i="35"/>
  <c r="F1310" i="35"/>
  <c r="E1251" i="35"/>
  <c r="E1446" i="35"/>
  <c r="E2647" i="35"/>
  <c r="E2544" i="35"/>
  <c r="C979" i="35"/>
  <c r="E3085" i="35"/>
  <c r="E3247" i="35"/>
  <c r="C2267" i="35"/>
  <c r="C1627" i="35"/>
  <c r="F396" i="35"/>
  <c r="C407" i="35"/>
  <c r="F468" i="45"/>
  <c r="C850" i="35"/>
  <c r="E2926" i="35"/>
  <c r="E3044" i="35"/>
  <c r="F3312" i="35"/>
  <c r="F1785" i="35"/>
  <c r="C393" i="35"/>
  <c r="C1997" i="35"/>
  <c r="F798" i="35"/>
  <c r="F2160" i="35"/>
  <c r="E312" i="35"/>
  <c r="N20" i="5"/>
  <c r="F959" i="35"/>
  <c r="F864" i="35"/>
  <c r="E885" i="35"/>
  <c r="F2347" i="35"/>
  <c r="C3456" i="35"/>
  <c r="F1465" i="35"/>
  <c r="E173" i="35"/>
  <c r="E1131" i="35"/>
  <c r="F3216" i="35"/>
  <c r="E2250" i="35"/>
  <c r="E3076" i="35"/>
  <c r="E262" i="35"/>
  <c r="J44" i="35"/>
  <c r="C648" i="35"/>
  <c r="E2859" i="35"/>
  <c r="F1469" i="35"/>
  <c r="C1607" i="35"/>
  <c r="F843" i="35"/>
  <c r="F2352" i="35"/>
  <c r="F551" i="35"/>
  <c r="K3" i="8"/>
  <c r="C404" i="35"/>
  <c r="C347" i="35"/>
  <c r="C2760" i="35"/>
  <c r="F2" i="5"/>
  <c r="E2318" i="35"/>
  <c r="F1176" i="35"/>
  <c r="C1214" i="35"/>
  <c r="F1862" i="35"/>
  <c r="C1608" i="35"/>
  <c r="E833" i="35"/>
  <c r="B26" i="35"/>
  <c r="E780" i="35"/>
  <c r="F2639" i="35"/>
  <c r="F2458" i="35"/>
  <c r="F2905" i="35"/>
  <c r="E2570" i="35"/>
  <c r="F2226" i="35"/>
  <c r="C21" i="35"/>
  <c r="C2270" i="35"/>
  <c r="E975" i="35"/>
  <c r="E1938" i="35"/>
  <c r="E1547" i="35"/>
  <c r="C96" i="35"/>
  <c r="E1004" i="35"/>
  <c r="E594" i="35"/>
  <c r="B5" i="39"/>
  <c r="C2094" i="35"/>
  <c r="F2474" i="35"/>
  <c r="C1616" i="35"/>
  <c r="B9" i="38"/>
  <c r="C841" i="35"/>
  <c r="E856" i="35"/>
  <c r="E3458" i="35"/>
  <c r="E239" i="35"/>
  <c r="E1750" i="35"/>
  <c r="C2083" i="35"/>
  <c r="C1524" i="35"/>
  <c r="C3387" i="35"/>
  <c r="E2532" i="35"/>
  <c r="F1067" i="35"/>
  <c r="F26" i="5"/>
  <c r="C734" i="35"/>
  <c r="C6" i="37"/>
  <c r="C3016" i="35"/>
  <c r="C452" i="35"/>
  <c r="C1565" i="35"/>
  <c r="C273" i="35"/>
  <c r="F2963" i="35"/>
  <c r="C104" i="35"/>
  <c r="C911" i="35"/>
  <c r="E1491" i="35"/>
  <c r="F1829" i="35"/>
  <c r="F3372" i="35"/>
  <c r="D11" i="8"/>
  <c r="C1789" i="35"/>
  <c r="F1703" i="35"/>
  <c r="C1922" i="35"/>
  <c r="F1332" i="35"/>
  <c r="C3269" i="35"/>
  <c r="E3402" i="35"/>
  <c r="F3167" i="35"/>
  <c r="F1231" i="35"/>
  <c r="F893" i="35"/>
  <c r="F3386" i="35"/>
  <c r="F1312" i="35"/>
  <c r="C2218" i="35"/>
  <c r="C1062" i="35"/>
  <c r="J123" i="35"/>
  <c r="F2841" i="35"/>
  <c r="F2856" i="35"/>
  <c r="F1938" i="35"/>
  <c r="C777" i="35"/>
  <c r="F2640" i="35"/>
  <c r="E2158" i="35"/>
  <c r="C3423" i="35"/>
  <c r="F3070" i="35"/>
  <c r="F3356" i="35"/>
  <c r="E1155" i="35"/>
  <c r="D5" i="39"/>
  <c r="F1489" i="35"/>
  <c r="E2098" i="35"/>
  <c r="E17" i="5"/>
  <c r="F896" i="35"/>
  <c r="E1571" i="35"/>
  <c r="F761" i="35"/>
  <c r="C2131" i="35"/>
  <c r="F2598" i="35"/>
  <c r="F1557" i="35"/>
  <c r="E2208" i="35"/>
  <c r="C3294" i="35"/>
  <c r="F2549" i="35"/>
  <c r="C3015" i="35"/>
  <c r="E1306" i="35"/>
  <c r="C2199" i="35"/>
  <c r="F2228" i="35"/>
  <c r="E759" i="35"/>
  <c r="B29" i="35"/>
  <c r="C1673" i="35"/>
  <c r="E2561" i="35"/>
  <c r="E1976" i="35"/>
  <c r="F2742" i="35"/>
  <c r="C2933" i="35"/>
  <c r="F2891" i="35"/>
  <c r="F1330" i="35"/>
  <c r="C1278" i="35"/>
  <c r="E2334" i="35"/>
  <c r="C1795" i="35"/>
  <c r="C827" i="35"/>
  <c r="E3143" i="35"/>
  <c r="F2107" i="35"/>
  <c r="E1145" i="35"/>
  <c r="F954" i="35"/>
  <c r="F2094" i="35"/>
  <c r="E3372" i="35"/>
  <c r="E2011" i="35"/>
  <c r="F383" i="35"/>
  <c r="C2404" i="35"/>
  <c r="C2048" i="35"/>
  <c r="F1918" i="35"/>
  <c r="C408" i="35"/>
  <c r="F1549" i="35"/>
  <c r="L17" i="5"/>
  <c r="E2610" i="35"/>
  <c r="E821" i="35"/>
  <c r="C2544" i="35"/>
  <c r="F1867" i="35"/>
  <c r="E1490" i="35"/>
  <c r="E1499" i="35"/>
  <c r="F3314" i="35"/>
  <c r="C1814" i="35"/>
  <c r="F2082" i="35"/>
  <c r="E3442" i="35"/>
  <c r="E1372" i="35"/>
  <c r="F3199" i="35"/>
  <c r="C2761" i="35"/>
  <c r="F1250" i="35"/>
  <c r="E686" i="35"/>
  <c r="E2400" i="35"/>
  <c r="F2235" i="35"/>
  <c r="F597" i="35"/>
  <c r="C3187" i="35"/>
  <c r="E2893" i="35"/>
  <c r="F3157" i="35"/>
  <c r="B44" i="35"/>
  <c r="C1580" i="35"/>
  <c r="C1042" i="35"/>
  <c r="C1775" i="35"/>
  <c r="E617" i="35"/>
  <c r="E2683" i="35"/>
  <c r="F2935" i="35"/>
  <c r="E3153" i="35"/>
  <c r="E1887" i="35"/>
  <c r="C1877" i="35"/>
  <c r="C2636" i="35"/>
  <c r="E2160" i="35"/>
  <c r="F1993" i="35"/>
  <c r="E2954" i="35"/>
  <c r="E1895" i="35"/>
  <c r="E2222" i="35"/>
  <c r="C2450" i="35"/>
  <c r="C1796" i="35"/>
  <c r="G26" i="5"/>
  <c r="C1952" i="35"/>
  <c r="F588" i="35"/>
  <c r="E1342" i="35"/>
  <c r="F3486" i="35"/>
  <c r="C1065" i="35"/>
  <c r="F1694" i="35"/>
  <c r="E1232" i="35"/>
  <c r="E3401" i="35"/>
  <c r="E1023" i="35"/>
  <c r="E1373" i="35"/>
  <c r="E1720" i="35"/>
  <c r="F3027" i="35"/>
  <c r="E1875" i="35"/>
  <c r="C3155" i="35"/>
  <c r="F1333" i="35"/>
  <c r="F54" i="35"/>
  <c r="E438" i="35"/>
  <c r="C1179" i="35"/>
  <c r="C1689" i="35"/>
  <c r="E571" i="35"/>
  <c r="E787" i="35"/>
  <c r="F168" i="35"/>
  <c r="F3340" i="35"/>
  <c r="F622" i="35"/>
  <c r="C3221" i="35"/>
  <c r="F511" i="35"/>
  <c r="C3101" i="35"/>
  <c r="F554" i="35"/>
  <c r="C2514" i="35"/>
  <c r="E2225" i="35"/>
  <c r="H79" i="35"/>
  <c r="F3098" i="35"/>
  <c r="E10" i="5"/>
  <c r="F1563" i="35"/>
  <c r="F1262" i="35"/>
  <c r="C3310" i="35"/>
  <c r="C634" i="35"/>
  <c r="E2879" i="35"/>
  <c r="J53" i="35"/>
  <c r="F1607" i="35"/>
  <c r="E3129" i="35"/>
  <c r="C1981" i="35"/>
  <c r="E2351" i="35"/>
  <c r="E2084" i="35"/>
  <c r="F159" i="35"/>
  <c r="C1103" i="35"/>
  <c r="E1269" i="35"/>
  <c r="C1013" i="35"/>
  <c r="E1586" i="35"/>
  <c r="C2630" i="35"/>
  <c r="E1584" i="35"/>
  <c r="F321" i="35"/>
  <c r="F506" i="35"/>
  <c r="E2977" i="35"/>
  <c r="C2981" i="35"/>
  <c r="C2120" i="35"/>
  <c r="E220" i="35"/>
  <c r="E836" i="35"/>
  <c r="C880" i="35"/>
  <c r="C3161" i="35"/>
  <c r="F214" i="35"/>
  <c r="E1910" i="35"/>
  <c r="E2832" i="35"/>
  <c r="F420" i="35"/>
  <c r="F3400" i="35"/>
  <c r="C2434" i="35"/>
  <c r="F3101" i="35"/>
  <c r="C2611" i="35"/>
  <c r="E2506" i="35"/>
  <c r="C1896" i="35"/>
  <c r="E667" i="35"/>
  <c r="F3465" i="35"/>
  <c r="C2705" i="35"/>
  <c r="F497" i="35"/>
  <c r="E2367" i="35"/>
  <c r="M65" i="35"/>
  <c r="E3041" i="35"/>
  <c r="C1221" i="35"/>
  <c r="E2761" i="35"/>
  <c r="F3323" i="35"/>
  <c r="F2388" i="35"/>
  <c r="C2278" i="35"/>
  <c r="C946" i="35"/>
  <c r="E3108" i="35"/>
  <c r="C2114" i="35"/>
  <c r="F1092" i="35"/>
  <c r="C605" i="35"/>
  <c r="C2034" i="35"/>
  <c r="C2827" i="35"/>
  <c r="C2055" i="35"/>
  <c r="C2108" i="35"/>
  <c r="C3353" i="35"/>
  <c r="C2637" i="35"/>
  <c r="C1516" i="35"/>
  <c r="E788" i="35"/>
  <c r="E3438" i="35"/>
  <c r="E1328" i="35"/>
  <c r="E3229" i="35"/>
  <c r="C3152" i="35"/>
  <c r="E1040" i="35"/>
  <c r="C3366" i="35"/>
  <c r="D3" i="5"/>
  <c r="C600" i="35"/>
  <c r="E1903" i="35"/>
  <c r="E3411" i="35"/>
  <c r="E299" i="35"/>
  <c r="E1690" i="35"/>
  <c r="L9" i="8"/>
  <c r="F1006" i="35"/>
  <c r="E2437" i="35"/>
  <c r="C1297" i="35"/>
  <c r="E2277" i="35"/>
  <c r="E2257" i="35"/>
  <c r="F2010" i="35"/>
  <c r="C174" i="35"/>
  <c r="C346" i="35"/>
  <c r="E2385" i="35"/>
  <c r="F1514" i="35"/>
  <c r="C1104" i="35"/>
  <c r="C1686" i="35"/>
  <c r="C36" i="35"/>
  <c r="E2471" i="35"/>
  <c r="F2435" i="35"/>
  <c r="C1905" i="35"/>
  <c r="D77" i="35"/>
  <c r="E685" i="35"/>
  <c r="E3119" i="35"/>
  <c r="E1030" i="35"/>
  <c r="F637" i="35"/>
  <c r="E308" i="35"/>
  <c r="C1435" i="35"/>
  <c r="F923" i="35"/>
  <c r="E2218" i="35"/>
  <c r="E2613" i="35"/>
  <c r="F2305" i="35"/>
  <c r="D99" i="35"/>
  <c r="F2649" i="35"/>
  <c r="E3423" i="35"/>
  <c r="F3481" i="35"/>
  <c r="E1282" i="35"/>
  <c r="C3005" i="35"/>
  <c r="E1755" i="35"/>
  <c r="C1558" i="35"/>
  <c r="C2961" i="35"/>
  <c r="F2722" i="35"/>
  <c r="E2942" i="35"/>
  <c r="F481" i="35"/>
  <c r="C2919" i="35"/>
  <c r="F2298" i="35"/>
  <c r="F3038" i="35"/>
  <c r="F931" i="35"/>
  <c r="C1809" i="35"/>
  <c r="F838" i="35"/>
  <c r="C2563" i="35"/>
  <c r="F1615" i="35"/>
  <c r="M43" i="35"/>
  <c r="E3004" i="35"/>
  <c r="C2618" i="35"/>
  <c r="E2975" i="35"/>
  <c r="C2406" i="35"/>
  <c r="E2682" i="35"/>
  <c r="E476" i="35"/>
  <c r="C873" i="35"/>
  <c r="B96" i="35"/>
  <c r="E2491" i="35"/>
  <c r="C300" i="35"/>
  <c r="C527" i="35"/>
  <c r="E1479" i="35"/>
  <c r="F2009" i="35"/>
  <c r="C3215" i="35"/>
  <c r="C1665" i="35"/>
  <c r="F1610" i="35"/>
  <c r="B23" i="5"/>
  <c r="C2987" i="35"/>
  <c r="E2044" i="35"/>
  <c r="E1668" i="35"/>
  <c r="E1128" i="35"/>
  <c r="E2062" i="35"/>
  <c r="F1147" i="35"/>
  <c r="C2749" i="35"/>
  <c r="C2136" i="35"/>
  <c r="F3247" i="35"/>
  <c r="F1189" i="35"/>
  <c r="F1567" i="35"/>
  <c r="M8" i="5"/>
  <c r="F2562" i="35"/>
  <c r="C2006" i="35"/>
  <c r="E2492" i="35"/>
  <c r="M81" i="35"/>
  <c r="F73" i="35"/>
  <c r="E3489" i="35"/>
  <c r="M110" i="35"/>
  <c r="E2553" i="35"/>
  <c r="C1188" i="35"/>
  <c r="C2422" i="35"/>
  <c r="F948" i="35"/>
  <c r="E256" i="35"/>
  <c r="L20" i="5"/>
  <c r="E2497" i="35"/>
  <c r="F1908" i="35"/>
  <c r="C2795" i="35"/>
  <c r="F652" i="35"/>
  <c r="F748" i="35"/>
  <c r="C1000" i="35"/>
  <c r="C1319" i="35"/>
  <c r="E3433" i="35"/>
  <c r="E343" i="35"/>
  <c r="F2257" i="35"/>
  <c r="F1740" i="35"/>
  <c r="E1362" i="35"/>
  <c r="F1029" i="35"/>
  <c r="M87" i="35"/>
  <c r="K17" i="8"/>
  <c r="F2764" i="35"/>
  <c r="C2993" i="35"/>
  <c r="F70" i="35"/>
  <c r="E1590" i="35"/>
  <c r="C990" i="35"/>
  <c r="F1025" i="35"/>
  <c r="F1600" i="35"/>
  <c r="C3228" i="35"/>
  <c r="E2060" i="35"/>
  <c r="L6" i="5"/>
  <c r="C2800" i="35"/>
  <c r="F1679" i="35"/>
  <c r="F410" i="35"/>
  <c r="M105" i="35"/>
  <c r="E3437" i="35"/>
  <c r="E537" i="35"/>
  <c r="C283" i="35"/>
  <c r="C1003" i="35"/>
  <c r="D121" i="35"/>
  <c r="E2586" i="35"/>
  <c r="E1226" i="35"/>
  <c r="C1523" i="35"/>
  <c r="C1581" i="35"/>
  <c r="E3072" i="35"/>
  <c r="C1358" i="35"/>
  <c r="C239" i="35"/>
  <c r="E3006" i="35"/>
  <c r="C1917" i="35"/>
  <c r="C1885" i="35"/>
  <c r="C1887" i="35"/>
  <c r="C379" i="35"/>
  <c r="C787" i="35"/>
  <c r="F1447" i="35"/>
  <c r="C2301" i="35"/>
  <c r="C1067" i="35"/>
  <c r="F2005" i="35"/>
  <c r="E489" i="35"/>
  <c r="C3084" i="35"/>
  <c r="F1239" i="35"/>
  <c r="C572" i="35"/>
  <c r="E2511" i="35"/>
  <c r="E2729" i="35"/>
  <c r="E378" i="35"/>
  <c r="E1795" i="35"/>
  <c r="E1709" i="35"/>
  <c r="C1842" i="35"/>
  <c r="E1554" i="35"/>
  <c r="C2656" i="35"/>
  <c r="C2825" i="35"/>
  <c r="E2555" i="35"/>
  <c r="C853" i="35"/>
  <c r="E3300" i="35"/>
  <c r="F1030" i="35"/>
  <c r="D86" i="35"/>
  <c r="C1190" i="35"/>
  <c r="C3122" i="35"/>
  <c r="M86" i="35"/>
  <c r="C1422" i="35"/>
  <c r="E2109" i="35"/>
  <c r="C1220" i="35"/>
  <c r="C1945" i="35"/>
  <c r="F372" i="35"/>
  <c r="C543" i="35"/>
  <c r="F3326" i="35"/>
  <c r="E2460" i="35"/>
  <c r="C1071" i="35"/>
  <c r="C2021" i="35"/>
  <c r="C2281" i="35"/>
  <c r="E1308" i="35"/>
  <c r="F2227" i="35"/>
  <c r="F391" i="35"/>
  <c r="C1234" i="35"/>
  <c r="C2650" i="35"/>
  <c r="C2910" i="35"/>
  <c r="C1863" i="35"/>
  <c r="F792" i="35"/>
  <c r="C809" i="35"/>
  <c r="E748" i="35"/>
  <c r="C2773" i="35"/>
  <c r="F397" i="35"/>
  <c r="F2103" i="35"/>
  <c r="E1675" i="35"/>
  <c r="F3306" i="35"/>
  <c r="E467" i="35"/>
  <c r="C2376" i="35"/>
  <c r="F2592" i="35"/>
  <c r="F3189" i="35"/>
  <c r="F1305" i="35"/>
  <c r="C1934" i="35"/>
  <c r="E1810" i="35"/>
  <c r="E1205" i="35"/>
  <c r="F2960" i="35"/>
  <c r="C2721" i="35"/>
  <c r="E2111" i="35"/>
  <c r="C933" i="35"/>
  <c r="E3342" i="35"/>
  <c r="C1983" i="35"/>
  <c r="E2694" i="35"/>
  <c r="C1112" i="35"/>
  <c r="E3363" i="35"/>
  <c r="F3053" i="35"/>
  <c r="F572" i="35"/>
  <c r="C1296" i="35"/>
  <c r="E803" i="35"/>
  <c r="E1705" i="35"/>
  <c r="M35" i="35"/>
  <c r="F2992" i="35"/>
  <c r="F254" i="35"/>
  <c r="M90" i="35"/>
  <c r="C3125" i="35"/>
  <c r="F2353" i="35"/>
  <c r="E1998" i="35"/>
  <c r="F1398" i="35"/>
  <c r="F2571" i="35"/>
  <c r="E1645" i="35"/>
  <c r="C230" i="35"/>
  <c r="E1435" i="35"/>
  <c r="C120" i="35"/>
  <c r="C1661" i="35"/>
  <c r="E1195" i="35"/>
  <c r="C3412" i="35"/>
  <c r="H119" i="35"/>
  <c r="F1249" i="35"/>
  <c r="C113" i="35"/>
  <c r="C53" i="35"/>
  <c r="C3103" i="35"/>
  <c r="F906" i="35"/>
  <c r="F2044" i="35"/>
  <c r="C345" i="35"/>
  <c r="F2114" i="35"/>
  <c r="F524" i="35"/>
  <c r="C1353" i="35"/>
  <c r="F1127" i="35"/>
  <c r="C224" i="35"/>
  <c r="E2319" i="35"/>
  <c r="E2336" i="35"/>
  <c r="F1903" i="35"/>
  <c r="F3193" i="35"/>
  <c r="E2279" i="35"/>
  <c r="F89" i="35"/>
  <c r="E2251" i="35"/>
  <c r="D59" i="35"/>
  <c r="C1985" i="35"/>
  <c r="C555" i="35"/>
  <c r="E634" i="35"/>
  <c r="F1079" i="35"/>
  <c r="C243" i="35"/>
  <c r="E2669" i="35"/>
  <c r="F1945" i="35"/>
  <c r="E2425" i="35"/>
  <c r="E1832" i="35"/>
  <c r="F3263" i="35"/>
  <c r="F2403" i="35"/>
  <c r="C3405" i="35"/>
  <c r="F3432" i="35"/>
  <c r="F2446" i="35"/>
  <c r="C161" i="35"/>
  <c r="F658" i="35"/>
  <c r="C2382" i="35"/>
  <c r="E1225" i="35"/>
  <c r="C514" i="35"/>
  <c r="E2033" i="35"/>
  <c r="C2613" i="35"/>
  <c r="M98" i="35"/>
  <c r="C1535" i="35"/>
  <c r="C406" i="35"/>
  <c r="E2020" i="35"/>
  <c r="F1216" i="35"/>
  <c r="F280" i="35"/>
  <c r="E878" i="35"/>
  <c r="F3253" i="35"/>
  <c r="F1744" i="35"/>
  <c r="F2804" i="35"/>
  <c r="C2972" i="35"/>
  <c r="E2612" i="35"/>
  <c r="E2124" i="35"/>
  <c r="F970" i="35"/>
  <c r="C493" i="35"/>
  <c r="F1157" i="35"/>
  <c r="E3472" i="35"/>
  <c r="C2627" i="35"/>
  <c r="C976" i="35"/>
  <c r="E333" i="35"/>
  <c r="E1919" i="35"/>
  <c r="E2731" i="35"/>
  <c r="C261" i="35"/>
  <c r="D44" i="35"/>
  <c r="E2056" i="35"/>
  <c r="D90" i="35"/>
  <c r="E2746" i="35"/>
  <c r="F2027" i="35"/>
  <c r="F2761" i="35"/>
  <c r="E1382" i="35"/>
  <c r="F1453" i="35"/>
  <c r="E561" i="35"/>
  <c r="H73" i="35"/>
  <c r="F2724" i="35"/>
  <c r="C1821" i="35"/>
  <c r="E337" i="35"/>
  <c r="F3093" i="35"/>
  <c r="F1086" i="35"/>
  <c r="E1980" i="35"/>
  <c r="C559" i="35"/>
  <c r="F1886" i="35"/>
  <c r="H122" i="35"/>
  <c r="F1014" i="35"/>
  <c r="F2336" i="35"/>
  <c r="C843" i="35"/>
  <c r="C251" i="35"/>
  <c r="E2765" i="35"/>
  <c r="F2428" i="35"/>
  <c r="C2518" i="35"/>
  <c r="B13" i="39"/>
  <c r="C1880" i="35"/>
  <c r="E2776" i="35"/>
  <c r="E1602" i="35"/>
  <c r="E1187" i="35"/>
  <c r="E3154" i="35"/>
  <c r="F1588" i="35"/>
  <c r="C1718" i="35"/>
  <c r="C405" i="35"/>
  <c r="C1562" i="35"/>
  <c r="C516" i="35"/>
  <c r="E2641" i="35"/>
  <c r="C2547" i="35"/>
  <c r="E627" i="35"/>
  <c r="E614" i="35"/>
  <c r="F1819" i="35"/>
  <c r="E1354" i="35"/>
  <c r="F700" i="35"/>
  <c r="C870" i="35"/>
  <c r="E2478" i="35"/>
  <c r="E612" i="35"/>
  <c r="E3275" i="35"/>
  <c r="F1678" i="35"/>
  <c r="C2696" i="35"/>
  <c r="C1740" i="35"/>
  <c r="E3387" i="35"/>
  <c r="C2614" i="35"/>
  <c r="C1308" i="35"/>
  <c r="E148" i="35"/>
  <c r="E3382" i="35"/>
  <c r="C2765" i="35"/>
  <c r="F3328" i="35"/>
  <c r="E1928" i="35"/>
  <c r="E2978" i="35"/>
  <c r="C1929" i="35"/>
  <c r="F2943" i="35"/>
  <c r="C3151" i="35"/>
  <c r="E344" i="35"/>
  <c r="E2429" i="35"/>
  <c r="D2" i="37"/>
  <c r="F2149" i="35"/>
  <c r="F1809" i="35"/>
  <c r="C1797" i="35"/>
  <c r="C3407" i="35"/>
  <c r="E3283" i="35"/>
  <c r="E2629" i="35"/>
  <c r="E1284" i="35"/>
  <c r="E2749" i="35"/>
  <c r="F911" i="35"/>
  <c r="F1954" i="35"/>
  <c r="F2162" i="35"/>
  <c r="C851" i="35"/>
  <c r="C3173" i="35"/>
  <c r="E3379" i="35"/>
  <c r="F1804" i="35"/>
  <c r="F2956" i="35"/>
  <c r="C1361" i="35"/>
  <c r="C1736" i="35"/>
  <c r="E894" i="35"/>
  <c r="F610" i="35"/>
  <c r="C348" i="35"/>
  <c r="E2481" i="35"/>
  <c r="E503" i="35"/>
  <c r="F2918" i="35"/>
  <c r="C963" i="35"/>
  <c r="H30" i="35"/>
  <c r="F3015" i="35"/>
  <c r="E2146" i="35"/>
  <c r="E3257" i="35"/>
  <c r="F851" i="35"/>
  <c r="C2959" i="35"/>
  <c r="E3098" i="35"/>
  <c r="E1254" i="35"/>
  <c r="D29" i="35"/>
  <c r="F2893" i="35"/>
  <c r="F1965" i="35"/>
  <c r="C2546" i="35"/>
  <c r="E153" i="35"/>
  <c r="F2982" i="35"/>
  <c r="F1672" i="35"/>
  <c r="F1526" i="35"/>
  <c r="E559" i="35"/>
  <c r="H44" i="35"/>
  <c r="F1222" i="35"/>
  <c r="F2881" i="35"/>
  <c r="C1024" i="35"/>
  <c r="E1672" i="35"/>
  <c r="E2913" i="35"/>
  <c r="E1977" i="35"/>
  <c r="E638" i="35"/>
  <c r="C1675" i="35"/>
  <c r="C1865" i="35"/>
  <c r="C1889" i="35"/>
  <c r="C1486" i="35"/>
  <c r="C622" i="35"/>
  <c r="F334" i="35"/>
  <c r="F1920" i="35"/>
  <c r="E1351" i="35"/>
  <c r="H67" i="35"/>
  <c r="E2894" i="35"/>
  <c r="C205" i="35"/>
  <c r="F1636" i="35"/>
  <c r="E2771" i="35"/>
  <c r="F3221" i="35"/>
  <c r="C691" i="35"/>
  <c r="E1931" i="35"/>
  <c r="F1869" i="35"/>
  <c r="E2643" i="35"/>
  <c r="F759" i="35"/>
  <c r="C3212" i="35"/>
  <c r="F1849" i="35"/>
  <c r="E2904" i="35"/>
  <c r="E2678" i="35"/>
  <c r="C2894" i="35"/>
  <c r="C1038" i="35"/>
  <c r="C696" i="35"/>
  <c r="C836" i="35"/>
  <c r="F523" i="35"/>
  <c r="D20" i="35"/>
  <c r="E1517" i="35"/>
  <c r="C2599" i="35"/>
  <c r="C2168" i="35"/>
  <c r="C1374" i="35"/>
  <c r="F686" i="35"/>
  <c r="F3118" i="35"/>
  <c r="C3348" i="35"/>
  <c r="F2084" i="35"/>
  <c r="E2550" i="35"/>
  <c r="F3412" i="35"/>
  <c r="F2635" i="35"/>
  <c r="F483" i="35"/>
  <c r="E965" i="35"/>
  <c r="C3007" i="35"/>
  <c r="E322" i="35"/>
  <c r="H118" i="35"/>
  <c r="J120" i="35"/>
  <c r="F1104" i="35"/>
  <c r="E717" i="35"/>
  <c r="F1278" i="35"/>
  <c r="E1993" i="35"/>
  <c r="C866" i="35"/>
  <c r="E3146" i="35"/>
  <c r="F646" i="35"/>
  <c r="C302" i="35"/>
  <c r="F210" i="35"/>
  <c r="C2201" i="35"/>
  <c r="C3297" i="35"/>
  <c r="F3052" i="35"/>
  <c r="C2647" i="35"/>
  <c r="C1750" i="35"/>
  <c r="F1150" i="35"/>
  <c r="F1506" i="35"/>
  <c r="E1987" i="35"/>
  <c r="F1393" i="35"/>
  <c r="C1765" i="35"/>
  <c r="C1117" i="35"/>
  <c r="F2532" i="35"/>
  <c r="C62" i="35"/>
  <c r="F1214" i="35"/>
  <c r="F2476" i="35"/>
  <c r="F1696" i="35"/>
  <c r="C1668" i="35"/>
  <c r="F319" i="35"/>
  <c r="E2670" i="35"/>
  <c r="C905" i="35"/>
  <c r="E1947" i="35"/>
  <c r="C3318" i="35"/>
  <c r="F182" i="35"/>
  <c r="F1072" i="35"/>
  <c r="F850" i="35"/>
  <c r="F445" i="35"/>
  <c r="E1277" i="35"/>
  <c r="E2656" i="35"/>
  <c r="E1017" i="35"/>
  <c r="F475" i="35"/>
  <c r="E17" i="8"/>
  <c r="F527" i="35"/>
  <c r="C482" i="35"/>
  <c r="F196" i="35"/>
  <c r="F1280" i="35"/>
  <c r="E195" i="35"/>
  <c r="F2506" i="35"/>
  <c r="F3270" i="35"/>
  <c r="E1460" i="35"/>
  <c r="C3199" i="35"/>
  <c r="E646" i="35"/>
  <c r="E444" i="35"/>
  <c r="C3185" i="35"/>
  <c r="E2929" i="35"/>
  <c r="C1494" i="35"/>
  <c r="N6" i="5"/>
  <c r="E892" i="35"/>
  <c r="F1259" i="35"/>
  <c r="E2244" i="35"/>
  <c r="C1859" i="35"/>
  <c r="F427" i="35"/>
  <c r="E2192" i="35"/>
  <c r="E1585" i="35"/>
  <c r="E876" i="35"/>
  <c r="F2925" i="35"/>
  <c r="F2614" i="35"/>
  <c r="E2169" i="35"/>
  <c r="J60" i="35"/>
  <c r="E1642" i="35"/>
  <c r="C1640" i="35"/>
  <c r="F1123" i="35"/>
  <c r="C2206" i="35"/>
  <c r="E1612" i="35"/>
  <c r="C196" i="35"/>
  <c r="E431" i="35"/>
  <c r="E529" i="35"/>
  <c r="F2690" i="35"/>
  <c r="E1366" i="35"/>
  <c r="F407" i="35"/>
  <c r="E193" i="35"/>
  <c r="C2935" i="35"/>
  <c r="E3073" i="35"/>
  <c r="F29" i="5"/>
  <c r="E303" i="35"/>
  <c r="C1778" i="35"/>
  <c r="F3146" i="35"/>
  <c r="E3164" i="35"/>
  <c r="C1384" i="35"/>
  <c r="F832" i="35"/>
  <c r="F266" i="35"/>
  <c r="B7" i="8"/>
  <c r="F520" i="35"/>
  <c r="D4" i="8"/>
  <c r="F2988" i="35"/>
  <c r="C2054" i="35"/>
  <c r="E2399" i="35"/>
  <c r="E2846" i="35"/>
  <c r="E1956" i="35"/>
  <c r="E3435" i="35"/>
  <c r="F148" i="35"/>
  <c r="C646" i="35"/>
  <c r="F3197" i="35"/>
  <c r="J67" i="35"/>
  <c r="F559" i="35"/>
  <c r="E1209" i="35"/>
  <c r="E1838" i="35"/>
  <c r="C321" i="35"/>
  <c r="F2712" i="35"/>
  <c r="C5" i="37"/>
  <c r="F3404" i="35"/>
  <c r="F1828" i="35"/>
  <c r="C1820" i="35"/>
  <c r="C1642" i="35"/>
  <c r="C1058" i="35"/>
  <c r="C2830" i="35"/>
  <c r="F2748" i="35"/>
  <c r="F533" i="35"/>
  <c r="C2098" i="35"/>
  <c r="C2316" i="35"/>
  <c r="C3014" i="35"/>
  <c r="C79" i="35"/>
  <c r="E1478" i="35"/>
  <c r="E1923" i="35"/>
  <c r="M6" i="8"/>
  <c r="C3210" i="35"/>
  <c r="E2619" i="35"/>
  <c r="C3415" i="35"/>
  <c r="F1194" i="35"/>
  <c r="F3159" i="35"/>
  <c r="E828" i="35"/>
  <c r="E3341" i="35"/>
  <c r="F2019" i="35"/>
  <c r="C733" i="35"/>
  <c r="E1186" i="35"/>
  <c r="F1362" i="35"/>
  <c r="E234" i="35"/>
  <c r="C1250" i="35"/>
  <c r="C2699" i="35"/>
  <c r="F2480" i="35"/>
  <c r="C1850" i="35"/>
  <c r="F1168" i="35"/>
  <c r="C1439" i="35"/>
  <c r="E3252" i="35"/>
  <c r="F742" i="35"/>
  <c r="F775" i="35"/>
  <c r="C3286" i="35"/>
  <c r="E2948" i="35"/>
  <c r="E201" i="35"/>
  <c r="E615" i="35"/>
  <c r="C1510" i="35"/>
  <c r="D7" i="8"/>
  <c r="E1194" i="35"/>
  <c r="E2002" i="35"/>
  <c r="F1253" i="35"/>
  <c r="F955" i="35"/>
  <c r="F706" i="35"/>
  <c r="F1354" i="35"/>
  <c r="E3384" i="35"/>
  <c r="M10" i="8"/>
  <c r="F1568" i="35"/>
  <c r="E3232" i="35"/>
  <c r="E519" i="35"/>
  <c r="F1823" i="35"/>
  <c r="C1617" i="35"/>
  <c r="E2187" i="35"/>
  <c r="F849" i="35"/>
  <c r="C3401" i="35"/>
  <c r="C3118" i="35"/>
  <c r="F2453" i="35"/>
  <c r="F1449" i="35"/>
  <c r="F2791" i="35"/>
  <c r="C3003" i="35"/>
  <c r="F699" i="35"/>
  <c r="E382" i="35"/>
  <c r="C3374" i="35"/>
  <c r="C566" i="35"/>
  <c r="E606" i="35"/>
  <c r="E630" i="35"/>
  <c r="E3036" i="35"/>
  <c r="E2522" i="35"/>
  <c r="E2096" i="35"/>
  <c r="C2174" i="35"/>
  <c r="C3422" i="35"/>
  <c r="F1232" i="35"/>
  <c r="E1058" i="35"/>
  <c r="C1201" i="35"/>
  <c r="F2952" i="35"/>
  <c r="F2362" i="35"/>
  <c r="F1090" i="35"/>
  <c r="C255" i="35"/>
  <c r="F2880" i="35"/>
  <c r="E829" i="35"/>
  <c r="C3162" i="35"/>
  <c r="F830" i="35"/>
  <c r="C966" i="35"/>
  <c r="E383" i="35"/>
  <c r="F2292" i="35"/>
  <c r="E1804" i="35"/>
  <c r="C249" i="35"/>
  <c r="C2215" i="35"/>
  <c r="C1050" i="35"/>
  <c r="F569" i="35"/>
  <c r="F1018" i="35"/>
  <c r="F1881" i="35"/>
  <c r="F1803" i="35"/>
  <c r="C3066" i="35"/>
  <c r="F2821" i="35"/>
  <c r="C1459" i="35"/>
  <c r="C594" i="35"/>
  <c r="E1521" i="35"/>
  <c r="C3237" i="35"/>
  <c r="E452" i="35"/>
  <c r="C3" i="5"/>
  <c r="C3394" i="35"/>
  <c r="E1176" i="35"/>
  <c r="C2099" i="35"/>
  <c r="E709" i="35"/>
  <c r="E605" i="35"/>
  <c r="C2291" i="35"/>
  <c r="C3061" i="35"/>
  <c r="F2602" i="35"/>
  <c r="E2922" i="35"/>
  <c r="E555" i="35"/>
  <c r="E1603" i="35"/>
  <c r="C1045" i="35"/>
  <c r="C235" i="35"/>
  <c r="C2478" i="35"/>
  <c r="E2631" i="35"/>
  <c r="C162" i="35"/>
  <c r="F770" i="35"/>
  <c r="E2231" i="35"/>
  <c r="F1629" i="35"/>
  <c r="F620" i="35"/>
  <c r="F3143" i="35"/>
  <c r="C2103" i="35"/>
  <c r="C2020" i="35"/>
  <c r="C2525" i="35"/>
  <c r="E3066" i="35"/>
  <c r="E1511" i="35"/>
  <c r="C2236" i="35"/>
  <c r="E560" i="35"/>
  <c r="F2973" i="35"/>
  <c r="C2204" i="35"/>
  <c r="E1770" i="35"/>
  <c r="F2926" i="35"/>
  <c r="F248" i="35"/>
  <c r="E852" i="35"/>
  <c r="C2467" i="35"/>
  <c r="E1904" i="35"/>
  <c r="C1399" i="35"/>
  <c r="C598" i="35"/>
  <c r="C2303" i="35"/>
  <c r="E1827" i="35"/>
  <c r="F435" i="35"/>
  <c r="B111" i="35"/>
  <c r="E2874" i="35"/>
  <c r="C418" i="35"/>
  <c r="C3198" i="35"/>
  <c r="C1988" i="35"/>
  <c r="C433" i="35"/>
  <c r="F187" i="35"/>
  <c r="F1169" i="35"/>
  <c r="E1909" i="35"/>
  <c r="F2003" i="35"/>
  <c r="C626" i="35"/>
  <c r="F2165" i="35"/>
  <c r="F3175" i="35"/>
  <c r="F567" i="35"/>
  <c r="C1827" i="35"/>
  <c r="C2702" i="35"/>
  <c r="F672" i="35"/>
  <c r="F3391" i="35"/>
  <c r="E1661" i="35"/>
  <c r="E2739" i="35"/>
  <c r="E2340" i="35"/>
  <c r="F1033" i="35"/>
  <c r="C513" i="35"/>
  <c r="E85" i="35"/>
  <c r="C2872" i="35"/>
  <c r="E121" i="35"/>
  <c r="C3206" i="35"/>
  <c r="F3203" i="35"/>
  <c r="C2786" i="35"/>
  <c r="F1837" i="35"/>
  <c r="C1124" i="35"/>
  <c r="F43" i="35"/>
  <c r="F1761" i="35"/>
  <c r="F2197" i="35"/>
  <c r="F2536" i="35"/>
  <c r="C2389" i="35"/>
  <c r="C3026" i="35"/>
  <c r="E1701" i="35"/>
  <c r="B6" i="37"/>
  <c r="C3230" i="35"/>
  <c r="F565" i="35"/>
  <c r="E2939" i="35"/>
  <c r="E2592" i="35"/>
  <c r="F3427" i="35"/>
  <c r="F3347" i="35"/>
  <c r="C2394" i="35"/>
  <c r="C779" i="35"/>
  <c r="E2118" i="35"/>
  <c r="E2438" i="35"/>
  <c r="E74" i="35"/>
  <c r="E391" i="35"/>
  <c r="F1021" i="35"/>
  <c r="C2255" i="35"/>
  <c r="E2531" i="35"/>
  <c r="E1086" i="35"/>
  <c r="E983" i="35"/>
  <c r="E151" i="35"/>
  <c r="C2210" i="35"/>
  <c r="E1358" i="35"/>
  <c r="E2012" i="35"/>
  <c r="E1219" i="35"/>
  <c r="E1340" i="35"/>
  <c r="E2651" i="35"/>
  <c r="C416" i="35"/>
  <c r="C350" i="35"/>
  <c r="C1016" i="35"/>
  <c r="F912" i="35"/>
  <c r="C754" i="35"/>
  <c r="F1860" i="35"/>
  <c r="F2711" i="35"/>
  <c r="C752" i="35"/>
  <c r="C3336" i="35"/>
  <c r="F235" i="35"/>
  <c r="C2243" i="35"/>
  <c r="C2458" i="35"/>
  <c r="C663" i="35"/>
  <c r="E2507" i="35"/>
  <c r="C3312" i="35"/>
  <c r="C569" i="35"/>
  <c r="F1733" i="35"/>
  <c r="F1811" i="35"/>
  <c r="E2691" i="35"/>
  <c r="C725" i="35"/>
  <c r="E269" i="35"/>
  <c r="C772" i="35"/>
  <c r="C1224" i="35"/>
  <c r="C3285" i="35"/>
  <c r="F1778" i="35"/>
  <c r="E2732" i="35"/>
  <c r="E2840" i="35"/>
  <c r="E2751" i="35"/>
  <c r="E1730" i="35"/>
  <c r="E1529" i="35"/>
  <c r="D8" i="39"/>
  <c r="E1385" i="35"/>
  <c r="C2063" i="35"/>
  <c r="F120" i="35"/>
  <c r="E2673" i="35"/>
  <c r="F811" i="35"/>
  <c r="C1554" i="35"/>
  <c r="F2163" i="35"/>
  <c r="C3243" i="35"/>
  <c r="F1988" i="35"/>
  <c r="F3286" i="35"/>
  <c r="C1237" i="35"/>
  <c r="F2015" i="35"/>
  <c r="E521" i="35"/>
  <c r="C1130" i="35"/>
  <c r="E2633" i="35"/>
  <c r="E2823" i="35"/>
  <c r="C227" i="35"/>
  <c r="E670" i="35"/>
  <c r="E1570" i="35"/>
  <c r="F2112" i="35"/>
  <c r="E236" i="35"/>
  <c r="N10" i="5"/>
  <c r="C1868" i="35"/>
  <c r="E3440" i="35"/>
  <c r="E2925" i="35"/>
  <c r="E2956" i="35"/>
  <c r="E3080" i="35"/>
  <c r="F3375" i="35"/>
  <c r="F2822" i="35"/>
  <c r="E516" i="35"/>
  <c r="F767" i="35"/>
  <c r="E2623" i="35"/>
  <c r="C166" i="35"/>
  <c r="C216" i="35"/>
  <c r="E352" i="35"/>
  <c r="F2697" i="35"/>
  <c r="M41" i="35"/>
  <c r="C1407" i="35"/>
  <c r="E2457" i="35"/>
  <c r="E1370" i="35"/>
  <c r="C3" i="38"/>
  <c r="F1407" i="35"/>
  <c r="F2036" i="35"/>
  <c r="F1974" i="35"/>
  <c r="C1856" i="35"/>
  <c r="C3444" i="35"/>
  <c r="F202" i="35"/>
  <c r="E1803" i="35"/>
  <c r="F3281" i="35"/>
  <c r="C152" i="35"/>
  <c r="C2977" i="35"/>
  <c r="L18" i="8"/>
  <c r="E916" i="35"/>
  <c r="C232" i="35"/>
  <c r="C2057" i="35"/>
  <c r="F1486" i="35"/>
  <c r="E2436" i="35"/>
  <c r="E1162" i="35"/>
  <c r="E227" i="35"/>
  <c r="C879" i="35"/>
  <c r="E1881" i="35"/>
  <c r="F2967" i="35"/>
  <c r="M118" i="35"/>
  <c r="E2104" i="35"/>
  <c r="F3004" i="35"/>
  <c r="C875" i="35"/>
  <c r="F645" i="35"/>
  <c r="E2449" i="35"/>
  <c r="E168" i="35"/>
  <c r="F1058" i="35"/>
  <c r="C3487" i="35"/>
  <c r="C596" i="35"/>
  <c r="C2261" i="35"/>
  <c r="E1174" i="35"/>
  <c r="E774" i="35"/>
  <c r="E879" i="35"/>
  <c r="F2867" i="35"/>
  <c r="F2829" i="35"/>
  <c r="E2649" i="35"/>
  <c r="E622" i="35"/>
  <c r="C1950" i="35"/>
  <c r="C1282" i="35"/>
  <c r="F1955" i="35"/>
  <c r="C1287" i="35"/>
  <c r="E1147" i="35"/>
  <c r="F808" i="35"/>
  <c r="C89" i="35"/>
  <c r="E824" i="35"/>
  <c r="C14" i="5"/>
  <c r="F817" i="35"/>
  <c r="C2669" i="35"/>
  <c r="E96" i="35"/>
  <c r="E3269" i="35"/>
  <c r="C2469" i="35"/>
  <c r="E662" i="35"/>
  <c r="B69" i="35"/>
  <c r="C1470" i="35"/>
  <c r="F1387" i="35"/>
  <c r="C2523" i="35"/>
  <c r="E2006" i="35"/>
  <c r="F32" i="35"/>
  <c r="C1315" i="35"/>
  <c r="C2607" i="35"/>
  <c r="C2350" i="35"/>
  <c r="F1858" i="35"/>
  <c r="F1603" i="35"/>
  <c r="C2914" i="35"/>
  <c r="F1661" i="35"/>
  <c r="F233" i="35"/>
  <c r="C3031" i="35"/>
  <c r="E248" i="35"/>
  <c r="F586" i="35"/>
  <c r="C1068" i="35"/>
  <c r="E2462" i="35"/>
  <c r="J75" i="35"/>
  <c r="C3182" i="35"/>
  <c r="F1818" i="35"/>
  <c r="F1738" i="35"/>
  <c r="F1062" i="35"/>
  <c r="C630" i="35"/>
  <c r="C398" i="35"/>
  <c r="F1396" i="35"/>
  <c r="E2342" i="35"/>
  <c r="E1560" i="35"/>
  <c r="F1219" i="35"/>
  <c r="F2813" i="35"/>
  <c r="F2534" i="35"/>
  <c r="E3226" i="35"/>
  <c r="F225" i="35"/>
  <c r="E664" i="35"/>
  <c r="C975" i="35"/>
  <c r="E1009" i="35"/>
  <c r="E313" i="35"/>
  <c r="F1276" i="35"/>
  <c r="F2494" i="35"/>
  <c r="E2136" i="35"/>
  <c r="C1133" i="35"/>
  <c r="E3368" i="35"/>
  <c r="F876" i="35"/>
  <c r="C2516" i="35"/>
  <c r="F455" i="35"/>
  <c r="F491" i="35"/>
  <c r="G2" i="5"/>
  <c r="C2510" i="35"/>
  <c r="C665" i="35"/>
  <c r="C2231" i="35"/>
  <c r="D15" i="39"/>
  <c r="F2358" i="35"/>
  <c r="C365" i="35"/>
  <c r="C2320" i="35"/>
  <c r="F1311" i="35"/>
  <c r="C1670" i="35"/>
  <c r="E2354" i="35"/>
  <c r="F2406" i="35"/>
  <c r="E392" i="35"/>
  <c r="E802" i="35"/>
  <c r="E898" i="35"/>
  <c r="C2818" i="35"/>
  <c r="E716" i="35"/>
  <c r="E2233" i="35"/>
  <c r="C641" i="35"/>
  <c r="C968" i="35"/>
  <c r="F1301" i="35"/>
  <c r="E2654" i="35"/>
  <c r="E3228" i="35"/>
  <c r="F2802" i="35"/>
  <c r="C1026" i="35"/>
  <c r="E2406" i="35"/>
  <c r="F576" i="35"/>
  <c r="E935" i="35"/>
  <c r="E3395" i="35"/>
  <c r="E1054" i="35"/>
  <c r="E1094" i="35"/>
  <c r="E231" i="35"/>
  <c r="C2259" i="35"/>
  <c r="F2527" i="35"/>
  <c r="F2093" i="35"/>
  <c r="C271" i="35"/>
  <c r="E2743" i="35"/>
  <c r="F3459" i="35"/>
  <c r="F1941" i="35"/>
  <c r="F1205" i="35"/>
  <c r="C613" i="35"/>
  <c r="C2456" i="35"/>
  <c r="C2703" i="35"/>
  <c r="F2008" i="35"/>
  <c r="E3194" i="35"/>
  <c r="F112" i="35"/>
  <c r="C1457" i="35"/>
  <c r="C1567" i="35"/>
  <c r="F2835" i="35"/>
  <c r="C2788" i="35"/>
  <c r="C958" i="35"/>
  <c r="C1791" i="35"/>
  <c r="E297" i="35"/>
  <c r="E1769" i="35"/>
  <c r="D40" i="35"/>
  <c r="F2028" i="35"/>
  <c r="C2433" i="35"/>
  <c r="F1091" i="35"/>
  <c r="F1842" i="35"/>
  <c r="C2438" i="35"/>
  <c r="F940" i="35"/>
  <c r="F2833" i="35"/>
  <c r="E2605" i="35"/>
  <c r="C1202" i="35"/>
  <c r="E425" i="35"/>
  <c r="F1289" i="35"/>
  <c r="E2469" i="35"/>
  <c r="E2228" i="35"/>
  <c r="F2200" i="35"/>
  <c r="K19" i="8"/>
  <c r="C3236" i="35"/>
  <c r="C1030" i="35"/>
  <c r="F1461" i="35"/>
  <c r="H98" i="35"/>
  <c r="F2971" i="35"/>
  <c r="F2514" i="35"/>
  <c r="C539" i="35"/>
  <c r="C2097" i="35"/>
  <c r="E1466" i="35"/>
  <c r="C1456" i="35"/>
  <c r="F1000" i="35"/>
  <c r="F2684" i="35"/>
  <c r="C2866" i="35"/>
  <c r="C431" i="35"/>
  <c r="F751" i="35"/>
  <c r="C3043" i="35"/>
  <c r="E648" i="35"/>
  <c r="E1271" i="35"/>
  <c r="F1657" i="35"/>
  <c r="E2196" i="35"/>
  <c r="F223" i="35"/>
  <c r="C448" i="35"/>
  <c r="E2153" i="35"/>
  <c r="C1280" i="35"/>
  <c r="F3254" i="35"/>
  <c r="F2455" i="35"/>
  <c r="E3204" i="35"/>
  <c r="F2137" i="35"/>
  <c r="E1100" i="35"/>
  <c r="F53" i="35"/>
  <c r="E3000" i="35"/>
  <c r="F578" i="35"/>
  <c r="E2349" i="35"/>
  <c r="C748" i="35"/>
  <c r="J82" i="35"/>
  <c r="D65" i="35"/>
  <c r="E1281" i="35"/>
  <c r="C1833" i="35"/>
  <c r="E607" i="35"/>
  <c r="F1059" i="35"/>
  <c r="E920" i="35"/>
  <c r="F1624" i="35"/>
  <c r="C1197" i="35"/>
  <c r="E756" i="35"/>
  <c r="E1741" i="35"/>
  <c r="F1240" i="35"/>
  <c r="C2708" i="35"/>
  <c r="E1184" i="35"/>
  <c r="E1405" i="35"/>
  <c r="E1537" i="35"/>
  <c r="C3141" i="35"/>
  <c r="F3407" i="35"/>
  <c r="F3116" i="35"/>
  <c r="C3289" i="35"/>
  <c r="C508" i="35"/>
  <c r="C445" i="35"/>
  <c r="F1883" i="35"/>
  <c r="F3335" i="35"/>
  <c r="E2220" i="35"/>
  <c r="F3420" i="35"/>
  <c r="C1918" i="35"/>
  <c r="E3112" i="35"/>
  <c r="F231" i="35"/>
  <c r="C2357" i="35"/>
  <c r="F557" i="35"/>
  <c r="C837" i="35"/>
  <c r="E2545" i="35"/>
  <c r="C1655" i="35"/>
  <c r="F1344" i="35"/>
  <c r="F1258" i="35"/>
  <c r="F2135" i="35"/>
  <c r="E2538" i="35"/>
  <c r="C3290" i="35"/>
  <c r="C2417" i="35"/>
  <c r="E2664" i="35"/>
  <c r="C2161" i="35"/>
  <c r="C2007" i="35"/>
  <c r="E2198" i="35"/>
  <c r="C2548" i="35"/>
  <c r="C3466" i="35"/>
  <c r="F3017" i="35"/>
  <c r="C556" i="35"/>
  <c r="F2309" i="35"/>
  <c r="F65" i="35"/>
  <c r="E1331" i="35"/>
  <c r="C714" i="35"/>
  <c r="E3183" i="35"/>
  <c r="C1715" i="35"/>
  <c r="F162" i="35"/>
  <c r="C2577" i="35"/>
  <c r="C254" i="35"/>
  <c r="F1386" i="35"/>
  <c r="F463" i="35"/>
  <c r="F2501" i="35"/>
  <c r="E3167" i="35"/>
  <c r="C839" i="35"/>
  <c r="E924" i="35"/>
  <c r="C1464" i="35"/>
  <c r="E2081" i="35"/>
  <c r="C546" i="35"/>
  <c r="C1378" i="35"/>
  <c r="F2681" i="35"/>
  <c r="F2205" i="35"/>
  <c r="C1938" i="35"/>
  <c r="C1157" i="35"/>
  <c r="F1915" i="35"/>
  <c r="F894" i="35"/>
  <c r="F589" i="35"/>
  <c r="F3374" i="35"/>
  <c r="C1228" i="35"/>
  <c r="C2742" i="35"/>
  <c r="E2324" i="35"/>
  <c r="L23" i="5"/>
  <c r="F2334" i="35"/>
  <c r="F472" i="35"/>
  <c r="E62" i="35"/>
  <c r="E2092" i="35"/>
  <c r="E1834" i="35"/>
  <c r="E2333" i="35"/>
  <c r="C2561" i="35"/>
  <c r="E2130" i="35"/>
  <c r="E1417" i="35"/>
  <c r="E1270" i="35"/>
  <c r="F1739" i="35"/>
  <c r="E1206" i="35"/>
  <c r="F1705" i="35"/>
  <c r="C1352" i="35"/>
  <c r="E2986" i="35"/>
  <c r="C275" i="35"/>
  <c r="E687" i="35"/>
  <c r="F1320" i="35"/>
  <c r="C2733" i="35"/>
  <c r="F1753" i="35"/>
  <c r="E2577" i="35"/>
  <c r="C1872" i="35"/>
  <c r="F2423" i="35"/>
  <c r="E1899" i="35"/>
  <c r="C1333" i="35"/>
  <c r="C1875" i="35"/>
  <c r="F2395" i="35"/>
  <c r="E3068" i="35"/>
  <c r="E668" i="35"/>
  <c r="E1135" i="35"/>
  <c r="E577" i="35"/>
  <c r="C2530" i="35"/>
  <c r="E413" i="35"/>
  <c r="C1271" i="35"/>
  <c r="F3039" i="35"/>
  <c r="C1944" i="35"/>
  <c r="E1734" i="35"/>
  <c r="F258" i="35"/>
  <c r="E1200" i="35"/>
  <c r="E1652" i="35"/>
  <c r="C3469" i="35"/>
  <c r="C1975" i="35"/>
  <c r="E2970" i="35"/>
  <c r="C1377" i="35"/>
  <c r="E3462" i="35"/>
  <c r="F2220" i="35"/>
  <c r="F1601" i="35"/>
  <c r="C2688" i="35"/>
  <c r="F1971" i="35"/>
  <c r="F1164" i="35"/>
  <c r="C1610" i="35"/>
  <c r="C1702" i="35"/>
  <c r="E2384" i="35"/>
  <c r="C7" i="35"/>
  <c r="E2837" i="35"/>
  <c r="F1343" i="35"/>
  <c r="C1996" i="35"/>
  <c r="C1294" i="35"/>
  <c r="D58" i="35"/>
  <c r="C2747" i="35"/>
  <c r="F2420" i="35"/>
  <c r="F296" i="35"/>
  <c r="C2834" i="35"/>
  <c r="F1609" i="35"/>
  <c r="C1561" i="35"/>
  <c r="F3222" i="35"/>
  <c r="C2429" i="35"/>
  <c r="E1489" i="35"/>
  <c r="E3251" i="35"/>
  <c r="F2500" i="35"/>
  <c r="E1926" i="35"/>
  <c r="F3142" i="35"/>
  <c r="C2942" i="35"/>
  <c r="F2014" i="35"/>
  <c r="C2850" i="35"/>
  <c r="E576" i="35"/>
  <c r="D10" i="8"/>
  <c r="E3288" i="35"/>
  <c r="E715" i="35"/>
  <c r="C2148" i="35"/>
  <c r="E1442" i="35"/>
  <c r="C3355" i="35"/>
  <c r="F2379" i="35"/>
  <c r="E1829" i="35"/>
  <c r="O19" i="5"/>
  <c r="C1916" i="35"/>
  <c r="E2268" i="35"/>
  <c r="E658" i="35"/>
  <c r="E860" i="35"/>
  <c r="F1027" i="35"/>
  <c r="F3069" i="35"/>
  <c r="F301" i="35"/>
  <c r="F1896" i="35"/>
  <c r="C2439" i="35"/>
  <c r="C1342" i="35"/>
  <c r="F1613" i="35"/>
  <c r="F994" i="35"/>
  <c r="C1419" i="35"/>
  <c r="F3160" i="35"/>
  <c r="F787" i="35"/>
  <c r="C3052" i="35"/>
  <c r="F2767" i="35"/>
  <c r="E2446" i="35"/>
  <c r="C1093" i="35"/>
  <c r="F1832" i="35"/>
  <c r="C579" i="35"/>
  <c r="C2489" i="35"/>
  <c r="C3176" i="35"/>
  <c r="E2989" i="35"/>
  <c r="F2128" i="35"/>
  <c r="E2990" i="35"/>
  <c r="C950" i="35"/>
  <c r="E887" i="35"/>
  <c r="E2997" i="35"/>
  <c r="F873" i="35"/>
  <c r="E2477" i="35"/>
  <c r="F2786" i="35"/>
  <c r="C1671" i="35"/>
  <c r="F160" i="35"/>
  <c r="B5" i="38"/>
  <c r="E3452" i="35"/>
  <c r="F1655" i="35"/>
  <c r="C1057" i="35"/>
  <c r="F2864" i="35"/>
  <c r="C3216" i="35"/>
  <c r="E2836" i="35"/>
  <c r="C608" i="35"/>
  <c r="F2068" i="35"/>
  <c r="F915" i="35"/>
  <c r="F1507" i="35"/>
  <c r="F941" i="35"/>
  <c r="E267" i="35"/>
  <c r="C2182" i="35"/>
  <c r="F1550" i="35"/>
  <c r="C2067" i="35"/>
  <c r="C776" i="35"/>
  <c r="C428" i="35"/>
  <c r="F1593" i="35"/>
  <c r="C1886" i="35"/>
  <c r="F2703" i="35"/>
  <c r="C267" i="35"/>
  <c r="F230" i="35"/>
  <c r="E399" i="35"/>
  <c r="E2434" i="35"/>
  <c r="C1415" i="35"/>
  <c r="F2219" i="35"/>
  <c r="E936" i="35"/>
  <c r="F2470" i="35"/>
  <c r="F222" i="35"/>
  <c r="C2093" i="35"/>
  <c r="C2244" i="35"/>
  <c r="E1558" i="35"/>
  <c r="E508" i="35"/>
  <c r="E1627" i="35"/>
  <c r="C1428" i="35"/>
  <c r="F2416" i="35"/>
  <c r="E255" i="35"/>
  <c r="C2024" i="35"/>
  <c r="C2767" i="35"/>
  <c r="E3284" i="35"/>
  <c r="E78" i="35"/>
  <c r="C3319" i="35"/>
  <c r="E1485" i="35"/>
  <c r="E2490" i="35"/>
  <c r="C156" i="35"/>
  <c r="C1460" i="35"/>
  <c r="E2285" i="35"/>
  <c r="C2674" i="35"/>
  <c r="C954" i="35"/>
  <c r="F2061" i="35"/>
  <c r="F434" i="35"/>
  <c r="C1312" i="35"/>
  <c r="F2043" i="35"/>
  <c r="E19" i="8"/>
  <c r="E1343" i="35"/>
  <c r="C728" i="35"/>
  <c r="F531" i="35"/>
  <c r="C743" i="35"/>
  <c r="C1613" i="35"/>
  <c r="F2565" i="35"/>
  <c r="C2171" i="35"/>
  <c r="C2401" i="35"/>
  <c r="E827" i="35"/>
  <c r="C3114" i="35"/>
  <c r="C265" i="35"/>
  <c r="C977" i="35"/>
  <c r="E2026" i="35"/>
  <c r="F50" i="35"/>
  <c r="F2287" i="35"/>
  <c r="E2858" i="35"/>
  <c r="F937" i="35"/>
  <c r="C3049" i="35"/>
  <c r="F2207" i="35"/>
  <c r="F764" i="35"/>
  <c r="C121" i="35"/>
  <c r="E1893" i="35"/>
  <c r="E1238" i="35"/>
  <c r="E1045" i="35"/>
  <c r="F2444" i="35"/>
  <c r="H53" i="35"/>
  <c r="C296" i="35"/>
  <c r="E512" i="35"/>
  <c r="E77" i="35"/>
  <c r="C2605" i="35"/>
  <c r="E2147" i="35"/>
  <c r="C3105" i="35"/>
  <c r="F796" i="35"/>
  <c r="F3000" i="35"/>
  <c r="C1638" i="35"/>
  <c r="F1179" i="35"/>
  <c r="E336" i="35"/>
  <c r="F2576" i="35"/>
  <c r="F1756" i="35"/>
  <c r="C2071" i="35"/>
  <c r="E2635" i="35"/>
  <c r="B14" i="8"/>
  <c r="E1419" i="35"/>
  <c r="C3347" i="35"/>
  <c r="F2155" i="35"/>
  <c r="N8" i="5"/>
  <c r="E1303" i="35"/>
  <c r="E3105" i="35"/>
  <c r="E2229" i="35"/>
  <c r="E857" i="35"/>
  <c r="F3466" i="35"/>
  <c r="F819" i="35"/>
  <c r="C1246" i="35"/>
  <c r="C1216" i="35"/>
  <c r="F2120" i="35"/>
  <c r="C1513" i="35"/>
  <c r="C9" i="37"/>
  <c r="F2626" i="35"/>
  <c r="E14" i="8"/>
  <c r="E3111" i="35"/>
  <c r="C1678" i="35"/>
  <c r="E2733" i="35"/>
  <c r="E1758" i="35"/>
  <c r="C1910" i="35"/>
  <c r="C1576" i="35"/>
  <c r="C1344" i="35"/>
  <c r="E1445" i="35"/>
  <c r="C1593" i="35"/>
  <c r="F2653" i="35"/>
  <c r="C499" i="35"/>
  <c r="F3033" i="35"/>
  <c r="E3150" i="35"/>
  <c r="C2580" i="35"/>
  <c r="E2316" i="35"/>
  <c r="J105" i="35"/>
  <c r="E3414" i="35"/>
  <c r="C459" i="35"/>
  <c r="E3446" i="35"/>
  <c r="C3472" i="35"/>
  <c r="C2369" i="35"/>
  <c r="C58" i="35"/>
  <c r="D14" i="39"/>
  <c r="F3054" i="35"/>
  <c r="E2891" i="35"/>
  <c r="E695" i="35"/>
  <c r="E2010" i="35"/>
  <c r="C419" i="35"/>
  <c r="E1658" i="35"/>
  <c r="C2179" i="35"/>
  <c r="C2360" i="35"/>
  <c r="M121" i="35"/>
  <c r="C2529" i="35"/>
  <c r="F243" i="35"/>
  <c r="C2090" i="35"/>
  <c r="E2217" i="35"/>
  <c r="E2156" i="35"/>
  <c r="F3417" i="35"/>
  <c r="F3041" i="35"/>
  <c r="F600" i="35"/>
  <c r="F1432" i="35"/>
  <c r="F252" i="35"/>
  <c r="E99" i="35"/>
  <c r="C3333" i="35"/>
  <c r="C2355" i="35"/>
  <c r="E2996" i="35"/>
  <c r="F1155" i="35"/>
  <c r="F2590" i="35"/>
  <c r="F924" i="35"/>
  <c r="E2514" i="35"/>
  <c r="C2792" i="35"/>
  <c r="F692" i="35"/>
  <c r="E1158" i="35"/>
  <c r="C1191" i="35"/>
  <c r="F429" i="35"/>
  <c r="E2173" i="35"/>
  <c r="F3385" i="35"/>
  <c r="F1263" i="35"/>
  <c r="F2924" i="35"/>
  <c r="F2603" i="35"/>
  <c r="C537" i="35"/>
  <c r="E698" i="35"/>
  <c r="C2619" i="35"/>
  <c r="L8" i="5"/>
  <c r="C1389" i="35"/>
  <c r="F3051" i="35"/>
  <c r="E2415" i="35"/>
  <c r="E497" i="35"/>
  <c r="C1277" i="35"/>
  <c r="E596" i="35"/>
  <c r="D23" i="8"/>
  <c r="F703" i="35"/>
  <c r="F440" i="35"/>
  <c r="E2676" i="35"/>
  <c r="C3106" i="35"/>
  <c r="E1596" i="35"/>
  <c r="C474" i="35"/>
  <c r="E3116" i="35"/>
  <c r="F834" i="35"/>
  <c r="F1008" i="35"/>
  <c r="E416" i="35"/>
  <c r="F2637" i="35"/>
  <c r="C1116" i="35"/>
  <c r="E2162" i="35"/>
  <c r="C1984" i="35"/>
  <c r="F899" i="35"/>
  <c r="E1077" i="35"/>
  <c r="E2667" i="35"/>
  <c r="F2081" i="35"/>
  <c r="F877" i="35"/>
  <c r="C3047" i="35"/>
  <c r="C1417" i="35"/>
  <c r="C2117" i="35"/>
  <c r="C2754" i="35"/>
  <c r="C2511" i="35"/>
  <c r="C2839" i="35"/>
  <c r="E2622" i="35"/>
  <c r="E2813" i="35"/>
  <c r="C74" i="35"/>
  <c r="F2479" i="35"/>
  <c r="F863" i="35"/>
  <c r="E1392" i="35"/>
  <c r="E3141" i="35"/>
  <c r="F2523" i="35"/>
  <c r="F1089" i="35"/>
  <c r="F2609" i="35"/>
  <c r="E2938" i="35"/>
  <c r="C1425" i="35"/>
  <c r="E3029" i="35"/>
  <c r="F1355" i="35"/>
  <c r="E3155" i="35"/>
  <c r="F405" i="35"/>
  <c r="F257" i="35"/>
  <c r="C562" i="35"/>
  <c r="F1494" i="35"/>
  <c r="E3210" i="35"/>
  <c r="C3197" i="35"/>
  <c r="F169" i="35"/>
  <c r="C1499" i="35"/>
  <c r="E207" i="35"/>
  <c r="C9" i="8"/>
  <c r="F2422" i="35"/>
  <c r="J69" i="35"/>
  <c r="F734" i="35"/>
  <c r="E2817" i="35"/>
  <c r="C479" i="35"/>
  <c r="C580" i="35"/>
  <c r="F1734" i="35"/>
  <c r="E426" i="35"/>
  <c r="F198" i="35"/>
  <c r="B73" i="35"/>
  <c r="E2275" i="35"/>
  <c r="F1255" i="35"/>
  <c r="E1248" i="35"/>
  <c r="C2043" i="35"/>
  <c r="E2352" i="35"/>
  <c r="C1259" i="35"/>
  <c r="E775" i="35"/>
  <c r="F1932" i="35"/>
  <c r="E762" i="35"/>
  <c r="F1010" i="35"/>
  <c r="E3077" i="35"/>
  <c r="F3468" i="35"/>
  <c r="C229" i="35"/>
  <c r="F1379" i="35"/>
  <c r="B122" i="35"/>
  <c r="E1991" i="35"/>
  <c r="C1283" i="35"/>
  <c r="F3410" i="35"/>
  <c r="C2275" i="35"/>
  <c r="F2557" i="35"/>
  <c r="E331" i="35"/>
  <c r="C2192" i="35"/>
  <c r="C303" i="35"/>
  <c r="C1632" i="35"/>
  <c r="E3212" i="35"/>
  <c r="E1620" i="35"/>
  <c r="E2866" i="35"/>
  <c r="C2258" i="35"/>
  <c r="C2388" i="35"/>
  <c r="C1758" i="35"/>
  <c r="F2718" i="35"/>
  <c r="F2437" i="35"/>
  <c r="C1136" i="35"/>
  <c r="E2008" i="35"/>
  <c r="C1211" i="35"/>
  <c r="E2107" i="35"/>
  <c r="F2862" i="35"/>
  <c r="C947" i="35"/>
  <c r="J15" i="35"/>
  <c r="C233" i="35"/>
  <c r="C700" i="35"/>
  <c r="F1673" i="35"/>
  <c r="D28" i="5"/>
  <c r="E2908" i="35"/>
  <c r="C2408" i="35"/>
  <c r="F1743" i="35"/>
  <c r="C3096" i="35"/>
  <c r="E2887" i="35"/>
  <c r="C3040" i="35"/>
  <c r="D24" i="39"/>
  <c r="E755" i="35"/>
  <c r="F1966" i="35"/>
  <c r="E427" i="35"/>
  <c r="D94" i="35"/>
  <c r="C1560" i="35"/>
  <c r="F2546" i="35"/>
  <c r="C1305" i="35"/>
  <c r="C1903" i="35"/>
  <c r="E3162" i="35"/>
  <c r="E1001" i="35"/>
  <c r="F1841" i="35"/>
  <c r="C324" i="35"/>
  <c r="E2542" i="35"/>
  <c r="F2823" i="35"/>
  <c r="C680" i="35"/>
  <c r="F2516" i="35"/>
  <c r="C264" i="35"/>
  <c r="D116" i="35"/>
  <c r="F571" i="35"/>
  <c r="F464" i="35"/>
  <c r="C355" i="35"/>
  <c r="C2116" i="35"/>
  <c r="E58" i="35"/>
  <c r="F1594" i="35"/>
  <c r="E3140" i="35"/>
  <c r="C2768" i="35"/>
  <c r="F448" i="35"/>
  <c r="F459" i="35"/>
  <c r="E2393" i="35"/>
  <c r="F872" i="35"/>
  <c r="E1984" i="35"/>
  <c r="E192" i="35"/>
  <c r="F2744" i="35"/>
  <c r="E2877" i="35"/>
  <c r="F842" i="35"/>
  <c r="E1670" i="35"/>
  <c r="E286" i="35"/>
  <c r="F744" i="35"/>
  <c r="C1672" i="35"/>
  <c r="C285" i="35"/>
  <c r="C2570" i="35"/>
  <c r="C941" i="35"/>
  <c r="C1359" i="35"/>
  <c r="C3388" i="35"/>
  <c r="M116" i="35"/>
  <c r="E1019" i="35"/>
  <c r="F1035" i="35"/>
  <c r="F1193" i="35"/>
  <c r="F537" i="35"/>
  <c r="F1746" i="35"/>
  <c r="C1326" i="35"/>
  <c r="B3" i="38"/>
  <c r="F2017" i="35"/>
  <c r="F204" i="35"/>
  <c r="F1285" i="35"/>
  <c r="C225" i="35"/>
  <c r="F560" i="35"/>
  <c r="C1575" i="35"/>
  <c r="C2495" i="35"/>
  <c r="F1772" i="35"/>
  <c r="C899" i="35"/>
  <c r="E249" i="35"/>
  <c r="F2279" i="35"/>
  <c r="F3381" i="35"/>
  <c r="E914" i="35"/>
  <c r="F1228" i="35"/>
  <c r="E697" i="35"/>
  <c r="H93" i="35"/>
  <c r="C1697" i="35"/>
  <c r="C3461" i="35"/>
  <c r="E625" i="35"/>
  <c r="C1843" i="35"/>
  <c r="C3001" i="35"/>
  <c r="E2860" i="35"/>
  <c r="C1366" i="35"/>
  <c r="E854" i="35"/>
  <c r="F674" i="35"/>
  <c r="C1217" i="35"/>
  <c r="C3057" i="35"/>
  <c r="E1378" i="35"/>
  <c r="C1273" i="35"/>
  <c r="E2773" i="35"/>
  <c r="B88" i="35"/>
  <c r="D17" i="8"/>
  <c r="C1393" i="35"/>
  <c r="E1368" i="35"/>
  <c r="F3273" i="35"/>
  <c r="E284" i="35"/>
  <c r="C1267" i="35"/>
  <c r="F2837" i="35"/>
  <c r="C331" i="35"/>
  <c r="H101" i="35"/>
  <c r="F2397" i="35"/>
  <c r="E2030" i="35"/>
  <c r="E2484" i="35"/>
  <c r="F862" i="35"/>
  <c r="F3271" i="35"/>
  <c r="F2088" i="35"/>
  <c r="E926" i="35"/>
  <c r="C3220" i="35"/>
  <c r="F534" i="35"/>
  <c r="F3377" i="35"/>
  <c r="F3332" i="35"/>
  <c r="F1282" i="35"/>
  <c r="C3156" i="35"/>
  <c r="E2029" i="35"/>
  <c r="E2235" i="35"/>
  <c r="C3019" i="35"/>
  <c r="M107" i="35"/>
  <c r="C3056" i="35"/>
  <c r="E2706" i="35"/>
  <c r="F2421" i="35"/>
  <c r="E601" i="35"/>
  <c r="F1005" i="35"/>
  <c r="F2805" i="35"/>
  <c r="F1484" i="35"/>
  <c r="C858" i="35"/>
  <c r="C2569" i="35"/>
  <c r="F3172" i="35"/>
  <c r="C1167" i="35"/>
  <c r="F1324" i="35"/>
  <c r="F2682" i="35"/>
  <c r="F1714" i="35"/>
  <c r="E927" i="35"/>
  <c r="E1716" i="35"/>
  <c r="E3324" i="35"/>
  <c r="C1761" i="35"/>
  <c r="C2586" i="35"/>
  <c r="F1897" i="35"/>
  <c r="C1585" i="35"/>
  <c r="F153" i="35"/>
  <c r="E580" i="35"/>
  <c r="E1968" i="35"/>
  <c r="F255" i="35"/>
  <c r="C470" i="35"/>
  <c r="C2400" i="35"/>
  <c r="F2751" i="35"/>
  <c r="E1439" i="35"/>
  <c r="E1172" i="35"/>
  <c r="E1048" i="35"/>
  <c r="B23" i="35"/>
  <c r="C20" i="8"/>
  <c r="E692" i="35"/>
  <c r="F1512" i="35"/>
  <c r="C1667" i="35"/>
  <c r="E2523" i="35"/>
  <c r="F1373" i="35"/>
  <c r="C1525" i="35"/>
  <c r="E1312" i="35"/>
  <c r="F3269" i="35"/>
  <c r="F2584" i="35"/>
  <c r="E3394" i="35"/>
  <c r="C2885" i="35"/>
  <c r="C330" i="35"/>
  <c r="F3194" i="35"/>
  <c r="E799" i="35"/>
  <c r="F687" i="35"/>
  <c r="E22" i="8"/>
  <c r="C3278" i="35"/>
  <c r="F1952" i="35"/>
  <c r="E1498" i="35"/>
  <c r="F1906" i="35"/>
  <c r="F3211" i="35"/>
  <c r="F2957" i="35"/>
  <c r="C1623" i="35"/>
  <c r="C1212" i="35"/>
  <c r="E3313" i="35"/>
  <c r="E964" i="35"/>
  <c r="C3322" i="35"/>
  <c r="F1698" i="35"/>
  <c r="E1990" i="35"/>
  <c r="F3373" i="35"/>
  <c r="E3353" i="35"/>
  <c r="F1438" i="35"/>
  <c r="F2186" i="35"/>
  <c r="F3267" i="35"/>
  <c r="E1894" i="35"/>
  <c r="E1686" i="35"/>
  <c r="C1556" i="35"/>
  <c r="F3439" i="35"/>
  <c r="F1050" i="35"/>
  <c r="C212" i="35"/>
  <c r="E487" i="35"/>
  <c r="C1788" i="35"/>
  <c r="C3360" i="35"/>
  <c r="C632" i="35"/>
  <c r="F606" i="35"/>
  <c r="C3242" i="35"/>
  <c r="D10" i="37"/>
  <c r="F1146" i="35"/>
  <c r="F156" i="35"/>
  <c r="C2807" i="35"/>
  <c r="C3442" i="35"/>
  <c r="E740" i="35"/>
  <c r="F2077" i="35"/>
  <c r="C1590" i="35"/>
  <c r="F2273" i="35"/>
  <c r="C1721" i="35"/>
  <c r="C17" i="5"/>
  <c r="E1156" i="35"/>
  <c r="E1677" i="35"/>
  <c r="F1899" i="35"/>
  <c r="F164" i="35"/>
  <c r="F69" i="35"/>
  <c r="E2145" i="35"/>
  <c r="C2835" i="35"/>
  <c r="C1263" i="35"/>
  <c r="C1540" i="35"/>
  <c r="F3436" i="35"/>
  <c r="E3046" i="35"/>
  <c r="F1431" i="35"/>
  <c r="C2286" i="35"/>
  <c r="C1836" i="35"/>
  <c r="C1682" i="35"/>
  <c r="C2384" i="35"/>
  <c r="C692" i="35"/>
  <c r="E951" i="35"/>
  <c r="E328" i="35"/>
  <c r="C2036" i="35"/>
  <c r="C1052" i="35"/>
  <c r="E1369" i="35"/>
  <c r="E60" i="35"/>
  <c r="E604" i="35"/>
  <c r="E2293" i="35"/>
  <c r="C1779" i="35"/>
  <c r="F2771" i="35"/>
  <c r="C2413" i="35"/>
  <c r="F1648" i="35"/>
  <c r="C3025" i="35"/>
  <c r="E2101" i="35"/>
  <c r="J21" i="35"/>
  <c r="E731" i="35"/>
  <c r="C2321" i="35"/>
  <c r="E626" i="35"/>
  <c r="F3237" i="35"/>
  <c r="C1530" i="35"/>
  <c r="E653" i="35"/>
  <c r="E3421" i="35"/>
  <c r="F315" i="35"/>
  <c r="F291" i="35"/>
  <c r="F613" i="35"/>
  <c r="F2247" i="35"/>
  <c r="C1802" i="35"/>
  <c r="F3099" i="35"/>
  <c r="F828" i="35"/>
  <c r="F2696" i="35"/>
  <c r="E446" i="35"/>
  <c r="F733" i="35"/>
  <c r="E1515" i="35"/>
  <c r="F714" i="35"/>
  <c r="J85" i="35"/>
  <c r="F927" i="35"/>
  <c r="E490" i="35"/>
  <c r="E2549" i="35"/>
  <c r="F2267" i="35"/>
  <c r="F2372" i="35"/>
  <c r="B20" i="8"/>
  <c r="F123" i="35"/>
  <c r="E520" i="35"/>
  <c r="L21" i="8"/>
  <c r="E2077" i="35"/>
  <c r="C1647" i="35"/>
  <c r="C2065" i="35"/>
  <c r="F3185" i="35"/>
  <c r="F2907" i="35"/>
  <c r="F240" i="35"/>
  <c r="F755" i="35"/>
  <c r="E279" i="35"/>
  <c r="F1467" i="35"/>
  <c r="E1516" i="35"/>
  <c r="C297" i="35"/>
  <c r="F1956" i="35"/>
  <c r="F999" i="35"/>
  <c r="C1244" i="35"/>
  <c r="C1049" i="35"/>
  <c r="E3219" i="35"/>
  <c r="F1013" i="35"/>
  <c r="F3421" i="35"/>
  <c r="F2507" i="35"/>
  <c r="F2515" i="35"/>
  <c r="C3157" i="35"/>
  <c r="F307" i="35"/>
  <c r="F2502" i="35"/>
  <c r="F2049" i="35"/>
  <c r="F756" i="35"/>
  <c r="F1676" i="35"/>
  <c r="E3404" i="35"/>
  <c r="E3015" i="35"/>
  <c r="E2119" i="35"/>
  <c r="F1230" i="35"/>
  <c r="E1520" i="35"/>
  <c r="F640" i="35"/>
  <c r="E2965" i="35"/>
  <c r="F855" i="35"/>
  <c r="E3227" i="35"/>
  <c r="F884" i="35"/>
  <c r="F1979" i="35"/>
  <c r="F2708" i="35"/>
  <c r="C1232" i="35"/>
  <c r="C3085" i="35"/>
  <c r="C2023" i="35"/>
  <c r="C1426" i="35"/>
  <c r="F812" i="35"/>
  <c r="E1783" i="35"/>
  <c r="C986" i="35"/>
  <c r="F1129" i="35"/>
  <c r="E3285" i="35"/>
  <c r="F1071" i="35"/>
  <c r="F1759" i="35"/>
  <c r="F905" i="35"/>
  <c r="E1942" i="35"/>
  <c r="C1904" i="35"/>
  <c r="C2049" i="35"/>
  <c r="K11" i="8"/>
  <c r="C2152" i="35"/>
  <c r="C8" i="8"/>
  <c r="C244" i="35"/>
  <c r="C3004" i="35"/>
  <c r="E246" i="35"/>
  <c r="C2881" i="35"/>
  <c r="E189" i="35"/>
  <c r="E647" i="35"/>
  <c r="C681" i="35"/>
  <c r="E2237" i="35"/>
  <c r="E1141" i="35"/>
  <c r="C535" i="35"/>
  <c r="C867" i="35"/>
  <c r="E373" i="35"/>
  <c r="F2357" i="35"/>
  <c r="E2562" i="35"/>
  <c r="F3275" i="35"/>
  <c r="E2149" i="35"/>
  <c r="C3453" i="35"/>
  <c r="E2984" i="35"/>
  <c r="F1141" i="35"/>
  <c r="F2560" i="35"/>
  <c r="E69" i="35"/>
  <c r="E496" i="35"/>
  <c r="C2568" i="35"/>
  <c r="F2096" i="35"/>
  <c r="F3064" i="35"/>
  <c r="E699" i="35"/>
  <c r="F3339" i="35"/>
  <c r="C2930" i="35"/>
  <c r="C1690" i="35"/>
  <c r="E2206" i="35"/>
  <c r="C996" i="35"/>
  <c r="F378" i="35"/>
  <c r="F237" i="35"/>
  <c r="F1099" i="35"/>
  <c r="F1374" i="35"/>
  <c r="F2533" i="35"/>
  <c r="F1654" i="35"/>
  <c r="C3090" i="35"/>
  <c r="F1758" i="35"/>
  <c r="C2066" i="35"/>
  <c r="E2708" i="35"/>
  <c r="F697" i="35"/>
  <c r="C1870" i="35"/>
  <c r="C3058" i="35"/>
  <c r="C1572" i="35"/>
  <c r="C567" i="35"/>
  <c r="F2756" i="35"/>
  <c r="C1825" i="35"/>
  <c r="E2488" i="35"/>
  <c r="E589" i="35"/>
  <c r="F2989" i="35"/>
  <c r="E1576" i="35"/>
  <c r="E1066" i="35"/>
  <c r="F3104" i="35"/>
  <c r="E2144" i="35"/>
  <c r="C1774" i="35"/>
  <c r="C2047" i="35"/>
  <c r="C2169" i="35"/>
  <c r="C2932" i="35"/>
  <c r="C944" i="35"/>
  <c r="C1149" i="35"/>
  <c r="F493" i="35"/>
  <c r="C2293" i="35"/>
  <c r="F1392" i="35"/>
  <c r="E2918" i="35"/>
  <c r="F3105" i="35"/>
  <c r="C2274" i="35"/>
  <c r="F2125" i="35"/>
  <c r="E893" i="35"/>
  <c r="E1951" i="35"/>
  <c r="C3022" i="35"/>
  <c r="E3301" i="35"/>
  <c r="E1972" i="35"/>
  <c r="C2915" i="35"/>
  <c r="E1939" i="35"/>
  <c r="E1918" i="35"/>
  <c r="E420" i="35"/>
  <c r="C3465" i="35"/>
  <c r="C520" i="35"/>
  <c r="E518" i="35"/>
  <c r="F3019" i="35"/>
  <c r="F3380" i="35"/>
  <c r="C2520" i="35"/>
  <c r="C2542" i="35"/>
  <c r="E939" i="35"/>
  <c r="F651" i="35"/>
  <c r="F2018" i="35"/>
  <c r="E1997" i="35"/>
  <c r="C2200" i="35"/>
  <c r="F3045" i="35"/>
  <c r="F288" i="35"/>
  <c r="C583" i="35"/>
  <c r="E1242" i="35"/>
  <c r="F2308" i="35"/>
  <c r="E361" i="35"/>
  <c r="E1896" i="35"/>
  <c r="C2393" i="35"/>
  <c r="C2911" i="35"/>
  <c r="F1951" i="35"/>
  <c r="E871" i="35"/>
  <c r="F155" i="35"/>
  <c r="C1583" i="35"/>
  <c r="F1519" i="35"/>
  <c r="E500" i="35"/>
  <c r="F1434" i="35"/>
  <c r="C2238" i="35"/>
  <c r="F2113" i="35"/>
  <c r="F2899" i="35"/>
  <c r="F1492" i="35"/>
  <c r="E3216" i="35"/>
  <c r="C2595" i="35"/>
  <c r="F720" i="35"/>
  <c r="E3026" i="35"/>
  <c r="E3097" i="35"/>
  <c r="C2679" i="35"/>
  <c r="F2838" i="35"/>
  <c r="F2361" i="35"/>
  <c r="E1782" i="35"/>
  <c r="F3236" i="35"/>
  <c r="F1827" i="35"/>
  <c r="E1540" i="35"/>
  <c r="C658" i="35"/>
  <c r="C3417" i="35"/>
  <c r="E2045" i="35"/>
  <c r="F1106" i="35"/>
  <c r="F722" i="35"/>
  <c r="F949" i="35"/>
  <c r="C799" i="35"/>
  <c r="F1927" i="35"/>
  <c r="E1965" i="35"/>
  <c r="F1575" i="35"/>
  <c r="E254" i="35"/>
  <c r="C573" i="35"/>
  <c r="F30" i="35"/>
  <c r="C1310" i="35"/>
  <c r="E2596" i="35"/>
  <c r="C2314" i="35"/>
  <c r="E2572" i="35"/>
  <c r="E2254" i="35"/>
  <c r="E2071" i="35"/>
  <c r="C2673" i="35"/>
  <c r="C2820" i="35"/>
  <c r="F2037" i="35"/>
  <c r="C791" i="35"/>
  <c r="E2315" i="35"/>
  <c r="E86" i="35"/>
  <c r="C512" i="35"/>
  <c r="F1741" i="35"/>
  <c r="E949" i="35"/>
  <c r="E2847" i="35"/>
  <c r="E2640" i="35"/>
  <c r="F3280" i="35"/>
  <c r="B10" i="37"/>
  <c r="F3341" i="35"/>
  <c r="C570" i="35"/>
  <c r="C291" i="35"/>
  <c r="E1288" i="35"/>
  <c r="E2769" i="35"/>
  <c r="F2199" i="35"/>
  <c r="C2526" i="35"/>
  <c r="E2163" i="35"/>
  <c r="M74" i="35"/>
  <c r="C3160" i="35"/>
  <c r="C268" i="35"/>
  <c r="E402" i="35"/>
  <c r="F1499" i="35"/>
  <c r="E287" i="35"/>
  <c r="E3259" i="35"/>
  <c r="E1143" i="35"/>
  <c r="C2336" i="35"/>
  <c r="E2373" i="35"/>
  <c r="C1483" i="35"/>
  <c r="F3076" i="35"/>
  <c r="C3041" i="35"/>
  <c r="E2890" i="35"/>
  <c r="C1091" i="35"/>
  <c r="E1513" i="35"/>
  <c r="F2198" i="35"/>
  <c r="C2452" i="35"/>
  <c r="F1054" i="35"/>
  <c r="F3166" i="35"/>
  <c r="C704" i="35"/>
  <c r="C2496" i="35"/>
  <c r="C1492" i="35"/>
  <c r="E363" i="35"/>
  <c r="E702" i="35"/>
  <c r="C3063" i="35"/>
  <c r="F1088" i="35"/>
  <c r="E1632" i="35"/>
  <c r="E649" i="35"/>
  <c r="C2482" i="35"/>
  <c r="C1448" i="35"/>
  <c r="F2021" i="35"/>
  <c r="E2666" i="35"/>
  <c r="F1579" i="35"/>
  <c r="C111" i="35"/>
  <c r="C3440" i="35"/>
  <c r="F2800" i="35"/>
  <c r="F655" i="35"/>
  <c r="E3304" i="35"/>
  <c r="E2015" i="35"/>
  <c r="E546" i="35"/>
  <c r="C2858" i="35"/>
  <c r="F776" i="35"/>
  <c r="C20" i="35"/>
  <c r="E790" i="35"/>
  <c r="C1979" i="35"/>
  <c r="E1699" i="35"/>
  <c r="E451" i="35"/>
  <c r="D101" i="35"/>
  <c r="F1065" i="35"/>
  <c r="E3087" i="35"/>
  <c r="C1269" i="35"/>
  <c r="E2752" i="35"/>
  <c r="F2559" i="35"/>
  <c r="E778" i="35"/>
  <c r="F989" i="35"/>
  <c r="E1266" i="35"/>
  <c r="E1380" i="35"/>
  <c r="E1825" i="35"/>
  <c r="E208" i="35"/>
  <c r="F1180" i="35"/>
  <c r="E2564" i="35"/>
  <c r="C2823" i="35"/>
  <c r="F2733" i="35"/>
  <c r="F1087" i="35"/>
  <c r="C588" i="35"/>
  <c r="F3464" i="35"/>
  <c r="F1174" i="35"/>
  <c r="E2723" i="35"/>
  <c r="E1249" i="35"/>
  <c r="C1371" i="35"/>
  <c r="E3106" i="35"/>
  <c r="F1384" i="35"/>
  <c r="M29" i="5"/>
  <c r="E2969" i="35"/>
  <c r="E1723" i="35"/>
  <c r="E439" i="35"/>
  <c r="E1496" i="35"/>
  <c r="E1255" i="35"/>
  <c r="C2897" i="35"/>
  <c r="F2863" i="35"/>
  <c r="C2189" i="35"/>
  <c r="E410" i="35"/>
  <c r="C193" i="35"/>
  <c r="F518" i="35"/>
  <c r="F1510" i="35"/>
  <c r="F680" i="35"/>
  <c r="C1484" i="35"/>
  <c r="M12" i="8"/>
  <c r="E2821" i="35"/>
  <c r="E1228" i="35"/>
  <c r="C618" i="35"/>
  <c r="F2106" i="35"/>
  <c r="D20" i="8"/>
  <c r="E3425" i="35"/>
  <c r="E1067" i="35"/>
  <c r="F599" i="35"/>
  <c r="C2004" i="35"/>
  <c r="F263" i="35"/>
  <c r="C1563" i="35"/>
  <c r="D105" i="35"/>
  <c r="E235" i="35"/>
  <c r="G22" i="5"/>
  <c r="C2333" i="35"/>
  <c r="E1459" i="35"/>
  <c r="E3005" i="35"/>
  <c r="F785" i="35"/>
  <c r="C2399" i="35"/>
  <c r="F3449" i="35"/>
  <c r="C816" i="35"/>
  <c r="E434" i="35"/>
  <c r="F3478" i="35"/>
  <c r="E3308" i="35"/>
  <c r="C2421" i="35"/>
  <c r="C1275" i="35"/>
  <c r="F1670" i="35"/>
  <c r="E3059" i="35"/>
  <c r="E624" i="35"/>
  <c r="E915" i="35"/>
  <c r="E1175" i="35"/>
  <c r="C1706" i="35"/>
  <c r="E1963" i="35"/>
  <c r="F3388" i="35"/>
  <c r="E2653" i="35"/>
  <c r="C2675" i="35"/>
  <c r="F1946" i="35"/>
  <c r="F1359" i="35"/>
  <c r="D12" i="39"/>
  <c r="M5" i="8"/>
  <c r="C2378" i="35"/>
  <c r="E2070" i="35"/>
  <c r="F2896" i="35"/>
  <c r="F261" i="35"/>
  <c r="E1916" i="35"/>
  <c r="F55" i="35"/>
  <c r="C801" i="35"/>
  <c r="C2845" i="35"/>
  <c r="C2507" i="35"/>
  <c r="F1418" i="35"/>
  <c r="E3479" i="35"/>
  <c r="E839" i="35"/>
  <c r="C1291" i="35"/>
  <c r="C2064" i="35"/>
  <c r="B6" i="8"/>
  <c r="E2420" i="35"/>
  <c r="F433" i="35"/>
  <c r="F226" i="35"/>
  <c r="F933" i="35"/>
  <c r="F802" i="35"/>
  <c r="C1158" i="35"/>
  <c r="F1764" i="35"/>
  <c r="F1356" i="35"/>
  <c r="E3399" i="35"/>
  <c r="F1204" i="35"/>
  <c r="E1598" i="35"/>
  <c r="E1563" i="35"/>
  <c r="F1066" i="35"/>
  <c r="E268" i="35"/>
  <c r="E2742" i="35"/>
  <c r="F2508" i="35"/>
  <c r="F2471" i="35"/>
  <c r="C2559" i="35"/>
  <c r="F628" i="35"/>
  <c r="E1522" i="35"/>
  <c r="E2870" i="35"/>
  <c r="E1542" i="35"/>
  <c r="F2467" i="35"/>
  <c r="F1998" i="35"/>
  <c r="E1197" i="35"/>
  <c r="E3352" i="35"/>
  <c r="E1774" i="35"/>
  <c r="E304" i="35"/>
  <c r="F2843" i="35"/>
  <c r="F804" i="35"/>
  <c r="F3406" i="35"/>
  <c r="F2109" i="35"/>
  <c r="F1584" i="35"/>
  <c r="F961" i="35"/>
  <c r="F2975" i="35"/>
  <c r="C2121" i="35"/>
  <c r="E1230" i="35"/>
  <c r="C1489" i="35"/>
  <c r="E3033" i="35"/>
  <c r="E933" i="35"/>
  <c r="F538" i="35"/>
  <c r="F1358" i="35"/>
  <c r="C1597" i="35"/>
  <c r="E1920" i="35"/>
  <c r="C1193" i="35"/>
  <c r="C211" i="35"/>
  <c r="C1990" i="35"/>
  <c r="C442" i="35"/>
  <c r="F2599" i="35"/>
  <c r="F2151" i="35"/>
  <c r="C454" i="35"/>
  <c r="C2863" i="35"/>
  <c r="F865" i="35"/>
  <c r="F1122" i="35"/>
  <c r="M93" i="35"/>
  <c r="F1134" i="35"/>
  <c r="C1646" i="35"/>
  <c r="E1729" i="35"/>
  <c r="F3100" i="35"/>
  <c r="E1646" i="35"/>
  <c r="F423" i="35"/>
  <c r="F1984" i="35"/>
  <c r="E2252" i="35"/>
  <c r="F1996" i="35"/>
  <c r="F2131" i="35"/>
  <c r="F1246" i="35"/>
  <c r="F2012" i="35"/>
  <c r="E2424" i="35"/>
  <c r="E1361" i="35"/>
  <c r="E3365" i="35"/>
  <c r="E2003" i="35"/>
  <c r="F3164" i="35"/>
  <c r="F1206" i="35"/>
  <c r="F2857" i="35"/>
  <c r="C965" i="35"/>
  <c r="C1982" i="35"/>
  <c r="F1844" i="35"/>
  <c r="E1704" i="35"/>
  <c r="F167" i="35"/>
  <c r="E2661" i="35"/>
  <c r="C1807" i="35"/>
  <c r="F1851" i="35"/>
  <c r="C2216" i="35"/>
  <c r="E2328" i="35"/>
  <c r="E1181" i="35"/>
  <c r="M79" i="35"/>
  <c r="E2100" i="35"/>
  <c r="F998" i="35"/>
  <c r="F2655" i="35"/>
  <c r="F2877" i="35"/>
  <c r="E2013" i="35"/>
  <c r="C1047" i="35"/>
  <c r="C3343" i="35"/>
  <c r="C354" i="35"/>
  <c r="E1854" i="35"/>
  <c r="E479" i="35"/>
  <c r="F208" i="35"/>
  <c r="E1908" i="35"/>
  <c r="F2098" i="35"/>
  <c r="F967" i="35"/>
  <c r="C2816" i="35"/>
  <c r="C3070" i="35"/>
  <c r="C2358" i="35"/>
  <c r="F165" i="35"/>
  <c r="F530" i="35"/>
  <c r="E2637" i="35"/>
  <c r="E1472" i="35"/>
  <c r="E24" i="8"/>
  <c r="C1557" i="35"/>
  <c r="C2803" i="35"/>
  <c r="C509" i="35"/>
  <c r="F2231" i="35"/>
  <c r="F2355" i="35"/>
  <c r="F1643" i="35"/>
  <c r="F978" i="35"/>
  <c r="C2341" i="35"/>
  <c r="C2970" i="35"/>
  <c r="E3375" i="35"/>
  <c r="C1354" i="35"/>
  <c r="C649" i="35"/>
  <c r="E1811" i="35"/>
  <c r="F366" i="35"/>
  <c r="E2409" i="35"/>
  <c r="F3044" i="35"/>
  <c r="E1574" i="35"/>
  <c r="E12" i="8"/>
  <c r="E1630" i="35"/>
  <c r="G14" i="5"/>
  <c r="E2264" i="35"/>
  <c r="F1571" i="35"/>
  <c r="C5" i="8"/>
  <c r="C1087" i="35"/>
  <c r="E2589" i="35"/>
  <c r="C2313" i="35"/>
  <c r="F2543" i="35"/>
  <c r="C266" i="35"/>
  <c r="C2277" i="35"/>
  <c r="E1759" i="35"/>
  <c r="E1294" i="35"/>
  <c r="F2651" i="35"/>
  <c r="J109" i="35"/>
  <c r="C463" i="35"/>
  <c r="C3191" i="35"/>
  <c r="C485" i="35"/>
  <c r="C1186" i="35"/>
  <c r="F3393" i="35"/>
  <c r="E2271" i="35"/>
  <c r="E758" i="35"/>
  <c r="F2377" i="35"/>
  <c r="E495" i="35"/>
  <c r="F2343" i="35"/>
  <c r="F3315" i="35"/>
  <c r="C2798" i="35"/>
  <c r="C18" i="8"/>
  <c r="E243" i="35"/>
  <c r="C2852" i="35"/>
  <c r="E1365" i="35"/>
  <c r="C3169" i="35"/>
  <c r="F2134" i="35"/>
  <c r="F870" i="35"/>
  <c r="E2693" i="35"/>
  <c r="F2424" i="35"/>
  <c r="F677" i="35"/>
  <c r="B7" i="38"/>
  <c r="C1832" i="35"/>
  <c r="F2425" i="35"/>
  <c r="F2184" i="35"/>
  <c r="F1448" i="35"/>
  <c r="F105" i="35"/>
  <c r="F2026" i="35"/>
  <c r="E26" i="35"/>
  <c r="F3223" i="35"/>
  <c r="C3238" i="35"/>
  <c r="E20" i="35"/>
  <c r="F2547" i="35"/>
  <c r="E1149" i="35"/>
  <c r="F969" i="35"/>
  <c r="E1636" i="35"/>
  <c r="F2700" i="35"/>
  <c r="C2806" i="35"/>
  <c r="F2152" i="35"/>
  <c r="E1283" i="35"/>
  <c r="C2939" i="35"/>
  <c r="B121" i="35"/>
  <c r="C715" i="35"/>
  <c r="M63" i="35"/>
  <c r="C2956" i="35"/>
  <c r="M66" i="35"/>
  <c r="E696" i="35"/>
  <c r="E705" i="35"/>
  <c r="F3" i="5"/>
  <c r="C585" i="35"/>
  <c r="C2219" i="35"/>
  <c r="C2240" i="35"/>
  <c r="C1651" i="35"/>
  <c r="C2723" i="35"/>
  <c r="F2965" i="35"/>
  <c r="F1314" i="35"/>
  <c r="F382" i="35"/>
  <c r="F3240" i="35"/>
  <c r="E923" i="35"/>
  <c r="C3408" i="35"/>
  <c r="F3395" i="35"/>
  <c r="E261" i="35"/>
  <c r="E1223" i="35"/>
  <c r="E3002" i="35"/>
  <c r="F826" i="35"/>
  <c r="F1380" i="35"/>
  <c r="F2202" i="35"/>
  <c r="E2814" i="35"/>
  <c r="F1589" i="35"/>
  <c r="C1724" i="35"/>
  <c r="F2605" i="35"/>
  <c r="E2214" i="35"/>
  <c r="E1103" i="35"/>
  <c r="C2554" i="35"/>
  <c r="F1488" i="35"/>
  <c r="C1134" i="35"/>
  <c r="C1803" i="35"/>
  <c r="F1925" i="35"/>
  <c r="C2113" i="35"/>
  <c r="C822" i="35"/>
  <c r="F795" i="35"/>
  <c r="F247" i="35"/>
  <c r="C1243" i="35"/>
  <c r="E2031" i="35"/>
  <c r="E2133" i="35"/>
  <c r="E665" i="35"/>
  <c r="H82" i="35"/>
  <c r="E2535" i="35"/>
  <c r="E1429" i="35"/>
  <c r="C1892" i="35"/>
  <c r="F2781" i="35"/>
  <c r="C1084" i="35"/>
  <c r="E2057" i="35"/>
  <c r="C1127" i="35"/>
  <c r="F2222" i="35"/>
  <c r="L10" i="8"/>
  <c r="C1405" i="35"/>
  <c r="C2392" i="35"/>
  <c r="E3047" i="35"/>
  <c r="C1397" i="35"/>
  <c r="E2738" i="35"/>
  <c r="C2497" i="35"/>
  <c r="F2127" i="35"/>
  <c r="C1728" i="35"/>
  <c r="E2272" i="35"/>
  <c r="E1384" i="35"/>
  <c r="C2089" i="35"/>
  <c r="F2363" i="35"/>
  <c r="E2364" i="35"/>
  <c r="F1096" i="35"/>
  <c r="E2289" i="35"/>
  <c r="C884" i="35"/>
  <c r="E323" i="35"/>
  <c r="F1084" i="35"/>
  <c r="F3025" i="35"/>
  <c r="E2154" i="35"/>
  <c r="C670" i="35"/>
  <c r="E809" i="35"/>
  <c r="E825" i="35"/>
  <c r="F2105" i="35"/>
  <c r="F632" i="35"/>
  <c r="E813" i="35"/>
  <c r="E3383" i="35"/>
  <c r="C3203" i="35"/>
  <c r="C3" i="37"/>
  <c r="F1958" i="35"/>
  <c r="F621" i="35"/>
  <c r="C3449" i="35"/>
  <c r="C1293" i="35"/>
  <c r="F2577" i="35"/>
  <c r="E2226" i="35"/>
  <c r="C688" i="35"/>
  <c r="C189" i="35"/>
  <c r="F1805" i="35"/>
  <c r="C85" i="35"/>
  <c r="C262" i="35"/>
  <c r="E3126" i="35"/>
  <c r="F2241" i="35"/>
  <c r="C1356" i="35"/>
  <c r="C1919" i="35"/>
  <c r="C202" i="35"/>
  <c r="E2848" i="35"/>
  <c r="F203" i="35"/>
  <c r="E174" i="35"/>
  <c r="C617" i="35"/>
  <c r="C2801" i="35"/>
  <c r="E2322" i="35"/>
  <c r="C1787" i="35"/>
  <c r="F1056" i="35"/>
  <c r="E2330" i="35"/>
  <c r="C1347" i="35"/>
  <c r="E875" i="35"/>
  <c r="E1761" i="35"/>
  <c r="C2854" i="35"/>
  <c r="F3208" i="35"/>
  <c r="C3257" i="35"/>
  <c r="F2118" i="35"/>
  <c r="E2464" i="35"/>
  <c r="E1765" i="35"/>
  <c r="E2039" i="35"/>
  <c r="E1160" i="35"/>
  <c r="F1870" i="35"/>
  <c r="E2141" i="35"/>
  <c r="E1726" i="35"/>
  <c r="C1751" i="35"/>
  <c r="E2780" i="35"/>
  <c r="E1349" i="35"/>
  <c r="F279" i="35"/>
  <c r="E1038" i="35"/>
  <c r="F2408" i="35"/>
  <c r="C3144" i="35"/>
  <c r="F3252" i="35"/>
  <c r="E3069" i="35"/>
  <c r="F2870" i="35"/>
  <c r="F3003" i="35"/>
  <c r="F504" i="35"/>
  <c r="F251" i="35"/>
  <c r="F983" i="35"/>
  <c r="E842" i="35"/>
  <c r="F769" i="35"/>
  <c r="C701" i="35"/>
  <c r="C3402" i="35"/>
  <c r="F1360" i="35"/>
  <c r="F3344" i="35"/>
  <c r="E602" i="35"/>
  <c r="E2300" i="35"/>
  <c r="E2784" i="35"/>
  <c r="E156" i="35"/>
  <c r="C2374" i="35"/>
  <c r="F3201" i="35"/>
  <c r="F400" i="35"/>
  <c r="F1334" i="35"/>
  <c r="C3110" i="35"/>
  <c r="E845" i="35"/>
  <c r="E757" i="35"/>
  <c r="E1191" i="35"/>
  <c r="E1076" i="35"/>
  <c r="D36" i="35"/>
  <c r="C2651" i="35"/>
  <c r="E1559" i="35"/>
  <c r="C179" i="35"/>
  <c r="E688" i="35"/>
  <c r="C1055" i="35"/>
  <c r="E1050" i="35"/>
  <c r="F1838" i="35"/>
  <c r="C2084" i="35"/>
  <c r="E1123" i="35"/>
  <c r="E2207" i="35"/>
  <c r="C2606" i="35"/>
  <c r="E1983" i="35"/>
  <c r="E2401" i="35"/>
  <c r="E172" i="35"/>
  <c r="C797" i="35"/>
  <c r="E1638" i="35"/>
  <c r="F2629" i="35"/>
  <c r="C3008" i="35"/>
  <c r="F2185" i="35"/>
  <c r="F199" i="35"/>
  <c r="E650" i="35"/>
  <c r="E3225" i="35"/>
  <c r="F3283" i="35"/>
  <c r="F305" i="35"/>
  <c r="F2360" i="35"/>
  <c r="C3334" i="35"/>
  <c r="E1085" i="35"/>
  <c r="F492" i="35"/>
  <c r="E1599" i="35"/>
  <c r="F2888" i="35"/>
  <c r="C3037" i="35"/>
  <c r="F2772" i="35"/>
  <c r="E575" i="35"/>
  <c r="C2802" i="35"/>
  <c r="F2865" i="35"/>
  <c r="F283" i="35"/>
  <c r="C3102" i="35"/>
  <c r="E783" i="35"/>
  <c r="E823" i="35"/>
  <c r="F310" i="35"/>
  <c r="E1715" i="35"/>
  <c r="C672" i="35"/>
  <c r="E345" i="35"/>
  <c r="E2985" i="35"/>
  <c r="E1667" i="35"/>
  <c r="C1431" i="35"/>
  <c r="F183" i="35"/>
  <c r="E1404" i="35"/>
  <c r="C2502" i="35"/>
  <c r="K2" i="8"/>
  <c r="C625" i="35"/>
  <c r="C483" i="35"/>
  <c r="F2172" i="35"/>
  <c r="D83" i="35"/>
  <c r="C3458" i="35"/>
  <c r="C3448" i="35"/>
  <c r="E3093" i="35"/>
  <c r="C3023" i="35"/>
  <c r="E906" i="35"/>
  <c r="B119" i="35"/>
  <c r="E1164" i="35"/>
  <c r="E1793" i="35"/>
  <c r="E2857" i="35"/>
  <c r="E641" i="35"/>
  <c r="F347" i="35"/>
  <c r="F831" i="35"/>
  <c r="C3459" i="35"/>
  <c r="C1970" i="35"/>
  <c r="C1114" i="35"/>
  <c r="B5" i="37"/>
  <c r="C2799" i="35"/>
  <c r="C1612" i="35"/>
  <c r="C3067" i="35"/>
  <c r="E2758" i="35"/>
  <c r="F514" i="35"/>
  <c r="F1382" i="35"/>
  <c r="J81" i="35"/>
  <c r="C2689" i="35"/>
  <c r="E981" i="35"/>
  <c r="E620" i="35"/>
  <c r="E2122" i="35"/>
  <c r="F2130" i="35"/>
  <c r="C2877" i="35"/>
  <c r="E197" i="35"/>
  <c r="E3158" i="35"/>
  <c r="C2717" i="35"/>
  <c r="F441" i="35"/>
  <c r="F2919" i="35"/>
  <c r="E2465" i="35"/>
  <c r="E2519" i="35"/>
  <c r="C444" i="35"/>
  <c r="F591" i="35"/>
  <c r="F3261" i="35"/>
  <c r="F1075" i="35"/>
  <c r="C353" i="35"/>
  <c r="F2303" i="35"/>
  <c r="F2555" i="35"/>
  <c r="C2672" i="35"/>
  <c r="E1713" i="35"/>
  <c r="F2214" i="35"/>
  <c r="C190" i="35"/>
  <c r="E863" i="35"/>
  <c r="F604" i="35"/>
  <c r="F2720" i="35"/>
  <c r="E3045" i="35"/>
  <c r="C3094" i="35"/>
  <c r="F2090" i="35"/>
  <c r="C2500" i="35"/>
  <c r="F1284" i="35"/>
  <c r="F1919" i="35"/>
  <c r="F2385" i="35"/>
  <c r="C2612" i="35"/>
  <c r="F3435" i="35"/>
  <c r="E1106" i="35"/>
  <c r="F2538" i="35"/>
  <c r="C2315" i="35"/>
  <c r="N26" i="5"/>
  <c r="C2527" i="35"/>
  <c r="C2338" i="35"/>
  <c r="B84" i="35"/>
  <c r="C1883" i="35"/>
  <c r="F2628" i="35"/>
  <c r="E1044" i="35"/>
  <c r="F2902" i="35"/>
  <c r="E3270" i="35"/>
  <c r="F1882" i="35"/>
  <c r="F2258" i="35"/>
  <c r="F790" i="35"/>
  <c r="C2602" i="35"/>
  <c r="E656" i="35"/>
  <c r="E921" i="35"/>
  <c r="E3057" i="35"/>
  <c r="C2194" i="35"/>
  <c r="C1357" i="35"/>
  <c r="F489" i="35"/>
  <c r="E2645" i="35"/>
  <c r="C178" i="35"/>
  <c r="F869" i="35"/>
  <c r="C1060" i="35"/>
  <c r="F2692" i="35"/>
  <c r="E2270" i="35"/>
  <c r="F2699" i="35"/>
  <c r="F2656" i="35"/>
  <c r="F2213" i="35"/>
  <c r="C2880" i="35"/>
  <c r="E258" i="35"/>
  <c r="E461" i="35"/>
  <c r="F1478" i="35"/>
  <c r="C397" i="35"/>
  <c r="E2489" i="35"/>
  <c r="F717" i="35"/>
  <c r="E2892" i="35"/>
  <c r="F1531" i="35"/>
  <c r="F980" i="35"/>
  <c r="F836" i="35"/>
  <c r="F306" i="35"/>
  <c r="C1302" i="35"/>
  <c r="E3010" i="35"/>
  <c r="F3441" i="35"/>
  <c r="C2214" i="35"/>
  <c r="F3333" i="35"/>
  <c r="E2842" i="35"/>
  <c r="E3230" i="35"/>
  <c r="F553" i="35"/>
  <c r="C1236" i="35"/>
  <c r="E2131" i="35"/>
  <c r="E1252" i="35"/>
  <c r="E191" i="35"/>
  <c r="E1815" i="35"/>
  <c r="E1930" i="35"/>
  <c r="E3237" i="35"/>
  <c r="F2995" i="35"/>
  <c r="F1859" i="35"/>
  <c r="E1739" i="35"/>
  <c r="F2817" i="35"/>
  <c r="E955" i="35"/>
  <c r="F1857" i="35"/>
  <c r="E1273" i="35"/>
  <c r="E3166" i="35"/>
  <c r="C2366" i="35"/>
  <c r="E1561" i="35"/>
  <c r="E3067" i="35"/>
  <c r="C3328" i="35"/>
  <c r="E3135" i="35"/>
  <c r="E514" i="35"/>
  <c r="F2269" i="35"/>
  <c r="F1068" i="35"/>
  <c r="E1679" i="35"/>
  <c r="F44" i="35"/>
  <c r="F1241" i="35"/>
  <c r="C349" i="35"/>
  <c r="E3466" i="35"/>
  <c r="E190" i="35"/>
  <c r="C2751" i="35"/>
  <c r="C2225" i="35"/>
  <c r="C650" i="35"/>
  <c r="F1797" i="35"/>
  <c r="C1915" i="35"/>
  <c r="E2747" i="35"/>
  <c r="C1324" i="35"/>
  <c r="F2707" i="35"/>
  <c r="C1579" i="35"/>
  <c r="F3214" i="35"/>
  <c r="E3370" i="35"/>
  <c r="E1626" i="35"/>
  <c r="E2974" i="35"/>
  <c r="F2734" i="35"/>
  <c r="F1277" i="35"/>
  <c r="E2685" i="35"/>
  <c r="F2650" i="35"/>
  <c r="C1175" i="35"/>
  <c r="E1148" i="35"/>
  <c r="F2723" i="35"/>
  <c r="E947" i="35"/>
  <c r="F2430" i="35"/>
  <c r="F1119" i="35"/>
  <c r="E1994" i="35"/>
  <c r="F1268" i="35"/>
  <c r="C1355" i="35"/>
  <c r="C3298" i="35"/>
  <c r="C1318" i="35"/>
  <c r="C3299" i="35"/>
  <c r="C401" i="35"/>
  <c r="F277" i="35"/>
  <c r="F552" i="35"/>
  <c r="C438" i="35"/>
  <c r="C1921" i="35"/>
  <c r="E1486" i="35"/>
  <c r="C2100" i="35"/>
  <c r="C927" i="35"/>
  <c r="E2498" i="35"/>
  <c r="C1777" i="35"/>
  <c r="E1911" i="35"/>
  <c r="F1680" i="35"/>
  <c r="E2861" i="35"/>
  <c r="C1051" i="35"/>
  <c r="H65" i="35"/>
  <c r="F1646" i="35"/>
  <c r="C3270" i="35"/>
  <c r="E1293" i="35"/>
  <c r="F1824" i="35"/>
  <c r="E1161" i="35"/>
  <c r="C3411" i="35"/>
  <c r="C250" i="35"/>
  <c r="H23" i="35"/>
  <c r="F730" i="35"/>
  <c r="F2401" i="35"/>
  <c r="E1130" i="35"/>
  <c r="F2393" i="35"/>
  <c r="F3049" i="35"/>
  <c r="C2237" i="35"/>
  <c r="F1274" i="35"/>
  <c r="E2223" i="35"/>
  <c r="E2451" i="35"/>
  <c r="F2473" i="35"/>
  <c r="F1793" i="35"/>
  <c r="F2691" i="35"/>
  <c r="C2995" i="35"/>
  <c r="C343" i="35"/>
  <c r="E353" i="35"/>
  <c r="F36" i="35"/>
  <c r="E1487" i="35"/>
  <c r="E2243" i="35"/>
  <c r="F1264" i="35"/>
  <c r="C997" i="35"/>
  <c r="C1772" i="35"/>
  <c r="E3161" i="35"/>
  <c r="E2830" i="35"/>
  <c r="F1885" i="35"/>
  <c r="C2541" i="35"/>
  <c r="F2794" i="35"/>
  <c r="E15" i="8"/>
  <c r="F161" i="35"/>
  <c r="F1413" i="35"/>
  <c r="C935" i="35"/>
  <c r="E2725" i="35"/>
  <c r="C3189" i="35"/>
  <c r="F3177" i="35"/>
  <c r="C1645" i="35"/>
  <c r="C294" i="35"/>
  <c r="H89" i="35"/>
  <c r="E2547" i="35"/>
  <c r="M8" i="8"/>
  <c r="C93" i="35"/>
  <c r="E2583" i="35"/>
  <c r="F1497" i="35"/>
  <c r="E1433" i="35"/>
  <c r="O23" i="5"/>
  <c r="C1656" i="35"/>
  <c r="F2884" i="35"/>
  <c r="F2623" i="35"/>
  <c r="F2285" i="35"/>
  <c r="C1858" i="35"/>
  <c r="E1902" i="35"/>
  <c r="C455" i="35"/>
  <c r="C1626" i="35"/>
  <c r="F2765" i="35"/>
  <c r="E3467" i="35"/>
  <c r="F2413" i="35"/>
  <c r="F3305" i="35"/>
  <c r="E2473" i="35"/>
  <c r="F1060" i="35"/>
  <c r="F2589" i="35"/>
  <c r="C460" i="35"/>
  <c r="F1191" i="35"/>
  <c r="F1440" i="35"/>
  <c r="E1718" i="35"/>
  <c r="E969" i="35"/>
  <c r="F754" i="35"/>
  <c r="F209" i="35"/>
  <c r="C1936" i="35"/>
  <c r="C973" i="35"/>
  <c r="E3063" i="35"/>
  <c r="E2999" i="35"/>
  <c r="E1335" i="35"/>
  <c r="C492" i="35"/>
  <c r="C2670" i="35"/>
  <c r="F2882" i="35"/>
  <c r="F2522" i="35"/>
  <c r="E1116" i="35"/>
  <c r="E2474" i="35"/>
  <c r="F2573" i="35"/>
  <c r="C1709" i="35"/>
  <c r="E1027" i="35"/>
  <c r="F1852" i="35"/>
  <c r="E1914" i="35"/>
  <c r="E2521" i="35"/>
  <c r="F1450" i="35"/>
  <c r="E701" i="35"/>
  <c r="E2140" i="35"/>
  <c r="E1828" i="35"/>
  <c r="E578" i="35"/>
  <c r="C1364" i="35"/>
  <c r="F1019" i="35"/>
  <c r="M111" i="35"/>
  <c r="F1745" i="35"/>
  <c r="E587" i="35"/>
  <c r="C3119" i="35"/>
  <c r="E330" i="35"/>
  <c r="E18" i="8"/>
  <c r="E1784" i="35"/>
  <c r="F474" i="35"/>
  <c r="E764" i="35"/>
  <c r="C3202" i="35"/>
  <c r="F1188" i="35"/>
  <c r="E3244" i="35"/>
  <c r="E991" i="35"/>
  <c r="F2621" i="35"/>
  <c r="E1157" i="35"/>
  <c r="E773" i="35"/>
  <c r="C2790" i="35"/>
  <c r="E1407" i="35"/>
  <c r="C2555" i="35"/>
  <c r="C2782" i="35"/>
  <c r="E3323" i="35"/>
  <c r="C1466" i="35"/>
  <c r="C1135" i="35"/>
  <c r="F2250" i="35"/>
  <c r="E1579" i="35"/>
  <c r="E278" i="35"/>
  <c r="F3336" i="35"/>
  <c r="F757" i="35"/>
  <c r="C2774" i="35"/>
  <c r="D2" i="8"/>
  <c r="F3184" i="35"/>
  <c r="C2282" i="35"/>
  <c r="F1535" i="35"/>
  <c r="C2762" i="35"/>
  <c r="C3296" i="35"/>
  <c r="C2737" i="35"/>
  <c r="F264" i="35"/>
  <c r="C2857" i="35"/>
  <c r="C2437" i="35"/>
  <c r="E1153" i="35"/>
  <c r="E277" i="35"/>
  <c r="E1580" i="35"/>
  <c r="E1691" i="35"/>
  <c r="C1857" i="35"/>
  <c r="E3192" i="35"/>
  <c r="E3032" i="35"/>
  <c r="F920" i="35"/>
  <c r="E538" i="35"/>
  <c r="F2117" i="35"/>
  <c r="C43" i="35"/>
  <c r="F121" i="35"/>
  <c r="C1472" i="35"/>
  <c r="C206" i="35"/>
  <c r="E3199" i="35"/>
  <c r="F780" i="35"/>
  <c r="C2982" i="35"/>
  <c r="C742" i="35"/>
  <c r="C3130" i="35"/>
  <c r="E2441" i="35"/>
  <c r="E1013" i="35"/>
  <c r="E3012" i="35"/>
  <c r="E861" i="35"/>
  <c r="E2263" i="35"/>
  <c r="F2721" i="35"/>
  <c r="F2187" i="35"/>
  <c r="C3033" i="35"/>
  <c r="E972" i="35"/>
  <c r="F670" i="35"/>
  <c r="C2890" i="35"/>
  <c r="F3008" i="35"/>
  <c r="E3170" i="35"/>
  <c r="F3139" i="35"/>
  <c r="E2402" i="35"/>
  <c r="E1682" i="35"/>
  <c r="C784" i="35"/>
  <c r="E412" i="35"/>
  <c r="E206" i="35"/>
  <c r="F1454" i="35"/>
  <c r="F3301" i="35"/>
  <c r="E245" i="35"/>
  <c r="F1117" i="35"/>
  <c r="C2123" i="35"/>
  <c r="C3146" i="35"/>
  <c r="F1716" i="35"/>
  <c r="E1954" i="35"/>
  <c r="F1315" i="35"/>
  <c r="C1210" i="35"/>
  <c r="F250" i="35"/>
  <c r="F2223" i="35"/>
  <c r="E2680" i="35"/>
  <c r="F2086" i="35"/>
  <c r="C2905" i="35"/>
  <c r="E447" i="35"/>
  <c r="E1912" i="35"/>
  <c r="F2369" i="35"/>
  <c r="E2528" i="35"/>
  <c r="F2315" i="35"/>
  <c r="C3304" i="35"/>
  <c r="F1719" i="35"/>
  <c r="C2918" i="35"/>
  <c r="C721" i="35"/>
  <c r="F1273" i="35"/>
  <c r="F675" i="35"/>
  <c r="F3138" i="35"/>
  <c r="C149" i="35"/>
  <c r="F1620" i="35"/>
  <c r="C510" i="35"/>
  <c r="F1652" i="35"/>
  <c r="F1618" i="35"/>
  <c r="C160" i="35"/>
  <c r="C1727" i="35"/>
  <c r="C2653" i="35"/>
  <c r="E474" i="35"/>
  <c r="C1480" i="35"/>
  <c r="F3257" i="35"/>
  <c r="F207" i="35"/>
  <c r="C1741" i="35"/>
  <c r="E645" i="35"/>
  <c r="L13" i="8"/>
  <c r="E2476" i="35"/>
  <c r="F2760" i="35"/>
  <c r="E2903" i="35"/>
  <c r="C1413" i="35"/>
  <c r="E1104" i="35"/>
  <c r="C3116" i="35"/>
  <c r="E223" i="35"/>
  <c r="E2454" i="35"/>
  <c r="E2512" i="35"/>
  <c r="F3444" i="35"/>
  <c r="E179" i="35"/>
  <c r="C554" i="35"/>
  <c r="E1253" i="35"/>
  <c r="C163" i="35"/>
  <c r="C780" i="35"/>
  <c r="B22" i="8"/>
  <c r="C2045" i="35"/>
  <c r="F2418" i="35"/>
  <c r="E3299" i="35"/>
  <c r="F805" i="35"/>
  <c r="E1454" i="35"/>
  <c r="E2906" i="35"/>
  <c r="C1862" i="35"/>
  <c r="E1068" i="35"/>
  <c r="F2346" i="35"/>
  <c r="F430" i="35"/>
  <c r="E3417" i="35"/>
  <c r="E1617" i="35"/>
  <c r="D62" i="35"/>
  <c r="F477" i="35"/>
  <c r="C961" i="35"/>
  <c r="C2411" i="35"/>
  <c r="C1007" i="35"/>
  <c r="E1416" i="35"/>
  <c r="C198" i="35"/>
  <c r="F2578" i="35"/>
  <c r="F635" i="35"/>
  <c r="F1560" i="35"/>
  <c r="C2170" i="35"/>
  <c r="E591" i="35"/>
  <c r="F274" i="35"/>
  <c r="C2925" i="35"/>
  <c r="F3106" i="35"/>
  <c r="E2947" i="35"/>
  <c r="C1041" i="35"/>
  <c r="C3153" i="35"/>
  <c r="F897" i="35"/>
  <c r="F337" i="35"/>
  <c r="E2966" i="35"/>
  <c r="F1063" i="35"/>
  <c r="F922" i="35"/>
  <c r="F2239" i="35"/>
  <c r="C414" i="35"/>
  <c r="E3303" i="35"/>
  <c r="E3094" i="35"/>
  <c r="F2001" i="35"/>
  <c r="C2109" i="35"/>
  <c r="E789" i="35"/>
  <c r="F673" i="35"/>
  <c r="F294" i="35"/>
  <c r="C3276" i="35"/>
  <c r="C2173" i="35"/>
  <c r="C1488" i="35"/>
  <c r="E2620" i="35"/>
  <c r="E2579" i="35"/>
  <c r="F2382" i="35"/>
  <c r="C2550" i="35"/>
  <c r="F1190" i="35"/>
  <c r="E1462" i="35"/>
  <c r="E2302" i="35"/>
  <c r="F985" i="35"/>
  <c r="E1436" i="35"/>
  <c r="C1392" i="35"/>
  <c r="C842" i="35"/>
  <c r="F1073" i="35"/>
  <c r="C2387" i="35"/>
  <c r="F1298" i="35"/>
  <c r="C635" i="35"/>
  <c r="C2223" i="35"/>
  <c r="E1049" i="35"/>
  <c r="E644" i="35"/>
  <c r="C3224" i="35"/>
  <c r="F503" i="35"/>
  <c r="C2445" i="35"/>
  <c r="F379" i="35"/>
  <c r="E16" i="8"/>
  <c r="F2917" i="35"/>
  <c r="E477" i="35"/>
  <c r="C2719" i="35"/>
  <c r="F2904" i="35"/>
  <c r="C385" i="35"/>
  <c r="F2182" i="35"/>
  <c r="F1582" i="35"/>
  <c r="C3099" i="35"/>
  <c r="C1618" i="35"/>
  <c r="F1779" i="35"/>
  <c r="C2903" i="35"/>
  <c r="J122" i="35"/>
  <c r="E1043" i="35"/>
  <c r="F3034" i="35"/>
  <c r="C3121" i="35"/>
  <c r="E1823" i="35"/>
  <c r="J73" i="35"/>
  <c r="E608" i="35"/>
  <c r="C2266" i="35"/>
  <c r="E1897" i="35"/>
  <c r="E2946" i="35"/>
  <c r="F2478" i="35"/>
  <c r="E54" i="35"/>
  <c r="F1675" i="35"/>
  <c r="E2916" i="35"/>
  <c r="E3473" i="35"/>
  <c r="E2571" i="35"/>
  <c r="E3469" i="35"/>
  <c r="C1070" i="35"/>
  <c r="F2054" i="35"/>
  <c r="F945" i="35"/>
  <c r="F115" i="35"/>
  <c r="E1839" i="35"/>
  <c r="F2607" i="35"/>
  <c r="C1292" i="35"/>
  <c r="E293" i="35"/>
  <c r="E2864" i="35"/>
  <c r="C1106" i="35"/>
  <c r="C1403" i="35"/>
  <c r="F438" i="35"/>
  <c r="F1220" i="35"/>
  <c r="F3151" i="35"/>
  <c r="J40" i="35"/>
  <c r="C502" i="35"/>
  <c r="B3" i="8"/>
  <c r="C2645" i="35"/>
  <c r="F2148" i="35"/>
  <c r="C2441" i="35"/>
  <c r="F2039" i="35"/>
  <c r="F2338" i="35"/>
  <c r="C806" i="35"/>
  <c r="C1698" i="35"/>
  <c r="E1062" i="35"/>
  <c r="C1262" i="35"/>
  <c r="F820" i="35"/>
  <c r="F868" i="35"/>
  <c r="B89" i="35"/>
  <c r="C1152" i="35"/>
  <c r="C3028" i="35"/>
  <c r="E1463" i="35"/>
  <c r="C2759" i="35"/>
  <c r="M10" i="5"/>
  <c r="E2912" i="35"/>
  <c r="C956" i="35"/>
  <c r="C2245" i="35"/>
  <c r="E3188" i="35"/>
  <c r="F1692" i="35"/>
  <c r="F1684" i="35"/>
  <c r="E2518" i="35"/>
  <c r="C210" i="35"/>
  <c r="E1708" i="35"/>
  <c r="E918" i="35"/>
  <c r="E1133" i="35"/>
  <c r="E3290" i="35"/>
  <c r="E1258" i="35"/>
  <c r="B4" i="8"/>
  <c r="F1994" i="35"/>
  <c r="C2038" i="35"/>
  <c r="E3319" i="35"/>
  <c r="E1112" i="35"/>
  <c r="C1225" i="35"/>
  <c r="C3344" i="35"/>
  <c r="E1237" i="35"/>
  <c r="C2916" i="35"/>
  <c r="E3235" i="35"/>
  <c r="E483" i="35"/>
  <c r="C1805" i="35"/>
  <c r="F731" i="35"/>
  <c r="C2041" i="35"/>
  <c r="C2488" i="35"/>
  <c r="F1691" i="35"/>
  <c r="C1769" i="35"/>
  <c r="C1373" i="35"/>
  <c r="E1451" i="35"/>
  <c r="F82" i="35"/>
  <c r="F3316" i="35"/>
  <c r="C578" i="35"/>
  <c r="F1409" i="35"/>
  <c r="F724" i="35"/>
  <c r="C703" i="35"/>
  <c r="F3242" i="35"/>
  <c r="E2212" i="35"/>
  <c r="C1742" i="35"/>
  <c r="C1912" i="35"/>
  <c r="E1611" i="35"/>
  <c r="F63" i="35"/>
  <c r="E2679" i="35"/>
  <c r="C6" i="8"/>
  <c r="C1120" i="35"/>
  <c r="F1596" i="35"/>
  <c r="C1028" i="35"/>
  <c r="E1474" i="35"/>
  <c r="C2831" i="35"/>
  <c r="F2719" i="35"/>
  <c r="C2718" i="35"/>
  <c r="F1534" i="35"/>
  <c r="C3482" i="35"/>
  <c r="C945" i="35"/>
  <c r="C1476" i="35"/>
  <c r="C3337" i="35"/>
  <c r="E2845" i="35"/>
  <c r="F3170" i="35"/>
  <c r="F2825" i="35"/>
  <c r="E807" i="35"/>
  <c r="F1389" i="35"/>
  <c r="E1345" i="35"/>
  <c r="F2168" i="35"/>
  <c r="C1418" i="35"/>
  <c r="C2632" i="35"/>
  <c r="F885" i="35"/>
  <c r="E194" i="35"/>
  <c r="C3400" i="35"/>
  <c r="E797" i="35"/>
  <c r="E2121" i="35"/>
  <c r="C616" i="35"/>
  <c r="C2591" i="35"/>
  <c r="E2546" i="35"/>
  <c r="C2330" i="35"/>
  <c r="C1387" i="35"/>
  <c r="L23" i="8"/>
  <c r="E2949" i="35"/>
  <c r="O6" i="5"/>
  <c r="F1442" i="35"/>
  <c r="E2628" i="35"/>
  <c r="C623" i="35"/>
  <c r="C3055" i="35"/>
  <c r="C910" i="35"/>
  <c r="F1156" i="35"/>
  <c r="E1872" i="35"/>
  <c r="E2248" i="35"/>
  <c r="F1082" i="35"/>
  <c r="E2135" i="35"/>
  <c r="E2472" i="35"/>
  <c r="F1049" i="35"/>
  <c r="C687" i="35"/>
  <c r="M20" i="35"/>
  <c r="F1275" i="35"/>
  <c r="E1260" i="35"/>
  <c r="C1444" i="35"/>
  <c r="C1902" i="35"/>
  <c r="C1203" i="35"/>
  <c r="C1172" i="35"/>
  <c r="E507" i="35"/>
  <c r="C2736" i="35"/>
  <c r="F2121" i="35"/>
  <c r="F1381" i="35"/>
  <c r="E677" i="35"/>
  <c r="E1140" i="35"/>
  <c r="E2337" i="35"/>
  <c r="C1040" i="35"/>
  <c r="C1940" i="35"/>
  <c r="D78" i="35"/>
  <c r="C2824" i="35"/>
  <c r="E806" i="35"/>
  <c r="C1587" i="35"/>
  <c r="F488" i="35"/>
  <c r="M21" i="35"/>
  <c r="E2563" i="35"/>
  <c r="F249" i="35"/>
  <c r="E840" i="35"/>
  <c r="F1999" i="35"/>
  <c r="F1114" i="35"/>
  <c r="C1925" i="35"/>
  <c r="F2915" i="35"/>
  <c r="F3065" i="35"/>
  <c r="C1432" i="35"/>
  <c r="C2666" i="35"/>
  <c r="C3222" i="35"/>
  <c r="C1264" i="35"/>
  <c r="E1898" i="35"/>
  <c r="E276" i="35"/>
  <c r="C3346" i="35"/>
  <c r="J62" i="35"/>
  <c r="F1936" i="35"/>
  <c r="F1388" i="35"/>
  <c r="C1286" i="35"/>
  <c r="E2876" i="35"/>
  <c r="F3438" i="35"/>
  <c r="C3241" i="35"/>
  <c r="C894" i="35"/>
  <c r="C340" i="35"/>
  <c r="F1556" i="35"/>
  <c r="E20" i="8"/>
  <c r="E2099" i="35"/>
  <c r="E2076" i="35"/>
  <c r="C871" i="35"/>
  <c r="E1866" i="35"/>
  <c r="E3221" i="35"/>
  <c r="E2757" i="35"/>
  <c r="E472" i="35"/>
  <c r="C3392" i="35"/>
  <c r="F928" i="35"/>
  <c r="F1286" i="35"/>
  <c r="F619" i="35"/>
  <c r="F3068" i="35"/>
  <c r="F3376" i="35"/>
  <c r="E3131" i="35"/>
  <c r="C2578" i="35"/>
  <c r="C3279" i="35"/>
  <c r="F2204" i="35"/>
  <c r="F1574" i="35"/>
  <c r="E2991" i="35"/>
  <c r="F311" i="35"/>
  <c r="F2272" i="35"/>
  <c r="E1788" i="35"/>
  <c r="E988" i="35"/>
  <c r="F1476" i="35"/>
  <c r="E390" i="35"/>
  <c r="F239" i="35"/>
  <c r="F1888" i="35"/>
  <c r="C3386" i="35"/>
  <c r="F197" i="35"/>
  <c r="C892" i="35"/>
  <c r="F3362" i="35"/>
  <c r="E2867" i="35"/>
  <c r="E2094" i="35"/>
  <c r="F1529" i="35"/>
  <c r="C577" i="35"/>
  <c r="E1978" i="35"/>
  <c r="F1628" i="35"/>
  <c r="C1143" i="35"/>
  <c r="C3331" i="35"/>
  <c r="C2014" i="35"/>
  <c r="C396" i="35"/>
  <c r="C599" i="35"/>
  <c r="E2888" i="35"/>
  <c r="C3095" i="35"/>
  <c r="C1644" i="35"/>
  <c r="C781" i="35"/>
  <c r="F253" i="35"/>
  <c r="F517" i="35"/>
  <c r="C1837" i="35"/>
  <c r="F3479" i="35"/>
  <c r="C3436" i="35"/>
  <c r="E1757" i="35"/>
  <c r="B12" i="8"/>
  <c r="E2341" i="35"/>
  <c r="C1714" i="35"/>
  <c r="F436" i="35"/>
  <c r="F1248" i="35"/>
  <c r="F1287" i="35"/>
  <c r="F990" i="35"/>
  <c r="E300" i="35"/>
  <c r="C2190" i="35"/>
  <c r="F2548" i="35"/>
  <c r="E564" i="35"/>
  <c r="F3361" i="35"/>
  <c r="C862" i="35"/>
  <c r="E3263" i="35"/>
  <c r="C1074" i="35"/>
  <c r="C592" i="35"/>
  <c r="H85" i="35"/>
  <c r="F1727" i="35"/>
  <c r="E3182" i="35"/>
  <c r="E2573" i="35"/>
  <c r="E2205" i="35"/>
  <c r="F154" i="35"/>
  <c r="F2816" i="35"/>
  <c r="F526" i="35"/>
  <c r="M44" i="35"/>
  <c r="F2842" i="35"/>
  <c r="E3040" i="35"/>
  <c r="E1501" i="35"/>
  <c r="E2822" i="35"/>
  <c r="E2798" i="35"/>
  <c r="C263" i="35"/>
  <c r="E2238" i="35"/>
  <c r="E2005" i="35"/>
  <c r="E1546" i="35"/>
  <c r="C838" i="35"/>
  <c r="E694" i="35"/>
  <c r="C2948" i="35"/>
  <c r="C2929" i="35"/>
  <c r="C423" i="35"/>
  <c r="C2646" i="35"/>
  <c r="F2115" i="35"/>
  <c r="C1503" i="35"/>
  <c r="C3181" i="35"/>
  <c r="C2904" i="35"/>
  <c r="F962" i="35"/>
  <c r="E848" i="35"/>
  <c r="E264" i="35"/>
  <c r="E1873" i="35"/>
  <c r="C1589" i="35"/>
  <c r="E1403" i="35"/>
  <c r="H113" i="35"/>
  <c r="F1622" i="35"/>
  <c r="E2820" i="35"/>
  <c r="E582" i="35"/>
  <c r="B81" i="35"/>
  <c r="E3329" i="35"/>
  <c r="F725" i="35"/>
  <c r="E3207" i="35"/>
  <c r="F1108" i="35"/>
  <c r="F1336" i="35"/>
  <c r="E540" i="35"/>
  <c r="C3147" i="35"/>
  <c r="E2950" i="35"/>
  <c r="C831" i="35"/>
  <c r="C371" i="35"/>
  <c r="F1686" i="35"/>
  <c r="F2116" i="35"/>
  <c r="C1379" i="35"/>
  <c r="E3203" i="35"/>
  <c r="E2744" i="35"/>
  <c r="C2273" i="35"/>
  <c r="C1429" i="35"/>
  <c r="E1218" i="35"/>
  <c r="E770" i="35"/>
  <c r="E2982" i="35"/>
  <c r="F2414" i="35"/>
  <c r="F2266" i="35"/>
  <c r="C484" i="35"/>
  <c r="E3101" i="35"/>
  <c r="E1605" i="35"/>
  <c r="E1092" i="35"/>
  <c r="F2405" i="35"/>
  <c r="E3418" i="35"/>
  <c r="F1416" i="35"/>
  <c r="F1436" i="35"/>
  <c r="B107" i="45"/>
  <c r="C2308" i="35"/>
  <c r="E3378" i="35"/>
  <c r="E1714" i="35"/>
  <c r="B32" i="35"/>
  <c r="E1437" i="35"/>
  <c r="F1175" i="35"/>
  <c r="E1683" i="35"/>
  <c r="E2895" i="35"/>
  <c r="E2556" i="35"/>
  <c r="C2625" i="35"/>
  <c r="E1724" i="35"/>
  <c r="E593" i="35"/>
  <c r="E3426" i="35"/>
  <c r="C1433" i="35"/>
  <c r="E1936" i="35"/>
  <c r="E2988" i="35"/>
  <c r="F1038" i="35"/>
  <c r="F3397" i="35"/>
  <c r="C2427" i="35"/>
  <c r="E1243" i="35"/>
  <c r="F3360" i="35"/>
  <c r="D93" i="35"/>
  <c r="F2581" i="35"/>
  <c r="C2265" i="35"/>
  <c r="C1227" i="35"/>
  <c r="C740" i="35"/>
  <c r="F1635" i="35"/>
  <c r="F1444" i="35"/>
  <c r="E1692" i="35"/>
  <c r="C3416" i="35"/>
  <c r="C2686" i="35"/>
  <c r="C3249" i="35"/>
  <c r="E1852" i="35"/>
  <c r="F2466" i="35"/>
  <c r="F3419" i="35"/>
  <c r="E2230" i="35"/>
  <c r="C1908" i="35"/>
  <c r="F641" i="35"/>
  <c r="F3024" i="35"/>
  <c r="C796" i="35"/>
  <c r="E1024" i="35"/>
  <c r="E651" i="35"/>
  <c r="E675" i="35"/>
  <c r="F1363" i="35"/>
  <c r="F364" i="35"/>
  <c r="E2178" i="35"/>
  <c r="F2248" i="35"/>
  <c r="F2079" i="35"/>
  <c r="E1568" i="35"/>
  <c r="F387" i="35"/>
  <c r="E889" i="35"/>
  <c r="E283" i="35"/>
  <c r="E3058" i="35"/>
  <c r="F1037" i="35"/>
  <c r="F2489" i="35"/>
  <c r="E3327" i="35"/>
  <c r="E929" i="35"/>
  <c r="E1800" i="35"/>
  <c r="C828" i="35"/>
  <c r="C1455" i="35"/>
  <c r="C2304" i="35"/>
  <c r="F3413" i="35"/>
  <c r="E2431" i="35"/>
  <c r="E2973" i="35"/>
  <c r="F2693" i="35"/>
  <c r="C2352" i="35"/>
  <c r="F2713" i="35"/>
  <c r="M38" i="35"/>
  <c r="F3369" i="35"/>
  <c r="C3473" i="35"/>
  <c r="C519" i="35"/>
  <c r="E358" i="35"/>
  <c r="E2132" i="35"/>
  <c r="E666" i="35"/>
  <c r="F3334" i="35"/>
  <c r="C1725" i="35"/>
  <c r="J20" i="35"/>
  <c r="C2239" i="35"/>
  <c r="E2051" i="35"/>
  <c r="C1284" i="35"/>
  <c r="E1055" i="35"/>
  <c r="C2464" i="35"/>
  <c r="F3285" i="35"/>
  <c r="C3403" i="35"/>
  <c r="E1430" i="35"/>
  <c r="F2996" i="35"/>
  <c r="F2366" i="35"/>
  <c r="F2542" i="35"/>
  <c r="F1061" i="35"/>
  <c r="F2984" i="35"/>
  <c r="F1806" i="35"/>
  <c r="F1279" i="35"/>
  <c r="E637" i="35"/>
  <c r="E2795" i="35"/>
  <c r="C1871" i="35"/>
  <c r="F449" i="35"/>
  <c r="F3295" i="35"/>
  <c r="C2343" i="35"/>
  <c r="E1452" i="35"/>
  <c r="E2479" i="35"/>
  <c r="E733" i="35"/>
  <c r="F1788" i="35"/>
  <c r="E162" i="35"/>
  <c r="F2195" i="35"/>
  <c r="E1743" i="35"/>
  <c r="L14" i="8"/>
  <c r="E2796" i="35"/>
  <c r="F1792" i="35"/>
  <c r="E2953" i="35"/>
  <c r="E216" i="35"/>
  <c r="F992" i="35"/>
  <c r="E3358" i="35"/>
  <c r="F1649" i="35"/>
  <c r="C2937" i="35"/>
  <c r="F3168" i="35"/>
  <c r="F3307" i="35"/>
  <c r="C3081" i="35"/>
  <c r="E3133" i="35"/>
  <c r="C962" i="35"/>
  <c r="C1341" i="35"/>
  <c r="F880" i="35"/>
  <c r="C3363" i="35"/>
  <c r="F3090" i="35"/>
  <c r="F3244" i="35"/>
  <c r="F704" i="35"/>
  <c r="C720" i="35"/>
  <c r="C3254" i="35"/>
  <c r="E2329" i="35"/>
  <c r="C642" i="35"/>
  <c r="C342" i="35"/>
  <c r="F3020" i="35"/>
  <c r="F2985" i="35"/>
  <c r="L20" i="8"/>
  <c r="C360" i="35"/>
  <c r="F735" i="35"/>
  <c r="F3153" i="35"/>
  <c r="C2493" i="35"/>
  <c r="C1546" i="35"/>
  <c r="E2825" i="35"/>
  <c r="C2597" i="35"/>
  <c r="E3348" i="35"/>
  <c r="C1309" i="35"/>
  <c r="E406" i="35"/>
  <c r="F3239" i="35"/>
  <c r="C1300" i="35"/>
  <c r="C1973" i="35"/>
  <c r="E3175" i="35"/>
  <c r="E2655" i="35"/>
  <c r="C3253" i="35"/>
  <c r="C1538" i="35"/>
  <c r="D110" i="35"/>
  <c r="F1192" i="35"/>
  <c r="F1177" i="35"/>
  <c r="E3089" i="35"/>
  <c r="E3320" i="35"/>
  <c r="C1340" i="35"/>
  <c r="M17" i="5"/>
  <c r="E3373" i="35"/>
  <c r="F2768" i="35"/>
  <c r="E1015" i="35"/>
  <c r="F633" i="35"/>
  <c r="C1518" i="35"/>
  <c r="C1031" i="35"/>
  <c r="C3476" i="35"/>
  <c r="C896" i="35"/>
  <c r="E970" i="35"/>
  <c r="F1554" i="35"/>
  <c r="C1959" i="35"/>
  <c r="F1682" i="35"/>
  <c r="C403" i="35"/>
  <c r="F245" i="35"/>
  <c r="F259" i="35"/>
  <c r="F1783" i="35"/>
  <c r="E2253" i="35"/>
  <c r="E1892" i="35"/>
  <c r="C1351" i="35"/>
  <c r="E3351" i="35"/>
  <c r="E349" i="35"/>
  <c r="F1043" i="35"/>
  <c r="F2788" i="35"/>
  <c r="C316" i="35"/>
  <c r="B8" i="5"/>
  <c r="E2" i="8"/>
  <c r="F1100" i="35"/>
  <c r="F298" i="35"/>
  <c r="B93" i="35"/>
  <c r="E2588" i="35"/>
  <c r="C2522" i="35"/>
  <c r="F951" i="35"/>
  <c r="C2430" i="35"/>
  <c r="C952" i="35"/>
  <c r="C464" i="35"/>
  <c r="E2074" i="35"/>
  <c r="C2426" i="35"/>
  <c r="F583" i="35"/>
  <c r="E3364" i="35"/>
  <c r="F2798" i="35"/>
  <c r="E3082" i="35"/>
  <c r="E2260" i="35"/>
  <c r="C1328" i="35"/>
  <c r="F942" i="35"/>
  <c r="C436" i="35"/>
  <c r="C2700" i="35"/>
  <c r="C258" i="35"/>
  <c r="F2908" i="35"/>
  <c r="C157" i="35"/>
  <c r="F3274" i="35"/>
  <c r="F1212" i="35"/>
  <c r="C322" i="35"/>
  <c r="F718" i="35"/>
  <c r="F2341" i="35"/>
  <c r="C1941" i="35"/>
  <c r="F3181" i="35"/>
  <c r="F2774" i="35"/>
  <c r="C167" i="35"/>
  <c r="C667" i="35"/>
  <c r="F2518" i="35"/>
  <c r="E712" i="35"/>
  <c r="E3096" i="35"/>
  <c r="C2461" i="35"/>
  <c r="F468" i="35"/>
  <c r="C2920" i="35"/>
  <c r="C673" i="35"/>
  <c r="F3200" i="35"/>
  <c r="F1872" i="35"/>
  <c r="C3314" i="35"/>
  <c r="F2140" i="35"/>
  <c r="E237" i="35"/>
  <c r="C3475" i="35"/>
  <c r="F2409" i="35"/>
  <c r="M14" i="5"/>
  <c r="C2741" i="35"/>
  <c r="C575" i="35"/>
  <c r="F79" i="35"/>
  <c r="F2104" i="35"/>
  <c r="J70" i="35"/>
  <c r="E2321" i="35"/>
  <c r="C3123" i="35"/>
  <c r="E1526" i="35"/>
  <c r="E2992" i="35"/>
  <c r="E2710" i="35"/>
  <c r="E1541" i="35"/>
  <c r="C1552" i="35"/>
  <c r="C2332" i="35"/>
  <c r="F3006" i="35"/>
  <c r="B8" i="8"/>
  <c r="C2446" i="35"/>
  <c r="C336" i="35"/>
  <c r="F608" i="35"/>
  <c r="F821" i="35"/>
  <c r="C3277" i="35"/>
  <c r="C367" i="35"/>
  <c r="C3139" i="35"/>
  <c r="F3094" i="35"/>
  <c r="C1450" i="35"/>
  <c r="C1890" i="35"/>
  <c r="C1180" i="35"/>
  <c r="C3115" i="35"/>
  <c r="J96" i="35"/>
  <c r="E2067" i="35"/>
  <c r="C2248" i="35"/>
  <c r="E2346" i="35"/>
  <c r="C2635" i="35"/>
  <c r="E3092" i="35"/>
  <c r="C713" i="35"/>
  <c r="F685" i="35"/>
  <c r="E3035" i="35"/>
  <c r="E1315" i="35"/>
  <c r="F354" i="35"/>
  <c r="C1974" i="35"/>
  <c r="C1266" i="35"/>
  <c r="C2783" i="35"/>
  <c r="E506" i="35"/>
  <c r="E751" i="35"/>
  <c r="C1256" i="35"/>
  <c r="E1152" i="35"/>
  <c r="J35" i="35"/>
  <c r="E2202" i="35"/>
  <c r="C2397" i="35"/>
  <c r="F1002" i="35"/>
  <c r="C2227" i="35"/>
  <c r="B6" i="39"/>
  <c r="E619" i="35"/>
  <c r="C2046" i="35"/>
  <c r="C3168" i="35"/>
  <c r="F1252" i="35"/>
  <c r="C2992" i="35"/>
  <c r="F570" i="35"/>
  <c r="E2630" i="35"/>
  <c r="C1980" i="35"/>
  <c r="F1935" i="35"/>
  <c r="F3014" i="35"/>
  <c r="L2" i="8"/>
  <c r="F2069" i="35"/>
  <c r="E862" i="35"/>
  <c r="C1288" i="35"/>
  <c r="C1330" i="35"/>
  <c r="E1111" i="35"/>
  <c r="C3438" i="35"/>
  <c r="F2052" i="35"/>
  <c r="C2101" i="35"/>
  <c r="E1402" i="35"/>
  <c r="C3247" i="35"/>
  <c r="F2454" i="35"/>
  <c r="F1752" i="35"/>
  <c r="F471" i="35"/>
  <c r="E381" i="35"/>
  <c r="E1591" i="35"/>
  <c r="C374" i="35"/>
  <c r="E1806" i="35"/>
  <c r="E1831" i="35"/>
  <c r="E1986" i="35"/>
  <c r="F3317" i="35"/>
  <c r="F2564" i="35"/>
  <c r="F2030" i="35"/>
  <c r="F1361" i="35"/>
  <c r="C73" i="35"/>
  <c r="C2687" i="35"/>
  <c r="C3136" i="35"/>
  <c r="E3191" i="35"/>
  <c r="B63" i="35"/>
  <c r="F416" i="35"/>
  <c r="E1074" i="35"/>
  <c r="F1372" i="35"/>
  <c r="C1118" i="35"/>
  <c r="F3119" i="35"/>
  <c r="F2510" i="35"/>
  <c r="C1594" i="35"/>
  <c r="C159" i="35"/>
  <c r="F1009" i="35"/>
  <c r="E2312" i="35"/>
  <c r="F1816" i="35"/>
  <c r="F1729" i="35"/>
  <c r="E1906" i="35"/>
  <c r="C1334" i="35"/>
  <c r="C2766" i="35"/>
  <c r="F856" i="35"/>
  <c r="F1853" i="35"/>
  <c r="C1153" i="35"/>
  <c r="E165" i="35"/>
  <c r="F2050" i="35"/>
  <c r="E2240" i="35"/>
  <c r="F1726" i="35"/>
  <c r="C3100" i="35"/>
  <c r="C269" i="35"/>
  <c r="E326" i="35"/>
  <c r="C219" i="35"/>
  <c r="E2261" i="35"/>
  <c r="M2" i="8"/>
  <c r="N19" i="5"/>
  <c r="C2757" i="35"/>
  <c r="C800" i="35"/>
  <c r="C898" i="35"/>
  <c r="F715" i="35"/>
  <c r="C3427" i="35"/>
  <c r="C2105" i="35"/>
  <c r="F1237" i="35"/>
  <c r="E464" i="35"/>
  <c r="C2029" i="35"/>
  <c r="F1960" i="35"/>
  <c r="F1606" i="35"/>
  <c r="C1367" i="35"/>
  <c r="E1606" i="35"/>
  <c r="E2529" i="35"/>
  <c r="E1447" i="35"/>
  <c r="E2381" i="35"/>
  <c r="E3241" i="35"/>
  <c r="C2172" i="35"/>
  <c r="F1462" i="35"/>
  <c r="H124" i="35"/>
  <c r="F1001" i="35"/>
  <c r="E1966" i="35"/>
  <c r="F2750" i="35"/>
  <c r="E1117" i="35"/>
  <c r="E1415" i="35"/>
  <c r="F542" i="35"/>
  <c r="F1630" i="35"/>
  <c r="E2052" i="35"/>
  <c r="C2253" i="35"/>
  <c r="C1394" i="35"/>
  <c r="E3451" i="35"/>
  <c r="F2332" i="35"/>
  <c r="F801" i="35"/>
  <c r="C3359" i="35"/>
  <c r="C1999" i="35"/>
  <c r="F1523" i="35"/>
  <c r="C2969" i="35"/>
  <c r="C2895" i="35"/>
  <c r="E2811" i="35"/>
  <c r="E2113" i="35"/>
  <c r="F925" i="35"/>
  <c r="F501" i="35"/>
  <c r="F498" i="35"/>
  <c r="F2175" i="35"/>
  <c r="E1235" i="35"/>
  <c r="F2974" i="35"/>
  <c r="E1096" i="35"/>
  <c r="F982" i="35"/>
  <c r="C1386" i="35"/>
  <c r="E400" i="35"/>
  <c r="F1659" i="35"/>
  <c r="E2760" i="35"/>
  <c r="E1142" i="35"/>
  <c r="C1906" i="35"/>
  <c r="F892" i="35"/>
  <c r="F1039" i="35"/>
  <c r="E2344" i="35"/>
  <c r="F345" i="35"/>
  <c r="C41" i="35"/>
  <c r="E1239" i="35"/>
  <c r="F2284" i="35"/>
  <c r="E3180" i="35"/>
  <c r="C1408" i="35"/>
  <c r="C913" i="35"/>
  <c r="E2361" i="35"/>
  <c r="E1307" i="35"/>
  <c r="F192" i="35"/>
  <c r="C2851" i="35"/>
  <c r="E2964" i="35"/>
  <c r="C1335" i="35"/>
  <c r="E3356" i="35"/>
  <c r="E2112" i="35"/>
  <c r="E2001" i="35"/>
  <c r="F2173" i="35"/>
  <c r="E1604" i="35"/>
  <c r="C1624" i="35"/>
  <c r="C1254" i="35"/>
  <c r="E1610" i="35"/>
  <c r="E1318" i="35"/>
  <c r="F2459" i="35"/>
  <c r="F2411" i="35"/>
  <c r="C3445" i="35"/>
  <c r="C2752" i="35"/>
  <c r="E883" i="35"/>
  <c r="M50" i="35"/>
  <c r="F827" i="35"/>
  <c r="F988" i="35"/>
  <c r="E1108" i="35"/>
  <c r="E1915" i="35"/>
  <c r="F312" i="35"/>
  <c r="F860" i="35"/>
  <c r="C1762" i="35"/>
  <c r="C3098" i="35"/>
  <c r="C284" i="35"/>
  <c r="E2392" i="35"/>
  <c r="D43" i="35"/>
  <c r="E3055" i="35"/>
  <c r="F1405" i="35"/>
  <c r="B23" i="8"/>
  <c r="F3154" i="35"/>
  <c r="E2736" i="35"/>
  <c r="D87" i="35"/>
  <c r="F3363" i="35"/>
  <c r="C2252" i="35"/>
  <c r="F2986" i="35"/>
  <c r="E1619" i="35"/>
  <c r="F2215" i="35"/>
  <c r="F3080" i="35"/>
  <c r="F2270" i="35"/>
  <c r="F2997" i="35"/>
  <c r="F338" i="35"/>
  <c r="E2712" i="35"/>
  <c r="F35" i="35"/>
  <c r="F1034" i="35"/>
  <c r="F2579" i="35"/>
  <c r="C2122" i="35"/>
  <c r="C380" i="35"/>
  <c r="F1479" i="35"/>
  <c r="E603" i="35"/>
  <c r="E2246" i="35"/>
  <c r="C2849" i="35"/>
  <c r="E2692" i="35"/>
  <c r="C2810" i="35"/>
  <c r="F2591" i="35"/>
  <c r="E3321" i="35"/>
  <c r="F1136" i="35"/>
  <c r="F1789" i="35"/>
  <c r="C3194" i="35"/>
  <c r="E968" i="35"/>
  <c r="E281" i="35"/>
  <c r="F1641" i="35"/>
  <c r="F1473" i="35"/>
  <c r="C1115" i="35"/>
  <c r="E2625" i="35"/>
  <c r="C3377" i="35"/>
  <c r="F3349" i="35"/>
  <c r="C3313" i="35"/>
  <c r="E3455" i="35"/>
  <c r="E726" i="35"/>
  <c r="E2869" i="35"/>
  <c r="F2080" i="35"/>
  <c r="C1343" i="35"/>
  <c r="C2032" i="35"/>
  <c r="E3468" i="35"/>
  <c r="C1794" i="35"/>
  <c r="E2690" i="35"/>
  <c r="C2785" i="35"/>
  <c r="C763" i="35"/>
  <c r="E1268" i="35"/>
  <c r="C1683" i="35"/>
  <c r="E1188" i="35"/>
  <c r="C1174" i="35"/>
  <c r="F3212" i="35"/>
  <c r="C2164" i="35"/>
  <c r="C1568" i="35"/>
  <c r="F1700" i="35"/>
  <c r="F1369" i="35"/>
  <c r="F3111" i="35"/>
  <c r="M14" i="8"/>
  <c r="F424" i="35"/>
  <c r="F3364" i="35"/>
  <c r="F17" i="5"/>
  <c r="E2501" i="35"/>
  <c r="F1452" i="35"/>
  <c r="F2520" i="35"/>
  <c r="C2296" i="35"/>
  <c r="F2153" i="35"/>
  <c r="F3389" i="35"/>
  <c r="E481" i="35"/>
  <c r="F1720" i="35"/>
  <c r="C2842" i="35"/>
  <c r="E3346" i="35"/>
  <c r="C320" i="35"/>
  <c r="E1163" i="35"/>
  <c r="F300" i="35"/>
  <c r="E2128" i="35"/>
  <c r="E1629" i="35"/>
  <c r="E574" i="35"/>
  <c r="E52" i="35"/>
  <c r="F678" i="35"/>
  <c r="F3423" i="35"/>
  <c r="E2445" i="35"/>
  <c r="F384" i="35"/>
  <c r="F2023" i="35"/>
  <c r="E454" i="35"/>
  <c r="C2732" i="35"/>
  <c r="F2483" i="35"/>
  <c r="F1790" i="35"/>
  <c r="F580" i="35"/>
  <c r="F2398" i="35"/>
  <c r="F539" i="35"/>
  <c r="E3231" i="35"/>
  <c r="E1702" i="35"/>
  <c r="F712" i="35"/>
  <c r="D68" i="35"/>
  <c r="F1748" i="35"/>
  <c r="E150" i="35"/>
  <c r="E292" i="35"/>
  <c r="F2436" i="35"/>
  <c r="E2976" i="35"/>
  <c r="E1860" i="35"/>
  <c r="E2839" i="35"/>
  <c r="C2015" i="35"/>
  <c r="E1371" i="35"/>
  <c r="E1083" i="35"/>
  <c r="E3343" i="35"/>
  <c r="E1725" i="35"/>
  <c r="E930" i="35"/>
  <c r="C2140" i="35"/>
  <c r="F3246" i="35"/>
  <c r="F3155" i="35"/>
  <c r="E1992" i="35"/>
  <c r="C2509" i="35"/>
  <c r="C3301" i="35"/>
  <c r="E1748" i="35"/>
  <c r="C2299" i="35"/>
  <c r="C621" i="35"/>
  <c r="F900" i="35"/>
  <c r="C1506" i="35"/>
  <c r="E1216" i="35"/>
  <c r="E1256" i="35"/>
  <c r="F1224" i="35"/>
  <c r="B82" i="35"/>
  <c r="C2758" i="35"/>
  <c r="F1737" i="35"/>
  <c r="C1458" i="35"/>
  <c r="E1110" i="35"/>
  <c r="F711" i="35"/>
  <c r="C883" i="35"/>
  <c r="E1808" i="35"/>
  <c r="F789" i="35"/>
  <c r="E3184" i="35"/>
  <c r="F2784" i="35"/>
  <c r="E1764" i="35"/>
  <c r="D18" i="8"/>
  <c r="C2779" i="35"/>
  <c r="F1385" i="35"/>
  <c r="E1468" i="35"/>
  <c r="F2051" i="35"/>
  <c r="E1060" i="35"/>
  <c r="E522" i="35"/>
  <c r="F2729" i="35"/>
  <c r="C3391" i="35"/>
  <c r="E934" i="35"/>
  <c r="E491" i="35"/>
  <c r="C469" i="35"/>
  <c r="F3072" i="35"/>
  <c r="E3238" i="35"/>
  <c r="F2206" i="35"/>
  <c r="E2959" i="35"/>
  <c r="E1461" i="35"/>
  <c r="F2717" i="35"/>
  <c r="F466" i="35"/>
  <c r="E1144" i="35"/>
  <c r="C1131" i="35"/>
  <c r="F1171" i="35"/>
  <c r="C1125" i="35"/>
  <c r="C2395" i="35"/>
  <c r="C846" i="35"/>
  <c r="C2861" i="35"/>
  <c r="C351" i="35"/>
  <c r="C2731" i="35"/>
  <c r="B21" i="39"/>
  <c r="F1111" i="35"/>
  <c r="E238" i="35"/>
  <c r="F3327" i="35"/>
  <c r="F201" i="35"/>
  <c r="F3442" i="35"/>
  <c r="F1496" i="35"/>
  <c r="F2169" i="35"/>
  <c r="F276" i="35"/>
  <c r="C3167" i="35"/>
  <c r="E3413" i="35"/>
  <c r="E478" i="35"/>
  <c r="E1981" i="35"/>
  <c r="E1941" i="35"/>
  <c r="F1685" i="35"/>
  <c r="F1004" i="35"/>
  <c r="F1911" i="35"/>
  <c r="C1804" i="35"/>
  <c r="C1838" i="35"/>
  <c r="E1046" i="35"/>
  <c r="E2865" i="35"/>
  <c r="E3406" i="35"/>
  <c r="F2860" i="35"/>
  <c r="N17" i="5"/>
  <c r="E1518" i="35"/>
  <c r="E3120" i="35"/>
  <c r="F1702" i="35"/>
  <c r="E579" i="35"/>
  <c r="C1251" i="35"/>
  <c r="F265" i="35"/>
  <c r="C3140" i="35"/>
  <c r="C3481" i="35"/>
  <c r="C2193" i="35"/>
  <c r="E1771" i="35"/>
  <c r="E3279" i="35"/>
  <c r="C1363" i="35"/>
  <c r="C3082" i="35"/>
  <c r="F2808" i="35"/>
  <c r="C1161" i="35"/>
  <c r="C1634" i="35"/>
  <c r="F3059" i="35"/>
  <c r="F1200" i="35"/>
  <c r="E618" i="35"/>
  <c r="C2813" i="35"/>
  <c r="C3035" i="35"/>
  <c r="F152" i="35"/>
  <c r="E2593" i="35"/>
  <c r="F2545" i="35"/>
  <c r="F2513" i="35"/>
  <c r="E706" i="35"/>
  <c r="F3103" i="35"/>
  <c r="F2900" i="35"/>
  <c r="F2433" i="35"/>
  <c r="C3376" i="35"/>
  <c r="F688" i="35"/>
  <c r="C561" i="35"/>
  <c r="C3356" i="35"/>
  <c r="F2669" i="35"/>
  <c r="M49" i="35"/>
  <c r="F2704" i="35"/>
  <c r="B4" i="38"/>
  <c r="F2431" i="35"/>
  <c r="F676" i="35"/>
  <c r="E895" i="35"/>
  <c r="E3137" i="35"/>
  <c r="F1605" i="35"/>
  <c r="C1111" i="35"/>
  <c r="F2608" i="35"/>
  <c r="C1081" i="35"/>
  <c r="C2652" i="35"/>
  <c r="F2110" i="35"/>
  <c r="F1786" i="35"/>
  <c r="M17" i="8"/>
  <c r="E44" i="35"/>
  <c r="E2900" i="35"/>
  <c r="F2450" i="35"/>
  <c r="E436" i="35"/>
  <c r="C3480" i="35"/>
  <c r="C391" i="35"/>
  <c r="F3136" i="35"/>
  <c r="F2869" i="35"/>
  <c r="E1982" i="35"/>
  <c r="E376" i="35"/>
  <c r="C1249" i="35"/>
  <c r="C1521" i="35"/>
  <c r="E2962" i="35"/>
  <c r="E1868" i="35"/>
  <c r="F2886" i="35"/>
  <c r="F2124" i="35"/>
  <c r="E1037" i="35"/>
  <c r="F1715" i="35"/>
  <c r="F638" i="35"/>
  <c r="F2196" i="35"/>
  <c r="E219" i="35"/>
  <c r="E167" i="35"/>
  <c r="F3217" i="35"/>
  <c r="C505" i="35"/>
  <c r="E763" i="35"/>
  <c r="C2027" i="35"/>
  <c r="F1865" i="35"/>
  <c r="E1036" i="35"/>
  <c r="E2936" i="35"/>
  <c r="F1810" i="35"/>
  <c r="E1680" i="35"/>
  <c r="C2271" i="35"/>
  <c r="F1765" i="35"/>
  <c r="C1550" i="35"/>
  <c r="F806" i="35"/>
  <c r="F1390" i="35"/>
  <c r="F2503" i="35"/>
  <c r="C382" i="35"/>
  <c r="E1007" i="35"/>
  <c r="C3054" i="35"/>
  <c r="F2410" i="35"/>
  <c r="E290" i="35"/>
  <c r="E517" i="35"/>
  <c r="F2164" i="35"/>
  <c r="E993" i="35"/>
  <c r="E1350" i="35"/>
  <c r="C745" i="35"/>
  <c r="F2930" i="35"/>
  <c r="F509" i="35"/>
  <c r="C213" i="35"/>
  <c r="F1446" i="35"/>
  <c r="C1369" i="35"/>
  <c r="E2688" i="35"/>
  <c r="B4" i="39"/>
  <c r="E1444" i="35"/>
  <c r="E1937" i="35"/>
  <c r="C878" i="35"/>
  <c r="F2667" i="35"/>
  <c r="E1322" i="35"/>
  <c r="C2629" i="35"/>
  <c r="B15" i="39"/>
  <c r="F1116" i="35"/>
  <c r="C1586" i="35"/>
  <c r="E456" i="35"/>
  <c r="F2229" i="35"/>
  <c r="C2978" i="35"/>
  <c r="F422" i="35"/>
  <c r="C3246" i="35"/>
  <c r="C907" i="35"/>
  <c r="E1337" i="35"/>
  <c r="F3437" i="35"/>
  <c r="F2076" i="35"/>
  <c r="F2871" i="35"/>
  <c r="E3335" i="35"/>
  <c r="F125" i="35"/>
  <c r="F3422" i="35"/>
  <c r="L4" i="8"/>
  <c r="F1893" i="35"/>
  <c r="E2177" i="35"/>
  <c r="C2512" i="35"/>
  <c r="F3454" i="35"/>
  <c r="E1696" i="35"/>
  <c r="F2242" i="35"/>
  <c r="F1831" i="35"/>
  <c r="F973" i="35"/>
  <c r="E3202" i="35"/>
  <c r="B52" i="35"/>
  <c r="C716" i="35"/>
  <c r="F1822" i="35"/>
  <c r="B16" i="8"/>
  <c r="E2358" i="35"/>
  <c r="C2908" i="35"/>
  <c r="F2535" i="35"/>
  <c r="C744" i="35"/>
  <c r="C370" i="35"/>
  <c r="E2428" i="35"/>
  <c r="E2061" i="35"/>
  <c r="E120" i="35"/>
  <c r="M15" i="8"/>
  <c r="C540" i="35"/>
  <c r="E2139" i="35"/>
  <c r="F1791" i="35"/>
  <c r="C2692" i="35"/>
  <c r="F318" i="35"/>
  <c r="F3058" i="35"/>
  <c r="C2455" i="35"/>
  <c r="F2940" i="35"/>
  <c r="F2850" i="35"/>
  <c r="F2391" i="35"/>
  <c r="C2657" i="35"/>
  <c r="E1733" i="35"/>
  <c r="F882" i="35"/>
  <c r="F3357" i="35"/>
  <c r="E2809" i="35"/>
  <c r="C3367" i="35"/>
  <c r="E536" i="35"/>
  <c r="C584" i="35"/>
  <c r="E814" i="35"/>
  <c r="C1265" i="35"/>
  <c r="C1493" i="35"/>
  <c r="E63" i="35"/>
  <c r="F286" i="35"/>
  <c r="F2913" i="35"/>
  <c r="F2291" i="35"/>
  <c r="F1433" i="35"/>
  <c r="C35" i="35"/>
  <c r="F3428" i="35"/>
  <c r="F2955" i="35"/>
  <c r="F1854" i="35"/>
  <c r="E866" i="35"/>
  <c r="C486" i="35"/>
  <c r="E2088" i="35"/>
  <c r="C2435" i="35"/>
  <c r="C900" i="35"/>
  <c r="C705" i="35"/>
  <c r="C1708" i="35"/>
  <c r="C2287" i="35"/>
  <c r="F1532" i="35"/>
  <c r="C417" i="35"/>
  <c r="F3043" i="35"/>
  <c r="E1863" i="35"/>
  <c r="E2560" i="35"/>
  <c r="E302" i="35"/>
  <c r="H36" i="35"/>
  <c r="E3130" i="35"/>
  <c r="E2524" i="35"/>
  <c r="F3227" i="35"/>
  <c r="E3482" i="35"/>
  <c r="C2442" i="35"/>
  <c r="C568" i="35"/>
  <c r="C1382" i="35"/>
  <c r="F1528" i="35"/>
  <c r="E1053" i="35"/>
  <c r="E2940" i="35"/>
  <c r="F1687" i="35"/>
  <c r="F1900" i="35"/>
  <c r="E2500" i="35"/>
  <c r="C2913" i="35"/>
  <c r="C918" i="35"/>
  <c r="E2979" i="35"/>
  <c r="C3409" i="35"/>
  <c r="E2245" i="35"/>
  <c r="F2505" i="35"/>
  <c r="C919" i="35"/>
  <c r="C620" i="35"/>
  <c r="E752" i="35"/>
  <c r="C1911" i="35"/>
  <c r="E3030" i="35"/>
  <c r="F1415" i="35"/>
  <c r="C2787" i="35"/>
  <c r="F1677" i="35"/>
  <c r="F236" i="35"/>
  <c r="F3453" i="35"/>
  <c r="F1987" i="35"/>
  <c r="C293" i="35"/>
  <c r="E999" i="35"/>
  <c r="E1971" i="35"/>
  <c r="E1070" i="35"/>
  <c r="C1498" i="35"/>
  <c r="E2968" i="35"/>
  <c r="C1818" i="35"/>
  <c r="F2643" i="35"/>
  <c r="E1762" i="35"/>
  <c r="E3124" i="35"/>
  <c r="C657" i="35"/>
  <c r="E2348" i="35"/>
  <c r="E2190" i="35"/>
  <c r="C1336" i="35"/>
  <c r="E2621" i="35"/>
  <c r="E2483" i="35"/>
  <c r="C2069" i="35"/>
  <c r="C1619" i="35"/>
  <c r="C2776" i="35"/>
  <c r="F1367" i="35"/>
  <c r="E2850" i="35"/>
  <c r="E3151" i="35"/>
  <c r="F3063" i="35"/>
  <c r="F907" i="35"/>
  <c r="C1701" i="35"/>
  <c r="J36" i="35"/>
  <c r="C915" i="35"/>
  <c r="F3352" i="35"/>
  <c r="F1683" i="35"/>
  <c r="F3390" i="35"/>
  <c r="E1292" i="35"/>
  <c r="C1313" i="35"/>
  <c r="C2017" i="35"/>
  <c r="C2889" i="35"/>
  <c r="F1328" i="35"/>
  <c r="C3072" i="35"/>
  <c r="F2730" i="35"/>
  <c r="C2294" i="35"/>
  <c r="C2940" i="35"/>
  <c r="C3439" i="35"/>
  <c r="E3075" i="35"/>
  <c r="F2419" i="35"/>
  <c r="F822" i="35"/>
  <c r="E1078" i="35"/>
  <c r="C1771" i="35"/>
  <c r="C292" i="35"/>
  <c r="C1519" i="35"/>
  <c r="C1053" i="35"/>
  <c r="D15" i="8"/>
  <c r="F2439" i="35"/>
  <c r="C2698" i="35"/>
  <c r="E393" i="35"/>
  <c r="E1221" i="35"/>
  <c r="C1961" i="35"/>
  <c r="E2750" i="35"/>
  <c r="F515" i="35"/>
  <c r="C2257" i="35"/>
  <c r="C1755" i="35"/>
  <c r="E2189" i="35"/>
  <c r="F490" i="35"/>
  <c r="C2290" i="35"/>
  <c r="F1564" i="35"/>
  <c r="E3104" i="35"/>
  <c r="C2312" i="35"/>
  <c r="E1567" i="35"/>
  <c r="F1210" i="35"/>
  <c r="F1371" i="35"/>
  <c r="E1275" i="35"/>
  <c r="C3424" i="35"/>
  <c r="E1297" i="35"/>
  <c r="C1687" i="35"/>
  <c r="F2799" i="35"/>
  <c r="C1571" i="35"/>
  <c r="E1946" i="35"/>
  <c r="C786" i="35"/>
  <c r="C1878" i="35"/>
  <c r="F3128" i="35"/>
  <c r="E2221" i="35"/>
  <c r="E3487" i="35"/>
  <c r="C2887" i="35"/>
  <c r="C1696" i="35"/>
  <c r="F2217" i="35"/>
  <c r="E1298" i="35"/>
  <c r="C737" i="35"/>
  <c r="F3050" i="35"/>
  <c r="E1870" i="35"/>
  <c r="E1640" i="35"/>
  <c r="C446" i="35"/>
  <c r="F2531" i="35"/>
  <c r="F1875" i="35"/>
  <c r="E1364" i="35"/>
  <c r="E2343" i="35"/>
  <c r="C951" i="35"/>
  <c r="C2660" i="35"/>
  <c r="E3017" i="35"/>
  <c r="C586" i="35"/>
  <c r="C3361" i="35"/>
  <c r="D6" i="8"/>
  <c r="C2217" i="35"/>
  <c r="E3391" i="35"/>
  <c r="C1375" i="35"/>
  <c r="F598" i="35"/>
  <c r="C1222" i="35"/>
  <c r="F1505" i="35"/>
  <c r="F1321" i="35"/>
  <c r="F2630" i="35"/>
  <c r="E2171" i="35"/>
  <c r="F909" i="35"/>
  <c r="E2166" i="35"/>
  <c r="E3007" i="35"/>
  <c r="F1261" i="35"/>
  <c r="F1118" i="35"/>
  <c r="F2133" i="35"/>
  <c r="E3268" i="35"/>
  <c r="C3131" i="35"/>
  <c r="E730" i="35"/>
  <c r="C1160" i="35"/>
  <c r="C1989" i="35"/>
  <c r="C70" i="35"/>
  <c r="F362" i="35"/>
  <c r="E2872" i="35"/>
  <c r="C2778" i="35"/>
  <c r="E741" i="35"/>
  <c r="F825" i="35"/>
  <c r="C817" i="35"/>
  <c r="E1654" i="35"/>
  <c r="F2203" i="35"/>
  <c r="F1963" i="35"/>
  <c r="E2980" i="35"/>
  <c r="F1980" i="35"/>
  <c r="E199" i="35"/>
  <c r="E2905" i="35"/>
  <c r="E3334" i="35"/>
  <c r="E2127" i="35"/>
  <c r="F2894" i="35"/>
  <c r="F1410" i="35"/>
  <c r="E2083" i="35"/>
  <c r="C1416" i="35"/>
  <c r="C1932" i="35"/>
  <c r="C15" i="8"/>
  <c r="C2337" i="35"/>
  <c r="E1786" i="35"/>
  <c r="E990" i="35"/>
  <c r="E1333" i="35"/>
  <c r="C1078" i="35"/>
  <c r="E1150" i="35"/>
  <c r="C24" i="8"/>
  <c r="E3043" i="35"/>
  <c r="F1468" i="35"/>
  <c r="C1438" i="35"/>
  <c r="C770" i="35"/>
  <c r="E1010" i="35"/>
  <c r="E628" i="35"/>
  <c r="D120" i="35"/>
  <c r="F2885" i="35"/>
  <c r="F2797" i="35"/>
  <c r="E1876" i="35"/>
  <c r="E3434" i="35"/>
  <c r="F981" i="35"/>
  <c r="C185" i="35"/>
  <c r="C2620" i="35"/>
  <c r="F2964" i="35"/>
  <c r="C2144" i="35"/>
  <c r="E1082" i="35"/>
  <c r="C274" i="35"/>
  <c r="E2064" i="35"/>
  <c r="F2595" i="35"/>
  <c r="F590" i="35"/>
  <c r="E3020" i="35"/>
  <c r="E3233" i="35"/>
  <c r="F1347" i="35"/>
  <c r="F3092" i="35"/>
  <c r="F1504" i="35"/>
  <c r="F2983" i="35"/>
  <c r="E1797" i="35"/>
  <c r="C783" i="35"/>
  <c r="E1289" i="35"/>
  <c r="C718" i="35"/>
  <c r="F995" i="35"/>
  <c r="E2889" i="35"/>
  <c r="F3037" i="35"/>
  <c r="E2148" i="35"/>
  <c r="F2627" i="35"/>
  <c r="E3281" i="35"/>
  <c r="F794" i="35"/>
  <c r="C1207" i="35"/>
  <c r="E2195" i="35"/>
  <c r="O30" i="5"/>
  <c r="E1018" i="35"/>
  <c r="F2661" i="35"/>
  <c r="C864" i="35"/>
  <c r="F1173" i="35"/>
  <c r="H77" i="35"/>
  <c r="C2224" i="35"/>
  <c r="F1754" i="35"/>
  <c r="C1595" i="35"/>
  <c r="F1296" i="35"/>
  <c r="J29" i="35"/>
  <c r="C2412" i="35"/>
  <c r="C3479" i="35"/>
  <c r="E938" i="35"/>
  <c r="E890" i="35"/>
  <c r="F2492" i="35"/>
  <c r="C496" i="35"/>
  <c r="C2085" i="35"/>
  <c r="C1079" i="35"/>
  <c r="E2281" i="35"/>
  <c r="F1697" i="35"/>
  <c r="C494" i="35"/>
  <c r="C523" i="35"/>
  <c r="C723" i="35"/>
  <c r="F2990" i="35"/>
  <c r="C1965" i="35"/>
  <c r="F2840" i="35"/>
  <c r="F1876" i="35"/>
  <c r="C1951" i="35"/>
  <c r="C3240" i="35"/>
  <c r="C399" i="35"/>
  <c r="F317" i="35"/>
  <c r="E1798" i="35"/>
  <c r="F2754" i="35"/>
  <c r="E1687" i="35"/>
  <c r="F2678" i="35"/>
  <c r="E2134" i="35"/>
  <c r="E1775" i="35"/>
  <c r="C2207" i="35"/>
  <c r="E1657" i="35"/>
  <c r="E1473" i="35"/>
  <c r="F2070" i="35"/>
  <c r="C3324" i="35"/>
  <c r="E3217" i="35"/>
  <c r="F1256" i="35"/>
  <c r="E2924" i="35"/>
  <c r="C1738" i="35"/>
  <c r="E1949" i="35"/>
  <c r="E2350" i="35"/>
  <c r="F3396" i="35"/>
  <c r="E723" i="35"/>
  <c r="F2688" i="35"/>
  <c r="F1441" i="35"/>
  <c r="E1826" i="35"/>
  <c r="F993" i="35"/>
  <c r="C2209" i="35"/>
  <c r="C3345" i="35"/>
  <c r="E332" i="35"/>
  <c r="F1218" i="35"/>
  <c r="C252" i="35"/>
  <c r="C1987" i="35"/>
  <c r="F1501" i="35"/>
  <c r="F1573" i="35"/>
  <c r="E3052" i="35"/>
  <c r="F1208" i="35"/>
  <c r="E1016" i="35"/>
  <c r="C2147" i="35"/>
  <c r="E2767" i="35"/>
  <c r="M53" i="35"/>
  <c r="E2510" i="35"/>
  <c r="M125" i="35"/>
  <c r="C2710" i="35"/>
  <c r="F1044" i="35"/>
  <c r="E1095" i="35"/>
  <c r="F546" i="35"/>
  <c r="C2242" i="35"/>
  <c r="F2921" i="35"/>
  <c r="E779" i="35"/>
  <c r="E2963" i="35"/>
  <c r="E753" i="35"/>
  <c r="E660" i="35"/>
  <c r="E2707" i="35"/>
  <c r="F1826" i="35"/>
  <c r="E1210" i="35"/>
  <c r="F3367" i="35"/>
  <c r="E858" i="35"/>
  <c r="F986" i="35"/>
  <c r="C882" i="35"/>
  <c r="C475" i="35"/>
  <c r="F1022" i="35"/>
  <c r="F2582" i="35"/>
  <c r="C2370" i="35"/>
  <c r="C2268" i="35"/>
  <c r="C2135" i="35"/>
  <c r="C2745" i="35"/>
  <c r="C2052" i="35"/>
  <c r="E1676" i="35"/>
  <c r="C2833" i="35"/>
  <c r="F2024" i="35"/>
  <c r="C2348" i="35"/>
  <c r="E1719" i="35"/>
  <c r="F206" i="35"/>
  <c r="F3188" i="35"/>
  <c r="C299" i="35"/>
  <c r="C928" i="35"/>
  <c r="C1383" i="35"/>
  <c r="E992" i="35"/>
  <c r="C2167" i="35"/>
  <c r="E171" i="35"/>
  <c r="E3393" i="35"/>
  <c r="E794" i="35"/>
  <c r="C1920" i="35"/>
  <c r="F2646" i="35"/>
  <c r="C835" i="35"/>
  <c r="F62" i="35"/>
  <c r="F2339" i="35"/>
  <c r="F763" i="35"/>
  <c r="E1805" i="35"/>
  <c r="E2768" i="35"/>
  <c r="E736" i="35"/>
  <c r="E633" i="35"/>
  <c r="F1307" i="35"/>
  <c r="C8" i="5"/>
  <c r="E1678" i="35"/>
  <c r="E273" i="35"/>
  <c r="F1081" i="35"/>
  <c r="C183" i="35"/>
  <c r="F1933" i="35"/>
  <c r="L3" i="5"/>
  <c r="C462" i="35"/>
  <c r="F2509" i="35"/>
  <c r="F2487" i="35"/>
  <c r="E925" i="35"/>
  <c r="C3283" i="35"/>
  <c r="D25" i="39"/>
  <c r="C223" i="35"/>
  <c r="C2658" i="35"/>
  <c r="C1747" i="35"/>
  <c r="F2058" i="35"/>
  <c r="E2025" i="35"/>
  <c r="E1689" i="35"/>
  <c r="E1139" i="35"/>
  <c r="L5" i="8"/>
  <c r="F2063" i="35"/>
  <c r="C2254" i="35"/>
  <c r="F478" i="35"/>
  <c r="F2858" i="35"/>
  <c r="C1272" i="35"/>
  <c r="E1244" i="35"/>
  <c r="C2680" i="35"/>
  <c r="C2907" i="35"/>
  <c r="C2706" i="35"/>
  <c r="F1131" i="35"/>
  <c r="C1588" i="35"/>
  <c r="C279" i="35"/>
  <c r="C2133" i="35"/>
  <c r="E3449" i="35"/>
  <c r="E2314" i="35"/>
  <c r="E3316" i="35"/>
  <c r="E952" i="35"/>
  <c r="E966" i="35"/>
  <c r="C2567" i="35"/>
  <c r="F1340" i="35"/>
  <c r="F447" i="35"/>
  <c r="E760" i="35"/>
  <c r="F3348" i="35"/>
  <c r="F175" i="35"/>
  <c r="C1641" i="35"/>
  <c r="E1519" i="35"/>
  <c r="E1959" i="35"/>
  <c r="E1326" i="35"/>
  <c r="C3077" i="35"/>
  <c r="F500" i="35"/>
  <c r="F3359" i="35"/>
  <c r="C659" i="35"/>
  <c r="E819" i="35"/>
  <c r="M54" i="35"/>
  <c r="M123" i="35"/>
  <c r="E1663" i="35"/>
  <c r="F3107" i="35"/>
  <c r="F611" i="35"/>
  <c r="E3240" i="35"/>
  <c r="F3458" i="35"/>
  <c r="C2640" i="35"/>
  <c r="D3" i="8"/>
  <c r="F3195" i="35"/>
  <c r="F2903" i="35"/>
  <c r="E785" i="35"/>
  <c r="E2998" i="35"/>
  <c r="C690" i="35"/>
  <c r="E2143" i="35"/>
  <c r="C3486" i="35"/>
  <c r="F529" i="35"/>
  <c r="E2032" i="35"/>
  <c r="C2150" i="35"/>
  <c r="F631" i="35"/>
  <c r="C2325" i="35"/>
  <c r="E2027" i="35"/>
  <c r="C2641" i="35"/>
  <c r="C1621" i="35"/>
  <c r="F1490" i="35"/>
  <c r="F2727" i="35"/>
  <c r="F3127" i="35"/>
  <c r="F1693" i="35"/>
  <c r="F3135" i="35"/>
  <c r="F1901" i="35"/>
  <c r="E2168" i="35"/>
  <c r="E1551" i="35"/>
  <c r="E1837" i="35"/>
  <c r="F1695" i="35"/>
  <c r="F21" i="35"/>
  <c r="C1609" i="35"/>
  <c r="F1031" i="35"/>
  <c r="C2985" i="35"/>
  <c r="F556" i="35"/>
  <c r="F564" i="35"/>
  <c r="B70" i="35"/>
  <c r="C488" i="35"/>
  <c r="C2667" i="35"/>
  <c r="E2375" i="35"/>
  <c r="E547" i="35"/>
  <c r="E125" i="35"/>
  <c r="C2986" i="35"/>
  <c r="C2836" i="35"/>
  <c r="E1890" i="35"/>
  <c r="C339" i="35"/>
  <c r="F1651" i="35"/>
  <c r="C1253" i="35"/>
  <c r="F782" i="35"/>
  <c r="F2321" i="35"/>
  <c r="F781" i="35"/>
  <c r="C655" i="35"/>
  <c r="C1962" i="35"/>
  <c r="F389" i="35"/>
  <c r="F2803" i="35"/>
  <c r="F2179" i="35"/>
  <c r="F2779" i="35"/>
  <c r="E324" i="35"/>
  <c r="E2734" i="35"/>
  <c r="F308" i="35"/>
  <c r="F2789" i="35"/>
  <c r="C495" i="35"/>
  <c r="C591" i="35"/>
  <c r="F2901" i="35"/>
  <c r="C1223" i="35"/>
  <c r="F1848" i="35"/>
  <c r="F331" i="35"/>
  <c r="E1644" i="35"/>
  <c r="K9" i="8"/>
  <c r="E1814" i="35"/>
  <c r="C2945" i="35"/>
  <c r="F3011" i="35"/>
  <c r="E900" i="35"/>
  <c r="M104" i="35"/>
  <c r="F2962" i="35"/>
  <c r="F29" i="35"/>
  <c r="C3404" i="35"/>
  <c r="E2408" i="35"/>
  <c r="C902" i="35"/>
  <c r="E2587" i="35"/>
  <c r="E1119" i="35"/>
  <c r="C409" i="35"/>
  <c r="C1349" i="35"/>
  <c r="F349" i="35"/>
  <c r="C521" i="35"/>
  <c r="F2617" i="35"/>
  <c r="F2980" i="35"/>
  <c r="C383" i="35"/>
  <c r="E2668" i="35"/>
  <c r="E492" i="35"/>
  <c r="C257" i="35"/>
  <c r="C994" i="35"/>
  <c r="F3066" i="35"/>
  <c r="E1262" i="35"/>
  <c r="C2924" i="35"/>
  <c r="F2331" i="35"/>
  <c r="E2499" i="35"/>
  <c r="C647" i="35"/>
  <c r="E1935" i="35"/>
  <c r="F1430" i="35"/>
  <c r="C172" i="35"/>
  <c r="D9" i="37"/>
  <c r="C1077" i="35"/>
  <c r="E2634" i="35"/>
  <c r="E765" i="35"/>
  <c r="C2185" i="35"/>
  <c r="F1047" i="35"/>
  <c r="E3196" i="35"/>
  <c r="E977" i="35"/>
  <c r="C1279" i="35"/>
  <c r="F3277" i="35"/>
  <c r="E2080" i="35"/>
  <c r="E2325" i="35"/>
  <c r="E2170" i="35"/>
  <c r="C200" i="35"/>
  <c r="C2856" i="35"/>
  <c r="H84" i="35"/>
  <c r="C1171" i="35"/>
  <c r="E1386" i="35"/>
  <c r="E3484" i="35"/>
  <c r="J65" i="35"/>
  <c r="C2195" i="35"/>
  <c r="C1831" i="35"/>
  <c r="F2040" i="35"/>
  <c r="C3255" i="35"/>
  <c r="E2435" i="35"/>
  <c r="E801" i="35"/>
  <c r="C1242" i="35"/>
  <c r="C751" i="35"/>
  <c r="E418" i="35"/>
  <c r="C2537" i="35"/>
  <c r="E3294" i="35"/>
  <c r="F2075" i="35"/>
  <c r="C3002" i="35"/>
  <c r="F2709" i="35"/>
  <c r="C175" i="35"/>
  <c r="E2762" i="35"/>
  <c r="C525" i="35"/>
  <c r="C2331" i="35"/>
  <c r="E727" i="35"/>
  <c r="F1198" i="35"/>
  <c r="F1723" i="35"/>
  <c r="C1534" i="35"/>
  <c r="C595" i="35"/>
  <c r="C2196" i="35"/>
  <c r="C2138" i="35"/>
  <c r="F1724" i="35"/>
  <c r="F1877" i="35"/>
  <c r="C1729" i="35"/>
  <c r="F1342" i="35"/>
  <c r="F2491" i="35"/>
  <c r="C3013" i="35"/>
  <c r="E2786" i="35"/>
  <c r="E2763" i="35"/>
  <c r="C3051" i="35"/>
  <c r="F2340" i="35"/>
  <c r="F881" i="35"/>
  <c r="C1362" i="35"/>
  <c r="F1520" i="35"/>
  <c r="C2359" i="35"/>
  <c r="F1227" i="35"/>
  <c r="F3158" i="35"/>
  <c r="F1847" i="35"/>
  <c r="E1215" i="35"/>
  <c r="F615" i="35"/>
  <c r="F1967" i="35"/>
  <c r="E1401" i="35"/>
  <c r="E3400" i="35"/>
  <c r="C2480" i="35"/>
  <c r="E544" i="35"/>
  <c r="C1533" i="35"/>
  <c r="E2527" i="35"/>
  <c r="F3114" i="35"/>
  <c r="D70" i="35"/>
  <c r="E79" i="35"/>
  <c r="E1933" i="35"/>
  <c r="C1360" i="35"/>
  <c r="F1798" i="35"/>
  <c r="F1997" i="35"/>
  <c r="E2624" i="35"/>
  <c r="C3069" i="35"/>
  <c r="F1905" i="35"/>
  <c r="F1070" i="35"/>
  <c r="C441" i="35"/>
  <c r="F2097" i="35"/>
  <c r="F1731" i="35"/>
  <c r="C1764" i="35"/>
  <c r="E2627" i="35"/>
  <c r="C1009" i="35"/>
  <c r="F157" i="35"/>
  <c r="F256" i="35"/>
  <c r="E3289" i="35"/>
  <c r="C1695" i="35"/>
  <c r="C451" i="35"/>
  <c r="F12" i="35"/>
  <c r="C1306" i="35"/>
  <c r="C26" i="5"/>
  <c r="C1481" i="35"/>
  <c r="C150" i="35"/>
  <c r="E2416" i="35"/>
  <c r="F2654" i="35"/>
  <c r="F3238" i="35"/>
  <c r="C3385" i="35"/>
  <c r="C3193" i="35"/>
  <c r="C2923" i="35"/>
  <c r="C614" i="35"/>
  <c r="F1762" i="35"/>
  <c r="E2799" i="35"/>
  <c r="C1876" i="35"/>
  <c r="C2061" i="35"/>
  <c r="E1706" i="35"/>
  <c r="E3065" i="35"/>
  <c r="F1138" i="35"/>
  <c r="E2955" i="35"/>
  <c r="C82" i="35"/>
  <c r="E2345" i="35"/>
  <c r="E2019" i="35"/>
  <c r="C2475" i="35"/>
  <c r="E2885" i="35"/>
  <c r="F918" i="35"/>
  <c r="C1168" i="35"/>
  <c r="E720" i="35"/>
  <c r="C2962" i="35"/>
  <c r="F330" i="35"/>
  <c r="E3380" i="35"/>
  <c r="F2586" i="35"/>
  <c r="C1163" i="35"/>
  <c r="E2095" i="35"/>
  <c r="C1957" i="35"/>
  <c r="F2916" i="35"/>
  <c r="C1276" i="35"/>
  <c r="F358" i="35"/>
  <c r="C1977" i="35"/>
  <c r="C217" i="35"/>
  <c r="F267" i="35"/>
  <c r="C856" i="35"/>
  <c r="M96" i="35"/>
  <c r="C1948" i="35"/>
  <c r="C640" i="35"/>
  <c r="F507" i="35"/>
  <c r="E460" i="35"/>
  <c r="F846" i="35"/>
  <c r="F664" i="35"/>
  <c r="E680" i="35"/>
  <c r="C844" i="35"/>
  <c r="E2961" i="35"/>
  <c r="C1553" i="35"/>
  <c r="E2585" i="35"/>
  <c r="E3333" i="35"/>
  <c r="F2689" i="35"/>
  <c r="F3384" i="35"/>
  <c r="F668" i="35"/>
  <c r="C187" i="35"/>
  <c r="F327" i="35"/>
  <c r="E2854" i="35"/>
  <c r="F889" i="35"/>
  <c r="C849" i="35"/>
  <c r="E218" i="35"/>
  <c r="E1334" i="35"/>
  <c r="C3488" i="35"/>
  <c r="F3088" i="35"/>
  <c r="C694" i="35"/>
  <c r="C2505" i="35"/>
  <c r="C465" i="35"/>
  <c r="C3338" i="35"/>
  <c r="E805" i="35"/>
  <c r="C3302" i="35"/>
  <c r="C1849" i="35"/>
  <c r="C2624" i="35"/>
  <c r="F1578" i="35"/>
  <c r="C3274" i="35"/>
  <c r="D10" i="39"/>
  <c r="C2873" i="35"/>
  <c r="E181" i="35"/>
  <c r="E808" i="35"/>
  <c r="C434" i="35"/>
  <c r="E1213" i="35"/>
  <c r="E1482" i="35"/>
  <c r="F3451" i="35"/>
  <c r="C1075" i="35"/>
  <c r="E3397" i="35"/>
  <c r="H96" i="35"/>
  <c r="H38" i="35"/>
  <c r="C736" i="35"/>
  <c r="F1658" i="35"/>
  <c r="F2429" i="35"/>
  <c r="C2134" i="35"/>
  <c r="E1388" i="35"/>
  <c r="C2026" i="35"/>
  <c r="F242" i="35"/>
  <c r="F1710" i="35"/>
  <c r="E3490" i="35"/>
  <c r="C1806" i="35"/>
  <c r="F3476" i="35"/>
  <c r="E2580" i="35"/>
  <c r="E2200" i="35"/>
  <c r="F887" i="35"/>
  <c r="F634" i="35"/>
  <c r="C2060" i="35"/>
  <c r="E3025" i="35"/>
  <c r="E767" i="35"/>
  <c r="F2193" i="35"/>
  <c r="C845" i="35"/>
  <c r="E2018" i="35"/>
  <c r="F1281" i="35"/>
  <c r="C1027" i="35"/>
  <c r="C730" i="35"/>
  <c r="F741" i="35"/>
  <c r="E3121" i="35"/>
  <c r="E3110" i="35"/>
  <c r="E2662" i="35"/>
  <c r="C821" i="35"/>
  <c r="C1723" i="35"/>
  <c r="F2585" i="35"/>
  <c r="F1306" i="35"/>
  <c r="C2363" i="35"/>
  <c r="E3361" i="35"/>
  <c r="E338" i="35"/>
  <c r="F454" i="35"/>
  <c r="C3083" i="35"/>
  <c r="C2008" i="35"/>
  <c r="C1033" i="35"/>
  <c r="L12" i="8"/>
  <c r="C2132" i="35"/>
  <c r="E548" i="35"/>
  <c r="C924" i="35"/>
  <c r="E673" i="35"/>
  <c r="E2422" i="35"/>
  <c r="E1948" i="35"/>
  <c r="E1427" i="35"/>
  <c r="F647" i="35"/>
  <c r="F1125" i="35"/>
  <c r="E1071" i="35"/>
  <c r="C19" i="5"/>
  <c r="C631" i="35"/>
  <c r="C3012" i="35"/>
  <c r="F2777" i="35"/>
  <c r="F284" i="35"/>
  <c r="E919" i="35"/>
  <c r="E2791" i="35"/>
  <c r="E187" i="35"/>
  <c r="E3201" i="35"/>
  <c r="F2961" i="35"/>
  <c r="C248" i="35"/>
  <c r="C389" i="35"/>
  <c r="C2739" i="35"/>
  <c r="E2834" i="35"/>
  <c r="C3245" i="35"/>
  <c r="C2585" i="35"/>
  <c r="E2943" i="35"/>
  <c r="C3205" i="35"/>
  <c r="E2035" i="35"/>
  <c r="F3215" i="35"/>
  <c r="F1370" i="35"/>
  <c r="C1054" i="35"/>
  <c r="E305" i="35"/>
  <c r="E1455" i="35"/>
  <c r="C3316" i="35"/>
  <c r="E2804" i="35"/>
  <c r="C2361" i="35"/>
  <c r="C2351" i="35"/>
  <c r="F356" i="35"/>
  <c r="F935" i="35"/>
  <c r="E158" i="35"/>
  <c r="E3273" i="35"/>
  <c r="E170" i="35"/>
  <c r="C2621" i="35"/>
  <c r="E2247" i="35"/>
  <c r="E2157" i="35"/>
  <c r="F1353" i="35"/>
  <c r="C81" i="35"/>
  <c r="C1339" i="35"/>
  <c r="H32" i="35"/>
  <c r="F268" i="35"/>
  <c r="E812" i="35"/>
  <c r="C1603" i="35"/>
  <c r="C1505" i="35"/>
  <c r="E2827" i="35"/>
  <c r="C3432" i="35"/>
  <c r="E2126" i="35"/>
  <c r="E1944" i="35"/>
  <c r="F3343" i="35"/>
  <c r="C1559" i="35"/>
  <c r="C410" i="35"/>
  <c r="E1115" i="35"/>
  <c r="C2448" i="35"/>
  <c r="E1014" i="35"/>
  <c r="C3170" i="35"/>
  <c r="E1628" i="35"/>
  <c r="F1406" i="35"/>
  <c r="F3123" i="35"/>
  <c r="C3089" i="35"/>
  <c r="E527" i="35"/>
  <c r="J118" i="35"/>
  <c r="F584" i="35"/>
  <c r="F1540" i="35"/>
  <c r="C2111" i="35"/>
  <c r="H60" i="35"/>
  <c r="C1205" i="35"/>
  <c r="C1529" i="35"/>
  <c r="F707" i="35"/>
  <c r="F1830" i="35"/>
  <c r="E1970" i="35"/>
  <c r="F1595" i="35"/>
  <c r="E1241" i="35"/>
  <c r="F2443" i="35"/>
  <c r="E1410" i="35"/>
  <c r="E2215" i="35"/>
  <c r="K20" i="8"/>
  <c r="F293" i="35"/>
  <c r="F1721" i="35"/>
  <c r="C3371" i="35"/>
  <c r="F1197" i="35"/>
  <c r="C1491" i="35"/>
  <c r="E1766" i="35"/>
  <c r="C2848" i="35"/>
  <c r="C2968" i="35"/>
  <c r="E2043" i="35"/>
  <c r="E3042" i="35"/>
  <c r="F541" i="35"/>
  <c r="E732" i="35"/>
  <c r="F1776" i="35"/>
  <c r="C526" i="35"/>
  <c r="E1649" i="35"/>
  <c r="C2750" i="35"/>
  <c r="F662" i="35"/>
  <c r="C2973" i="35"/>
  <c r="C1924" i="35"/>
  <c r="E3297" i="35"/>
  <c r="C23" i="8"/>
  <c r="J87" i="35"/>
  <c r="E2557" i="35"/>
  <c r="E2898" i="35"/>
  <c r="E2363" i="35"/>
  <c r="C332" i="35"/>
  <c r="F1637" i="35"/>
  <c r="E3410" i="35"/>
  <c r="M59" i="35"/>
  <c r="E1005" i="35"/>
  <c r="E2439" i="35"/>
  <c r="E2016" i="35"/>
  <c r="E549" i="35"/>
  <c r="C1614" i="35"/>
  <c r="F2572" i="35"/>
  <c r="F3226" i="35"/>
  <c r="F3007" i="35"/>
  <c r="E946" i="35"/>
  <c r="E2659" i="35"/>
  <c r="E251" i="35"/>
  <c r="C215" i="35"/>
  <c r="C2503" i="35"/>
  <c r="C1372" i="35"/>
  <c r="F2221" i="35"/>
  <c r="F2613" i="35"/>
  <c r="F550" i="35"/>
  <c r="E956" i="35"/>
  <c r="C789" i="35"/>
  <c r="E1623" i="35"/>
  <c r="E3142" i="35"/>
  <c r="E1781" i="35"/>
  <c r="F3354" i="35"/>
  <c r="J41" i="35"/>
  <c r="F1303" i="35"/>
  <c r="C940" i="35"/>
  <c r="C1781" i="35"/>
  <c r="F329" i="35"/>
  <c r="F1749" i="35"/>
  <c r="E2981" i="35"/>
  <c r="C972" i="35"/>
  <c r="F766" i="35"/>
  <c r="C3370" i="35"/>
  <c r="F1126" i="35"/>
  <c r="F2294" i="35"/>
  <c r="E1413" i="35"/>
  <c r="C2137" i="35"/>
  <c r="E2227" i="35"/>
  <c r="F1590" i="35"/>
  <c r="C1173" i="35"/>
  <c r="E1510" i="35"/>
  <c r="C1511" i="35"/>
  <c r="F2946" i="35"/>
  <c r="C3390" i="35"/>
  <c r="C1423" i="35"/>
  <c r="F926" i="35"/>
  <c r="C3455" i="35"/>
  <c r="F2304" i="35"/>
  <c r="C491" i="35"/>
  <c r="F2322" i="35"/>
  <c r="E2792" i="35"/>
  <c r="E1374" i="35"/>
  <c r="F765" i="35"/>
  <c r="C2092" i="35"/>
  <c r="C1090" i="35"/>
  <c r="F2820" i="35"/>
  <c r="F1183" i="35"/>
  <c r="F2123" i="35"/>
  <c r="E570" i="35"/>
  <c r="C386" i="35"/>
  <c r="F2380" i="35"/>
  <c r="C3263" i="35"/>
  <c r="C1968" i="35"/>
  <c r="E2234" i="35"/>
  <c r="E1107" i="35"/>
  <c r="E1618" i="35"/>
  <c r="E3149" i="35"/>
  <c r="E1035" i="35"/>
  <c r="E841" i="35"/>
  <c r="C517" i="35"/>
  <c r="F3202" i="35"/>
  <c r="E1747" i="35"/>
  <c r="C3443" i="35"/>
  <c r="E800" i="35"/>
  <c r="C904" i="35"/>
  <c r="E1173" i="35"/>
  <c r="E2617" i="35"/>
  <c r="E820" i="35"/>
  <c r="F2706" i="35"/>
  <c r="E2458" i="35"/>
  <c r="F1166" i="35"/>
  <c r="O8" i="5"/>
  <c r="C643" i="35"/>
  <c r="E1922" i="35"/>
  <c r="F1124" i="35"/>
  <c r="C2328" i="35"/>
  <c r="C576" i="35"/>
  <c r="E1877" i="35"/>
  <c r="H7" i="35"/>
  <c r="C2649" i="35"/>
  <c r="F2370" i="35"/>
  <c r="E3385" i="35"/>
  <c r="F2619" i="35"/>
  <c r="F2944" i="35"/>
  <c r="E1514" i="35"/>
  <c r="M115" i="35"/>
  <c r="F3279" i="35"/>
  <c r="C1515" i="35"/>
  <c r="C942" i="35"/>
  <c r="F1709" i="35"/>
  <c r="C2302" i="35"/>
  <c r="E1021" i="35"/>
  <c r="F2320" i="35"/>
  <c r="C3389" i="35"/>
  <c r="E3086" i="35"/>
  <c r="F409" i="35"/>
  <c r="C471" i="35"/>
  <c r="C489" i="35"/>
  <c r="E411" i="35"/>
  <c r="F314" i="35"/>
  <c r="F1985" i="35"/>
  <c r="C3200" i="35"/>
  <c r="C3451" i="35"/>
  <c r="C706" i="35"/>
  <c r="E1842" i="35"/>
  <c r="E742" i="35"/>
  <c r="C1801" i="35"/>
  <c r="C1257" i="35"/>
  <c r="N30" i="5"/>
  <c r="F2212" i="35"/>
  <c r="F2553" i="35"/>
  <c r="C2912" i="35"/>
  <c r="E2159" i="35"/>
  <c r="C2746" i="35"/>
  <c r="E2537" i="35"/>
  <c r="E1960" i="35"/>
  <c r="E386" i="35"/>
  <c r="E1383" i="35"/>
  <c r="C602" i="35"/>
  <c r="F987" i="35"/>
  <c r="C1732" i="35"/>
  <c r="F694" i="35"/>
  <c r="F3117" i="35"/>
  <c r="C2354" i="35"/>
  <c r="C1782" i="35"/>
  <c r="F3368" i="35"/>
  <c r="C2042" i="35"/>
  <c r="E409" i="35"/>
  <c r="C461" i="35"/>
  <c r="B99" i="35"/>
  <c r="C2018" i="35"/>
  <c r="E370" i="35"/>
  <c r="F1293" i="35"/>
  <c r="E3386" i="35"/>
  <c r="F341" i="35"/>
  <c r="C3093" i="35"/>
  <c r="C3364" i="35"/>
  <c r="E2181" i="35"/>
  <c r="F3424" i="35"/>
  <c r="E109" i="35"/>
  <c r="C413" i="35"/>
  <c r="F2262" i="35"/>
  <c r="E3176" i="35"/>
  <c r="C2927" i="35"/>
  <c r="E1101" i="35"/>
  <c r="F2085" i="35"/>
  <c r="F2932" i="35"/>
  <c r="F408" i="35"/>
  <c r="F1732" i="35"/>
  <c r="E1180" i="35"/>
  <c r="F1708" i="35"/>
  <c r="C3071" i="35"/>
  <c r="E2788" i="35"/>
  <c r="C1786" i="35"/>
  <c r="D22" i="8"/>
  <c r="C1847" i="35"/>
  <c r="E1845" i="35"/>
  <c r="C2091" i="35"/>
  <c r="F3079" i="35"/>
  <c r="F1644" i="35"/>
  <c r="F2624" i="35"/>
  <c r="E1924" i="35"/>
  <c r="C664" i="35"/>
  <c r="C3112" i="35"/>
  <c r="F442" i="35"/>
  <c r="F1435" i="35"/>
  <c r="F316" i="35"/>
  <c r="E2534" i="35"/>
  <c r="E3054" i="35"/>
  <c r="F3056" i="35"/>
  <c r="C1851" i="35"/>
  <c r="F2359" i="35"/>
  <c r="C2668" i="35"/>
  <c r="C3335" i="35"/>
  <c r="C2671" i="35"/>
  <c r="E2914" i="35"/>
  <c r="F2183" i="35"/>
  <c r="C1972" i="35"/>
  <c r="F952" i="35"/>
  <c r="F421" i="35"/>
  <c r="E203" i="35"/>
  <c r="C395" i="35"/>
  <c r="E70" i="35"/>
  <c r="E2183" i="35"/>
  <c r="F3087" i="35"/>
  <c r="F2493" i="35"/>
  <c r="E2783" i="35"/>
  <c r="E2297" i="35"/>
  <c r="C2289" i="35"/>
  <c r="E2450" i="35"/>
  <c r="F2230" i="35"/>
  <c r="E3208" i="35"/>
  <c r="C1937" i="35"/>
  <c r="F891" i="35"/>
  <c r="C2598" i="35"/>
  <c r="C2661" i="35"/>
  <c r="E3107" i="35"/>
  <c r="F2620" i="35"/>
  <c r="C2463" i="35"/>
  <c r="F2157" i="35"/>
  <c r="F2032" i="35"/>
  <c r="E1193" i="35"/>
  <c r="F971" i="35"/>
  <c r="F93" i="35"/>
  <c r="C2056" i="35"/>
  <c r="C2901" i="35"/>
  <c r="E1183" i="35"/>
  <c r="F340" i="35"/>
  <c r="C1126" i="35"/>
  <c r="E2359" i="35"/>
  <c r="F479" i="35"/>
  <c r="E182" i="35"/>
  <c r="F1209" i="35"/>
  <c r="E3243" i="35"/>
  <c r="F1973" i="35"/>
  <c r="F558" i="35"/>
  <c r="E1523" i="35"/>
  <c r="C312" i="35"/>
  <c r="C1086" i="35"/>
  <c r="F170" i="35"/>
  <c r="F768" i="35"/>
  <c r="C1338" i="35"/>
  <c r="C1100" i="35"/>
  <c r="C1406" i="35"/>
  <c r="C2980" i="35"/>
  <c r="E3039" i="35"/>
  <c r="F1399" i="35"/>
  <c r="C719" i="35"/>
  <c r="E1768" i="35"/>
  <c r="E632" i="35"/>
  <c r="C125" i="35"/>
  <c r="F1235" i="35"/>
  <c r="C1717" i="35"/>
  <c r="C1002" i="35"/>
  <c r="F1267" i="35"/>
  <c r="F1813" i="35"/>
  <c r="F1080" i="35"/>
  <c r="F3371" i="35"/>
  <c r="F2329" i="35"/>
  <c r="F3173" i="35"/>
  <c r="F3233" i="35"/>
  <c r="E2671" i="35"/>
  <c r="E3109" i="35"/>
  <c r="F965" i="35"/>
  <c r="E1635" i="35"/>
  <c r="C587" i="35"/>
  <c r="C375" i="35"/>
  <c r="C1991" i="35"/>
  <c r="C2306" i="35"/>
  <c r="C3172" i="35"/>
  <c r="C2608" i="35"/>
  <c r="C3397" i="35"/>
  <c r="E2718" i="35"/>
  <c r="F3311" i="35"/>
  <c r="F1181" i="35"/>
  <c r="F388" i="35"/>
  <c r="C1023" i="35"/>
  <c r="F1297" i="35"/>
  <c r="E816" i="35"/>
  <c r="F1937" i="35"/>
  <c r="F1472" i="35"/>
  <c r="F1247" i="35"/>
  <c r="E2274" i="35"/>
  <c r="E2075" i="35"/>
  <c r="F1213" i="35"/>
  <c r="C3034" i="35"/>
  <c r="F2209" i="35"/>
  <c r="F385" i="35"/>
  <c r="E1465" i="35"/>
  <c r="D50" i="35"/>
  <c r="E2722" i="35"/>
  <c r="F1024" i="35"/>
  <c r="F2998" i="35"/>
  <c r="E30" i="35"/>
  <c r="M21" i="8"/>
  <c r="F3266" i="35"/>
  <c r="E163" i="35"/>
  <c r="C2159" i="35"/>
  <c r="F1142" i="35"/>
  <c r="E2944" i="35"/>
  <c r="C2184" i="35"/>
  <c r="C695" i="35"/>
  <c r="E3277" i="35"/>
  <c r="E3407" i="35"/>
  <c r="F594" i="35"/>
  <c r="E2927" i="35"/>
  <c r="C2068" i="35"/>
  <c r="F1316" i="35"/>
  <c r="C1395" i="35"/>
  <c r="F543" i="35"/>
  <c r="E541" i="35"/>
  <c r="C2485" i="35"/>
  <c r="F2920" i="35"/>
  <c r="E2594" i="35"/>
  <c r="F1411" i="35"/>
  <c r="E3245" i="35"/>
  <c r="E1090" i="35"/>
  <c r="F740" i="35"/>
  <c r="C2440" i="35"/>
  <c r="C237" i="35"/>
  <c r="E640" i="35"/>
  <c r="E1080" i="35"/>
  <c r="E180" i="35"/>
  <c r="C1958" i="35"/>
  <c r="C2868" i="35"/>
  <c r="E1028" i="35"/>
  <c r="E2672" i="35"/>
  <c r="E2919" i="35"/>
  <c r="E2674" i="35"/>
  <c r="F1097" i="35"/>
  <c r="E609" i="35"/>
  <c r="E1821" i="35"/>
  <c r="F3040" i="35"/>
  <c r="C1986" i="35"/>
  <c r="C362" i="35"/>
  <c r="F3012" i="35"/>
  <c r="F3337" i="35"/>
  <c r="E3117" i="35"/>
  <c r="C2639" i="35"/>
  <c r="C1507" i="35"/>
  <c r="C177" i="35"/>
  <c r="C1674" i="35"/>
  <c r="F701" i="35"/>
  <c r="F1910" i="35"/>
  <c r="F1989" i="35"/>
  <c r="C2364" i="35"/>
  <c r="F1495" i="35"/>
  <c r="C1611" i="35"/>
  <c r="C2115" i="35"/>
  <c r="F2312" i="35"/>
  <c r="E1356" i="35"/>
  <c r="M77" i="35"/>
  <c r="E3159" i="35"/>
  <c r="E2386" i="35"/>
  <c r="F2999" i="35"/>
  <c r="C3113" i="35"/>
  <c r="E493" i="35"/>
  <c r="E1767" i="35"/>
  <c r="F3456" i="35"/>
  <c r="C429" i="35"/>
  <c r="E1041" i="35"/>
  <c r="E3330" i="35"/>
  <c r="F3108" i="35"/>
  <c r="C529" i="35"/>
  <c r="C2748" i="35"/>
  <c r="C2628" i="35"/>
  <c r="E282" i="35"/>
  <c r="F1944" i="35"/>
  <c r="C3159" i="35"/>
  <c r="F839" i="35"/>
  <c r="C901" i="35"/>
  <c r="F1619" i="35"/>
  <c r="C1441" i="35"/>
  <c r="C3460" i="35"/>
  <c r="J86" i="35"/>
  <c r="C953" i="35"/>
  <c r="C1888" i="35"/>
  <c r="C2642" i="35"/>
  <c r="E2004" i="35"/>
  <c r="E960" i="35"/>
  <c r="E2530" i="35"/>
  <c r="C2631" i="35"/>
  <c r="F3302" i="35"/>
  <c r="E3262" i="35"/>
  <c r="C1649" i="35"/>
  <c r="E1323" i="35"/>
  <c r="C869" i="35"/>
  <c r="E1742" i="35"/>
  <c r="C1785" i="35"/>
  <c r="D109" i="35"/>
  <c r="C1620" i="35"/>
  <c r="F2295" i="35"/>
  <c r="M36" i="35"/>
  <c r="C1570" i="35"/>
  <c r="E3453" i="35"/>
  <c r="F355" i="35"/>
  <c r="C2319" i="35"/>
  <c r="E831" i="35"/>
  <c r="E1850" i="35"/>
  <c r="F3415" i="35"/>
  <c r="F3430" i="35"/>
  <c r="E160" i="35"/>
  <c r="E3461" i="35"/>
  <c r="C3428" i="35"/>
  <c r="E524" i="35"/>
  <c r="C1128" i="35"/>
  <c r="C1092" i="35"/>
  <c r="E3258" i="35"/>
  <c r="F2337" i="35"/>
  <c r="E317" i="35"/>
  <c r="C724" i="35"/>
  <c r="C506" i="35"/>
  <c r="F344" i="35"/>
  <c r="C931" i="35"/>
  <c r="C356" i="35"/>
  <c r="E1348" i="35"/>
  <c r="E2276" i="35"/>
  <c r="F1545" i="35"/>
  <c r="E1669" i="35"/>
  <c r="F2417" i="35"/>
  <c r="F1451" i="35"/>
  <c r="E901" i="35"/>
  <c r="F2210" i="35"/>
  <c r="E482" i="35"/>
  <c r="C1101" i="35"/>
  <c r="E364" i="35"/>
  <c r="E3310" i="35"/>
  <c r="F2481" i="35"/>
  <c r="C1799" i="35"/>
  <c r="F841" i="35"/>
  <c r="C897" i="35"/>
  <c r="E21" i="8"/>
  <c r="F1755" i="35"/>
  <c r="C1012" i="35"/>
  <c r="C3362" i="35"/>
  <c r="F348" i="35"/>
  <c r="F1195" i="35"/>
  <c r="C3244" i="35"/>
  <c r="C669" i="35"/>
  <c r="C3010" i="35"/>
  <c r="C2062" i="35"/>
  <c r="E252" i="35"/>
  <c r="E1647" i="35"/>
  <c r="C2556" i="35"/>
  <c r="C188" i="35"/>
  <c r="F1139" i="35"/>
  <c r="F2191" i="35"/>
  <c r="F151" i="35"/>
  <c r="F1260" i="35"/>
  <c r="E1889" i="35"/>
  <c r="F1288" i="35"/>
  <c r="F7" i="35"/>
  <c r="K18" i="8"/>
  <c r="C256" i="35"/>
  <c r="E1813" i="35"/>
  <c r="C3350" i="35"/>
  <c r="E214" i="35"/>
  <c r="E225" i="35"/>
  <c r="C2371" i="35"/>
  <c r="F793" i="35"/>
  <c r="F3272" i="35"/>
  <c r="E339" i="35"/>
  <c r="F1633" i="35"/>
  <c r="C1471" i="35"/>
  <c r="C1841" i="35"/>
  <c r="F1627" i="35"/>
  <c r="C173" i="35"/>
  <c r="F2299" i="35"/>
  <c r="F1020" i="35"/>
  <c r="E2021" i="35"/>
  <c r="C3421" i="35"/>
  <c r="C741" i="35"/>
  <c r="C628" i="35"/>
  <c r="C13" i="8"/>
  <c r="C1816" i="35"/>
  <c r="F1329" i="35"/>
  <c r="E2604" i="35"/>
  <c r="E1495" i="35"/>
  <c r="F499" i="35"/>
  <c r="E2756" i="35"/>
  <c r="E2224" i="35"/>
  <c r="E233" i="35"/>
  <c r="F2866" i="35"/>
  <c r="E545" i="35"/>
  <c r="C685" i="35"/>
  <c r="C2756" i="35"/>
  <c r="E285" i="35"/>
  <c r="E2078" i="35"/>
  <c r="E1276" i="35"/>
  <c r="D9" i="8"/>
  <c r="C2697" i="35"/>
  <c r="C148" i="35"/>
  <c r="C778" i="35"/>
  <c r="F302" i="35"/>
  <c r="E1943" i="35"/>
  <c r="F1109" i="35"/>
  <c r="F2236" i="35"/>
  <c r="C2664" i="35"/>
  <c r="F844" i="35"/>
  <c r="F1513" i="35"/>
  <c r="F1924" i="35"/>
  <c r="E3362" i="35"/>
  <c r="C1705" i="35"/>
  <c r="E240" i="35"/>
  <c r="C384" i="35"/>
  <c r="C2893" i="35"/>
  <c r="C3042" i="35"/>
  <c r="E3074" i="35"/>
  <c r="E1033" i="35"/>
  <c r="C2715" i="35"/>
  <c r="F313" i="35"/>
  <c r="F414" i="35"/>
  <c r="C689" i="35"/>
  <c r="C1290" i="35"/>
  <c r="E2014" i="35"/>
  <c r="E2601" i="35"/>
  <c r="C22" i="8"/>
  <c r="F426" i="35"/>
  <c r="E3220" i="35"/>
  <c r="F1500" i="35"/>
  <c r="F3399" i="35"/>
  <c r="F1172" i="35"/>
  <c r="E543" i="35"/>
  <c r="F2268" i="35"/>
  <c r="F2677" i="35"/>
  <c r="E429" i="35"/>
  <c r="C2743" i="35"/>
  <c r="C2349" i="35"/>
  <c r="C1097" i="35"/>
  <c r="F908" i="35"/>
  <c r="F3346" i="35"/>
  <c r="F3091" i="35"/>
  <c r="E917" i="35"/>
  <c r="C301" i="35"/>
  <c r="C3050" i="35"/>
  <c r="C305" i="35"/>
  <c r="D61" i="35"/>
  <c r="C769" i="35"/>
  <c r="F3225" i="35"/>
  <c r="F2634" i="35"/>
  <c r="F737" i="35"/>
  <c r="F191" i="35"/>
  <c r="C2531" i="35"/>
  <c r="F2600" i="35"/>
  <c r="F2849" i="35"/>
  <c r="F2335" i="35"/>
  <c r="F2782" i="35"/>
  <c r="C2318" i="35"/>
  <c r="C500" i="35"/>
  <c r="E2306" i="35"/>
  <c r="C2285" i="35"/>
  <c r="C3000" i="35"/>
  <c r="C2738" i="35"/>
  <c r="E621" i="35"/>
  <c r="E2103" i="35"/>
  <c r="C2059" i="35"/>
  <c r="F2737" i="35"/>
  <c r="E1453" i="35"/>
  <c r="E2595" i="35"/>
  <c r="F2810" i="35"/>
  <c r="M29" i="35"/>
  <c r="C195" i="35"/>
  <c r="E3234" i="35"/>
  <c r="F85" i="35"/>
  <c r="F1707" i="35"/>
  <c r="F273" i="35"/>
  <c r="C1504" i="35"/>
  <c r="E1751" i="35"/>
  <c r="E2362" i="35"/>
  <c r="F2457" i="35"/>
  <c r="E1057" i="35"/>
  <c r="E2374" i="35"/>
  <c r="C1501" i="35"/>
  <c r="F665" i="35"/>
  <c r="C920" i="35"/>
  <c r="F1103" i="35"/>
  <c r="E1700" i="35"/>
  <c r="F1376" i="35"/>
  <c r="B65" i="35"/>
  <c r="F1394" i="35"/>
  <c r="F2167" i="35"/>
  <c r="F1562" i="35"/>
  <c r="E792" i="35"/>
  <c r="F2000" i="35"/>
  <c r="E838" i="35"/>
  <c r="C3180" i="35"/>
  <c r="F3132" i="35"/>
  <c r="F227" i="35"/>
  <c r="E874" i="35"/>
  <c r="E1360" i="35"/>
  <c r="C29" i="5"/>
  <c r="C3264" i="35"/>
  <c r="F415" i="35"/>
  <c r="F592" i="35"/>
  <c r="F2216" i="35"/>
  <c r="E1159" i="35"/>
  <c r="F581" i="35"/>
  <c r="F179" i="35"/>
  <c r="C1252" i="35"/>
  <c r="C392" i="35"/>
  <c r="E2675" i="35"/>
  <c r="C498" i="35"/>
  <c r="F2593" i="35"/>
  <c r="E2855" i="35"/>
  <c r="F188" i="35"/>
  <c r="E1428" i="35"/>
  <c r="C2564" i="35"/>
  <c r="E1313" i="35"/>
  <c r="E384" i="35"/>
  <c r="F2939" i="35"/>
  <c r="E2525" i="35"/>
  <c r="F3213" i="35"/>
  <c r="F1536" i="35"/>
  <c r="F3365" i="35"/>
  <c r="F1069" i="35"/>
  <c r="F1337" i="35"/>
  <c r="F2280" i="35"/>
  <c r="C984" i="35"/>
  <c r="E1469" i="35"/>
  <c r="F3445" i="35"/>
  <c r="F2365" i="35"/>
  <c r="H91" i="35"/>
  <c r="L17" i="8"/>
  <c r="D14" i="8"/>
  <c r="C771" i="35"/>
  <c r="E2410" i="35"/>
  <c r="F181" i="35"/>
  <c r="F1375" i="35"/>
  <c r="C876" i="35"/>
  <c r="E394" i="35"/>
  <c r="F2749" i="35"/>
  <c r="F3144" i="35"/>
  <c r="C2410" i="35"/>
  <c r="F1151" i="35"/>
  <c r="E768" i="35"/>
  <c r="E2910" i="35"/>
  <c r="E1847" i="35"/>
  <c r="C1099" i="35"/>
  <c r="F2144" i="35"/>
  <c r="F1391" i="35"/>
  <c r="F1041" i="35"/>
  <c r="C194" i="35"/>
  <c r="L16" i="8"/>
  <c r="F2499" i="35"/>
  <c r="E3429" i="35"/>
  <c r="F875" i="35"/>
  <c r="F1335" i="35"/>
  <c r="F297" i="35"/>
  <c r="C2791" i="35"/>
  <c r="F601" i="35"/>
  <c r="F3161" i="35"/>
  <c r="E2216" i="35"/>
  <c r="C3273" i="35"/>
  <c r="F3392" i="35"/>
  <c r="C1182" i="35"/>
  <c r="E1295" i="35"/>
  <c r="E2881" i="35"/>
  <c r="C2088" i="35"/>
  <c r="E347" i="35"/>
  <c r="C793" i="35"/>
  <c r="E3337" i="35"/>
  <c r="F2574" i="35"/>
  <c r="F2180" i="35"/>
  <c r="C2476" i="35"/>
  <c r="C814" i="35"/>
  <c r="E867" i="35"/>
  <c r="C1599" i="35"/>
  <c r="F2611" i="35"/>
  <c r="C1637" i="35"/>
  <c r="C1376" i="35"/>
  <c r="C3284" i="35"/>
  <c r="E891" i="35"/>
  <c r="F1566" i="35"/>
  <c r="E2644" i="35"/>
  <c r="C1449" i="35"/>
  <c r="C2976" i="35"/>
  <c r="C2712" i="35"/>
  <c r="F451" i="35"/>
  <c r="E2515" i="35"/>
  <c r="E422" i="35"/>
  <c r="F607" i="35"/>
  <c r="C487" i="35"/>
  <c r="F585" i="35"/>
  <c r="C3406" i="35"/>
  <c r="F1873" i="35"/>
  <c r="F1202" i="35"/>
  <c r="E2394" i="35"/>
  <c r="C859" i="35"/>
  <c r="M16" i="8"/>
  <c r="C2453" i="35"/>
  <c r="C439" i="35"/>
  <c r="C2822" i="35"/>
  <c r="F343" i="35"/>
  <c r="F3426" i="35"/>
  <c r="F3224" i="35"/>
  <c r="E1820" i="35"/>
  <c r="E1952" i="35"/>
  <c r="E2050" i="35"/>
  <c r="F1470" i="35"/>
  <c r="E2496" i="35"/>
  <c r="J99" i="35"/>
  <c r="F625" i="35"/>
  <c r="F721" i="35"/>
  <c r="F3477" i="35"/>
  <c r="E941" i="35"/>
  <c r="C286" i="35"/>
  <c r="E599" i="35"/>
  <c r="F3084" i="35"/>
  <c r="F2181" i="35"/>
  <c r="C1720" i="35"/>
  <c r="C1396" i="35"/>
  <c r="C1596" i="35"/>
  <c r="C2246" i="35"/>
  <c r="C2149" i="35"/>
  <c r="F2807" i="35"/>
  <c r="E1291" i="35"/>
  <c r="E1799" i="35"/>
  <c r="C1102" i="35"/>
  <c r="C2403" i="35"/>
  <c r="C722" i="35"/>
  <c r="B4" i="37"/>
  <c r="C1011" i="35"/>
  <c r="C2677" i="35"/>
  <c r="C547" i="35"/>
  <c r="F946" i="35"/>
  <c r="E350" i="35"/>
  <c r="E1653" i="35"/>
  <c r="E690" i="35"/>
  <c r="E735" i="35"/>
  <c r="E552" i="35"/>
  <c r="C3295" i="35"/>
  <c r="C1044" i="35"/>
  <c r="E791" i="35"/>
  <c r="C2187" i="35"/>
  <c r="C425" i="35"/>
  <c r="E884" i="35"/>
  <c r="C1810" i="35"/>
  <c r="C758" i="35"/>
  <c r="L6" i="8"/>
  <c r="E2480" i="35"/>
  <c r="E73" i="35"/>
  <c r="C366" i="35"/>
  <c r="E169" i="35"/>
  <c r="E2566" i="35"/>
  <c r="C3196" i="35"/>
  <c r="F1271" i="35"/>
  <c r="C798" i="35"/>
  <c r="F2830" i="35"/>
  <c r="C2494" i="35"/>
  <c r="E2055" i="35"/>
  <c r="F2464" i="35"/>
  <c r="C1329" i="35"/>
  <c r="C1006" i="35"/>
  <c r="F2673" i="35"/>
  <c r="C2074" i="35"/>
  <c r="F1419" i="35"/>
  <c r="F2773" i="35"/>
  <c r="C1898" i="35"/>
  <c r="F799" i="35"/>
  <c r="E691" i="35"/>
  <c r="E2398" i="35"/>
  <c r="F2034" i="35"/>
  <c r="E2703" i="35"/>
  <c r="F272" i="35"/>
  <c r="B2" i="8"/>
  <c r="E533" i="35"/>
  <c r="C181" i="35"/>
  <c r="C2763" i="35"/>
  <c r="C1716" i="35"/>
  <c r="F3018" i="35"/>
  <c r="C7" i="8"/>
  <c r="E1341" i="35"/>
  <c r="F784" i="35"/>
  <c r="E408" i="35"/>
  <c r="E671" i="35"/>
  <c r="F324" i="35"/>
  <c r="C3470" i="35"/>
  <c r="F624" i="35"/>
  <c r="D82" i="35"/>
  <c r="E2558" i="35"/>
  <c r="E1530" i="35"/>
  <c r="E793" i="35"/>
  <c r="F3141" i="35"/>
  <c r="C2373" i="35"/>
  <c r="F2302" i="35"/>
  <c r="C2141" i="35"/>
  <c r="E1859" i="35"/>
  <c r="C607" i="35"/>
  <c r="E2815" i="35"/>
  <c r="F1093" i="35"/>
  <c r="F2966" i="35"/>
  <c r="E1566" i="35"/>
  <c r="F2276" i="35"/>
  <c r="J94" i="35"/>
  <c r="C1745" i="35"/>
  <c r="E1824" i="35"/>
  <c r="F1665" i="35"/>
  <c r="C368" i="35"/>
  <c r="F3443" i="35"/>
  <c r="C2155" i="35"/>
  <c r="E661" i="35"/>
  <c r="F716" i="35"/>
  <c r="F2074" i="35"/>
  <c r="E3298" i="35"/>
  <c r="C515" i="35"/>
  <c r="E498" i="35"/>
  <c r="F158" i="35"/>
  <c r="F1464" i="35"/>
  <c r="E3189" i="35"/>
  <c r="E2915" i="35"/>
  <c r="E1885" i="35"/>
  <c r="F1525" i="35"/>
  <c r="F1757" i="35"/>
  <c r="E636" i="35"/>
  <c r="F1502" i="35"/>
  <c r="F871" i="35"/>
  <c r="E6" i="8"/>
  <c r="F2020" i="35"/>
  <c r="E430" i="35"/>
  <c r="C560" i="35"/>
  <c r="E346" i="35"/>
  <c r="E1272" i="35"/>
  <c r="E2714" i="35"/>
  <c r="E3445" i="35"/>
  <c r="E944" i="35"/>
  <c r="F3204" i="35"/>
  <c r="C3219" i="35"/>
  <c r="C1643" i="35"/>
  <c r="E985" i="35"/>
  <c r="C1756" i="35"/>
  <c r="E525" i="35"/>
  <c r="C277" i="35"/>
  <c r="E1809" i="35"/>
  <c r="C1744" i="35"/>
  <c r="F3262" i="35"/>
  <c r="C3250" i="35"/>
  <c r="C2013" i="35"/>
  <c r="C2213" i="35"/>
  <c r="C298" i="35"/>
  <c r="E1564" i="35"/>
  <c r="C1348" i="35"/>
  <c r="F2941" i="35"/>
  <c r="F1940" i="35"/>
  <c r="F1429" i="35"/>
  <c r="F661" i="35"/>
  <c r="E1059" i="35"/>
  <c r="F2100" i="35"/>
  <c r="F2434" i="35"/>
  <c r="F1348" i="35"/>
  <c r="F3147" i="35"/>
  <c r="C1893" i="35"/>
  <c r="F3190" i="35"/>
  <c r="C3311" i="35"/>
  <c r="F3310" i="35"/>
  <c r="C306" i="35"/>
  <c r="C2941" i="35"/>
  <c r="C3325" i="35"/>
  <c r="E3193" i="35"/>
  <c r="E3088" i="35"/>
  <c r="E1399" i="35"/>
  <c r="E2665" i="35"/>
  <c r="E453" i="35"/>
  <c r="C1969" i="35"/>
  <c r="E1290" i="35"/>
  <c r="F1864" i="35"/>
  <c r="E1581" i="35"/>
  <c r="F2240" i="35"/>
  <c r="C1605" i="35"/>
  <c r="C1573" i="35"/>
  <c r="C3429" i="35"/>
  <c r="F2317" i="35"/>
  <c r="E3138" i="35"/>
  <c r="F996" i="35"/>
  <c r="F3113" i="35"/>
  <c r="F1378" i="35"/>
  <c r="E2123" i="35"/>
  <c r="E289" i="35"/>
  <c r="L22" i="8"/>
  <c r="E1525" i="35"/>
  <c r="G1378" i="35" l="1"/>
  <c r="G3113" i="35"/>
  <c r="G996" i="35"/>
  <c r="G2317" i="35"/>
  <c r="G2240" i="35"/>
  <c r="G1864" i="35"/>
  <c r="G3310" i="35"/>
  <c r="G3190" i="35"/>
  <c r="G3147" i="35"/>
  <c r="G1348" i="35"/>
  <c r="G2434" i="35"/>
  <c r="G2100" i="35"/>
  <c r="G661" i="35"/>
  <c r="G1429" i="35"/>
  <c r="G1940" i="35"/>
  <c r="G2941" i="35"/>
  <c r="G3262" i="35"/>
  <c r="G3204" i="35"/>
  <c r="G2020" i="35"/>
  <c r="J6" i="8"/>
  <c r="F6" i="8"/>
  <c r="I6" i="8" s="1"/>
  <c r="G871" i="35"/>
  <c r="G1502" i="35"/>
  <c r="G1757" i="35"/>
  <c r="G1525" i="35"/>
  <c r="G1464" i="35"/>
  <c r="G158" i="35"/>
  <c r="G2074" i="35"/>
  <c r="G716" i="35"/>
  <c r="G3443" i="35"/>
  <c r="G1665" i="35"/>
  <c r="G2276" i="35"/>
  <c r="G2966" i="35"/>
  <c r="G1093" i="35"/>
  <c r="G2302" i="35"/>
  <c r="G3141" i="35"/>
  <c r="I82" i="35"/>
  <c r="K82" i="35"/>
  <c r="G624" i="35"/>
  <c r="G324" i="35"/>
  <c r="G784" i="35"/>
  <c r="N7" i="8"/>
  <c r="G3018" i="35"/>
  <c r="G272" i="35"/>
  <c r="G2034" i="35"/>
  <c r="G799" i="35"/>
  <c r="G2773" i="35"/>
  <c r="G1419" i="35"/>
  <c r="G2673" i="35"/>
  <c r="G2464" i="35"/>
  <c r="G2830" i="35"/>
  <c r="G1271" i="35"/>
  <c r="G946" i="35"/>
  <c r="G2807" i="35"/>
  <c r="G2181" i="35"/>
  <c r="G3084" i="35"/>
  <c r="G3477" i="35"/>
  <c r="G721" i="35"/>
  <c r="G625" i="35"/>
  <c r="G1470" i="35"/>
  <c r="G3224" i="35"/>
  <c r="G3426" i="35"/>
  <c r="G343" i="35"/>
  <c r="G1202" i="35"/>
  <c r="G1873" i="35"/>
  <c r="G585" i="35"/>
  <c r="G607" i="35"/>
  <c r="G451" i="35"/>
  <c r="G1566" i="35"/>
  <c r="G2611" i="35"/>
  <c r="G2180" i="35"/>
  <c r="G2574" i="35"/>
  <c r="G3392" i="35"/>
  <c r="G3161" i="35"/>
  <c r="G601" i="35"/>
  <c r="G297" i="35"/>
  <c r="G1335" i="35"/>
  <c r="G875" i="35"/>
  <c r="G2499" i="35"/>
  <c r="G1041" i="35"/>
  <c r="G1391" i="35"/>
  <c r="G2144" i="35"/>
  <c r="G1151" i="35"/>
  <c r="G3144" i="35"/>
  <c r="G2749" i="35"/>
  <c r="G1375" i="35"/>
  <c r="G181" i="35"/>
  <c r="G2365" i="35"/>
  <c r="G3445" i="35"/>
  <c r="G2280" i="35"/>
  <c r="G1337" i="35"/>
  <c r="G1069" i="35"/>
  <c r="G3365" i="35"/>
  <c r="G1536" i="35"/>
  <c r="G3213" i="35"/>
  <c r="G2939" i="35"/>
  <c r="G188" i="35"/>
  <c r="G2593" i="35"/>
  <c r="G179" i="35"/>
  <c r="G581" i="35"/>
  <c r="G2216" i="35"/>
  <c r="G592" i="35"/>
  <c r="G415" i="35"/>
  <c r="G227" i="35"/>
  <c r="G3132" i="35"/>
  <c r="G2000" i="35"/>
  <c r="G1562" i="35"/>
  <c r="G2167" i="35"/>
  <c r="G1394" i="35"/>
  <c r="G1376" i="35"/>
  <c r="G1103" i="35"/>
  <c r="G665" i="35"/>
  <c r="G2457" i="35"/>
  <c r="G273" i="35"/>
  <c r="G1707" i="35"/>
  <c r="G85" i="35"/>
  <c r="N29" i="35"/>
  <c r="G2810" i="35"/>
  <c r="G2737" i="35"/>
  <c r="G2782" i="35"/>
  <c r="G2335" i="35"/>
  <c r="G2849" i="35"/>
  <c r="G2600" i="35"/>
  <c r="G191" i="35"/>
  <c r="G737" i="35"/>
  <c r="G2634" i="35"/>
  <c r="G3225" i="35"/>
  <c r="I61" i="35"/>
  <c r="K61" i="35"/>
  <c r="G3091" i="35"/>
  <c r="G3346" i="35"/>
  <c r="G908" i="35"/>
  <c r="G2677" i="35"/>
  <c r="G2268" i="35"/>
  <c r="G1172" i="35"/>
  <c r="G3399" i="35"/>
  <c r="G1500" i="35"/>
  <c r="G426" i="35"/>
  <c r="N22" i="8"/>
  <c r="G414" i="35"/>
  <c r="G313" i="35"/>
  <c r="G1924" i="35"/>
  <c r="G1513" i="35"/>
  <c r="G844" i="35"/>
  <c r="G2236" i="35"/>
  <c r="G1109" i="35"/>
  <c r="G302" i="35"/>
  <c r="G2866" i="35"/>
  <c r="G499" i="35"/>
  <c r="G1329" i="35"/>
  <c r="N13" i="8"/>
  <c r="G1020" i="35"/>
  <c r="G2299" i="35"/>
  <c r="G1627" i="35"/>
  <c r="G1633" i="35"/>
  <c r="G3272" i="35"/>
  <c r="G793" i="35"/>
  <c r="G7" i="35"/>
  <c r="G1288" i="35"/>
  <c r="G1260" i="35"/>
  <c r="G151" i="35"/>
  <c r="G2191" i="35"/>
  <c r="G1139" i="35"/>
  <c r="G1195" i="35"/>
  <c r="G348" i="35"/>
  <c r="G1755" i="35"/>
  <c r="J21" i="8"/>
  <c r="F21" i="8"/>
  <c r="I21" i="8" s="1"/>
  <c r="G841" i="35"/>
  <c r="G2481" i="35"/>
  <c r="G2210" i="35"/>
  <c r="G1451" i="35"/>
  <c r="G2417" i="35"/>
  <c r="G1545" i="35"/>
  <c r="G344" i="35"/>
  <c r="G2337" i="35"/>
  <c r="G3430" i="35"/>
  <c r="G3415" i="35"/>
  <c r="G355" i="35"/>
  <c r="N36" i="35"/>
  <c r="G2295" i="35"/>
  <c r="I109" i="35"/>
  <c r="L109" i="35" s="1"/>
  <c r="K109" i="35"/>
  <c r="G3302" i="35"/>
  <c r="G1619" i="35"/>
  <c r="G839" i="35"/>
  <c r="G1944" i="35"/>
  <c r="G3108" i="35"/>
  <c r="G3456" i="35"/>
  <c r="G2999" i="35"/>
  <c r="N77" i="35"/>
  <c r="G2312" i="35"/>
  <c r="G1495" i="35"/>
  <c r="G1989" i="35"/>
  <c r="G1910" i="35"/>
  <c r="G701" i="35"/>
  <c r="G3337" i="35"/>
  <c r="G3012" i="35"/>
  <c r="G3040" i="35"/>
  <c r="G1097" i="35"/>
  <c r="G740" i="35"/>
  <c r="G1411" i="35"/>
  <c r="G2920" i="35"/>
  <c r="G543" i="35"/>
  <c r="G1316" i="35"/>
  <c r="G594" i="35"/>
  <c r="G1142" i="35"/>
  <c r="G3266" i="35"/>
  <c r="G2998" i="35"/>
  <c r="G1024" i="35"/>
  <c r="I50" i="35"/>
  <c r="K50" i="35"/>
  <c r="G385" i="35"/>
  <c r="G2209" i="35"/>
  <c r="G1213" i="35"/>
  <c r="G1247" i="35"/>
  <c r="G1472" i="35"/>
  <c r="G1937" i="35"/>
  <c r="G1297" i="35"/>
  <c r="G388" i="35"/>
  <c r="G1181" i="35"/>
  <c r="G3311" i="35"/>
  <c r="G965" i="35"/>
  <c r="G3233" i="35"/>
  <c r="G3173" i="35"/>
  <c r="G2329" i="35"/>
  <c r="G3371" i="35"/>
  <c r="G1080" i="35"/>
  <c r="G1813" i="35"/>
  <c r="G1267" i="35"/>
  <c r="G1235" i="35"/>
  <c r="G1399" i="35"/>
  <c r="G768" i="35"/>
  <c r="G170" i="35"/>
  <c r="G558" i="35"/>
  <c r="G1973" i="35"/>
  <c r="G1209" i="35"/>
  <c r="G479" i="35"/>
  <c r="G340" i="35"/>
  <c r="G93" i="35"/>
  <c r="G971" i="35"/>
  <c r="G2032" i="35"/>
  <c r="G2157" i="35"/>
  <c r="G2620" i="35"/>
  <c r="G891" i="35"/>
  <c r="G2230" i="35"/>
  <c r="G2493" i="35"/>
  <c r="G3087" i="35"/>
  <c r="G421" i="35"/>
  <c r="G952" i="35"/>
  <c r="G2183" i="35"/>
  <c r="G2359" i="35"/>
  <c r="G3056" i="35"/>
  <c r="G316" i="35"/>
  <c r="G1435" i="35"/>
  <c r="G442" i="35"/>
  <c r="G2624" i="35"/>
  <c r="G1644" i="35"/>
  <c r="G3079" i="35"/>
  <c r="G1708" i="35"/>
  <c r="G1732" i="35"/>
  <c r="G408" i="35"/>
  <c r="G2932" i="35"/>
  <c r="G2085" i="35"/>
  <c r="G2262" i="35"/>
  <c r="G3424" i="35"/>
  <c r="G341" i="35"/>
  <c r="G1293" i="35"/>
  <c r="G3368" i="35"/>
  <c r="G3117" i="35"/>
  <c r="G694" i="35"/>
  <c r="G987" i="35"/>
  <c r="G2553" i="35"/>
  <c r="G2212" i="35"/>
  <c r="G1985" i="35"/>
  <c r="G314" i="35"/>
  <c r="G409" i="35"/>
  <c r="G2320" i="35"/>
  <c r="G1709" i="35"/>
  <c r="G3279" i="35"/>
  <c r="N115" i="35"/>
  <c r="G2944" i="35"/>
  <c r="G2619" i="35"/>
  <c r="G2370" i="35"/>
  <c r="G1124" i="35"/>
  <c r="P8" i="5"/>
  <c r="G1166" i="35"/>
  <c r="G2706" i="35"/>
  <c r="G3202" i="35"/>
  <c r="G2380" i="35"/>
  <c r="G2123" i="35"/>
  <c r="G1183" i="35"/>
  <c r="G2820" i="35"/>
  <c r="G765" i="35"/>
  <c r="G2322" i="35"/>
  <c r="G2304" i="35"/>
  <c r="G926" i="35"/>
  <c r="G2946" i="35"/>
  <c r="G1590" i="35"/>
  <c r="G2294" i="35"/>
  <c r="G1126" i="35"/>
  <c r="G766" i="35"/>
  <c r="G1749" i="35"/>
  <c r="G329" i="35"/>
  <c r="G1303" i="35"/>
  <c r="G3354" i="35"/>
  <c r="G550" i="35"/>
  <c r="G2613" i="35"/>
  <c r="G2221" i="35"/>
  <c r="G3007" i="35"/>
  <c r="G3226" i="35"/>
  <c r="G2572" i="35"/>
  <c r="N59" i="35"/>
  <c r="G1637" i="35"/>
  <c r="N23" i="8"/>
  <c r="G662" i="35"/>
  <c r="G1776" i="35"/>
  <c r="G541" i="35"/>
  <c r="G1197" i="35"/>
  <c r="G1721" i="35"/>
  <c r="G293" i="35"/>
  <c r="G2443" i="35"/>
  <c r="G1595" i="35"/>
  <c r="G1830" i="35"/>
  <c r="G707" i="35"/>
  <c r="G1540" i="35"/>
  <c r="G584" i="35"/>
  <c r="G3123" i="35"/>
  <c r="G1406" i="35"/>
  <c r="G3343" i="35"/>
  <c r="G268" i="35"/>
  <c r="G1353" i="35"/>
  <c r="G935" i="35"/>
  <c r="G356" i="35"/>
  <c r="G1370" i="35"/>
  <c r="G3215" i="35"/>
  <c r="G2961" i="35"/>
  <c r="G284" i="35"/>
  <c r="G2777" i="35"/>
  <c r="G1125" i="35"/>
  <c r="G647" i="35"/>
  <c r="G454" i="35"/>
  <c r="G1306" i="35"/>
  <c r="G2585" i="35"/>
  <c r="G741" i="35"/>
  <c r="G1281" i="35"/>
  <c r="G2193" i="35"/>
  <c r="G634" i="35"/>
  <c r="G887" i="35"/>
  <c r="G3476" i="35"/>
  <c r="G1710" i="35"/>
  <c r="G242" i="35"/>
  <c r="G2429" i="35"/>
  <c r="G1658" i="35"/>
  <c r="G3451" i="35"/>
  <c r="G1578" i="35"/>
  <c r="G3088" i="35"/>
  <c r="G889" i="35"/>
  <c r="G327" i="35"/>
  <c r="G668" i="35"/>
  <c r="G3384" i="35"/>
  <c r="G2689" i="35"/>
  <c r="G664" i="35"/>
  <c r="G846" i="35"/>
  <c r="G507" i="35"/>
  <c r="N96" i="35"/>
  <c r="G267" i="35"/>
  <c r="G358" i="35"/>
  <c r="G2916" i="35"/>
  <c r="G2586" i="35"/>
  <c r="G330" i="35"/>
  <c r="G918" i="35"/>
  <c r="G1138" i="35"/>
  <c r="G1762" i="35"/>
  <c r="G3238" i="35"/>
  <c r="G2654" i="35"/>
  <c r="G12" i="35"/>
  <c r="G256" i="35"/>
  <c r="G157" i="35"/>
  <c r="G1731" i="35"/>
  <c r="G2097" i="35"/>
  <c r="G1070" i="35"/>
  <c r="G1905" i="35"/>
  <c r="G1997" i="35"/>
  <c r="G1798" i="35"/>
  <c r="K70" i="35"/>
  <c r="I70" i="35"/>
  <c r="G3114" i="35"/>
  <c r="G1967" i="35"/>
  <c r="G615" i="35"/>
  <c r="G1847" i="35"/>
  <c r="G3158" i="35"/>
  <c r="G1227" i="35"/>
  <c r="G1520" i="35"/>
  <c r="G881" i="35"/>
  <c r="G2340" i="35"/>
  <c r="G2491" i="35"/>
  <c r="G1342" i="35"/>
  <c r="G1877" i="35"/>
  <c r="G1724" i="35"/>
  <c r="G1723" i="35"/>
  <c r="G1198" i="35"/>
  <c r="G2709" i="35"/>
  <c r="G2075" i="35"/>
  <c r="G2040" i="35"/>
  <c r="G3277" i="35"/>
  <c r="G1047" i="35"/>
  <c r="E9" i="37"/>
  <c r="L9" i="37" s="1"/>
  <c r="G1430" i="35"/>
  <c r="G2331" i="35"/>
  <c r="G3066" i="35"/>
  <c r="G2980" i="35"/>
  <c r="G2617" i="35"/>
  <c r="G349" i="35"/>
  <c r="G29" i="35"/>
  <c r="G2962" i="35"/>
  <c r="N104" i="35"/>
  <c r="G3011" i="35"/>
  <c r="G331" i="35"/>
  <c r="G1848" i="35"/>
  <c r="G2901" i="35"/>
  <c r="G2789" i="35"/>
  <c r="G308" i="35"/>
  <c r="G2779" i="35"/>
  <c r="G2179" i="35"/>
  <c r="G2803" i="35"/>
  <c r="G389" i="35"/>
  <c r="G781" i="35"/>
  <c r="G2321" i="35"/>
  <c r="G782" i="35"/>
  <c r="G1651" i="35"/>
  <c r="G564" i="35"/>
  <c r="G556" i="35"/>
  <c r="G1031" i="35"/>
  <c r="G21" i="35"/>
  <c r="G1695" i="35"/>
  <c r="G1901" i="35"/>
  <c r="G3135" i="35"/>
  <c r="G1693" i="35"/>
  <c r="G3127" i="35"/>
  <c r="G2727" i="35"/>
  <c r="G1490" i="35"/>
  <c r="G631" i="35"/>
  <c r="G529" i="35"/>
  <c r="G2903" i="35"/>
  <c r="G3195" i="35"/>
  <c r="G3458" i="35"/>
  <c r="G611" i="35"/>
  <c r="G3107" i="35"/>
  <c r="N123" i="35"/>
  <c r="N54" i="35"/>
  <c r="G3359" i="35"/>
  <c r="G500" i="35"/>
  <c r="G175" i="35"/>
  <c r="G3348" i="35"/>
  <c r="G447" i="35"/>
  <c r="G1340" i="35"/>
  <c r="G1131" i="35"/>
  <c r="G2858" i="35"/>
  <c r="G478" i="35"/>
  <c r="G2063" i="35"/>
  <c r="G2058" i="35"/>
  <c r="G2487" i="35"/>
  <c r="G2509" i="35"/>
  <c r="G1933" i="35"/>
  <c r="G1081" i="35"/>
  <c r="G1307" i="35"/>
  <c r="G763" i="35"/>
  <c r="G2339" i="35"/>
  <c r="G62" i="35"/>
  <c r="G2646" i="35"/>
  <c r="G3188" i="35"/>
  <c r="G206" i="35"/>
  <c r="G2024" i="35"/>
  <c r="G2582" i="35"/>
  <c r="G1022" i="35"/>
  <c r="G986" i="35"/>
  <c r="G3367" i="35"/>
  <c r="G1826" i="35"/>
  <c r="G2921" i="35"/>
  <c r="G546" i="35"/>
  <c r="G1044" i="35"/>
  <c r="N125" i="35"/>
  <c r="N53" i="35"/>
  <c r="G1208" i="35"/>
  <c r="G1573" i="35"/>
  <c r="G1501" i="35"/>
  <c r="G1218" i="35"/>
  <c r="G993" i="35"/>
  <c r="G1441" i="35"/>
  <c r="G2688" i="35"/>
  <c r="G3396" i="35"/>
  <c r="G1256" i="35"/>
  <c r="G2070" i="35"/>
  <c r="G2678" i="35"/>
  <c r="G2754" i="35"/>
  <c r="G317" i="35"/>
  <c r="G1876" i="35"/>
  <c r="G2840" i="35"/>
  <c r="G2990" i="35"/>
  <c r="G1697" i="35"/>
  <c r="G2492" i="35"/>
  <c r="G1296" i="35"/>
  <c r="G1754" i="35"/>
  <c r="G1173" i="35"/>
  <c r="G2661" i="35"/>
  <c r="P30" i="5"/>
  <c r="G794" i="35"/>
  <c r="G2627" i="35"/>
  <c r="G3037" i="35"/>
  <c r="G995" i="35"/>
  <c r="G2983" i="35"/>
  <c r="G1504" i="35"/>
  <c r="G3092" i="35"/>
  <c r="G1347" i="35"/>
  <c r="G590" i="35"/>
  <c r="G2595" i="35"/>
  <c r="G2964" i="35"/>
  <c r="G981" i="35"/>
  <c r="G2797" i="35"/>
  <c r="G2885" i="35"/>
  <c r="K120" i="35"/>
  <c r="I120" i="35"/>
  <c r="G1468" i="35"/>
  <c r="N15" i="8"/>
  <c r="G1410" i="35"/>
  <c r="G2894" i="35"/>
  <c r="G1980" i="35"/>
  <c r="G1963" i="35"/>
  <c r="G2203" i="35"/>
  <c r="G825" i="35"/>
  <c r="G362" i="35"/>
  <c r="G2133" i="35"/>
  <c r="G1118" i="35"/>
  <c r="G1261" i="35"/>
  <c r="G909" i="35"/>
  <c r="G2630" i="35"/>
  <c r="G1321" i="35"/>
  <c r="G1505" i="35"/>
  <c r="G598" i="35"/>
  <c r="G1875" i="35"/>
  <c r="G2531" i="35"/>
  <c r="G3050" i="35"/>
  <c r="G2217" i="35"/>
  <c r="G3128" i="35"/>
  <c r="G2799" i="35"/>
  <c r="G1371" i="35"/>
  <c r="G1210" i="35"/>
  <c r="G1564" i="35"/>
  <c r="G490" i="35"/>
  <c r="G515" i="35"/>
  <c r="G2439" i="35"/>
  <c r="G822" i="35"/>
  <c r="G2419" i="35"/>
  <c r="G2730" i="35"/>
  <c r="G1328" i="35"/>
  <c r="G3390" i="35"/>
  <c r="G1683" i="35"/>
  <c r="G3352" i="35"/>
  <c r="G907" i="35"/>
  <c r="G3063" i="35"/>
  <c r="G1367" i="35"/>
  <c r="G2643" i="35"/>
  <c r="G1987" i="35"/>
  <c r="G3453" i="35"/>
  <c r="G236" i="35"/>
  <c r="G1677" i="35"/>
  <c r="G1415" i="35"/>
  <c r="G2505" i="35"/>
  <c r="G1900" i="35"/>
  <c r="G1687" i="35"/>
  <c r="G1528" i="35"/>
  <c r="G3227" i="35"/>
  <c r="G3043" i="35"/>
  <c r="G1532" i="35"/>
  <c r="G1854" i="35"/>
  <c r="G2955" i="35"/>
  <c r="G3428" i="35"/>
  <c r="G1433" i="35"/>
  <c r="G2291" i="35"/>
  <c r="G2913" i="35"/>
  <c r="G286" i="35"/>
  <c r="G3357" i="35"/>
  <c r="G882" i="35"/>
  <c r="G2391" i="35"/>
  <c r="G2850" i="35"/>
  <c r="G2940" i="35"/>
  <c r="G3058" i="35"/>
  <c r="G318" i="35"/>
  <c r="G1791" i="35"/>
  <c r="G2535" i="35"/>
  <c r="G1822" i="35"/>
  <c r="G973" i="35"/>
  <c r="G1831" i="35"/>
  <c r="G2242" i="35"/>
  <c r="G3454" i="35"/>
  <c r="G1893" i="35"/>
  <c r="G3422" i="35"/>
  <c r="G125" i="35"/>
  <c r="G2871" i="35"/>
  <c r="G2076" i="35"/>
  <c r="G3437" i="35"/>
  <c r="G422" i="35"/>
  <c r="G2229" i="35"/>
  <c r="G1116" i="35"/>
  <c r="G2667" i="35"/>
  <c r="G1446" i="35"/>
  <c r="G509" i="35"/>
  <c r="G2930" i="35"/>
  <c r="G2164" i="35"/>
  <c r="G2410" i="35"/>
  <c r="G2503" i="35"/>
  <c r="G1390" i="35"/>
  <c r="G806" i="35"/>
  <c r="G1765" i="35"/>
  <c r="G1810" i="35"/>
  <c r="G1865" i="35"/>
  <c r="G3217" i="35"/>
  <c r="G2196" i="35"/>
  <c r="G638" i="35"/>
  <c r="G1715" i="35"/>
  <c r="G2124" i="35"/>
  <c r="G2886" i="35"/>
  <c r="G2869" i="35"/>
  <c r="G3136" i="35"/>
  <c r="G2450" i="35"/>
  <c r="G1786" i="35"/>
  <c r="G2110" i="35"/>
  <c r="G2608" i="35"/>
  <c r="G1605" i="35"/>
  <c r="G676" i="35"/>
  <c r="G2431" i="35"/>
  <c r="G2704" i="35"/>
  <c r="N49" i="35"/>
  <c r="G2669" i="35"/>
  <c r="G688" i="35"/>
  <c r="G2433" i="35"/>
  <c r="G2900" i="35"/>
  <c r="G3103" i="35"/>
  <c r="G2513" i="35"/>
  <c r="G2545" i="35"/>
  <c r="G152" i="35"/>
  <c r="G1200" i="35"/>
  <c r="G3059" i="35"/>
  <c r="G2808" i="35"/>
  <c r="G265" i="35"/>
  <c r="G1702" i="35"/>
  <c r="G2860" i="35"/>
  <c r="G1911" i="35"/>
  <c r="G1004" i="35"/>
  <c r="G1685" i="35"/>
  <c r="G276" i="35"/>
  <c r="G2169" i="35"/>
  <c r="G1496" i="35"/>
  <c r="G3442" i="35"/>
  <c r="G201" i="35"/>
  <c r="G3327" i="35"/>
  <c r="G1111" i="35"/>
  <c r="G1171" i="35"/>
  <c r="G466" i="35"/>
  <c r="G2717" i="35"/>
  <c r="G2206" i="35"/>
  <c r="G3072" i="35"/>
  <c r="G2729" i="35"/>
  <c r="G2051" i="35"/>
  <c r="G1385" i="35"/>
  <c r="G2784" i="35"/>
  <c r="G789" i="35"/>
  <c r="G711" i="35"/>
  <c r="G1737" i="35"/>
  <c r="G1224" i="35"/>
  <c r="G900" i="35"/>
  <c r="G3155" i="35"/>
  <c r="G3246" i="35"/>
  <c r="G2436" i="35"/>
  <c r="G1748" i="35"/>
  <c r="K68" i="35"/>
  <c r="I68" i="35"/>
  <c r="G712" i="35"/>
  <c r="G539" i="35"/>
  <c r="G2398" i="35"/>
  <c r="G580" i="35"/>
  <c r="G1790" i="35"/>
  <c r="G2483" i="35"/>
  <c r="G2023" i="35"/>
  <c r="G384" i="35"/>
  <c r="G3423" i="35"/>
  <c r="G678" i="35"/>
  <c r="G300" i="35"/>
  <c r="G1720" i="35"/>
  <c r="G3389" i="35"/>
  <c r="G2153" i="35"/>
  <c r="G2520" i="35"/>
  <c r="G1452" i="35"/>
  <c r="G3364" i="35"/>
  <c r="G424" i="35"/>
  <c r="G3111" i="35"/>
  <c r="G1369" i="35"/>
  <c r="G1700" i="35"/>
  <c r="G3212" i="35"/>
  <c r="G2080" i="35"/>
  <c r="G3349" i="35"/>
  <c r="G1473" i="35"/>
  <c r="G1641" i="35"/>
  <c r="G1789" i="35"/>
  <c r="G1136" i="35"/>
  <c r="G2591" i="35"/>
  <c r="G1479" i="35"/>
  <c r="G2579" i="35"/>
  <c r="G1034" i="35"/>
  <c r="G35" i="35"/>
  <c r="G338" i="35"/>
  <c r="G2997" i="35"/>
  <c r="G2270" i="35"/>
  <c r="G3080" i="35"/>
  <c r="G2215" i="35"/>
  <c r="G2986" i="35"/>
  <c r="G3363" i="35"/>
  <c r="K87" i="35"/>
  <c r="I87" i="35"/>
  <c r="G3154" i="35"/>
  <c r="G1405" i="35"/>
  <c r="I43" i="35"/>
  <c r="K43" i="35"/>
  <c r="G860" i="35"/>
  <c r="G312" i="35"/>
  <c r="G988" i="35"/>
  <c r="G827" i="35"/>
  <c r="N50" i="35"/>
  <c r="G2411" i="35"/>
  <c r="G2459" i="35"/>
  <c r="G2173" i="35"/>
  <c r="G192" i="35"/>
  <c r="G2284" i="35"/>
  <c r="G345" i="35"/>
  <c r="G1039" i="35"/>
  <c r="G892" i="35"/>
  <c r="G1659" i="35"/>
  <c r="G982" i="35"/>
  <c r="G2974" i="35"/>
  <c r="G2175" i="35"/>
  <c r="G498" i="35"/>
  <c r="G501" i="35"/>
  <c r="G925" i="35"/>
  <c r="G1523" i="35"/>
  <c r="G801" i="35"/>
  <c r="G2332" i="35"/>
  <c r="G1630" i="35"/>
  <c r="G542" i="35"/>
  <c r="G2750" i="35"/>
  <c r="G1001" i="35"/>
  <c r="G1462" i="35"/>
  <c r="G1606" i="35"/>
  <c r="G1960" i="35"/>
  <c r="G1237" i="35"/>
  <c r="G715" i="35"/>
  <c r="G1726" i="35"/>
  <c r="G2050" i="35"/>
  <c r="G1853" i="35"/>
  <c r="G856" i="35"/>
  <c r="G1729" i="35"/>
  <c r="G1816" i="35"/>
  <c r="G1009" i="35"/>
  <c r="G2510" i="35"/>
  <c r="G3119" i="35"/>
  <c r="G1372" i="35"/>
  <c r="G416" i="35"/>
  <c r="G1361" i="35"/>
  <c r="G2030" i="35"/>
  <c r="G2564" i="35"/>
  <c r="G3317" i="35"/>
  <c r="G471" i="35"/>
  <c r="G1752" i="35"/>
  <c r="G2454" i="35"/>
  <c r="G2052" i="35"/>
  <c r="G2069" i="35"/>
  <c r="G3014" i="35"/>
  <c r="G1935" i="35"/>
  <c r="G570" i="35"/>
  <c r="G1252" i="35"/>
  <c r="G1002" i="35"/>
  <c r="G354" i="35"/>
  <c r="G685" i="35"/>
  <c r="G3094" i="35"/>
  <c r="G821" i="35"/>
  <c r="G608" i="35"/>
  <c r="G3006" i="35"/>
  <c r="G2104" i="35"/>
  <c r="G79" i="35"/>
  <c r="G2409" i="35"/>
  <c r="G2140" i="35"/>
  <c r="G1872" i="35"/>
  <c r="G3200" i="35"/>
  <c r="G468" i="35"/>
  <c r="G2518" i="35"/>
  <c r="G2774" i="35"/>
  <c r="G3181" i="35"/>
  <c r="G2341" i="35"/>
  <c r="G718" i="35"/>
  <c r="G1212" i="35"/>
  <c r="G3274" i="35"/>
  <c r="G2908" i="35"/>
  <c r="G942" i="35"/>
  <c r="G2798" i="35"/>
  <c r="G583" i="35"/>
  <c r="G951" i="35"/>
  <c r="G298" i="35"/>
  <c r="G1100" i="35"/>
  <c r="F2" i="8"/>
  <c r="I2" i="8" s="1"/>
  <c r="J2" i="8"/>
  <c r="G2788" i="35"/>
  <c r="G1043" i="35"/>
  <c r="G1783" i="35"/>
  <c r="G259" i="35"/>
  <c r="G245" i="35"/>
  <c r="G1682" i="35"/>
  <c r="G1554" i="35"/>
  <c r="G633" i="35"/>
  <c r="G2768" i="35"/>
  <c r="G1177" i="35"/>
  <c r="G1192" i="35"/>
  <c r="K110" i="35"/>
  <c r="I110" i="35"/>
  <c r="G3239" i="35"/>
  <c r="G3153" i="35"/>
  <c r="G735" i="35"/>
  <c r="G2985" i="35"/>
  <c r="G3020" i="35"/>
  <c r="G704" i="35"/>
  <c r="G3244" i="35"/>
  <c r="G3090" i="35"/>
  <c r="G880" i="35"/>
  <c r="G3307" i="35"/>
  <c r="G3168" i="35"/>
  <c r="G1649" i="35"/>
  <c r="G992" i="35"/>
  <c r="G1792" i="35"/>
  <c r="G2195" i="35"/>
  <c r="G1788" i="35"/>
  <c r="G3295" i="35"/>
  <c r="G449" i="35"/>
  <c r="G1279" i="35"/>
  <c r="G1806" i="35"/>
  <c r="G2984" i="35"/>
  <c r="G1061" i="35"/>
  <c r="G2542" i="35"/>
  <c r="G2366" i="35"/>
  <c r="G2996" i="35"/>
  <c r="G3285" i="35"/>
  <c r="G3334" i="35"/>
  <c r="G3369" i="35"/>
  <c r="N38" i="35"/>
  <c r="G2713" i="35"/>
  <c r="G2693" i="35"/>
  <c r="G3413" i="35"/>
  <c r="G2489" i="35"/>
  <c r="G1037" i="35"/>
  <c r="G387" i="35"/>
  <c r="G2079" i="35"/>
  <c r="G2248" i="35"/>
  <c r="G364" i="35"/>
  <c r="G1363" i="35"/>
  <c r="G3024" i="35"/>
  <c r="G641" i="35"/>
  <c r="G3419" i="35"/>
  <c r="G2466" i="35"/>
  <c r="G1444" i="35"/>
  <c r="G1635" i="35"/>
  <c r="G2581" i="35"/>
  <c r="K93" i="35"/>
  <c r="I93" i="35"/>
  <c r="G3360" i="35"/>
  <c r="G3397" i="35"/>
  <c r="G1038" i="35"/>
  <c r="G1175" i="35"/>
  <c r="G1436" i="35"/>
  <c r="G1416" i="35"/>
  <c r="G2405" i="35"/>
  <c r="G2266" i="35"/>
  <c r="G2414" i="35"/>
  <c r="G2116" i="35"/>
  <c r="G1686" i="35"/>
  <c r="G1336" i="35"/>
  <c r="G1108" i="35"/>
  <c r="G725" i="35"/>
  <c r="G1622" i="35"/>
  <c r="G962" i="35"/>
  <c r="G2115" i="35"/>
  <c r="G2842" i="35"/>
  <c r="N44" i="35"/>
  <c r="G526" i="35"/>
  <c r="G2816" i="35"/>
  <c r="G154" i="35"/>
  <c r="G1727" i="35"/>
  <c r="G3361" i="35"/>
  <c r="G2548" i="35"/>
  <c r="G990" i="35"/>
  <c r="G1287" i="35"/>
  <c r="G1248" i="35"/>
  <c r="G436" i="35"/>
  <c r="G3479" i="35"/>
  <c r="G517" i="35"/>
  <c r="G253" i="35"/>
  <c r="G1628" i="35"/>
  <c r="G1529" i="35"/>
  <c r="G3362" i="35"/>
  <c r="G197" i="35"/>
  <c r="G1888" i="35"/>
  <c r="G239" i="35"/>
  <c r="G1476" i="35"/>
  <c r="G2272" i="35"/>
  <c r="G311" i="35"/>
  <c r="G1574" i="35"/>
  <c r="G2204" i="35"/>
  <c r="G3376" i="35"/>
  <c r="G3068" i="35"/>
  <c r="G619" i="35"/>
  <c r="G1286" i="35"/>
  <c r="G928" i="35"/>
  <c r="F20" i="8"/>
  <c r="I20" i="8" s="1"/>
  <c r="J20" i="8"/>
  <c r="G1556" i="35"/>
  <c r="G3438" i="35"/>
  <c r="G1388" i="35"/>
  <c r="G1936" i="35"/>
  <c r="G3065" i="35"/>
  <c r="G2915" i="35"/>
  <c r="G1114" i="35"/>
  <c r="G1999" i="35"/>
  <c r="G249" i="35"/>
  <c r="N21" i="35"/>
  <c r="G488" i="35"/>
  <c r="K78" i="35"/>
  <c r="I78" i="35"/>
  <c r="G1381" i="35"/>
  <c r="G2121" i="35"/>
  <c r="G1275" i="35"/>
  <c r="N20" i="35"/>
  <c r="G1049" i="35"/>
  <c r="G1082" i="35"/>
  <c r="G1156" i="35"/>
  <c r="G1442" i="35"/>
  <c r="P6" i="5"/>
  <c r="G885" i="35"/>
  <c r="G2168" i="35"/>
  <c r="G1389" i="35"/>
  <c r="G2825" i="35"/>
  <c r="G3170" i="35"/>
  <c r="G1534" i="35"/>
  <c r="G2719" i="35"/>
  <c r="G1596" i="35"/>
  <c r="N6" i="8"/>
  <c r="G63" i="35"/>
  <c r="G3242" i="35"/>
  <c r="G724" i="35"/>
  <c r="G1409" i="35"/>
  <c r="G3316" i="35"/>
  <c r="G82" i="35"/>
  <c r="G1691" i="35"/>
  <c r="G731" i="35"/>
  <c r="G1994" i="35"/>
  <c r="G1684" i="35"/>
  <c r="G1692" i="35"/>
  <c r="G868" i="35"/>
  <c r="G820" i="35"/>
  <c r="G2338" i="35"/>
  <c r="G2039" i="35"/>
  <c r="G2148" i="35"/>
  <c r="G3151" i="35"/>
  <c r="G1220" i="35"/>
  <c r="G438" i="35"/>
  <c r="G2607" i="35"/>
  <c r="G115" i="35"/>
  <c r="G945" i="35"/>
  <c r="G2054" i="35"/>
  <c r="G1675" i="35"/>
  <c r="G2478" i="35"/>
  <c r="G3034" i="35"/>
  <c r="G1779" i="35"/>
  <c r="G1582" i="35"/>
  <c r="G2182" i="35"/>
  <c r="G2904" i="35"/>
  <c r="G2917" i="35"/>
  <c r="F16" i="8"/>
  <c r="I16" i="8" s="1"/>
  <c r="J16" i="8"/>
  <c r="G379" i="35"/>
  <c r="G503" i="35"/>
  <c r="G1298" i="35"/>
  <c r="G1073" i="35"/>
  <c r="G985" i="35"/>
  <c r="G1190" i="35"/>
  <c r="G2382" i="35"/>
  <c r="G294" i="35"/>
  <c r="G673" i="35"/>
  <c r="G2001" i="35"/>
  <c r="G2239" i="35"/>
  <c r="G922" i="35"/>
  <c r="G1063" i="35"/>
  <c r="G337" i="35"/>
  <c r="G897" i="35"/>
  <c r="G3106" i="35"/>
  <c r="G274" i="35"/>
  <c r="G1560" i="35"/>
  <c r="G635" i="35"/>
  <c r="G2578" i="35"/>
  <c r="G477" i="35"/>
  <c r="I62" i="35"/>
  <c r="K62" i="35"/>
  <c r="G430" i="35"/>
  <c r="G2346" i="35"/>
  <c r="G805" i="35"/>
  <c r="G2418" i="35"/>
  <c r="G3444" i="35"/>
  <c r="G2760" i="35"/>
  <c r="G207" i="35"/>
  <c r="G3257" i="35"/>
  <c r="G1618" i="35"/>
  <c r="G1652" i="35"/>
  <c r="G1620" i="35"/>
  <c r="G3138" i="35"/>
  <c r="G675" i="35"/>
  <c r="G1273" i="35"/>
  <c r="G1719" i="35"/>
  <c r="G2315" i="35"/>
  <c r="G2369" i="35"/>
  <c r="G2086" i="35"/>
  <c r="G2223" i="35"/>
  <c r="G250" i="35"/>
  <c r="G1315" i="35"/>
  <c r="G1716" i="35"/>
  <c r="G1117" i="35"/>
  <c r="G3301" i="35"/>
  <c r="G1454" i="35"/>
  <c r="G3139" i="35"/>
  <c r="G3008" i="35"/>
  <c r="G670" i="35"/>
  <c r="G2187" i="35"/>
  <c r="G2721" i="35"/>
  <c r="G780" i="35"/>
  <c r="G121" i="35"/>
  <c r="G2117" i="35"/>
  <c r="G920" i="35"/>
  <c r="G264" i="35"/>
  <c r="G1535" i="35"/>
  <c r="G3184" i="35"/>
  <c r="G757" i="35"/>
  <c r="G3336" i="35"/>
  <c r="G2250" i="35"/>
  <c r="G2621" i="35"/>
  <c r="G1188" i="35"/>
  <c r="G474" i="35"/>
  <c r="F18" i="8"/>
  <c r="I18" i="8" s="1"/>
  <c r="J18" i="8"/>
  <c r="G1745" i="35"/>
  <c r="N111" i="35"/>
  <c r="G1019" i="35"/>
  <c r="G1450" i="35"/>
  <c r="G1852" i="35"/>
  <c r="G2573" i="35"/>
  <c r="G2522" i="35"/>
  <c r="G2882" i="35"/>
  <c r="G209" i="35"/>
  <c r="G754" i="35"/>
  <c r="G1440" i="35"/>
  <c r="G1191" i="35"/>
  <c r="G2589" i="35"/>
  <c r="G1060" i="35"/>
  <c r="G3305" i="35"/>
  <c r="G2413" i="35"/>
  <c r="G2765" i="35"/>
  <c r="G2285" i="35"/>
  <c r="G2623" i="35"/>
  <c r="G2884" i="35"/>
  <c r="P23" i="5"/>
  <c r="G1497" i="35"/>
  <c r="G3177" i="35"/>
  <c r="G1413" i="35"/>
  <c r="G161" i="35"/>
  <c r="F15" i="8"/>
  <c r="I15" i="8" s="1"/>
  <c r="J15" i="8"/>
  <c r="G2794" i="35"/>
  <c r="G1885" i="35"/>
  <c r="G1264" i="35"/>
  <c r="G36" i="35"/>
  <c r="G2691" i="35"/>
  <c r="G1793" i="35"/>
  <c r="G2473" i="35"/>
  <c r="G1274" i="35"/>
  <c r="G3049" i="35"/>
  <c r="G2393" i="35"/>
  <c r="G2401" i="35"/>
  <c r="G730" i="35"/>
  <c r="G1824" i="35"/>
  <c r="G1646" i="35"/>
  <c r="G1680" i="35"/>
  <c r="G552" i="35"/>
  <c r="G277" i="35"/>
  <c r="G1268" i="35"/>
  <c r="G1119" i="35"/>
  <c r="G2430" i="35"/>
  <c r="G2723" i="35"/>
  <c r="G2650" i="35"/>
  <c r="G1277" i="35"/>
  <c r="G2734" i="35"/>
  <c r="G3214" i="35"/>
  <c r="G2707" i="35"/>
  <c r="G1797" i="35"/>
  <c r="G1241" i="35"/>
  <c r="G44" i="35"/>
  <c r="G1068" i="35"/>
  <c r="G2269" i="35"/>
  <c r="G1857" i="35"/>
  <c r="G2817" i="35"/>
  <c r="G1859" i="35"/>
  <c r="G2995" i="35"/>
  <c r="G553" i="35"/>
  <c r="G3333" i="35"/>
  <c r="G3441" i="35"/>
  <c r="G306" i="35"/>
  <c r="G836" i="35"/>
  <c r="G980" i="35"/>
  <c r="G1531" i="35"/>
  <c r="G717" i="35"/>
  <c r="G1478" i="35"/>
  <c r="G2213" i="35"/>
  <c r="G2656" i="35"/>
  <c r="G2699" i="35"/>
  <c r="G2692" i="35"/>
  <c r="G869" i="35"/>
  <c r="G489" i="35"/>
  <c r="G790" i="35"/>
  <c r="G2258" i="35"/>
  <c r="G1882" i="35"/>
  <c r="G2902" i="35"/>
  <c r="G2628" i="35"/>
  <c r="G2538" i="35"/>
  <c r="G3435" i="35"/>
  <c r="G2385" i="35"/>
  <c r="G1919" i="35"/>
  <c r="G1284" i="35"/>
  <c r="G2090" i="35"/>
  <c r="G2720" i="35"/>
  <c r="G604" i="35"/>
  <c r="G2214" i="35"/>
  <c r="G2555" i="35"/>
  <c r="G2303" i="35"/>
  <c r="G1075" i="35"/>
  <c r="G3261" i="35"/>
  <c r="G591" i="35"/>
  <c r="G2919" i="35"/>
  <c r="G441" i="35"/>
  <c r="G2130" i="35"/>
  <c r="G1382" i="35"/>
  <c r="G514" i="35"/>
  <c r="G831" i="35"/>
  <c r="G347" i="35"/>
  <c r="I83" i="35"/>
  <c r="K83" i="35"/>
  <c r="G2172" i="35"/>
  <c r="G183" i="35"/>
  <c r="G310" i="35"/>
  <c r="G283" i="35"/>
  <c r="G2865" i="35"/>
  <c r="G2772" i="35"/>
  <c r="G2888" i="35"/>
  <c r="G492" i="35"/>
  <c r="G2360" i="35"/>
  <c r="G305" i="35"/>
  <c r="G3283" i="35"/>
  <c r="G199" i="35"/>
  <c r="G2185" i="35"/>
  <c r="G2629" i="35"/>
  <c r="G1838" i="35"/>
  <c r="K36" i="35"/>
  <c r="I36" i="35"/>
  <c r="G1334" i="35"/>
  <c r="G400" i="35"/>
  <c r="G3201" i="35"/>
  <c r="G3344" i="35"/>
  <c r="G1360" i="35"/>
  <c r="G769" i="35"/>
  <c r="G983" i="35"/>
  <c r="G251" i="35"/>
  <c r="G504" i="35"/>
  <c r="G3003" i="35"/>
  <c r="G2870" i="35"/>
  <c r="G3252" i="35"/>
  <c r="G2408" i="35"/>
  <c r="G279" i="35"/>
  <c r="G1870" i="35"/>
  <c r="G2118" i="35"/>
  <c r="G3208" i="35"/>
  <c r="G1056" i="35"/>
  <c r="G203" i="35"/>
  <c r="G2241" i="35"/>
  <c r="G1805" i="35"/>
  <c r="G2577" i="35"/>
  <c r="G621" i="35"/>
  <c r="G1958" i="35"/>
  <c r="G632" i="35"/>
  <c r="G2105" i="35"/>
  <c r="G3025" i="35"/>
  <c r="G1084" i="35"/>
  <c r="G1096" i="35"/>
  <c r="G2363" i="35"/>
  <c r="G2127" i="35"/>
  <c r="G2222" i="35"/>
  <c r="G2781" i="35"/>
  <c r="G247" i="35"/>
  <c r="G795" i="35"/>
  <c r="G1925" i="35"/>
  <c r="G1488" i="35"/>
  <c r="G2605" i="35"/>
  <c r="G1589" i="35"/>
  <c r="G2202" i="35"/>
  <c r="G1380" i="35"/>
  <c r="G826" i="35"/>
  <c r="G3395" i="35"/>
  <c r="G3240" i="35"/>
  <c r="G382" i="35"/>
  <c r="G1314" i="35"/>
  <c r="G2965" i="35"/>
  <c r="N66" i="35"/>
  <c r="N63" i="35"/>
  <c r="G2152" i="35"/>
  <c r="G2700" i="35"/>
  <c r="G969" i="35"/>
  <c r="G2547" i="35"/>
  <c r="G3223" i="35"/>
  <c r="G2026" i="35"/>
  <c r="G105" i="35"/>
  <c r="G1448" i="35"/>
  <c r="G2184" i="35"/>
  <c r="G2425" i="35"/>
  <c r="G677" i="35"/>
  <c r="G2424" i="35"/>
  <c r="G870" i="35"/>
  <c r="G2134" i="35"/>
  <c r="N18" i="8"/>
  <c r="G3315" i="35"/>
  <c r="G2343" i="35"/>
  <c r="G2377" i="35"/>
  <c r="G3393" i="35"/>
  <c r="G2651" i="35"/>
  <c r="G2543" i="35"/>
  <c r="N5" i="8"/>
  <c r="G1571" i="35"/>
  <c r="I14" i="5"/>
  <c r="J14" i="5" s="1"/>
  <c r="K14" i="5" s="1"/>
  <c r="F12" i="8"/>
  <c r="J12" i="8"/>
  <c r="G3044" i="35"/>
  <c r="G366" i="35"/>
  <c r="G978" i="35"/>
  <c r="G1643" i="35"/>
  <c r="G2355" i="35"/>
  <c r="G2231" i="35"/>
  <c r="F24" i="8"/>
  <c r="G530" i="35"/>
  <c r="G165" i="35"/>
  <c r="G967" i="35"/>
  <c r="G2098" i="35"/>
  <c r="G208" i="35"/>
  <c r="G2877" i="35"/>
  <c r="G2655" i="35"/>
  <c r="G998" i="35"/>
  <c r="N79" i="35"/>
  <c r="G1851" i="35"/>
  <c r="G167" i="35"/>
  <c r="G1844" i="35"/>
  <c r="G2857" i="35"/>
  <c r="G1206" i="35"/>
  <c r="G3164" i="35"/>
  <c r="G2012" i="35"/>
  <c r="G1246" i="35"/>
  <c r="G2131" i="35"/>
  <c r="G1996" i="35"/>
  <c r="G1984" i="35"/>
  <c r="G423" i="35"/>
  <c r="G3100" i="35"/>
  <c r="G1134" i="35"/>
  <c r="N93" i="35"/>
  <c r="G1122" i="35"/>
  <c r="G865" i="35"/>
  <c r="G2151" i="35"/>
  <c r="G2599" i="35"/>
  <c r="G1358" i="35"/>
  <c r="G538" i="35"/>
  <c r="G2975" i="35"/>
  <c r="G961" i="35"/>
  <c r="G1584" i="35"/>
  <c r="G2109" i="35"/>
  <c r="G3406" i="35"/>
  <c r="G804" i="35"/>
  <c r="G2843" i="35"/>
  <c r="G1998" i="35"/>
  <c r="G2467" i="35"/>
  <c r="G628" i="35"/>
  <c r="G2471" i="35"/>
  <c r="G2508" i="35"/>
  <c r="G1066" i="35"/>
  <c r="G1204" i="35"/>
  <c r="G1356" i="35"/>
  <c r="G1764" i="35"/>
  <c r="G802" i="35"/>
  <c r="G933" i="35"/>
  <c r="G226" i="35"/>
  <c r="G433" i="35"/>
  <c r="G1418" i="35"/>
  <c r="G55" i="35"/>
  <c r="G261" i="35"/>
  <c r="G2896" i="35"/>
  <c r="G1359" i="35"/>
  <c r="G1946" i="35"/>
  <c r="G3388" i="35"/>
  <c r="G1670" i="35"/>
  <c r="G3478" i="35"/>
  <c r="G3449" i="35"/>
  <c r="G785" i="35"/>
  <c r="I22" i="5"/>
  <c r="J22" i="5" s="1"/>
  <c r="K22" i="5" s="1"/>
  <c r="I105" i="35"/>
  <c r="K105" i="35"/>
  <c r="G263" i="35"/>
  <c r="G599" i="35"/>
  <c r="G2106" i="35"/>
  <c r="G680" i="35"/>
  <c r="G1510" i="35"/>
  <c r="G518" i="35"/>
  <c r="G2863" i="35"/>
  <c r="G1384" i="35"/>
  <c r="G1174" i="35"/>
  <c r="G3464" i="35"/>
  <c r="G1087" i="35"/>
  <c r="G2733" i="35"/>
  <c r="G1180" i="35"/>
  <c r="G989" i="35"/>
  <c r="G2559" i="35"/>
  <c r="G1065" i="35"/>
  <c r="K101" i="35"/>
  <c r="I101" i="35"/>
  <c r="G776" i="35"/>
  <c r="G655" i="35"/>
  <c r="G2800" i="35"/>
  <c r="G1579" i="35"/>
  <c r="G2021" i="35"/>
  <c r="G1088" i="35"/>
  <c r="G3166" i="35"/>
  <c r="G1054" i="35"/>
  <c r="G2198" i="35"/>
  <c r="G3076" i="35"/>
  <c r="G1499" i="35"/>
  <c r="N74" i="35"/>
  <c r="G2199" i="35"/>
  <c r="G3341" i="35"/>
  <c r="G3280" i="35"/>
  <c r="G1741" i="35"/>
  <c r="G2037" i="35"/>
  <c r="G30" i="35"/>
  <c r="G1575" i="35"/>
  <c r="G1927" i="35"/>
  <c r="G949" i="35"/>
  <c r="G722" i="35"/>
  <c r="G1106" i="35"/>
  <c r="G1827" i="35"/>
  <c r="G3236" i="35"/>
  <c r="G2361" i="35"/>
  <c r="G2838" i="35"/>
  <c r="G720" i="35"/>
  <c r="G1492" i="35"/>
  <c r="G2899" i="35"/>
  <c r="G2113" i="35"/>
  <c r="G1434" i="35"/>
  <c r="G1519" i="35"/>
  <c r="G155" i="35"/>
  <c r="G1951" i="35"/>
  <c r="G2308" i="35"/>
  <c r="G288" i="35"/>
  <c r="G3045" i="35"/>
  <c r="G2018" i="35"/>
  <c r="G651" i="35"/>
  <c r="G3380" i="35"/>
  <c r="G3019" i="35"/>
  <c r="G2125" i="35"/>
  <c r="G3105" i="35"/>
  <c r="G1392" i="35"/>
  <c r="G493" i="35"/>
  <c r="G3104" i="35"/>
  <c r="G2989" i="35"/>
  <c r="G2756" i="35"/>
  <c r="G697" i="35"/>
  <c r="G1758" i="35"/>
  <c r="G1654" i="35"/>
  <c r="G2533" i="35"/>
  <c r="G1374" i="35"/>
  <c r="G1099" i="35"/>
  <c r="G237" i="35"/>
  <c r="G378" i="35"/>
  <c r="G3339" i="35"/>
  <c r="G3064" i="35"/>
  <c r="G2096" i="35"/>
  <c r="G2560" i="35"/>
  <c r="G1141" i="35"/>
  <c r="G3275" i="35"/>
  <c r="G2357" i="35"/>
  <c r="N8" i="8"/>
  <c r="G905" i="35"/>
  <c r="G1759" i="35"/>
  <c r="G1071" i="35"/>
  <c r="G1129" i="35"/>
  <c r="G812" i="35"/>
  <c r="G2708" i="35"/>
  <c r="G1979" i="35"/>
  <c r="G884" i="35"/>
  <c r="G855" i="35"/>
  <c r="G640" i="35"/>
  <c r="G1230" i="35"/>
  <c r="G1676" i="35"/>
  <c r="G756" i="35"/>
  <c r="G2049" i="35"/>
  <c r="G2502" i="35"/>
  <c r="G307" i="35"/>
  <c r="G2515" i="35"/>
  <c r="G2507" i="35"/>
  <c r="G3421" i="35"/>
  <c r="G1013" i="35"/>
  <c r="G999" i="35"/>
  <c r="G1956" i="35"/>
  <c r="G1467" i="35"/>
  <c r="G755" i="35"/>
  <c r="G240" i="35"/>
  <c r="G2907" i="35"/>
  <c r="G3185" i="35"/>
  <c r="G123" i="35"/>
  <c r="G2372" i="35"/>
  <c r="G2267" i="35"/>
  <c r="G927" i="35"/>
  <c r="G714" i="35"/>
  <c r="G733" i="35"/>
  <c r="G2696" i="35"/>
  <c r="G828" i="35"/>
  <c r="G3099" i="35"/>
  <c r="G2247" i="35"/>
  <c r="G613" i="35"/>
  <c r="G291" i="35"/>
  <c r="G315" i="35"/>
  <c r="G3237" i="35"/>
  <c r="G1648" i="35"/>
  <c r="G2771" i="35"/>
  <c r="G1431" i="35"/>
  <c r="G3436" i="35"/>
  <c r="G69" i="35"/>
  <c r="G164" i="35"/>
  <c r="G1899" i="35"/>
  <c r="G2273" i="35"/>
  <c r="G2077" i="35"/>
  <c r="G156" i="35"/>
  <c r="G1146" i="35"/>
  <c r="E10" i="37"/>
  <c r="G606" i="35"/>
  <c r="G1050" i="35"/>
  <c r="G3439" i="35"/>
  <c r="G3267" i="35"/>
  <c r="G2186" i="35"/>
  <c r="G1438" i="35"/>
  <c r="G3373" i="35"/>
  <c r="G1698" i="35"/>
  <c r="G2957" i="35"/>
  <c r="G3211" i="35"/>
  <c r="G1906" i="35"/>
  <c r="G1952" i="35"/>
  <c r="F22" i="8"/>
  <c r="I22" i="8" s="1"/>
  <c r="J22" i="8"/>
  <c r="G687" i="35"/>
  <c r="G3194" i="35"/>
  <c r="G2584" i="35"/>
  <c r="G3269" i="35"/>
  <c r="G1373" i="35"/>
  <c r="G1512" i="35"/>
  <c r="N20" i="8"/>
  <c r="G2751" i="35"/>
  <c r="G255" i="35"/>
  <c r="G153" i="35"/>
  <c r="G1897" i="35"/>
  <c r="G1714" i="35"/>
  <c r="G2682" i="35"/>
  <c r="G1324" i="35"/>
  <c r="G3172" i="35"/>
  <c r="G1484" i="35"/>
  <c r="G2805" i="35"/>
  <c r="G1005" i="35"/>
  <c r="G2421" i="35"/>
  <c r="N107" i="35"/>
  <c r="G1282" i="35"/>
  <c r="G3332" i="35"/>
  <c r="G3377" i="35"/>
  <c r="G534" i="35"/>
  <c r="G2088" i="35"/>
  <c r="G3271" i="35"/>
  <c r="G862" i="35"/>
  <c r="G2397" i="35"/>
  <c r="G2837" i="35"/>
  <c r="G3273" i="35"/>
  <c r="G674" i="35"/>
  <c r="G1228" i="35"/>
  <c r="G3381" i="35"/>
  <c r="G2279" i="35"/>
  <c r="G1772" i="35"/>
  <c r="G560" i="35"/>
  <c r="G1285" i="35"/>
  <c r="G204" i="35"/>
  <c r="G2017" i="35"/>
  <c r="G1746" i="35"/>
  <c r="G537" i="35"/>
  <c r="G1193" i="35"/>
  <c r="G1035" i="35"/>
  <c r="N116" i="35"/>
  <c r="G744" i="35"/>
  <c r="G842" i="35"/>
  <c r="G2744" i="35"/>
  <c r="G872" i="35"/>
  <c r="G459" i="35"/>
  <c r="G448" i="35"/>
  <c r="G1594" i="35"/>
  <c r="G464" i="35"/>
  <c r="G571" i="35"/>
  <c r="I116" i="35"/>
  <c r="K116" i="35"/>
  <c r="G2516" i="35"/>
  <c r="G2823" i="35"/>
  <c r="G1841" i="35"/>
  <c r="G2546" i="35"/>
  <c r="K94" i="35"/>
  <c r="I94" i="35"/>
  <c r="G1966" i="35"/>
  <c r="G1743" i="35"/>
  <c r="G1673" i="35"/>
  <c r="G2862" i="35"/>
  <c r="G2437" i="35"/>
  <c r="G2718" i="35"/>
  <c r="G2557" i="35"/>
  <c r="G3410" i="35"/>
  <c r="G1379" i="35"/>
  <c r="G3468" i="35"/>
  <c r="G1010" i="35"/>
  <c r="G1932" i="35"/>
  <c r="G1255" i="35"/>
  <c r="G198" i="35"/>
  <c r="G1734" i="35"/>
  <c r="G734" i="35"/>
  <c r="G2422" i="35"/>
  <c r="N9" i="8"/>
  <c r="G169" i="35"/>
  <c r="G1494" i="35"/>
  <c r="G257" i="35"/>
  <c r="G405" i="35"/>
  <c r="G1355" i="35"/>
  <c r="G2609" i="35"/>
  <c r="G1089" i="35"/>
  <c r="G2523" i="35"/>
  <c r="G863" i="35"/>
  <c r="G2479" i="35"/>
  <c r="G877" i="35"/>
  <c r="G2081" i="35"/>
  <c r="G899" i="35"/>
  <c r="G2637" i="35"/>
  <c r="G1008" i="35"/>
  <c r="G834" i="35"/>
  <c r="G440" i="35"/>
  <c r="G703" i="35"/>
  <c r="G3051" i="35"/>
  <c r="G2603" i="35"/>
  <c r="G2924" i="35"/>
  <c r="G1263" i="35"/>
  <c r="G3385" i="35"/>
  <c r="G429" i="35"/>
  <c r="G692" i="35"/>
  <c r="G924" i="35"/>
  <c r="G2590" i="35"/>
  <c r="G1155" i="35"/>
  <c r="G252" i="35"/>
  <c r="G1432" i="35"/>
  <c r="G600" i="35"/>
  <c r="G3041" i="35"/>
  <c r="G3417" i="35"/>
  <c r="G243" i="35"/>
  <c r="N121" i="35"/>
  <c r="G3054" i="35"/>
  <c r="G3033" i="35"/>
  <c r="G2653" i="35"/>
  <c r="J14" i="8"/>
  <c r="F14" i="8"/>
  <c r="I14" i="8" s="1"/>
  <c r="G2626" i="35"/>
  <c r="G2120" i="35"/>
  <c r="G819" i="35"/>
  <c r="G3466" i="35"/>
  <c r="G2155" i="35"/>
  <c r="G1756" i="35"/>
  <c r="G2576" i="35"/>
  <c r="G1179" i="35"/>
  <c r="G3000" i="35"/>
  <c r="G796" i="35"/>
  <c r="G2444" i="35"/>
  <c r="G764" i="35"/>
  <c r="G2207" i="35"/>
  <c r="G937" i="35"/>
  <c r="G2287" i="35"/>
  <c r="G50" i="35"/>
  <c r="G2565" i="35"/>
  <c r="G531" i="35"/>
  <c r="F19" i="8"/>
  <c r="I19" i="8" s="1"/>
  <c r="J19" i="8"/>
  <c r="G2043" i="35"/>
  <c r="G434" i="35"/>
  <c r="G2061" i="35"/>
  <c r="G2416" i="35"/>
  <c r="G222" i="35"/>
  <c r="G2470" i="35"/>
  <c r="G2219" i="35"/>
  <c r="G230" i="35"/>
  <c r="G2703" i="35"/>
  <c r="G1593" i="35"/>
  <c r="G1550" i="35"/>
  <c r="G941" i="35"/>
  <c r="G1507" i="35"/>
  <c r="G915" i="35"/>
  <c r="G2068" i="35"/>
  <c r="G2864" i="35"/>
  <c r="G1655" i="35"/>
  <c r="G160" i="35"/>
  <c r="G2786" i="35"/>
  <c r="G873" i="35"/>
  <c r="G2128" i="35"/>
  <c r="G1832" i="35"/>
  <c r="G2767" i="35"/>
  <c r="G787" i="35"/>
  <c r="G3160" i="35"/>
  <c r="G994" i="35"/>
  <c r="G1613" i="35"/>
  <c r="G1896" i="35"/>
  <c r="G301" i="35"/>
  <c r="G3069" i="35"/>
  <c r="G1027" i="35"/>
  <c r="P19" i="5"/>
  <c r="G2379" i="35"/>
  <c r="G2014" i="35"/>
  <c r="G3142" i="35"/>
  <c r="G2500" i="35"/>
  <c r="G3222" i="35"/>
  <c r="G1609" i="35"/>
  <c r="G296" i="35"/>
  <c r="G2420" i="35"/>
  <c r="K58" i="35"/>
  <c r="I58" i="35"/>
  <c r="G1343" i="35"/>
  <c r="G1164" i="35"/>
  <c r="G1971" i="35"/>
  <c r="G1601" i="35"/>
  <c r="G2220" i="35"/>
  <c r="G258" i="35"/>
  <c r="G3039" i="35"/>
  <c r="G2395" i="35"/>
  <c r="G2423" i="35"/>
  <c r="G1753" i="35"/>
  <c r="G1320" i="35"/>
  <c r="G1705" i="35"/>
  <c r="G1739" i="35"/>
  <c r="G472" i="35"/>
  <c r="G2334" i="35"/>
  <c r="G3374" i="35"/>
  <c r="G589" i="35"/>
  <c r="G894" i="35"/>
  <c r="G1915" i="35"/>
  <c r="G2205" i="35"/>
  <c r="G2681" i="35"/>
  <c r="G2501" i="35"/>
  <c r="G463" i="35"/>
  <c r="G1386" i="35"/>
  <c r="G162" i="35"/>
  <c r="G65" i="35"/>
  <c r="G2309" i="35"/>
  <c r="G3017" i="35"/>
  <c r="G2135" i="35"/>
  <c r="G1258" i="35"/>
  <c r="G1344" i="35"/>
  <c r="G557" i="35"/>
  <c r="G231" i="35"/>
  <c r="G3420" i="35"/>
  <c r="G3335" i="35"/>
  <c r="G1883" i="35"/>
  <c r="G3116" i="35"/>
  <c r="G3407" i="35"/>
  <c r="G1240" i="35"/>
  <c r="G1624" i="35"/>
  <c r="G1059" i="35"/>
  <c r="I65" i="35"/>
  <c r="K65" i="35"/>
  <c r="G578" i="35"/>
  <c r="G53" i="35"/>
  <c r="G2137" i="35"/>
  <c r="G2455" i="35"/>
  <c r="G3254" i="35"/>
  <c r="G223" i="35"/>
  <c r="G1657" i="35"/>
  <c r="G751" i="35"/>
  <c r="G2684" i="35"/>
  <c r="G1000" i="35"/>
  <c r="G2514" i="35"/>
  <c r="G2971" i="35"/>
  <c r="G1461" i="35"/>
  <c r="G2200" i="35"/>
  <c r="G1289" i="35"/>
  <c r="G2833" i="35"/>
  <c r="G940" i="35"/>
  <c r="G1842" i="35"/>
  <c r="G1091" i="35"/>
  <c r="G2028" i="35"/>
  <c r="K40" i="35"/>
  <c r="I40" i="35"/>
  <c r="G2835" i="35"/>
  <c r="G112" i="35"/>
  <c r="G2008" i="35"/>
  <c r="G1205" i="35"/>
  <c r="G1941" i="35"/>
  <c r="G3459" i="35"/>
  <c r="G2093" i="35"/>
  <c r="G2527" i="35"/>
  <c r="G576" i="35"/>
  <c r="G2802" i="35"/>
  <c r="G1301" i="35"/>
  <c r="G2406" i="35"/>
  <c r="G1311" i="35"/>
  <c r="G2358" i="35"/>
  <c r="I2" i="5"/>
  <c r="J2" i="5" s="1"/>
  <c r="K2" i="5" s="1"/>
  <c r="G491" i="35"/>
  <c r="G455" i="35"/>
  <c r="G876" i="35"/>
  <c r="G2494" i="35"/>
  <c r="G1276" i="35"/>
  <c r="G225" i="35"/>
  <c r="G2534" i="35"/>
  <c r="G2813" i="35"/>
  <c r="G1219" i="35"/>
  <c r="G1396" i="35"/>
  <c r="G1062" i="35"/>
  <c r="G1738" i="35"/>
  <c r="G1818" i="35"/>
  <c r="G586" i="35"/>
  <c r="G233" i="35"/>
  <c r="G1661" i="35"/>
  <c r="G1603" i="35"/>
  <c r="G1858" i="35"/>
  <c r="G32" i="35"/>
  <c r="G1387" i="35"/>
  <c r="G817" i="35"/>
  <c r="G808" i="35"/>
  <c r="G1955" i="35"/>
  <c r="G2829" i="35"/>
  <c r="G2867" i="35"/>
  <c r="G1058" i="35"/>
  <c r="G645" i="35"/>
  <c r="G3004" i="35"/>
  <c r="N118" i="35"/>
  <c r="G2967" i="35"/>
  <c r="G1486" i="35"/>
  <c r="G3281" i="35"/>
  <c r="G202" i="35"/>
  <c r="G1974" i="35"/>
  <c r="G2036" i="35"/>
  <c r="G1407" i="35"/>
  <c r="N41" i="35"/>
  <c r="G2697" i="35"/>
  <c r="G767" i="35"/>
  <c r="G2822" i="35"/>
  <c r="G3375" i="35"/>
  <c r="G2112" i="35"/>
  <c r="G2015" i="35"/>
  <c r="G3286" i="35"/>
  <c r="G1988" i="35"/>
  <c r="G2163" i="35"/>
  <c r="G811" i="35"/>
  <c r="G120" i="35"/>
  <c r="G1778" i="35"/>
  <c r="G1811" i="35"/>
  <c r="G1733" i="35"/>
  <c r="G235" i="35"/>
  <c r="G2711" i="35"/>
  <c r="G1860" i="35"/>
  <c r="G912" i="35"/>
  <c r="G1021" i="35"/>
  <c r="G3347" i="35"/>
  <c r="G3427" i="35"/>
  <c r="G565" i="35"/>
  <c r="G2536" i="35"/>
  <c r="G2197" i="35"/>
  <c r="G1761" i="35"/>
  <c r="G43" i="35"/>
  <c r="G1837" i="35"/>
  <c r="G3203" i="35"/>
  <c r="G1033" i="35"/>
  <c r="G3391" i="35"/>
  <c r="G672" i="35"/>
  <c r="G567" i="35"/>
  <c r="G3175" i="35"/>
  <c r="G2165" i="35"/>
  <c r="G2003" i="35"/>
  <c r="G1169" i="35"/>
  <c r="G187" i="35"/>
  <c r="G435" i="35"/>
  <c r="G248" i="35"/>
  <c r="G2926" i="35"/>
  <c r="G2973" i="35"/>
  <c r="G3143" i="35"/>
  <c r="G620" i="35"/>
  <c r="G1629" i="35"/>
  <c r="G770" i="35"/>
  <c r="G2602" i="35"/>
  <c r="G2821" i="35"/>
  <c r="G1803" i="35"/>
  <c r="G1881" i="35"/>
  <c r="G1018" i="35"/>
  <c r="G569" i="35"/>
  <c r="G2292" i="35"/>
  <c r="G830" i="35"/>
  <c r="G2880" i="35"/>
  <c r="G1090" i="35"/>
  <c r="G2362" i="35"/>
  <c r="G2952" i="35"/>
  <c r="G1232" i="35"/>
  <c r="G699" i="35"/>
  <c r="G2791" i="35"/>
  <c r="G1449" i="35"/>
  <c r="G2453" i="35"/>
  <c r="G849" i="35"/>
  <c r="G1823" i="35"/>
  <c r="G1568" i="35"/>
  <c r="G1354" i="35"/>
  <c r="G706" i="35"/>
  <c r="G955" i="35"/>
  <c r="G1253" i="35"/>
  <c r="G775" i="35"/>
  <c r="G742" i="35"/>
  <c r="G1168" i="35"/>
  <c r="G2480" i="35"/>
  <c r="G1362" i="35"/>
  <c r="G2019" i="35"/>
  <c r="G3159" i="35"/>
  <c r="G1194" i="35"/>
  <c r="G533" i="35"/>
  <c r="G2748" i="35"/>
  <c r="G1828" i="35"/>
  <c r="G3404" i="35"/>
  <c r="G2712" i="35"/>
  <c r="G559" i="35"/>
  <c r="G3197" i="35"/>
  <c r="G148" i="35"/>
  <c r="G2988" i="35"/>
  <c r="G520" i="35"/>
  <c r="G266" i="35"/>
  <c r="G832" i="35"/>
  <c r="G3146" i="35"/>
  <c r="G407" i="35"/>
  <c r="G2690" i="35"/>
  <c r="G1123" i="35"/>
  <c r="G2614" i="35"/>
  <c r="G2925" i="35"/>
  <c r="G427" i="35"/>
  <c r="G1259" i="35"/>
  <c r="G3270" i="35"/>
  <c r="G2506" i="35"/>
  <c r="G1280" i="35"/>
  <c r="G196" i="35"/>
  <c r="G527" i="35"/>
  <c r="F17" i="8"/>
  <c r="I17" i="8" s="1"/>
  <c r="J17" i="8"/>
  <c r="G475" i="35"/>
  <c r="G445" i="35"/>
  <c r="G850" i="35"/>
  <c r="G1072" i="35"/>
  <c r="G182" i="35"/>
  <c r="G319" i="35"/>
  <c r="G1696" i="35"/>
  <c r="G2476" i="35"/>
  <c r="G1214" i="35"/>
  <c r="G2532" i="35"/>
  <c r="G1393" i="35"/>
  <c r="G1506" i="35"/>
  <c r="G1150" i="35"/>
  <c r="G3052" i="35"/>
  <c r="G210" i="35"/>
  <c r="G646" i="35"/>
  <c r="G1278" i="35"/>
  <c r="G1104" i="35"/>
  <c r="G483" i="35"/>
  <c r="G2635" i="35"/>
  <c r="G3412" i="35"/>
  <c r="G2084" i="35"/>
  <c r="G3118" i="35"/>
  <c r="G686" i="35"/>
  <c r="I20" i="35"/>
  <c r="K20" i="35"/>
  <c r="G523" i="35"/>
  <c r="G1849" i="35"/>
  <c r="G759" i="35"/>
  <c r="G1869" i="35"/>
  <c r="G3221" i="35"/>
  <c r="G1636" i="35"/>
  <c r="G1920" i="35"/>
  <c r="G334" i="35"/>
  <c r="G2881" i="35"/>
  <c r="G1222" i="35"/>
  <c r="G1526" i="35"/>
  <c r="G1672" i="35"/>
  <c r="G2982" i="35"/>
  <c r="G1965" i="35"/>
  <c r="G2893" i="35"/>
  <c r="K29" i="35"/>
  <c r="I29" i="35"/>
  <c r="G851" i="35"/>
  <c r="G3015" i="35"/>
  <c r="G2918" i="35"/>
  <c r="G610" i="35"/>
  <c r="G2956" i="35"/>
  <c r="G1804" i="35"/>
  <c r="G2162" i="35"/>
  <c r="G1954" i="35"/>
  <c r="G911" i="35"/>
  <c r="G1809" i="35"/>
  <c r="G2149" i="35"/>
  <c r="E2" i="37"/>
  <c r="L2" i="37" s="1"/>
  <c r="G2943" i="35"/>
  <c r="G3328" i="35"/>
  <c r="G1678" i="35"/>
  <c r="G700" i="35"/>
  <c r="G1819" i="35"/>
  <c r="G1588" i="35"/>
  <c r="G2428" i="35"/>
  <c r="G2336" i="35"/>
  <c r="G1014" i="35"/>
  <c r="G1886" i="35"/>
  <c r="G1086" i="35"/>
  <c r="G3093" i="35"/>
  <c r="G2724" i="35"/>
  <c r="G1453" i="35"/>
  <c r="G2761" i="35"/>
  <c r="G2027" i="35"/>
  <c r="K90" i="35"/>
  <c r="I90" i="35"/>
  <c r="K44" i="35"/>
  <c r="I44" i="35"/>
  <c r="G1157" i="35"/>
  <c r="G970" i="35"/>
  <c r="G2804" i="35"/>
  <c r="G1744" i="35"/>
  <c r="G3253" i="35"/>
  <c r="G280" i="35"/>
  <c r="G1216" i="35"/>
  <c r="N98" i="35"/>
  <c r="G658" i="35"/>
  <c r="G2446" i="35"/>
  <c r="G3432" i="35"/>
  <c r="G2403" i="35"/>
  <c r="G3263" i="35"/>
  <c r="G1945" i="35"/>
  <c r="G1079" i="35"/>
  <c r="I59" i="35"/>
  <c r="K59" i="35"/>
  <c r="G89" i="35"/>
  <c r="G3193" i="35"/>
  <c r="G1903" i="35"/>
  <c r="G1127" i="35"/>
  <c r="G524" i="35"/>
  <c r="G2114" i="35"/>
  <c r="G2044" i="35"/>
  <c r="G906" i="35"/>
  <c r="G1249" i="35"/>
  <c r="G2571" i="35"/>
  <c r="G1398" i="35"/>
  <c r="G2353" i="35"/>
  <c r="N90" i="35"/>
  <c r="G254" i="35"/>
  <c r="G2992" i="35"/>
  <c r="N35" i="35"/>
  <c r="G572" i="35"/>
  <c r="G3053" i="35"/>
  <c r="G2960" i="35"/>
  <c r="G1305" i="35"/>
  <c r="G3189" i="35"/>
  <c r="G2592" i="35"/>
  <c r="G3306" i="35"/>
  <c r="G2103" i="35"/>
  <c r="G397" i="35"/>
  <c r="G792" i="35"/>
  <c r="G391" i="35"/>
  <c r="G2227" i="35"/>
  <c r="G3326" i="35"/>
  <c r="G372" i="35"/>
  <c r="N86" i="35"/>
  <c r="K86" i="35"/>
  <c r="I86" i="35"/>
  <c r="G1030" i="35"/>
  <c r="G1239" i="35"/>
  <c r="G2005" i="35"/>
  <c r="G1447" i="35"/>
  <c r="I121" i="35"/>
  <c r="K121" i="35"/>
  <c r="N105" i="35"/>
  <c r="G410" i="35"/>
  <c r="G1679" i="35"/>
  <c r="G1600" i="35"/>
  <c r="G1025" i="35"/>
  <c r="G70" i="35"/>
  <c r="G2764" i="35"/>
  <c r="N87" i="35"/>
  <c r="G1029" i="35"/>
  <c r="G1740" i="35"/>
  <c r="G2257" i="35"/>
  <c r="G748" i="35"/>
  <c r="G652" i="35"/>
  <c r="G1908" i="35"/>
  <c r="G948" i="35"/>
  <c r="N110" i="35"/>
  <c r="G73" i="35"/>
  <c r="N81" i="35"/>
  <c r="G2562" i="35"/>
  <c r="G1567" i="35"/>
  <c r="G1189" i="35"/>
  <c r="G3247" i="35"/>
  <c r="G1147" i="35"/>
  <c r="G1610" i="35"/>
  <c r="G2009" i="35"/>
  <c r="N43" i="35"/>
  <c r="G1615" i="35"/>
  <c r="G838" i="35"/>
  <c r="G931" i="35"/>
  <c r="G3038" i="35"/>
  <c r="G2298" i="35"/>
  <c r="G481" i="35"/>
  <c r="G2722" i="35"/>
  <c r="G3481" i="35"/>
  <c r="G2649" i="35"/>
  <c r="K99" i="35"/>
  <c r="I99" i="35"/>
  <c r="G2305" i="35"/>
  <c r="G923" i="35"/>
  <c r="G637" i="35"/>
  <c r="I77" i="35"/>
  <c r="K77" i="35"/>
  <c r="G2435" i="35"/>
  <c r="G1514" i="35"/>
  <c r="G2010" i="35"/>
  <c r="G1006" i="35"/>
  <c r="G1092" i="35"/>
  <c r="G2388" i="35"/>
  <c r="G3323" i="35"/>
  <c r="N65" i="35"/>
  <c r="G497" i="35"/>
  <c r="G3465" i="35"/>
  <c r="G3101" i="35"/>
  <c r="G3400" i="35"/>
  <c r="G420" i="35"/>
  <c r="G214" i="35"/>
  <c r="G506" i="35"/>
  <c r="G321" i="35"/>
  <c r="G159" i="35"/>
  <c r="G1607" i="35"/>
  <c r="G1262" i="35"/>
  <c r="G1563" i="35"/>
  <c r="G3098" i="35"/>
  <c r="G554" i="35"/>
  <c r="G511" i="35"/>
  <c r="G622" i="35"/>
  <c r="G3340" i="35"/>
  <c r="G168" i="35"/>
  <c r="G54" i="35"/>
  <c r="G1333" i="35"/>
  <c r="G3027" i="35"/>
  <c r="G1694" i="35"/>
  <c r="G3486" i="35"/>
  <c r="G588" i="35"/>
  <c r="I26" i="5"/>
  <c r="J26" i="5" s="1"/>
  <c r="K26" i="5" s="1"/>
  <c r="G1993" i="35"/>
  <c r="G2935" i="35"/>
  <c r="G3157" i="35"/>
  <c r="G597" i="35"/>
  <c r="G2235" i="35"/>
  <c r="G1250" i="35"/>
  <c r="G3199" i="35"/>
  <c r="G2082" i="35"/>
  <c r="G3314" i="35"/>
  <c r="G1867" i="35"/>
  <c r="G1549" i="35"/>
  <c r="G1918" i="35"/>
  <c r="G383" i="35"/>
  <c r="G2094" i="35"/>
  <c r="G954" i="35"/>
  <c r="G2107" i="35"/>
  <c r="G1330" i="35"/>
  <c r="G2891" i="35"/>
  <c r="G2742" i="35"/>
  <c r="G2228" i="35"/>
  <c r="G2549" i="35"/>
  <c r="G1557" i="35"/>
  <c r="G2598" i="35"/>
  <c r="G761" i="35"/>
  <c r="G896" i="35"/>
  <c r="G1489" i="35"/>
  <c r="G3356" i="35"/>
  <c r="G3070" i="35"/>
  <c r="G2640" i="35"/>
  <c r="G1938" i="35"/>
  <c r="G2856" i="35"/>
  <c r="G2841" i="35"/>
  <c r="G1312" i="35"/>
  <c r="G3386" i="35"/>
  <c r="G893" i="35"/>
  <c r="G1231" i="35"/>
  <c r="G3167" i="35"/>
  <c r="G1332" i="35"/>
  <c r="G1703" i="35"/>
  <c r="G3372" i="35"/>
  <c r="G1829" i="35"/>
  <c r="G2963" i="35"/>
  <c r="G1067" i="35"/>
  <c r="G2474" i="35"/>
  <c r="G2226" i="35"/>
  <c r="G2905" i="35"/>
  <c r="G2458" i="35"/>
  <c r="G2639" i="35"/>
  <c r="G1862" i="35"/>
  <c r="G1176" i="35"/>
  <c r="G551" i="35"/>
  <c r="G2352" i="35"/>
  <c r="G843" i="35"/>
  <c r="G1469" i="35"/>
  <c r="G3216" i="35"/>
  <c r="G1465" i="35"/>
  <c r="G2347" i="35"/>
  <c r="G864" i="35"/>
  <c r="G959" i="35"/>
  <c r="G2160" i="35"/>
  <c r="G798" i="35"/>
  <c r="G1785" i="35"/>
  <c r="G3312" i="35"/>
  <c r="G468" i="45"/>
  <c r="G396" i="35"/>
  <c r="G1310" i="35"/>
  <c r="G1541" i="35"/>
  <c r="G3350" i="35"/>
  <c r="G1269" i="35"/>
  <c r="G3298" i="35"/>
  <c r="G1808" i="35"/>
  <c r="G760" i="35"/>
  <c r="G1105" i="35"/>
  <c r="G833" i="35"/>
  <c r="G1244" i="35"/>
  <c r="G1226" i="35"/>
  <c r="G2102" i="35"/>
  <c r="G2659" i="35"/>
  <c r="G2928" i="35"/>
  <c r="G1972" i="35"/>
  <c r="G562" i="35"/>
  <c r="G3145" i="35"/>
  <c r="G1167" i="35"/>
  <c r="G2349" i="35"/>
  <c r="P28" i="5"/>
  <c r="G964" i="35"/>
  <c r="G2615" i="35"/>
  <c r="G2769" i="35"/>
  <c r="G2790" i="35"/>
  <c r="G3209" i="35"/>
  <c r="G1466" i="35"/>
  <c r="G1521" i="35"/>
  <c r="G2587" i="35"/>
  <c r="G1295" i="35"/>
  <c r="I30" i="5"/>
  <c r="J30" i="5" s="1"/>
  <c r="K30" i="5" s="1"/>
  <c r="G976" i="35"/>
  <c r="G944" i="35"/>
  <c r="G3425" i="35"/>
  <c r="G2282" i="35"/>
  <c r="G2404" i="35"/>
  <c r="G1045" i="35"/>
  <c r="G1077" i="35"/>
  <c r="G786" i="35"/>
  <c r="G1052" i="35"/>
  <c r="G2770" i="35"/>
  <c r="I63" i="35"/>
  <c r="K63" i="35"/>
  <c r="G469" i="35"/>
  <c r="G1934" i="35"/>
  <c r="G837" i="35"/>
  <c r="G3124" i="35"/>
  <c r="G1949" i="35"/>
  <c r="G2524" i="35"/>
  <c r="G1023" i="35"/>
  <c r="G3036" i="35"/>
  <c r="G1968" i="35"/>
  <c r="G2387" i="35"/>
  <c r="G2987" i="35"/>
  <c r="G323" i="35"/>
  <c r="G957" i="35"/>
  <c r="G2787" i="35"/>
  <c r="G361" i="35"/>
  <c r="N52" i="35"/>
  <c r="G3461" i="35"/>
  <c r="G3472" i="35"/>
  <c r="G2194" i="35"/>
  <c r="G3152" i="35"/>
  <c r="G1923" i="35"/>
  <c r="G1299" i="35"/>
  <c r="G895" i="35"/>
  <c r="G1784" i="35"/>
  <c r="G2644" i="35"/>
  <c r="G1471" i="35"/>
  <c r="G3031" i="35"/>
  <c r="G244" i="35"/>
  <c r="G1992" i="35"/>
  <c r="G325" i="35"/>
  <c r="G3162" i="35"/>
  <c r="G326" i="35"/>
  <c r="G3358" i="35"/>
  <c r="J5" i="8"/>
  <c r="F5" i="8"/>
  <c r="I5" i="8" s="1"/>
  <c r="G2969" i="35"/>
  <c r="G2927" i="35"/>
  <c r="P14" i="5"/>
  <c r="G732" i="35"/>
  <c r="G2847" i="35"/>
  <c r="G3057" i="35"/>
  <c r="G1699" i="35"/>
  <c r="G1539" i="35"/>
  <c r="G753" i="35"/>
  <c r="G453" i="35"/>
  <c r="G450" i="35"/>
  <c r="G2529" i="35"/>
  <c r="G2260" i="35"/>
  <c r="G3331" i="35"/>
  <c r="E4" i="37"/>
  <c r="G1042" i="35"/>
  <c r="G177" i="35"/>
  <c r="G1145" i="35"/>
  <c r="G1835" i="35"/>
  <c r="G810" i="35"/>
  <c r="G1221" i="35"/>
  <c r="G2091" i="35"/>
  <c r="G1547" i="35"/>
  <c r="G1420" i="35"/>
  <c r="G1895" i="35"/>
  <c r="G679" i="35"/>
  <c r="G1055" i="35"/>
  <c r="G2438" i="35"/>
  <c r="G104" i="35"/>
  <c r="G667" i="35"/>
  <c r="G1364" i="35"/>
  <c r="G1939" i="35"/>
  <c r="G3078" i="35"/>
  <c r="G2763" i="35"/>
  <c r="G736" i="35"/>
  <c r="G2638" i="35"/>
  <c r="G1769" i="35"/>
  <c r="G1460" i="35"/>
  <c r="G1508" i="35"/>
  <c r="G1632" i="35"/>
  <c r="G213" i="35"/>
  <c r="G791" i="35"/>
  <c r="G2970" i="35"/>
  <c r="G101" i="35"/>
  <c r="G2232" i="35"/>
  <c r="G1160" i="35"/>
  <c r="G392" i="35"/>
  <c r="G2753" i="35"/>
  <c r="G417" i="35"/>
  <c r="G774" i="35"/>
  <c r="G452" i="35"/>
  <c r="G1861" i="35"/>
  <c r="G1211" i="35"/>
  <c r="G3485" i="35"/>
  <c r="G86" i="35"/>
  <c r="G2306" i="35"/>
  <c r="G1120" i="35"/>
  <c r="G1331" i="35"/>
  <c r="G342" i="35"/>
  <c r="G1638" i="35"/>
  <c r="G220" i="35"/>
  <c r="P20" i="5"/>
  <c r="G2683" i="35"/>
  <c r="G3205" i="35"/>
  <c r="G2612" i="35"/>
  <c r="G2716" i="35"/>
  <c r="G2741" i="35"/>
  <c r="G495" i="35"/>
  <c r="G1345" i="35"/>
  <c r="G1592" i="35"/>
  <c r="I8" i="5"/>
  <c r="J8" i="5" s="1"/>
  <c r="K8" i="5" s="1"/>
  <c r="G403" i="35"/>
  <c r="G708" i="35"/>
  <c r="G2475" i="35"/>
  <c r="G800" i="35"/>
  <c r="G3060" i="35"/>
  <c r="G3219" i="35"/>
  <c r="G2122" i="35"/>
  <c r="G2142" i="35"/>
  <c r="G1704" i="35"/>
  <c r="G1161" i="35"/>
  <c r="G2201" i="35"/>
  <c r="G2922" i="35"/>
  <c r="G2371" i="35"/>
  <c r="G1614" i="35"/>
  <c r="G847" i="35"/>
  <c r="G480" i="35"/>
  <c r="G2277" i="35"/>
  <c r="K118" i="35"/>
  <c r="I118" i="35"/>
  <c r="N89" i="35"/>
  <c r="G186" i="35"/>
  <c r="G1417" i="35"/>
  <c r="G1871" i="35"/>
  <c r="G76" i="35"/>
  <c r="G921" i="35"/>
  <c r="G1475" i="35"/>
  <c r="G1799" i="35"/>
  <c r="G2976" i="35"/>
  <c r="G939" i="35"/>
  <c r="G3289" i="35"/>
  <c r="G2156" i="35"/>
  <c r="G3291" i="35"/>
  <c r="G2785" i="35"/>
  <c r="G3394" i="35"/>
  <c r="G2356" i="35"/>
  <c r="G2060" i="35"/>
  <c r="G1011" i="35"/>
  <c r="G2333" i="35"/>
  <c r="G211" i="35"/>
  <c r="G536" i="35"/>
  <c r="G3308" i="35"/>
  <c r="G3474" i="35"/>
  <c r="G1771" i="35"/>
  <c r="G189" i="35"/>
  <c r="G1012" i="35"/>
  <c r="G2344" i="35"/>
  <c r="G2596" i="35"/>
  <c r="G2373" i="35"/>
  <c r="G3250" i="35"/>
  <c r="G1236" i="35"/>
  <c r="G2402" i="35"/>
  <c r="G1427" i="35"/>
  <c r="G1254" i="35"/>
  <c r="G1064" i="35"/>
  <c r="G2263" i="35"/>
  <c r="G698" i="35"/>
  <c r="G419" i="35"/>
  <c r="G2154" i="35"/>
  <c r="G1796" i="35"/>
  <c r="G932" i="35"/>
  <c r="I113" i="35"/>
  <c r="K113" i="35"/>
  <c r="G1113" i="35"/>
  <c r="G2374" i="35"/>
  <c r="G814" i="35"/>
  <c r="G190" i="35"/>
  <c r="G3082" i="35"/>
  <c r="G991" i="35"/>
  <c r="G3210" i="35"/>
  <c r="G2852" i="35"/>
  <c r="G2274" i="35"/>
  <c r="G2278" i="35"/>
  <c r="G269" i="35"/>
  <c r="I124" i="35"/>
  <c r="K124" i="35"/>
  <c r="G2953" i="35"/>
  <c r="G2234" i="35"/>
  <c r="G505" i="35"/>
  <c r="G2728" i="35"/>
  <c r="G1565" i="35"/>
  <c r="G1051" i="35"/>
  <c r="G3309" i="35"/>
  <c r="G903" i="35"/>
  <c r="G1775" i="35"/>
  <c r="G49" i="35"/>
  <c r="G3171" i="35"/>
  <c r="G644" i="35"/>
  <c r="G1149" i="35"/>
  <c r="G3129" i="35"/>
  <c r="G2806" i="35"/>
  <c r="G1184" i="35"/>
  <c r="G1017" i="35"/>
  <c r="G1457" i="35"/>
  <c r="F4" i="8"/>
  <c r="J4" i="8"/>
  <c r="G425" i="35"/>
  <c r="G1458" i="35"/>
  <c r="G1922" i="35"/>
  <c r="G1159" i="35"/>
  <c r="G1203" i="35"/>
  <c r="G3075" i="35"/>
  <c r="K107" i="35"/>
  <c r="I107" i="35"/>
  <c r="G1493" i="35"/>
  <c r="G1037" i="45"/>
  <c r="G3452" i="35"/>
  <c r="G2469" i="35"/>
  <c r="G2386" i="35"/>
  <c r="G840" i="35"/>
  <c r="G1170" i="35"/>
  <c r="G2889" i="35"/>
  <c r="G917" i="35"/>
  <c r="G304" i="35"/>
  <c r="G193" i="35"/>
  <c r="G1917" i="35"/>
  <c r="G3067" i="35"/>
  <c r="G2616" i="35"/>
  <c r="G974" i="35"/>
  <c r="G1283" i="35"/>
  <c r="G1689" i="35"/>
  <c r="G2526" i="35"/>
  <c r="G1537" i="35"/>
  <c r="G2400" i="35"/>
  <c r="G375" i="35"/>
  <c r="N3" i="8"/>
  <c r="G659" i="35"/>
  <c r="G2486" i="35"/>
  <c r="G2415" i="35"/>
  <c r="G2567" i="35"/>
  <c r="G2911" i="35"/>
  <c r="G2364" i="35"/>
  <c r="G2025" i="35"/>
  <c r="G1403" i="35"/>
  <c r="G2972" i="35"/>
  <c r="G2511" i="35"/>
  <c r="G2289" i="35"/>
  <c r="N10" i="8"/>
  <c r="G2038" i="35"/>
  <c r="G1802" i="35"/>
  <c r="G402" i="35"/>
  <c r="G1026" i="35"/>
  <c r="G1491" i="35"/>
  <c r="G1964" i="35"/>
  <c r="G2665" i="35"/>
  <c r="G1639" i="35"/>
  <c r="G2354" i="35"/>
  <c r="G1322" i="35"/>
  <c r="G2874" i="35"/>
  <c r="G3460" i="35"/>
  <c r="G184" i="35"/>
  <c r="G1028" i="35"/>
  <c r="G1234" i="35"/>
  <c r="G648" i="35"/>
  <c r="G2381" i="35"/>
  <c r="G94" i="35"/>
  <c r="G953" i="35"/>
  <c r="G221" i="35"/>
  <c r="G2675" i="35"/>
  <c r="G2759" i="35"/>
  <c r="G972" i="35"/>
  <c r="G1977" i="35"/>
  <c r="G1983" i="35"/>
  <c r="G2158" i="35"/>
  <c r="G3382" i="35"/>
  <c r="G3483" i="35"/>
  <c r="G476" i="35"/>
  <c r="G2668" i="35"/>
  <c r="G1879" i="35"/>
  <c r="G1383" i="35"/>
  <c r="G867" i="35"/>
  <c r="G2575" i="35"/>
  <c r="G1914" i="35"/>
  <c r="G1577" i="35"/>
  <c r="G3055" i="35"/>
  <c r="G1144" i="35"/>
  <c r="G535" i="35"/>
  <c r="N21" i="8"/>
  <c r="G336" i="35"/>
  <c r="G234" i="35"/>
  <c r="G977" i="35"/>
  <c r="G228" i="35"/>
  <c r="G363" i="35"/>
  <c r="G1928" i="35"/>
  <c r="G3035" i="35"/>
  <c r="G3125" i="35"/>
  <c r="N68" i="35"/>
  <c r="G2447" i="35"/>
  <c r="G3294" i="35"/>
  <c r="G395" i="35"/>
  <c r="G702" i="35"/>
  <c r="G739" i="35"/>
  <c r="G502" i="35"/>
  <c r="G816" i="35"/>
  <c r="G2192" i="35"/>
  <c r="G2977" i="35"/>
  <c r="G2488" i="35"/>
  <c r="G1308" i="35"/>
  <c r="G566" i="35"/>
  <c r="G1825" i="35"/>
  <c r="G3218" i="35"/>
  <c r="G3026" i="35"/>
  <c r="I52" i="35"/>
  <c r="K52" i="35"/>
  <c r="G2731" i="35"/>
  <c r="I29" i="5"/>
  <c r="J29" i="5" s="1"/>
  <c r="K29" i="5" s="1"/>
  <c r="N12" i="8"/>
  <c r="G2057" i="35"/>
  <c r="G2313" i="35"/>
  <c r="G813" i="35"/>
  <c r="G3351" i="35"/>
  <c r="G1048" i="35"/>
  <c r="G3206" i="35"/>
  <c r="G1115" i="35"/>
  <c r="G525" i="35"/>
  <c r="G643" i="35"/>
  <c r="G815" i="35"/>
  <c r="G1587" i="35"/>
  <c r="G107" i="35"/>
  <c r="G848" i="35"/>
  <c r="G2738" i="35"/>
  <c r="G2046" i="35"/>
  <c r="G1548" i="35"/>
  <c r="J23" i="8"/>
  <c r="F23" i="8"/>
  <c r="I23" i="8" s="1"/>
  <c r="G1304" i="35"/>
  <c r="G2440" i="35"/>
  <c r="G2324" i="35"/>
  <c r="G861" i="35"/>
  <c r="G2310" i="35"/>
  <c r="G743" i="35"/>
  <c r="F9" i="8"/>
  <c r="I9" i="8" s="1"/>
  <c r="J9" i="8"/>
  <c r="G913" i="35"/>
  <c r="G1843" i="35"/>
  <c r="G3005" i="35"/>
  <c r="G729" i="35"/>
  <c r="G412" i="35"/>
  <c r="G1718" i="35"/>
  <c r="F7" i="8"/>
  <c r="I7" i="8" s="1"/>
  <c r="J7" i="8"/>
  <c r="G561" i="35"/>
  <c r="G1053" i="35"/>
  <c r="G3297" i="35"/>
  <c r="G1913" i="35"/>
  <c r="G163" i="35"/>
  <c r="G947" i="35"/>
  <c r="G287" i="35"/>
  <c r="G2512" i="35"/>
  <c r="G2211" i="35"/>
  <c r="G3249" i="35"/>
  <c r="G3112" i="35"/>
  <c r="G3109" i="35"/>
  <c r="G1445" i="35"/>
  <c r="N113" i="35"/>
  <c r="G41" i="35"/>
  <c r="G185" i="35"/>
  <c r="G1880" i="35"/>
  <c r="G747" i="35"/>
  <c r="G374" i="35"/>
  <c r="G1650" i="35"/>
  <c r="G2517" i="35"/>
  <c r="G934" i="35"/>
  <c r="G3178" i="35"/>
  <c r="G2879" i="35"/>
  <c r="G78" i="35"/>
  <c r="G2318" i="35"/>
  <c r="G602" i="35"/>
  <c r="G3258" i="35"/>
  <c r="G380" i="35"/>
  <c r="G2632" i="35"/>
  <c r="G3276" i="35"/>
  <c r="G2041" i="35"/>
  <c r="G2909" i="35"/>
  <c r="G3353" i="35"/>
  <c r="G1397" i="35"/>
  <c r="G2504" i="35"/>
  <c r="G609" i="35"/>
  <c r="G1487" i="35"/>
  <c r="G2936" i="35"/>
  <c r="G1662" i="35"/>
  <c r="G1162" i="35"/>
  <c r="G278" i="35"/>
  <c r="G404" i="35"/>
  <c r="G3482" i="35"/>
  <c r="G2246" i="35"/>
  <c r="G818" i="35"/>
  <c r="G2059" i="35"/>
  <c r="G465" i="35"/>
  <c r="G1782" i="35"/>
  <c r="G2671" i="35"/>
  <c r="G1947" i="35"/>
  <c r="G494" i="35"/>
  <c r="G2945" i="35"/>
  <c r="G1327" i="35"/>
  <c r="G1583" i="35"/>
  <c r="G1137" i="35"/>
  <c r="G1474" i="35"/>
  <c r="G3322" i="35"/>
  <c r="G1576" i="35"/>
  <c r="G958" i="35"/>
  <c r="G2006" i="35"/>
  <c r="G3278" i="35"/>
  <c r="G2297" i="35"/>
  <c r="G2177" i="35"/>
  <c r="G2171" i="35"/>
  <c r="G797" i="35"/>
  <c r="I112" i="35"/>
  <c r="K112" i="35"/>
  <c r="N82" i="35"/>
  <c r="G663" i="35"/>
  <c r="G3398" i="35"/>
  <c r="G2739" i="35"/>
  <c r="G1402" i="35"/>
  <c r="G295" i="35"/>
  <c r="G3288" i="35"/>
  <c r="G2809" i="35"/>
  <c r="G2775" i="35"/>
  <c r="G771" i="35"/>
  <c r="G1339" i="35"/>
  <c r="G3292" i="35"/>
  <c r="G1349" i="35"/>
  <c r="G2694" i="35"/>
  <c r="G2348" i="35"/>
  <c r="I38" i="35"/>
  <c r="K38" i="35"/>
  <c r="G42" i="35"/>
  <c r="G1902" i="35"/>
  <c r="G3083" i="35"/>
  <c r="G1098" i="35"/>
  <c r="G1140" i="35"/>
  <c r="G2861" i="35"/>
  <c r="G544" i="35"/>
  <c r="G2897" i="35"/>
  <c r="N7" i="35"/>
  <c r="G1015" i="35"/>
  <c r="G1217" i="35"/>
  <c r="G1666" i="35"/>
  <c r="G178" i="35"/>
  <c r="G2462" i="35"/>
  <c r="G1522" i="35"/>
  <c r="G3021" i="35"/>
  <c r="G377" i="35"/>
  <c r="G2755" i="35"/>
  <c r="G386" i="35"/>
  <c r="G2910" i="35"/>
  <c r="G1199" i="35"/>
  <c r="G642" i="35"/>
  <c r="G3032" i="35"/>
  <c r="N73" i="35"/>
  <c r="G684" i="35"/>
  <c r="G762" i="35"/>
  <c r="G2906" i="35"/>
  <c r="G2530" i="35"/>
  <c r="G1713" i="35"/>
  <c r="G26" i="35"/>
  <c r="N62" i="35"/>
  <c r="G2311" i="35"/>
  <c r="G2839" i="35"/>
  <c r="G1664" i="35"/>
  <c r="I54" i="35"/>
  <c r="K54" i="35"/>
  <c r="G835" i="35"/>
  <c r="G2795" i="35"/>
  <c r="G3165" i="35"/>
  <c r="I103" i="45"/>
  <c r="L103" i="45" s="1"/>
  <c r="K103" i="45"/>
  <c r="G352" i="35"/>
  <c r="G125" i="45"/>
  <c r="G883" i="35"/>
  <c r="G1863" i="35"/>
  <c r="P29" i="5"/>
  <c r="G579" i="35"/>
  <c r="G2190" i="35"/>
  <c r="G1894" i="35"/>
  <c r="G2384" i="35"/>
  <c r="N42" i="35"/>
  <c r="G322" i="35"/>
  <c r="G1611" i="35"/>
  <c r="G3469" i="35"/>
  <c r="G1839" i="35"/>
  <c r="G2022" i="35"/>
  <c r="G2641" i="35"/>
  <c r="G1551" i="35"/>
  <c r="G738" i="35"/>
  <c r="G2342" i="35"/>
  <c r="G2588" i="35"/>
  <c r="G1572" i="35"/>
  <c r="G2290" i="35"/>
  <c r="G2111" i="35"/>
  <c r="G2463" i="35"/>
  <c r="G1154" i="35"/>
  <c r="G690" i="35"/>
  <c r="I84" i="35"/>
  <c r="K84" i="35"/>
  <c r="G2319" i="35"/>
  <c r="G612" i="35"/>
  <c r="G2561" i="35"/>
  <c r="G867" i="45"/>
  <c r="G1959" i="35"/>
  <c r="G938" i="35"/>
  <c r="G654" i="35"/>
  <c r="G411" i="35"/>
  <c r="G2931" i="35"/>
  <c r="G289" i="35"/>
  <c r="G486" i="45"/>
  <c r="G47" i="45"/>
  <c r="G3282" i="35"/>
  <c r="G2991" i="35"/>
  <c r="G2979" i="35"/>
  <c r="G2460" i="35"/>
  <c r="G3243" i="35"/>
  <c r="G2892" i="35"/>
  <c r="G2679" i="35"/>
  <c r="G1634" i="35"/>
  <c r="G2367" i="35"/>
  <c r="G2218" i="35"/>
  <c r="G1352" i="35"/>
  <c r="G113" i="35"/>
  <c r="G2071" i="35"/>
  <c r="G979" i="35"/>
  <c r="G3163" i="35"/>
  <c r="G1978" i="35"/>
  <c r="G829" i="35"/>
  <c r="G636" i="35"/>
  <c r="G194" i="35"/>
  <c r="G351" i="35"/>
  <c r="E6" i="37"/>
  <c r="K23" i="35"/>
  <c r="I23" i="35"/>
  <c r="G1242" i="35"/>
  <c r="G2714" i="35"/>
  <c r="G616" i="35"/>
  <c r="G467" i="35"/>
  <c r="G1291" i="35"/>
  <c r="G1767" i="35"/>
  <c r="I119" i="35"/>
  <c r="K119" i="35"/>
  <c r="G2735" i="35"/>
  <c r="G2477" i="35"/>
  <c r="G487" i="35"/>
  <c r="G46" i="35"/>
  <c r="G3061" i="35"/>
  <c r="G408" i="45"/>
  <c r="G2456" i="35"/>
  <c r="G902" i="35"/>
  <c r="G1774" i="35"/>
  <c r="I10" i="5"/>
  <c r="J10" i="5" s="1"/>
  <c r="K10" i="5" s="1"/>
  <c r="N78" i="35"/>
  <c r="G1245" i="35"/>
  <c r="G803" i="35"/>
  <c r="G710" i="45"/>
  <c r="G2664" i="35"/>
  <c r="G2762" i="35"/>
  <c r="G689" i="35"/>
  <c r="G1586" i="35"/>
  <c r="G1943" i="35"/>
  <c r="G3304" i="35"/>
  <c r="G1608" i="35"/>
  <c r="G1439" i="35"/>
  <c r="G3187" i="35"/>
  <c r="G2461" i="35"/>
  <c r="I3" i="5"/>
  <c r="J3" i="5" s="1"/>
  <c r="K3" i="5" s="1"/>
  <c r="G854" i="35"/>
  <c r="G1720" i="45"/>
  <c r="G1175" i="45"/>
  <c r="G281" i="35"/>
  <c r="G545" i="35"/>
  <c r="G171" i="35"/>
  <c r="G2778" i="35"/>
  <c r="G1113" i="45"/>
  <c r="G356" i="45"/>
  <c r="G2064" i="35"/>
  <c r="G1158" i="35"/>
  <c r="G526" i="45"/>
  <c r="G2783" i="35"/>
  <c r="G2011" i="35"/>
  <c r="N61" i="35"/>
  <c r="G1201" i="35"/>
  <c r="G98" i="35"/>
  <c r="G1717" i="35"/>
  <c r="G513" i="45"/>
  <c r="G1953" i="35"/>
  <c r="G3488" i="35"/>
  <c r="G2981" i="35"/>
  <c r="G2016" i="35"/>
  <c r="G858" i="35"/>
  <c r="K99" i="45"/>
  <c r="I99" i="45"/>
  <c r="K66" i="35"/>
  <c r="I66" i="35"/>
  <c r="G392" i="45"/>
  <c r="G124" i="35"/>
  <c r="G1559" i="35"/>
  <c r="G2827" i="35"/>
  <c r="G3251" i="35"/>
  <c r="G3429" i="35"/>
  <c r="G1801" i="35"/>
  <c r="G1763" i="35"/>
  <c r="G2702" i="35"/>
  <c r="G2792" i="35"/>
  <c r="G2147" i="35"/>
  <c r="G859" i="35"/>
  <c r="G1625" i="35"/>
  <c r="N69" i="35"/>
  <c r="N58" i="35"/>
  <c r="G1323" i="35"/>
  <c r="G1518" i="35"/>
  <c r="G845" i="35"/>
  <c r="G1976" i="35"/>
  <c r="K10" i="35"/>
  <c r="I10" i="35"/>
  <c r="G1542" i="35"/>
  <c r="G2259" i="35"/>
  <c r="G1706" i="35"/>
  <c r="G2660" i="35"/>
  <c r="N83" i="35"/>
  <c r="G1912" i="35"/>
  <c r="G3030" i="35"/>
  <c r="G1546" i="35"/>
  <c r="G2812" i="35"/>
  <c r="G575" i="35"/>
  <c r="G758" i="35"/>
  <c r="G1552" i="35"/>
  <c r="G1834" i="35"/>
  <c r="G2539" i="35"/>
  <c r="G2072" i="35"/>
  <c r="G2013" i="35"/>
  <c r="G74" i="35"/>
  <c r="G2780" i="35"/>
  <c r="G1961" i="35"/>
  <c r="G2652" i="35"/>
  <c r="G1421" i="35"/>
  <c r="G3071" i="35"/>
  <c r="G3287" i="35"/>
  <c r="G2166" i="35"/>
  <c r="G1186" i="35"/>
  <c r="F11" i="8"/>
  <c r="I11" i="8" s="1"/>
  <c r="J11" i="8"/>
  <c r="G3097" i="35"/>
  <c r="G297" i="45"/>
  <c r="G2934" i="35"/>
  <c r="N10" i="35"/>
  <c r="G1338" i="35"/>
  <c r="G3434" i="35"/>
  <c r="G2237" i="35"/>
  <c r="G2594" i="35"/>
  <c r="G916" i="35"/>
  <c r="G1163" i="35"/>
  <c r="G373" i="35"/>
  <c r="G1795" i="35"/>
  <c r="G2818" i="35"/>
  <c r="G671" i="35"/>
  <c r="G3405" i="35"/>
  <c r="G2846" i="35"/>
  <c r="G1663" i="35"/>
  <c r="G650" i="35"/>
  <c r="G3401" i="35"/>
  <c r="G3096" i="35"/>
  <c r="G418" i="35"/>
  <c r="G1612" i="35"/>
  <c r="G3414" i="35"/>
  <c r="G2873" i="35"/>
  <c r="G2666" i="35"/>
  <c r="G1196" i="35"/>
  <c r="G1821" i="35"/>
  <c r="G2662" i="35"/>
  <c r="G1530" i="35"/>
  <c r="G1251" i="35"/>
  <c r="G3324" i="35"/>
  <c r="G1400" i="35"/>
  <c r="G1543" i="35"/>
  <c r="G1730" i="35"/>
  <c r="G271" i="35"/>
  <c r="G107" i="45"/>
  <c r="G3265" i="35"/>
  <c r="G878" i="35"/>
  <c r="G1833" i="35"/>
  <c r="G3300" i="35"/>
  <c r="G2368" i="35"/>
  <c r="G2065" i="35"/>
  <c r="G1443" i="35"/>
  <c r="G3299" i="35"/>
  <c r="G2224" i="35"/>
  <c r="F13" i="8"/>
  <c r="I13" i="8" s="1"/>
  <c r="J13" i="8"/>
  <c r="G568" i="35"/>
  <c r="G205" i="35"/>
  <c r="G2912" i="35"/>
  <c r="G2647" i="35"/>
  <c r="G660" i="35"/>
  <c r="G3470" i="35"/>
  <c r="I96" i="35"/>
  <c r="K96" i="35"/>
  <c r="G874" i="45"/>
  <c r="G60" i="35"/>
  <c r="G2859" i="35"/>
  <c r="G1647" i="35"/>
  <c r="G3081" i="35"/>
  <c r="G2551" i="35"/>
  <c r="G2293" i="35"/>
  <c r="G2950" i="35"/>
  <c r="G1891" i="35"/>
  <c r="G75" i="35"/>
  <c r="G2766" i="35"/>
  <c r="N114" i="35"/>
  <c r="P17" i="5"/>
  <c r="G1132" i="35"/>
  <c r="G626" i="35"/>
  <c r="G3047" i="35"/>
  <c r="G3220" i="35"/>
  <c r="G2389" i="35"/>
  <c r="K104" i="35"/>
  <c r="I104" i="35"/>
  <c r="L104" i="35" s="1"/>
  <c r="G1074" i="35"/>
  <c r="G2033" i="35"/>
  <c r="G2089" i="35"/>
  <c r="G1035" i="45"/>
  <c r="G1580" i="35"/>
  <c r="G1365" i="35"/>
  <c r="G3355" i="35"/>
  <c r="G2178" i="35"/>
  <c r="G950" i="35"/>
  <c r="G149" i="35"/>
  <c r="G2108" i="35"/>
  <c r="G2256" i="35"/>
  <c r="G713" i="35"/>
  <c r="G1165" i="35"/>
  <c r="G1617" i="35"/>
  <c r="G1807" i="35"/>
  <c r="G1604" i="35"/>
  <c r="G1585" i="35"/>
  <c r="G3487" i="35"/>
  <c r="G728" i="35"/>
  <c r="G2580" i="35"/>
  <c r="G1667" i="35"/>
  <c r="G1207" i="35"/>
  <c r="G3013" i="35"/>
  <c r="G77" i="35"/>
  <c r="G1921" i="35"/>
  <c r="G3490" i="35"/>
  <c r="G2836" i="35"/>
  <c r="G1711" i="35"/>
  <c r="G1366" i="35"/>
  <c r="G2949" i="35"/>
  <c r="G2136" i="35"/>
  <c r="G1926" i="35"/>
  <c r="G1319" i="35"/>
  <c r="N46" i="35"/>
  <c r="G2252" i="35"/>
  <c r="G2445" i="35"/>
  <c r="G2954" i="35"/>
  <c r="G1800" i="35"/>
  <c r="G484" i="35"/>
  <c r="G512" i="35"/>
  <c r="G2519" i="35"/>
  <c r="G1836" i="35"/>
  <c r="G1770" i="35"/>
  <c r="G3102" i="35"/>
  <c r="G1346" i="35"/>
  <c r="G1751" i="35"/>
  <c r="G2047" i="35"/>
  <c r="G2376" i="35"/>
  <c r="G3467" i="35"/>
  <c r="G2597" i="35"/>
  <c r="G1602" i="35"/>
  <c r="G2695" i="35"/>
  <c r="G1950" i="35"/>
  <c r="G1185" i="35"/>
  <c r="G3318" i="35"/>
  <c r="G549" i="35"/>
  <c r="G2441" i="35"/>
  <c r="G1148" i="35"/>
  <c r="G353" i="35"/>
  <c r="G1817" i="35"/>
  <c r="G462" i="35"/>
  <c r="K30" i="35"/>
  <c r="I30" i="35"/>
  <c r="L30" i="35" s="1"/>
  <c r="G1511" i="35"/>
  <c r="G2854" i="35"/>
  <c r="G2814" i="35"/>
  <c r="N70" i="35"/>
  <c r="G2243" i="35"/>
  <c r="G3290" i="35"/>
  <c r="G2687" i="35"/>
  <c r="G496" i="35"/>
  <c r="N99" i="35"/>
  <c r="K98" i="35"/>
  <c r="I98" i="35"/>
  <c r="G2138" i="35"/>
  <c r="G2314" i="35"/>
  <c r="N32" i="35"/>
  <c r="G2188" i="35"/>
  <c r="G3313" i="35"/>
  <c r="G1850" i="35"/>
  <c r="G1555" i="35"/>
  <c r="G3016" i="35"/>
  <c r="G1456" i="35"/>
  <c r="G2053" i="35"/>
  <c r="G2796" i="35"/>
  <c r="G1631" i="35"/>
  <c r="G1426" i="35"/>
  <c r="G339" i="35"/>
  <c r="G2067" i="35"/>
  <c r="G823" i="35"/>
  <c r="G1401" i="35"/>
  <c r="G2525" i="35"/>
  <c r="G3029" i="35"/>
  <c r="G1294" i="35"/>
  <c r="I69" i="35"/>
  <c r="K69" i="35"/>
  <c r="G2844" i="35"/>
  <c r="G2732" i="35"/>
  <c r="I23" i="5"/>
  <c r="J23" i="5" s="1"/>
  <c r="K23" i="5" s="1"/>
  <c r="G521" i="35"/>
  <c r="G1509" i="35"/>
  <c r="G3383" i="35"/>
  <c r="N26" i="35"/>
  <c r="G2264" i="35"/>
  <c r="G1712" i="35"/>
  <c r="G943" i="35"/>
  <c r="G2558" i="35"/>
  <c r="G824" i="35"/>
  <c r="N46" i="45"/>
  <c r="G2233" i="35"/>
  <c r="G555" i="35"/>
  <c r="G1395" i="35"/>
  <c r="G914" i="35"/>
  <c r="G2225" i="35"/>
  <c r="N84" i="35"/>
  <c r="G3001" i="35"/>
  <c r="G2007" i="35"/>
  <c r="P2" i="5"/>
  <c r="G2146" i="35"/>
  <c r="G1626" i="35"/>
  <c r="G2740" i="35"/>
  <c r="G2887" i="35"/>
  <c r="G1265" i="35"/>
  <c r="G1640" i="35"/>
  <c r="G750" i="45"/>
  <c r="G1414" i="35"/>
  <c r="G1485" i="35"/>
  <c r="G1130" i="35"/>
  <c r="G2541" i="35"/>
  <c r="G2288" i="35"/>
  <c r="G2845" i="35"/>
  <c r="K103" i="35"/>
  <c r="I103" i="35"/>
  <c r="G2189" i="35"/>
  <c r="G1861" i="45"/>
  <c r="G778" i="35"/>
  <c r="G3126" i="35"/>
  <c r="G772" i="35"/>
  <c r="G1681" i="35"/>
  <c r="G3473" i="35"/>
  <c r="G3475" i="35"/>
  <c r="G2316" i="35"/>
  <c r="G2832" i="35"/>
  <c r="G2452" i="35"/>
  <c r="G2407" i="35"/>
  <c r="K80" i="45"/>
  <c r="I80" i="45"/>
  <c r="L80" i="45" s="1"/>
  <c r="G596" i="35"/>
  <c r="G1929" i="35"/>
  <c r="N88" i="35"/>
  <c r="K115" i="35"/>
  <c r="I115" i="35"/>
  <c r="G570" i="45"/>
  <c r="I28" i="5"/>
  <c r="J28" i="5" s="1"/>
  <c r="K28" i="5" s="1"/>
  <c r="G1904" i="35"/>
  <c r="I81" i="35"/>
  <c r="K81" i="35"/>
  <c r="G3402" i="35"/>
  <c r="G2528" i="35"/>
  <c r="G2914" i="35"/>
  <c r="G174" i="35"/>
  <c r="G1483" i="35"/>
  <c r="G3387" i="35"/>
  <c r="G1036" i="35"/>
  <c r="G2145" i="35"/>
  <c r="G1981" i="35"/>
  <c r="G1229" i="35"/>
  <c r="G681" i="35"/>
  <c r="G516" i="35"/>
  <c r="G710" i="35"/>
  <c r="G371" i="35"/>
  <c r="G1669" i="35"/>
  <c r="G2101" i="35"/>
  <c r="G1868" i="35"/>
  <c r="I111" i="35"/>
  <c r="K111" i="35"/>
  <c r="K74" i="35"/>
  <c r="I74" i="35"/>
  <c r="G649" i="35"/>
  <c r="G691" i="35"/>
  <c r="G693" i="35"/>
  <c r="G246" i="35"/>
  <c r="G3230" i="35"/>
  <c r="G1341" i="35"/>
  <c r="G3248" i="35"/>
  <c r="G904" i="35"/>
  <c r="G2330" i="35"/>
  <c r="G3342" i="35"/>
  <c r="G1404" i="35"/>
  <c r="G777" i="35"/>
  <c r="G783" i="35"/>
  <c r="G1351" i="35"/>
  <c r="G2951" i="35"/>
  <c r="G91" i="35"/>
  <c r="I123" i="35"/>
  <c r="K123" i="35"/>
  <c r="K77" i="45"/>
  <c r="I77" i="45"/>
  <c r="L77" i="45" s="1"/>
  <c r="G2271" i="35"/>
  <c r="G683" i="35"/>
  <c r="G2465" i="35"/>
  <c r="G52" i="35"/>
  <c r="G2676" i="35"/>
  <c r="G3235" i="35"/>
  <c r="G2073" i="35"/>
  <c r="G3480" i="35"/>
  <c r="G2496" i="35"/>
  <c r="G513" i="35"/>
  <c r="G1102" i="35"/>
  <c r="G197" i="45"/>
  <c r="K85" i="45"/>
  <c r="I85" i="45"/>
  <c r="G629" i="35"/>
  <c r="G1569" i="35"/>
  <c r="G3191" i="35"/>
  <c r="G1095" i="35"/>
  <c r="K108" i="45"/>
  <c r="I108" i="45"/>
  <c r="L108" i="45" s="1"/>
  <c r="G285" i="35"/>
  <c r="G3489" i="35"/>
  <c r="G3010" i="35"/>
  <c r="G2815" i="35"/>
  <c r="G118" i="35"/>
  <c r="N75" i="45"/>
  <c r="N23" i="35"/>
  <c r="G303" i="35"/>
  <c r="G2307" i="35"/>
  <c r="G2715" i="35"/>
  <c r="G460" i="35"/>
  <c r="G3411" i="35"/>
  <c r="G457" i="35"/>
  <c r="G2119" i="35"/>
  <c r="G540" i="35"/>
  <c r="G3268" i="35"/>
  <c r="G2045" i="35"/>
  <c r="G1368" i="35"/>
  <c r="G3169" i="35"/>
  <c r="G32" i="45"/>
  <c r="G80" i="45"/>
  <c r="G974" i="45"/>
  <c r="G682" i="35"/>
  <c r="G705" i="35"/>
  <c r="G87" i="35"/>
  <c r="G2625" i="35"/>
  <c r="G3345" i="35"/>
  <c r="G908" i="45"/>
  <c r="G93" i="45"/>
  <c r="G1991" i="35"/>
  <c r="N119" i="35"/>
  <c r="G956" i="35"/>
  <c r="G3329" i="35"/>
  <c r="G84" i="35"/>
  <c r="G984" i="35"/>
  <c r="G282" i="35"/>
  <c r="G3062" i="35"/>
  <c r="G3048" i="35"/>
  <c r="G1942" i="35"/>
  <c r="G458" i="35"/>
  <c r="G2554" i="35"/>
  <c r="G3137" i="35"/>
  <c r="G1270" i="35"/>
  <c r="G2745" i="35"/>
  <c r="G910" i="35"/>
  <c r="G2244" i="35"/>
  <c r="G328" i="35"/>
  <c r="G769" i="45"/>
  <c r="G1401" i="45"/>
  <c r="G322" i="45"/>
  <c r="G776" i="45"/>
  <c r="G2048" i="35"/>
  <c r="N106" i="45"/>
  <c r="G399" i="35"/>
  <c r="G110" i="35"/>
  <c r="G1412" i="35"/>
  <c r="G3042" i="35"/>
  <c r="G1121" i="35"/>
  <c r="G727" i="35"/>
  <c r="G3028" i="35"/>
  <c r="G1152" i="35"/>
  <c r="G1437" i="35"/>
  <c r="G3183" i="35"/>
  <c r="G150" i="45"/>
  <c r="G2947" i="35"/>
  <c r="G1497" i="45"/>
  <c r="G3182" i="35"/>
  <c r="G1645" i="35"/>
  <c r="G1436" i="45"/>
  <c r="N67" i="35"/>
  <c r="G1766" i="35"/>
  <c r="G2325" i="35"/>
  <c r="I7" i="35"/>
  <c r="K7" i="35"/>
  <c r="G3077" i="35"/>
  <c r="G59" i="35"/>
  <c r="G779" i="35"/>
  <c r="G1238" i="35"/>
  <c r="G1332" i="45"/>
  <c r="G2296" i="35"/>
  <c r="G574" i="35"/>
  <c r="G2550" i="35"/>
  <c r="G770" i="45"/>
  <c r="G2994" i="35"/>
  <c r="G1581" i="35"/>
  <c r="G2544" i="35"/>
  <c r="G944" i="45"/>
  <c r="G398" i="35"/>
  <c r="G1907" i="35"/>
  <c r="P10" i="5"/>
  <c r="G9" i="45"/>
  <c r="G2948" i="35"/>
  <c r="G2793" i="35"/>
  <c r="G173" i="35"/>
  <c r="G1292" i="35"/>
  <c r="G68" i="35"/>
  <c r="G2831" i="35"/>
  <c r="G3338" i="35"/>
  <c r="G563" i="35"/>
  <c r="G2872" i="35"/>
  <c r="N34" i="35"/>
  <c r="G653" i="35"/>
  <c r="G374" i="45"/>
  <c r="G2942" i="35"/>
  <c r="G2126" i="35"/>
  <c r="F8" i="8"/>
  <c r="I8" i="8" s="1"/>
  <c r="J8" i="8"/>
  <c r="G723" i="45"/>
  <c r="G1948" i="35"/>
  <c r="G1346" i="45"/>
  <c r="G437" i="45"/>
  <c r="G3409" i="35"/>
  <c r="G2139" i="35"/>
  <c r="G1747" i="35"/>
  <c r="G2484" i="35"/>
  <c r="G966" i="35"/>
  <c r="G1078" i="35"/>
  <c r="G1736" i="35"/>
  <c r="G2327" i="35"/>
  <c r="G103" i="45"/>
  <c r="G1616" i="35"/>
  <c r="P5" i="5"/>
  <c r="G2078" i="35"/>
  <c r="G256" i="45"/>
  <c r="G1429" i="45"/>
  <c r="G976" i="45"/>
  <c r="G573" i="35"/>
  <c r="G2710" i="35"/>
  <c r="G1182" i="35"/>
  <c r="G1272" i="35"/>
  <c r="I21" i="35"/>
  <c r="K21" i="35"/>
  <c r="G2176" i="35"/>
  <c r="G1290" i="35"/>
  <c r="G1223" i="35"/>
  <c r="G3207" i="35"/>
  <c r="I26" i="35"/>
  <c r="K26" i="35"/>
  <c r="G232" i="45"/>
  <c r="G1455" i="35"/>
  <c r="G2633" i="35"/>
  <c r="G617" i="35"/>
  <c r="G393" i="35"/>
  <c r="G968" i="35"/>
  <c r="G240" i="45"/>
  <c r="G1561" i="35"/>
  <c r="G2685" i="35"/>
  <c r="G2648" i="35"/>
  <c r="G270" i="35"/>
  <c r="G3179" i="35"/>
  <c r="G2569" i="35"/>
  <c r="G1768" i="45"/>
  <c r="G1006" i="45"/>
  <c r="G1986" i="35"/>
  <c r="G898" i="35"/>
  <c r="G1057" i="35"/>
  <c r="G2254" i="35"/>
  <c r="G288" i="45"/>
  <c r="G1722" i="35"/>
  <c r="G2801" i="35"/>
  <c r="G1642" i="35"/>
  <c r="G308" i="45"/>
  <c r="G577" i="35"/>
  <c r="G176" i="35"/>
  <c r="G40" i="35"/>
  <c r="G2451" i="35"/>
  <c r="G1856" i="35"/>
  <c r="G1225" i="35"/>
  <c r="G2898" i="35"/>
  <c r="G1794" i="35"/>
  <c r="G1083" i="35"/>
  <c r="G2281" i="35"/>
  <c r="G2208" i="35"/>
  <c r="G2057" i="45"/>
  <c r="G2663" i="35"/>
  <c r="G1890" i="35"/>
  <c r="G20" i="35"/>
  <c r="G1728" i="35"/>
  <c r="G583" i="45"/>
  <c r="G3009" i="35"/>
  <c r="G109" i="35"/>
  <c r="G273" i="45"/>
  <c r="G593" i="35"/>
  <c r="G1781" i="35"/>
  <c r="G1950" i="45"/>
  <c r="G1524" i="35"/>
  <c r="G151" i="45"/>
  <c r="G1621" i="35"/>
  <c r="I98" i="45"/>
  <c r="L98" i="45" s="1"/>
  <c r="K98" i="45"/>
  <c r="G281" i="45"/>
  <c r="G247" i="45"/>
  <c r="K40" i="45"/>
  <c r="I40" i="45"/>
  <c r="G1112" i="35"/>
  <c r="G2819" i="35"/>
  <c r="G394" i="35"/>
  <c r="G2161" i="35"/>
  <c r="G1145" i="45"/>
  <c r="G160" i="45"/>
  <c r="G2725" i="35"/>
  <c r="G376" i="35"/>
  <c r="G218" i="35"/>
  <c r="G482" i="35"/>
  <c r="G87" i="45"/>
  <c r="G1331" i="45"/>
  <c r="G432" i="35"/>
  <c r="G2923" i="35"/>
  <c r="G3110" i="35"/>
  <c r="G1501" i="45"/>
  <c r="G3264" i="35"/>
  <c r="G2031" i="35"/>
  <c r="G437" i="35"/>
  <c r="G2645" i="35"/>
  <c r="G275" i="35"/>
  <c r="G2890" i="35"/>
  <c r="G1544" i="35"/>
  <c r="G200" i="35"/>
  <c r="G913" i="45"/>
  <c r="G695" i="35"/>
  <c r="G299" i="45"/>
  <c r="G3022" i="35"/>
  <c r="G373" i="45"/>
  <c r="G1975" i="35"/>
  <c r="G2606" i="35"/>
  <c r="G3089" i="35"/>
  <c r="G3433" i="35"/>
  <c r="G551" i="45"/>
  <c r="G2249" i="35"/>
  <c r="G2674" i="35"/>
  <c r="I89" i="35"/>
  <c r="K89" i="35"/>
  <c r="G2383" i="35"/>
  <c r="G2238" i="35"/>
  <c r="G2035" i="35"/>
  <c r="G428" i="35"/>
  <c r="N60" i="35"/>
  <c r="G229" i="35"/>
  <c r="E7" i="37"/>
  <c r="G1192" i="45"/>
  <c r="G1428" i="35"/>
  <c r="G3186" i="35"/>
  <c r="G1656" i="35"/>
  <c r="G390" i="35"/>
  <c r="G232" i="35"/>
  <c r="G1742" i="35"/>
  <c r="G1884" i="35"/>
  <c r="G2642" i="35"/>
  <c r="G1032" i="35"/>
  <c r="G2610" i="35"/>
  <c r="G2132" i="35"/>
  <c r="G857" i="35"/>
  <c r="G630" i="35"/>
  <c r="G119" i="35"/>
  <c r="G90" i="35"/>
  <c r="G2826" i="35"/>
  <c r="G890" i="35"/>
  <c r="G365" i="35"/>
  <c r="G866" i="35"/>
  <c r="G2378" i="35"/>
  <c r="G1909" i="35"/>
  <c r="G2245" i="35"/>
  <c r="G238" i="35"/>
  <c r="G749" i="35"/>
  <c r="G874" i="35"/>
  <c r="G3418" i="35"/>
  <c r="G431" i="35"/>
  <c r="G587" i="35"/>
  <c r="J3" i="8"/>
  <c r="F3" i="8"/>
  <c r="I3" i="8" s="1"/>
  <c r="G2878" i="35"/>
  <c r="G1266" i="35"/>
  <c r="G2392" i="35"/>
  <c r="G723" i="35"/>
  <c r="G3378" i="35"/>
  <c r="G719" i="35"/>
  <c r="G1660" i="35"/>
  <c r="G2958" i="35"/>
  <c r="G2631" i="35"/>
  <c r="G3255" i="35"/>
  <c r="G96" i="35"/>
  <c r="G2326" i="35"/>
  <c r="G413" i="35"/>
  <c r="G2083" i="35"/>
  <c r="I67" i="35"/>
  <c r="L67" i="35" s="1"/>
  <c r="K67" i="35"/>
  <c r="G58" i="35"/>
  <c r="G614" i="35"/>
  <c r="G439" i="35"/>
  <c r="G446" i="35"/>
  <c r="G305" i="45"/>
  <c r="G639" i="35"/>
  <c r="G1750" i="35"/>
  <c r="G1423" i="35"/>
  <c r="G1313" i="35"/>
  <c r="G83" i="35"/>
  <c r="G853" i="35"/>
  <c r="G19" i="35"/>
  <c r="G1570" i="35"/>
  <c r="K88" i="35"/>
  <c r="I88" i="35"/>
  <c r="I32" i="35"/>
  <c r="K32" i="35"/>
  <c r="G3180" i="35"/>
  <c r="G2283" i="35"/>
  <c r="N55" i="35"/>
  <c r="G3095" i="35"/>
  <c r="G820" i="45"/>
  <c r="G271" i="45"/>
  <c r="G669" i="35"/>
  <c r="I49" i="35"/>
  <c r="K49" i="35"/>
  <c r="G1516" i="35"/>
  <c r="G81" i="35"/>
  <c r="G1016" i="35"/>
  <c r="K55" i="35"/>
  <c r="I55" i="35"/>
  <c r="G2498" i="35"/>
  <c r="G2868" i="35"/>
  <c r="G88" i="45"/>
  <c r="G1515" i="35"/>
  <c r="G3484" i="35"/>
  <c r="G368" i="35"/>
  <c r="G773" i="35"/>
  <c r="G788" i="35"/>
  <c r="N16" i="8"/>
  <c r="G2747" i="35"/>
  <c r="G1459" i="35"/>
  <c r="G2394" i="35"/>
  <c r="G2776" i="35"/>
  <c r="G1787" i="35"/>
  <c r="G2657" i="35"/>
  <c r="G62" i="45"/>
  <c r="G3448" i="35"/>
  <c r="G2150" i="35"/>
  <c r="G1653" i="35"/>
  <c r="G2834" i="35"/>
  <c r="G2345" i="35"/>
  <c r="G1517" i="35"/>
  <c r="I91" i="35"/>
  <c r="K91" i="35"/>
  <c r="G1855" i="35"/>
  <c r="G189" i="45"/>
  <c r="G2672" i="35"/>
  <c r="K104" i="45"/>
  <c r="I104" i="45"/>
  <c r="G1840" i="35"/>
  <c r="G486" i="35"/>
  <c r="G3450" i="35"/>
  <c r="G726" i="35"/>
  <c r="G595" i="35"/>
  <c r="G1957" i="35"/>
  <c r="G2746" i="35"/>
  <c r="G3228" i="35"/>
  <c r="G1101" i="35"/>
  <c r="G510" i="35"/>
  <c r="G1892" i="35"/>
  <c r="G359" i="35"/>
  <c r="G2275" i="35"/>
  <c r="G2570" i="35"/>
  <c r="G921" i="45"/>
  <c r="I79" i="35"/>
  <c r="K79" i="35"/>
  <c r="G1962" i="35"/>
  <c r="G72" i="45"/>
  <c r="G292" i="35"/>
  <c r="G195" i="35"/>
  <c r="G3229" i="35"/>
  <c r="G696" i="35"/>
  <c r="G603" i="35"/>
  <c r="G3176" i="35"/>
  <c r="I87" i="45"/>
  <c r="K87" i="45"/>
  <c r="G594" i="45"/>
  <c r="G1700" i="45"/>
  <c r="G2442" i="35"/>
  <c r="G404" i="45"/>
  <c r="G892" i="45"/>
  <c r="G1624" i="45"/>
  <c r="G262" i="35"/>
  <c r="G2449" i="35"/>
  <c r="G1318" i="35"/>
  <c r="G2670" i="35"/>
  <c r="G1187" i="35"/>
  <c r="G3320" i="35"/>
  <c r="I5" i="5"/>
  <c r="J5" i="5" s="1"/>
  <c r="K5" i="5" s="1"/>
  <c r="G263" i="45"/>
  <c r="G3134" i="35"/>
  <c r="G194" i="45"/>
  <c r="G5" i="35"/>
  <c r="G1527" i="35"/>
  <c r="G3319" i="35"/>
  <c r="G627" i="35"/>
  <c r="G1300" i="35"/>
  <c r="G515" i="45"/>
  <c r="G2521" i="35"/>
  <c r="G3446" i="35"/>
  <c r="G3463" i="35"/>
  <c r="G2056" i="35"/>
  <c r="G3150" i="35"/>
  <c r="G1480" i="35"/>
  <c r="G540" i="45"/>
  <c r="G2253" i="35"/>
  <c r="G3086" i="35"/>
  <c r="G332" i="35"/>
  <c r="G1309" i="35"/>
  <c r="G3046" i="35"/>
  <c r="G1845" i="35"/>
  <c r="G2883" i="35"/>
  <c r="G975" i="35"/>
  <c r="G547" i="35"/>
  <c r="G3133" i="35"/>
  <c r="G23" i="35"/>
  <c r="G2448" i="35"/>
  <c r="G1846" i="35"/>
  <c r="G1107" i="35"/>
  <c r="G2698" i="35"/>
  <c r="G2978" i="35"/>
  <c r="G360" i="35"/>
  <c r="N94" i="35"/>
  <c r="G1003" i="35"/>
  <c r="G852" i="35"/>
  <c r="G3121" i="35"/>
  <c r="G1874" i="35"/>
  <c r="G1533" i="35"/>
  <c r="G177" i="45"/>
  <c r="G2811" i="35"/>
  <c r="P22" i="5"/>
  <c r="G2875" i="35"/>
  <c r="G3455" i="35"/>
  <c r="G1701" i="35"/>
  <c r="G2002" i="35"/>
  <c r="G2497" i="35"/>
  <c r="G1007" i="35"/>
  <c r="G2993" i="35"/>
  <c r="G1377" i="35"/>
  <c r="N124" i="35"/>
  <c r="G333" i="35"/>
  <c r="N49" i="45"/>
  <c r="G1956" i="45"/>
  <c r="G212" i="35"/>
  <c r="N82" i="45"/>
  <c r="N101" i="35"/>
  <c r="G2556" i="35"/>
  <c r="G3330" i="35"/>
  <c r="G1598" i="35"/>
  <c r="I125" i="35"/>
  <c r="K125" i="35"/>
  <c r="G2174" i="35"/>
  <c r="G250" i="45"/>
  <c r="G444" i="35"/>
  <c r="G508" i="35"/>
  <c r="G2876" i="35"/>
  <c r="G476" i="45"/>
  <c r="G99" i="35"/>
  <c r="G3259" i="35"/>
  <c r="G2938" i="35"/>
  <c r="G450" i="45"/>
  <c r="G2390" i="35"/>
  <c r="G216" i="35"/>
  <c r="G260" i="35"/>
  <c r="E3" i="37"/>
  <c r="G1553" i="35"/>
  <c r="G906" i="45"/>
  <c r="G599" i="45"/>
  <c r="G88" i="35"/>
  <c r="G2087" i="35"/>
  <c r="G2824" i="35"/>
  <c r="G1688" i="35"/>
  <c r="G1866" i="35"/>
  <c r="I20" i="5"/>
  <c r="J20" i="5" s="1"/>
  <c r="K20" i="5" s="1"/>
  <c r="G702" i="45"/>
  <c r="G2490" i="35"/>
  <c r="G2251" i="35"/>
  <c r="G2853" i="35"/>
  <c r="G2622" i="35"/>
  <c r="G3149" i="35"/>
  <c r="G2170" i="35"/>
  <c r="I15" i="35"/>
  <c r="K15" i="35"/>
  <c r="G1990" i="35"/>
  <c r="G188" i="45"/>
  <c r="G2261" i="35"/>
  <c r="G3284" i="35"/>
  <c r="G1189" i="45"/>
  <c r="G886" i="35"/>
  <c r="N19" i="8"/>
  <c r="N12" i="35"/>
  <c r="G3122" i="35"/>
  <c r="G1635" i="45"/>
  <c r="P3" i="5"/>
  <c r="G94" i="45"/>
  <c r="N95" i="45"/>
  <c r="G2583" i="35"/>
  <c r="G1498" i="35"/>
  <c r="G809" i="35"/>
  <c r="G3416" i="35"/>
  <c r="N75" i="35"/>
  <c r="G3303" i="35"/>
  <c r="G1591" i="35"/>
  <c r="G2301" i="35"/>
  <c r="G1558" i="35"/>
  <c r="G2104" i="45"/>
  <c r="G636" i="45"/>
  <c r="G299" i="35"/>
  <c r="I89" i="45"/>
  <c r="L89" i="45" s="1"/>
  <c r="K89" i="45"/>
  <c r="N30" i="35"/>
  <c r="G448" i="45"/>
  <c r="G548" i="35"/>
  <c r="G1257" i="35"/>
  <c r="G623" i="35"/>
  <c r="G38" i="35"/>
  <c r="G2933" i="35"/>
  <c r="G2099" i="35"/>
  <c r="N109" i="35"/>
  <c r="P15" i="5"/>
  <c r="G685" i="45"/>
  <c r="G3462" i="35"/>
  <c r="G296" i="45"/>
  <c r="G670" i="45"/>
  <c r="G657" i="35"/>
  <c r="G3325" i="35"/>
  <c r="I122" i="35"/>
  <c r="K122" i="35"/>
  <c r="G614" i="45"/>
  <c r="G2705" i="35"/>
  <c r="G224" i="35"/>
  <c r="G2255" i="35"/>
  <c r="G2855" i="35"/>
  <c r="G15" i="35"/>
  <c r="G1424" i="35"/>
  <c r="G528" i="35"/>
  <c r="G122" i="35"/>
  <c r="G461" i="35"/>
  <c r="G1668" i="35"/>
  <c r="G116" i="35"/>
  <c r="G138" i="45"/>
  <c r="G3296" i="35"/>
  <c r="G673" i="45"/>
  <c r="G2066" i="35"/>
  <c r="G746" i="35"/>
  <c r="G241" i="35"/>
  <c r="G746" i="45"/>
  <c r="G1046" i="35"/>
  <c r="G2743" i="35"/>
  <c r="G618" i="35"/>
  <c r="G1291" i="45"/>
  <c r="G656" i="35"/>
  <c r="I21" i="5"/>
  <c r="J21" i="5" s="1"/>
  <c r="K21" i="5" s="1"/>
  <c r="G2568" i="35"/>
  <c r="G406" i="35"/>
  <c r="G1671" i="35"/>
  <c r="G1341" i="45"/>
  <c r="G3256" i="35"/>
  <c r="G2929" i="35"/>
  <c r="G1169" i="45"/>
  <c r="G357" i="35"/>
  <c r="G2828" i="35"/>
  <c r="G473" i="35"/>
  <c r="G384" i="45"/>
  <c r="G605" i="35"/>
  <c r="G2537" i="35"/>
  <c r="G1153" i="35"/>
  <c r="G879" i="35"/>
  <c r="G3234" i="35"/>
  <c r="G350" i="35"/>
  <c r="G3085" i="35"/>
  <c r="G1326" i="35"/>
  <c r="G229" i="45"/>
  <c r="N51" i="35"/>
  <c r="G2071" i="45"/>
  <c r="G936" i="35"/>
  <c r="G2566" i="35"/>
  <c r="G3366" i="35"/>
  <c r="N85" i="35"/>
  <c r="G1777" i="35"/>
  <c r="G2042" i="35"/>
  <c r="N25" i="35"/>
  <c r="G1231" i="45"/>
  <c r="G180" i="35"/>
  <c r="G3115" i="35"/>
  <c r="G367" i="35"/>
  <c r="N15" i="35"/>
  <c r="G470" i="35"/>
  <c r="G3002" i="35"/>
  <c r="G919" i="35"/>
  <c r="G1178" i="35"/>
  <c r="G355" i="45"/>
  <c r="G2159" i="35"/>
  <c r="G1477" i="35"/>
  <c r="G345" i="45"/>
  <c r="G1463" i="35"/>
  <c r="G2004" i="35"/>
  <c r="K12" i="35"/>
  <c r="I12" i="35"/>
  <c r="G3408" i="35"/>
  <c r="G582" i="35"/>
  <c r="G2563" i="35"/>
  <c r="G2265" i="35"/>
  <c r="G261" i="45"/>
  <c r="G1612" i="45"/>
  <c r="G67" i="35"/>
  <c r="G1780" i="35"/>
  <c r="G1596" i="45"/>
  <c r="N4" i="8"/>
  <c r="N62" i="45"/>
  <c r="I35" i="35"/>
  <c r="K35" i="35"/>
  <c r="G149" i="45"/>
  <c r="G217" i="35"/>
  <c r="N9" i="45"/>
  <c r="G2758" i="35"/>
  <c r="N99" i="45"/>
  <c r="G1503" i="35"/>
  <c r="G2055" i="35"/>
  <c r="N98" i="45"/>
  <c r="G818" i="45"/>
  <c r="G1226" i="45"/>
  <c r="G815" i="45"/>
  <c r="G1112" i="45"/>
  <c r="I15" i="5"/>
  <c r="J15" i="5" s="1"/>
  <c r="K15" i="5" s="1"/>
  <c r="G455" i="45"/>
  <c r="I33" i="35"/>
  <c r="K33" i="35"/>
  <c r="N5" i="35"/>
  <c r="G734" i="45"/>
  <c r="G319" i="45"/>
  <c r="G332" i="45"/>
  <c r="G1686" i="45"/>
  <c r="G1385" i="45"/>
  <c r="G2472" i="35"/>
  <c r="G797" i="45"/>
  <c r="G2350" i="35"/>
  <c r="G1317" i="45"/>
  <c r="G1768" i="35"/>
  <c r="G930" i="35"/>
  <c r="G100" i="35"/>
  <c r="G612" i="45"/>
  <c r="N90" i="45"/>
  <c r="G395" i="45"/>
  <c r="G1557" i="45"/>
  <c r="G588" i="45"/>
  <c r="G369" i="35"/>
  <c r="N48" i="35"/>
  <c r="G320" i="35"/>
  <c r="G401" i="35"/>
  <c r="G242" i="45"/>
  <c r="G1599" i="35"/>
  <c r="G1213" i="45"/>
  <c r="G978" i="45"/>
  <c r="G1233" i="35"/>
  <c r="G1719" i="45"/>
  <c r="G2100" i="45"/>
  <c r="G251" i="45"/>
  <c r="N88" i="45"/>
  <c r="G146" i="45"/>
  <c r="I37" i="35"/>
  <c r="K37" i="35"/>
  <c r="G1179" i="45"/>
  <c r="G1616" i="45"/>
  <c r="G1820" i="35"/>
  <c r="G1689" i="45"/>
  <c r="I41" i="45"/>
  <c r="K41" i="45"/>
  <c r="G1446" i="45"/>
  <c r="G1705" i="45"/>
  <c r="N19" i="45"/>
  <c r="G971" i="45"/>
  <c r="G1324" i="45"/>
  <c r="G183" i="45"/>
  <c r="E8" i="37"/>
  <c r="G454" i="45"/>
  <c r="G686" i="45"/>
  <c r="G139" i="35"/>
  <c r="G163" i="45"/>
  <c r="I24" i="5"/>
  <c r="J24" i="5" s="1"/>
  <c r="K24" i="5" s="1"/>
  <c r="G1285" i="45"/>
  <c r="G220" i="45"/>
  <c r="G507" i="45"/>
  <c r="G292" i="45"/>
  <c r="G600" i="45"/>
  <c r="G370" i="35"/>
  <c r="G78" i="45"/>
  <c r="G279" i="45"/>
  <c r="G722" i="45"/>
  <c r="G524" i="45"/>
  <c r="G537" i="45"/>
  <c r="G626" i="45"/>
  <c r="G1633" i="45"/>
  <c r="G141" i="45"/>
  <c r="G754" i="45"/>
  <c r="N6" i="35"/>
  <c r="K53" i="45"/>
  <c r="I53" i="45"/>
  <c r="G1396" i="45"/>
  <c r="G3447" i="35"/>
  <c r="G2062" i="35"/>
  <c r="G61" i="35"/>
  <c r="G3073" i="35"/>
  <c r="G2141" i="35"/>
  <c r="G933" i="45"/>
  <c r="G1051" i="45"/>
  <c r="G74" i="45"/>
  <c r="G2468" i="35"/>
  <c r="G2680" i="35"/>
  <c r="G2095" i="35"/>
  <c r="G1422" i="35"/>
  <c r="G1970" i="35"/>
  <c r="G2968" i="35"/>
  <c r="G4" i="35"/>
  <c r="G1495" i="45"/>
  <c r="G2396" i="35"/>
  <c r="P11" i="5"/>
  <c r="G3148" i="35"/>
  <c r="G889" i="45"/>
  <c r="G987" i="45"/>
  <c r="G802" i="45"/>
  <c r="G245" i="45"/>
  <c r="G3370" i="35"/>
  <c r="G167" i="45"/>
  <c r="G828" i="45"/>
  <c r="G152" i="45"/>
  <c r="N36" i="45"/>
  <c r="G1003" i="45"/>
  <c r="G95" i="45"/>
  <c r="G801" i="45"/>
  <c r="G1284" i="45"/>
  <c r="I79" i="45"/>
  <c r="K79" i="45"/>
  <c r="I116" i="45"/>
  <c r="L116" i="45" s="1"/>
  <c r="K116" i="45"/>
  <c r="G108" i="35"/>
  <c r="I91" i="45"/>
  <c r="L91" i="45" s="1"/>
  <c r="K91" i="45"/>
  <c r="I60" i="35"/>
  <c r="K60" i="35"/>
  <c r="N11" i="8"/>
  <c r="G290" i="35"/>
  <c r="G1969" i="35"/>
  <c r="G1253" i="45"/>
  <c r="G274" i="45"/>
  <c r="G1200" i="45"/>
  <c r="G657" i="45"/>
  <c r="G3074" i="35"/>
  <c r="G3120" i="35"/>
  <c r="G3321" i="35"/>
  <c r="N96" i="45"/>
  <c r="G239" i="45"/>
  <c r="G517" i="45"/>
  <c r="G1347" i="45"/>
  <c r="G1246" i="45"/>
  <c r="N102" i="35"/>
  <c r="G1021" i="45"/>
  <c r="G1108" i="45"/>
  <c r="G402" i="45"/>
  <c r="G2495" i="35"/>
  <c r="N139" i="35"/>
  <c r="G963" i="45"/>
  <c r="G1085" i="35"/>
  <c r="G676" i="45"/>
  <c r="G466" i="45"/>
  <c r="G1918" i="45"/>
  <c r="G1475" i="45"/>
  <c r="I20" i="45"/>
  <c r="L20" i="45" s="1"/>
  <c r="K20" i="45"/>
  <c r="G3241" i="35"/>
  <c r="N83" i="45"/>
  <c r="G219" i="35"/>
  <c r="G589" i="45"/>
  <c r="G1388" i="45"/>
  <c r="G191" i="45"/>
  <c r="G717" i="45"/>
  <c r="G1152" i="45"/>
  <c r="K115" i="45"/>
  <c r="I115" i="45"/>
  <c r="L115" i="45" s="1"/>
  <c r="G932" i="45"/>
  <c r="G654" i="45"/>
  <c r="G1078" i="45"/>
  <c r="G1326" i="45"/>
  <c r="N76" i="35"/>
  <c r="G41" i="45"/>
  <c r="I74" i="45"/>
  <c r="K74" i="45"/>
  <c r="G2277" i="45"/>
  <c r="G485" i="45"/>
  <c r="G765" i="45"/>
  <c r="G127" i="45"/>
  <c r="G1814" i="35"/>
  <c r="N2" i="8"/>
  <c r="G1176" i="45"/>
  <c r="G2427" i="35"/>
  <c r="G823" i="45"/>
  <c r="G1302" i="35"/>
  <c r="G1215" i="35"/>
  <c r="G3403" i="35"/>
  <c r="G1076" i="45"/>
  <c r="G1443" i="45"/>
  <c r="N103" i="45"/>
  <c r="G637" i="45"/>
  <c r="N92" i="45"/>
  <c r="G170" i="45"/>
  <c r="G386" i="45"/>
  <c r="G511" i="45"/>
  <c r="G236" i="45"/>
  <c r="N16" i="45"/>
  <c r="G925" i="45"/>
  <c r="G309" i="35"/>
  <c r="G800" i="45"/>
  <c r="I108" i="35"/>
  <c r="K108" i="35"/>
  <c r="G671" i="45"/>
  <c r="G666" i="45"/>
  <c r="G888" i="45"/>
  <c r="P18" i="5"/>
  <c r="G2399" i="35"/>
  <c r="G155" i="45"/>
  <c r="G582" i="45"/>
  <c r="G1236" i="45"/>
  <c r="G338" i="45"/>
  <c r="G268" i="45"/>
  <c r="I107" i="45"/>
  <c r="L107" i="45" s="1"/>
  <c r="K107" i="45"/>
  <c r="G202" i="45"/>
  <c r="N122" i="35"/>
  <c r="G270" i="45"/>
  <c r="G1812" i="35"/>
  <c r="G137" i="45"/>
  <c r="G348" i="45"/>
  <c r="G1697" i="45"/>
  <c r="G1146" i="45"/>
  <c r="G729" i="45"/>
  <c r="G1219" i="45"/>
  <c r="G652" i="45"/>
  <c r="G162" i="45"/>
  <c r="G721" i="45"/>
  <c r="G6" i="35"/>
  <c r="G900" i="45"/>
  <c r="K60" i="45"/>
  <c r="I60" i="45"/>
  <c r="L60" i="45" s="1"/>
  <c r="G669" i="45"/>
  <c r="G865" i="45"/>
  <c r="G217" i="45"/>
  <c r="G1281" i="45"/>
  <c r="G504" i="45"/>
  <c r="G666" i="35"/>
  <c r="G1133" i="35"/>
  <c r="G410" i="45"/>
  <c r="N17" i="8"/>
  <c r="N100" i="45"/>
  <c r="G1779" i="45"/>
  <c r="G519" i="35"/>
  <c r="G357" i="45"/>
  <c r="G920" i="45"/>
  <c r="N117" i="35"/>
  <c r="G1260" i="45"/>
  <c r="G265" i="45"/>
  <c r="G1655" i="45"/>
  <c r="G1164" i="45"/>
  <c r="G587" i="45"/>
  <c r="G1276" i="45"/>
  <c r="G1628" i="45"/>
  <c r="G3457" i="35"/>
  <c r="G2328" i="35"/>
  <c r="G1408" i="35"/>
  <c r="G807" i="35"/>
  <c r="G1067" i="45"/>
  <c r="G1325" i="35"/>
  <c r="G740" i="45"/>
  <c r="P21" i="5"/>
  <c r="G1170" i="45"/>
  <c r="G986" i="45"/>
  <c r="G378" i="45"/>
  <c r="N120" i="45"/>
  <c r="G753" i="45"/>
  <c r="G3174" i="35"/>
  <c r="K49" i="45"/>
  <c r="I49" i="45"/>
  <c r="G2658" i="35"/>
  <c r="I45" i="45"/>
  <c r="K45" i="45"/>
  <c r="G184" i="45"/>
  <c r="G444" i="45"/>
  <c r="G1099" i="45"/>
  <c r="G2351" i="35"/>
  <c r="G926" i="45"/>
  <c r="G1931" i="35"/>
  <c r="G1674" i="35"/>
  <c r="G393" i="45"/>
  <c r="G833" i="45"/>
  <c r="G1445" i="45"/>
  <c r="G230" i="45"/>
  <c r="G156" i="45"/>
  <c r="G505" i="45"/>
  <c r="G738" i="45"/>
  <c r="G283" i="45"/>
  <c r="G849" i="45"/>
  <c r="G1151" i="45"/>
  <c r="G888" i="35"/>
  <c r="G1995" i="35"/>
  <c r="G104" i="45"/>
  <c r="G485" i="35"/>
  <c r="G715" i="45"/>
  <c r="G276" i="45"/>
  <c r="G1646" i="45"/>
  <c r="G463" i="45"/>
  <c r="G464" i="45"/>
  <c r="G196" i="45"/>
  <c r="N115" i="45"/>
  <c r="N86" i="45"/>
  <c r="N72" i="35"/>
  <c r="K93" i="45"/>
  <c r="I93" i="45"/>
  <c r="G1960" i="45"/>
  <c r="K119" i="45"/>
  <c r="I119" i="45"/>
  <c r="L119" i="45" s="1"/>
  <c r="G453" i="45"/>
  <c r="G1077" i="45"/>
  <c r="N77" i="45"/>
  <c r="N19" i="35"/>
  <c r="G901" i="35"/>
  <c r="G648" i="45"/>
  <c r="G1514" i="45"/>
  <c r="G1039" i="45"/>
  <c r="G2937" i="35"/>
  <c r="G165" i="45"/>
  <c r="N2" i="35"/>
  <c r="G991" i="45"/>
  <c r="I57" i="35"/>
  <c r="K57" i="35"/>
  <c r="G814" i="45"/>
  <c r="G739" i="45"/>
  <c r="G2701" i="35"/>
  <c r="G905" i="45"/>
  <c r="G649" i="45"/>
  <c r="G525" i="45"/>
  <c r="G863" i="45"/>
  <c r="G832" i="45"/>
  <c r="G343" i="45"/>
  <c r="G460" i="45"/>
  <c r="G27" i="35"/>
  <c r="G810" i="45"/>
  <c r="G1623" i="45"/>
  <c r="G2240" i="45"/>
  <c r="G1866" i="45"/>
  <c r="G1089" i="45"/>
  <c r="G718" i="45"/>
  <c r="G680" i="45"/>
  <c r="G1608" i="45"/>
  <c r="K46" i="35"/>
  <c r="I46" i="35"/>
  <c r="N85" i="45"/>
  <c r="G3192" i="35"/>
  <c r="G1143" i="35"/>
  <c r="G544" i="45"/>
  <c r="G1425" i="35"/>
  <c r="G1815" i="35"/>
  <c r="G1538" i="35"/>
  <c r="G362" i="45"/>
  <c r="G1432" i="45"/>
  <c r="K80" i="35"/>
  <c r="I80" i="35"/>
  <c r="G406" i="45"/>
  <c r="N40" i="35"/>
  <c r="G1878" i="35"/>
  <c r="G731" i="45"/>
  <c r="N60" i="45"/>
  <c r="G750" i="35"/>
  <c r="G516" i="45"/>
  <c r="I139" i="35"/>
  <c r="L139" i="35" s="1"/>
  <c r="K139" i="35"/>
  <c r="G803" i="45"/>
  <c r="G678" i="45"/>
  <c r="G1144" i="45"/>
  <c r="G611" i="45"/>
  <c r="G317" i="45"/>
  <c r="G2636" i="35"/>
  <c r="G963" i="35"/>
  <c r="G186" i="45"/>
  <c r="G3131" i="35"/>
  <c r="N57" i="35"/>
  <c r="K78" i="45"/>
  <c r="I78" i="45"/>
  <c r="G1610" i="45"/>
  <c r="G1336" i="45"/>
  <c r="G647" i="45"/>
  <c r="G203" i="45"/>
  <c r="G372" i="45"/>
  <c r="G3196" i="35"/>
  <c r="G1597" i="35"/>
  <c r="I72" i="35"/>
  <c r="K72" i="35"/>
  <c r="F10" i="8"/>
  <c r="I10" i="8" s="1"/>
  <c r="J10" i="8"/>
  <c r="G262" i="45"/>
  <c r="G435" i="45"/>
  <c r="G1080" i="45"/>
  <c r="G3156" i="35"/>
  <c r="G2108" i="45"/>
  <c r="G472" i="45"/>
  <c r="G344" i="45"/>
  <c r="G1550" i="45"/>
  <c r="N91" i="35"/>
  <c r="G1237" i="45"/>
  <c r="G840" i="45"/>
  <c r="G86" i="45"/>
  <c r="G490" i="45"/>
  <c r="K101" i="45"/>
  <c r="I101" i="45"/>
  <c r="L101" i="45" s="1"/>
  <c r="G1577" i="45"/>
  <c r="N14" i="8"/>
  <c r="G1940" i="45"/>
  <c r="I73" i="35"/>
  <c r="K73" i="35"/>
  <c r="G111" i="35"/>
  <c r="G564" i="45"/>
  <c r="I11" i="35"/>
  <c r="K11" i="35"/>
  <c r="G1760" i="35"/>
  <c r="G1266" i="45"/>
  <c r="G1149" i="45"/>
  <c r="G1297" i="45"/>
  <c r="G66" i="35"/>
  <c r="K32" i="45"/>
  <c r="I32" i="45"/>
  <c r="L32" i="45" s="1"/>
  <c r="G620" i="45"/>
  <c r="G2426" i="35"/>
  <c r="G3471" i="35"/>
  <c r="G459" i="45"/>
  <c r="G960" i="35"/>
  <c r="G136" i="45"/>
  <c r="I114" i="45"/>
  <c r="K114" i="45"/>
  <c r="N79" i="45"/>
  <c r="G531" i="45"/>
  <c r="G1002" i="45"/>
  <c r="G2123" i="45"/>
  <c r="N8" i="35"/>
  <c r="G1969" i="45"/>
  <c r="G1282" i="45"/>
  <c r="K48" i="35"/>
  <c r="I48" i="35"/>
  <c r="N81" i="45"/>
  <c r="G134" i="45"/>
  <c r="G1340" i="45"/>
  <c r="G352" i="45"/>
  <c r="G733" i="45"/>
  <c r="G248" i="45"/>
  <c r="G131" i="45"/>
  <c r="G3260" i="35"/>
  <c r="G3245" i="35"/>
  <c r="G1390" i="45"/>
  <c r="G443" i="35"/>
  <c r="G1481" i="35"/>
  <c r="G381" i="35"/>
  <c r="G335" i="35"/>
  <c r="G2117" i="45"/>
  <c r="G2686" i="35"/>
  <c r="G3293" i="35"/>
  <c r="G2604" i="35"/>
  <c r="N121" i="45"/>
  <c r="I85" i="35"/>
  <c r="K85" i="35"/>
  <c r="G1665" i="45"/>
  <c r="G1317" i="35"/>
  <c r="G2726" i="35"/>
  <c r="G1916" i="35"/>
  <c r="G775" i="45"/>
  <c r="G1199" i="45"/>
  <c r="G2540" i="35"/>
  <c r="G799" i="45"/>
  <c r="K97" i="45"/>
  <c r="I97" i="45"/>
  <c r="L97" i="45" s="1"/>
  <c r="G89" i="45"/>
  <c r="G1350" i="35"/>
  <c r="G3023" i="35"/>
  <c r="N26" i="45"/>
  <c r="I19" i="5"/>
  <c r="J19" i="5" s="1"/>
  <c r="K19" i="5" s="1"/>
  <c r="G204" i="45"/>
  <c r="G639" i="45"/>
  <c r="G315" i="45"/>
  <c r="G488" i="45"/>
  <c r="G3431" i="35"/>
  <c r="G106" i="35"/>
  <c r="G2736" i="35"/>
  <c r="G3198" i="35"/>
  <c r="G2432" i="35"/>
  <c r="K121" i="45"/>
  <c r="I121" i="45"/>
  <c r="L121" i="45" s="1"/>
  <c r="G2286" i="35"/>
  <c r="I41" i="35"/>
  <c r="K41" i="35"/>
  <c r="G71" i="45"/>
  <c r="G1049" i="45"/>
  <c r="I71" i="45"/>
  <c r="L71" i="45" s="1"/>
  <c r="K71" i="45"/>
  <c r="G224" i="45"/>
  <c r="G193" i="45"/>
  <c r="G40" i="45"/>
  <c r="G549" i="45"/>
  <c r="G1135" i="35"/>
  <c r="G341" i="45"/>
  <c r="G1551" i="45"/>
  <c r="I6" i="5"/>
  <c r="J6" i="5" s="1"/>
  <c r="K6" i="5" s="1"/>
  <c r="G1735" i="35"/>
  <c r="G2552" i="35"/>
  <c r="G585" i="45"/>
  <c r="G16" i="35"/>
  <c r="G1690" i="35"/>
  <c r="G311" i="45"/>
  <c r="G2752" i="35"/>
  <c r="K28" i="35"/>
  <c r="I28" i="35"/>
  <c r="L28" i="35" s="1"/>
  <c r="P12" i="5"/>
  <c r="G1045" i="45"/>
  <c r="G694" i="45"/>
  <c r="G1527" i="45"/>
  <c r="G1029" i="45"/>
  <c r="I2" i="35"/>
  <c r="K2" i="35"/>
  <c r="G166" i="35"/>
  <c r="N47" i="45"/>
  <c r="G20" i="45"/>
  <c r="G282" i="45"/>
  <c r="G2618" i="35"/>
  <c r="G562" i="45"/>
  <c r="G1224" i="45"/>
  <c r="G2092" i="35"/>
  <c r="G1243" i="45"/>
  <c r="I73" i="45"/>
  <c r="L73" i="45" s="1"/>
  <c r="K73" i="45"/>
  <c r="I34" i="35"/>
  <c r="K34" i="35"/>
  <c r="G365" i="45"/>
  <c r="G759" i="45"/>
  <c r="G1244" i="45"/>
  <c r="G1053" i="45"/>
  <c r="I105" i="45"/>
  <c r="L105" i="45" s="1"/>
  <c r="K105" i="45"/>
  <c r="G545" i="45"/>
  <c r="G719" i="45"/>
  <c r="G1439" i="45"/>
  <c r="G2018" i="45"/>
  <c r="G97" i="35"/>
  <c r="K47" i="45"/>
  <c r="I47" i="45"/>
  <c r="G118" i="45"/>
  <c r="G320" i="45"/>
  <c r="G1287" i="45"/>
  <c r="I9" i="35"/>
  <c r="K9" i="35"/>
  <c r="G1887" i="35"/>
  <c r="G3379" i="35"/>
  <c r="G1040" i="35"/>
  <c r="G2029" i="35"/>
  <c r="G2485" i="35"/>
  <c r="G1128" i="35"/>
  <c r="G1773" i="35"/>
  <c r="G1982" i="35"/>
  <c r="G171" i="45"/>
  <c r="G1182" i="45"/>
  <c r="G929" i="35"/>
  <c r="G215" i="35"/>
  <c r="G2601" i="35"/>
  <c r="G278" i="45"/>
  <c r="G428" i="45"/>
  <c r="G1405" i="45"/>
  <c r="G1069" i="45"/>
  <c r="G82" i="45"/>
  <c r="G48" i="35"/>
  <c r="G521" i="45"/>
  <c r="G210" i="45"/>
  <c r="G999" i="45"/>
  <c r="G783" i="45"/>
  <c r="G574" i="45"/>
  <c r="G106" i="45"/>
  <c r="G1930" i="35"/>
  <c r="G3232" i="35"/>
  <c r="G2323" i="35"/>
  <c r="G1148" i="45"/>
  <c r="G1325" i="45"/>
  <c r="G286" i="45"/>
  <c r="G496" i="45"/>
  <c r="G10" i="35"/>
  <c r="G2129" i="35"/>
  <c r="G135" i="45"/>
  <c r="G610" i="45"/>
  <c r="P26" i="5"/>
  <c r="G581" i="45"/>
  <c r="G1107" i="45"/>
  <c r="G1362" i="45"/>
  <c r="G633" i="45"/>
  <c r="G115" i="45"/>
  <c r="G1430" i="45"/>
  <c r="G1797" i="45"/>
  <c r="G159" i="45"/>
  <c r="G2143" i="35"/>
  <c r="G624" i="45"/>
  <c r="I81" i="45"/>
  <c r="K81" i="45"/>
  <c r="G252" i="45"/>
  <c r="G877" i="45"/>
  <c r="G1829" i="45"/>
  <c r="G642" i="45"/>
  <c r="G1104" i="45"/>
  <c r="G33" i="35"/>
  <c r="G1898" i="35"/>
  <c r="G325" i="45"/>
  <c r="G625" i="45"/>
  <c r="G110" i="45"/>
  <c r="G222" i="45"/>
  <c r="G1660" i="45"/>
  <c r="G872" i="45"/>
  <c r="I53" i="35"/>
  <c r="K53" i="35"/>
  <c r="G1070" i="45"/>
  <c r="G2851" i="35"/>
  <c r="G2848" i="35"/>
  <c r="G1041" i="45"/>
  <c r="G3140" i="35"/>
  <c r="G304" i="45"/>
  <c r="G412" i="45"/>
  <c r="G644" i="45"/>
  <c r="G1275" i="45"/>
  <c r="I13" i="5"/>
  <c r="J13" i="5" s="1"/>
  <c r="K13" i="5" s="1"/>
  <c r="G1741" i="45"/>
  <c r="G346" i="45"/>
  <c r="G602" i="45"/>
  <c r="G640" i="45"/>
  <c r="G752" i="35"/>
  <c r="G1058" i="45"/>
  <c r="G361" i="45"/>
  <c r="G2959" i="35"/>
  <c r="G3440" i="35"/>
  <c r="G997" i="35"/>
  <c r="G130" i="45"/>
  <c r="N97" i="35"/>
  <c r="G432" i="45"/>
  <c r="G266" i="45"/>
  <c r="G1203" i="45"/>
  <c r="G180" i="45"/>
  <c r="G592" i="45"/>
  <c r="G403" i="45"/>
  <c r="G144" i="45"/>
  <c r="G1482" i="35"/>
  <c r="G346" i="35"/>
  <c r="G532" i="35"/>
  <c r="G3130" i="35"/>
  <c r="G1536" i="45"/>
  <c r="E5" i="37"/>
  <c r="K100" i="45"/>
  <c r="I100" i="45"/>
  <c r="L100" i="45" s="1"/>
  <c r="K106" i="45"/>
  <c r="I106" i="45"/>
  <c r="G707" i="45"/>
  <c r="N45" i="35"/>
  <c r="G2895" i="35"/>
  <c r="G19" i="45"/>
  <c r="G2375" i="35"/>
  <c r="N28" i="35"/>
  <c r="G324" i="45"/>
  <c r="K109" i="45"/>
  <c r="I109" i="45"/>
  <c r="G246" i="45"/>
  <c r="G628" i="45"/>
  <c r="K24" i="35"/>
  <c r="I24" i="35"/>
  <c r="G1555" i="45"/>
  <c r="G1526" i="45"/>
  <c r="G1243" i="35"/>
  <c r="G709" i="45"/>
  <c r="G300" i="45"/>
  <c r="G2211" i="45"/>
  <c r="N110" i="45"/>
  <c r="N13" i="35"/>
  <c r="G1032" i="45"/>
  <c r="G185" i="45"/>
  <c r="G49" i="45"/>
  <c r="G117" i="35"/>
  <c r="G683" i="45"/>
  <c r="G150" i="35"/>
  <c r="K92" i="45"/>
  <c r="I92" i="45"/>
  <c r="G522" i="35"/>
  <c r="G1094" i="35"/>
  <c r="G335" i="45"/>
  <c r="N53" i="45"/>
  <c r="G782" i="45"/>
  <c r="G456" i="35"/>
  <c r="G604" i="45"/>
  <c r="G157" i="45"/>
  <c r="G541" i="45"/>
  <c r="G1299" i="45"/>
  <c r="G1365" i="45"/>
  <c r="G1042" i="45"/>
  <c r="G538" i="45"/>
  <c r="N105" i="45"/>
  <c r="G510" i="45"/>
  <c r="G430" i="45"/>
  <c r="G174" i="45"/>
  <c r="K117" i="35"/>
  <c r="I117" i="35"/>
  <c r="G1333" i="45"/>
  <c r="G1248" i="45"/>
  <c r="G1421" i="45"/>
  <c r="K75" i="35"/>
  <c r="I75" i="35"/>
  <c r="G449" i="45"/>
  <c r="G1576" i="45"/>
  <c r="G1195" i="45"/>
  <c r="G1012" i="45"/>
  <c r="G568" i="45"/>
  <c r="G76" i="45"/>
  <c r="G1031" i="45"/>
  <c r="G1359" i="45"/>
  <c r="G439" i="45"/>
  <c r="G1672" i="45"/>
  <c r="G1265" i="45"/>
  <c r="G1548" i="45"/>
  <c r="G1498" i="45"/>
  <c r="G112" i="45"/>
  <c r="G334" i="45"/>
  <c r="N103" i="35"/>
  <c r="I13" i="45"/>
  <c r="K13" i="45"/>
  <c r="G1755" i="45"/>
  <c r="G1327" i="45"/>
  <c r="N3" i="35"/>
  <c r="G209" i="45"/>
  <c r="G931" i="45"/>
  <c r="G2185" i="45"/>
  <c r="G380" i="45"/>
  <c r="G1804" i="45"/>
  <c r="N64" i="35"/>
  <c r="G413" i="45"/>
  <c r="G2210" i="45"/>
  <c r="G854" i="45"/>
  <c r="G1110" i="45"/>
  <c r="G2025" i="45"/>
  <c r="G786" i="45"/>
  <c r="G321" i="45"/>
  <c r="G1651" i="45"/>
  <c r="G1161" i="45"/>
  <c r="G593" i="45"/>
  <c r="G1552" i="45"/>
  <c r="G13" i="35"/>
  <c r="G113" i="45"/>
  <c r="G114" i="45"/>
  <c r="G939" i="45"/>
  <c r="G128" i="45"/>
  <c r="G742" i="45"/>
  <c r="G766" i="45"/>
  <c r="G1750" i="45"/>
  <c r="G1598" i="45"/>
  <c r="G995" i="45"/>
  <c r="G1207" i="45"/>
  <c r="G2045" i="45"/>
  <c r="G2482" i="35"/>
  <c r="G353" i="45"/>
  <c r="G1028" i="45"/>
  <c r="G377" i="45"/>
  <c r="G1335" i="45"/>
  <c r="G3040" i="45"/>
  <c r="N47" i="35"/>
  <c r="G1417" i="45"/>
  <c r="G1302" i="45"/>
  <c r="G1935" i="45"/>
  <c r="G1307" i="45"/>
  <c r="G2861" i="45"/>
  <c r="G536" i="45"/>
  <c r="G2300" i="35"/>
  <c r="I111" i="45"/>
  <c r="K111" i="45"/>
  <c r="K82" i="45"/>
  <c r="I82" i="45"/>
  <c r="G968" i="45"/>
  <c r="G745" i="35"/>
  <c r="G172" i="35"/>
  <c r="N120" i="35"/>
  <c r="G1676" i="45"/>
  <c r="G2757" i="35"/>
  <c r="G440" i="45"/>
  <c r="N16" i="35"/>
  <c r="G2412" i="35"/>
  <c r="G996" i="45"/>
  <c r="G166" i="45"/>
  <c r="G1442" i="45"/>
  <c r="G207" i="45"/>
  <c r="G109" i="45"/>
  <c r="G458" i="45"/>
  <c r="G1428" i="45"/>
  <c r="G339" i="45"/>
  <c r="G1110" i="35"/>
  <c r="I112" i="45"/>
  <c r="K112" i="45"/>
  <c r="G13" i="45"/>
  <c r="K46" i="45"/>
  <c r="I46" i="45"/>
  <c r="G1696" i="45"/>
  <c r="G748" i="45"/>
  <c r="G1018" i="45"/>
  <c r="G1518" i="45"/>
  <c r="G1744" i="45"/>
  <c r="I17" i="35"/>
  <c r="K17" i="35"/>
  <c r="G411" i="45"/>
  <c r="G1907" i="45"/>
  <c r="G858" i="45"/>
  <c r="G1166" i="45"/>
  <c r="G736" i="45"/>
  <c r="G482" i="45"/>
  <c r="G1239" i="45"/>
  <c r="G1849" i="45"/>
  <c r="G436" i="45"/>
  <c r="G1423" i="45"/>
  <c r="G1623" i="35"/>
  <c r="G405" i="45"/>
  <c r="G1350" i="45"/>
  <c r="I36" i="45"/>
  <c r="K36" i="45"/>
  <c r="G565" i="45"/>
  <c r="G847" i="45"/>
  <c r="G24" i="35"/>
  <c r="G1535" i="45"/>
  <c r="G175" i="45"/>
  <c r="G641" i="45"/>
  <c r="G1288" i="45"/>
  <c r="G139" i="45"/>
  <c r="G1138" i="45"/>
  <c r="G1564" i="45"/>
  <c r="K72" i="45"/>
  <c r="I72" i="45"/>
  <c r="L72" i="45" s="1"/>
  <c r="G51" i="35"/>
  <c r="G477" i="45"/>
  <c r="G1889" i="35"/>
  <c r="G621" i="45"/>
  <c r="G1030" i="45"/>
  <c r="G681" i="45"/>
  <c r="G1782" i="45"/>
  <c r="G1407" i="45"/>
  <c r="G790" i="45"/>
  <c r="N112" i="45"/>
  <c r="G682" i="45"/>
  <c r="G1411" i="45"/>
  <c r="N117" i="45"/>
  <c r="G213" i="45"/>
  <c r="G836" i="45"/>
  <c r="G607" i="45"/>
  <c r="G616" i="45"/>
  <c r="G2189" i="45"/>
  <c r="G809" i="45"/>
  <c r="I51" i="35"/>
  <c r="K51" i="35"/>
  <c r="G2305" i="45"/>
  <c r="G100" i="45"/>
  <c r="G1515" i="45"/>
  <c r="K118" i="45"/>
  <c r="I118" i="45"/>
  <c r="G1168" i="45"/>
  <c r="G595" i="45"/>
  <c r="G1710" i="45"/>
  <c r="G937" i="45"/>
  <c r="G394" i="45"/>
  <c r="N71" i="35"/>
  <c r="G96" i="45"/>
  <c r="G518" i="45"/>
  <c r="G677" i="45"/>
  <c r="G2264" i="45"/>
  <c r="G737" i="45"/>
  <c r="G1837" i="45"/>
  <c r="K90" i="45"/>
  <c r="I90" i="45"/>
  <c r="L90" i="45" s="1"/>
  <c r="G1380" i="45"/>
  <c r="G461" i="45"/>
  <c r="N29" i="45"/>
  <c r="G724" i="45"/>
  <c r="N118" i="45"/>
  <c r="G1093" i="45"/>
  <c r="G605" i="45"/>
  <c r="N106" i="35"/>
  <c r="G473" i="45"/>
  <c r="G1540" i="45"/>
  <c r="G1519" i="45"/>
  <c r="G1009" i="45"/>
  <c r="G826" i="45"/>
  <c r="G309" i="45"/>
  <c r="G634" i="45"/>
  <c r="G465" i="45"/>
  <c r="N13" i="45"/>
  <c r="G695" i="45"/>
  <c r="G1661" i="45"/>
  <c r="G1040" i="45"/>
  <c r="G1927" i="45"/>
  <c r="G1114" i="45"/>
  <c r="G29" i="45"/>
  <c r="G1368" i="45"/>
  <c r="N93" i="45"/>
  <c r="G370" i="45"/>
  <c r="G1202" i="45"/>
  <c r="G674" i="45"/>
  <c r="G1738" i="45"/>
  <c r="I97" i="35"/>
  <c r="K97" i="35"/>
  <c r="I11" i="5"/>
  <c r="J11" i="5" s="1"/>
  <c r="K11" i="5" s="1"/>
  <c r="G651" i="45"/>
  <c r="K13" i="35"/>
  <c r="I13" i="35"/>
  <c r="N101" i="45"/>
  <c r="G318" i="45"/>
  <c r="G371" i="45"/>
  <c r="N104" i="45"/>
  <c r="G1128" i="45"/>
  <c r="G1262" i="45"/>
  <c r="G1627" i="45"/>
  <c r="G522" i="45"/>
  <c r="G1374" i="45"/>
  <c r="G285" i="45"/>
  <c r="G1026" i="45"/>
  <c r="G1737" i="45"/>
  <c r="G557" i="45"/>
  <c r="G211" i="45"/>
  <c r="G443" i="45"/>
  <c r="G745" i="45"/>
  <c r="G387" i="45"/>
  <c r="G1842" i="45"/>
  <c r="G1572" i="45"/>
  <c r="N39" i="35"/>
  <c r="G1945" i="45"/>
  <c r="G891" i="45"/>
  <c r="G493" i="45"/>
  <c r="G542" i="45"/>
  <c r="G1120" i="45"/>
  <c r="G1859" i="45"/>
  <c r="G902" i="45"/>
  <c r="G821" i="45"/>
  <c r="G1157" i="45"/>
  <c r="I62" i="45"/>
  <c r="L62" i="45" s="1"/>
  <c r="K62" i="45"/>
  <c r="G1393" i="45"/>
  <c r="G1753" i="45"/>
  <c r="G785" i="45"/>
  <c r="G804" i="45"/>
  <c r="G237" i="45"/>
  <c r="G216" i="45"/>
  <c r="I17" i="5"/>
  <c r="J17" i="5" s="1"/>
  <c r="K17" i="5" s="1"/>
  <c r="G103" i="35"/>
  <c r="G383" i="45"/>
  <c r="G56" i="35"/>
  <c r="G862" i="45"/>
  <c r="G1259" i="45"/>
  <c r="G2254" i="45"/>
  <c r="G609" i="45"/>
  <c r="G1813" i="45"/>
  <c r="G1076" i="35"/>
  <c r="G1046" i="45"/>
  <c r="G1154" i="45"/>
  <c r="G2166" i="45"/>
  <c r="G1292" i="45"/>
  <c r="G235" i="45"/>
  <c r="G761" i="45"/>
  <c r="G590" i="45"/>
  <c r="G1973" i="45"/>
  <c r="G2474" i="45"/>
  <c r="G1386" i="45"/>
  <c r="K5" i="35"/>
  <c r="I5" i="35"/>
  <c r="G1930" i="45"/>
  <c r="G618" i="45"/>
  <c r="G275" i="45"/>
  <c r="G1004" i="45"/>
  <c r="G1863" i="45"/>
  <c r="G1521" i="45"/>
  <c r="G316" i="45"/>
  <c r="G306" i="45"/>
  <c r="G422" i="45"/>
  <c r="I27" i="5"/>
  <c r="J27" i="5" s="1"/>
  <c r="K27" i="5" s="1"/>
  <c r="G1510" i="45"/>
  <c r="G329" i="45"/>
  <c r="G221" i="45"/>
  <c r="G878" i="45"/>
  <c r="G457" i="45"/>
  <c r="G945" i="45"/>
  <c r="G811" i="45"/>
  <c r="G1815" i="45"/>
  <c r="G2091" i="45"/>
  <c r="N71" i="45"/>
  <c r="G1996" i="45"/>
  <c r="K84" i="45"/>
  <c r="I84" i="45"/>
  <c r="L84" i="45" s="1"/>
  <c r="G1305" i="45"/>
  <c r="G418" i="45"/>
  <c r="G675" i="45"/>
  <c r="G1606" i="45"/>
  <c r="G295" i="45"/>
  <c r="N32" i="45"/>
  <c r="G1279" i="45"/>
  <c r="G129" i="45"/>
  <c r="I71" i="35"/>
  <c r="K71" i="35"/>
  <c r="G1865" i="45"/>
  <c r="G2244" i="45"/>
  <c r="G1544" i="45"/>
  <c r="G101" i="45"/>
  <c r="G234" i="45"/>
  <c r="G615" i="45"/>
  <c r="G1316" i="45"/>
  <c r="G1474" i="45"/>
  <c r="G499" i="45"/>
  <c r="G1773" i="45"/>
  <c r="G1796" i="45"/>
  <c r="G895" i="45"/>
  <c r="G1296" i="45"/>
  <c r="G253" i="45"/>
  <c r="N94" i="45"/>
  <c r="G1684" i="45"/>
  <c r="G713" i="45"/>
  <c r="G954" i="45"/>
  <c r="G598" i="45"/>
  <c r="G10" i="45"/>
  <c r="G280" i="45"/>
  <c r="G705" i="45"/>
  <c r="G483" i="45"/>
  <c r="G1043" i="45"/>
  <c r="G698" i="45"/>
  <c r="G584" i="45"/>
  <c r="G543" i="45"/>
  <c r="G51" i="45"/>
  <c r="G1987" i="45"/>
  <c r="G1184" i="45"/>
  <c r="K29" i="45"/>
  <c r="I29" i="45"/>
  <c r="G890" i="45"/>
  <c r="G205" i="45"/>
  <c r="N112" i="35"/>
  <c r="G92" i="45"/>
  <c r="G1645" i="45"/>
  <c r="N33" i="35"/>
  <c r="G741" i="45"/>
  <c r="G1118" i="45"/>
  <c r="G1812" i="45"/>
  <c r="I12" i="5"/>
  <c r="J12" i="5" s="1"/>
  <c r="K12" i="5" s="1"/>
  <c r="G102" i="35"/>
  <c r="G576" i="45"/>
  <c r="G330" i="45"/>
  <c r="G8" i="35"/>
  <c r="G117" i="45"/>
  <c r="G179" i="45"/>
  <c r="G2019" i="45"/>
  <c r="G11" i="35"/>
  <c r="G975" i="45"/>
  <c r="G2562" i="45"/>
  <c r="G382" i="45"/>
  <c r="G613" i="45"/>
  <c r="G1903" i="45"/>
  <c r="G1666" i="45"/>
  <c r="G381" i="45"/>
  <c r="G1583" i="45"/>
  <c r="G1339" i="45"/>
  <c r="I45" i="35"/>
  <c r="K45" i="35"/>
  <c r="N80" i="35"/>
  <c r="G1263" i="45"/>
  <c r="G1597" i="45"/>
  <c r="G2299" i="45"/>
  <c r="G254" i="45"/>
  <c r="G433" i="45"/>
  <c r="G1115" i="45"/>
  <c r="G756" i="45"/>
  <c r="G553" i="45"/>
  <c r="G71" i="35"/>
  <c r="I19" i="35"/>
  <c r="K19" i="35"/>
  <c r="N91" i="45"/>
  <c r="G813" i="45"/>
  <c r="G1369" i="45"/>
  <c r="G369" i="45"/>
  <c r="G1621" i="45"/>
  <c r="G1399" i="45"/>
  <c r="I86" i="45"/>
  <c r="K86" i="45"/>
  <c r="N12" i="45"/>
  <c r="G1886" i="45"/>
  <c r="G192" i="45"/>
  <c r="G701" i="45"/>
  <c r="G1360" i="45"/>
  <c r="G850" i="45"/>
  <c r="G519" i="45"/>
  <c r="G1008" i="45"/>
  <c r="G471" i="45"/>
  <c r="G784" i="45"/>
  <c r="N42" i="45"/>
  <c r="G1611" i="45"/>
  <c r="G617" i="45"/>
  <c r="G949" i="45"/>
  <c r="G80" i="35"/>
  <c r="G2349" i="45"/>
  <c r="N14" i="35"/>
  <c r="G416" i="45"/>
  <c r="G907" i="45"/>
  <c r="G2327" i="45"/>
  <c r="G1799" i="45"/>
  <c r="G1023" i="45"/>
  <c r="G1604" i="45"/>
  <c r="G340" i="45"/>
  <c r="G1357" i="35"/>
  <c r="G1802" i="45"/>
  <c r="K102" i="45"/>
  <c r="I102" i="45"/>
  <c r="L102" i="45" s="1"/>
  <c r="G98" i="45"/>
  <c r="G72" i="35"/>
  <c r="G389" i="45"/>
  <c r="G1420" i="45"/>
  <c r="G857" i="45"/>
  <c r="G744" i="45"/>
  <c r="G807" i="45"/>
  <c r="G1955" i="45"/>
  <c r="N76" i="45"/>
  <c r="G233" i="45"/>
  <c r="G879" i="45"/>
  <c r="G314" i="45"/>
  <c r="G1289" i="45"/>
  <c r="N17" i="35"/>
  <c r="G1087" i="45"/>
  <c r="N102" i="45"/>
  <c r="G241" i="45"/>
  <c r="G1074" i="45"/>
  <c r="G45" i="35"/>
  <c r="G1091" i="45"/>
  <c r="G1506" i="45"/>
  <c r="G1832" i="45"/>
  <c r="G509" i="45"/>
  <c r="G1683" i="45"/>
  <c r="G927" i="45"/>
  <c r="N56" i="35"/>
  <c r="N100" i="35"/>
  <c r="G1319" i="45"/>
  <c r="G762" i="45"/>
  <c r="G1129" i="45"/>
  <c r="G481" i="45"/>
  <c r="G708" i="45"/>
  <c r="G1211" i="45"/>
  <c r="G825" i="45"/>
  <c r="G935" i="45"/>
  <c r="G1027" i="45"/>
  <c r="G1090" i="45"/>
  <c r="G1484" i="45"/>
  <c r="G284" i="45"/>
  <c r="G122" i="45"/>
  <c r="G1052" i="45"/>
  <c r="G1725" i="35"/>
  <c r="G9" i="35"/>
  <c r="G79" i="45"/>
  <c r="G206" i="45"/>
  <c r="I25" i="35"/>
  <c r="L25" i="35" s="1"/>
  <c r="K25" i="35"/>
  <c r="K110" i="45"/>
  <c r="I110" i="45"/>
  <c r="L110" i="45" s="1"/>
  <c r="G1217" i="45"/>
  <c r="G1328" i="45"/>
  <c r="G704" i="45"/>
  <c r="G1063" i="45"/>
  <c r="G667" i="45"/>
  <c r="G452" i="45"/>
  <c r="G709" i="35"/>
  <c r="N89" i="45"/>
  <c r="G3231" i="35"/>
  <c r="G347" i="45"/>
  <c r="G1575" i="45"/>
  <c r="G269" i="45"/>
  <c r="G1116" i="45"/>
  <c r="G1617" i="45"/>
  <c r="G375" i="45"/>
  <c r="G1349" i="45"/>
  <c r="K76" i="35"/>
  <c r="I76" i="35"/>
  <c r="G208" i="45"/>
  <c r="P27" i="5"/>
  <c r="G1928" i="45"/>
  <c r="I22" i="35"/>
  <c r="K22" i="35"/>
  <c r="G1280" i="45"/>
  <c r="G1528" i="45"/>
  <c r="G1491" i="45"/>
  <c r="G1747" i="45"/>
  <c r="G834" i="45"/>
  <c r="N74" i="45"/>
  <c r="G148" i="45"/>
  <c r="G1638" i="45"/>
  <c r="G114" i="35"/>
  <c r="N114" i="45"/>
  <c r="G893" i="45"/>
  <c r="G1383" i="45"/>
  <c r="G359" i="45"/>
  <c r="K51" i="45"/>
  <c r="I51" i="45"/>
  <c r="L51" i="45" s="1"/>
  <c r="G200" i="45"/>
  <c r="G777" i="45"/>
  <c r="G145" i="45"/>
  <c r="G1534" i="45"/>
  <c r="G555" i="45"/>
  <c r="G1286" i="45"/>
  <c r="G298" i="45"/>
  <c r="G663" i="45"/>
  <c r="G1709" i="45"/>
  <c r="G1163" i="45"/>
  <c r="G1162" i="45"/>
  <c r="P24" i="5"/>
  <c r="G868" i="45"/>
  <c r="G969" i="45"/>
  <c r="G988" i="45"/>
  <c r="G1344" i="45"/>
  <c r="G57" i="35"/>
  <c r="K6" i="35"/>
  <c r="I6" i="35"/>
  <c r="G354" i="45"/>
  <c r="G831" i="45"/>
  <c r="G1376" i="45"/>
  <c r="N51" i="45"/>
  <c r="G690" i="45"/>
  <c r="G1567" i="45"/>
  <c r="G934" i="45"/>
  <c r="N109" i="45"/>
  <c r="G1711" i="45"/>
  <c r="G108" i="45"/>
  <c r="G1085" i="45"/>
  <c r="G916" i="45"/>
  <c r="G656" i="45"/>
  <c r="G105" i="45"/>
  <c r="G124" i="45"/>
  <c r="G1013" i="45"/>
  <c r="G1662" i="45"/>
  <c r="G2585" i="45"/>
  <c r="G400" i="45"/>
  <c r="G1377" i="45"/>
  <c r="G1614" i="45"/>
  <c r="G1351" i="45"/>
  <c r="G214" i="45"/>
  <c r="G1549" i="45"/>
  <c r="G446" i="45"/>
  <c r="G1187" i="45"/>
  <c r="G1019" i="45"/>
  <c r="G140" i="45"/>
  <c r="G578" i="45"/>
  <c r="G255" i="45"/>
  <c r="G1579" i="45"/>
  <c r="G28" i="35"/>
  <c r="G2252" i="45"/>
  <c r="G366" i="45"/>
  <c r="G1748" i="45"/>
  <c r="G1272" i="45"/>
  <c r="G231" i="45"/>
  <c r="G47" i="35"/>
  <c r="G1850" i="45"/>
  <c r="G331" i="45"/>
  <c r="G99" i="45"/>
  <c r="G716" i="45"/>
  <c r="G215" i="45"/>
  <c r="G2310" i="45"/>
  <c r="G1477" i="45"/>
  <c r="G1735" i="45"/>
  <c r="G726" i="45"/>
  <c r="G1015" i="45"/>
  <c r="G1267" i="45"/>
  <c r="G2433" i="45"/>
  <c r="G1306" i="45"/>
  <c r="G2276" i="45"/>
  <c r="G1126" i="45"/>
  <c r="G2033" i="45"/>
  <c r="G547" i="45"/>
  <c r="N111" i="45"/>
  <c r="G1391" i="45"/>
  <c r="G3" i="35"/>
  <c r="G212" i="45"/>
  <c r="G2102" i="45"/>
  <c r="G860" i="45"/>
  <c r="G313" i="45"/>
  <c r="G1922" i="45"/>
  <c r="G929" i="45"/>
  <c r="K94" i="45"/>
  <c r="I94" i="45"/>
  <c r="L94" i="45" s="1"/>
  <c r="G1769" i="45"/>
  <c r="G692" i="45"/>
  <c r="G1707" i="45"/>
  <c r="G1914" i="45"/>
  <c r="G1111" i="45"/>
  <c r="G1293" i="45"/>
  <c r="G1402" i="45"/>
  <c r="G1257" i="45"/>
  <c r="G1581" i="45"/>
  <c r="G838" i="45"/>
  <c r="P9" i="5"/>
  <c r="G147" i="45"/>
  <c r="G1418" i="45"/>
  <c r="G401" i="45"/>
  <c r="G1671" i="45"/>
  <c r="G1062" i="45"/>
  <c r="G946" i="45"/>
  <c r="G1119" i="45"/>
  <c r="G2136" i="45"/>
  <c r="N9" i="35"/>
  <c r="G1523" i="45"/>
  <c r="G419" i="45"/>
  <c r="G1134" i="45"/>
  <c r="G1916" i="45"/>
  <c r="G1871" i="45"/>
  <c r="G1852" i="45"/>
  <c r="G1494" i="45"/>
  <c r="G1822" i="45"/>
  <c r="G3114" i="45"/>
  <c r="G2084" i="45"/>
  <c r="G922" i="45"/>
  <c r="G264" i="45"/>
  <c r="G187" i="45"/>
  <c r="G1136" i="45"/>
  <c r="G2409" i="45"/>
  <c r="G1222" i="45"/>
  <c r="G758" i="45"/>
  <c r="G2040" i="45"/>
  <c r="G424" i="45"/>
  <c r="G556" i="45"/>
  <c r="G1511" i="45"/>
  <c r="G1298" i="45"/>
  <c r="G1673" i="45"/>
  <c r="G178" i="45"/>
  <c r="G659" i="45"/>
  <c r="G249" i="45"/>
  <c r="G577" i="45"/>
  <c r="G60" i="45"/>
  <c r="G426" i="45"/>
  <c r="G795" i="45"/>
  <c r="G1323" i="45"/>
  <c r="G1109" i="45"/>
  <c r="G827" i="45"/>
  <c r="G972" i="45"/>
  <c r="G1334" i="45"/>
  <c r="G743" i="45"/>
  <c r="G845" i="45"/>
  <c r="G728" i="45"/>
  <c r="G1466" i="45"/>
  <c r="G388" i="45"/>
  <c r="G1194" i="45"/>
  <c r="G941" i="45"/>
  <c r="G1397" i="45"/>
  <c r="K64" i="35"/>
  <c r="I64" i="35"/>
  <c r="I39" i="35"/>
  <c r="K39" i="35"/>
  <c r="G1310" i="45"/>
  <c r="G1508" i="45"/>
  <c r="G495" i="45"/>
  <c r="G1770" i="45"/>
  <c r="G1094" i="45"/>
  <c r="G984" i="45"/>
  <c r="G342" i="45"/>
  <c r="G1322" i="45"/>
  <c r="G85" i="45"/>
  <c r="G328" i="45"/>
  <c r="G606" i="45"/>
  <c r="G1143" i="45"/>
  <c r="G243" i="45"/>
  <c r="G1221" i="45"/>
  <c r="I106" i="35"/>
  <c r="L106" i="35" s="1"/>
  <c r="K106" i="35"/>
  <c r="G1424" i="45"/>
  <c r="G512" i="45"/>
  <c r="G1854" i="45"/>
  <c r="G368" i="45"/>
  <c r="G2253" i="45"/>
  <c r="G480" i="45"/>
  <c r="G36" i="45"/>
  <c r="G478" i="45"/>
  <c r="G572" i="45"/>
  <c r="G73" i="45"/>
  <c r="G1427" i="45"/>
  <c r="G385" i="45"/>
  <c r="G1966" i="45"/>
  <c r="G1214" i="45"/>
  <c r="G1680" i="45"/>
  <c r="G2626" i="45"/>
  <c r="G1171" i="45"/>
  <c r="G442" i="45"/>
  <c r="G1181" i="45"/>
  <c r="G851" i="45"/>
  <c r="G2461" i="45"/>
  <c r="G824" i="45"/>
  <c r="G1238" i="45"/>
  <c r="G467" i="45"/>
  <c r="G2500" i="45"/>
  <c r="G910" i="45"/>
  <c r="G1455" i="45"/>
  <c r="G1541" i="45"/>
  <c r="G1212" i="45"/>
  <c r="N107" i="45"/>
  <c r="G2131" i="45"/>
  <c r="G1929" i="45"/>
  <c r="G948" i="45"/>
  <c r="G1216" i="45"/>
  <c r="G1357" i="45"/>
  <c r="G398" i="45"/>
  <c r="N22" i="35"/>
  <c r="G1159" i="45"/>
  <c r="G1227" i="45"/>
  <c r="G421" i="45"/>
  <c r="G45" i="45"/>
  <c r="G501" i="45"/>
  <c r="G1196" i="45"/>
  <c r="G930" i="45"/>
  <c r="N41" i="45"/>
  <c r="G337" i="45"/>
  <c r="G1381" i="45"/>
  <c r="G133" i="45"/>
  <c r="G1780" i="45"/>
  <c r="G2051" i="45"/>
  <c r="G2002" i="45"/>
  <c r="G2106" i="45"/>
  <c r="G859" i="45"/>
  <c r="G508" i="45"/>
  <c r="G1893" i="45"/>
  <c r="I9" i="5"/>
  <c r="J9" i="5" s="1"/>
  <c r="K9" i="5" s="1"/>
  <c r="G1400" i="45"/>
  <c r="G2846" i="45"/>
  <c r="G959" i="45"/>
  <c r="G1410" i="45"/>
  <c r="G1414" i="45"/>
  <c r="G53" i="45"/>
  <c r="K42" i="45"/>
  <c r="I42" i="45"/>
  <c r="L42" i="45" s="1"/>
  <c r="G1072" i="45"/>
  <c r="G1205" i="45"/>
  <c r="G1759" i="45"/>
  <c r="G1375" i="45"/>
  <c r="G664" i="45"/>
  <c r="I27" i="35"/>
  <c r="K27" i="35"/>
  <c r="G1725" i="45"/>
  <c r="G484" i="45"/>
  <c r="I18" i="5"/>
  <c r="J18" i="5" s="1"/>
  <c r="K18" i="5" s="1"/>
  <c r="G238" i="45"/>
  <c r="K75" i="45"/>
  <c r="I75" i="45"/>
  <c r="L75" i="45" s="1"/>
  <c r="G1372" i="45"/>
  <c r="N4" i="35"/>
  <c r="G1767" i="45"/>
  <c r="N87" i="45"/>
  <c r="G1727" i="45"/>
  <c r="G272" i="45"/>
  <c r="G1995" i="45"/>
  <c r="G2874" i="45"/>
  <c r="G653" i="45"/>
  <c r="G1139" i="45"/>
  <c r="G1649" i="45"/>
  <c r="G2571" i="45"/>
  <c r="G1419" i="45"/>
  <c r="G1197" i="45"/>
  <c r="G2680" i="45"/>
  <c r="G1352" i="45"/>
  <c r="G1543" i="45"/>
  <c r="G837" i="45"/>
  <c r="G1240" i="45"/>
  <c r="G111" i="45"/>
  <c r="G1537" i="45"/>
  <c r="G487" i="45"/>
  <c r="G1256" i="45"/>
  <c r="G1131" i="45"/>
  <c r="G1264" i="45"/>
  <c r="G534" i="45"/>
  <c r="G732" i="45"/>
  <c r="G1449" i="45"/>
  <c r="G950" i="45"/>
  <c r="G3130" i="45"/>
  <c r="G2445" i="45"/>
  <c r="G2429" i="45"/>
  <c r="G665" i="45"/>
  <c r="G1524" i="45"/>
  <c r="G1140" i="45"/>
  <c r="G1135" i="45"/>
  <c r="G176" i="45"/>
  <c r="K4" i="35"/>
  <c r="I4" i="35"/>
  <c r="L4" i="35" s="1"/>
  <c r="G1017" i="45"/>
  <c r="I47" i="35"/>
  <c r="K47" i="35"/>
  <c r="G1249" i="45"/>
  <c r="K83" i="45"/>
  <c r="I83" i="45"/>
  <c r="G1088" i="45"/>
  <c r="G631" i="45"/>
  <c r="G1304" i="45"/>
  <c r="G679" i="45"/>
  <c r="G121" i="45"/>
  <c r="G451" i="45"/>
  <c r="G77" i="45"/>
  <c r="G961" i="45"/>
  <c r="G228" i="45"/>
  <c r="G919" i="45"/>
  <c r="P13" i="5"/>
  <c r="G1079" i="45"/>
  <c r="G1270" i="45"/>
  <c r="G1416" i="45"/>
  <c r="G1888" i="45"/>
  <c r="G1603" i="45"/>
  <c r="G302" i="45"/>
  <c r="I114" i="35"/>
  <c r="K114" i="35"/>
  <c r="G1095" i="45"/>
  <c r="I3" i="35"/>
  <c r="K3" i="35"/>
  <c r="G886" i="45"/>
  <c r="G1701" i="45"/>
  <c r="G17" i="35"/>
  <c r="G491" i="45"/>
  <c r="G2195" i="45"/>
  <c r="G2561" i="45"/>
  <c r="N73" i="45"/>
  <c r="N20" i="45"/>
  <c r="G397" i="45"/>
  <c r="G914" i="45"/>
  <c r="G1496" i="45"/>
  <c r="G1968" i="45"/>
  <c r="G349" i="45"/>
  <c r="G1356" i="45"/>
  <c r="G1438" i="45"/>
  <c r="G2408" i="45"/>
  <c r="G494" i="45"/>
  <c r="G1874" i="45"/>
  <c r="G852" i="45"/>
  <c r="G2333" i="45"/>
  <c r="G1844" i="45"/>
  <c r="G307" i="45"/>
  <c r="G429" i="45"/>
  <c r="G1532" i="45"/>
  <c r="G660" i="45"/>
  <c r="G1513" i="45"/>
  <c r="G1693" i="45"/>
  <c r="G1258" i="45"/>
  <c r="G580" i="45"/>
  <c r="G970" i="45"/>
  <c r="G2181" i="45"/>
  <c r="G1033" i="45"/>
  <c r="G91" i="45"/>
  <c r="G1313" i="45"/>
  <c r="G1642" i="45"/>
  <c r="G75" i="45"/>
  <c r="G552" i="45"/>
  <c r="G1068" i="45"/>
  <c r="G2146" i="45"/>
  <c r="G1121" i="45"/>
  <c r="G2229" i="45"/>
  <c r="G1007" i="45"/>
  <c r="G755" i="45"/>
  <c r="G2093" i="45"/>
  <c r="G1206" i="45"/>
  <c r="G1025" i="45"/>
  <c r="G643" i="45"/>
  <c r="G2360" i="45"/>
  <c r="G764" i="45"/>
  <c r="G1997" i="45"/>
  <c r="G1218" i="45"/>
  <c r="G730" i="45"/>
  <c r="G1841" i="45"/>
  <c r="G1059" i="45"/>
  <c r="G390" i="45"/>
  <c r="G2393" i="45"/>
  <c r="G1586" i="45"/>
  <c r="G1261" i="45"/>
  <c r="G559" i="45"/>
  <c r="G195" i="45"/>
  <c r="G1198" i="45"/>
  <c r="G2030" i="45"/>
  <c r="G781" i="45"/>
  <c r="G2663" i="45"/>
  <c r="G1500" i="45"/>
  <c r="G1600" i="45"/>
  <c r="G855" i="45"/>
  <c r="G956" i="45"/>
  <c r="K9" i="45"/>
  <c r="I9" i="45"/>
  <c r="G1268" i="45"/>
  <c r="G661" i="45"/>
  <c r="I56" i="35"/>
  <c r="L56" i="35" s="1"/>
  <c r="K56" i="35"/>
  <c r="G1367" i="45"/>
  <c r="G1630" i="45"/>
  <c r="G2048" i="45"/>
  <c r="G1173" i="45"/>
  <c r="G757" i="45"/>
  <c r="G1679" i="45"/>
  <c r="G198" i="45"/>
  <c r="G689" i="45"/>
  <c r="G1585" i="45"/>
  <c r="G396" i="45"/>
  <c r="G1071" i="45"/>
  <c r="G816" i="45"/>
  <c r="G218" i="45"/>
  <c r="G16" i="45"/>
  <c r="G962" i="45"/>
  <c r="G1833" i="45"/>
  <c r="G2358" i="45"/>
  <c r="G2483" i="45"/>
  <c r="G1458" i="45"/>
  <c r="G830" i="45"/>
  <c r="N37" i="35"/>
  <c r="G399" i="45"/>
  <c r="G260" i="45"/>
  <c r="G843" i="45"/>
  <c r="G1343" i="45"/>
  <c r="G558" i="45"/>
  <c r="G979" i="45"/>
  <c r="G554" i="45"/>
  <c r="G26" i="45"/>
  <c r="G955" i="45"/>
  <c r="G1201" i="45"/>
  <c r="G2373" i="45"/>
  <c r="G462" i="45"/>
  <c r="G1626" i="45"/>
  <c r="G873" i="45"/>
  <c r="G575" i="45"/>
  <c r="G573" i="45"/>
  <c r="G767" i="45"/>
  <c r="G2225" i="45"/>
  <c r="G1048" i="45"/>
  <c r="G985" i="45"/>
  <c r="G503" i="45"/>
  <c r="G928" i="45"/>
  <c r="G1460" i="45"/>
  <c r="G2410" i="45"/>
  <c r="G1553" i="45"/>
  <c r="G792" i="45"/>
  <c r="G539" i="45"/>
  <c r="G1464" i="45"/>
  <c r="G1677" i="45"/>
  <c r="G267" i="45"/>
  <c r="G646" i="45"/>
  <c r="G1789" i="45"/>
  <c r="G447" i="45"/>
  <c r="I10" i="45"/>
  <c r="L10" i="45" s="1"/>
  <c r="K10" i="45"/>
  <c r="G350" i="45"/>
  <c r="G1885" i="45"/>
  <c r="G1607" i="45"/>
  <c r="G1800" i="45"/>
  <c r="G1592" i="45"/>
  <c r="G808" i="45"/>
  <c r="G772" i="45"/>
  <c r="G1715" i="45"/>
  <c r="G2039" i="45"/>
  <c r="G425" i="45"/>
  <c r="G1247" i="45"/>
  <c r="G1444" i="45"/>
  <c r="G417" i="45"/>
  <c r="K16" i="35"/>
  <c r="I16" i="35"/>
  <c r="L16" i="35" s="1"/>
  <c r="G829" i="45"/>
  <c r="G1934" i="45"/>
  <c r="G662" i="45"/>
  <c r="G658" i="45"/>
  <c r="G794" i="45"/>
  <c r="G1964" i="45"/>
  <c r="G2063" i="45"/>
  <c r="G981" i="45"/>
  <c r="G2989" i="45"/>
  <c r="G870" i="45"/>
  <c r="G1915" i="45"/>
  <c r="G2176" i="45"/>
  <c r="G1303" i="45"/>
  <c r="N108" i="35"/>
  <c r="G1936" i="45"/>
  <c r="G1690" i="45"/>
  <c r="G1394" i="45"/>
  <c r="G1311" i="45"/>
  <c r="G918" i="45"/>
  <c r="G1667" i="45"/>
  <c r="G1605" i="45"/>
  <c r="G1245" i="45"/>
  <c r="G2465" i="45"/>
  <c r="G277" i="45"/>
  <c r="G2027" i="45"/>
  <c r="G1742" i="45"/>
  <c r="I100" i="35"/>
  <c r="K100" i="35"/>
  <c r="G1512" i="45"/>
  <c r="G225" i="45"/>
  <c r="G687" i="45"/>
  <c r="G379" i="45"/>
  <c r="G1125" i="45"/>
  <c r="G14" i="35"/>
  <c r="G1883" i="45"/>
  <c r="G866" i="45"/>
  <c r="G778" i="45"/>
  <c r="G884" i="45"/>
  <c r="G497" i="45"/>
  <c r="N108" i="45"/>
  <c r="G1000" i="45"/>
  <c r="G227" i="45"/>
  <c r="G1373" i="45"/>
  <c r="G1370" i="45"/>
  <c r="G1371" i="45"/>
  <c r="N97" i="45"/>
  <c r="G37" i="35"/>
  <c r="I113" i="45"/>
  <c r="L113" i="45" s="1"/>
  <c r="K113" i="45"/>
  <c r="G1133" i="45"/>
  <c r="G1060" i="45"/>
  <c r="G2231" i="45"/>
  <c r="G1538" i="45"/>
  <c r="G1702" i="45"/>
  <c r="G1472" i="45"/>
  <c r="G1653" i="45"/>
  <c r="G2928" i="45"/>
  <c r="G635" i="45"/>
  <c r="G773" i="45"/>
  <c r="G173" i="45"/>
  <c r="G1743" i="45"/>
  <c r="G752" i="45"/>
  <c r="G1663" i="45"/>
  <c r="G1354" i="45"/>
  <c r="G3149" i="45"/>
  <c r="G533" i="45"/>
  <c r="G2226" i="45"/>
  <c r="G779" i="45"/>
  <c r="G1404" i="45"/>
  <c r="G623" i="45"/>
  <c r="G688" i="45"/>
  <c r="G1366" i="45"/>
  <c r="G711" i="45"/>
  <c r="G1599" i="45"/>
  <c r="G2286" i="45"/>
  <c r="G869" i="45"/>
  <c r="G2575" i="45"/>
  <c r="G1959" i="45"/>
  <c r="G2069" i="45"/>
  <c r="G569" i="45"/>
  <c r="G119" i="45"/>
  <c r="G788" i="45"/>
  <c r="G2173" i="45"/>
  <c r="G1561" i="45"/>
  <c r="G479" i="45"/>
  <c r="G1687" i="45"/>
  <c r="G1277" i="45"/>
  <c r="G700" i="45"/>
  <c r="G2265" i="45"/>
  <c r="G2420" i="45"/>
  <c r="G1911" i="45"/>
  <c r="G1977" i="45"/>
  <c r="G2101" i="45"/>
  <c r="G2076" i="45"/>
  <c r="G1295" i="45"/>
  <c r="G2061" i="45"/>
  <c r="G1084" i="45"/>
  <c r="G1190" i="45"/>
  <c r="N113" i="45"/>
  <c r="G1502" i="45"/>
  <c r="G1127" i="45"/>
  <c r="G42" i="45"/>
  <c r="G622" i="45"/>
  <c r="G1919" i="45"/>
  <c r="G1342" i="45"/>
  <c r="G2" i="35"/>
  <c r="G1178" i="45"/>
  <c r="G1846" i="45"/>
  <c r="G301" i="45"/>
  <c r="G1726" i="45"/>
  <c r="G1177" i="45"/>
  <c r="G835" i="45"/>
  <c r="G1471" i="45"/>
  <c r="G1228" i="45"/>
  <c r="G904" i="45"/>
  <c r="G126" i="45"/>
  <c r="K95" i="45"/>
  <c r="I95" i="45"/>
  <c r="L95" i="45" s="1"/>
  <c r="G725" i="45"/>
  <c r="G244" i="45"/>
  <c r="G1308" i="45"/>
  <c r="G293" i="45"/>
  <c r="G1186" i="45"/>
  <c r="G1044" i="45"/>
  <c r="G768" i="45"/>
  <c r="G1457" i="45"/>
  <c r="G1463" i="45"/>
  <c r="G1011" i="45"/>
  <c r="G132" i="45"/>
  <c r="G376" i="45"/>
  <c r="G1546" i="45"/>
  <c r="G1704" i="45"/>
  <c r="G1961" i="45"/>
  <c r="G2765" i="45"/>
  <c r="G258" i="45"/>
  <c r="G1529" i="45"/>
  <c r="G1255" i="45"/>
  <c r="N27" i="35"/>
  <c r="G1476" i="45"/>
  <c r="G1290" i="45"/>
  <c r="G2656" i="45"/>
  <c r="G2498" i="45"/>
  <c r="G414" i="45"/>
  <c r="G469" i="45"/>
  <c r="G46" i="45"/>
  <c r="G550" i="45"/>
  <c r="G1584" i="45"/>
  <c r="G1480" i="45"/>
  <c r="G1101" i="45"/>
  <c r="G2401" i="45"/>
  <c r="G1490" i="45"/>
  <c r="G980" i="45"/>
  <c r="G199" i="45"/>
  <c r="G1698" i="45"/>
  <c r="G333" i="45"/>
  <c r="G1413" i="45"/>
  <c r="G161" i="45"/>
  <c r="G2459" i="45"/>
  <c r="G1764" i="45"/>
  <c r="G586" i="45"/>
  <c r="G989" i="45"/>
  <c r="G1654" i="45"/>
  <c r="G39" i="35"/>
  <c r="G514" i="45"/>
  <c r="G1554" i="45"/>
  <c r="K26" i="45"/>
  <c r="I26" i="45"/>
  <c r="L26" i="45" s="1"/>
  <c r="G1990" i="45"/>
  <c r="G2295" i="45"/>
  <c r="G1794" i="45"/>
  <c r="G530" i="45"/>
  <c r="G1843" i="45"/>
  <c r="G1124" i="45"/>
  <c r="G2060" i="45"/>
  <c r="G2328" i="45"/>
  <c r="G1836" i="45"/>
  <c r="G1102" i="45"/>
  <c r="G822" i="45"/>
  <c r="G2035" i="45"/>
  <c r="G1358" i="45"/>
  <c r="G1784" i="45"/>
  <c r="G1235" i="45"/>
  <c r="G407" i="45"/>
  <c r="G2441" i="45"/>
  <c r="G456" i="45"/>
  <c r="G1005" i="45"/>
  <c r="N40" i="45"/>
  <c r="G470" i="45"/>
  <c r="G1613" i="45"/>
  <c r="G2721" i="45"/>
  <c r="G1816" i="45"/>
  <c r="G1685" i="45"/>
  <c r="G90" i="45"/>
  <c r="G143" i="45"/>
  <c r="G81" i="45"/>
  <c r="N78" i="45"/>
  <c r="G1569" i="45"/>
  <c r="G735" i="45"/>
  <c r="G1363" i="45"/>
  <c r="N116" i="45"/>
  <c r="G1504" i="45"/>
  <c r="G1461" i="45"/>
  <c r="G1057" i="45"/>
  <c r="G1132" i="45"/>
  <c r="G1409" i="45"/>
  <c r="G2053" i="45"/>
  <c r="G806" i="45"/>
  <c r="G1309" i="45"/>
  <c r="G83" i="45"/>
  <c r="G2298" i="45"/>
  <c r="G1947" i="45"/>
  <c r="G1448" i="45"/>
  <c r="G1571" i="45"/>
  <c r="G2863" i="45"/>
  <c r="G2546" i="45"/>
  <c r="G2059" i="45"/>
  <c r="G774" i="45"/>
  <c r="G1412" i="45"/>
  <c r="G819" i="45"/>
  <c r="G164" i="45"/>
  <c r="G441" i="45"/>
  <c r="G1499" i="45"/>
  <c r="G1760" i="45"/>
  <c r="G1817" i="45"/>
  <c r="G116" i="45"/>
  <c r="G1530" i="45"/>
  <c r="G951" i="45"/>
  <c r="G899" i="45"/>
  <c r="K120" i="45"/>
  <c r="I120" i="45"/>
  <c r="L120" i="45" s="1"/>
  <c r="I76" i="45"/>
  <c r="K76" i="45"/>
  <c r="G1191" i="45"/>
  <c r="G747" i="45"/>
  <c r="G1723" i="45"/>
  <c r="G2134" i="45"/>
  <c r="G2386" i="45"/>
  <c r="G474" i="45"/>
  <c r="G751" i="45"/>
  <c r="G84" i="45"/>
  <c r="G2407" i="45"/>
  <c r="G1520" i="45"/>
  <c r="G1896" i="45"/>
  <c r="G1670" i="45"/>
  <c r="I14" i="35"/>
  <c r="K14" i="35"/>
  <c r="G1034" i="45"/>
  <c r="G1522" i="45"/>
  <c r="G2773" i="45"/>
  <c r="G1731" i="45"/>
  <c r="G875" i="45"/>
  <c r="K96" i="45"/>
  <c r="I96" i="45"/>
  <c r="G2355" i="45"/>
  <c r="I12" i="45"/>
  <c r="K12" i="45"/>
  <c r="K16" i="45"/>
  <c r="I16" i="45"/>
  <c r="L16" i="45" s="1"/>
  <c r="G1469" i="45"/>
  <c r="G706" i="45"/>
  <c r="G3052" i="45"/>
  <c r="G2153" i="45"/>
  <c r="G475" i="45"/>
  <c r="G2843" i="45"/>
  <c r="G1209" i="45"/>
  <c r="G523" i="45"/>
  <c r="G120" i="45"/>
  <c r="G1772" i="45"/>
  <c r="G993" i="45"/>
  <c r="G917" i="45"/>
  <c r="G502" i="45"/>
  <c r="G1251" i="45"/>
  <c r="G1318" i="45"/>
  <c r="G2065" i="45"/>
  <c r="G632" i="45"/>
  <c r="G1273" i="45"/>
  <c r="G1984" i="45"/>
  <c r="G2492" i="45"/>
  <c r="G287" i="45"/>
  <c r="G953" i="45"/>
  <c r="G880" i="45"/>
  <c r="G1835" i="45"/>
  <c r="G2003" i="45"/>
  <c r="G154" i="45"/>
  <c r="G1640" i="45"/>
  <c r="G1601" i="45"/>
  <c r="G2369" i="45"/>
  <c r="G1001" i="45"/>
  <c r="G1578" i="45"/>
  <c r="G2271" i="45"/>
  <c r="G2036" i="45"/>
  <c r="G1123" i="45"/>
  <c r="G102" i="45"/>
  <c r="G2979" i="45"/>
  <c r="G1803" i="45"/>
  <c r="G2086" i="45"/>
  <c r="G1820" i="45"/>
  <c r="G22" i="35"/>
  <c r="G1517" i="45"/>
  <c r="G2447" i="45"/>
  <c r="G2374" i="45"/>
  <c r="G2443" i="45"/>
  <c r="G34" i="35"/>
  <c r="G619" i="45"/>
  <c r="I19" i="45"/>
  <c r="L19" i="45" s="1"/>
  <c r="K19" i="45"/>
  <c r="K117" i="45"/>
  <c r="I117" i="45"/>
  <c r="L117" i="45" s="1"/>
  <c r="G142" i="45"/>
  <c r="G1232" i="45"/>
  <c r="G2144" i="45"/>
  <c r="G1147" i="45"/>
  <c r="G780" i="45"/>
  <c r="G1706" i="45"/>
  <c r="G2097" i="45"/>
  <c r="G434" i="45"/>
  <c r="G2130" i="45"/>
  <c r="G1752" i="45"/>
  <c r="G1142" i="45"/>
  <c r="G712" i="45"/>
  <c r="G1055" i="45"/>
  <c r="G423" i="45"/>
  <c r="G805" i="45"/>
  <c r="G2686" i="45"/>
  <c r="G1877" i="45"/>
  <c r="G1881" i="45"/>
  <c r="G787" i="45"/>
  <c r="G2142" i="45"/>
  <c r="G2375" i="45"/>
  <c r="G1615" i="45"/>
  <c r="G1097" i="45"/>
  <c r="G1153" i="45"/>
  <c r="G181" i="45"/>
  <c r="G1384" i="45"/>
  <c r="G691" i="45"/>
  <c r="G2670" i="45"/>
  <c r="K88" i="45"/>
  <c r="I88" i="45"/>
  <c r="L88" i="45" s="1"/>
  <c r="G1762" i="45"/>
  <c r="G566" i="45"/>
  <c r="G312" i="45"/>
  <c r="G1426" i="45"/>
  <c r="G561" i="45"/>
  <c r="G2501" i="45"/>
  <c r="G415" i="45"/>
  <c r="G2397" i="45"/>
  <c r="G2020" i="45"/>
  <c r="G1100" i="45"/>
  <c r="G1398" i="45"/>
  <c r="G1392" i="45"/>
  <c r="G158" i="45"/>
  <c r="G2023" i="45"/>
  <c r="G2037" i="45"/>
  <c r="G2336" i="45"/>
  <c r="G2168" i="45"/>
  <c r="G763" i="45"/>
  <c r="G1353" i="45"/>
  <c r="G1736" i="45"/>
  <c r="G427" i="45"/>
  <c r="G966" i="45"/>
  <c r="G25" i="35"/>
  <c r="G942" i="45"/>
  <c r="G1791" i="45"/>
  <c r="G2013" i="45"/>
  <c r="G1639" i="45"/>
  <c r="G1873" i="45"/>
  <c r="G1868" i="45"/>
  <c r="G1963" i="45"/>
  <c r="G223" i="45"/>
  <c r="G1533" i="45"/>
  <c r="G947" i="45"/>
  <c r="G990" i="45"/>
  <c r="G1838" i="45"/>
  <c r="G492" i="45"/>
  <c r="G2010" i="45"/>
  <c r="G1944" i="45"/>
  <c r="G1300" i="45"/>
  <c r="G608" i="45"/>
  <c r="G883" i="45"/>
  <c r="G2222" i="45"/>
  <c r="G1172" i="45"/>
  <c r="G420" i="45"/>
  <c r="G2648" i="45"/>
  <c r="G2510" i="45"/>
  <c r="G943" i="45"/>
  <c r="G2199" i="45"/>
  <c r="G896" i="45"/>
  <c r="G1900" i="45"/>
  <c r="G2083" i="45"/>
  <c r="G1155" i="45"/>
  <c r="N72" i="45"/>
  <c r="G1014" i="45"/>
  <c r="G983" i="45"/>
  <c r="G529" i="45"/>
  <c r="G431" i="45"/>
  <c r="G123" i="45"/>
  <c r="G1225" i="45"/>
  <c r="G839" i="45"/>
  <c r="G597" i="45"/>
  <c r="G882" i="45"/>
  <c r="G2197" i="45"/>
  <c r="G1315" i="45"/>
  <c r="G1056" i="45"/>
  <c r="G327" i="45"/>
  <c r="G1792" i="45"/>
  <c r="G1980" i="45"/>
  <c r="G1364" i="45"/>
  <c r="G793" i="45"/>
  <c r="G1165" i="45"/>
  <c r="G1691" i="45"/>
  <c r="G885" i="45"/>
  <c r="G1650" i="45"/>
  <c r="G789" i="45"/>
  <c r="G596" i="45"/>
  <c r="G1242" i="45"/>
  <c r="G1745" i="45"/>
  <c r="G2303" i="45"/>
  <c r="G336" i="45"/>
  <c r="G727" i="45"/>
  <c r="G2662" i="45"/>
  <c r="G699" i="45"/>
  <c r="G409" i="45"/>
  <c r="G1992" i="45"/>
  <c r="G1503" i="45"/>
  <c r="N11" i="35"/>
  <c r="G1664" i="45"/>
  <c r="G603" i="45"/>
  <c r="G2739" i="45"/>
  <c r="G1010" i="45"/>
  <c r="G1879" i="45"/>
  <c r="G1805" i="45"/>
  <c r="G2469" i="45"/>
  <c r="G168" i="45"/>
  <c r="G2221" i="45"/>
  <c r="G601" i="45"/>
  <c r="G871" i="45"/>
  <c r="G630" i="45"/>
  <c r="G1565" i="45"/>
  <c r="G1609" i="45"/>
  <c r="G1183" i="45"/>
  <c r="G940" i="45"/>
  <c r="G2976" i="45"/>
  <c r="G1081" i="45"/>
  <c r="G897" i="45"/>
  <c r="G326" i="45"/>
  <c r="G1862" i="45"/>
  <c r="G2486" i="45"/>
  <c r="G1451" i="45"/>
  <c r="G923" i="45"/>
  <c r="G2929" i="45"/>
  <c r="G303" i="45"/>
  <c r="G563" i="45"/>
  <c r="G363" i="45"/>
  <c r="G438" i="45"/>
  <c r="G257" i="45"/>
  <c r="G289" i="45"/>
  <c r="G1708" i="45"/>
  <c r="G2602" i="45"/>
  <c r="G693" i="45"/>
  <c r="G1379" i="45"/>
  <c r="G1188" i="45"/>
  <c r="G876" i="45"/>
  <c r="G1681" i="45"/>
  <c r="G1694" i="45"/>
  <c r="G2761" i="45"/>
  <c r="G1403" i="45"/>
  <c r="G977" i="45"/>
  <c r="G960" i="45"/>
  <c r="G2044" i="45"/>
  <c r="G817" i="45"/>
  <c r="G1905" i="45"/>
  <c r="G957" i="45"/>
  <c r="G201" i="45"/>
  <c r="G1348" i="45"/>
  <c r="G2873" i="45"/>
  <c r="G2050" i="45"/>
  <c r="G1712" i="45"/>
  <c r="G2204" i="45"/>
  <c r="G1450" i="45"/>
  <c r="G2321" i="45"/>
  <c r="G1233" i="45"/>
  <c r="G650" i="45"/>
  <c r="G1408" i="45"/>
  <c r="G898" i="45"/>
  <c r="G703" i="45"/>
  <c r="G1954" i="45"/>
  <c r="G1456" i="45"/>
  <c r="G2464" i="45"/>
  <c r="G1746" i="45"/>
  <c r="G1338" i="45"/>
  <c r="N80" i="45"/>
  <c r="G532" i="45"/>
  <c r="G1899" i="45"/>
  <c r="G1724" i="45"/>
  <c r="G219" i="45"/>
  <c r="G2389" i="45"/>
  <c r="G1434" i="45"/>
  <c r="G1777" i="45"/>
  <c r="G2274" i="45"/>
  <c r="G2178" i="45"/>
  <c r="G668" i="45"/>
  <c r="G887" i="45"/>
  <c r="G546" i="45"/>
  <c r="G1656" i="45"/>
  <c r="G1563" i="45"/>
  <c r="N119" i="45"/>
  <c r="G1659" i="45"/>
  <c r="G528" i="45"/>
  <c r="I42" i="35"/>
  <c r="K42" i="35"/>
  <c r="G2129" i="45"/>
  <c r="G1098" i="45"/>
  <c r="G1269" i="45"/>
  <c r="G1595" i="45"/>
  <c r="G1749" i="45"/>
  <c r="G1825" i="45"/>
  <c r="G1943" i="45"/>
  <c r="G645" i="45"/>
  <c r="G2784" i="45"/>
  <c r="G2791" i="45"/>
  <c r="G1158" i="45"/>
  <c r="G97" i="45"/>
  <c r="G2481" i="45"/>
  <c r="G2691" i="45"/>
  <c r="G1785" i="45"/>
  <c r="G190" i="45"/>
  <c r="G2317" i="45"/>
  <c r="G2522" i="45"/>
  <c r="G2837" i="45"/>
  <c r="G1848" i="45"/>
  <c r="G1931" i="45"/>
  <c r="G1641" i="45"/>
  <c r="G3005" i="45"/>
  <c r="G172" i="45"/>
  <c r="G2853" i="45"/>
  <c r="G2781" i="45"/>
  <c r="G2932" i="45"/>
  <c r="G2780" i="45"/>
  <c r="G1818" i="45"/>
  <c r="G2371" i="45"/>
  <c r="G2428" i="45"/>
  <c r="G2612" i="45"/>
  <c r="G791" i="45"/>
  <c r="G1283" i="45"/>
  <c r="G1728" i="45"/>
  <c r="G812" i="45"/>
  <c r="G2322" i="45"/>
  <c r="G153" i="45"/>
  <c r="G1946" i="45"/>
  <c r="G1560" i="45"/>
  <c r="G1482" i="45"/>
  <c r="G527" i="45"/>
  <c r="G798" i="45"/>
  <c r="G1847" i="45"/>
  <c r="G2151" i="45"/>
  <c r="G2614" i="45"/>
  <c r="G1234" i="45"/>
  <c r="G1722" i="45"/>
  <c r="G2062" i="45"/>
  <c r="G1278" i="45"/>
  <c r="G2385" i="45"/>
  <c r="G2016" i="45"/>
  <c r="G2594" i="45"/>
  <c r="G2208" i="45"/>
  <c r="G1989" i="45"/>
  <c r="G2490" i="45"/>
  <c r="G2304" i="45"/>
  <c r="G567" i="45"/>
  <c r="G952" i="45"/>
  <c r="G1122" i="45"/>
  <c r="G2981" i="45"/>
  <c r="G2187" i="45"/>
  <c r="G1761" i="45"/>
  <c r="G1853" i="45"/>
  <c r="G3079" i="45"/>
  <c r="G1330" i="45"/>
  <c r="G1776" i="45"/>
  <c r="N10" i="45"/>
  <c r="G2038" i="45"/>
  <c r="G1845" i="45"/>
  <c r="G2007" i="45"/>
  <c r="G2314" i="45"/>
  <c r="G1075" i="45"/>
  <c r="G853" i="45"/>
  <c r="G364" i="45"/>
  <c r="G1795" i="45"/>
  <c r="G1361" i="45"/>
  <c r="G2118" i="45"/>
  <c r="G2856" i="45"/>
  <c r="G3243" i="45"/>
  <c r="G2113" i="45"/>
  <c r="N44" i="45"/>
  <c r="G909" i="45"/>
  <c r="G2798" i="45"/>
  <c r="G1876" i="45"/>
  <c r="G2077" i="45"/>
  <c r="G1180" i="45"/>
  <c r="N24" i="35"/>
  <c r="G2075" i="45"/>
  <c r="G912" i="45"/>
  <c r="G506" i="45"/>
  <c r="G2012" i="45"/>
  <c r="G1860" i="45"/>
  <c r="G2617" i="45"/>
  <c r="G1884" i="45"/>
  <c r="G3083" i="45"/>
  <c r="G500" i="45"/>
  <c r="G1828" i="45"/>
  <c r="G1489" i="45"/>
  <c r="G1913" i="45"/>
  <c r="G1105" i="45"/>
  <c r="G1103" i="45"/>
  <c r="G2316" i="45"/>
  <c r="G2458" i="45"/>
  <c r="G1763" i="45"/>
  <c r="G1952" i="45"/>
  <c r="G864" i="45"/>
  <c r="G1986" i="45"/>
  <c r="G2563" i="45"/>
  <c r="G1559" i="45"/>
  <c r="G1061" i="45"/>
  <c r="G367" i="45"/>
  <c r="G1809" i="45"/>
  <c r="G1643" i="45"/>
  <c r="G3341" i="45"/>
  <c r="G1721" i="45"/>
  <c r="N84" i="45"/>
  <c r="G1978" i="45"/>
  <c r="N8" i="45"/>
  <c r="G1590" i="45"/>
  <c r="G2516" i="45"/>
  <c r="G1174" i="45"/>
  <c r="G1953" i="45"/>
  <c r="G2150" i="45"/>
  <c r="G2578" i="45"/>
  <c r="G1437" i="45"/>
  <c r="G1634" i="45"/>
  <c r="G1487" i="45"/>
  <c r="G2092" i="45"/>
  <c r="G1831" i="45"/>
  <c r="G973" i="45"/>
  <c r="G2000" i="45"/>
  <c r="G64" i="35"/>
  <c r="G2996" i="45"/>
  <c r="G1668" i="45"/>
  <c r="G1974" i="45"/>
  <c r="G2232" i="45"/>
  <c r="G2484" i="45"/>
  <c r="G571" i="45"/>
  <c r="G760" i="45"/>
  <c r="G2587" i="45"/>
  <c r="G2289" i="45"/>
  <c r="G1591" i="45"/>
  <c r="G2391" i="45"/>
  <c r="G1141" i="45"/>
  <c r="G3090" i="45"/>
  <c r="G2177" i="45"/>
  <c r="G1582" i="45"/>
  <c r="G3035" i="45"/>
  <c r="G2082" i="45"/>
  <c r="G1644" i="45"/>
  <c r="G1566" i="45"/>
  <c r="G560" i="45"/>
  <c r="G2519" i="45"/>
  <c r="G1994" i="45"/>
  <c r="G1999" i="45"/>
  <c r="G1022" i="45"/>
  <c r="G881" i="45"/>
  <c r="G796" i="45"/>
  <c r="G1793" i="45"/>
  <c r="G1558" i="45"/>
  <c r="G2872" i="45"/>
  <c r="G846" i="45"/>
  <c r="G1250" i="45"/>
  <c r="G1629" i="45"/>
  <c r="G2462" i="45"/>
  <c r="G2042" i="45"/>
  <c r="G2383" i="45"/>
  <c r="G1631" i="45"/>
  <c r="G1766" i="45"/>
  <c r="G936" i="45"/>
  <c r="G1618" i="45"/>
  <c r="G1294" i="45"/>
  <c r="G2404" i="45"/>
  <c r="G1545" i="45"/>
  <c r="G1425" i="45"/>
  <c r="G1355" i="45"/>
  <c r="G2213" i="45"/>
  <c r="G1892" i="45"/>
  <c r="G1160" i="45"/>
  <c r="G2537" i="45"/>
  <c r="G2152" i="45"/>
  <c r="G259" i="45"/>
  <c r="I8" i="35"/>
  <c r="K8" i="35"/>
  <c r="G2359" i="45"/>
  <c r="G938" i="45"/>
  <c r="G2339" i="45"/>
  <c r="G391" i="45"/>
  <c r="G358" i="45"/>
  <c r="G1493" i="45"/>
  <c r="G1622" i="45"/>
  <c r="G2438" i="45"/>
  <c r="G3268" i="45"/>
  <c r="G1378" i="45"/>
  <c r="G638" i="45"/>
  <c r="G2068" i="45"/>
  <c r="G1798" i="45"/>
  <c r="G2384" i="45"/>
  <c r="G2419" i="45"/>
  <c r="G2913" i="45"/>
  <c r="G1509" i="45"/>
  <c r="G2367" i="45"/>
  <c r="G2249" i="45"/>
  <c r="G2412" i="45"/>
  <c r="G1441" i="45"/>
  <c r="G294" i="45"/>
  <c r="G1156" i="45"/>
  <c r="G964" i="45"/>
  <c r="G169" i="45"/>
  <c r="G915" i="45"/>
  <c r="G12" i="45"/>
  <c r="G3009" i="45"/>
  <c r="G1897" i="45"/>
  <c r="G1570" i="45"/>
  <c r="G3297" i="45"/>
  <c r="G856" i="45"/>
  <c r="G1481" i="45"/>
  <c r="G2262" i="45"/>
  <c r="G1890" i="45"/>
  <c r="G489" i="45"/>
  <c r="G2296" i="45"/>
  <c r="G2915" i="45"/>
  <c r="G1150" i="45"/>
  <c r="G2400" i="45"/>
  <c r="G1864" i="45"/>
  <c r="G2435" i="45"/>
  <c r="G2147" i="45"/>
  <c r="G3033" i="45"/>
  <c r="G1485" i="45"/>
  <c r="G1695" i="45"/>
  <c r="G2540" i="45"/>
  <c r="G1692" i="45"/>
  <c r="G1020" i="45"/>
  <c r="G1241" i="45"/>
  <c r="G1902" i="45"/>
  <c r="G2774" i="45"/>
  <c r="G1887" i="45"/>
  <c r="G2509" i="45"/>
  <c r="G1208" i="45"/>
  <c r="G2258" i="45"/>
  <c r="G2183" i="45"/>
  <c r="G2868" i="45"/>
  <c r="G2593" i="45"/>
  <c r="G1047" i="45"/>
  <c r="G1574" i="45"/>
  <c r="G1065" i="45"/>
  <c r="G360" i="45"/>
  <c r="G1976" i="45"/>
  <c r="G2318" i="45"/>
  <c r="G958" i="45"/>
  <c r="G1083" i="45"/>
  <c r="G2293" i="45"/>
  <c r="G1167" i="45"/>
  <c r="G1675" i="45"/>
  <c r="G2341" i="45"/>
  <c r="G1054" i="45"/>
  <c r="G1215" i="45"/>
  <c r="G1024" i="45"/>
  <c r="G1452" i="45"/>
  <c r="G2047" i="45"/>
  <c r="G2738" i="45"/>
  <c r="G1337" i="45"/>
  <c r="G1717" i="45"/>
  <c r="G2916" i="45"/>
  <c r="G1703" i="45"/>
  <c r="G714" i="45"/>
  <c r="G1754" i="45"/>
  <c r="G2463" i="45"/>
  <c r="G1038" i="45"/>
  <c r="G1730" i="45"/>
  <c r="G2422" i="45"/>
  <c r="G965" i="45"/>
  <c r="G2904" i="45"/>
  <c r="G1106" i="45"/>
  <c r="G2143" i="45"/>
  <c r="G2346" i="45"/>
  <c r="G1568" i="45"/>
  <c r="G771" i="45"/>
  <c r="G1872" i="45"/>
  <c r="G2070" i="45"/>
  <c r="G697" i="45"/>
  <c r="G1808" i="45"/>
  <c r="G2415" i="45"/>
  <c r="G2315" i="45"/>
  <c r="G1274" i="45"/>
  <c r="G2495" i="45"/>
  <c r="N66" i="45"/>
  <c r="G992" i="45"/>
  <c r="G2893" i="45"/>
  <c r="G290" i="45"/>
  <c r="G1516" i="45"/>
  <c r="G2170" i="45"/>
  <c r="G2331" i="45"/>
  <c r="G2165" i="45"/>
  <c r="G1587" i="45"/>
  <c r="G861" i="45"/>
  <c r="G655" i="45"/>
  <c r="G2206" i="45"/>
  <c r="G1819" i="45"/>
  <c r="G3022" i="45"/>
  <c r="G2634" i="45"/>
  <c r="G2631" i="45"/>
  <c r="G1925" i="45"/>
  <c r="G2641" i="45"/>
  <c r="G2629" i="45"/>
  <c r="G1193" i="45"/>
  <c r="G2202" i="45"/>
  <c r="G1906" i="45"/>
  <c r="G1505" i="45"/>
  <c r="G1433" i="45"/>
  <c r="G911" i="45"/>
  <c r="G2105" i="45"/>
  <c r="G2618" i="45"/>
  <c r="G579" i="45"/>
  <c r="G1957" i="45"/>
  <c r="G3247" i="45"/>
  <c r="G2649" i="45"/>
  <c r="G1230" i="45"/>
  <c r="G3002" i="45"/>
  <c r="G548" i="45"/>
  <c r="G2390" i="45"/>
  <c r="G3142" i="45"/>
  <c r="G2466" i="45"/>
  <c r="G1210" i="45"/>
  <c r="G1926" i="45"/>
  <c r="G3376" i="45"/>
  <c r="G2940" i="45"/>
  <c r="G3343" i="45"/>
  <c r="G1856" i="45"/>
  <c r="G1807" i="45"/>
  <c r="G310" i="45"/>
  <c r="G1917" i="45"/>
  <c r="G2161" i="45"/>
  <c r="G629" i="45"/>
  <c r="G1933" i="45"/>
  <c r="G3185" i="45"/>
  <c r="G2200" i="45"/>
  <c r="G1786" i="45"/>
  <c r="G1468" i="45"/>
  <c r="G2156" i="45"/>
  <c r="G2268" i="45"/>
  <c r="G2747" i="45"/>
  <c r="G2021" i="45"/>
  <c r="G2014" i="45"/>
  <c r="G2370" i="45"/>
  <c r="G1834" i="45"/>
  <c r="G2542" i="45"/>
  <c r="G2988" i="45"/>
  <c r="G3417" i="45"/>
  <c r="G2345" i="45"/>
  <c r="G2175" i="45"/>
  <c r="G1185" i="45"/>
  <c r="G1092" i="45"/>
  <c r="G1016" i="45"/>
  <c r="G2171" i="45"/>
  <c r="G2611" i="45"/>
  <c r="G2329" i="45"/>
  <c r="G1382" i="45"/>
  <c r="G1718" i="45"/>
  <c r="G2109" i="45"/>
  <c r="G2609" i="45"/>
  <c r="G2554" i="45"/>
  <c r="G2080" i="45"/>
  <c r="G2517" i="45"/>
  <c r="G1539" i="45"/>
  <c r="G2326" i="45"/>
  <c r="G3032" i="45"/>
  <c r="G2679" i="45"/>
  <c r="G1810" i="45"/>
  <c r="G2566" i="45"/>
  <c r="G1814" i="45"/>
  <c r="G1547" i="45"/>
  <c r="G1064" i="45"/>
  <c r="G2241" i="45"/>
  <c r="G2334" i="45"/>
  <c r="G1734" i="45"/>
  <c r="G1479" i="45"/>
  <c r="G2812" i="45"/>
  <c r="G1938" i="45"/>
  <c r="G924" i="45"/>
  <c r="G2451" i="45"/>
  <c r="G2485" i="45"/>
  <c r="G1542" i="45"/>
  <c r="G2034" i="45"/>
  <c r="G2348" i="45"/>
  <c r="G2535" i="45"/>
  <c r="G3123" i="45"/>
  <c r="G2476" i="45"/>
  <c r="G2338" i="45"/>
  <c r="G1130" i="45"/>
  <c r="G1790" i="45"/>
  <c r="G2011" i="45"/>
  <c r="G1826" i="45"/>
  <c r="G2432" i="45"/>
  <c r="G2145" i="45"/>
  <c r="G967" i="45"/>
  <c r="G1314" i="45"/>
  <c r="G3139" i="45"/>
  <c r="G1970" i="45"/>
  <c r="G2148" i="45"/>
  <c r="G2785" i="45"/>
  <c r="G3029" i="45"/>
  <c r="G2888" i="45"/>
  <c r="G841" i="45"/>
  <c r="G1647" i="45"/>
  <c r="G2191" i="45"/>
  <c r="G1632" i="45"/>
  <c r="G3293" i="45"/>
  <c r="G1137" i="45"/>
  <c r="G2446" i="45"/>
  <c r="G1589" i="45"/>
  <c r="G3070" i="45"/>
  <c r="G2275" i="45"/>
  <c r="G2622" i="45"/>
  <c r="G2749" i="45"/>
  <c r="G2528" i="45"/>
  <c r="G2608" i="45"/>
  <c r="G1422" i="45"/>
  <c r="G1117" i="45"/>
  <c r="G2125" i="45"/>
  <c r="G1329" i="45"/>
  <c r="G2112" i="45"/>
  <c r="G2201" i="45"/>
  <c r="G182" i="45"/>
  <c r="G1787" i="45"/>
  <c r="G1920" i="45"/>
  <c r="G2300" i="45"/>
  <c r="G2538" i="45"/>
  <c r="G2793" i="45"/>
  <c r="G1431" i="45"/>
  <c r="G1942" i="45"/>
  <c r="G2323" i="45"/>
  <c r="G696" i="45"/>
  <c r="G3156" i="45"/>
  <c r="G3363" i="45"/>
  <c r="G2524" i="45"/>
  <c r="G2864" i="45"/>
  <c r="G2167" i="45"/>
  <c r="G2480" i="45"/>
  <c r="G1204" i="45"/>
  <c r="G2217" i="45"/>
  <c r="G1036" i="45"/>
  <c r="G2701" i="45"/>
  <c r="G2482" i="45"/>
  <c r="G1492" i="45"/>
  <c r="G2110" i="45"/>
  <c r="G2135" i="45"/>
  <c r="G2896" i="45"/>
  <c r="G1657" i="45"/>
  <c r="G2005" i="45"/>
  <c r="G2674" i="45"/>
  <c r="G2381" i="45"/>
  <c r="G1562" i="45"/>
  <c r="G351" i="45"/>
  <c r="G2073" i="45"/>
  <c r="G2908" i="45"/>
  <c r="G684" i="45"/>
  <c r="G2448" i="45"/>
  <c r="G1758" i="45"/>
  <c r="G1878" i="45"/>
  <c r="G1669" i="45"/>
  <c r="G2133" i="45"/>
  <c r="G2557" i="45"/>
  <c r="G1593" i="45"/>
  <c r="G2046" i="45"/>
  <c r="G1823" i="45"/>
  <c r="G2278" i="45"/>
  <c r="G3060" i="45"/>
  <c r="G1483" i="45"/>
  <c r="G2281" i="45"/>
  <c r="G842" i="45"/>
  <c r="G2017" i="45"/>
  <c r="G2194" i="45"/>
  <c r="G2263" i="45"/>
  <c r="G2643" i="45"/>
  <c r="G1556" i="45"/>
  <c r="G2398" i="45"/>
  <c r="G2054" i="45"/>
  <c r="G2417" i="45"/>
  <c r="G2698" i="45"/>
  <c r="G894" i="45"/>
  <c r="G2654" i="45"/>
  <c r="G2280" i="45"/>
  <c r="G2636" i="45"/>
  <c r="G1949" i="45"/>
  <c r="G1594" i="45"/>
  <c r="G1811" i="45"/>
  <c r="I102" i="35"/>
  <c r="L102" i="35" s="1"/>
  <c r="K102" i="35"/>
  <c r="G323" i="45"/>
  <c r="G1415" i="45"/>
  <c r="G2224" i="45"/>
  <c r="G749" i="45"/>
  <c r="G2028" i="45"/>
  <c r="G2379" i="45"/>
  <c r="G1473" i="45"/>
  <c r="G1387" i="45"/>
  <c r="N45" i="45"/>
  <c r="G1924" i="45"/>
  <c r="G844" i="45"/>
  <c r="G2548" i="45"/>
  <c r="G1733" i="45"/>
  <c r="G1830" i="45"/>
  <c r="G1937" i="45"/>
  <c r="G848" i="45"/>
  <c r="G2041" i="45"/>
  <c r="G1096" i="45"/>
  <c r="G2549" i="45"/>
  <c r="G2088" i="45"/>
  <c r="G2239" i="45"/>
  <c r="G1066" i="45"/>
  <c r="G1857" i="45"/>
  <c r="G2052" i="45"/>
  <c r="G2297" i="45"/>
  <c r="G2421" i="45"/>
  <c r="G2706" i="45"/>
  <c r="G2534" i="45"/>
  <c r="G2558" i="45"/>
  <c r="G994" i="45"/>
  <c r="G1050" i="45"/>
  <c r="G2121" i="45"/>
  <c r="G1821" i="45"/>
  <c r="G2770" i="45"/>
  <c r="G2957" i="45"/>
  <c r="G535" i="45"/>
  <c r="G1440" i="45"/>
  <c r="G2292" i="45"/>
  <c r="G982" i="45"/>
  <c r="G1982" i="45"/>
  <c r="G1488" i="45"/>
  <c r="G2302" i="45"/>
  <c r="G1620" i="45"/>
  <c r="G1625" i="45"/>
  <c r="G1345" i="45"/>
  <c r="G2325" i="45"/>
  <c r="G2004" i="45"/>
  <c r="G1573" i="45"/>
  <c r="G672" i="45"/>
  <c r="G3384" i="45"/>
  <c r="G1086" i="45"/>
  <c r="G2597" i="45"/>
  <c r="G2601" i="45"/>
  <c r="G2344" i="45"/>
  <c r="G2362" i="45"/>
  <c r="G2308" i="45"/>
  <c r="G2174" i="45"/>
  <c r="G1674" i="45"/>
  <c r="G1714" i="45"/>
  <c r="G1972" i="45"/>
  <c r="G1486" i="45"/>
  <c r="G1220" i="45"/>
  <c r="G997" i="45"/>
  <c r="G2814" i="45"/>
  <c r="G3205" i="45"/>
  <c r="G1840" i="45"/>
  <c r="G2215" i="45"/>
  <c r="N68" i="45"/>
  <c r="G1921" i="45"/>
  <c r="G1870" i="45"/>
  <c r="G2301" i="45"/>
  <c r="G2758" i="45"/>
  <c r="G2953" i="45"/>
  <c r="G2515" i="45"/>
  <c r="G2901" i="45"/>
  <c r="G2169" i="45"/>
  <c r="G2935" i="45"/>
  <c r="G2948" i="45"/>
  <c r="G1824" i="45"/>
  <c r="G2380" i="45"/>
  <c r="G2742" i="45"/>
  <c r="G2001" i="45"/>
  <c r="G1740" i="45"/>
  <c r="G2655" i="45"/>
  <c r="G998" i="45"/>
  <c r="G2288" i="45"/>
  <c r="G2270" i="45"/>
  <c r="G1729" i="45"/>
  <c r="G2681" i="45"/>
  <c r="G3446" i="45"/>
  <c r="G2457" i="45"/>
  <c r="G2914" i="45"/>
  <c r="G3457" i="45"/>
  <c r="G3206" i="45"/>
  <c r="G1082" i="45"/>
  <c r="G3435" i="45"/>
  <c r="G2985" i="45"/>
  <c r="G3065" i="45"/>
  <c r="G2209" i="45"/>
  <c r="G2930" i="45"/>
  <c r="G2064" i="45"/>
  <c r="G2713" i="45"/>
  <c r="G2251" i="45"/>
  <c r="I61" i="45"/>
  <c r="L61" i="45" s="1"/>
  <c r="K61" i="45"/>
  <c r="G2808" i="45"/>
  <c r="G1648" i="45"/>
  <c r="G2909" i="45"/>
  <c r="G2788" i="45"/>
  <c r="G2399" i="45"/>
  <c r="G2219" i="45"/>
  <c r="G2532" i="45"/>
  <c r="G1993" i="45"/>
  <c r="G2794" i="45"/>
  <c r="G2124" i="45"/>
  <c r="G2024" i="45"/>
  <c r="G2234" i="45"/>
  <c r="G2576" i="45"/>
  <c r="G2099" i="45"/>
  <c r="G1699" i="45"/>
  <c r="G901" i="45"/>
  <c r="G1713" i="45"/>
  <c r="G2489" i="45"/>
  <c r="G1775" i="45"/>
  <c r="G1678" i="45"/>
  <c r="G2114" i="45"/>
  <c r="G1958" i="45"/>
  <c r="G2543" i="45"/>
  <c r="G2603" i="45"/>
  <c r="G2255" i="45"/>
  <c r="G2220" i="45"/>
  <c r="G2518" i="45"/>
  <c r="G3478" i="45"/>
  <c r="G2403" i="45"/>
  <c r="G1981" i="45"/>
  <c r="G3078" i="45"/>
  <c r="G2434" i="45"/>
  <c r="G3179" i="45"/>
  <c r="G2312" i="45"/>
  <c r="G2235" i="45"/>
  <c r="G2564" i="45"/>
  <c r="G2997" i="45"/>
  <c r="G1889" i="45"/>
  <c r="G2659" i="45"/>
  <c r="G2453" i="45"/>
  <c r="G2502" i="45"/>
  <c r="G2269" i="45"/>
  <c r="G2539" i="45"/>
  <c r="G3208" i="45"/>
  <c r="G2198" i="45"/>
  <c r="G591" i="45"/>
  <c r="G2111" i="45"/>
  <c r="G3230" i="45"/>
  <c r="G2600" i="45"/>
  <c r="G2291" i="45"/>
  <c r="G2207" i="45"/>
  <c r="G2245" i="45"/>
  <c r="G3214" i="45"/>
  <c r="G2838" i="45"/>
  <c r="G2261" i="45"/>
  <c r="G1788" i="45"/>
  <c r="G3485" i="45"/>
  <c r="G2579" i="45"/>
  <c r="G445" i="45"/>
  <c r="G1406" i="45"/>
  <c r="G2411" i="45"/>
  <c r="G3019" i="45"/>
  <c r="G903" i="45"/>
  <c r="G1975" i="45"/>
  <c r="G3076" i="45"/>
  <c r="G1839" i="45"/>
  <c r="G2382" i="45"/>
  <c r="G3326" i="45"/>
  <c r="G2056" i="45"/>
  <c r="G2604" i="45"/>
  <c r="G1774" i="45"/>
  <c r="G3036" i="45"/>
  <c r="G2159" i="45"/>
  <c r="G2074" i="45"/>
  <c r="G1875" i="45"/>
  <c r="G3260" i="45"/>
  <c r="G3071" i="45"/>
  <c r="G2963" i="45"/>
  <c r="G1531" i="45"/>
  <c r="G2722" i="45"/>
  <c r="G2819" i="45"/>
  <c r="G1252" i="45"/>
  <c r="G2162" i="45"/>
  <c r="G1939" i="45"/>
  <c r="G2138" i="45"/>
  <c r="G2709" i="45"/>
  <c r="G2418" i="45"/>
  <c r="G1229" i="45"/>
  <c r="G2394" i="45"/>
  <c r="G2427" i="45"/>
  <c r="G2972" i="45"/>
  <c r="G2472" i="45"/>
  <c r="G2583" i="45"/>
  <c r="G3198" i="45"/>
  <c r="G2223" i="45"/>
  <c r="G3175" i="45"/>
  <c r="G56" i="45"/>
  <c r="G498" i="45"/>
  <c r="G1507" i="45"/>
  <c r="G1951" i="45"/>
  <c r="G2259" i="45"/>
  <c r="G2556" i="45"/>
  <c r="G2279" i="45"/>
  <c r="G1459" i="45"/>
  <c r="G2137" i="45"/>
  <c r="G2645" i="45"/>
  <c r="G3131" i="45"/>
  <c r="G2351" i="45"/>
  <c r="G1910" i="45"/>
  <c r="G2529" i="45"/>
  <c r="G2854" i="45"/>
  <c r="G2897" i="45"/>
  <c r="G2799" i="45"/>
  <c r="G2405" i="45"/>
  <c r="G1312" i="45"/>
  <c r="G2043" i="45"/>
  <c r="G2605" i="45"/>
  <c r="G2182" i="45"/>
  <c r="G1652" i="45"/>
  <c r="G2140" i="45"/>
  <c r="G2993" i="45"/>
  <c r="G1073" i="45"/>
  <c r="G3166" i="45"/>
  <c r="G2858" i="45"/>
  <c r="G2956" i="45"/>
  <c r="G3263" i="45"/>
  <c r="G2089" i="45"/>
  <c r="G1321" i="45"/>
  <c r="G2437" i="45"/>
  <c r="G2776" i="45"/>
  <c r="G2066" i="45"/>
  <c r="G3420" i="45"/>
  <c r="G2702" i="45"/>
  <c r="G2267" i="45"/>
  <c r="G3231" i="45"/>
  <c r="G2676" i="45"/>
  <c r="G1991" i="45"/>
  <c r="G2678" i="45"/>
  <c r="G1454" i="45"/>
  <c r="G2368" i="45"/>
  <c r="I25" i="45"/>
  <c r="K25" i="45"/>
  <c r="G2179" i="45"/>
  <c r="G2995" i="45"/>
  <c r="G1941" i="45"/>
  <c r="G2032" i="45"/>
  <c r="G2347" i="45"/>
  <c r="G2354" i="45"/>
  <c r="G2072" i="45"/>
  <c r="G2456" i="45"/>
  <c r="G2530" i="45"/>
  <c r="G1851" i="45"/>
  <c r="G2760" i="45"/>
  <c r="G2506" i="45"/>
  <c r="G2366" i="45"/>
  <c r="G2728" i="45"/>
  <c r="G2931" i="45"/>
  <c r="G3077" i="45"/>
  <c r="G1882" i="45"/>
  <c r="G2830" i="45"/>
  <c r="G2216" i="45"/>
  <c r="G2343" i="45"/>
  <c r="G1901" i="45"/>
  <c r="G2607" i="45"/>
  <c r="N5" i="45"/>
  <c r="G2669" i="45"/>
  <c r="G3228" i="45"/>
  <c r="G3313" i="45"/>
  <c r="G1783" i="45"/>
  <c r="G3157" i="45"/>
  <c r="G2243" i="45"/>
  <c r="G2560" i="45"/>
  <c r="G2493" i="45"/>
  <c r="G2553" i="45"/>
  <c r="G1588" i="45"/>
  <c r="G2550" i="45"/>
  <c r="G3418" i="45"/>
  <c r="G2377" i="45"/>
  <c r="G2716" i="45"/>
  <c r="G2450" i="45"/>
  <c r="G3124" i="45"/>
  <c r="G2309" i="45"/>
  <c r="G2754" i="45"/>
  <c r="G2081" i="45"/>
  <c r="G2682" i="45"/>
  <c r="G1716" i="45"/>
  <c r="G1948" i="45"/>
  <c r="G1395" i="45"/>
  <c r="G3160" i="45"/>
  <c r="G2755" i="45"/>
  <c r="G2961" i="45"/>
  <c r="G2820" i="45"/>
  <c r="G2294" i="45"/>
  <c r="G2725" i="45"/>
  <c r="G1682" i="45"/>
  <c r="G2126" i="45"/>
  <c r="G3339" i="45"/>
  <c r="G2246" i="45"/>
  <c r="G520" i="45"/>
  <c r="G2902" i="45"/>
  <c r="G3069" i="45"/>
  <c r="G3254" i="45"/>
  <c r="G2392" i="45"/>
  <c r="G1988" i="45"/>
  <c r="G1688" i="45"/>
  <c r="G2324" i="45"/>
  <c r="G2098" i="45"/>
  <c r="G1771" i="45"/>
  <c r="G3462" i="45"/>
  <c r="G2096" i="45"/>
  <c r="G2015" i="45"/>
  <c r="G1301" i="45"/>
  <c r="G2559" i="45"/>
  <c r="G2218" i="45"/>
  <c r="G1467" i="45"/>
  <c r="G2520" i="45"/>
  <c r="G2413" i="45"/>
  <c r="G2986" i="45"/>
  <c r="G2430" i="45"/>
  <c r="G3311" i="45"/>
  <c r="G2157" i="45"/>
  <c r="G2273" i="45"/>
  <c r="G3222" i="45"/>
  <c r="G2987" i="45"/>
  <c r="G2977" i="45"/>
  <c r="G3400" i="45"/>
  <c r="G2227" i="45"/>
  <c r="N24" i="45"/>
  <c r="G1983" i="45"/>
  <c r="G3464" i="45"/>
  <c r="G2184" i="45"/>
  <c r="G2852" i="45"/>
  <c r="G2813" i="45"/>
  <c r="G2568" i="45"/>
  <c r="G3174" i="45"/>
  <c r="N69" i="45"/>
  <c r="G3061" i="45"/>
  <c r="G2049" i="45"/>
  <c r="G3245" i="45"/>
  <c r="G1465" i="45"/>
  <c r="G3017" i="45"/>
  <c r="G3330" i="45"/>
  <c r="G1912" i="45"/>
  <c r="G291" i="45"/>
  <c r="G3102" i="45"/>
  <c r="G2205" i="45"/>
  <c r="G3262" i="45"/>
  <c r="G2705" i="45"/>
  <c r="G3346" i="45"/>
  <c r="G3235" i="45"/>
  <c r="G2180" i="45"/>
  <c r="G2775" i="45"/>
  <c r="G3154" i="45"/>
  <c r="G2257" i="45"/>
  <c r="G2536" i="45"/>
  <c r="N2" i="45"/>
  <c r="G2122" i="45"/>
  <c r="G2727" i="45"/>
  <c r="G2570" i="45"/>
  <c r="G2857" i="45"/>
  <c r="G3075" i="45"/>
  <c r="G3451" i="45"/>
  <c r="G1756" i="45"/>
  <c r="G2731" i="45"/>
  <c r="G2657" i="45"/>
  <c r="G3474" i="45"/>
  <c r="G2455" i="45"/>
  <c r="G2272" i="45"/>
  <c r="G2544" i="45"/>
  <c r="G3463" i="45"/>
  <c r="G2621" i="45"/>
  <c r="N70" i="45"/>
  <c r="G2994" i="45"/>
  <c r="G3342" i="45"/>
  <c r="G2573" i="45"/>
  <c r="G2487" i="45"/>
  <c r="G2128" i="45"/>
  <c r="G1478" i="45"/>
  <c r="G2923" i="45"/>
  <c r="G1447" i="45"/>
  <c r="G2079" i="45"/>
  <c r="G2845" i="45"/>
  <c r="G1751" i="45"/>
  <c r="G2638" i="45"/>
  <c r="G1895" i="45"/>
  <c r="G2523" i="45"/>
  <c r="G2287" i="45"/>
  <c r="G2687" i="45"/>
  <c r="G2635" i="45"/>
  <c r="G2750" i="45"/>
  <c r="G2878" i="45"/>
  <c r="G2426" i="45"/>
  <c r="G2163" i="45"/>
  <c r="G1658" i="45"/>
  <c r="G3285" i="45"/>
  <c r="G3316" i="45"/>
  <c r="G2978" i="45"/>
  <c r="G2188" i="45"/>
  <c r="G2771" i="45"/>
  <c r="G3045" i="45"/>
  <c r="G2876" i="45"/>
  <c r="G2592" i="45"/>
  <c r="G2285" i="45"/>
  <c r="G2266" i="45"/>
  <c r="G3394" i="45"/>
  <c r="G2342" i="45"/>
  <c r="G2891" i="45"/>
  <c r="G2809" i="45"/>
  <c r="G2952" i="45"/>
  <c r="G1781" i="45"/>
  <c r="G3355" i="45"/>
  <c r="G2356" i="45"/>
  <c r="G1757" i="45"/>
  <c r="G1962" i="45"/>
  <c r="G2623" i="45"/>
  <c r="G1923" i="45"/>
  <c r="G3096" i="45"/>
  <c r="G2423" i="45"/>
  <c r="G2319" i="45"/>
  <c r="G2795" i="45"/>
  <c r="G3270" i="45"/>
  <c r="G2637" i="45"/>
  <c r="G2192" i="45"/>
  <c r="G226" i="45"/>
  <c r="G2055" i="45"/>
  <c r="G3115" i="45"/>
  <c r="G3177" i="45"/>
  <c r="G2827" i="45"/>
  <c r="G3308" i="45"/>
  <c r="G3250" i="45"/>
  <c r="G2577" i="45"/>
  <c r="K17" i="45"/>
  <c r="I17" i="45"/>
  <c r="L17" i="45" s="1"/>
  <c r="G3356" i="45"/>
  <c r="G2596" i="45"/>
  <c r="N64" i="45"/>
  <c r="G2330" i="45"/>
  <c r="G3414" i="45"/>
  <c r="G2470" i="45"/>
  <c r="G2416" i="45"/>
  <c r="G2642" i="45"/>
  <c r="G2803" i="45"/>
  <c r="G1932" i="45"/>
  <c r="G3064" i="45"/>
  <c r="G2766" i="45"/>
  <c r="G3248" i="45"/>
  <c r="G2647" i="45"/>
  <c r="G50" i="45"/>
  <c r="G2743" i="45"/>
  <c r="G3188" i="45"/>
  <c r="G2613" i="45"/>
  <c r="G3021" i="45"/>
  <c r="G1904" i="45"/>
  <c r="G3138" i="45"/>
  <c r="G2087" i="45"/>
  <c r="G3147" i="45"/>
  <c r="G1462" i="45"/>
  <c r="G3323" i="45"/>
  <c r="G2008" i="45"/>
  <c r="G3375" i="45"/>
  <c r="G3099" i="45"/>
  <c r="G2668" i="45"/>
  <c r="G2786" i="45"/>
  <c r="G2653" i="45"/>
  <c r="G2164" i="45"/>
  <c r="G1898" i="45"/>
  <c r="G2919" i="45"/>
  <c r="G2921" i="45"/>
  <c r="G2006" i="45"/>
  <c r="G2859" i="45"/>
  <c r="G11" i="45"/>
  <c r="G2567" i="45"/>
  <c r="G3182" i="45"/>
  <c r="G2260" i="45"/>
  <c r="G1254" i="45"/>
  <c r="G3351" i="45"/>
  <c r="G2436" i="45"/>
  <c r="G1855" i="45"/>
  <c r="G3357" i="45"/>
  <c r="G1778" i="45"/>
  <c r="G2172" i="45"/>
  <c r="G2764" i="45"/>
  <c r="G1801" i="45"/>
  <c r="G1732" i="45"/>
  <c r="G2984" i="45"/>
  <c r="G3237" i="45"/>
  <c r="G3423" i="45"/>
  <c r="G2283" i="45"/>
  <c r="G3103" i="45"/>
  <c r="G1880" i="45"/>
  <c r="G1525" i="45"/>
  <c r="G2340" i="45"/>
  <c r="G2708" i="45"/>
  <c r="G2778" i="45"/>
  <c r="G2717" i="45"/>
  <c r="G1320" i="45"/>
  <c r="G2737" i="45"/>
  <c r="G1389" i="45"/>
  <c r="G2525" i="45"/>
  <c r="G2533" i="45"/>
  <c r="G2651" i="45"/>
  <c r="G3059" i="45"/>
  <c r="G2115" i="45"/>
  <c r="G2815" i="45"/>
  <c r="G2236" i="45"/>
  <c r="G2242" i="45"/>
  <c r="G3452" i="45"/>
  <c r="G2116" i="45"/>
  <c r="G2835" i="45"/>
  <c r="G2606" i="45"/>
  <c r="G2214" i="45"/>
  <c r="G2719" i="45"/>
  <c r="G2772" i="45"/>
  <c r="G3011" i="45"/>
  <c r="N59" i="45"/>
  <c r="G1891" i="45"/>
  <c r="G2944" i="45"/>
  <c r="G3082" i="45"/>
  <c r="G3004" i="45"/>
  <c r="G3354" i="45"/>
  <c r="K43" i="45"/>
  <c r="I43" i="45"/>
  <c r="G2720" i="45"/>
  <c r="G54" i="45"/>
  <c r="G3223" i="45"/>
  <c r="G3312" i="45"/>
  <c r="G3229" i="45"/>
  <c r="G2710" i="45"/>
  <c r="G3410" i="45"/>
  <c r="K18" i="45"/>
  <c r="I18" i="45"/>
  <c r="N25" i="45"/>
  <c r="G2406" i="45"/>
  <c r="G2942" i="45"/>
  <c r="G3408" i="45"/>
  <c r="G2672" i="45"/>
  <c r="G2998" i="45"/>
  <c r="G2504" i="45"/>
  <c r="G2826" i="45"/>
  <c r="G3227" i="45"/>
  <c r="G2479" i="45"/>
  <c r="G2090" i="45"/>
  <c r="G3068" i="45"/>
  <c r="G2212" i="45"/>
  <c r="G2306" i="45"/>
  <c r="G3358" i="45"/>
  <c r="G2512" i="45"/>
  <c r="G2756" i="45"/>
  <c r="G1867" i="45"/>
  <c r="G2026" i="45"/>
  <c r="G2968" i="45"/>
  <c r="G2715" i="45"/>
  <c r="G34" i="45"/>
  <c r="G3183" i="45"/>
  <c r="G1894" i="45"/>
  <c r="G3051" i="45"/>
  <c r="G3043" i="45"/>
  <c r="G2875" i="45"/>
  <c r="G2107" i="45"/>
  <c r="G3000" i="45"/>
  <c r="G1985" i="45"/>
  <c r="G3253" i="45"/>
  <c r="G1580" i="45"/>
  <c r="G2777" i="45"/>
  <c r="G3058" i="45"/>
  <c r="G3482" i="45"/>
  <c r="G2203" i="45"/>
  <c r="G2247" i="45"/>
  <c r="G2569" i="45"/>
  <c r="G2155" i="45"/>
  <c r="G2313" i="45"/>
  <c r="G2937" i="45"/>
  <c r="G2936" i="45"/>
  <c r="G2938" i="45"/>
  <c r="G3327" i="45"/>
  <c r="G2807" i="45"/>
  <c r="G2473" i="45"/>
  <c r="G2959" i="45"/>
  <c r="G2228" i="45"/>
  <c r="G2711" i="45"/>
  <c r="G3125" i="45"/>
  <c r="G2565" i="45"/>
  <c r="G2396" i="45"/>
  <c r="G1636" i="45"/>
  <c r="I31" i="45"/>
  <c r="L31" i="45" s="1"/>
  <c r="K31" i="45"/>
  <c r="G2580" i="45"/>
  <c r="G3141" i="45"/>
  <c r="G2850" i="45"/>
  <c r="G2667" i="45"/>
  <c r="G2692" i="45"/>
  <c r="N22" i="45"/>
  <c r="G2966" i="45"/>
  <c r="G3193" i="45"/>
  <c r="G3257" i="45"/>
  <c r="G2892" i="45"/>
  <c r="G3153" i="45"/>
  <c r="G3027" i="45"/>
  <c r="G3098" i="45"/>
  <c r="G21" i="45"/>
  <c r="G2363" i="45"/>
  <c r="G3483" i="45"/>
  <c r="G3284" i="45"/>
  <c r="G3280" i="45"/>
  <c r="G3287" i="45"/>
  <c r="G2832" i="45"/>
  <c r="G3318" i="45"/>
  <c r="G2768" i="45"/>
  <c r="G2584" i="45"/>
  <c r="G1765" i="45"/>
  <c r="N27" i="45"/>
  <c r="K35" i="45"/>
  <c r="I35" i="45"/>
  <c r="L35" i="45" s="1"/>
  <c r="G3440" i="45"/>
  <c r="G2402" i="45"/>
  <c r="G2505" i="45"/>
  <c r="G2782" i="45"/>
  <c r="G3207" i="45"/>
  <c r="G3258" i="45"/>
  <c r="G1979" i="45"/>
  <c r="G2031" i="45"/>
  <c r="G720" i="45"/>
  <c r="G1619" i="45"/>
  <c r="G2141" i="45"/>
  <c r="G2839" i="45"/>
  <c r="G3042" i="45"/>
  <c r="G2127" i="45"/>
  <c r="G2475" i="45"/>
  <c r="G2238" i="45"/>
  <c r="G2783" i="45"/>
  <c r="G2364" i="45"/>
  <c r="G2628" i="45"/>
  <c r="G3320" i="45"/>
  <c r="G22" i="45"/>
  <c r="G2831" i="45"/>
  <c r="I58" i="45"/>
  <c r="K58" i="45"/>
  <c r="G3296" i="45"/>
  <c r="G2833" i="45"/>
  <c r="K8" i="45"/>
  <c r="I8" i="45"/>
  <c r="L8" i="45" s="1"/>
  <c r="G3338" i="45"/>
  <c r="G2745" i="45"/>
  <c r="G2652" i="45"/>
  <c r="G1223" i="45"/>
  <c r="G627" i="45"/>
  <c r="G2703" i="45"/>
  <c r="G2149" i="45"/>
  <c r="G2650" i="45"/>
  <c r="G2689" i="45"/>
  <c r="G2589" i="45"/>
  <c r="G3279" i="45"/>
  <c r="G2471" i="45"/>
  <c r="G2009" i="45"/>
  <c r="G2250" i="45"/>
  <c r="G3477" i="45"/>
  <c r="G3453" i="45"/>
  <c r="G3361" i="45"/>
  <c r="G2591" i="45"/>
  <c r="G3389" i="45"/>
  <c r="G3246" i="45"/>
  <c r="G3089" i="45"/>
  <c r="G2842" i="45"/>
  <c r="G3350" i="45"/>
  <c r="G3359" i="45"/>
  <c r="G3390" i="45"/>
  <c r="G2975" i="45"/>
  <c r="G2962" i="45"/>
  <c r="K6" i="45"/>
  <c r="I6" i="45"/>
  <c r="G3303" i="45"/>
  <c r="I65" i="45"/>
  <c r="K65" i="45"/>
  <c r="K28" i="45"/>
  <c r="I28" i="45"/>
  <c r="L28" i="45" s="1"/>
  <c r="G2311" i="45"/>
  <c r="G3466" i="45"/>
  <c r="G2022" i="45"/>
  <c r="G3062" i="45"/>
  <c r="I59" i="45"/>
  <c r="K59" i="45"/>
  <c r="N37" i="45"/>
  <c r="G2284" i="45"/>
  <c r="K24" i="45"/>
  <c r="I24" i="45"/>
  <c r="L24" i="45" s="1"/>
  <c r="G2732" i="45"/>
  <c r="N11" i="45"/>
  <c r="G3377" i="45"/>
  <c r="G2282" i="45"/>
  <c r="G3046" i="45"/>
  <c r="G2849" i="45"/>
  <c r="G2752" i="45"/>
  <c r="G3173" i="45"/>
  <c r="G2521" i="45"/>
  <c r="G1827" i="45"/>
  <c r="G3353" i="45"/>
  <c r="G2467" i="45"/>
  <c r="G3473" i="45"/>
  <c r="G1967" i="45"/>
  <c r="G2867" i="45"/>
  <c r="G1998" i="45"/>
  <c r="G2950" i="45"/>
  <c r="G3378" i="45"/>
  <c r="G2696" i="45"/>
  <c r="G2992" i="45"/>
  <c r="G2514" i="45"/>
  <c r="G3264" i="45"/>
  <c r="G3467" i="45"/>
  <c r="N7" i="45"/>
  <c r="G2158" i="45"/>
  <c r="G3352" i="45"/>
  <c r="G3037" i="45"/>
  <c r="G2683" i="45"/>
  <c r="G3074" i="45"/>
  <c r="G2078" i="45"/>
  <c r="G2094" i="45"/>
  <c r="G2664" i="45"/>
  <c r="G3085" i="45"/>
  <c r="G1908" i="45"/>
  <c r="G2440" i="45"/>
  <c r="G3159" i="45"/>
  <c r="G1453" i="45"/>
  <c r="G2581" i="45"/>
  <c r="G1869" i="45"/>
  <c r="G2625" i="45"/>
  <c r="G3412" i="45"/>
  <c r="G3289" i="45"/>
  <c r="G2058" i="45"/>
  <c r="G2823" i="45"/>
  <c r="G2627" i="45"/>
  <c r="G3295" i="45"/>
  <c r="G3402" i="45"/>
  <c r="G2748" i="45"/>
  <c r="G3129" i="45"/>
  <c r="G3431" i="45"/>
  <c r="G2527" i="45"/>
  <c r="G2624" i="45"/>
  <c r="G2816" i="45"/>
  <c r="G3385" i="45"/>
  <c r="G3392" i="45"/>
  <c r="I5" i="45"/>
  <c r="K5" i="45"/>
  <c r="G2736" i="45"/>
  <c r="G3007" i="45"/>
  <c r="G2" i="45"/>
  <c r="G3406" i="45"/>
  <c r="G3449" i="45"/>
  <c r="G3421" i="45"/>
  <c r="G2488" i="45"/>
  <c r="G3047" i="45"/>
  <c r="K3" i="45"/>
  <c r="I3" i="45"/>
  <c r="L3" i="45" s="1"/>
  <c r="G2818" i="45"/>
  <c r="G3126" i="45"/>
  <c r="G2885" i="45"/>
  <c r="G2797" i="45"/>
  <c r="G2103" i="45"/>
  <c r="G3470" i="45"/>
  <c r="G55" i="45"/>
  <c r="G2388" i="45"/>
  <c r="G2951" i="45"/>
  <c r="G2332" i="45"/>
  <c r="G2862" i="45"/>
  <c r="G3050" i="45"/>
  <c r="I64" i="45"/>
  <c r="G2905" i="45"/>
  <c r="G2630" i="45"/>
  <c r="G2619" i="45"/>
  <c r="G2700" i="45"/>
  <c r="G2552" i="45"/>
  <c r="G3220" i="45"/>
  <c r="G3347" i="45"/>
  <c r="G3104" i="45"/>
  <c r="G2847" i="45"/>
  <c r="G3275" i="45"/>
  <c r="G2513" i="45"/>
  <c r="G2248" i="45"/>
  <c r="G2757" i="45"/>
  <c r="G1971" i="45"/>
  <c r="G2955" i="45"/>
  <c r="G3379" i="45"/>
  <c r="G2991" i="45"/>
  <c r="G2119" i="45"/>
  <c r="G1637" i="45"/>
  <c r="G2969" i="45"/>
  <c r="G2804" i="45"/>
  <c r="G3429" i="45"/>
  <c r="G3415" i="45"/>
  <c r="G2851" i="45"/>
  <c r="G2132" i="45"/>
  <c r="G2190" i="45"/>
  <c r="G3055" i="45"/>
  <c r="K4" i="45"/>
  <c r="I4" i="45"/>
  <c r="L4" i="45" s="1"/>
  <c r="G2980" i="45"/>
  <c r="G2974" i="45"/>
  <c r="G2767" i="45"/>
  <c r="G2671" i="45"/>
  <c r="G2673" i="45"/>
  <c r="G3472" i="45"/>
  <c r="G2802" i="45"/>
  <c r="G3465" i="45"/>
  <c r="G2610" i="45"/>
  <c r="G2822" i="45"/>
  <c r="N33" i="45"/>
  <c r="G2965" i="45"/>
  <c r="G2449" i="45"/>
  <c r="G3221" i="45"/>
  <c r="G1909" i="45"/>
  <c r="N67" i="45"/>
  <c r="G3136" i="45"/>
  <c r="G3018" i="45"/>
  <c r="G3084" i="45"/>
  <c r="G2661" i="45"/>
  <c r="G3407" i="45"/>
  <c r="G3066" i="45"/>
  <c r="G1470" i="45"/>
  <c r="G1965" i="45"/>
  <c r="G2922" i="45"/>
  <c r="G2424" i="45"/>
  <c r="G2753" i="45"/>
  <c r="G2934" i="45"/>
  <c r="G3305" i="45"/>
  <c r="G2160" i="45"/>
  <c r="G1435" i="45"/>
  <c r="G2759" i="45"/>
  <c r="G3328" i="45"/>
  <c r="G2939" i="45"/>
  <c r="N6" i="45"/>
  <c r="G2237" i="45"/>
  <c r="G3468" i="45"/>
  <c r="G2644" i="45"/>
  <c r="G3225" i="45"/>
  <c r="G3095" i="45"/>
  <c r="G2572" i="45"/>
  <c r="G3490" i="45"/>
  <c r="G17" i="45"/>
  <c r="G2769" i="45"/>
  <c r="G3135" i="45"/>
  <c r="G3307" i="45"/>
  <c r="G2912" i="45"/>
  <c r="G2910" i="45"/>
  <c r="G2960" i="45"/>
  <c r="G3401" i="45"/>
  <c r="G33" i="45"/>
  <c r="G2526" i="45"/>
  <c r="K50" i="45"/>
  <c r="I50" i="45"/>
  <c r="L50" i="45" s="1"/>
  <c r="G3479" i="45"/>
  <c r="G3370" i="45"/>
  <c r="G3306" i="45"/>
  <c r="G2796" i="45"/>
  <c r="G3112" i="45"/>
  <c r="G3481" i="45"/>
  <c r="N38" i="45"/>
  <c r="G2508" i="45"/>
  <c r="K37" i="45"/>
  <c r="I37" i="45"/>
  <c r="L37" i="45" s="1"/>
  <c r="G2337" i="45"/>
  <c r="G67" i="45"/>
  <c r="G3360" i="45"/>
  <c r="N57" i="45"/>
  <c r="N55" i="45"/>
  <c r="G3081" i="45"/>
  <c r="G2444" i="45"/>
  <c r="G2574" i="45"/>
  <c r="G2920" i="45"/>
  <c r="G3329" i="45"/>
  <c r="I34" i="45"/>
  <c r="K34" i="45"/>
  <c r="G3008" i="45"/>
  <c r="G2335" i="45"/>
  <c r="G2865" i="45"/>
  <c r="G3197" i="45"/>
  <c r="G3455" i="45"/>
  <c r="K22" i="45"/>
  <c r="I22" i="45"/>
  <c r="G3091" i="45"/>
  <c r="N35" i="45"/>
  <c r="G2555" i="45"/>
  <c r="G3454" i="45"/>
  <c r="G2378" i="45"/>
  <c r="G3335" i="45"/>
  <c r="G3128" i="45"/>
  <c r="G2452" i="45"/>
  <c r="G2946" i="45"/>
  <c r="G3024" i="45"/>
  <c r="G3010" i="45"/>
  <c r="G3331" i="45"/>
  <c r="G2193" i="45"/>
  <c r="G2718" i="45"/>
  <c r="G2964" i="45"/>
  <c r="G2836" i="45"/>
  <c r="G2586" i="45"/>
  <c r="G2425" i="45"/>
  <c r="G3381" i="45"/>
  <c r="G3416" i="45"/>
  <c r="G2887" i="45"/>
  <c r="G2971" i="45"/>
  <c r="G3430" i="45"/>
  <c r="G3426" i="45"/>
  <c r="G3405" i="45"/>
  <c r="I2" i="45"/>
  <c r="K2" i="45"/>
  <c r="G3244" i="45"/>
  <c r="G2503" i="45"/>
  <c r="G3273" i="45"/>
  <c r="G2860" i="45"/>
  <c r="G7" i="45"/>
  <c r="G3049" i="45"/>
  <c r="G2746" i="45"/>
  <c r="G3386" i="45"/>
  <c r="G2733" i="45"/>
  <c r="N61" i="45"/>
  <c r="G3134" i="45"/>
  <c r="I48" i="45"/>
  <c r="K48" i="45"/>
  <c r="G3315" i="45"/>
  <c r="G3283" i="45"/>
  <c r="G3271" i="45"/>
  <c r="G58" i="45"/>
  <c r="G3038" i="45"/>
  <c r="G3492" i="45"/>
  <c r="G3238" i="45"/>
  <c r="G3261" i="45"/>
  <c r="G2855" i="45"/>
  <c r="G1602" i="45"/>
  <c r="G3121" i="45"/>
  <c r="G3127" i="45"/>
  <c r="G3249" i="45"/>
  <c r="G2704" i="45"/>
  <c r="G3213" i="45"/>
  <c r="G2805" i="45"/>
  <c r="G3436" i="45"/>
  <c r="G3471" i="45"/>
  <c r="G3388" i="45"/>
  <c r="G2848" i="45"/>
  <c r="G3013" i="45"/>
  <c r="G2970" i="45"/>
  <c r="G3475" i="45"/>
  <c r="G2800" i="45"/>
  <c r="G2067" i="45"/>
  <c r="N48" i="45"/>
  <c r="G2911" i="45"/>
  <c r="G3210" i="45"/>
  <c r="G2825" i="45"/>
  <c r="G3092" i="45"/>
  <c r="K15" i="45"/>
  <c r="I15" i="45"/>
  <c r="G3438" i="45"/>
  <c r="G2666" i="45"/>
  <c r="N54" i="45"/>
  <c r="G3176" i="45"/>
  <c r="G3031" i="45"/>
  <c r="G3314" i="45"/>
  <c r="G3189" i="45"/>
  <c r="G2945" i="45"/>
  <c r="G3299" i="45"/>
  <c r="G3001" i="45"/>
  <c r="G3309" i="45"/>
  <c r="G2925" i="45"/>
  <c r="G3167" i="45"/>
  <c r="G3259" i="45"/>
  <c r="G2677" i="45"/>
  <c r="G2353" i="45"/>
  <c r="N30" i="45"/>
  <c r="G2688" i="45"/>
  <c r="G3063" i="45"/>
  <c r="G3105" i="45"/>
  <c r="G3424" i="45"/>
  <c r="G3067" i="45"/>
  <c r="G3224" i="45"/>
  <c r="G3460" i="45"/>
  <c r="G3020" i="45"/>
  <c r="G2821" i="45"/>
  <c r="G2640" i="45"/>
  <c r="G3265" i="45"/>
  <c r="G2883" i="45"/>
  <c r="G70" i="45"/>
  <c r="G3291" i="45"/>
  <c r="G3152" i="45"/>
  <c r="G2844" i="45"/>
  <c r="G3143" i="45"/>
  <c r="G2967" i="45"/>
  <c r="G3413" i="45"/>
  <c r="G3252" i="45"/>
  <c r="G2256" i="45"/>
  <c r="G2712" i="45"/>
  <c r="I7" i="45"/>
  <c r="K7" i="45"/>
  <c r="G2899" i="45"/>
  <c r="K57" i="45"/>
  <c r="I57" i="45"/>
  <c r="L57" i="45" s="1"/>
  <c r="G2903" i="45"/>
  <c r="G3144" i="45"/>
  <c r="G3073" i="45"/>
  <c r="G3442" i="45"/>
  <c r="G31" i="45"/>
  <c r="K64" i="45"/>
  <c r="G3086" i="45"/>
  <c r="G2817" i="45"/>
  <c r="G2801" i="45"/>
  <c r="G3433" i="45"/>
  <c r="G2120" i="45"/>
  <c r="G3373" i="45"/>
  <c r="G2551" i="45"/>
  <c r="G3439" i="45"/>
  <c r="G2690" i="45"/>
  <c r="G2811" i="45"/>
  <c r="G3030" i="45"/>
  <c r="G2633" i="45"/>
  <c r="K30" i="45"/>
  <c r="I30" i="45"/>
  <c r="L30" i="45" s="1"/>
  <c r="G2834" i="45"/>
  <c r="I69" i="45"/>
  <c r="K69" i="45"/>
  <c r="G2762" i="45"/>
  <c r="G2590" i="45"/>
  <c r="G2361" i="45"/>
  <c r="G2724" i="45"/>
  <c r="G8" i="45"/>
  <c r="I55" i="45"/>
  <c r="K55" i="45"/>
  <c r="G3132" i="45"/>
  <c r="G2599" i="45"/>
  <c r="G3151" i="45"/>
  <c r="G3023" i="45"/>
  <c r="G3180" i="45"/>
  <c r="G2290" i="45"/>
  <c r="G3211" i="45"/>
  <c r="G2454" i="45"/>
  <c r="G2894" i="45"/>
  <c r="G3172" i="45"/>
  <c r="G3171" i="45"/>
  <c r="G2233" i="45"/>
  <c r="G2511" i="45"/>
  <c r="G3161" i="45"/>
  <c r="G3101" i="45"/>
  <c r="G3088" i="45"/>
  <c r="G2879" i="45"/>
  <c r="G3458" i="45"/>
  <c r="G3242" i="45"/>
  <c r="K63" i="45"/>
  <c r="I63" i="45"/>
  <c r="L63" i="45" s="1"/>
  <c r="N23" i="45"/>
  <c r="G2595" i="45"/>
  <c r="G57" i="45"/>
  <c r="G3006" i="45"/>
  <c r="G2900" i="45"/>
  <c r="G3489" i="45"/>
  <c r="G3348" i="45"/>
  <c r="G3476" i="45"/>
  <c r="N31" i="45"/>
  <c r="G2230" i="45"/>
  <c r="G2744" i="45"/>
  <c r="G61" i="45"/>
  <c r="G3382" i="45"/>
  <c r="G3437" i="45"/>
  <c r="G2881" i="45"/>
  <c r="G3364" i="45"/>
  <c r="G4" i="45"/>
  <c r="K70" i="45"/>
  <c r="I70" i="45"/>
  <c r="L70" i="45" s="1"/>
  <c r="N39" i="45"/>
  <c r="N4" i="45"/>
  <c r="G3324" i="45"/>
  <c r="G2886" i="45"/>
  <c r="G2320" i="45"/>
  <c r="G3122" i="45"/>
  <c r="I39" i="45"/>
  <c r="K39" i="45"/>
  <c r="G3277" i="45"/>
  <c r="K23" i="45"/>
  <c r="I23" i="45"/>
  <c r="G2685" i="45"/>
  <c r="G2841" i="45"/>
  <c r="G2740" i="45"/>
  <c r="G3304" i="45"/>
  <c r="G3434" i="45"/>
  <c r="G3397" i="45"/>
  <c r="G2307" i="45"/>
  <c r="G3251" i="45"/>
  <c r="G2877" i="45"/>
  <c r="N21" i="45"/>
  <c r="G3445" i="45"/>
  <c r="G3387" i="45"/>
  <c r="G2387" i="45"/>
  <c r="G2889" i="45"/>
  <c r="G3234" i="45"/>
  <c r="G3282" i="45"/>
  <c r="G30" i="45"/>
  <c r="G2478" i="45"/>
  <c r="G2895" i="45"/>
  <c r="G3267" i="45"/>
  <c r="G1271" i="45"/>
  <c r="G2095" i="45"/>
  <c r="G2547" i="45"/>
  <c r="G2439" i="45"/>
  <c r="G3012" i="45"/>
  <c r="G3332" i="45"/>
  <c r="G2372" i="45"/>
  <c r="G2926" i="45"/>
  <c r="G3362" i="45"/>
  <c r="G3396" i="45"/>
  <c r="G3239" i="45"/>
  <c r="G2789" i="45"/>
  <c r="G3441" i="45"/>
  <c r="G2414" i="45"/>
  <c r="G2829" i="45"/>
  <c r="G3150" i="45"/>
  <c r="G66" i="45"/>
  <c r="G3194" i="45"/>
  <c r="G2890" i="45"/>
  <c r="G3486" i="45"/>
  <c r="G3192" i="45"/>
  <c r="G2906" i="45"/>
  <c r="G2541" i="45"/>
  <c r="G3" i="45"/>
  <c r="G3044" i="45"/>
  <c r="G65" i="45"/>
  <c r="G1739" i="45"/>
  <c r="G2982" i="45"/>
  <c r="G3093" i="45"/>
  <c r="G3310" i="45"/>
  <c r="G3146" i="45"/>
  <c r="G2806" i="45"/>
  <c r="G2376" i="45"/>
  <c r="G3398" i="45"/>
  <c r="G2695" i="45"/>
  <c r="N43" i="45"/>
  <c r="G3209" i="45"/>
  <c r="G2582" i="45"/>
  <c r="G2880" i="45"/>
  <c r="G3202" i="45"/>
  <c r="I27" i="45"/>
  <c r="L27" i="45" s="1"/>
  <c r="K27" i="45"/>
  <c r="G3226" i="45"/>
  <c r="G2907" i="45"/>
  <c r="G2723" i="45"/>
  <c r="G3056" i="45"/>
  <c r="G3117" i="45"/>
  <c r="G3480" i="45"/>
  <c r="G3372" i="45"/>
  <c r="G3298" i="45"/>
  <c r="G3255" i="45"/>
  <c r="G2357" i="45"/>
  <c r="G3432" i="45"/>
  <c r="G2460" i="45"/>
  <c r="G3367" i="45"/>
  <c r="G3155" i="45"/>
  <c r="G2154" i="45"/>
  <c r="G3072" i="45"/>
  <c r="G2824" i="45"/>
  <c r="G3113" i="45"/>
  <c r="G2726" i="45"/>
  <c r="G2917" i="45"/>
  <c r="G2924" i="45"/>
  <c r="G3218" i="45"/>
  <c r="G3340" i="45"/>
  <c r="G3278" i="45"/>
  <c r="G3015" i="45"/>
  <c r="G3087" i="45"/>
  <c r="G3461" i="45"/>
  <c r="G2684" i="45"/>
  <c r="G3184" i="45"/>
  <c r="G2496" i="45"/>
  <c r="G38" i="45"/>
  <c r="G39" i="45"/>
  <c r="G35" i="45"/>
  <c r="K67" i="45"/>
  <c r="I67" i="45"/>
  <c r="L67" i="45" s="1"/>
  <c r="G3107" i="45"/>
  <c r="G3187" i="45"/>
  <c r="G3158" i="45"/>
  <c r="G3274" i="45"/>
  <c r="G2646" i="45"/>
  <c r="G3106" i="45"/>
  <c r="G2871" i="45"/>
  <c r="G3319" i="45"/>
  <c r="G3425" i="45"/>
  <c r="G3369" i="45"/>
  <c r="G3057" i="45"/>
  <c r="G3403" i="45"/>
  <c r="G3345" i="45"/>
  <c r="G3409" i="45"/>
  <c r="G3393" i="45"/>
  <c r="G3016" i="45"/>
  <c r="G52" i="45"/>
  <c r="G2828" i="45"/>
  <c r="G3215" i="45"/>
  <c r="G63" i="45"/>
  <c r="G3100" i="45"/>
  <c r="G2810" i="45"/>
  <c r="G3048" i="45"/>
  <c r="G3443" i="45"/>
  <c r="I11" i="45"/>
  <c r="K11" i="45"/>
  <c r="G3163" i="45"/>
  <c r="G3256" i="45"/>
  <c r="G3444" i="45"/>
  <c r="G3203" i="45"/>
  <c r="N56" i="45"/>
  <c r="G68" i="45"/>
  <c r="G2468" i="45"/>
  <c r="G2884" i="45"/>
  <c r="G3336" i="45"/>
  <c r="G3300" i="45"/>
  <c r="I66" i="45"/>
  <c r="L66" i="45" s="1"/>
  <c r="K66" i="45"/>
  <c r="N15" i="45"/>
  <c r="G3337" i="45"/>
  <c r="G3186" i="45"/>
  <c r="G3119" i="45"/>
  <c r="G14" i="45"/>
  <c r="G48" i="45"/>
  <c r="G2729" i="45"/>
  <c r="G3110" i="45"/>
  <c r="G2730" i="45"/>
  <c r="G3491" i="45"/>
  <c r="G2531" i="45"/>
  <c r="G2927" i="45"/>
  <c r="G1858" i="45"/>
  <c r="G2840" i="45"/>
  <c r="G3371" i="45"/>
  <c r="G3325" i="45"/>
  <c r="I33" i="45"/>
  <c r="L33" i="45" s="1"/>
  <c r="K33" i="45"/>
  <c r="G2943" i="45"/>
  <c r="G3191" i="45"/>
  <c r="G2675" i="45"/>
  <c r="G3333" i="45"/>
  <c r="G3236" i="45"/>
  <c r="G2792" i="45"/>
  <c r="G3232" i="45"/>
  <c r="G3292" i="45"/>
  <c r="G3148" i="45"/>
  <c r="G3411" i="45"/>
  <c r="G3487" i="45"/>
  <c r="N18" i="45"/>
  <c r="G3368" i="45"/>
  <c r="G2983" i="45"/>
  <c r="N17" i="45"/>
  <c r="G2734" i="45"/>
  <c r="G3391" i="45"/>
  <c r="G2999" i="45"/>
  <c r="G2494" i="45"/>
  <c r="G3344" i="45"/>
  <c r="G2779" i="45"/>
  <c r="G3034" i="45"/>
  <c r="G2958" i="45"/>
  <c r="I38" i="45"/>
  <c r="K38" i="45"/>
  <c r="G43" i="45"/>
  <c r="G6" i="45"/>
  <c r="N34" i="45"/>
  <c r="G3094" i="45"/>
  <c r="G3162" i="45"/>
  <c r="I68" i="45"/>
  <c r="L68" i="45" s="1"/>
  <c r="K68" i="45"/>
  <c r="G25" i="45"/>
  <c r="G3178" i="45"/>
  <c r="G2350" i="45"/>
  <c r="G15" i="45"/>
  <c r="G2751" i="45"/>
  <c r="G3118" i="45"/>
  <c r="G3212" i="45"/>
  <c r="G3014" i="45"/>
  <c r="G2714" i="45"/>
  <c r="G3053" i="45"/>
  <c r="G2918" i="45"/>
  <c r="G3380" i="45"/>
  <c r="G3427" i="45"/>
  <c r="G2545" i="45"/>
  <c r="G2029" i="45"/>
  <c r="G3469" i="45"/>
  <c r="G3301" i="45"/>
  <c r="G3041" i="45"/>
  <c r="G2196" i="45"/>
  <c r="G18" i="45"/>
  <c r="N3" i="45"/>
  <c r="G3169" i="45"/>
  <c r="G3039" i="45"/>
  <c r="G44" i="45"/>
  <c r="G3108" i="45"/>
  <c r="G3181" i="45"/>
  <c r="N52" i="45"/>
  <c r="G3334" i="45"/>
  <c r="G3195" i="45"/>
  <c r="G3217" i="45"/>
  <c r="G3240" i="45"/>
  <c r="N50" i="45"/>
  <c r="G3456" i="45"/>
  <c r="G2693" i="45"/>
  <c r="G3349" i="45"/>
  <c r="N28" i="45"/>
  <c r="G2869" i="45"/>
  <c r="G3080" i="45"/>
  <c r="G3269" i="45"/>
  <c r="N65" i="45"/>
  <c r="G2787" i="45"/>
  <c r="G3097" i="45"/>
  <c r="G28" i="45"/>
  <c r="I56" i="45"/>
  <c r="K56" i="45"/>
  <c r="G3054" i="45"/>
  <c r="G3294" i="45"/>
  <c r="G2763" i="45"/>
  <c r="G3419" i="45"/>
  <c r="G3109" i="45"/>
  <c r="G3133" i="45"/>
  <c r="G3233" i="45"/>
  <c r="G24" i="45"/>
  <c r="G2741" i="45"/>
  <c r="G2632" i="45"/>
  <c r="G2941" i="45"/>
  <c r="G2658" i="45"/>
  <c r="G2186" i="45"/>
  <c r="G2665" i="45"/>
  <c r="G3241" i="45"/>
  <c r="N63" i="45"/>
  <c r="G2615" i="45"/>
  <c r="G3025" i="45"/>
  <c r="G2735" i="45"/>
  <c r="G2477" i="45"/>
  <c r="G3201" i="45"/>
  <c r="G3003" i="45"/>
  <c r="G3140" i="45"/>
  <c r="G3111" i="45"/>
  <c r="G2497" i="45"/>
  <c r="G3276" i="45"/>
  <c r="K52" i="45"/>
  <c r="I52" i="45"/>
  <c r="L52" i="45" s="1"/>
  <c r="K14" i="45"/>
  <c r="I14" i="45"/>
  <c r="G2882" i="45"/>
  <c r="G3216" i="45"/>
  <c r="G3190" i="45"/>
  <c r="G3266" i="45"/>
  <c r="G3199" i="45"/>
  <c r="K21" i="45"/>
  <c r="I21" i="45"/>
  <c r="G2588" i="45"/>
  <c r="G3272" i="45"/>
  <c r="G3302" i="45"/>
  <c r="G3383" i="45"/>
  <c r="G3404" i="45"/>
  <c r="K44" i="45"/>
  <c r="I44" i="45"/>
  <c r="L44" i="45" s="1"/>
  <c r="G2598" i="45"/>
  <c r="G2694" i="45"/>
  <c r="G2491" i="45"/>
  <c r="G23" i="45"/>
  <c r="G2442" i="45"/>
  <c r="G2365" i="45"/>
  <c r="G3428" i="45"/>
  <c r="G3170" i="45"/>
  <c r="G2085" i="45"/>
  <c r="G3165" i="45"/>
  <c r="G3447" i="45"/>
  <c r="G2697" i="45"/>
  <c r="G3399" i="45"/>
  <c r="G37" i="45"/>
  <c r="G3281" i="45"/>
  <c r="G3422" i="45"/>
  <c r="G3204" i="45"/>
  <c r="G2707" i="45"/>
  <c r="G3448" i="45"/>
  <c r="G3450" i="45"/>
  <c r="N58" i="45"/>
  <c r="G3026" i="45"/>
  <c r="G3288" i="45"/>
  <c r="G3028" i="45"/>
  <c r="G1806" i="45"/>
  <c r="G3120" i="45"/>
  <c r="G2933" i="45"/>
  <c r="G3164" i="45"/>
  <c r="G3196" i="45"/>
  <c r="G27" i="45"/>
  <c r="G2639" i="45"/>
  <c r="G59" i="45"/>
  <c r="G3116" i="45"/>
  <c r="G3374" i="45"/>
  <c r="G3322" i="45"/>
  <c r="G3145" i="45"/>
  <c r="N14" i="45"/>
  <c r="G2499" i="45"/>
  <c r="G2699" i="45"/>
  <c r="G2139" i="45"/>
  <c r="G3395" i="45"/>
  <c r="G2790" i="45"/>
  <c r="G2395" i="45"/>
  <c r="G2431" i="45"/>
  <c r="G2620" i="45"/>
  <c r="G3290" i="45"/>
  <c r="G3459" i="45"/>
  <c r="G3488" i="45"/>
  <c r="K54" i="45"/>
  <c r="I54" i="45"/>
  <c r="L54" i="45" s="1"/>
  <c r="G2352" i="45"/>
  <c r="G2616" i="45"/>
  <c r="G5" i="45"/>
  <c r="G3137" i="45"/>
  <c r="G2947" i="45"/>
  <c r="G69" i="45"/>
  <c r="G3484" i="45"/>
  <c r="G3365" i="45"/>
  <c r="G3200" i="45"/>
  <c r="G2973" i="45"/>
  <c r="G3317" i="45"/>
  <c r="G2898" i="45"/>
  <c r="G3286" i="45"/>
  <c r="G2949" i="45"/>
  <c r="G2660" i="45"/>
  <c r="G2866" i="45"/>
  <c r="G2990" i="45"/>
  <c r="G3219" i="45"/>
  <c r="G2507" i="45"/>
  <c r="G3168" i="45"/>
  <c r="G2954" i="45"/>
  <c r="G3321" i="45"/>
  <c r="G2870" i="45"/>
  <c r="G3366" i="45"/>
  <c r="L47" i="35" l="1"/>
  <c r="O47" i="35" s="1"/>
  <c r="L57" i="35"/>
  <c r="P57" i="35" s="1"/>
  <c r="L7" i="35"/>
  <c r="L44" i="35"/>
  <c r="L29" i="35"/>
  <c r="L58" i="35"/>
  <c r="P58" i="35" s="1"/>
  <c r="L71" i="35"/>
  <c r="O71" i="35" s="1"/>
  <c r="L9" i="35"/>
  <c r="L32" i="35"/>
  <c r="L90" i="35"/>
  <c r="L87" i="35"/>
  <c r="P87" i="35" s="1"/>
  <c r="L52" i="35"/>
  <c r="O52" i="35" s="1"/>
  <c r="L86" i="35"/>
  <c r="P86" i="35" s="1"/>
  <c r="L78" i="35"/>
  <c r="L68" i="35"/>
  <c r="P68" i="35" s="1"/>
  <c r="L23" i="35"/>
  <c r="L37" i="35"/>
  <c r="L62" i="35"/>
  <c r="P62" i="35" s="1"/>
  <c r="L123" i="35"/>
  <c r="P123" i="35" s="1"/>
  <c r="L43" i="35"/>
  <c r="O43" i="35" s="1"/>
  <c r="L111" i="35"/>
  <c r="L105" i="35"/>
  <c r="L108" i="35"/>
  <c r="P108" i="35" s="1"/>
  <c r="L79" i="35"/>
  <c r="O79" i="35" s="1"/>
  <c r="L84" i="35"/>
  <c r="O84" i="35" s="1"/>
  <c r="L65" i="35"/>
  <c r="P65" i="35" s="1"/>
  <c r="L74" i="35"/>
  <c r="L98" i="35"/>
  <c r="P98" i="35" s="1"/>
  <c r="L49" i="35"/>
  <c r="P49" i="35" s="1"/>
  <c r="L89" i="35"/>
  <c r="P89" i="35" s="1"/>
  <c r="L53" i="35"/>
  <c r="P53" i="35" s="1"/>
  <c r="L55" i="35"/>
  <c r="L88" i="35"/>
  <c r="O88" i="35" s="1"/>
  <c r="L12" i="35"/>
  <c r="P12" i="35" s="1"/>
  <c r="L103" i="35"/>
  <c r="L7" i="45"/>
  <c r="O7" i="45" s="1"/>
  <c r="L5" i="45"/>
  <c r="L59" i="35"/>
  <c r="L97" i="35"/>
  <c r="P97" i="35" s="1"/>
  <c r="L8" i="35"/>
  <c r="O8" i="35" s="1"/>
  <c r="L14" i="45"/>
  <c r="L6" i="45"/>
  <c r="O6" i="45" s="1"/>
  <c r="L11" i="35"/>
  <c r="P11" i="35" s="1"/>
  <c r="L15" i="45"/>
  <c r="O15" i="45" s="1"/>
  <c r="L22" i="45"/>
  <c r="L34" i="45"/>
  <c r="P34" i="45" s="1"/>
  <c r="L40" i="35"/>
  <c r="O40" i="35" s="1"/>
  <c r="L15" i="35"/>
  <c r="P15" i="35" s="1"/>
  <c r="L10" i="35"/>
  <c r="P10" i="35" s="1"/>
  <c r="L94" i="35"/>
  <c r="P94" i="35" s="1"/>
  <c r="L23" i="45"/>
  <c r="L73" i="35"/>
  <c r="O73" i="35" s="1"/>
  <c r="L20" i="35"/>
  <c r="O20" i="35" s="1"/>
  <c r="L27" i="35"/>
  <c r="O27" i="35" s="1"/>
  <c r="L112" i="45"/>
  <c r="L39" i="45"/>
  <c r="L55" i="45"/>
  <c r="L93" i="45"/>
  <c r="P93" i="45" s="1"/>
  <c r="L79" i="45"/>
  <c r="L26" i="35"/>
  <c r="O26" i="35" s="1"/>
  <c r="L124" i="35"/>
  <c r="O124" i="35" s="1"/>
  <c r="L76" i="35"/>
  <c r="P76" i="35" s="1"/>
  <c r="L11" i="45"/>
  <c r="L86" i="45"/>
  <c r="L85" i="35"/>
  <c r="P85" i="35" s="1"/>
  <c r="L69" i="35"/>
  <c r="P69" i="35" s="1"/>
  <c r="L59" i="45"/>
  <c r="L41" i="35"/>
  <c r="P41" i="35" s="1"/>
  <c r="L38" i="35"/>
  <c r="P38" i="35" s="1"/>
  <c r="L56" i="45"/>
  <c r="P27" i="45"/>
  <c r="O27" i="45"/>
  <c r="O70" i="45"/>
  <c r="P70" i="45"/>
  <c r="Q70" i="45" s="1"/>
  <c r="L69" i="45"/>
  <c r="L2" i="45"/>
  <c r="L96" i="45"/>
  <c r="L14" i="35"/>
  <c r="L9" i="45"/>
  <c r="P47" i="35"/>
  <c r="L64" i="35"/>
  <c r="O25" i="35"/>
  <c r="P25" i="35"/>
  <c r="L118" i="45"/>
  <c r="O112" i="45"/>
  <c r="P112" i="45"/>
  <c r="L47" i="45"/>
  <c r="P105" i="45"/>
  <c r="O105" i="45"/>
  <c r="O73" i="45"/>
  <c r="P73" i="45"/>
  <c r="Q73" i="45" s="1"/>
  <c r="L48" i="35"/>
  <c r="O139" i="35"/>
  <c r="P139" i="35"/>
  <c r="L80" i="35"/>
  <c r="O37" i="35"/>
  <c r="P37" i="35"/>
  <c r="P89" i="45"/>
  <c r="O89" i="45"/>
  <c r="P79" i="35"/>
  <c r="L104" i="45"/>
  <c r="L40" i="45"/>
  <c r="L85" i="45"/>
  <c r="L81" i="35"/>
  <c r="L66" i="35"/>
  <c r="L112" i="35"/>
  <c r="L118" i="35"/>
  <c r="L36" i="35"/>
  <c r="O62" i="35"/>
  <c r="L93" i="35"/>
  <c r="L110" i="35"/>
  <c r="P54" i="45"/>
  <c r="O54" i="45"/>
  <c r="O14" i="45"/>
  <c r="P14" i="45"/>
  <c r="P39" i="45"/>
  <c r="O39" i="45"/>
  <c r="O55" i="45"/>
  <c r="P55" i="45"/>
  <c r="P6" i="45"/>
  <c r="O117" i="45"/>
  <c r="P117" i="45"/>
  <c r="Q117" i="45" s="1"/>
  <c r="O75" i="45"/>
  <c r="P75" i="45"/>
  <c r="O94" i="45"/>
  <c r="P94" i="45"/>
  <c r="O62" i="45"/>
  <c r="P62" i="45"/>
  <c r="Q62" i="45" s="1"/>
  <c r="P28" i="35"/>
  <c r="O28" i="35"/>
  <c r="O121" i="45"/>
  <c r="P121" i="45"/>
  <c r="O97" i="45"/>
  <c r="P97" i="45"/>
  <c r="P32" i="45"/>
  <c r="O32" i="45"/>
  <c r="P101" i="45"/>
  <c r="O101" i="45"/>
  <c r="O57" i="35"/>
  <c r="O93" i="45"/>
  <c r="P79" i="45"/>
  <c r="O79" i="45"/>
  <c r="P7" i="35"/>
  <c r="O7" i="35"/>
  <c r="O80" i="45"/>
  <c r="P80" i="45"/>
  <c r="Q80" i="45" s="1"/>
  <c r="O86" i="35"/>
  <c r="O78" i="35"/>
  <c r="P78" i="35"/>
  <c r="O109" i="35"/>
  <c r="P109" i="35"/>
  <c r="L21" i="45"/>
  <c r="O30" i="45"/>
  <c r="P30" i="45"/>
  <c r="P7" i="45"/>
  <c r="O22" i="45"/>
  <c r="P22" i="45"/>
  <c r="O34" i="45"/>
  <c r="L64" i="45"/>
  <c r="O5" i="45"/>
  <c r="P5" i="45"/>
  <c r="O24" i="45"/>
  <c r="P24" i="45"/>
  <c r="P35" i="45"/>
  <c r="O35" i="45"/>
  <c r="L100" i="35"/>
  <c r="L114" i="35"/>
  <c r="O4" i="35"/>
  <c r="P4" i="35"/>
  <c r="Q4" i="35" s="1"/>
  <c r="P90" i="45"/>
  <c r="O90" i="45"/>
  <c r="O72" i="45"/>
  <c r="P72" i="45"/>
  <c r="L114" i="45"/>
  <c r="L45" i="45"/>
  <c r="O60" i="45"/>
  <c r="P60" i="45"/>
  <c r="Q60" i="45" s="1"/>
  <c r="P115" i="45"/>
  <c r="O115" i="45"/>
  <c r="L60" i="35"/>
  <c r="L41" i="45"/>
  <c r="L33" i="35"/>
  <c r="L35" i="35"/>
  <c r="O108" i="45"/>
  <c r="P108" i="45"/>
  <c r="Q108" i="45" s="1"/>
  <c r="O74" i="35"/>
  <c r="P74" i="35"/>
  <c r="L96" i="35"/>
  <c r="L99" i="45"/>
  <c r="L54" i="35"/>
  <c r="L77" i="35"/>
  <c r="L116" i="35"/>
  <c r="L83" i="35"/>
  <c r="P44" i="45"/>
  <c r="O44" i="45"/>
  <c r="O52" i="45"/>
  <c r="P52" i="45"/>
  <c r="Q52" i="45" s="1"/>
  <c r="O11" i="45"/>
  <c r="P11" i="45"/>
  <c r="P63" i="45"/>
  <c r="O63" i="45"/>
  <c r="L48" i="45"/>
  <c r="L58" i="45"/>
  <c r="P88" i="45"/>
  <c r="O88" i="45"/>
  <c r="O16" i="45"/>
  <c r="P16" i="45"/>
  <c r="L6" i="35"/>
  <c r="O86" i="45"/>
  <c r="P86" i="45"/>
  <c r="L19" i="35"/>
  <c r="L29" i="45"/>
  <c r="L82" i="45"/>
  <c r="L109" i="45"/>
  <c r="L81" i="45"/>
  <c r="L2" i="35"/>
  <c r="O71" i="45"/>
  <c r="P71" i="45"/>
  <c r="L72" i="35"/>
  <c r="L78" i="45"/>
  <c r="L46" i="35"/>
  <c r="L74" i="45"/>
  <c r="L53" i="45"/>
  <c r="L125" i="35"/>
  <c r="O49" i="35"/>
  <c r="O89" i="35"/>
  <c r="O10" i="35"/>
  <c r="O59" i="35"/>
  <c r="P59" i="35"/>
  <c r="P44" i="35"/>
  <c r="O44" i="35"/>
  <c r="P29" i="35"/>
  <c r="O29" i="35"/>
  <c r="O94" i="35"/>
  <c r="L82" i="35"/>
  <c r="L38" i="45"/>
  <c r="P67" i="45"/>
  <c r="O67" i="45"/>
  <c r="P28" i="45"/>
  <c r="O28" i="45"/>
  <c r="L18" i="45"/>
  <c r="O61" i="45"/>
  <c r="P61" i="45"/>
  <c r="Q61" i="45" s="1"/>
  <c r="O19" i="45"/>
  <c r="P19" i="45"/>
  <c r="Q19" i="45" s="1"/>
  <c r="L83" i="45"/>
  <c r="P71" i="35"/>
  <c r="L5" i="35"/>
  <c r="O97" i="35"/>
  <c r="L46" i="45"/>
  <c r="L117" i="35"/>
  <c r="L106" i="45"/>
  <c r="P9" i="35"/>
  <c r="O9" i="35"/>
  <c r="L49" i="45"/>
  <c r="O107" i="45"/>
  <c r="P107" i="45"/>
  <c r="O91" i="45"/>
  <c r="P91" i="45"/>
  <c r="O32" i="35"/>
  <c r="P32" i="35"/>
  <c r="L115" i="35"/>
  <c r="L107" i="35"/>
  <c r="L121" i="35"/>
  <c r="L101" i="35"/>
  <c r="L120" i="35"/>
  <c r="L70" i="35"/>
  <c r="L50" i="35"/>
  <c r="P68" i="45"/>
  <c r="O68" i="45"/>
  <c r="P33" i="45"/>
  <c r="O33" i="45"/>
  <c r="O23" i="45"/>
  <c r="P23" i="45"/>
  <c r="O37" i="45"/>
  <c r="P37" i="45"/>
  <c r="P4" i="45"/>
  <c r="O4" i="45"/>
  <c r="L43" i="45"/>
  <c r="P102" i="35"/>
  <c r="O102" i="35"/>
  <c r="P113" i="45"/>
  <c r="O113" i="45"/>
  <c r="P16" i="35"/>
  <c r="O16" i="35"/>
  <c r="O10" i="45"/>
  <c r="P10" i="45"/>
  <c r="P56" i="35"/>
  <c r="O56" i="35"/>
  <c r="P110" i="45"/>
  <c r="O110" i="45"/>
  <c r="P84" i="45"/>
  <c r="O84" i="45"/>
  <c r="O20" i="45"/>
  <c r="P20" i="45"/>
  <c r="P55" i="35"/>
  <c r="O55" i="35"/>
  <c r="O67" i="35"/>
  <c r="P67" i="35"/>
  <c r="P98" i="45"/>
  <c r="O98" i="45"/>
  <c r="P111" i="35"/>
  <c r="O111" i="35"/>
  <c r="O69" i="35"/>
  <c r="P30" i="35"/>
  <c r="O30" i="35"/>
  <c r="P104" i="35"/>
  <c r="O104" i="35"/>
  <c r="O23" i="35"/>
  <c r="P23" i="35"/>
  <c r="P103" i="45"/>
  <c r="O103" i="45"/>
  <c r="I4" i="8"/>
  <c r="Q4" i="8"/>
  <c r="O90" i="35"/>
  <c r="P90" i="35"/>
  <c r="P20" i="35"/>
  <c r="O57" i="45"/>
  <c r="P57" i="45"/>
  <c r="Q57" i="45" s="1"/>
  <c r="P8" i="45"/>
  <c r="O8" i="45"/>
  <c r="P31" i="45"/>
  <c r="O31" i="45"/>
  <c r="P17" i="45"/>
  <c r="O17" i="45"/>
  <c r="L25" i="45"/>
  <c r="P8" i="35"/>
  <c r="L12" i="45"/>
  <c r="L76" i="45"/>
  <c r="O26" i="45"/>
  <c r="P26" i="45"/>
  <c r="P42" i="45"/>
  <c r="Q42" i="45" s="1"/>
  <c r="O42" i="45"/>
  <c r="O51" i="45"/>
  <c r="P51" i="45"/>
  <c r="L22" i="35"/>
  <c r="P102" i="45"/>
  <c r="O102" i="45"/>
  <c r="L51" i="35"/>
  <c r="L17" i="35"/>
  <c r="L111" i="45"/>
  <c r="L13" i="45"/>
  <c r="P100" i="45"/>
  <c r="O100" i="45"/>
  <c r="L34" i="35"/>
  <c r="P119" i="45"/>
  <c r="O119" i="45"/>
  <c r="L122" i="35"/>
  <c r="L87" i="45"/>
  <c r="L91" i="35"/>
  <c r="P77" i="45"/>
  <c r="O77" i="45"/>
  <c r="L119" i="35"/>
  <c r="L113" i="35"/>
  <c r="L63" i="35"/>
  <c r="L99" i="35"/>
  <c r="O66" i="45"/>
  <c r="P66" i="45"/>
  <c r="P50" i="45"/>
  <c r="O50" i="45"/>
  <c r="O3" i="45"/>
  <c r="P3" i="45"/>
  <c r="Q3" i="45" s="1"/>
  <c r="O59" i="45"/>
  <c r="P59" i="45"/>
  <c r="Q59" i="45" s="1"/>
  <c r="L65" i="45"/>
  <c r="L42" i="35"/>
  <c r="O120" i="45"/>
  <c r="P120" i="45"/>
  <c r="P95" i="45"/>
  <c r="O95" i="45"/>
  <c r="L3" i="35"/>
  <c r="O106" i="35"/>
  <c r="P106" i="35"/>
  <c r="L39" i="35"/>
  <c r="L45" i="35"/>
  <c r="L13" i="35"/>
  <c r="L36" i="45"/>
  <c r="L75" i="35"/>
  <c r="L92" i="45"/>
  <c r="L24" i="35"/>
  <c r="O116" i="45"/>
  <c r="P116" i="45"/>
  <c r="L21" i="35"/>
  <c r="P103" i="35"/>
  <c r="O103" i="35"/>
  <c r="P105" i="35"/>
  <c r="O105" i="35"/>
  <c r="O87" i="35"/>
  <c r="L61" i="35"/>
  <c r="O65" i="35" l="1"/>
  <c r="Q65" i="35" s="1"/>
  <c r="O108" i="35"/>
  <c r="P88" i="35"/>
  <c r="P40" i="35"/>
  <c r="O12" i="35"/>
  <c r="O58" i="35"/>
  <c r="O68" i="35"/>
  <c r="Q68" i="35" s="1"/>
  <c r="O38" i="35"/>
  <c r="O85" i="35"/>
  <c r="O123" i="35"/>
  <c r="P73" i="35"/>
  <c r="P52" i="35"/>
  <c r="P27" i="35"/>
  <c r="P43" i="35"/>
  <c r="Q44" i="35"/>
  <c r="O11" i="35"/>
  <c r="Q79" i="35"/>
  <c r="Q108" i="35"/>
  <c r="Q20" i="35"/>
  <c r="Q23" i="35"/>
  <c r="O53" i="35"/>
  <c r="P84" i="35"/>
  <c r="Q84" i="35" s="1"/>
  <c r="Q12" i="35"/>
  <c r="Q103" i="35"/>
  <c r="O98" i="35"/>
  <c r="P124" i="35"/>
  <c r="Q124" i="35" s="1"/>
  <c r="O15" i="35"/>
  <c r="Q15" i="35" s="1"/>
  <c r="O41" i="35"/>
  <c r="Q41" i="35" s="1"/>
  <c r="P26" i="35"/>
  <c r="Q26" i="35" s="1"/>
  <c r="Q16" i="35"/>
  <c r="O76" i="35"/>
  <c r="Q76" i="35" s="1"/>
  <c r="P15" i="45"/>
  <c r="Q69" i="35"/>
  <c r="Q24" i="45"/>
  <c r="Q109" i="35"/>
  <c r="Q86" i="35"/>
  <c r="Q32" i="35"/>
  <c r="Q5" i="45"/>
  <c r="Q62" i="35"/>
  <c r="Q11" i="35"/>
  <c r="Q14" i="45"/>
  <c r="Q50" i="45"/>
  <c r="Q77" i="45"/>
  <c r="Q102" i="45"/>
  <c r="Q31" i="45"/>
  <c r="Q104" i="35"/>
  <c r="Q98" i="45"/>
  <c r="Q56" i="35"/>
  <c r="Q102" i="35"/>
  <c r="Q43" i="35"/>
  <c r="Q91" i="45"/>
  <c r="Q53" i="35"/>
  <c r="Q71" i="35"/>
  <c r="Q58" i="35"/>
  <c r="Q10" i="35"/>
  <c r="Q63" i="45"/>
  <c r="Q98" i="35"/>
  <c r="Q34" i="45"/>
  <c r="Q30" i="45"/>
  <c r="Q52" i="35"/>
  <c r="Q7" i="35"/>
  <c r="Q57" i="35"/>
  <c r="Q38" i="35"/>
  <c r="Q106" i="35"/>
  <c r="Q100" i="45"/>
  <c r="Q51" i="45"/>
  <c r="Q8" i="35"/>
  <c r="Q8" i="45"/>
  <c r="Q30" i="35"/>
  <c r="Q29" i="35"/>
  <c r="Q89" i="35"/>
  <c r="Q115" i="45"/>
  <c r="Q90" i="45"/>
  <c r="Q35" i="45"/>
  <c r="Q22" i="45"/>
  <c r="Q101" i="45"/>
  <c r="Q105" i="45"/>
  <c r="Q87" i="35"/>
  <c r="Q26" i="45"/>
  <c r="Q23" i="45"/>
  <c r="Q9" i="35"/>
  <c r="Q59" i="35"/>
  <c r="Q71" i="45"/>
  <c r="Q86" i="45"/>
  <c r="O113" i="35"/>
  <c r="P113" i="35"/>
  <c r="O17" i="35"/>
  <c r="P17" i="35"/>
  <c r="P119" i="35"/>
  <c r="O119" i="35"/>
  <c r="O51" i="35"/>
  <c r="P51" i="35"/>
  <c r="O34" i="35"/>
  <c r="P34" i="35"/>
  <c r="P76" i="45"/>
  <c r="O76" i="45"/>
  <c r="O2" i="35"/>
  <c r="P2" i="35"/>
  <c r="O6" i="35"/>
  <c r="P6" i="35"/>
  <c r="O116" i="35"/>
  <c r="P116" i="35"/>
  <c r="Q116" i="35" s="1"/>
  <c r="P60" i="35"/>
  <c r="O60" i="35"/>
  <c r="P100" i="35"/>
  <c r="O100" i="35"/>
  <c r="O93" i="35"/>
  <c r="P93" i="35"/>
  <c r="O85" i="45"/>
  <c r="P85" i="45"/>
  <c r="Q85" i="45" s="1"/>
  <c r="O96" i="45"/>
  <c r="P96" i="45"/>
  <c r="P36" i="45"/>
  <c r="O36" i="45"/>
  <c r="O45" i="35"/>
  <c r="P45" i="35"/>
  <c r="Q105" i="35"/>
  <c r="O39" i="35"/>
  <c r="P39" i="35"/>
  <c r="P42" i="35"/>
  <c r="O42" i="35"/>
  <c r="Q66" i="45"/>
  <c r="O91" i="35"/>
  <c r="P91" i="35"/>
  <c r="P22" i="35"/>
  <c r="O22" i="35"/>
  <c r="P12" i="45"/>
  <c r="O12" i="45"/>
  <c r="Q67" i="35"/>
  <c r="Q73" i="35"/>
  <c r="Q10" i="45"/>
  <c r="O43" i="45"/>
  <c r="P43" i="45"/>
  <c r="Q33" i="45"/>
  <c r="O101" i="35"/>
  <c r="P101" i="35"/>
  <c r="Q107" i="45"/>
  <c r="Q28" i="45"/>
  <c r="O53" i="45"/>
  <c r="P53" i="45"/>
  <c r="O81" i="45"/>
  <c r="P81" i="45"/>
  <c r="Q81" i="45" s="1"/>
  <c r="Q16" i="45"/>
  <c r="Q11" i="45"/>
  <c r="Q40" i="35"/>
  <c r="Q74" i="35"/>
  <c r="Q121" i="45"/>
  <c r="Q75" i="45"/>
  <c r="Q39" i="45"/>
  <c r="O40" i="45"/>
  <c r="P40" i="45"/>
  <c r="P64" i="35"/>
  <c r="O64" i="35"/>
  <c r="P2" i="45"/>
  <c r="O2" i="45"/>
  <c r="O121" i="35"/>
  <c r="P121" i="35"/>
  <c r="P106" i="45"/>
  <c r="O106" i="45"/>
  <c r="P83" i="45"/>
  <c r="O83" i="45"/>
  <c r="O74" i="45"/>
  <c r="P74" i="45"/>
  <c r="P109" i="45"/>
  <c r="O109" i="45"/>
  <c r="O21" i="45"/>
  <c r="P21" i="45"/>
  <c r="P104" i="45"/>
  <c r="O104" i="45"/>
  <c r="O69" i="45"/>
  <c r="P69" i="45"/>
  <c r="P87" i="45"/>
  <c r="O87" i="45"/>
  <c r="O122" i="35"/>
  <c r="P122" i="35"/>
  <c r="P13" i="45"/>
  <c r="O13" i="45"/>
  <c r="Q4" i="45"/>
  <c r="Q68" i="45"/>
  <c r="P107" i="35"/>
  <c r="O107" i="35"/>
  <c r="O49" i="45"/>
  <c r="P49" i="45"/>
  <c r="P117" i="35"/>
  <c r="O117" i="35"/>
  <c r="Q67" i="45"/>
  <c r="P46" i="35"/>
  <c r="O46" i="35"/>
  <c r="O82" i="45"/>
  <c r="P82" i="45"/>
  <c r="O77" i="35"/>
  <c r="P77" i="35"/>
  <c r="P36" i="35"/>
  <c r="O36" i="35"/>
  <c r="O80" i="35"/>
  <c r="P80" i="35"/>
  <c r="P47" i="45"/>
  <c r="O47" i="45"/>
  <c r="Q27" i="35"/>
  <c r="O24" i="35"/>
  <c r="P24" i="35"/>
  <c r="O99" i="35"/>
  <c r="P99" i="35"/>
  <c r="P92" i="45"/>
  <c r="O92" i="45"/>
  <c r="P3" i="35"/>
  <c r="O3" i="35"/>
  <c r="P63" i="35"/>
  <c r="O63" i="35"/>
  <c r="O111" i="45"/>
  <c r="P111" i="45"/>
  <c r="P25" i="45"/>
  <c r="O25" i="45"/>
  <c r="Q103" i="45"/>
  <c r="Q88" i="35"/>
  <c r="Q84" i="45"/>
  <c r="Q37" i="45"/>
  <c r="O50" i="35"/>
  <c r="P50" i="35"/>
  <c r="P115" i="35"/>
  <c r="O115" i="35"/>
  <c r="Q85" i="35"/>
  <c r="P46" i="45"/>
  <c r="Q46" i="45" s="1"/>
  <c r="O46" i="45"/>
  <c r="O38" i="45"/>
  <c r="P38" i="45"/>
  <c r="Q49" i="35"/>
  <c r="P78" i="45"/>
  <c r="O78" i="45"/>
  <c r="P29" i="45"/>
  <c r="O29" i="45"/>
  <c r="Q29" i="45" s="1"/>
  <c r="Q88" i="45"/>
  <c r="O54" i="35"/>
  <c r="P54" i="35"/>
  <c r="Q15" i="45"/>
  <c r="Q79" i="45"/>
  <c r="Q28" i="35"/>
  <c r="O118" i="35"/>
  <c r="P118" i="35"/>
  <c r="Q139" i="35"/>
  <c r="Q112" i="45"/>
  <c r="Q47" i="35"/>
  <c r="O61" i="35"/>
  <c r="P61" i="35"/>
  <c r="O70" i="35"/>
  <c r="P70" i="35"/>
  <c r="P82" i="35"/>
  <c r="O82" i="35"/>
  <c r="O72" i="35"/>
  <c r="P72" i="35"/>
  <c r="O19" i="35"/>
  <c r="P19" i="35"/>
  <c r="P58" i="45"/>
  <c r="O58" i="45"/>
  <c r="O99" i="45"/>
  <c r="P99" i="45"/>
  <c r="O35" i="35"/>
  <c r="P35" i="35"/>
  <c r="O45" i="45"/>
  <c r="P45" i="45"/>
  <c r="O112" i="35"/>
  <c r="P112" i="35"/>
  <c r="O21" i="35"/>
  <c r="P21" i="35"/>
  <c r="Q17" i="45"/>
  <c r="Q111" i="35"/>
  <c r="Q55" i="35"/>
  <c r="Q110" i="45"/>
  <c r="Q113" i="45"/>
  <c r="O120" i="35"/>
  <c r="P120" i="35"/>
  <c r="Q97" i="35"/>
  <c r="O125" i="35"/>
  <c r="P125" i="35"/>
  <c r="P48" i="45"/>
  <c r="O48" i="45"/>
  <c r="Q44" i="45"/>
  <c r="O96" i="35"/>
  <c r="P96" i="35"/>
  <c r="O33" i="35"/>
  <c r="P33" i="35"/>
  <c r="O114" i="45"/>
  <c r="P114" i="45"/>
  <c r="Q114" i="45" s="1"/>
  <c r="Q123" i="35"/>
  <c r="Q93" i="45"/>
  <c r="Q32" i="45"/>
  <c r="Q6" i="45"/>
  <c r="Q54" i="45"/>
  <c r="P66" i="35"/>
  <c r="O66" i="35"/>
  <c r="Q89" i="45"/>
  <c r="P48" i="35"/>
  <c r="O48" i="35"/>
  <c r="P118" i="45"/>
  <c r="O118" i="45"/>
  <c r="O9" i="45"/>
  <c r="P9" i="45"/>
  <c r="Q27" i="45"/>
  <c r="P65" i="45"/>
  <c r="O65" i="45"/>
  <c r="P75" i="35"/>
  <c r="O75" i="35"/>
  <c r="Q95" i="45"/>
  <c r="Q116" i="45"/>
  <c r="P13" i="35"/>
  <c r="O13" i="35"/>
  <c r="Q120" i="45"/>
  <c r="Q119" i="45"/>
  <c r="Q90" i="35"/>
  <c r="Q20" i="45"/>
  <c r="O5" i="35"/>
  <c r="P5" i="35"/>
  <c r="P18" i="45"/>
  <c r="O18" i="45"/>
  <c r="Q94" i="35"/>
  <c r="O83" i="35"/>
  <c r="P83" i="35"/>
  <c r="O41" i="45"/>
  <c r="P41" i="45"/>
  <c r="Q72" i="45"/>
  <c r="O114" i="35"/>
  <c r="P114" i="35"/>
  <c r="P64" i="45"/>
  <c r="O64" i="45"/>
  <c r="Q7" i="45"/>
  <c r="Q78" i="35"/>
  <c r="Q97" i="45"/>
  <c r="Q94" i="45"/>
  <c r="Q55" i="45"/>
  <c r="O110" i="35"/>
  <c r="P110" i="35"/>
  <c r="P81" i="35"/>
  <c r="O81" i="35"/>
  <c r="Q37" i="35"/>
  <c r="Q25" i="35"/>
  <c r="O14" i="35"/>
  <c r="P14" i="35"/>
  <c r="O56" i="45"/>
  <c r="P56" i="45"/>
  <c r="Q34" i="35" l="1"/>
  <c r="Q114" i="35"/>
  <c r="Q121" i="35"/>
  <c r="Q66" i="35"/>
  <c r="Q80" i="35"/>
  <c r="Q112" i="35"/>
  <c r="Q70" i="35"/>
  <c r="Q14" i="35"/>
  <c r="Q113" i="35"/>
  <c r="Q39" i="35"/>
  <c r="Q12" i="45"/>
  <c r="Q76" i="45"/>
  <c r="Q78" i="45"/>
  <c r="Q92" i="45"/>
  <c r="Q107" i="35"/>
  <c r="Q87" i="45"/>
  <c r="Q65" i="45"/>
  <c r="Q48" i="45"/>
  <c r="Q41" i="45"/>
  <c r="Q5" i="35"/>
  <c r="Q33" i="35"/>
  <c r="Q54" i="35"/>
  <c r="Q38" i="45"/>
  <c r="Q53" i="45"/>
  <c r="Q91" i="35"/>
  <c r="Q45" i="35"/>
  <c r="Q93" i="35"/>
  <c r="Q6" i="35"/>
  <c r="Q51" i="35"/>
  <c r="Q83" i="35"/>
  <c r="Q75" i="35"/>
  <c r="Q118" i="45"/>
  <c r="Q96" i="35"/>
  <c r="Q120" i="35"/>
  <c r="Q82" i="35"/>
  <c r="Q117" i="35"/>
  <c r="Q104" i="45"/>
  <c r="Q83" i="45"/>
  <c r="Q64" i="35"/>
  <c r="Q2" i="35"/>
  <c r="Q49" i="45"/>
  <c r="Q122" i="35"/>
  <c r="Q21" i="45"/>
  <c r="Q40" i="45"/>
  <c r="Q42" i="35"/>
  <c r="Q21" i="35"/>
  <c r="Q99" i="45"/>
  <c r="Q63" i="35"/>
  <c r="Q24" i="35"/>
  <c r="Q36" i="35"/>
  <c r="Q13" i="45"/>
  <c r="Q118" i="35"/>
  <c r="Q77" i="35"/>
  <c r="Q36" i="45"/>
  <c r="Q100" i="35"/>
  <c r="Q119" i="35"/>
  <c r="Q81" i="35"/>
  <c r="Q56" i="45"/>
  <c r="Q110" i="35"/>
  <c r="Q64" i="45"/>
  <c r="Q48" i="35"/>
  <c r="Q58" i="45"/>
  <c r="Q3" i="35"/>
  <c r="Q47" i="45"/>
  <c r="Q82" i="45"/>
  <c r="Q106" i="45"/>
  <c r="Q101" i="35"/>
  <c r="Q96" i="45"/>
  <c r="Q60" i="35"/>
  <c r="Q17" i="35"/>
  <c r="Q45" i="45"/>
  <c r="Q19" i="35"/>
  <c r="Q61" i="35"/>
  <c r="Q115" i="35"/>
  <c r="Q25" i="45"/>
  <c r="Q109" i="45"/>
  <c r="Q18" i="45"/>
  <c r="Q13" i="35"/>
  <c r="Q9" i="45"/>
  <c r="Q125" i="35"/>
  <c r="Q35" i="35"/>
  <c r="Q72" i="35"/>
  <c r="Q50" i="35"/>
  <c r="Q111" i="45"/>
  <c r="Q99" i="35"/>
  <c r="Q46" i="35"/>
  <c r="Q69" i="45"/>
  <c r="Q74" i="45"/>
  <c r="Q2" i="45"/>
  <c r="Q43" i="45"/>
  <c r="Q22" i="35"/>
</calcChain>
</file>

<file path=xl/sharedStrings.xml><?xml version="1.0" encoding="utf-8"?>
<sst xmlns="http://schemas.openxmlformats.org/spreadsheetml/2006/main" count="355" uniqueCount="239">
  <si>
    <t>しきい値</t>
  </si>
  <si>
    <t>コード(手入力）</t>
  </si>
  <si>
    <t>銘柄名（RSS）</t>
  </si>
  <si>
    <t>当日出来高（RSS）</t>
  </si>
  <si>
    <t>RVOL</t>
  </si>
  <si>
    <t>メモ</t>
  </si>
  <si>
    <t>20日平均出来高</t>
    <rPh sb="2" eb="3">
      <t>ヒ</t>
    </rPh>
    <rPh sb="3" eb="5">
      <t>ヘイキン</t>
    </rPh>
    <rPh sb="5" eb="8">
      <t>デキダカ</t>
    </rPh>
    <phoneticPr fontId="3"/>
  </si>
  <si>
    <t>コード</t>
    <phoneticPr fontId="3"/>
  </si>
  <si>
    <t>254A</t>
  </si>
  <si>
    <t>現在値</t>
    <rPh sb="0" eb="3">
      <t>ゲンザイチ</t>
    </rPh>
    <phoneticPr fontId="3"/>
  </si>
  <si>
    <t>ビットコイン
保有額（百万円）</t>
    <rPh sb="7" eb="10">
      <t>ホユウガク</t>
    </rPh>
    <rPh sb="11" eb="12">
      <t>ヒャク</t>
    </rPh>
    <rPh sb="12" eb="13">
      <t>マン</t>
    </rPh>
    <rPh sb="13" eb="14">
      <t>エン</t>
    </rPh>
    <phoneticPr fontId="3"/>
  </si>
  <si>
    <t>ビットコイン
保有数</t>
    <rPh sb="7" eb="10">
      <t>ホユウスウ</t>
    </rPh>
    <phoneticPr fontId="3"/>
  </si>
  <si>
    <t>1株
ビットコイン</t>
    <rPh sb="1" eb="2">
      <t>カブ</t>
    </rPh>
    <phoneticPr fontId="3"/>
  </si>
  <si>
    <t>株式総数
（百万）</t>
    <rPh sb="0" eb="2">
      <t>カブシキ</t>
    </rPh>
    <rPh sb="2" eb="4">
      <t>ソウスウ</t>
    </rPh>
    <rPh sb="6" eb="8">
      <t>ヒャクマン</t>
    </rPh>
    <phoneticPr fontId="3"/>
  </si>
  <si>
    <t>時価総額
（百万円）</t>
    <rPh sb="0" eb="4">
      <t>ジカソウガク</t>
    </rPh>
    <rPh sb="6" eb="9">
      <t>ヒャクマンエン</t>
    </rPh>
    <phoneticPr fontId="3"/>
  </si>
  <si>
    <t>前日比率
（％）</t>
    <rPh sb="0" eb="3">
      <t>ゼンジツヒ</t>
    </rPh>
    <rPh sb="3" eb="4">
      <t>リツ</t>
    </rPh>
    <phoneticPr fontId="3"/>
  </si>
  <si>
    <t>補正RVOL</t>
    <rPh sb="0" eb="2">
      <t>ホセイ</t>
    </rPh>
    <phoneticPr fontId="3"/>
  </si>
  <si>
    <t>補正係数
300/経過時間（分）</t>
    <rPh sb="0" eb="2">
      <t>ホセイ</t>
    </rPh>
    <rPh sb="2" eb="4">
      <t>ケイスウ</t>
    </rPh>
    <rPh sb="9" eb="11">
      <t>ケイカ</t>
    </rPh>
    <rPh sb="11" eb="13">
      <t>ジカン</t>
    </rPh>
    <rPh sb="14" eb="15">
      <t>フン</t>
    </rPh>
    <phoneticPr fontId="3"/>
  </si>
  <si>
    <t>配当月</t>
  </si>
  <si>
    <t>配当率</t>
  </si>
  <si>
    <t>売上高営業利益</t>
  </si>
  <si>
    <t>いちご</t>
  </si>
  <si>
    <t>ディップ</t>
  </si>
  <si>
    <t>カワサキ</t>
  </si>
  <si>
    <t>INPEX</t>
  </si>
  <si>
    <t>12，6</t>
  </si>
  <si>
    <t>ヒューリック</t>
  </si>
  <si>
    <t>スターティア</t>
  </si>
  <si>
    <t>3，9</t>
  </si>
  <si>
    <t>日本電信電話</t>
  </si>
  <si>
    <t>casa</t>
  </si>
  <si>
    <t>7,1</t>
  </si>
  <si>
    <t>1M</t>
  </si>
  <si>
    <t>5M</t>
  </si>
  <si>
    <t>1H</t>
  </si>
  <si>
    <t>平均足</t>
  </si>
  <si>
    <t>20-24</t>
  </si>
  <si>
    <t>MACD</t>
  </si>
  <si>
    <t>26.52.20</t>
  </si>
  <si>
    <t>RCI</t>
  </si>
  <si>
    <t>9，12，30、0.85</t>
  </si>
  <si>
    <t>14，20，50、0.8</t>
  </si>
  <si>
    <t>24，36，72，0.75</t>
  </si>
  <si>
    <t>Trend Bar</t>
  </si>
  <si>
    <t>BandHalfLen　15</t>
  </si>
  <si>
    <t>BTCUSD</t>
  </si>
  <si>
    <t>9.14.52.09</t>
  </si>
  <si>
    <t>26.34.48.09</t>
  </si>
  <si>
    <t>信用倍率</t>
    <rPh sb="0" eb="2">
      <t>シンヨウ</t>
    </rPh>
    <rPh sb="2" eb="4">
      <t>バイリツ</t>
    </rPh>
    <phoneticPr fontId="3"/>
  </si>
  <si>
    <t>PER</t>
    <phoneticPr fontId="3"/>
  </si>
  <si>
    <t>PBR</t>
    <phoneticPr fontId="3"/>
  </si>
  <si>
    <t>PER</t>
    <phoneticPr fontId="3"/>
  </si>
  <si>
    <t>PBR</t>
    <phoneticPr fontId="3"/>
  </si>
  <si>
    <t>配当</t>
    <rPh sb="0" eb="2">
      <t>ハイトウ</t>
    </rPh>
    <phoneticPr fontId="3"/>
  </si>
  <si>
    <t>mNAV</t>
    <phoneticPr fontId="3"/>
  </si>
  <si>
    <t>前日比率</t>
    <rPh sb="0" eb="2">
      <t>ゼンジツ</t>
    </rPh>
    <rPh sb="2" eb="4">
      <t>ヒリツ</t>
    </rPh>
    <phoneticPr fontId="3"/>
  </si>
  <si>
    <t>3億円購入予定</t>
    <rPh sb="1" eb="3">
      <t>オクエン</t>
    </rPh>
    <rPh sb="3" eb="5">
      <t>コウニュウ</t>
    </rPh>
    <rPh sb="5" eb="7">
      <t>ヨテイ</t>
    </rPh>
    <phoneticPr fontId="3"/>
  </si>
  <si>
    <t>VWAP</t>
    <phoneticPr fontId="3"/>
  </si>
  <si>
    <t>判定2</t>
    <rPh sb="0" eb="2">
      <t>ハンテイ</t>
    </rPh>
    <phoneticPr fontId="3"/>
  </si>
  <si>
    <t>配当率</t>
    <rPh sb="0" eb="2">
      <t>ハイトウ</t>
    </rPh>
    <rPh sb="2" eb="3">
      <t>リツ</t>
    </rPh>
    <phoneticPr fontId="3"/>
  </si>
  <si>
    <t>BPS</t>
    <phoneticPr fontId="3"/>
  </si>
  <si>
    <t>10年後のBPS</t>
    <rPh sb="2" eb="4">
      <t>ネンゴ</t>
    </rPh>
    <phoneticPr fontId="3"/>
  </si>
  <si>
    <t>ROE</t>
    <phoneticPr fontId="3"/>
  </si>
  <si>
    <t>EPS</t>
    <phoneticPr fontId="3"/>
  </si>
  <si>
    <t>平均BPS成長率</t>
    <rPh sb="0" eb="2">
      <t>ヘイキン</t>
    </rPh>
    <rPh sb="5" eb="8">
      <t>セイチョウリツ</t>
    </rPh>
    <phoneticPr fontId="3"/>
  </si>
  <si>
    <t>前期</t>
    <rPh sb="0" eb="2">
      <t>ゼンキ</t>
    </rPh>
    <phoneticPr fontId="3"/>
  </si>
  <si>
    <t>4期前</t>
    <rPh sb="1" eb="3">
      <t>キマエ</t>
    </rPh>
    <phoneticPr fontId="3"/>
  </si>
  <si>
    <t>5期前</t>
    <rPh sb="1" eb="3">
      <t>キマエ</t>
    </rPh>
    <phoneticPr fontId="3"/>
  </si>
  <si>
    <t>9期前</t>
    <rPh sb="1" eb="3">
      <t>キマエ</t>
    </rPh>
    <phoneticPr fontId="3"/>
  </si>
  <si>
    <t>10期前</t>
    <rPh sb="2" eb="4">
      <t>キマエ</t>
    </rPh>
    <phoneticPr fontId="3"/>
  </si>
  <si>
    <t>４期分</t>
    <rPh sb="1" eb="3">
      <t>キブン</t>
    </rPh>
    <phoneticPr fontId="3"/>
  </si>
  <si>
    <t>５期分</t>
    <rPh sb="1" eb="3">
      <t>キブン</t>
    </rPh>
    <phoneticPr fontId="3"/>
  </si>
  <si>
    <t>9期分</t>
    <rPh sb="1" eb="2">
      <t>キ</t>
    </rPh>
    <rPh sb="2" eb="3">
      <t>ブン</t>
    </rPh>
    <phoneticPr fontId="3"/>
  </si>
  <si>
    <t>10期分</t>
    <rPh sb="2" eb="3">
      <t>キ</t>
    </rPh>
    <rPh sb="3" eb="4">
      <t>ブン</t>
    </rPh>
    <phoneticPr fontId="3"/>
  </si>
  <si>
    <t>市場部</t>
    <rPh sb="0" eb="3">
      <t>シジョウブ</t>
    </rPh>
    <phoneticPr fontId="3"/>
  </si>
  <si>
    <t>前日比</t>
    <rPh sb="0" eb="2">
      <t>ゼンジツ</t>
    </rPh>
    <rPh sb="2" eb="3">
      <t>ヒ</t>
    </rPh>
    <phoneticPr fontId="3"/>
  </si>
  <si>
    <t>49億購入予定</t>
    <rPh sb="2" eb="3">
      <t>オク</t>
    </rPh>
    <rPh sb="3" eb="5">
      <t>コウニュウ</t>
    </rPh>
    <rPh sb="5" eb="7">
      <t>ヨテイ</t>
    </rPh>
    <phoneticPr fontId="3"/>
  </si>
  <si>
    <t>202A</t>
    <phoneticPr fontId="3"/>
  </si>
  <si>
    <t>368A</t>
    <phoneticPr fontId="3"/>
  </si>
  <si>
    <t>215A</t>
    <phoneticPr fontId="3"/>
  </si>
  <si>
    <t>時価総額</t>
    <rPh sb="0" eb="4">
      <t>ジカソウガク</t>
    </rPh>
    <phoneticPr fontId="3"/>
  </si>
  <si>
    <t>列1</t>
  </si>
  <si>
    <t>行使価格</t>
    <rPh sb="0" eb="4">
      <t>コウシカカク</t>
    </rPh>
    <phoneticPr fontId="3"/>
  </si>
  <si>
    <t>339A</t>
    <phoneticPr fontId="3"/>
  </si>
  <si>
    <t>イーサ</t>
    <phoneticPr fontId="3"/>
  </si>
  <si>
    <t>ビット</t>
    <phoneticPr fontId="3"/>
  </si>
  <si>
    <t>3億購入予定。mNAV29</t>
    <rPh sb="1" eb="2">
      <t>オク</t>
    </rPh>
    <rPh sb="2" eb="4">
      <t>コウニュウ</t>
    </rPh>
    <rPh sb="4" eb="6">
      <t>ヨテイ</t>
    </rPh>
    <phoneticPr fontId="3"/>
  </si>
  <si>
    <t>EPS</t>
    <phoneticPr fontId="3"/>
  </si>
  <si>
    <t>銘柄名</t>
    <rPh sb="0" eb="3">
      <t>メイガラメイ</t>
    </rPh>
    <phoneticPr fontId="3"/>
  </si>
  <si>
    <t>発行株式数</t>
    <rPh sb="0" eb="5">
      <t>ハッコウカブシキスウ</t>
    </rPh>
    <phoneticPr fontId="3"/>
  </si>
  <si>
    <t>稀釈化率</t>
    <rPh sb="0" eb="4">
      <t>キシャクカリツ</t>
    </rPh>
    <phoneticPr fontId="3"/>
  </si>
  <si>
    <t>時価総額（百万）</t>
    <rPh sb="0" eb="4">
      <t>ジカソウガク</t>
    </rPh>
    <rPh sb="5" eb="6">
      <t>ヒャク</t>
    </rPh>
    <rPh sb="6" eb="7">
      <t>マン</t>
    </rPh>
    <phoneticPr fontId="3"/>
  </si>
  <si>
    <t>株式数（百万）</t>
    <rPh sb="0" eb="3">
      <t>カブシキスウ</t>
    </rPh>
    <phoneticPr fontId="3"/>
  </si>
  <si>
    <t>残り</t>
    <rPh sb="0" eb="1">
      <t>ノコ</t>
    </rPh>
    <phoneticPr fontId="3"/>
  </si>
  <si>
    <t>想定PER</t>
    <rPh sb="0" eb="2">
      <t>ソウテイ</t>
    </rPh>
    <phoneticPr fontId="3"/>
  </si>
  <si>
    <t>想定株価</t>
    <rPh sb="0" eb="2">
      <t>ソウテイ</t>
    </rPh>
    <rPh sb="2" eb="4">
      <t>カブカ</t>
    </rPh>
    <phoneticPr fontId="3"/>
  </si>
  <si>
    <t>業界</t>
    <rPh sb="0" eb="2">
      <t>ギョウカイ</t>
    </rPh>
    <phoneticPr fontId="3"/>
  </si>
  <si>
    <t>鉄鋼</t>
    <rPh sb="0" eb="2">
      <t>テッコウ</t>
    </rPh>
    <phoneticPr fontId="3"/>
  </si>
  <si>
    <t>神戸製鋼</t>
    <rPh sb="0" eb="2">
      <t>コウベ</t>
    </rPh>
    <rPh sb="2" eb="4">
      <t>セイコウ</t>
    </rPh>
    <phoneticPr fontId="3"/>
  </si>
  <si>
    <t>ゴム製品</t>
    <rPh sb="2" eb="4">
      <t>セイヒン</t>
    </rPh>
    <phoneticPr fontId="3"/>
  </si>
  <si>
    <t>バンドー化学</t>
    <rPh sb="4" eb="6">
      <t>カガク</t>
    </rPh>
    <phoneticPr fontId="3"/>
  </si>
  <si>
    <t>問題なし</t>
    <rPh sb="0" eb="2">
      <t>モンダイ</t>
    </rPh>
    <phoneticPr fontId="3"/>
  </si>
  <si>
    <t>637円以上で少しずつ利確。600円以下で買い増し。VWAP上で反転なら買い増し</t>
    <rPh sb="3" eb="4">
      <t>エン</t>
    </rPh>
    <rPh sb="4" eb="6">
      <t>イジョウ</t>
    </rPh>
    <rPh sb="7" eb="8">
      <t>スコ</t>
    </rPh>
    <rPh sb="11" eb="13">
      <t>リカク</t>
    </rPh>
    <rPh sb="17" eb="18">
      <t>エン</t>
    </rPh>
    <rPh sb="18" eb="20">
      <t>イカ</t>
    </rPh>
    <rPh sb="21" eb="22">
      <t>カ</t>
    </rPh>
    <rPh sb="23" eb="24">
      <t>マ</t>
    </rPh>
    <rPh sb="30" eb="31">
      <t>ジョウ</t>
    </rPh>
    <rPh sb="32" eb="34">
      <t>ハンテン</t>
    </rPh>
    <rPh sb="36" eb="37">
      <t>カ</t>
    </rPh>
    <rPh sb="38" eb="39">
      <t>マ</t>
    </rPh>
    <phoneticPr fontId="3"/>
  </si>
  <si>
    <t>1250円行使価格。S安で買い増し</t>
    <rPh sb="4" eb="5">
      <t>エン</t>
    </rPh>
    <rPh sb="5" eb="9">
      <t>コウシカカク</t>
    </rPh>
    <rPh sb="11" eb="12">
      <t>ヤス</t>
    </rPh>
    <rPh sb="13" eb="14">
      <t>カ</t>
    </rPh>
    <rPh sb="15" eb="16">
      <t>マ</t>
    </rPh>
    <phoneticPr fontId="3"/>
  </si>
  <si>
    <t>下げるなら買い増し</t>
    <rPh sb="0" eb="1">
      <t>サ</t>
    </rPh>
    <rPh sb="5" eb="6">
      <t>カ</t>
    </rPh>
    <rPh sb="7" eb="8">
      <t>マ</t>
    </rPh>
    <phoneticPr fontId="3"/>
  </si>
  <si>
    <t>水産農林</t>
    <rPh sb="0" eb="2">
      <t>スイサン</t>
    </rPh>
    <rPh sb="2" eb="4">
      <t>ノウリン</t>
    </rPh>
    <phoneticPr fontId="3"/>
  </si>
  <si>
    <t>ホクト</t>
    <phoneticPr fontId="3"/>
  </si>
  <si>
    <t>35億特損</t>
  </si>
  <si>
    <t>イーサ</t>
    <phoneticPr fontId="3"/>
  </si>
  <si>
    <t>340円以下から買い</t>
    <rPh sb="3" eb="4">
      <t>エン</t>
    </rPh>
    <rPh sb="4" eb="6">
      <t>イカ</t>
    </rPh>
    <rPh sb="8" eb="9">
      <t>カ</t>
    </rPh>
    <phoneticPr fontId="3"/>
  </si>
  <si>
    <t>535円超えてきたら買い</t>
    <rPh sb="3" eb="4">
      <t>エン</t>
    </rPh>
    <rPh sb="4" eb="5">
      <t>コ</t>
    </rPh>
    <rPh sb="10" eb="11">
      <t>カ</t>
    </rPh>
    <phoneticPr fontId="3"/>
  </si>
  <si>
    <t>買値平均の20円下で買い</t>
    <rPh sb="0" eb="2">
      <t>カイネ</t>
    </rPh>
    <rPh sb="2" eb="4">
      <t>ヘイキン</t>
    </rPh>
    <rPh sb="7" eb="8">
      <t>エン</t>
    </rPh>
    <rPh sb="8" eb="9">
      <t>シタ</t>
    </rPh>
    <rPh sb="10" eb="11">
      <t>カ</t>
    </rPh>
    <phoneticPr fontId="3"/>
  </si>
  <si>
    <t>回転日数</t>
    <rPh sb="0" eb="2">
      <t>カイテン</t>
    </rPh>
    <rPh sb="2" eb="4">
      <t>ニッスウ</t>
    </rPh>
    <phoneticPr fontId="3"/>
  </si>
  <si>
    <t>行使
価格</t>
    <rPh sb="0" eb="2">
      <t>コウシ</t>
    </rPh>
    <rPh sb="3" eb="5">
      <t>カカク</t>
    </rPh>
    <phoneticPr fontId="3"/>
  </si>
  <si>
    <t>取得
単価</t>
    <rPh sb="0" eb="2">
      <t>シュトク</t>
    </rPh>
    <rPh sb="3" eb="5">
      <t>タンカ</t>
    </rPh>
    <phoneticPr fontId="3"/>
  </si>
  <si>
    <t>200円以下で買い</t>
    <rPh sb="3" eb="4">
      <t>エン</t>
    </rPh>
    <rPh sb="4" eb="6">
      <t>イカ</t>
    </rPh>
    <rPh sb="7" eb="8">
      <t>カ</t>
    </rPh>
    <phoneticPr fontId="3"/>
  </si>
  <si>
    <t>270円以下で買い</t>
    <rPh sb="3" eb="4">
      <t>エン</t>
    </rPh>
    <rPh sb="4" eb="6">
      <t>イカ</t>
    </rPh>
    <rPh sb="7" eb="8">
      <t>カ</t>
    </rPh>
    <phoneticPr fontId="3"/>
  </si>
  <si>
    <t>1億円</t>
    <rPh sb="1" eb="3">
      <t>オクエン</t>
    </rPh>
    <phoneticPr fontId="3"/>
  </si>
  <si>
    <t>銘柄名</t>
    <rPh sb="0" eb="2">
      <t>メイガラ</t>
    </rPh>
    <rPh sb="2" eb="3">
      <t>メイ</t>
    </rPh>
    <phoneticPr fontId="3"/>
  </si>
  <si>
    <t>業種</t>
    <rPh sb="0" eb="2">
      <t>ギョウシュ</t>
    </rPh>
    <phoneticPr fontId="3"/>
  </si>
  <si>
    <t>銀行</t>
    <rPh sb="0" eb="2">
      <t>ギンコウ</t>
    </rPh>
    <phoneticPr fontId="3"/>
  </si>
  <si>
    <t>証券・商品先物</t>
  </si>
  <si>
    <t>保険業</t>
  </si>
  <si>
    <t>石油・石炭製品</t>
  </si>
  <si>
    <t>鉱業</t>
  </si>
  <si>
    <t>鉄鋼</t>
  </si>
  <si>
    <t>パルプ・紙</t>
  </si>
  <si>
    <t>小売業</t>
  </si>
  <si>
    <t>情報・通信</t>
  </si>
  <si>
    <t>非鉄金属</t>
  </si>
  <si>
    <t>建設業</t>
  </si>
  <si>
    <t>ガラス・土石製品</t>
  </si>
  <si>
    <t>営業利益
率（予）</t>
    <rPh sb="0" eb="2">
      <t>エイギョウ</t>
    </rPh>
    <rPh sb="2" eb="4">
      <t>リエキ</t>
    </rPh>
    <rPh sb="5" eb="6">
      <t>リツ</t>
    </rPh>
    <rPh sb="7" eb="8">
      <t>ヨ</t>
    </rPh>
    <phoneticPr fontId="3"/>
  </si>
  <si>
    <t>半導体</t>
    <rPh sb="0" eb="3">
      <t>ハンドウタイ</t>
    </rPh>
    <phoneticPr fontId="3"/>
  </si>
  <si>
    <t>前日比率2</t>
    <rPh sb="0" eb="2">
      <t>ゼンジツヒリツ22</t>
    </rPh>
    <phoneticPr fontId="3"/>
  </si>
  <si>
    <t>前日比</t>
    <rPh sb="0" eb="2">
      <t>ゼンジツ</t>
    </rPh>
    <phoneticPr fontId="3"/>
  </si>
  <si>
    <t>前日比率</t>
    <rPh sb="0" eb="2">
      <t>ゼンジツヒリツ22</t>
    </rPh>
    <phoneticPr fontId="3"/>
  </si>
  <si>
    <t>ビットコイン</t>
    <phoneticPr fontId="3"/>
  </si>
  <si>
    <t>ソラナトレジャリー、５.５億</t>
    <rPh sb="13" eb="14">
      <t>オク</t>
    </rPh>
    <phoneticPr fontId="3"/>
  </si>
  <si>
    <t>ソラナ</t>
    <phoneticPr fontId="3"/>
  </si>
  <si>
    <t>下限行使</t>
    <rPh sb="0" eb="2">
      <t>カゲン</t>
    </rPh>
    <rPh sb="2" eb="4">
      <t>コウシ</t>
    </rPh>
    <phoneticPr fontId="3"/>
  </si>
  <si>
    <t>希薄化率=新規発行株式数（ワラント行使による株式数）/既存発行済株式数+新規発行株式数</t>
    <rPh sb="27" eb="29">
      <t>キゾン</t>
    </rPh>
    <rPh sb="29" eb="32">
      <t>ハッコウズ</t>
    </rPh>
    <rPh sb="32" eb="35">
      <t>カブシキスウ</t>
    </rPh>
    <rPh sb="36" eb="40">
      <t>シンキハッコウ</t>
    </rPh>
    <rPh sb="40" eb="42">
      <t>カブシキ</t>
    </rPh>
    <rPh sb="42" eb="43">
      <t>スウ</t>
    </rPh>
    <phoneticPr fontId="3"/>
  </si>
  <si>
    <t>成長率</t>
    <rPh sb="0" eb="3">
      <t>セイチョウリツ</t>
    </rPh>
    <phoneticPr fontId="3"/>
  </si>
  <si>
    <t>総資産</t>
    <rPh sb="0" eb="3">
      <t>ソウシサン</t>
    </rPh>
    <phoneticPr fontId="3"/>
  </si>
  <si>
    <t>ネットキャッシュ比率</t>
  </si>
  <si>
    <t>ネットキャッシュ比率</t>
    <rPh sb="8" eb="10">
      <t>ヒリツ</t>
    </rPh>
    <phoneticPr fontId="3"/>
  </si>
  <si>
    <t>現金及び預金（億）</t>
    <rPh sb="0" eb="2">
      <t>ゲンキン</t>
    </rPh>
    <rPh sb="2" eb="3">
      <t>オヨ</t>
    </rPh>
    <rPh sb="4" eb="6">
      <t>ヨキン</t>
    </rPh>
    <rPh sb="7" eb="8">
      <t>オク</t>
    </rPh>
    <phoneticPr fontId="3"/>
  </si>
  <si>
    <t>負債（億）</t>
    <rPh sb="0" eb="2">
      <t>フサイ</t>
    </rPh>
    <rPh sb="3" eb="4">
      <t>オク</t>
    </rPh>
    <phoneticPr fontId="3"/>
  </si>
  <si>
    <t>スコア⑤</t>
    <phoneticPr fontId="3"/>
  </si>
  <si>
    <t>スコア③</t>
    <phoneticPr fontId="3"/>
  </si>
  <si>
    <t>評価</t>
  </si>
  <si>
    <t>状況・意味合い</t>
  </si>
  <si>
    <t>＋50％以上</t>
  </si>
  <si>
    <t>🌕 超健全</t>
  </si>
  <si>
    <t>現金潤沢・ほぼ無借金。資本効率が低い場合もあるが、安全度抜群。例：IT、医薬、ゲーム系。</t>
  </si>
  <si>
    <t>＋20〜＋49％</t>
  </si>
  <si>
    <t>✅ 安定的に健全</t>
  </si>
  <si>
    <t>成長資金を持ちつつ借入少なめ。理想的な水準。</t>
  </si>
  <si>
    <t>0〜＋19％</t>
  </si>
  <si>
    <t>⚖️ 普通（標準）</t>
  </si>
  <si>
    <t>現金と借入が釣り合い。一般的な上場企業レベル。</t>
  </si>
  <si>
    <t>−1〜−20％</t>
  </si>
  <si>
    <t>⚠️ やや借入多め</t>
  </si>
  <si>
    <t>成長投資や設備資金のための借入がある。問題なし。</t>
  </si>
  <si>
    <t>−21〜−40％</t>
  </si>
  <si>
    <t>🚧 レバレッジ型</t>
  </si>
  <si>
    <t>借入依存度やや高め。景気変動で資金繰り注意。</t>
  </si>
  <si>
    <t>−41％以下</t>
  </si>
  <si>
    <t>🔻 警戒ゾーン</t>
  </si>
  <si>
    <t>借入依存が大きく、財務リスク高。金利上昇に弱い。</t>
  </si>
  <si>
    <t>※成長率</t>
    <rPh sb="1" eb="4">
      <t>セイチョウリツ</t>
    </rPh>
    <phoneticPr fontId="3"/>
  </si>
  <si>
    <t>マイナス or 0 → 最低1倍として中立評価</t>
  </si>
  <si>
    <t>営業利益率（AB）</t>
  </si>
  <si>
    <t>マイナス or 空欄 → 20に置換</t>
  </si>
  <si>
    <t>Gap比</t>
    <phoneticPr fontId="3"/>
  </si>
  <si>
    <t>まとめ（実務ルール）</t>
  </si>
  <si>
    <r>
      <t>トリガー</t>
    </r>
    <r>
      <rPr>
        <sz val="11"/>
        <color theme="1"/>
        <rFont val="ＭＳ Ｐゴシック"/>
        <family val="2"/>
        <scheme val="minor"/>
      </rPr>
      <t>：決算・需給（移動平均・出来高）で点火</t>
    </r>
  </si>
  <si>
    <r>
      <t>運用</t>
    </r>
    <r>
      <rPr>
        <sz val="11"/>
        <color theme="1"/>
        <rFont val="ＭＳ Ｐゴシック"/>
        <family val="2"/>
        <scheme val="minor"/>
      </rPr>
      <t>：初回は</t>
    </r>
    <r>
      <rPr>
        <b/>
        <sz val="11"/>
        <color theme="1"/>
        <rFont val="ＭＳ Ｐゴシック"/>
        <family val="3"/>
        <charset val="128"/>
        <scheme val="minor"/>
      </rPr>
      <t>試し玉→決算確認で増し玉</t>
    </r>
    <r>
      <rPr>
        <sz val="11"/>
        <color theme="1"/>
        <rFont val="ＭＳ Ｐゴシック"/>
        <family val="2"/>
        <scheme val="minor"/>
      </rPr>
      <t>、未達なら即撤退</t>
    </r>
  </si>
  <si>
    <t>必要なら、あなたの表に「Gap列／判定ラベル／最終フラグ」を一括追加する数式セットを作ります。</t>
  </si>
  <si>
    <r>
      <t>第一関門</t>
    </r>
    <r>
      <rPr>
        <sz val="11"/>
        <color theme="1"/>
        <rFont val="ＭＳ Ｐゴシック"/>
        <family val="2"/>
        <scheme val="minor"/>
      </rPr>
      <t>：スコア③≥120（基礎体力）</t>
    </r>
    <phoneticPr fontId="3"/>
  </si>
  <si>
    <r>
      <t>第二関門</t>
    </r>
    <r>
      <rPr>
        <sz val="11"/>
        <color theme="1"/>
        <rFont val="ＭＳ Ｐゴシック"/>
        <family val="2"/>
        <scheme val="minor"/>
      </rPr>
      <t>：Gap=スコア⑤/スコア③≥3（未織り込みの伸びしろ）</t>
    </r>
    <phoneticPr fontId="3"/>
  </si>
  <si>
    <t>ビットコイン、イーサ、5億</t>
    <rPh sb="12" eb="13">
      <t>オク</t>
    </rPh>
    <phoneticPr fontId="3"/>
  </si>
  <si>
    <t>株式数
（百万）</t>
    <rPh sb="0" eb="2">
      <t>カブシキ</t>
    </rPh>
    <rPh sb="2" eb="3">
      <t>スウ</t>
    </rPh>
    <rPh sb="5" eb="7">
      <t>ヒャクマン</t>
    </rPh>
    <phoneticPr fontId="3"/>
  </si>
  <si>
    <t>仮想通貨。1Q黒転。１Q特別利益が多い。通期予測保守的に22円で計算。評価益が売上に入る会計</t>
    <rPh sb="0" eb="4">
      <t>カソウツウカ</t>
    </rPh>
    <rPh sb="7" eb="9">
      <t>クロテン</t>
    </rPh>
    <rPh sb="12" eb="16">
      <t>トクベツリエキ</t>
    </rPh>
    <rPh sb="17" eb="18">
      <t>オオ</t>
    </rPh>
    <rPh sb="20" eb="22">
      <t>ツウキ</t>
    </rPh>
    <rPh sb="22" eb="24">
      <t>ヨソク</t>
    </rPh>
    <rPh sb="24" eb="27">
      <t>ホシュテキ</t>
    </rPh>
    <rPh sb="30" eb="31">
      <t>エン</t>
    </rPh>
    <rPh sb="32" eb="34">
      <t>ケイサン</t>
    </rPh>
    <rPh sb="35" eb="38">
      <t>ヒョウカエキ</t>
    </rPh>
    <rPh sb="39" eb="41">
      <t>ウリアゲ</t>
    </rPh>
    <rPh sb="42" eb="43">
      <t>ハイ</t>
    </rPh>
    <rPh sb="44" eb="46">
      <t>カイケイ</t>
    </rPh>
    <phoneticPr fontId="3"/>
  </si>
  <si>
    <t>339A</t>
  </si>
  <si>
    <t>215A</t>
  </si>
  <si>
    <t>営業利益率</t>
    <rPh sb="0" eb="2">
      <t>エイギョウ</t>
    </rPh>
    <rPh sb="2" eb="4">
      <t>リエキ</t>
    </rPh>
    <rPh sb="4" eb="5">
      <t>リツ</t>
    </rPh>
    <phoneticPr fontId="3"/>
  </si>
  <si>
    <t>ねっちょキャッシュ率</t>
    <rPh sb="9" eb="10">
      <t>リツ</t>
    </rPh>
    <phoneticPr fontId="3"/>
  </si>
  <si>
    <t>146A</t>
    <phoneticPr fontId="3"/>
  </si>
  <si>
    <t>421A</t>
    <phoneticPr fontId="3"/>
  </si>
  <si>
    <t>業務内容成長継続疑問。デイ監視にはいれない</t>
    <rPh sb="0" eb="2">
      <t>ギョウム</t>
    </rPh>
    <rPh sb="2" eb="4">
      <t>ナイヨウ</t>
    </rPh>
    <rPh sb="4" eb="6">
      <t>セイチョウ</t>
    </rPh>
    <rPh sb="6" eb="8">
      <t>ケイゾク</t>
    </rPh>
    <rPh sb="8" eb="10">
      <t>ギモン</t>
    </rPh>
    <rPh sb="13" eb="15">
      <t>カンシ</t>
    </rPh>
    <phoneticPr fontId="3"/>
  </si>
  <si>
    <t>優良銘柄</t>
    <rPh sb="0" eb="2">
      <t>ユウリョウ</t>
    </rPh>
    <rPh sb="2" eb="4">
      <t>メイガラ</t>
    </rPh>
    <phoneticPr fontId="3"/>
  </si>
  <si>
    <t>進歩率悪い。買えない</t>
    <rPh sb="0" eb="3">
      <t>シンポリツ</t>
    </rPh>
    <rPh sb="3" eb="4">
      <t>ワル</t>
    </rPh>
    <rPh sb="6" eb="7">
      <t>カ</t>
    </rPh>
    <phoneticPr fontId="3"/>
  </si>
  <si>
    <t>コード</t>
  </si>
  <si>
    <t>244A</t>
  </si>
  <si>
    <t>261A</t>
  </si>
  <si>
    <t>467A</t>
  </si>
  <si>
    <t>仮想通貨</t>
    <rPh sb="0" eb="4">
      <t>カソウツウカ</t>
    </rPh>
    <phoneticPr fontId="3"/>
  </si>
  <si>
    <t>銘柄</t>
    <rPh sb="0" eb="2">
      <t>メイガラ</t>
    </rPh>
    <phoneticPr fontId="19"/>
  </si>
  <si>
    <t>A3</t>
  </si>
  <si>
    <t>A5</t>
  </si>
  <si>
    <t>421A</t>
  </si>
  <si>
    <t>カラダノート</t>
  </si>
  <si>
    <t>キャリアデザインセンター</t>
  </si>
  <si>
    <t>ソフトバンクグループ</t>
  </si>
  <si>
    <t>リミックスポイント</t>
  </si>
  <si>
    <t>ＫＨネオケム</t>
  </si>
  <si>
    <t>フィンテックグローバル</t>
  </si>
  <si>
    <t>プロパティデータバンク</t>
  </si>
  <si>
    <t>カナミックネットワーク</t>
  </si>
  <si>
    <t>アウトルックコンサルティング</t>
  </si>
  <si>
    <t>ＩＢＪ</t>
  </si>
  <si>
    <t>クオンツ総研ホールディンク</t>
  </si>
  <si>
    <t>三菱ＵＦＪフィナンシャルＧ</t>
  </si>
  <si>
    <t>三井住友フィナンシャルＧ</t>
  </si>
  <si>
    <t>ビジョン</t>
  </si>
  <si>
    <t>サイバーリンクス</t>
  </si>
  <si>
    <t>テクノロジーズ</t>
  </si>
  <si>
    <t>アイキューブドシステムズ</t>
  </si>
  <si>
    <t>プログレス・テクノロジース</t>
  </si>
  <si>
    <t>児玉化学</t>
  </si>
  <si>
    <t>南海化学</t>
  </si>
  <si>
    <t>日本たばこ産業</t>
  </si>
  <si>
    <t>クリーク・アンド・リバー社</t>
  </si>
  <si>
    <t>東祥</t>
  </si>
  <si>
    <t>タイミー</t>
  </si>
  <si>
    <t>コンヴァノ</t>
  </si>
  <si>
    <t>セレス</t>
  </si>
  <si>
    <t>野村ホールディングス</t>
  </si>
  <si>
    <t>ディスラプターズ</t>
  </si>
  <si>
    <t>Ｍ＆Ａキャピタルパートナー</t>
  </si>
  <si>
    <t>ラクス</t>
  </si>
  <si>
    <t>ムービン・ストラテジック・キ</t>
  </si>
  <si>
    <t>フォースタートアップス</t>
  </si>
  <si>
    <t>モバイルファクトリー</t>
  </si>
  <si>
    <t>識学</t>
  </si>
  <si>
    <t>エムアップホールディングス</t>
  </si>
  <si>
    <t>コマースＯＮＥＨＬＤＧＳ</t>
  </si>
  <si>
    <t>ギャップ比</t>
    <rPh sb="4" eb="5">
      <t>ヒ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</si>
</sst>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_ "/>
    <numFmt numFmtId="177" formatCode="#,##0_);[Red]\(#,##0\)"/>
    <numFmt numFmtId="178" formatCode="0_);[Red]\(0\)"/>
    <numFmt numFmtId="179" formatCode="#,##0.00_ "/>
    <numFmt numFmtId="180" formatCode="#,##0.000_ "/>
    <numFmt numFmtId="181" formatCode="yyyy&quot;年&quot;m&quot;月&quot;;@"/>
    <numFmt numFmtId="182" formatCode="0.00_);[Red]\(0.00\)"/>
    <numFmt numFmtId="183" formatCode="0.00_ "/>
    <numFmt numFmtId="184" formatCode="0_ "/>
    <numFmt numFmtId="185" formatCode="0.0_);[Red]\(0.0\)"/>
    <numFmt numFmtId="186" formatCode="0.0_ "/>
  </numFmts>
  <fonts count="4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2"/>
      <name val="ＭＳ Ｐゴシック"/>
      <family val="3"/>
      <charset val="128"/>
    </font>
    <font>
      <sz val="14"/>
      <color theme="1"/>
      <name val="Arial"/>
      <family val="2"/>
    </font>
    <font>
      <sz val="14"/>
      <color theme="1"/>
      <name val="ＭＳ Ｐゴシック"/>
      <family val="2"/>
      <scheme val="minor"/>
    </font>
    <font>
      <b/>
      <sz val="12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0"/>
      <color theme="1"/>
      <name val="Arial"/>
      <family val="2"/>
    </font>
    <font>
      <b/>
      <sz val="16"/>
      <name val="ＭＳ Ｐゴシック"/>
      <family val="3"/>
      <charset val="128"/>
      <scheme val="minor"/>
    </font>
    <font>
      <b/>
      <sz val="14"/>
      <name val="ＭＳ Ｐゴシック"/>
      <family val="3"/>
      <charset val="128"/>
      <scheme val="minor"/>
    </font>
    <font>
      <b/>
      <sz val="14"/>
      <color rgb="FFFF0000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000000"/>
      <name val="Noto Sans JP"/>
      <family val="3"/>
      <charset val="128"/>
    </font>
    <font>
      <sz val="11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0"/>
      <name val="ＭＳ Ｐゴシック"/>
      <family val="3"/>
      <charset val="128"/>
    </font>
    <font>
      <b/>
      <sz val="10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b/>
      <sz val="20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8"/>
      <color rgb="FFFF0000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b/>
      <sz val="26"/>
      <color rgb="FFFF0000"/>
      <name val="ＭＳ Ｐゴシック"/>
      <family val="3"/>
      <charset val="128"/>
      <scheme val="minor"/>
    </font>
    <font>
      <b/>
      <sz val="20"/>
      <color rgb="FFC00000"/>
      <name val="ＭＳ Ｐゴシック"/>
      <family val="3"/>
      <charset val="128"/>
      <scheme val="minor"/>
    </font>
    <font>
      <b/>
      <sz val="11"/>
      <color rgb="FFC0000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2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DEBF7"/>
      </patternFill>
    </fill>
    <fill>
      <patternFill patternType="solid">
        <fgColor theme="9" tint="0.79998168889431442"/>
        <bgColor rgb="FFDDEBF7"/>
      </patternFill>
    </fill>
    <fill>
      <patternFill patternType="solid">
        <fgColor theme="9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/>
      <right style="double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indexed="64"/>
      </right>
      <top style="double">
        <color auto="1"/>
      </top>
      <bottom style="double">
        <color auto="1"/>
      </bottom>
      <diagonal/>
    </border>
    <border>
      <left style="thick">
        <color auto="1"/>
      </left>
      <right/>
      <top style="double">
        <color auto="1"/>
      </top>
      <bottom style="double">
        <color auto="1"/>
      </bottom>
      <diagonal/>
    </border>
    <border>
      <left/>
      <right style="thick">
        <color auto="1"/>
      </right>
      <top style="dotted">
        <color auto="1"/>
      </top>
      <bottom style="double">
        <color auto="1"/>
      </bottom>
      <diagonal/>
    </border>
    <border>
      <left/>
      <right style="double">
        <color indexed="64"/>
      </right>
      <top style="dotted">
        <color auto="1"/>
      </top>
      <bottom style="double">
        <color auto="1"/>
      </bottom>
      <diagonal/>
    </border>
    <border>
      <left style="thick">
        <color auto="1"/>
      </left>
      <right/>
      <top style="dotted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dotted">
        <color auto="1"/>
      </bottom>
      <diagonal/>
    </border>
    <border>
      <left/>
      <right style="double">
        <color indexed="64"/>
      </right>
      <top style="double">
        <color auto="1"/>
      </top>
      <bottom style="dotted">
        <color auto="1"/>
      </bottom>
      <diagonal/>
    </border>
    <border>
      <left style="thick">
        <color auto="1"/>
      </left>
      <right/>
      <top style="double">
        <color auto="1"/>
      </top>
      <bottom style="dotted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double">
        <color indexed="64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rgb="FFBBBBBB"/>
      </left>
      <right style="thick">
        <color auto="1"/>
      </right>
      <top style="thin">
        <color rgb="FFBBBBBB"/>
      </top>
      <bottom style="thin">
        <color rgb="FFBBBBBB"/>
      </bottom>
      <diagonal/>
    </border>
    <border>
      <left/>
      <right style="thick">
        <color auto="1"/>
      </right>
      <top/>
      <bottom/>
      <diagonal/>
    </border>
    <border>
      <left style="thin">
        <color rgb="FFBBBBBB"/>
      </left>
      <right style="thin">
        <color rgb="FFBBBBBB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rgb="FFBBBBBB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 style="dotted">
        <color auto="1"/>
      </bottom>
      <diagonal/>
    </border>
    <border>
      <left/>
      <right/>
      <top style="thick">
        <color auto="1"/>
      </top>
      <bottom style="dotted">
        <color auto="1"/>
      </bottom>
      <diagonal/>
    </border>
    <border>
      <left style="thin">
        <color rgb="FFBBBBBB"/>
      </left>
      <right style="thin">
        <color rgb="FFBBBBBB"/>
      </right>
      <top style="thick">
        <color auto="1"/>
      </top>
      <bottom style="dotted">
        <color auto="1"/>
      </bottom>
      <diagonal/>
    </border>
    <border>
      <left style="thin">
        <color rgb="FFBBBBBB"/>
      </left>
      <right/>
      <top style="thick">
        <color auto="1"/>
      </top>
      <bottom style="dotted">
        <color auto="1"/>
      </bottom>
      <diagonal/>
    </border>
    <border>
      <left/>
      <right style="thick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rgb="FFBBBBBB"/>
      </left>
      <right style="thin">
        <color rgb="FFBBBBBB"/>
      </right>
      <top style="dotted">
        <color auto="1"/>
      </top>
      <bottom style="dotted">
        <color auto="1"/>
      </bottom>
      <diagonal/>
    </border>
    <border>
      <left style="thin">
        <color rgb="FFBBBBBB"/>
      </left>
      <right/>
      <top style="dotted">
        <color auto="1"/>
      </top>
      <bottom style="dotted">
        <color auto="1"/>
      </bottom>
      <diagonal/>
    </border>
    <border>
      <left/>
      <right style="thin">
        <color rgb="FFBBBBBB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ck">
        <color auto="1"/>
      </top>
      <bottom style="thick">
        <color auto="1"/>
      </bottom>
      <diagonal/>
    </border>
    <border>
      <left/>
      <right style="thin">
        <color rgb="FFBBBBBB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thick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uble">
        <color auto="1"/>
      </right>
      <top style="dotted">
        <color auto="1"/>
      </top>
      <bottom/>
      <diagonal/>
    </border>
    <border>
      <left style="thin">
        <color auto="1"/>
      </left>
      <right style="double">
        <color auto="1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rgb="FFBBBBBB"/>
      </left>
      <right style="thin">
        <color rgb="FFBBBBBB"/>
      </right>
      <top style="dotted">
        <color auto="1"/>
      </top>
      <bottom/>
      <diagonal/>
    </border>
    <border>
      <left style="thin">
        <color rgb="FFBBBBBB"/>
      </left>
      <right/>
      <top style="dotted">
        <color auto="1"/>
      </top>
      <bottom/>
      <diagonal/>
    </border>
    <border>
      <left/>
      <right style="thin">
        <color rgb="FFBBBBBB"/>
      </right>
      <top style="dotted">
        <color auto="1"/>
      </top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3" fillId="0" borderId="0"/>
  </cellStyleXfs>
  <cellXfs count="250">
    <xf numFmtId="0" fontId="0" fillId="0" borderId="0" xfId="0"/>
    <xf numFmtId="0" fontId="7" fillId="0" borderId="0" xfId="0" applyFont="1" applyAlignment="1">
      <alignment horizontal="right"/>
    </xf>
    <xf numFmtId="0" fontId="9" fillId="0" borderId="0" xfId="0" applyFont="1"/>
    <xf numFmtId="0" fontId="11" fillId="0" borderId="4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7" fillId="0" borderId="0" xfId="0" applyFont="1"/>
    <xf numFmtId="0" fontId="7" fillId="3" borderId="1" xfId="0" applyFont="1" applyFill="1" applyBorder="1"/>
    <xf numFmtId="176" fontId="12" fillId="0" borderId="0" xfId="0" applyNumberFormat="1" applyFont="1"/>
    <xf numFmtId="0" fontId="13" fillId="0" borderId="0" xfId="0" applyFont="1"/>
    <xf numFmtId="0" fontId="12" fillId="0" borderId="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20" fontId="0" fillId="0" borderId="0" xfId="0" applyNumberFormat="1"/>
    <xf numFmtId="20" fontId="16" fillId="0" borderId="0" xfId="0" applyNumberFormat="1" applyFont="1"/>
    <xf numFmtId="178" fontId="16" fillId="0" borderId="0" xfId="0" applyNumberFormat="1" applyFont="1"/>
    <xf numFmtId="0" fontId="17" fillId="0" borderId="4" xfId="0" applyFont="1" applyBorder="1" applyAlignment="1">
      <alignment wrapText="1"/>
    </xf>
    <xf numFmtId="0" fontId="17" fillId="0" borderId="4" xfId="0" applyFont="1" applyBorder="1" applyAlignment="1">
      <alignment horizontal="right" wrapText="1"/>
    </xf>
    <xf numFmtId="56" fontId="17" fillId="0" borderId="4" xfId="0" applyNumberFormat="1" applyFont="1" applyBorder="1" applyAlignment="1">
      <alignment horizontal="right" wrapText="1"/>
    </xf>
    <xf numFmtId="0" fontId="17" fillId="0" borderId="4" xfId="0" applyFont="1" applyBorder="1" applyAlignment="1">
      <alignment vertical="center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7" fillId="0" borderId="4" xfId="0" applyFont="1" applyBorder="1" applyAlignment="1">
      <alignment horizontal="right"/>
    </xf>
    <xf numFmtId="180" fontId="8" fillId="0" borderId="0" xfId="0" applyNumberFormat="1" applyFont="1"/>
    <xf numFmtId="179" fontId="8" fillId="0" borderId="0" xfId="0" applyNumberFormat="1" applyFont="1"/>
    <xf numFmtId="176" fontId="8" fillId="0" borderId="0" xfId="0" applyNumberFormat="1" applyFont="1"/>
    <xf numFmtId="176" fontId="18" fillId="0" borderId="0" xfId="0" applyNumberFormat="1" applyFont="1"/>
    <xf numFmtId="0" fontId="16" fillId="0" borderId="0" xfId="0" applyFont="1"/>
    <xf numFmtId="0" fontId="13" fillId="0" borderId="1" xfId="0" applyFont="1" applyBorder="1"/>
    <xf numFmtId="0" fontId="21" fillId="0" borderId="0" xfId="0" applyFont="1" applyAlignment="1">
      <alignment horizontal="center"/>
    </xf>
    <xf numFmtId="10" fontId="0" fillId="0" borderId="0" xfId="0" applyNumberFormat="1"/>
    <xf numFmtId="0" fontId="6" fillId="0" borderId="0" xfId="0" applyFont="1" applyAlignment="1">
      <alignment horizontal="center"/>
    </xf>
    <xf numFmtId="177" fontId="6" fillId="0" borderId="0" xfId="0" applyNumberFormat="1" applyFont="1" applyAlignment="1">
      <alignment horizontal="center"/>
    </xf>
    <xf numFmtId="177" fontId="19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22" fillId="0" borderId="0" xfId="0" applyFont="1"/>
    <xf numFmtId="0" fontId="23" fillId="0" borderId="0" xfId="2"/>
    <xf numFmtId="9" fontId="23" fillId="0" borderId="0" xfId="2" applyNumberFormat="1"/>
    <xf numFmtId="3" fontId="23" fillId="0" borderId="3" xfId="2" applyNumberFormat="1" applyBorder="1"/>
    <xf numFmtId="3" fontId="23" fillId="0" borderId="0" xfId="2" applyNumberFormat="1"/>
    <xf numFmtId="10" fontId="20" fillId="0" borderId="11" xfId="2" applyNumberFormat="1" applyFont="1" applyBorder="1"/>
    <xf numFmtId="4" fontId="23" fillId="0" borderId="12" xfId="2" applyNumberFormat="1" applyBorder="1"/>
    <xf numFmtId="0" fontId="7" fillId="0" borderId="13" xfId="2" applyFont="1" applyBorder="1"/>
    <xf numFmtId="10" fontId="20" fillId="0" borderId="0" xfId="2" applyNumberFormat="1" applyFont="1"/>
    <xf numFmtId="0" fontId="0" fillId="0" borderId="14" xfId="2" applyFont="1" applyBorder="1"/>
    <xf numFmtId="0" fontId="0" fillId="0" borderId="0" xfId="2" applyFont="1"/>
    <xf numFmtId="0" fontId="27" fillId="0" borderId="17" xfId="0" applyFont="1" applyBorder="1"/>
    <xf numFmtId="0" fontId="27" fillId="0" borderId="0" xfId="0" applyFont="1"/>
    <xf numFmtId="0" fontId="13" fillId="0" borderId="20" xfId="2" applyFont="1" applyBorder="1"/>
    <xf numFmtId="0" fontId="13" fillId="0" borderId="0" xfId="2" applyFont="1"/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76" fontId="0" fillId="0" borderId="0" xfId="0" applyNumberFormat="1"/>
    <xf numFmtId="180" fontId="0" fillId="0" borderId="0" xfId="0" applyNumberFormat="1"/>
    <xf numFmtId="0" fontId="29" fillId="0" borderId="0" xfId="0" applyFont="1"/>
    <xf numFmtId="0" fontId="8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/>
    <xf numFmtId="10" fontId="24" fillId="2" borderId="0" xfId="0" applyNumberFormat="1" applyFont="1" applyFill="1" applyAlignment="1">
      <alignment horizontal="center" vertical="center" wrapText="1"/>
    </xf>
    <xf numFmtId="10" fontId="22" fillId="0" borderId="0" xfId="0" applyNumberFormat="1" applyFont="1" applyAlignment="1">
      <alignment horizontal="center"/>
    </xf>
    <xf numFmtId="3" fontId="0" fillId="0" borderId="0" xfId="0" applyNumberFormat="1"/>
    <xf numFmtId="0" fontId="4" fillId="0" borderId="0" xfId="0" applyFont="1"/>
    <xf numFmtId="0" fontId="4" fillId="0" borderId="1" xfId="0" applyFont="1" applyBorder="1"/>
    <xf numFmtId="0" fontId="13" fillId="0" borderId="0" xfId="0" applyFont="1" applyAlignment="1">
      <alignment horizontal="right"/>
    </xf>
    <xf numFmtId="0" fontId="13" fillId="0" borderId="1" xfId="0" applyFont="1" applyBorder="1" applyAlignment="1">
      <alignment horizontal="right"/>
    </xf>
    <xf numFmtId="0" fontId="14" fillId="0" borderId="0" xfId="0" applyFont="1"/>
    <xf numFmtId="0" fontId="31" fillId="0" borderId="0" xfId="0" applyFont="1"/>
    <xf numFmtId="0" fontId="14" fillId="0" borderId="1" xfId="0" applyFont="1" applyBorder="1"/>
    <xf numFmtId="176" fontId="14" fillId="0" borderId="0" xfId="0" applyNumberFormat="1" applyFont="1" applyAlignment="1">
      <alignment horizontal="center"/>
    </xf>
    <xf numFmtId="176" fontId="14" fillId="0" borderId="1" xfId="0" applyNumberFormat="1" applyFont="1" applyBorder="1" applyAlignment="1">
      <alignment horizontal="center"/>
    </xf>
    <xf numFmtId="183" fontId="0" fillId="0" borderId="0" xfId="0" applyNumberFormat="1"/>
    <xf numFmtId="183" fontId="13" fillId="0" borderId="0" xfId="0" applyNumberFormat="1" applyFont="1"/>
    <xf numFmtId="183" fontId="6" fillId="0" borderId="0" xfId="0" applyNumberFormat="1" applyFont="1"/>
    <xf numFmtId="183" fontId="4" fillId="0" borderId="0" xfId="0" applyNumberFormat="1" applyFont="1"/>
    <xf numFmtId="183" fontId="5" fillId="0" borderId="0" xfId="0" applyNumberFormat="1" applyFont="1"/>
    <xf numFmtId="0" fontId="18" fillId="0" borderId="0" xfId="0" applyFont="1" applyAlignment="1">
      <alignment horizontal="center"/>
    </xf>
    <xf numFmtId="2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20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19" fillId="0" borderId="23" xfId="0" applyFont="1" applyBorder="1" applyAlignment="1">
      <alignment horizontal="center"/>
    </xf>
    <xf numFmtId="10" fontId="5" fillId="0" borderId="23" xfId="0" applyNumberFormat="1" applyFont="1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10" fontId="19" fillId="0" borderId="23" xfId="0" applyNumberFormat="1" applyFont="1" applyBorder="1" applyAlignment="1">
      <alignment horizontal="center"/>
    </xf>
    <xf numFmtId="183" fontId="28" fillId="0" borderId="0" xfId="0" applyNumberFormat="1" applyFont="1"/>
    <xf numFmtId="0" fontId="32" fillId="0" borderId="0" xfId="0" applyFont="1" applyAlignment="1">
      <alignment horizontal="right"/>
    </xf>
    <xf numFmtId="177" fontId="0" fillId="0" borderId="0" xfId="0" applyNumberFormat="1"/>
    <xf numFmtId="0" fontId="7" fillId="3" borderId="0" xfId="0" applyFont="1" applyFill="1"/>
    <xf numFmtId="176" fontId="7" fillId="0" borderId="0" xfId="0" applyNumberFormat="1" applyFont="1"/>
    <xf numFmtId="0" fontId="20" fillId="0" borderId="1" xfId="0" applyFont="1" applyBorder="1" applyAlignment="1">
      <alignment horizontal="center"/>
    </xf>
    <xf numFmtId="4" fontId="7" fillId="0" borderId="0" xfId="0" applyNumberFormat="1" applyFont="1"/>
    <xf numFmtId="0" fontId="33" fillId="0" borderId="0" xfId="0" applyFont="1"/>
    <xf numFmtId="176" fontId="13" fillId="0" borderId="0" xfId="0" applyNumberFormat="1" applyFont="1"/>
    <xf numFmtId="9" fontId="13" fillId="0" borderId="0" xfId="0" applyNumberFormat="1" applyFont="1"/>
    <xf numFmtId="9" fontId="21" fillId="0" borderId="0" xfId="0" applyNumberFormat="1" applyFont="1"/>
    <xf numFmtId="4" fontId="0" fillId="0" borderId="0" xfId="0" applyNumberFormat="1"/>
    <xf numFmtId="176" fontId="24" fillId="2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85" fontId="14" fillId="0" borderId="0" xfId="0" applyNumberFormat="1" applyFont="1" applyAlignment="1">
      <alignment horizontal="center" vertical="center" wrapText="1"/>
    </xf>
    <xf numFmtId="185" fontId="18" fillId="0" borderId="0" xfId="0" applyNumberFormat="1" applyFont="1"/>
    <xf numFmtId="185" fontId="0" fillId="0" borderId="0" xfId="0" applyNumberFormat="1"/>
    <xf numFmtId="177" fontId="33" fillId="0" borderId="0" xfId="0" applyNumberFormat="1" applyFont="1"/>
    <xf numFmtId="186" fontId="0" fillId="0" borderId="0" xfId="0" applyNumberFormat="1"/>
    <xf numFmtId="186" fontId="13" fillId="0" borderId="0" xfId="0" applyNumberFormat="1" applyFont="1"/>
    <xf numFmtId="186" fontId="24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wrapText="1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/>
    <xf numFmtId="0" fontId="15" fillId="0" borderId="0" xfId="0" applyFont="1" applyAlignment="1">
      <alignment horizontal="center" vertical="center"/>
    </xf>
    <xf numFmtId="182" fontId="5" fillId="0" borderId="0" xfId="0" applyNumberFormat="1" applyFont="1" applyAlignment="1">
      <alignment horizontal="center"/>
    </xf>
    <xf numFmtId="182" fontId="6" fillId="0" borderId="0" xfId="0" applyNumberFormat="1" applyFont="1" applyAlignment="1">
      <alignment horizontal="center"/>
    </xf>
    <xf numFmtId="184" fontId="4" fillId="0" borderId="0" xfId="0" applyNumberFormat="1" applyFont="1"/>
    <xf numFmtId="184" fontId="0" fillId="0" borderId="0" xfId="0" applyNumberFormat="1"/>
    <xf numFmtId="184" fontId="6" fillId="0" borderId="0" xfId="0" applyNumberFormat="1" applyFont="1"/>
    <xf numFmtId="184" fontId="13" fillId="0" borderId="0" xfId="0" applyNumberFormat="1" applyFont="1"/>
    <xf numFmtId="186" fontId="4" fillId="0" borderId="0" xfId="0" applyNumberFormat="1" applyFont="1"/>
    <xf numFmtId="186" fontId="5" fillId="0" borderId="0" xfId="0" applyNumberFormat="1" applyFont="1"/>
    <xf numFmtId="0" fontId="20" fillId="0" borderId="0" xfId="0" applyFont="1"/>
    <xf numFmtId="184" fontId="34" fillId="0" borderId="0" xfId="0" applyNumberFormat="1" applyFont="1" applyAlignment="1">
      <alignment horizontal="center"/>
    </xf>
    <xf numFmtId="184" fontId="29" fillId="0" borderId="0" xfId="0" applyNumberFormat="1" applyFont="1" applyAlignment="1">
      <alignment horizontal="center"/>
    </xf>
    <xf numFmtId="0" fontId="3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0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184" fontId="10" fillId="5" borderId="0" xfId="0" applyNumberFormat="1" applyFont="1" applyFill="1" applyAlignment="1">
      <alignment horizontal="center" vertical="center" wrapText="1"/>
    </xf>
    <xf numFmtId="183" fontId="37" fillId="4" borderId="0" xfId="0" applyNumberFormat="1" applyFont="1" applyFill="1" applyAlignment="1">
      <alignment horizontal="left" vertical="center"/>
    </xf>
    <xf numFmtId="184" fontId="37" fillId="4" borderId="0" xfId="0" applyNumberFormat="1" applyFont="1" applyFill="1" applyAlignment="1">
      <alignment horizontal="left" vertical="center"/>
    </xf>
    <xf numFmtId="0" fontId="26" fillId="5" borderId="1" xfId="0" applyFont="1" applyFill="1" applyBorder="1" applyAlignment="1">
      <alignment horizontal="center" vertical="center"/>
    </xf>
    <xf numFmtId="182" fontId="26" fillId="5" borderId="0" xfId="0" applyNumberFormat="1" applyFont="1" applyFill="1" applyAlignment="1">
      <alignment horizontal="center" vertical="center"/>
    </xf>
    <xf numFmtId="183" fontId="38" fillId="4" borderId="0" xfId="0" applyNumberFormat="1" applyFont="1" applyFill="1" applyAlignment="1">
      <alignment horizontal="left" vertical="center"/>
    </xf>
    <xf numFmtId="186" fontId="38" fillId="4" borderId="0" xfId="0" applyNumberFormat="1" applyFont="1" applyFill="1" applyAlignment="1">
      <alignment horizontal="left" vertical="center"/>
    </xf>
    <xf numFmtId="0" fontId="28" fillId="4" borderId="0" xfId="0" applyFont="1" applyFill="1" applyAlignment="1">
      <alignment horizontal="left" vertical="center"/>
    </xf>
    <xf numFmtId="183" fontId="36" fillId="4" borderId="0" xfId="0" applyNumberFormat="1" applyFont="1" applyFill="1" applyAlignment="1">
      <alignment horizontal="left" vertical="center" wrapText="1"/>
    </xf>
    <xf numFmtId="183" fontId="10" fillId="5" borderId="0" xfId="0" applyNumberFormat="1" applyFont="1" applyFill="1" applyAlignment="1">
      <alignment horizontal="center" vertical="center" wrapText="1"/>
    </xf>
    <xf numFmtId="183" fontId="34" fillId="0" borderId="0" xfId="0" applyNumberFormat="1" applyFont="1" applyAlignment="1">
      <alignment horizontal="center"/>
    </xf>
    <xf numFmtId="183" fontId="29" fillId="0" borderId="0" xfId="0" applyNumberFormat="1" applyFont="1" applyAlignment="1">
      <alignment horizontal="center"/>
    </xf>
    <xf numFmtId="176" fontId="30" fillId="5" borderId="1" xfId="0" applyNumberFormat="1" applyFont="1" applyFill="1" applyBorder="1" applyAlignment="1">
      <alignment horizontal="center" vertical="center" wrapText="1"/>
    </xf>
    <xf numFmtId="4" fontId="8" fillId="0" borderId="0" xfId="0" applyNumberFormat="1" applyFont="1"/>
    <xf numFmtId="0" fontId="39" fillId="0" borderId="0" xfId="0" applyFont="1"/>
    <xf numFmtId="56" fontId="0" fillId="0" borderId="0" xfId="0" applyNumberFormat="1"/>
    <xf numFmtId="0" fontId="34" fillId="0" borderId="0" xfId="0" applyFont="1"/>
    <xf numFmtId="183" fontId="40" fillId="0" borderId="0" xfId="0" applyNumberFormat="1" applyFont="1" applyAlignment="1">
      <alignment horizontal="center"/>
    </xf>
    <xf numFmtId="186" fontId="41" fillId="0" borderId="0" xfId="0" applyNumberFormat="1" applyFont="1"/>
    <xf numFmtId="180" fontId="18" fillId="0" borderId="0" xfId="0" applyNumberFormat="1" applyFont="1"/>
    <xf numFmtId="180" fontId="18" fillId="0" borderId="0" xfId="0" applyNumberFormat="1" applyFont="1" applyAlignment="1">
      <alignment horizontal="right"/>
    </xf>
    <xf numFmtId="0" fontId="24" fillId="6" borderId="1" xfId="0" applyFont="1" applyFill="1" applyBorder="1" applyAlignment="1">
      <alignment horizontal="center" vertical="center"/>
    </xf>
    <xf numFmtId="0" fontId="0" fillId="7" borderId="0" xfId="0" applyFill="1"/>
    <xf numFmtId="0" fontId="24" fillId="6" borderId="24" xfId="0" applyFont="1" applyFill="1" applyBorder="1" applyAlignment="1">
      <alignment horizontal="center" vertical="center"/>
    </xf>
    <xf numFmtId="0" fontId="0" fillId="7" borderId="25" xfId="0" applyFill="1" applyBorder="1"/>
    <xf numFmtId="0" fontId="24" fillId="2" borderId="26" xfId="0" applyFont="1" applyFill="1" applyBorder="1" applyAlignment="1">
      <alignment horizontal="center" vertical="center"/>
    </xf>
    <xf numFmtId="186" fontId="24" fillId="2" borderId="26" xfId="0" applyNumberFormat="1" applyFont="1" applyFill="1" applyBorder="1" applyAlignment="1">
      <alignment horizontal="center" vertical="center"/>
    </xf>
    <xf numFmtId="0" fontId="24" fillId="2" borderId="27" xfId="0" applyFont="1" applyFill="1" applyBorder="1" applyAlignment="1">
      <alignment horizontal="center" vertical="center"/>
    </xf>
    <xf numFmtId="176" fontId="24" fillId="2" borderId="26" xfId="0" applyNumberFormat="1" applyFont="1" applyFill="1" applyBorder="1" applyAlignment="1">
      <alignment horizontal="center" vertical="center"/>
    </xf>
    <xf numFmtId="0" fontId="24" fillId="6" borderId="26" xfId="0" applyFont="1" applyFill="1" applyBorder="1" applyAlignment="1">
      <alignment horizontal="center" vertical="center"/>
    </xf>
    <xf numFmtId="10" fontId="24" fillId="2" borderId="27" xfId="0" applyNumberFormat="1" applyFont="1" applyFill="1" applyBorder="1" applyAlignment="1">
      <alignment horizontal="center" vertical="center" wrapText="1"/>
    </xf>
    <xf numFmtId="0" fontId="24" fillId="6" borderId="28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right"/>
    </xf>
    <xf numFmtId="0" fontId="8" fillId="7" borderId="30" xfId="0" applyFont="1" applyFill="1" applyBorder="1" applyAlignment="1">
      <alignment horizontal="right"/>
    </xf>
    <xf numFmtId="0" fontId="22" fillId="0" borderId="33" xfId="0" applyFont="1" applyBorder="1"/>
    <xf numFmtId="186" fontId="22" fillId="0" borderId="33" xfId="0" applyNumberFormat="1" applyFont="1" applyBorder="1"/>
    <xf numFmtId="0" fontId="22" fillId="0" borderId="33" xfId="0" applyFont="1" applyBorder="1" applyAlignment="1">
      <alignment horizontal="center"/>
    </xf>
    <xf numFmtId="176" fontId="22" fillId="0" borderId="31" xfId="0" applyNumberFormat="1" applyFont="1" applyBorder="1"/>
    <xf numFmtId="3" fontId="22" fillId="7" borderId="32" xfId="0" applyNumberFormat="1" applyFont="1" applyFill="1" applyBorder="1"/>
    <xf numFmtId="2" fontId="22" fillId="0" borderId="31" xfId="0" applyNumberFormat="1" applyFont="1" applyBorder="1"/>
    <xf numFmtId="2" fontId="22" fillId="0" borderId="32" xfId="0" applyNumberFormat="1" applyFont="1" applyBorder="1"/>
    <xf numFmtId="0" fontId="22" fillId="0" borderId="31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0" fillId="7" borderId="34" xfId="0" applyFill="1" applyBorder="1"/>
    <xf numFmtId="0" fontId="8" fillId="7" borderId="35" xfId="0" applyFont="1" applyFill="1" applyBorder="1" applyAlignment="1">
      <alignment horizontal="right"/>
    </xf>
    <xf numFmtId="0" fontId="22" fillId="0" borderId="38" xfId="0" applyFont="1" applyBorder="1"/>
    <xf numFmtId="186" fontId="22" fillId="0" borderId="38" xfId="0" applyNumberFormat="1" applyFont="1" applyBorder="1"/>
    <xf numFmtId="0" fontId="22" fillId="0" borderId="38" xfId="0" applyFont="1" applyBorder="1" applyAlignment="1">
      <alignment horizontal="center"/>
    </xf>
    <xf numFmtId="176" fontId="22" fillId="0" borderId="36" xfId="0" applyNumberFormat="1" applyFont="1" applyBorder="1"/>
    <xf numFmtId="3" fontId="22" fillId="7" borderId="39" xfId="0" applyNumberFormat="1" applyFont="1" applyFill="1" applyBorder="1"/>
    <xf numFmtId="2" fontId="22" fillId="0" borderId="39" xfId="0" applyNumberFormat="1" applyFont="1" applyBorder="1"/>
    <xf numFmtId="2" fontId="22" fillId="0" borderId="37" xfId="0" applyNumberFormat="1" applyFont="1" applyBorder="1"/>
    <xf numFmtId="0" fontId="22" fillId="0" borderId="37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10" fontId="22" fillId="0" borderId="36" xfId="0" applyNumberFormat="1" applyFont="1" applyBorder="1" applyAlignment="1">
      <alignment horizontal="center"/>
    </xf>
    <xf numFmtId="0" fontId="0" fillId="7" borderId="40" xfId="0" applyFill="1" applyBorder="1"/>
    <xf numFmtId="0" fontId="21" fillId="0" borderId="37" xfId="0" applyFont="1" applyBorder="1" applyAlignment="1">
      <alignment horizontal="center"/>
    </xf>
    <xf numFmtId="0" fontId="28" fillId="7" borderId="40" xfId="0" applyFont="1" applyFill="1" applyBorder="1"/>
    <xf numFmtId="10" fontId="21" fillId="0" borderId="36" xfId="0" applyNumberFormat="1" applyFont="1" applyBorder="1" applyAlignment="1">
      <alignment horizontal="center"/>
    </xf>
    <xf numFmtId="0" fontId="22" fillId="0" borderId="36" xfId="0" applyFont="1" applyBorder="1"/>
    <xf numFmtId="186" fontId="22" fillId="0" borderId="36" xfId="0" applyNumberFormat="1" applyFont="1" applyBorder="1"/>
    <xf numFmtId="3" fontId="22" fillId="7" borderId="36" xfId="0" applyNumberFormat="1" applyFont="1" applyFill="1" applyBorder="1"/>
    <xf numFmtId="2" fontId="22" fillId="0" borderId="36" xfId="0" applyNumberFormat="1" applyFont="1" applyBorder="1"/>
    <xf numFmtId="0" fontId="8" fillId="7" borderId="41" xfId="0" applyFont="1" applyFill="1" applyBorder="1" applyAlignment="1">
      <alignment horizontal="right"/>
    </xf>
    <xf numFmtId="0" fontId="13" fillId="0" borderId="42" xfId="0" applyFont="1" applyBorder="1"/>
    <xf numFmtId="186" fontId="13" fillId="0" borderId="42" xfId="0" applyNumberFormat="1" applyFont="1" applyBorder="1"/>
    <xf numFmtId="0" fontId="21" fillId="0" borderId="42" xfId="0" applyFont="1" applyBorder="1" applyAlignment="1">
      <alignment horizontal="center"/>
    </xf>
    <xf numFmtId="176" fontId="0" fillId="0" borderId="42" xfId="0" applyNumberFormat="1" applyBorder="1"/>
    <xf numFmtId="0" fontId="0" fillId="7" borderId="42" xfId="0" applyFill="1" applyBorder="1"/>
    <xf numFmtId="0" fontId="0" fillId="0" borderId="42" xfId="0" applyBorder="1"/>
    <xf numFmtId="0" fontId="18" fillId="0" borderId="42" xfId="0" applyFont="1" applyBorder="1" applyAlignment="1">
      <alignment horizontal="center"/>
    </xf>
    <xf numFmtId="0" fontId="19" fillId="0" borderId="42" xfId="0" applyFont="1" applyBorder="1" applyAlignment="1">
      <alignment horizontal="center"/>
    </xf>
    <xf numFmtId="10" fontId="22" fillId="0" borderId="42" xfId="0" applyNumberFormat="1" applyFont="1" applyBorder="1" applyAlignment="1">
      <alignment horizontal="center"/>
    </xf>
    <xf numFmtId="0" fontId="0" fillId="7" borderId="43" xfId="0" applyFill="1" applyBorder="1"/>
    <xf numFmtId="0" fontId="24" fillId="6" borderId="44" xfId="0" applyFont="1" applyFill="1" applyBorder="1" applyAlignment="1">
      <alignment horizontal="center" vertical="center"/>
    </xf>
    <xf numFmtId="0" fontId="24" fillId="6" borderId="45" xfId="0" applyFont="1" applyFill="1" applyBorder="1" applyAlignment="1">
      <alignment horizontal="center" vertical="center"/>
    </xf>
    <xf numFmtId="0" fontId="24" fillId="2" borderId="46" xfId="0" applyFont="1" applyFill="1" applyBorder="1" applyAlignment="1">
      <alignment horizontal="center" vertical="center"/>
    </xf>
    <xf numFmtId="0" fontId="22" fillId="0" borderId="47" xfId="0" applyFont="1" applyBorder="1"/>
    <xf numFmtId="0" fontId="22" fillId="0" borderId="39" xfId="0" applyFont="1" applyBorder="1"/>
    <xf numFmtId="0" fontId="24" fillId="2" borderId="2" xfId="0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/>
    </xf>
    <xf numFmtId="0" fontId="29" fillId="0" borderId="49" xfId="0" applyFont="1" applyBorder="1"/>
    <xf numFmtId="0" fontId="29" fillId="0" borderId="50" xfId="0" applyFont="1" applyBorder="1"/>
    <xf numFmtId="0" fontId="39" fillId="0" borderId="50" xfId="0" applyFont="1" applyBorder="1"/>
    <xf numFmtId="0" fontId="13" fillId="0" borderId="51" xfId="0" applyFont="1" applyBorder="1"/>
    <xf numFmtId="0" fontId="24" fillId="2" borderId="52" xfId="0" applyFont="1" applyFill="1" applyBorder="1" applyAlignment="1">
      <alignment horizontal="center" vertical="center"/>
    </xf>
    <xf numFmtId="0" fontId="13" fillId="0" borderId="53" xfId="0" applyFont="1" applyBorder="1"/>
    <xf numFmtId="0" fontId="22" fillId="0" borderId="1" xfId="0" applyFont="1" applyBorder="1"/>
    <xf numFmtId="0" fontId="37" fillId="0" borderId="0" xfId="0" applyFont="1"/>
    <xf numFmtId="186" fontId="22" fillId="0" borderId="55" xfId="0" applyNumberFormat="1" applyFont="1" applyBorder="1"/>
    <xf numFmtId="0" fontId="22" fillId="0" borderId="55" xfId="0" applyFont="1" applyBorder="1" applyAlignment="1">
      <alignment horizontal="center"/>
    </xf>
    <xf numFmtId="176" fontId="22" fillId="0" borderId="42" xfId="0" applyNumberFormat="1" applyFont="1" applyBorder="1"/>
    <xf numFmtId="3" fontId="22" fillId="7" borderId="56" xfId="0" applyNumberFormat="1" applyFont="1" applyFill="1" applyBorder="1"/>
    <xf numFmtId="2" fontId="22" fillId="0" borderId="54" xfId="0" applyNumberFormat="1" applyFont="1" applyBorder="1"/>
    <xf numFmtId="0" fontId="22" fillId="0" borderId="42" xfId="0" applyFont="1" applyBorder="1" applyAlignment="1">
      <alignment horizontal="center"/>
    </xf>
    <xf numFmtId="0" fontId="29" fillId="0" borderId="51" xfId="0" applyFont="1" applyBorder="1"/>
    <xf numFmtId="0" fontId="22" fillId="0" borderId="54" xfId="0" applyFont="1" applyBorder="1"/>
    <xf numFmtId="0" fontId="22" fillId="0" borderId="55" xfId="0" applyFont="1" applyBorder="1"/>
    <xf numFmtId="0" fontId="22" fillId="0" borderId="54" xfId="0" applyFont="1" applyBorder="1" applyAlignment="1">
      <alignment horizontal="center"/>
    </xf>
    <xf numFmtId="0" fontId="21" fillId="0" borderId="54" xfId="0" applyFont="1" applyBorder="1" applyAlignment="1">
      <alignment horizontal="center"/>
    </xf>
    <xf numFmtId="10" fontId="22" fillId="0" borderId="31" xfId="0" applyNumberFormat="1" applyFont="1" applyBorder="1" applyAlignment="1">
      <alignment horizontal="center"/>
    </xf>
    <xf numFmtId="10" fontId="21" fillId="0" borderId="42" xfId="0" applyNumberFormat="1" applyFont="1" applyBorder="1" applyAlignment="1">
      <alignment horizontal="center"/>
    </xf>
    <xf numFmtId="183" fontId="42" fillId="0" borderId="0" xfId="0" applyNumberFormat="1" applyFont="1"/>
    <xf numFmtId="0" fontId="13" fillId="0" borderId="10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0" fontId="23" fillId="0" borderId="22" xfId="2" applyBorder="1" applyAlignment="1">
      <alignment horizontal="center"/>
    </xf>
    <xf numFmtId="0" fontId="23" fillId="0" borderId="21" xfId="2" applyBorder="1" applyAlignment="1">
      <alignment horizontal="center"/>
    </xf>
    <xf numFmtId="181" fontId="13" fillId="0" borderId="19" xfId="2" applyNumberFormat="1" applyFont="1" applyBorder="1" applyAlignment="1">
      <alignment horizontal="center"/>
    </xf>
    <xf numFmtId="181" fontId="13" fillId="0" borderId="18" xfId="2" applyNumberFormat="1" applyFont="1" applyBorder="1" applyAlignment="1">
      <alignment horizontal="center"/>
    </xf>
    <xf numFmtId="181" fontId="13" fillId="0" borderId="16" xfId="2" applyNumberFormat="1" applyFont="1" applyBorder="1" applyAlignment="1">
      <alignment horizontal="center"/>
    </xf>
    <xf numFmtId="181" fontId="13" fillId="0" borderId="15" xfId="2" applyNumberFormat="1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43" fillId="0" borderId="0" xfId="0" applyFont="1"/>
  </cellXfs>
  <cellStyles count="3">
    <cellStyle name="標準" xfId="0" builtinId="0"/>
    <cellStyle name="標準 2" xfId="1" xr:uid="{3E7E95D2-90ED-4723-BFDE-DCE24AC1063F}"/>
    <cellStyle name="標準 3" xfId="2" xr:uid="{237A35F5-F213-4D70-A8A2-0B378247B102}"/>
  </cellStyles>
  <dxfs count="7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C6EFCE"/>
          <bgColor rgb="FFC6EFCE"/>
        </patternFill>
      </fill>
    </dxf>
    <dxf>
      <font>
        <b/>
        <strike val="0"/>
        <outline val="0"/>
        <shadow val="0"/>
        <u val="none"/>
        <vertAlign val="baseline"/>
        <sz val="14"/>
        <color theme="1"/>
        <name val="ＭＳ Ｐゴシック"/>
        <family val="3"/>
        <charset val="128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ＭＳ Ｐゴシック"/>
        <family val="3"/>
        <charset val="128"/>
        <scheme val="minor"/>
      </font>
    </dxf>
    <dxf>
      <font>
        <b/>
        <family val="3"/>
        <charset val="128"/>
      </font>
    </dxf>
    <dxf>
      <numFmt numFmtId="186" formatCode="0.0_ "/>
    </dxf>
    <dxf>
      <numFmt numFmtId="183" formatCode="0.00_ "/>
    </dxf>
    <dxf>
      <numFmt numFmtId="183" formatCode="0.00_ "/>
    </dxf>
    <dxf>
      <numFmt numFmtId="184" formatCode="0_ "/>
    </dxf>
    <dxf>
      <numFmt numFmtId="183" formatCode="0.00_ "/>
    </dxf>
    <dxf>
      <numFmt numFmtId="183" formatCode="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ＭＳ Ｐゴシック"/>
        <family val="3"/>
        <charset val="128"/>
        <scheme val="minor"/>
      </font>
      <numFmt numFmtId="183" formatCode="0.00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ＭＳ Ｐゴシック"/>
        <family val="3"/>
        <charset val="128"/>
        <scheme val="minor"/>
      </font>
      <numFmt numFmtId="184" formatCode="0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ＭＳ Ｐゴシック"/>
        <family val="3"/>
        <charset val="128"/>
        <scheme val="minor"/>
      </font>
      <numFmt numFmtId="184" formatCode="0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 style="double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minor"/>
      </font>
      <numFmt numFmtId="182" formatCode="0.00_);[Red]\(0.00\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177" formatCode="#,##0_);[Red]\(#,##0\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numFmt numFmtId="176" formatCode="#,##0_ 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numFmt numFmtId="176" formatCode="#,##0_ 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minor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2"/>
        <color auto="1"/>
        <name val="ＭＳ Ｐゴシック"/>
        <family val="3"/>
        <charset val="128"/>
      </font>
    </dxf>
    <dxf>
      <font>
        <b/>
        <strike val="0"/>
        <outline val="0"/>
        <shadow val="0"/>
        <u val="none"/>
        <vertAlign val="baseline"/>
        <sz val="12"/>
        <name val="ＭＳ Ｐゴシック"/>
        <family val="3"/>
        <charset val="128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ＭＳ Ｐゴシック"/>
        <family val="3"/>
        <charset val="128"/>
      </font>
      <fill>
        <patternFill>
          <bgColor theme="3" tint="0.79998168889431442"/>
        </patternFill>
      </fill>
      <alignment horizontal="left" vertical="center" textRotation="0" wrapText="0" indent="0" justifyLastLine="0" shrinkToFit="0" readingOrder="0"/>
    </dxf>
    <dxf>
      <font>
        <b/>
        <family val="3"/>
        <charset val="128"/>
      </font>
    </dxf>
    <dxf>
      <numFmt numFmtId="186" formatCode="0.0_ "/>
    </dxf>
    <dxf>
      <numFmt numFmtId="183" formatCode="0.00_ "/>
    </dxf>
    <dxf>
      <numFmt numFmtId="183" formatCode="0.00_ "/>
    </dxf>
    <dxf>
      <numFmt numFmtId="184" formatCode="0_ "/>
    </dxf>
    <dxf>
      <numFmt numFmtId="183" formatCode="0.00_ "/>
    </dxf>
    <dxf>
      <numFmt numFmtId="183" formatCode="0.00_ 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ＭＳ Ｐゴシック"/>
        <family val="3"/>
        <charset val="128"/>
        <scheme val="minor"/>
      </font>
      <numFmt numFmtId="183" formatCode="0.00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ＭＳ Ｐゴシック"/>
        <family val="3"/>
        <charset val="128"/>
        <scheme val="minor"/>
      </font>
      <numFmt numFmtId="184" formatCode="0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ＭＳ Ｐゴシック"/>
        <family val="3"/>
        <charset val="128"/>
        <scheme val="minor"/>
      </font>
      <numFmt numFmtId="184" formatCode="0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/>
        <right style="double">
          <color auto="1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3"/>
        <charset val="128"/>
        <scheme val="minor"/>
      </font>
      <numFmt numFmtId="182" formatCode="0.00_);[Red]\(0.00\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177" formatCode="#,##0_);[Red]\(#,##0\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numFmt numFmtId="176" formatCode="#,##0_ 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numFmt numFmtId="176" formatCode="#,##0_ "/>
      <alignment horizontal="center" vertical="bottom" textRotation="0" wrapText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ＭＳ Ｐゴシック"/>
        <family val="3"/>
        <charset val="128"/>
        <scheme val="minor"/>
      </font>
      <numFmt numFmtId="0" formatCode="General"/>
      <alignment horizontal="center" textRotation="0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 style="thin">
          <color rgb="FFBBBBBB"/>
        </top>
        <bottom style="thin">
          <color rgb="FFBBBBB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ゴシック"/>
        <family val="3"/>
        <charset val="128"/>
        <scheme val="minor"/>
      </font>
      <numFmt numFmtId="0" formatCode="General"/>
    </dxf>
    <dxf>
      <font>
        <b/>
        <strike val="0"/>
        <outline val="0"/>
        <shadow val="0"/>
        <u val="none"/>
        <vertAlign val="baseline"/>
        <sz val="12"/>
        <name val="ＭＳ Ｐゴシック"/>
        <family val="3"/>
        <charset val="128"/>
      </font>
    </dxf>
    <dxf>
      <font>
        <b/>
        <strike val="0"/>
        <outline val="0"/>
        <shadow val="0"/>
        <u val="none"/>
        <vertAlign val="baseline"/>
        <sz val="12"/>
        <name val="ＭＳ Ｐゴシック"/>
        <family val="3"/>
        <charset val="128"/>
      </font>
      <alignment horizontal="righ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ＭＳ Ｐゴシック"/>
        <family val="3"/>
        <charset val="128"/>
      </font>
      <fill>
        <patternFill>
          <bgColor theme="3" tint="0.79998168889431442"/>
        </patternFill>
      </fill>
      <alignment horizontal="left" vertical="center" textRotation="0" wrapText="0" indent="0" justifyLastLine="0" shrinkToFit="0" readingOrder="0"/>
    </dxf>
    <dxf>
      <fill>
        <patternFill>
          <bgColor theme="9" tint="0.79998168889431442"/>
        </patternFill>
      </fill>
      <border diagonalUp="0" diagonalDown="0">
        <right style="thick">
          <color auto="1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alignment horizontal="center" textRotation="0" wrapText="0" indent="0" justifyLastLine="0" shrinkToFit="0" readingOrder="0"/>
      <border diagonalUp="0" diagonalDown="0">
        <left style="thin">
          <color rgb="FFBBBBBB"/>
        </lef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2" formatCode="0.00"/>
      <border diagonalUp="0" diagonalDown="0">
        <left style="thin">
          <color rgb="FFBBBBBB"/>
        </left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border diagonalUp="0" diagonalDown="0">
        <left/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3" formatCode="#,##0"/>
      <fill>
        <patternFill patternType="solid">
          <bgColor theme="9" tint="0.79998168889431442"/>
        </patternFill>
      </fill>
      <border diagonalUp="0" diagonalDown="0">
        <left/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176" formatCode="#,##0_ "/>
      <border diagonalUp="0" diagonalDown="0"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BBBBBB"/>
        </left>
        <right/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186" formatCode="0.0_ "/>
      <border diagonalUp="0" diagonalDown="0">
        <left style="thin">
          <color rgb="FFBBBBBB"/>
        </left>
        <right/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border diagonalUp="0" diagonalDown="0">
        <left style="thin">
          <color rgb="FFBBBBBB"/>
        </left>
        <right/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ＭＳ Ｐゴシック"/>
        <family val="3"/>
        <charset val="128"/>
        <scheme val="minor"/>
      </font>
      <numFmt numFmtId="0" formatCode="General"/>
      <border diagonalUp="0" diagonalDown="0">
        <left style="thin">
          <color rgb="FFBBBBBB"/>
        </left>
        <right style="thin">
          <color rgb="FFBBBBBB"/>
        </right>
        <top style="dotted">
          <color auto="1"/>
        </top>
        <bottom style="dotted">
          <color auto="1"/>
        </bottom>
        <horizontal style="dotted">
          <color auto="1"/>
        </horizontal>
      </border>
    </dxf>
    <dxf>
      <font>
        <b/>
        <strike val="0"/>
        <outline val="0"/>
        <shadow val="0"/>
        <u val="none"/>
        <vertAlign val="baseline"/>
        <sz val="12"/>
        <name val="ＭＳ Ｐゴシック"/>
        <family val="3"/>
        <charset val="128"/>
        <scheme val="minor"/>
      </font>
      <border diagonalUp="0" diagonalDown="0">
        <left style="thin">
          <color auto="1"/>
        </left>
        <right style="double">
          <color auto="1"/>
        </right>
        <top style="dotted">
          <color auto="1"/>
        </top>
        <bottom style="dotted">
          <color auto="1"/>
        </bottom>
        <vertical/>
        <horizontal style="dotted">
          <color auto="1"/>
        </horizontal>
      </border>
    </dxf>
    <dxf>
      <font>
        <b/>
        <strike val="0"/>
        <outline val="0"/>
        <shadow val="0"/>
        <u val="none"/>
        <vertAlign val="baseline"/>
        <sz val="16"/>
        <name val="ＭＳ Ｐゴシック"/>
        <family val="3"/>
        <charset val="128"/>
      </font>
      <fill>
        <patternFill>
          <bgColor theme="9" tint="0.79998168889431442"/>
        </patternFill>
      </fill>
      <alignment horizontal="right" textRotation="0" wrapText="0" indent="0" justifyLastLine="0" shrinkToFit="0" readingOrder="0"/>
      <border diagonalUp="0" diagonalDown="0">
        <left style="thick">
          <color auto="1"/>
        </left>
        <top style="dotted">
          <color auto="1"/>
        </top>
        <bottom style="dotted">
          <color auto="1"/>
        </bottom>
        <vertical/>
        <horizontal style="dotted">
          <color auto="1"/>
        </horizontal>
      </border>
    </dxf>
    <dxf>
      <border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9"/>
        <name val="ＭＳ Ｐゴシック"/>
        <family val="3"/>
        <charset val="128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ad817209c5f1483bb98190a850b15b35">
      <tp>
        <v>1.21</v>
        <stp/>
        <stp>Market</stp>
        <stp>STOCK</stp>
        <stp>66330.T</stp>
        <stp>PBR</stp>
        <tr r="J23" s="45"/>
      </tp>
      <tp>
        <v>5.08</v>
        <stp/>
        <stp>Market</stp>
        <stp>STOCK</stp>
        <stp>66130.T</stp>
        <stp>PBR</stp>
        <tr r="J45" s="35"/>
      </tp>
      <tp>
        <v>13.78</v>
        <stp/>
        <stp>Market</stp>
        <stp>STOCK</stp>
        <stp>61010.T</stp>
        <stp>PER</stp>
        <tr r="H76" s="35"/>
      </tp>
      <tp>
        <v>12</v>
        <stp/>
        <stp>Market</stp>
        <stp>STOCK</stp>
        <stp>61760.T</stp>
        <stp>PER</stp>
        <tr r="H62" s="35"/>
      </tp>
      <tp>
        <v>0</v>
        <stp/>
        <stp>Market</stp>
        <stp>STOCK</stp>
        <stp>61730.T</stp>
        <stp>PER</stp>
        <tr r="H5" s="45"/>
      </tp>
      <tp>
        <v>1.82</v>
        <stp/>
        <stp>Market</stp>
        <stp>STOCK</stp>
        <stp>66530.T</stp>
        <stp>PBR</stp>
        <tr r="J23" s="35"/>
      </tp>
      <tp>
        <v>21.05</v>
        <stp/>
        <stp>Market</stp>
        <stp>STOCK</stp>
        <stp>61940.T</stp>
        <stp>PER</stp>
        <tr r="H44" s="35"/>
      </tp>
      <tp>
        <v>23.07</v>
        <stp/>
        <stp>Market</stp>
        <stp>STOCK</stp>
        <stp>60390.T</stp>
        <stp>PER</stp>
        <tr r="H22" s="35"/>
      </tp>
      <tp>
        <v>15.27</v>
        <stp/>
        <stp>Market</stp>
        <stp>STOCK</stp>
        <stp>60130.T</stp>
        <stp>PER</stp>
        <tr r="H21" s="35"/>
      </tp>
      <tp>
        <v>9.0299999999999994</v>
        <stp/>
        <stp>Market</stp>
        <stp>STOCK</stp>
        <stp>67770.T</stp>
        <stp>PBR</stp>
        <tr r="J37" s="35"/>
      </tp>
      <tp>
        <v>17.399999999999999</v>
        <stp/>
        <stp>Market</stp>
        <stp>STOCK</stp>
        <stp>60710.T</stp>
        <stp>PER</stp>
        <tr r="H99" s="35"/>
        <tr r="M19" s="5"/>
      </tp>
      <tp>
        <v>0.99</v>
        <stp/>
        <stp>Market</stp>
        <stp>STOCK</stp>
        <stp>67690.T</stp>
        <stp>PBR</stp>
        <tr r="J18" s="45"/>
      </tp>
      <tp>
        <v>2.42</v>
        <stp/>
        <stp>Market</stp>
        <stp>STOCK</stp>
        <stp>67540.T</stp>
        <stp>PBR</stp>
        <tr r="J43" s="45"/>
      </tp>
      <tp>
        <v>12.32</v>
        <stp/>
        <stp>Market</stp>
        <stp>STOCK</stp>
        <stp>60880.T</stp>
        <stp>PER</stp>
        <tr r="H38" s="35"/>
      </tp>
      <tp>
        <v>14.84</v>
        <stp/>
        <stp>Market</stp>
        <stp>STOCK</stp>
        <stp>60800.T</stp>
        <stp>PER</stp>
        <tr r="H118" s="35"/>
        <tr r="M17" s="5"/>
      </tp>
      <tp>
        <v>2.1800000000000002</v>
        <stp/>
        <stp>Market</stp>
        <stp>STOCK</stp>
        <stp>64360.T</stp>
        <stp>PBR</stp>
        <tr r="J67" s="35"/>
      </tp>
      <tp>
        <v>13.56</v>
        <stp/>
        <stp>Market</stp>
        <stp>STOCK</stp>
        <stp>63310.T</stp>
        <stp>PER</stp>
        <tr r="H37" s="45"/>
      </tp>
      <tp>
        <v>30.53</v>
        <stp/>
        <stp>Market</stp>
        <stp>STOCK</stp>
        <stp>63830.T</stp>
        <stp>PER</stp>
        <tr r="H139" s="35"/>
      </tp>
      <tp>
        <v>2.94</v>
        <stp/>
        <stp>Market</stp>
        <stp>STOCK</stp>
        <stp>65380.T</stp>
        <stp>PBR</stp>
        <tr r="J117" s="35"/>
      </tp>
      <tp>
        <v>12.87</v>
        <stp/>
        <stp>Market</stp>
        <stp>STOCK</stp>
        <stp>62000.T</stp>
        <stp>PER</stp>
        <tr r="H85" s="35"/>
      </tp>
      <tp>
        <v>4.99</v>
        <stp/>
        <stp>Market</stp>
        <stp>STOCK</stp>
        <stp>65740.T</stp>
        <stp>PBR</stp>
        <tr r="J114" s="35"/>
        <tr r="N5" s="5"/>
        <tr r="M7" s="8"/>
      </tp>
      <tp>
        <v>4.46</v>
        <stp/>
        <stp>Market</stp>
        <stp>STOCK</stp>
        <stp>65730.T</stp>
        <stp>PBR</stp>
        <tr r="J140" s="35"/>
        <tr r="M15" s="8"/>
      </tp>
      <tp>
        <v>11.5</v>
        <stp/>
        <stp>Market</stp>
        <stp>STOCK</stp>
        <stp>62660.T</stp>
        <stp>PER</stp>
        <tr r="H28" s="35"/>
      </tp>
      <tp>
        <v>2.96</v>
        <stp/>
        <stp>Market</stp>
        <stp>STOCK</stp>
        <stp>65970.T</stp>
        <stp>PBR</stp>
        <tr r="J84" s="35"/>
      </tp>
      <tp>
        <v>12</v>
        <stp/>
        <stp>Market</stp>
        <stp>STOCK</stp>
        <stp>65380.T</stp>
        <stp>PER</stp>
        <tr r="H117" s="35"/>
      </tp>
      <tp>
        <v>4.7300000000000004</v>
        <stp/>
        <stp>Market</stp>
        <stp>STOCK</stp>
        <stp>62000.T</stp>
        <stp>PBR</stp>
        <tr r="J85" s="35"/>
      </tp>
      <tp>
        <v>16.88</v>
        <stp/>
        <stp>Market</stp>
        <stp>STOCK</stp>
        <stp>65740.T</stp>
        <stp>PER</stp>
        <tr r="H114" s="35"/>
        <tr r="M5" s="5"/>
        <tr r="L7" s="8"/>
      </tp>
      <tp>
        <v>0</v>
        <stp/>
        <stp>Market</stp>
        <stp>STOCK</stp>
        <stp>65730.T</stp>
        <stp>PER</stp>
        <tr r="H140" s="35"/>
        <tr r="L15" s="8"/>
      </tp>
      <tp>
        <v>1.66</v>
        <stp/>
        <stp>Market</stp>
        <stp>STOCK</stp>
        <stp>62660.T</stp>
        <stp>PBR</stp>
        <tr r="J28" s="35"/>
      </tp>
      <tp>
        <v>16.010000000000002</v>
        <stp/>
        <stp>Market</stp>
        <stp>STOCK</stp>
        <stp>65970.T</stp>
        <stp>PER</stp>
        <tr r="H84" s="35"/>
      </tp>
      <tp>
        <v>15.75</v>
        <stp/>
        <stp>Market</stp>
        <stp>STOCK</stp>
        <stp>64360.T</stp>
        <stp>PER</stp>
        <tr r="H67" s="35"/>
      </tp>
      <tp>
        <v>1.99</v>
        <stp/>
        <stp>Market</stp>
        <stp>STOCK</stp>
        <stp>63310.T</stp>
        <stp>PBR</stp>
        <tr r="J37" s="45"/>
      </tp>
      <tp>
        <v>5.64</v>
        <stp/>
        <stp>Market</stp>
        <stp>STOCK</stp>
        <stp>63830.T</stp>
        <stp>PBR</stp>
        <tr r="J139" s="35"/>
      </tp>
      <tp>
        <v>3.77</v>
        <stp/>
        <stp>Market</stp>
        <stp>STOCK</stp>
        <stp>60390.T</stp>
        <stp>PBR</stp>
        <tr r="J22" s="35"/>
      </tp>
      <tp>
        <v>1.8</v>
        <stp/>
        <stp>Market</stp>
        <stp>STOCK</stp>
        <stp>60130.T</stp>
        <stp>PBR</stp>
        <tr r="J21" s="35"/>
      </tp>
      <tp>
        <v>37.78</v>
        <stp/>
        <stp>Market</stp>
        <stp>STOCK</stp>
        <stp>67770.T</stp>
        <stp>PER</stp>
        <tr r="H37" s="35"/>
      </tp>
      <tp>
        <v>2.93</v>
        <stp/>
        <stp>Market</stp>
        <stp>STOCK</stp>
        <stp>60710.T</stp>
        <stp>PBR</stp>
        <tr r="J99" s="35"/>
        <tr r="N19" s="5"/>
      </tp>
      <tp>
        <v>2756.66</v>
        <stp/>
        <stp>Market</stp>
        <stp>STOCK</stp>
        <stp>67690.T</stp>
        <stp>PER</stp>
        <tr r="H18" s="45"/>
      </tp>
      <tp>
        <v>27.52</v>
        <stp/>
        <stp>Market</stp>
        <stp>STOCK</stp>
        <stp>67540.T</stp>
        <stp>PER</stp>
        <tr r="H43" s="45"/>
      </tp>
      <tp>
        <v>3.8</v>
        <stp/>
        <stp>Market</stp>
        <stp>STOCK</stp>
        <stp>60880.T</stp>
        <stp>PBR</stp>
        <tr r="J38" s="35"/>
      </tp>
      <tp>
        <v>2.4700000000000002</v>
        <stp/>
        <stp>Market</stp>
        <stp>STOCK</stp>
        <stp>60800.T</stp>
        <stp>PBR</stp>
        <tr r="J118" s="35"/>
        <tr r="N17" s="5"/>
      </tp>
      <tp>
        <v>13.93</v>
        <stp/>
        <stp>Market</stp>
        <stp>STOCK</stp>
        <stp>66330.T</stp>
        <stp>PER</stp>
        <tr r="H23" s="45"/>
      </tp>
      <tp>
        <v>0</v>
        <stp/>
        <stp>Market</stp>
        <stp>STOCK</stp>
        <stp>66130.T</stp>
        <stp>PER</stp>
        <tr r="H45" s="35"/>
      </tp>
      <tp>
        <v>2.54</v>
        <stp/>
        <stp>Market</stp>
        <stp>STOCK</stp>
        <stp>61010.T</stp>
        <stp>PBR</stp>
        <tr r="J76" s="35"/>
      </tp>
      <tp>
        <v>1.56</v>
        <stp/>
        <stp>Market</stp>
        <stp>STOCK</stp>
        <stp>61760.T</stp>
        <stp>PBR</stp>
        <tr r="J62" s="35"/>
      </tp>
      <tp>
        <v>0</v>
        <stp/>
        <stp>Market</stp>
        <stp>STOCK</stp>
        <stp>61730.T</stp>
        <stp>PBR</stp>
        <tr r="J5" s="45"/>
      </tp>
      <tp>
        <v>15.28</v>
        <stp/>
        <stp>Market</stp>
        <stp>STOCK</stp>
        <stp>66530.T</stp>
        <stp>PER</stp>
        <tr r="H23" s="35"/>
      </tp>
      <tp>
        <v>3.76</v>
        <stp/>
        <stp>Market</stp>
        <stp>STOCK</stp>
        <stp>61940.T</stp>
        <stp>PBR</stp>
        <tr r="J44" s="35"/>
      </tp>
      <tp>
        <v>26.95</v>
        <stp/>
        <stp>Market</stp>
        <stp>STOCK</stp>
        <stp>69810.T</stp>
        <stp>PER</stp>
        <tr r="H44" s="45"/>
      </tp>
      <tp>
        <v>34</v>
        <stp/>
        <stp>Market</stp>
        <stp>STOCK</stp>
        <stp>68030.T</stp>
        <stp>PER</stp>
        <tr r="H14" s="45"/>
      </tp>
      <tp>
        <v>1.02</v>
        <stp/>
        <stp>Market</stp>
        <stp>STOCK</stp>
        <stp>68030.T</stp>
        <stp>PBR</stp>
        <tr r="J14" s="45"/>
      </tp>
      <tp>
        <v>2.29</v>
        <stp/>
        <stp>Market</stp>
        <stp>STOCK</stp>
        <stp>69810.T</stp>
        <stp>PBR</stp>
        <tr r="J44" s="45"/>
      </tp>
    </main>
    <main first="rtdsrv.ad817209c5f1483bb98190a850b15b35">
      <tp>
        <v>0</v>
        <stp/>
        <stp>Market</stp>
        <stp>STOCK</stp>
        <stp>71380.T</stp>
        <stp>PER</stp>
        <tr r="H141" s="35"/>
        <tr r="L23" s="8"/>
      </tp>
      <tp>
        <v>1.17</v>
        <stp/>
        <stp>Market</stp>
        <stp>STOCK</stp>
        <stp>76150.T</stp>
        <stp>PBR</stp>
        <tr r="J20" s="45"/>
      </tp>
      <tp>
        <v>1.03</v>
        <stp/>
        <stp>Market</stp>
        <stp>STOCK</stp>
        <stp>76030.T</stp>
        <stp>PBR</stp>
        <tr r="J143" s="35"/>
        <tr r="M5" s="8"/>
      </tp>
      <tp>
        <v>10.39</v>
        <stp/>
        <stp>Market</stp>
        <stp>STOCK</stp>
        <stp>71620.T</stp>
        <stp>PER</stp>
        <tr r="H8" s="45"/>
      </tp>
      <tp>
        <v>8.1199999999999992</v>
        <stp/>
        <stp>Market</stp>
        <stp>STOCK</stp>
        <stp>71480.T</stp>
        <stp>PER</stp>
        <tr r="H63" s="35"/>
      </tp>
      <tp>
        <v>2.33</v>
        <stp/>
        <stp>Market</stp>
        <stp>STOCK</stp>
        <stp>77010.T</stp>
        <stp>PBR</stp>
        <tr r="J46" s="45"/>
      </tp>
      <tp>
        <v>23.31</v>
        <stp/>
        <stp>Market</stp>
        <stp>STOCK</stp>
        <stp>70710.T</stp>
        <stp>PER</stp>
        <tr r="H27" s="45"/>
      </tp>
      <tp>
        <v>5.5</v>
        <stp/>
        <stp>Market</stp>
        <stp>STOCK</stp>
        <stp>70620.T</stp>
        <stp>PER</stp>
        <tr r="H22" s="45"/>
      </tp>
      <tp>
        <v>1.21</v>
        <stp/>
        <stp>Market</stp>
        <stp>STOCK</stp>
        <stp>77510.T</stp>
        <stp>PBR</stp>
        <tr r="J29" s="45"/>
      </tp>
      <tp>
        <v>21.61</v>
        <stp/>
        <stp>Market</stp>
        <stp>STOCK</stp>
        <stp>70490.T</stp>
        <stp>PER</stp>
        <tr r="H123" s="35"/>
        <tr r="M8" s="5"/>
      </tp>
      <tp>
        <v>11.16</v>
        <stp/>
        <stp>Market</stp>
        <stp>STOCK</stp>
        <stp>70470.T</stp>
        <stp>PER</stp>
        <tr r="H74" s="35"/>
      </tp>
      <tp>
        <v>7.99</v>
        <stp/>
        <stp>Market</stp>
        <stp>STOCK</stp>
        <stp>70950.T</stp>
        <stp>PER</stp>
        <tr r="H68" s="35"/>
      </tp>
      <tp>
        <v>12.77</v>
        <stp/>
        <stp>Market</stp>
        <stp>STOCK</stp>
        <stp>70890.T</stp>
        <stp>PER</stp>
        <tr r="H121" s="35"/>
        <tr r="M30" s="5"/>
      </tp>
      <tp>
        <v>14.57</v>
        <stp/>
        <stp>Market</stp>
        <stp>STOCK</stp>
        <stp>73170.T</stp>
        <stp>PER</stp>
        <tr r="H43" s="35"/>
      </tp>
      <tp>
        <v>12.73</v>
        <stp/>
        <stp>Market</stp>
        <stp>STOCK</stp>
        <stp>73780.T</stp>
        <stp>PER</stp>
        <tr r="H40" s="35"/>
      </tp>
      <tp>
        <v>2.29</v>
        <stp/>
        <stp>Market</stp>
        <stp>STOCK</stp>
        <stp>74760.T</stp>
        <stp>PBR</stp>
        <tr r="J47" s="45"/>
      </tp>
      <tp>
        <v>11.29</v>
        <stp/>
        <stp>Market</stp>
        <stp>STOCK</stp>
        <stp>73740.T</stp>
        <stp>PER</stp>
        <tr r="H48" s="35"/>
      </tp>
      <tp>
        <v>14</v>
        <stp/>
        <stp>Market</stp>
        <stp>STOCK</stp>
        <stp>73580.T</stp>
        <stp>PER</stp>
        <tr r="H32" s="45"/>
      </tp>
      <tp>
        <v>6.84</v>
        <stp/>
        <stp>Market</stp>
        <stp>STOCK</stp>
        <stp>72730.T</stp>
        <stp>PER</stp>
        <tr r="H142" s="35"/>
        <tr r="L16" s="8"/>
      </tp>
      <tp>
        <v>18.11</v>
        <stp/>
        <stp>Market</stp>
        <stp>STOCK</stp>
        <stp>72700.T</stp>
        <stp>PER</stp>
        <tr r="H16" s="45"/>
      </tp>
      <tp>
        <v>1.48</v>
        <stp/>
        <stp>Market</stp>
        <stp>STOCK</stp>
        <stp>72730.T</stp>
        <stp>PBR</stp>
        <tr r="J142" s="35"/>
        <tr r="M16" s="8"/>
      </tp>
      <tp>
        <v>0.83</v>
        <stp/>
        <stp>Market</stp>
        <stp>STOCK</stp>
        <stp>72700.T</stp>
        <stp>PBR</stp>
        <tr r="J16" s="45"/>
      </tp>
      <tp>
        <v>3.37</v>
        <stp/>
        <stp>Market</stp>
        <stp>STOCK</stp>
        <stp>73170.T</stp>
        <stp>PBR</stp>
        <tr r="J43" s="35"/>
      </tp>
      <tp>
        <v>4.0999999999999996</v>
        <stp/>
        <stp>Market</stp>
        <stp>STOCK</stp>
        <stp>73780.T</stp>
        <stp>PBR</stp>
        <tr r="J40" s="35"/>
      </tp>
      <tp>
        <v>17.940000000000001</v>
        <stp/>
        <stp>Market</stp>
        <stp>STOCK</stp>
        <stp>74760.T</stp>
        <stp>PER</stp>
        <tr r="H47" s="45"/>
      </tp>
      <tp>
        <v>1.74</v>
        <stp/>
        <stp>Market</stp>
        <stp>STOCK</stp>
        <stp>73740.T</stp>
        <stp>PBR</stp>
        <tr r="J48" s="35"/>
      </tp>
      <tp>
        <v>1.6</v>
        <stp/>
        <stp>Market</stp>
        <stp>STOCK</stp>
        <stp>73580.T</stp>
        <stp>PBR</stp>
        <tr r="J32" s="45"/>
      </tp>
      <tp>
        <v>22.22</v>
        <stp/>
        <stp>Market</stp>
        <stp>STOCK</stp>
        <stp>77010.T</stp>
        <stp>PER</stp>
        <tr r="H46" s="45"/>
      </tp>
      <tp>
        <v>1.34</v>
        <stp/>
        <stp>Market</stp>
        <stp>STOCK</stp>
        <stp>70710.T</stp>
        <stp>PBR</stp>
        <tr r="J27" s="45"/>
      </tp>
      <tp>
        <v>1.1000000000000001</v>
        <stp/>
        <stp>Market</stp>
        <stp>STOCK</stp>
        <stp>70620.T</stp>
        <stp>PBR</stp>
        <tr r="J22" s="45"/>
      </tp>
      <tp>
        <v>12.42</v>
        <stp/>
        <stp>Market</stp>
        <stp>STOCK</stp>
        <stp>77510.T</stp>
        <stp>PER</stp>
        <tr r="H29" s="45"/>
      </tp>
      <tp>
        <v>2.67</v>
        <stp/>
        <stp>Market</stp>
        <stp>STOCK</stp>
        <stp>70490.T</stp>
        <stp>PBR</stp>
        <tr r="J123" s="35"/>
        <tr r="N8" s="5"/>
      </tp>
      <tp>
        <v>3</v>
        <stp/>
        <stp>Market</stp>
        <stp>STOCK</stp>
        <stp>70470.T</stp>
        <stp>PBR</stp>
        <tr r="J74" s="35"/>
      </tp>
      <tp>
        <v>1.52</v>
        <stp/>
        <stp>Market</stp>
        <stp>STOCK</stp>
        <stp>70950.T</stp>
        <stp>PBR</stp>
        <tr r="J68" s="35"/>
      </tp>
      <tp>
        <v>3.22</v>
        <stp/>
        <stp>Market</stp>
        <stp>STOCK</stp>
        <stp>70890.T</stp>
        <stp>PBR</stp>
        <tr r="J121" s="35"/>
        <tr r="N30" s="5"/>
      </tp>
      <tp>
        <v>2.97</v>
        <stp/>
        <stp>Market</stp>
        <stp>STOCK</stp>
        <stp>71380.T</stp>
        <stp>PBR</stp>
        <tr r="J141" s="35"/>
        <tr r="M23" s="8"/>
      </tp>
      <tp>
        <v>10.95</v>
        <stp/>
        <stp>Market</stp>
        <stp>STOCK</stp>
        <stp>76150.T</stp>
        <stp>PER</stp>
        <tr r="H20" s="45"/>
      </tp>
      <tp>
        <v>0</v>
        <stp/>
        <stp>Market</stp>
        <stp>STOCK</stp>
        <stp>76030.T</stp>
        <stp>PER</stp>
        <tr r="H143" s="35"/>
        <tr r="L5" s="8"/>
      </tp>
      <tp>
        <v>0.56000000000000005</v>
        <stp/>
        <stp>Market</stp>
        <stp>STOCK</stp>
        <stp>71620.T</stp>
        <stp>PBR</stp>
        <tr r="J8" s="45"/>
      </tp>
      <tp>
        <v>2.99</v>
        <stp/>
        <stp>Market</stp>
        <stp>STOCK</stp>
        <stp>71480.T</stp>
        <stp>PBR</stp>
        <tr r="J63" s="35"/>
      </tp>
      <tp>
        <v>9.27</v>
        <stp/>
        <stp>Market</stp>
        <stp>STOCK</stp>
        <stp>79270.T</stp>
        <stp>PER</stp>
        <tr r="H24" s="35"/>
      </tp>
      <tp>
        <v>15.61</v>
        <stp/>
        <stp>Market</stp>
        <stp>STOCK</stp>
        <stp>79720.T</stp>
        <stp>PER</stp>
        <tr r="H42" s="45"/>
      </tp>
      <tp>
        <v>15.1</v>
        <stp/>
        <stp>Market</stp>
        <stp>STOCK</stp>
        <stp>79890.T</stp>
        <stp>PER</stp>
        <tr r="H13" s="45"/>
      </tp>
      <tp>
        <v>0.86</v>
        <stp/>
        <stp>Market</stp>
        <stp>STOCK</stp>
        <stp>79270.T</stp>
        <stp>PBR</stp>
        <tr r="J24" s="35"/>
      </tp>
      <tp>
        <v>2.4</v>
        <stp/>
        <stp>Market</stp>
        <stp>STOCK</stp>
        <stp>79720.T</stp>
        <stp>PBR</stp>
        <tr r="J42" s="45"/>
      </tp>
      <tp>
        <v>0.89</v>
        <stp/>
        <stp>Market</stp>
        <stp>STOCK</stp>
        <stp>79890.T</stp>
        <stp>PBR</stp>
        <tr r="J13" s="45"/>
      </tp>
    </main>
    <main first="rtdsrv.ad817209c5f1483bb98190a850b15b35">
      <tp>
        <v>0</v>
        <stp/>
        <stp>Market</stp>
        <stp>STOCK</stp>
        <stp>467A0.T</stp>
        <stp>PBR</stp>
        <tr r="J4" s="45"/>
      </tp>
      <tp>
        <v>4.49</v>
        <stp/>
        <stp>Market</stp>
        <stp>STOCK</stp>
        <stp>46610.T</stp>
        <stp>PBR</stp>
        <tr r="J18" s="35"/>
      </tp>
      <tp>
        <v>12.02</v>
        <stp/>
        <stp>Market</stp>
        <stp>STOCK</stp>
        <stp>41890.T</stp>
        <stp>PER</stp>
        <tr r="H94" s="35"/>
      </tp>
      <tp>
        <v>2.25</v>
        <stp/>
        <stp>Market</stp>
        <stp>STOCK</stp>
        <stp>46860.T</stp>
        <stp>PBR</stp>
        <tr r="J48" s="45"/>
      </tp>
      <tp>
        <v>19.03</v>
        <stp/>
        <stp>Market</stp>
        <stp>STOCK</stp>
        <stp>40220.T</stp>
        <stp>PER</stp>
        <tr r="H14" s="35"/>
      </tp>
      <tp>
        <v>12.5</v>
        <stp/>
        <stp>Market</stp>
        <stp>STOCK</stp>
        <stp>40140.T</stp>
        <stp>PER</stp>
        <tr r="H90" s="35"/>
        <tr r="M2" s="5"/>
      </tp>
      <tp>
        <v>6.84</v>
        <stp/>
        <stp>Market</stp>
        <stp>STOCK</stp>
        <stp>47760.T</stp>
        <stp>PBR</stp>
        <tr r="J57" s="35"/>
      </tp>
      <tp>
        <v>1.83</v>
        <stp/>
        <stp>Market</stp>
        <stp>STOCK</stp>
        <stp>47630.T</stp>
        <stp>PBR</stp>
        <tr r="J111" s="35"/>
      </tp>
      <tp>
        <v>11.27</v>
        <stp/>
        <stp>Market</stp>
        <stp>STOCK</stp>
        <stp>40540.T</stp>
        <stp>PER</stp>
        <tr r="H81" s="35"/>
      </tp>
      <tp>
        <v>19.59</v>
        <stp/>
        <stp>Market</stp>
        <stp>STOCK</stp>
        <stp>40530.T</stp>
        <stp>PER</stp>
        <tr r="H35" s="45"/>
      </tp>
      <tp>
        <v>23.17</v>
        <stp/>
        <stp>Market</stp>
        <stp>STOCK</stp>
        <stp>40510.T</stp>
        <stp>PER</stp>
        <tr r="H80" s="35"/>
      </tp>
      <tp>
        <v>1.53</v>
        <stp/>
        <stp>Market</stp>
        <stp>STOCK</stp>
        <stp>47460.T</stp>
        <stp>PBR</stp>
        <tr r="J65" s="35"/>
      </tp>
      <tp>
        <v>3.54</v>
        <stp/>
        <stp>Market</stp>
        <stp>STOCK</stp>
        <stp>40400.T</stp>
        <stp>PER</stp>
        <tr r="H109" s="35"/>
        <tr r="M29" s="5"/>
      </tp>
      <tp>
        <v>16.72</v>
        <stp/>
        <stp>Market</stp>
        <stp>STOCK</stp>
        <stp>47840.T</stp>
        <stp>PBR</stp>
        <tr r="J19" s="35"/>
      </tp>
      <tp>
        <v>10.39</v>
        <stp/>
        <stp>Market</stp>
        <stp>STOCK</stp>
        <stp>43650.T</stp>
        <stp>PER</stp>
        <tr r="H11" s="45"/>
      </tp>
      <tp>
        <v>16.89</v>
        <stp/>
        <stp>Market</stp>
        <stp>STOCK</stp>
        <stp>43450.T</stp>
        <stp>PER</stp>
        <tr r="H70" s="35"/>
      </tp>
      <tp>
        <v>12.98</v>
        <stp/>
        <stp>Market</stp>
        <stp>STOCK</stp>
        <stp>43980.T</stp>
        <stp>PER</stp>
        <tr r="H15" s="35"/>
      </tp>
      <tp>
        <v>2.0499999999999998</v>
        <stp/>
        <stp>Market</stp>
        <stp>STOCK</stp>
        <stp>44960.T</stp>
        <stp>PBR</stp>
        <tr r="J125" s="35"/>
        <tr r="N27" s="5"/>
      </tp>
      <tp>
        <v>4.59</v>
        <stp/>
        <stp>Market</stp>
        <stp>STOCK</stp>
        <stp>44950.T</stp>
        <stp>PBR</stp>
        <tr r="J106" s="35"/>
        <tr r="N24" s="5"/>
      </tp>
      <tp>
        <v>12.42</v>
        <stp/>
        <stp>Market</stp>
        <stp>STOCK</stp>
        <stp>43890.T</stp>
        <stp>PER</stp>
        <tr r="H96" s="35"/>
        <tr r="M21" s="5"/>
      </tp>
      <tp>
        <v>0.69</v>
        <stp/>
        <stp>Market</stp>
        <stp>STOCK</stp>
        <stp>42220.T</stp>
        <stp>PER</stp>
        <tr r="H108" s="35"/>
        <tr r="M12" s="5"/>
      </tp>
      <tp>
        <v>7.53</v>
        <stp/>
        <stp>Market</stp>
        <stp>STOCK</stp>
        <stp>45190.T</stp>
        <stp>PBR</stp>
        <tr r="J16" s="35"/>
      </tp>
      <tp>
        <v>1.29</v>
        <stp/>
        <stp>Market</stp>
        <stp>STOCK</stp>
        <stp>45160.T</stp>
        <stp>PBR</stp>
        <tr r="J32" s="35"/>
      </tp>
      <tp>
        <v>19.329999999999998</v>
        <stp/>
        <stp>Market</stp>
        <stp>STOCK</stp>
        <stp>421A0.T</stp>
        <stp>PER</stp>
        <tr r="H120" s="35"/>
        <tr r="M20" s="5"/>
      </tp>
      <tp>
        <v>2.1</v>
        <stp/>
        <stp>Market</stp>
        <stp>STOCK</stp>
        <stp>45070.T</stp>
        <stp>PBR</stp>
        <tr r="J66" s="35"/>
      </tp>
      <tp>
        <v>8.8800000000000008</v>
        <stp/>
        <stp>Market</stp>
        <stp>STOCK</stp>
        <stp>45700.T</stp>
        <stp>PBR</stp>
        <tr r="J60" s="35"/>
      </tp>
      <tp>
        <v>3.29</v>
        <stp/>
        <stp>Market</stp>
        <stp>STOCK</stp>
        <stp>45680.T</stp>
        <stp>PBR</stp>
        <tr r="J17" s="35"/>
      </tp>
      <tp>
        <v>12.16</v>
        <stp/>
        <stp>Market</stp>
        <stp>STOCK</stp>
        <stp>42620.T</stp>
        <stp>PER</stp>
        <tr r="H82" s="35"/>
      </tp>
      <tp>
        <v>3.65</v>
        <stp/>
        <stp>Market</stp>
        <stp>STOCK</stp>
        <stp>45870.T</stp>
        <stp>PBR</stp>
        <tr r="J41" s="35"/>
      </tp>
      <tp>
        <v>0.52</v>
        <stp/>
        <stp>Market</stp>
        <stp>STOCK</stp>
        <stp>42220.T</stp>
        <stp>PBR</stp>
        <tr r="J108" s="35"/>
        <tr r="N12" s="5"/>
      </tp>
      <tp>
        <v>33.94</v>
        <stp/>
        <stp>Market</stp>
        <stp>STOCK</stp>
        <stp>45190.T</stp>
        <stp>PER</stp>
        <tr r="H16" s="35"/>
      </tp>
      <tp>
        <v>12.75</v>
        <stp/>
        <stp>Market</stp>
        <stp>STOCK</stp>
        <stp>45160.T</stp>
        <stp>PER</stp>
        <tr r="H32" s="35"/>
      </tp>
      <tp>
        <v>8.07</v>
        <stp/>
        <stp>Market</stp>
        <stp>STOCK</stp>
        <stp>421A0.T</stp>
        <stp>PBR</stp>
        <tr r="J120" s="35"/>
        <tr r="N20" s="5"/>
      </tp>
      <tp>
        <v>16</v>
        <stp/>
        <stp>Market</stp>
        <stp>STOCK</stp>
        <stp>45070.T</stp>
        <stp>PER</stp>
        <tr r="H66" s="35"/>
      </tp>
      <tp>
        <v>54.44</v>
        <stp/>
        <stp>Market</stp>
        <stp>STOCK</stp>
        <stp>45700.T</stp>
        <stp>PER</stp>
        <tr r="H60" s="35"/>
      </tp>
      <tp>
        <v>18.84</v>
        <stp/>
        <stp>Market</stp>
        <stp>STOCK</stp>
        <stp>45680.T</stp>
        <stp>PER</stp>
        <tr r="H17" s="35"/>
      </tp>
      <tp>
        <v>1.56</v>
        <stp/>
        <stp>Market</stp>
        <stp>STOCK</stp>
        <stp>42620.T</stp>
        <stp>PBR</stp>
        <tr r="J82" s="35"/>
      </tp>
      <tp>
        <v>0</v>
        <stp/>
        <stp>Market</stp>
        <stp>STOCK</stp>
        <stp>45870.T</stp>
        <stp>PER</stp>
        <tr r="H41" s="35"/>
      </tp>
      <tp>
        <v>0.71</v>
        <stp/>
        <stp>Market</stp>
        <stp>STOCK</stp>
        <stp>43650.T</stp>
        <stp>PBR</stp>
        <tr r="J11" s="45"/>
      </tp>
      <tp>
        <v>3</v>
        <stp/>
        <stp>Market</stp>
        <stp>STOCK</stp>
        <stp>43450.T</stp>
        <stp>PBR</stp>
        <tr r="J70" s="35"/>
      </tp>
      <tp>
        <v>2.82</v>
        <stp/>
        <stp>Market</stp>
        <stp>STOCK</stp>
        <stp>43980.T</stp>
        <stp>PBR</stp>
        <tr r="J15" s="35"/>
      </tp>
      <tp>
        <v>11.31</v>
        <stp/>
        <stp>Market</stp>
        <stp>STOCK</stp>
        <stp>44960.T</stp>
        <stp>PER</stp>
        <tr r="H125" s="35"/>
        <tr r="M27" s="5"/>
      </tp>
      <tp>
        <v>16.579999999999998</v>
        <stp/>
        <stp>Market</stp>
        <stp>STOCK</stp>
        <stp>44950.T</stp>
        <stp>PER</stp>
        <tr r="H106" s="35"/>
        <tr r="M24" s="5"/>
      </tp>
      <tp>
        <v>2.2999999999999998</v>
        <stp/>
        <stp>Market</stp>
        <stp>STOCK</stp>
        <stp>43890.T</stp>
        <stp>PBR</stp>
        <tr r="J96" s="35"/>
        <tr r="N21" s="5"/>
      </tp>
      <tp>
        <v>2.4300000000000002</v>
        <stp/>
        <stp>Market</stp>
        <stp>STOCK</stp>
        <stp>40220.T</stp>
        <stp>PBR</stp>
        <tr r="J14" s="35"/>
      </tp>
      <tp>
        <v>6.24</v>
        <stp/>
        <stp>Market</stp>
        <stp>STOCK</stp>
        <stp>40140.T</stp>
        <stp>PBR</stp>
        <tr r="J90" s="35"/>
        <tr r="N2" s="5"/>
      </tp>
      <tp>
        <v>15.54</v>
        <stp/>
        <stp>Market</stp>
        <stp>STOCK</stp>
        <stp>47760.T</stp>
        <stp>PER</stp>
        <tr r="H57" s="35"/>
      </tp>
      <tp>
        <v>9.86</v>
        <stp/>
        <stp>Market</stp>
        <stp>STOCK</stp>
        <stp>47630.T</stp>
        <stp>PER</stp>
        <tr r="H111" s="35"/>
      </tp>
      <tp>
        <v>2.13</v>
        <stp/>
        <stp>Market</stp>
        <stp>STOCK</stp>
        <stp>40540.T</stp>
        <stp>PBR</stp>
        <tr r="J81" s="35"/>
      </tp>
      <tp>
        <v>1.66</v>
        <stp/>
        <stp>Market</stp>
        <stp>STOCK</stp>
        <stp>40530.T</stp>
        <stp>PBR</stp>
        <tr r="J35" s="45"/>
      </tp>
      <tp>
        <v>6.92</v>
        <stp/>
        <stp>Market</stp>
        <stp>STOCK</stp>
        <stp>40510.T</stp>
        <stp>PBR</stp>
        <tr r="J80" s="35"/>
      </tp>
      <tp>
        <v>14.03</v>
        <stp/>
        <stp>Market</stp>
        <stp>STOCK</stp>
        <stp>47460.T</stp>
        <stp>PER</stp>
        <tr r="H65" s="35"/>
      </tp>
      <tp>
        <v>0.79</v>
        <stp/>
        <stp>Market</stp>
        <stp>STOCK</stp>
        <stp>40400.T</stp>
        <stp>PBR</stp>
        <tr r="J109" s="35"/>
        <tr r="N29" s="5"/>
      </tp>
      <tp>
        <v>44.17</v>
        <stp/>
        <stp>Market</stp>
        <stp>STOCK</stp>
        <stp>47840.T</stp>
        <stp>PER</stp>
        <tr r="H19" s="35"/>
      </tp>
      <tp>
        <v>0</v>
        <stp/>
        <stp>Market</stp>
        <stp>STOCK</stp>
        <stp>467A0.T</stp>
        <stp>PER</stp>
        <tr r="H4" s="45"/>
      </tp>
      <tp>
        <v>37.880000000000003</v>
        <stp/>
        <stp>Market</stp>
        <stp>STOCK</stp>
        <stp>46610.T</stp>
        <stp>PER</stp>
        <tr r="H18" s="35"/>
      </tp>
      <tp>
        <v>1.5</v>
        <stp/>
        <stp>Market</stp>
        <stp>STOCK</stp>
        <stp>41890.T</stp>
        <stp>PBR</stp>
        <tr r="J94" s="35"/>
      </tp>
      <tp>
        <v>17.510000000000002</v>
        <stp/>
        <stp>Market</stp>
        <stp>STOCK</stp>
        <stp>46860.T</stp>
        <stp>PER</stp>
        <tr r="H48" s="45"/>
      </tp>
      <tp>
        <v>20.309999999999999</v>
        <stp/>
        <stp>Market</stp>
        <stp>STOCK</stp>
        <stp>49510.T</stp>
        <stp>PER</stp>
        <tr r="H17" s="45"/>
      </tp>
      <tp>
        <v>13.87</v>
        <stp/>
        <stp>Market</stp>
        <stp>STOCK</stp>
        <stp>49800.T</stp>
        <stp>PER</stp>
        <tr r="H29" s="35"/>
      </tp>
      <tp>
        <v>0</v>
        <stp/>
        <stp>Market</stp>
        <stp>STOCK</stp>
        <stp>48330.T</stp>
        <stp>PER</stp>
        <tr r="H49" s="35"/>
        <tr r="H137" s="35"/>
        <tr r="L6" s="8"/>
      </tp>
      <tp>
        <v>0</v>
        <stp/>
        <stp>Market</stp>
        <stp>STOCK</stp>
        <stp>48800.T</stp>
        <stp>PER</stp>
        <tr r="H30" s="45"/>
      </tp>
      <tp>
        <v>1.32</v>
        <stp/>
        <stp>Market</stp>
        <stp>STOCK</stp>
        <stp>48330.T</stp>
        <stp>PBR</stp>
        <tr r="J49" s="35"/>
        <tr r="J137" s="35"/>
        <tr r="M6" s="8"/>
      </tp>
      <tp>
        <v>1.32</v>
        <stp/>
        <stp>Market</stp>
        <stp>STOCK</stp>
        <stp>48800.T</stp>
        <stp>PBR</stp>
        <tr r="J30" s="45"/>
      </tp>
      <tp>
        <v>0.95</v>
        <stp/>
        <stp>Market</stp>
        <stp>STOCK</stp>
        <stp>49510.T</stp>
        <stp>PBR</stp>
        <tr r="J17" s="45"/>
      </tp>
      <tp>
        <v>3.66</v>
        <stp/>
        <stp>Market</stp>
        <stp>STOCK</stp>
        <stp>49800.T</stp>
        <stp>PBR</stp>
        <tr r="J29" s="35"/>
      </tp>
    </main>
    <main first="rtdsrv.ad817209c5f1483bb98190a850b15b35">
      <tp t="s">
        <v/>
        <stp/>
        <stp>Market</stp>
        <stp>STOCK</stp>
        <stp/>
        <stp>前日比</stp>
        <tr r="E1525" s="35"/>
        <tr r="E289" s="35"/>
        <tr r="E2123" s="35"/>
        <tr r="E3138" s="35"/>
        <tr r="E1581" s="35"/>
        <tr r="E1290" s="35"/>
        <tr r="E453" s="35"/>
        <tr r="E2665" s="35"/>
        <tr r="E1399" s="35"/>
        <tr r="E3088" s="35"/>
        <tr r="E3193" s="35"/>
        <tr r="E1059" s="35"/>
        <tr r="E1564" s="35"/>
        <tr r="E1809" s="35"/>
        <tr r="E525" s="35"/>
        <tr r="E985" s="35"/>
        <tr r="E944" s="35"/>
        <tr r="E3445" s="35"/>
        <tr r="E2714" s="35"/>
        <tr r="E1272" s="35"/>
        <tr r="E346" s="35"/>
        <tr r="E430" s="35"/>
        <tr r="E636" s="35"/>
        <tr r="E1885" s="35"/>
        <tr r="E2915" s="35"/>
        <tr r="E3189" s="35"/>
        <tr r="E498" s="35"/>
        <tr r="E3298" s="35"/>
        <tr r="E661" s="35"/>
        <tr r="E1824" s="35"/>
        <tr r="E1566" s="35"/>
        <tr r="E2815" s="35"/>
        <tr r="E1859" s="35"/>
        <tr r="E793" s="35"/>
        <tr r="E1530" s="35"/>
        <tr r="E2558" s="35"/>
        <tr r="E671" s="35"/>
        <tr r="E408" s="35"/>
        <tr r="E1341" s="35"/>
        <tr r="E533" s="35"/>
        <tr r="E2703" s="35"/>
        <tr r="E2398" s="35"/>
        <tr r="E691" s="35"/>
        <tr r="E2055" s="35"/>
        <tr r="E2566" s="35"/>
        <tr r="E169" s="35"/>
        <tr r="E2480" s="35"/>
        <tr r="E884" s="35"/>
        <tr r="E791" s="35"/>
        <tr r="E552" s="35"/>
        <tr r="E735" s="35"/>
        <tr r="E690" s="35"/>
        <tr r="E1653" s="35"/>
        <tr r="E350" s="35"/>
        <tr r="E1799" s="35"/>
        <tr r="E1291" s="35"/>
        <tr r="E599" s="35"/>
        <tr r="E941" s="35"/>
        <tr r="E2496" s="35"/>
        <tr r="E2050" s="35"/>
        <tr r="E1952" s="35"/>
        <tr r="E1820" s="35"/>
        <tr r="E2394" s="35"/>
        <tr r="E422" s="35"/>
        <tr r="E2515" s="35"/>
        <tr r="E2644" s="35"/>
        <tr r="E891" s="35"/>
        <tr r="E867" s="35"/>
        <tr r="E3337" s="35"/>
        <tr r="E347" s="35"/>
        <tr r="E2881" s="35"/>
        <tr r="E1295" s="35"/>
        <tr r="E2216" s="35"/>
        <tr r="E3429" s="35"/>
        <tr r="E1847" s="35"/>
        <tr r="E2910" s="35"/>
        <tr r="E768" s="35"/>
        <tr r="E394" s="35"/>
        <tr r="E2410" s="35"/>
        <tr r="E1469" s="35"/>
        <tr r="E2525" s="35"/>
        <tr r="E384" s="35"/>
        <tr r="E1313" s="35"/>
        <tr r="E1428" s="35"/>
        <tr r="E2855" s="35"/>
        <tr r="E2675" s="35"/>
        <tr r="E1159" s="35"/>
        <tr r="E1360" s="35"/>
        <tr r="E874" s="35"/>
        <tr r="E838" s="35"/>
        <tr r="E792" s="35"/>
        <tr r="E1700" s="35"/>
        <tr r="E2374" s="35"/>
        <tr r="E1057" s="35"/>
        <tr r="E2362" s="35"/>
        <tr r="E1751" s="35"/>
        <tr r="E3234" s="35"/>
        <tr r="E2595" s="35"/>
        <tr r="E1453" s="35"/>
        <tr r="E2103" s="35"/>
        <tr r="E621" s="35"/>
        <tr r="E2306" s="35"/>
        <tr r="E917" s="35"/>
        <tr r="E429" s="35"/>
        <tr r="E543" s="35"/>
        <tr r="E3220" s="35"/>
        <tr r="E2601" s="35"/>
        <tr r="E2014" s="35"/>
        <tr r="E1033" s="35"/>
        <tr r="E3074" s="35"/>
        <tr r="E240" s="35"/>
        <tr r="E3362" s="35"/>
        <tr r="E1943" s="35"/>
        <tr r="E1276" s="35"/>
        <tr r="E2078" s="35"/>
        <tr r="E285" s="35"/>
        <tr r="E545" s="35"/>
        <tr r="E233" s="35"/>
        <tr r="E2224" s="35"/>
        <tr r="E2756" s="35"/>
        <tr r="E1495" s="35"/>
        <tr r="E2604" s="35"/>
        <tr r="E2021" s="35"/>
        <tr r="E339" s="35"/>
        <tr r="E225" s="35"/>
        <tr r="E214" s="35"/>
        <tr r="E1813" s="35"/>
        <tr r="E1889" s="35"/>
        <tr r="E1647" s="35"/>
        <tr r="E252" s="35"/>
        <tr r="E3310" s="35"/>
        <tr r="E364" s="35"/>
        <tr r="E482" s="35"/>
        <tr r="E901" s="35"/>
        <tr r="E1669" s="35"/>
        <tr r="E2276" s="35"/>
        <tr r="E1348" s="35"/>
        <tr r="E317" s="35"/>
        <tr r="E3258" s="35"/>
        <tr r="E524" s="35"/>
        <tr r="E3461" s="35"/>
        <tr r="E160" s="35"/>
        <tr r="E1850" s="35"/>
        <tr r="E831" s="35"/>
        <tr r="E3453" s="35"/>
        <tr r="E1742" s="35"/>
        <tr r="E1323" s="35"/>
        <tr r="E3262" s="35"/>
        <tr r="E2530" s="35"/>
        <tr r="E960" s="35"/>
        <tr r="E2004" s="35"/>
        <tr r="E282" s="35"/>
        <tr r="E3330" s="35"/>
        <tr r="E1041" s="35"/>
        <tr r="E1767" s="35"/>
        <tr r="E493" s="35"/>
        <tr r="E2386" s="35"/>
        <tr r="E3159" s="35"/>
        <tr r="E1356" s="35"/>
        <tr r="E3117" s="35"/>
        <tr r="E1821" s="35"/>
        <tr r="E609" s="35"/>
        <tr r="E2674" s="35"/>
        <tr r="E2919" s="35"/>
        <tr r="E2672" s="35"/>
        <tr r="E1028" s="35"/>
        <tr r="E180" s="35"/>
        <tr r="E1080" s="35"/>
        <tr r="E640" s="35"/>
        <tr r="E1090" s="35"/>
        <tr r="E3245" s="35"/>
        <tr r="E2594" s="35"/>
        <tr r="E541" s="35"/>
        <tr r="E2927" s="35"/>
        <tr r="E3407" s="35"/>
        <tr r="E3277" s="35"/>
        <tr r="E2944" s="35"/>
        <tr r="E163" s="35"/>
        <tr r="E2722" s="35"/>
        <tr r="E1465" s="35"/>
        <tr r="E2075" s="35"/>
        <tr r="E2274" s="35"/>
        <tr r="E816" s="35"/>
        <tr r="E2718" s="35"/>
        <tr r="E1635" s="35"/>
        <tr r="E3109" s="35"/>
        <tr r="E2671" s="35"/>
        <tr r="E632" s="35"/>
        <tr r="E1768" s="35"/>
        <tr r="E3039" s="35"/>
        <tr r="E1523" s="35"/>
        <tr r="E3243" s="35"/>
        <tr r="E182" s="35"/>
        <tr r="E2359" s="35"/>
        <tr r="E1183" s="35"/>
        <tr r="E1193" s="35"/>
        <tr r="E3107" s="35"/>
        <tr r="E3208" s="35"/>
        <tr r="E2450" s="35"/>
        <tr r="E2297" s="35"/>
        <tr r="E2783" s="35"/>
        <tr r="E2183" s="35"/>
        <tr r="E203" s="35"/>
        <tr r="E2914" s="35"/>
        <tr r="E3054" s="35"/>
        <tr r="E2534" s="35"/>
        <tr r="E1924" s="35"/>
        <tr r="E1845" s="35"/>
        <tr r="E2788" s="35"/>
        <tr r="E1180" s="35"/>
        <tr r="E1101" s="35"/>
        <tr r="E3176" s="35"/>
        <tr r="E2181" s="35"/>
        <tr r="E3386" s="35"/>
        <tr r="E370" s="35"/>
        <tr r="E409" s="35"/>
        <tr r="E1383" s="35"/>
        <tr r="E386" s="35"/>
        <tr r="E1960" s="35"/>
        <tr r="E2537" s="35"/>
        <tr r="E2159" s="35"/>
        <tr r="E742" s="35"/>
        <tr r="E1842" s="35"/>
        <tr r="E411" s="35"/>
        <tr r="E3086" s="35"/>
        <tr r="E1021" s="35"/>
        <tr r="E1514" s="35"/>
        <tr r="E3385" s="35"/>
        <tr r="E1877" s="35"/>
        <tr r="E1922" s="35"/>
        <tr r="E2458" s="35"/>
        <tr r="E820" s="35"/>
        <tr r="E2617" s="35"/>
        <tr r="E1173" s="35"/>
        <tr r="E800" s="35"/>
        <tr r="E1747" s="35"/>
        <tr r="E841" s="35"/>
        <tr r="E1035" s="35"/>
        <tr r="E3149" s="35"/>
        <tr r="E1618" s="35"/>
        <tr r="E1107" s="35"/>
        <tr r="E2234" s="35"/>
        <tr r="E570" s="35"/>
        <tr r="E1374" s="35"/>
        <tr r="E2792" s="35"/>
        <tr r="E1510" s="35"/>
        <tr r="E2227" s="35"/>
        <tr r="E1413" s="35"/>
        <tr r="E2981" s="35"/>
        <tr r="E1781" s="35"/>
        <tr r="E3142" s="35"/>
        <tr r="E1623" s="35"/>
        <tr r="E956" s="35"/>
        <tr r="E251" s="35"/>
        <tr r="E2659" s="35"/>
        <tr r="E946" s="35"/>
        <tr r="E549" s="35"/>
        <tr r="E2016" s="35"/>
        <tr r="E2439" s="35"/>
        <tr r="E1005" s="35"/>
        <tr r="E3410" s="35"/>
        <tr r="E2363" s="35"/>
        <tr r="E2898" s="35"/>
        <tr r="E2557" s="35"/>
        <tr r="E3297" s="35"/>
        <tr r="E1649" s="35"/>
        <tr r="E732" s="35"/>
        <tr r="E3042" s="35"/>
        <tr r="E2043" s="35"/>
        <tr r="E1766" s="35"/>
        <tr r="E2215" s="35"/>
        <tr r="E1410" s="35"/>
        <tr r="E1241" s="35"/>
        <tr r="E1970" s="35"/>
        <tr r="E527" s="35"/>
        <tr r="E1628" s="35"/>
        <tr r="E1014" s="35"/>
        <tr r="E1115" s="35"/>
        <tr r="E1944" s="35"/>
        <tr r="E2126" s="35"/>
        <tr r="E2827" s="35"/>
        <tr r="E812" s="35"/>
        <tr r="E2157" s="35"/>
        <tr r="E2247" s="35"/>
        <tr r="E170" s="35"/>
        <tr r="E3273" s="35"/>
        <tr r="E158" s="35"/>
        <tr r="E2804" s="35"/>
        <tr r="E1455" s="35"/>
        <tr r="E305" s="35"/>
        <tr r="E2035" s="35"/>
        <tr r="E2943" s="35"/>
        <tr r="E2834" s="35"/>
        <tr r="E3201" s="35"/>
        <tr r="E187" s="35"/>
        <tr r="E2791" s="35"/>
        <tr r="E919" s="35"/>
        <tr r="E1071" s="35"/>
        <tr r="E1427" s="35"/>
        <tr r="E1948" s="35"/>
        <tr r="E2422" s="35"/>
        <tr r="E673" s="35"/>
        <tr r="E548" s="35"/>
        <tr r="E338" s="35"/>
        <tr r="E3361" s="35"/>
        <tr r="E2662" s="35"/>
        <tr r="E3110" s="35"/>
        <tr r="E3121" s="35"/>
        <tr r="E2018" s="35"/>
        <tr r="E767" s="35"/>
        <tr r="E3025" s="35"/>
        <tr r="E2200" s="35"/>
        <tr r="E2580" s="35"/>
        <tr r="E3490" s="35"/>
        <tr r="E1388" s="35"/>
        <tr r="E3397" s="35"/>
        <tr r="E1482" s="35"/>
        <tr r="E1213" s="35"/>
        <tr r="E808" s="35"/>
        <tr r="E181" s="35"/>
        <tr r="E805" s="35"/>
        <tr r="E1334" s="35"/>
        <tr r="E218" s="35"/>
        <tr r="E2854" s="35"/>
        <tr r="E3333" s="35"/>
        <tr r="E2585" s="35"/>
        <tr r="E2961" s="35"/>
        <tr r="E680" s="35"/>
        <tr r="E460" s="35"/>
        <tr r="E2095" s="35"/>
        <tr r="E3380" s="35"/>
        <tr r="E720" s="35"/>
        <tr r="E2885" s="35"/>
        <tr r="E2019" s="35"/>
        <tr r="E2345" s="35"/>
        <tr r="E2955" s="35"/>
        <tr r="E3065" s="35"/>
        <tr r="E1706" s="35"/>
        <tr r="E2799" s="35"/>
        <tr r="E2416" s="35"/>
        <tr r="E3289" s="35"/>
        <tr r="E2627" s="35"/>
        <tr r="E2624" s="35"/>
        <tr r="E1933" s="35"/>
        <tr r="E2527" s="35"/>
        <tr r="E544" s="35"/>
        <tr r="E3400" s="35"/>
        <tr r="E1401" s="35"/>
        <tr r="E1215" s="35"/>
        <tr r="E2763" s="35"/>
        <tr r="E2786" s="35"/>
        <tr r="E727" s="35"/>
        <tr r="E2762" s="35"/>
        <tr r="E3294" s="35"/>
        <tr r="E418" s="35"/>
        <tr r="E801" s="35"/>
        <tr r="E2435" s="35"/>
        <tr r="E3484" s="35"/>
        <tr r="E1386" s="35"/>
        <tr r="E2170" s="35"/>
        <tr r="E2325" s="35"/>
        <tr r="E2080" s="35"/>
        <tr r="E977" s="35"/>
        <tr r="E3196" s="35"/>
        <tr r="E765" s="35"/>
        <tr r="E2634" s="35"/>
        <tr r="E1935" s="35"/>
        <tr r="E2499" s="35"/>
        <tr r="E1262" s="35"/>
        <tr r="E492" s="35"/>
        <tr r="E2668" s="35"/>
        <tr r="E1119" s="35"/>
        <tr r="E2587" s="35"/>
        <tr r="E2408" s="35"/>
        <tr r="E900" s="35"/>
        <tr r="E1814" s="35"/>
        <tr r="E1644" s="35"/>
        <tr r="E2734" s="35"/>
        <tr r="E324" s="35"/>
        <tr r="E1890" s="35"/>
        <tr r="E547" s="35"/>
        <tr r="E2375" s="35"/>
        <tr r="E1837" s="35"/>
        <tr r="E1551" s="35"/>
        <tr r="E2168" s="35"/>
        <tr r="E2027" s="35"/>
        <tr r="E2032" s="35"/>
        <tr r="E2143" s="35"/>
        <tr r="E2998" s="35"/>
        <tr r="E785" s="35"/>
        <tr r="E3240" s="35"/>
        <tr r="E1663" s="35"/>
        <tr r="E819" s="35"/>
        <tr r="E1326" s="35"/>
        <tr r="E1959" s="35"/>
        <tr r="E1519" s="35"/>
        <tr r="E760" s="35"/>
        <tr r="E966" s="35"/>
        <tr r="E952" s="35"/>
        <tr r="E3316" s="35"/>
        <tr r="E2314" s="35"/>
        <tr r="E3449" s="35"/>
        <tr r="E1244" s="35"/>
        <tr r="E1139" s="35"/>
        <tr r="E1689" s="35"/>
        <tr r="E2025" s="35"/>
        <tr r="E925" s="35"/>
        <tr r="E273" s="35"/>
        <tr r="E1678" s="35"/>
        <tr r="E633" s="35"/>
        <tr r="E736" s="35"/>
        <tr r="E2768" s="35"/>
        <tr r="E1805" s="35"/>
        <tr r="E794" s="35"/>
        <tr r="E3393" s="35"/>
        <tr r="E171" s="35"/>
        <tr r="E992" s="35"/>
        <tr r="E1719" s="35"/>
        <tr r="E1676" s="35"/>
        <tr r="E858" s="35"/>
        <tr r="E1210" s="35"/>
        <tr r="E2707" s="35"/>
        <tr r="E660" s="35"/>
        <tr r="E753" s="35"/>
        <tr r="E2963" s="35"/>
        <tr r="E779" s="35"/>
        <tr r="E1095" s="35"/>
        <tr r="E2510" s="35"/>
        <tr r="E2767" s="35"/>
        <tr r="E1016" s="35"/>
        <tr r="E3052" s="35"/>
        <tr r="E332" s="35"/>
        <tr r="E1826" s="35"/>
        <tr r="E723" s="35"/>
        <tr r="E2350" s="35"/>
        <tr r="E1949" s="35"/>
        <tr r="E2924" s="35"/>
        <tr r="E3217" s="35"/>
        <tr r="E1473" s="35"/>
        <tr r="E1657" s="35"/>
        <tr r="E1775" s="35"/>
        <tr r="E2134" s="35"/>
        <tr r="E1687" s="35"/>
        <tr r="E1798" s="35"/>
        <tr r="E2281" s="35"/>
        <tr r="E890" s="35"/>
        <tr r="E938" s="35"/>
        <tr r="E1018" s="35"/>
        <tr r="E2195" s="35"/>
        <tr r="E3281" s="35"/>
        <tr r="E2148" s="35"/>
        <tr r="E2889" s="35"/>
        <tr r="E1289" s="35"/>
        <tr r="E1797" s="35"/>
        <tr r="E3233" s="35"/>
        <tr r="E3020" s="35"/>
        <tr r="E2064" s="35"/>
        <tr r="E1082" s="35"/>
        <tr r="E3434" s="35"/>
        <tr r="E1876" s="35"/>
        <tr r="E628" s="35"/>
        <tr r="E1010" s="35"/>
        <tr r="E3043" s="35"/>
        <tr r="E1150" s="35"/>
        <tr r="E1333" s="35"/>
        <tr r="E990" s="35"/>
        <tr r="E1786" s="35"/>
        <tr r="E2083" s="35"/>
        <tr r="E2127" s="35"/>
        <tr r="E3334" s="35"/>
        <tr r="E2905" s="35"/>
        <tr r="E199" s="35"/>
        <tr r="E2980" s="35"/>
        <tr r="E1654" s="35"/>
        <tr r="E741" s="35"/>
        <tr r="E2872" s="35"/>
        <tr r="E730" s="35"/>
        <tr r="E3268" s="35"/>
        <tr r="E3007" s="35"/>
        <tr r="E2166" s="35"/>
        <tr r="E2171" s="35"/>
        <tr r="E3391" s="35"/>
        <tr r="E3017" s="35"/>
        <tr r="E2343" s="35"/>
        <tr r="E1364" s="35"/>
        <tr r="E1640" s="35"/>
        <tr r="E1870" s="35"/>
        <tr r="E1298" s="35"/>
        <tr r="E3487" s="35"/>
        <tr r="E2221" s="35"/>
        <tr r="E1946" s="35"/>
        <tr r="E1297" s="35"/>
        <tr r="E1275" s="35"/>
        <tr r="E1567" s="35"/>
        <tr r="E3104" s="35"/>
        <tr r="E2189" s="35"/>
        <tr r="E2750" s="35"/>
        <tr r="E1221" s="35"/>
        <tr r="E393" s="35"/>
        <tr r="E1078" s="35"/>
        <tr r="E3075" s="35"/>
        <tr r="E1292" s="35"/>
        <tr r="E3151" s="35"/>
        <tr r="E2850" s="35"/>
        <tr r="E2483" s="35"/>
        <tr r="E2621" s="35"/>
        <tr r="E2190" s="35"/>
        <tr r="E2348" s="35"/>
        <tr r="E3124" s="35"/>
        <tr r="E1762" s="35"/>
        <tr r="E2968" s="35"/>
        <tr r="E1070" s="35"/>
        <tr r="E1971" s="35"/>
        <tr r="E999" s="35"/>
        <tr r="E3030" s="35"/>
        <tr r="E752" s="35"/>
        <tr r="E2245" s="35"/>
        <tr r="E2979" s="35"/>
        <tr r="E2500" s="35"/>
        <tr r="E2940" s="35"/>
        <tr r="E1053" s="35"/>
        <tr r="E3482" s="35"/>
        <tr r="E2524" s="35"/>
        <tr r="E3130" s="35"/>
        <tr r="E302" s="35"/>
        <tr r="E2560" s="35"/>
        <tr r="E1863" s="35"/>
        <tr r="E2088" s="35"/>
        <tr r="E866" s="35"/>
        <tr r="E814" s="35"/>
        <tr r="E536" s="35"/>
        <tr r="E2809" s="35"/>
        <tr r="E1733" s="35"/>
        <tr r="E2139" s="35"/>
        <tr r="E2061" s="35"/>
        <tr r="E2428" s="35"/>
        <tr r="E2358" s="35"/>
        <tr r="E3202" s="35"/>
        <tr r="E1696" s="35"/>
        <tr r="E2177" s="35"/>
        <tr r="E3335" s="35"/>
        <tr r="E1337" s="35"/>
        <tr r="E456" s="35"/>
        <tr r="E1322" s="35"/>
        <tr r="E1937" s="35"/>
        <tr r="E1444" s="35"/>
        <tr r="E2688" s="35"/>
        <tr r="E1350" s="35"/>
        <tr r="E993" s="35"/>
        <tr r="E517" s="35"/>
        <tr r="E290" s="35"/>
        <tr r="E1007" s="35"/>
        <tr r="E1680" s="35"/>
        <tr r="E2936" s="35"/>
        <tr r="E1036" s="35"/>
        <tr r="E763" s="35"/>
        <tr r="E167" s="35"/>
        <tr r="E219" s="35"/>
        <tr r="E1037" s="35"/>
        <tr r="E1868" s="35"/>
        <tr r="E2962" s="35"/>
        <tr r="E376" s="35"/>
        <tr r="E1982" s="35"/>
        <tr r="E436" s="35"/>
        <tr r="E2900" s="35"/>
        <tr r="E3137" s="35"/>
        <tr r="E895" s="35"/>
        <tr r="E706" s="35"/>
        <tr r="E2593" s="35"/>
        <tr r="E618" s="35"/>
        <tr r="E3279" s="35"/>
        <tr r="E1771" s="35"/>
        <tr r="E579" s="35"/>
        <tr r="E3120" s="35"/>
        <tr r="E1518" s="35"/>
        <tr r="E3406" s="35"/>
        <tr r="E2865" s="35"/>
        <tr r="E1046" s="35"/>
        <tr r="E1941" s="35"/>
        <tr r="E1981" s="35"/>
        <tr r="E478" s="35"/>
        <tr r="E3413" s="35"/>
        <tr r="E238" s="35"/>
        <tr r="E1144" s="35"/>
        <tr r="E1461" s="35"/>
        <tr r="E2959" s="35"/>
        <tr r="E3238" s="35"/>
        <tr r="E491" s="35"/>
        <tr r="E934" s="35"/>
        <tr r="E522" s="35"/>
        <tr r="E1060" s="35"/>
        <tr r="E1468" s="35"/>
        <tr r="E1764" s="35"/>
        <tr r="E3184" s="35"/>
        <tr r="E1808" s="35"/>
        <tr r="E1110" s="35"/>
        <tr r="E1256" s="35"/>
        <tr r="E1216" s="35"/>
        <tr r="E1748" s="35"/>
        <tr r="E1992" s="35"/>
        <tr r="E930" s="35"/>
        <tr r="E1725" s="35"/>
        <tr r="E3343" s="35"/>
        <tr r="E1083" s="35"/>
        <tr r="E1371" s="35"/>
        <tr r="E2839" s="35"/>
        <tr r="E1860" s="35"/>
        <tr r="E2976" s="35"/>
        <tr r="E292" s="35"/>
        <tr r="E150" s="35"/>
        <tr r="E1702" s="35"/>
        <tr r="E3231" s="35"/>
        <tr r="E454" s="35"/>
        <tr r="E2445" s="35"/>
        <tr r="E574" s="35"/>
        <tr r="E1629" s="35"/>
        <tr r="E2128" s="35"/>
        <tr r="E1163" s="35"/>
        <tr r="E3346" s="35"/>
        <tr r="E481" s="35"/>
        <tr r="E2501" s="35"/>
        <tr r="E1188" s="35"/>
        <tr r="E1268" s="35"/>
        <tr r="E2690" s="35"/>
        <tr r="E3468" s="35"/>
        <tr r="E2869" s="35"/>
        <tr r="E726" s="35"/>
        <tr r="E3455" s="35"/>
        <tr r="E2625" s="35"/>
        <tr r="E281" s="35"/>
        <tr r="E968" s="35"/>
        <tr r="E3321" s="35"/>
        <tr r="E2692" s="35"/>
        <tr r="E2246" s="35"/>
        <tr r="E603" s="35"/>
        <tr r="E2712" s="35"/>
        <tr r="E1619" s="35"/>
        <tr r="E2736" s="35"/>
        <tr r="E3055" s="35"/>
        <tr r="E2392" s="35"/>
        <tr r="E1915" s="35"/>
        <tr r="E1108" s="35"/>
        <tr r="E883" s="35"/>
        <tr r="E1318" s="35"/>
        <tr r="E1610" s="35"/>
        <tr r="E1604" s="35"/>
        <tr r="E2001" s="35"/>
        <tr r="E2112" s="35"/>
        <tr r="E3356" s="35"/>
        <tr r="E2964" s="35"/>
        <tr r="E1307" s="35"/>
        <tr r="E2361" s="35"/>
        <tr r="E3180" s="35"/>
        <tr r="E1239" s="35"/>
        <tr r="E2344" s="35"/>
        <tr r="E1142" s="35"/>
        <tr r="E2760" s="35"/>
        <tr r="E400" s="35"/>
        <tr r="E1096" s="35"/>
        <tr r="E1235" s="35"/>
        <tr r="E2113" s="35"/>
        <tr r="E2811" s="35"/>
        <tr r="E3451" s="35"/>
        <tr r="E2052" s="35"/>
        <tr r="E1415" s="35"/>
        <tr r="E1117" s="35"/>
        <tr r="E1966" s="35"/>
        <tr r="E3241" s="35"/>
        <tr r="E2381" s="35"/>
        <tr r="E1447" s="35"/>
        <tr r="E2529" s="35"/>
        <tr r="E1606" s="35"/>
        <tr r="E464" s="35"/>
        <tr r="E2261" s="35"/>
        <tr r="E326" s="35"/>
        <tr r="E2240" s="35"/>
        <tr r="E165" s="35"/>
        <tr r="E1906" s="35"/>
        <tr r="E2312" s="35"/>
        <tr r="E1074" s="35"/>
        <tr r="E3191" s="35"/>
        <tr r="E1986" s="35"/>
        <tr r="E1831" s="35"/>
        <tr r="E1806" s="35"/>
        <tr r="E1591" s="35"/>
        <tr r="E381" s="35"/>
        <tr r="E1402" s="35"/>
        <tr r="E1111" s="35"/>
        <tr r="E862" s="35"/>
        <tr r="E2630" s="35"/>
        <tr r="E619" s="35"/>
        <tr r="E2202" s="35"/>
        <tr r="E1152" s="35"/>
        <tr r="E751" s="35"/>
        <tr r="E506" s="35"/>
        <tr r="E1315" s="35"/>
        <tr r="E3035" s="35"/>
        <tr r="E3092" s="35"/>
        <tr r="E2346" s="35"/>
        <tr r="E2067" s="35"/>
        <tr r="E1541" s="35"/>
        <tr r="E2710" s="35"/>
        <tr r="E2992" s="35"/>
        <tr r="E1526" s="35"/>
        <tr r="E2321" s="35"/>
        <tr r="E237" s="35"/>
        <tr r="E3096" s="35"/>
        <tr r="E712" s="35"/>
        <tr r="E2260" s="35"/>
        <tr r="E3082" s="35"/>
        <tr r="E3364" s="35"/>
        <tr r="E2074" s="35"/>
        <tr r="E2588" s="35"/>
        <tr r="E349" s="35"/>
        <tr r="E3351" s="35"/>
        <tr r="E1892" s="35"/>
        <tr r="E2253" s="35"/>
        <tr r="E970" s="35"/>
        <tr r="E1015" s="35"/>
        <tr r="E3373" s="35"/>
        <tr r="E3320" s="35"/>
        <tr r="E3089" s="35"/>
        <tr r="E2655" s="35"/>
        <tr r="E3175" s="35"/>
        <tr r="E406" s="35"/>
        <tr r="E3348" s="35"/>
        <tr r="E2825" s="35"/>
        <tr r="E2329" s="35"/>
        <tr r="E3133" s="35"/>
        <tr r="E3358" s="35"/>
        <tr r="E216" s="35"/>
        <tr r="E2953" s="35"/>
        <tr r="E2796" s="35"/>
        <tr r="E1743" s="35"/>
        <tr r="E162" s="35"/>
        <tr r="E733" s="35"/>
        <tr r="E2479" s="35"/>
        <tr r="E1452" s="35"/>
        <tr r="E2795" s="35"/>
        <tr r="E637" s="35"/>
        <tr r="E1430" s="35"/>
        <tr r="E1055" s="35"/>
        <tr r="E2051" s="35"/>
        <tr r="E666" s="35"/>
        <tr r="E2132" s="35"/>
        <tr r="E358" s="35"/>
        <tr r="E2973" s="35"/>
        <tr r="E2431" s="35"/>
        <tr r="E1800" s="35"/>
        <tr r="E929" s="35"/>
        <tr r="E3327" s="35"/>
        <tr r="E3058" s="35"/>
        <tr r="E283" s="35"/>
        <tr r="E889" s="35"/>
        <tr r="E1568" s="35"/>
        <tr r="E2178" s="35"/>
        <tr r="E675" s="35"/>
        <tr r="E651" s="35"/>
        <tr r="E1024" s="35"/>
        <tr r="E2230" s="35"/>
        <tr r="E1852" s="35"/>
        <tr r="E1692" s="35"/>
        <tr r="E1243" s="35"/>
        <tr r="E2988" s="35"/>
        <tr r="E1936" s="35"/>
        <tr r="E3426" s="35"/>
        <tr r="E593" s="35"/>
        <tr r="E1724" s="35"/>
        <tr r="E2556" s="35"/>
        <tr r="E2895" s="35"/>
        <tr r="E1683" s="35"/>
        <tr r="E1437" s="35"/>
        <tr r="E1714" s="35"/>
        <tr r="E3378" s="35"/>
        <tr r="E3418" s="35"/>
        <tr r="E1092" s="35"/>
        <tr r="E1605" s="35"/>
        <tr r="E3101" s="35"/>
        <tr r="E2982" s="35"/>
        <tr r="E770" s="35"/>
        <tr r="E1218" s="35"/>
        <tr r="E2744" s="35"/>
        <tr r="E3203" s="35"/>
        <tr r="E2950" s="35"/>
        <tr r="E540" s="35"/>
        <tr r="E3207" s="35"/>
        <tr r="E3329" s="35"/>
        <tr r="E582" s="35"/>
        <tr r="E2820" s="35"/>
        <tr r="E1403" s="35"/>
        <tr r="E1873" s="35"/>
        <tr r="E264" s="35"/>
        <tr r="E848" s="35"/>
        <tr r="E694" s="35"/>
        <tr r="E1546" s="35"/>
        <tr r="E2005" s="35"/>
        <tr r="E2238" s="35"/>
        <tr r="E2798" s="35"/>
        <tr r="E2822" s="35"/>
        <tr r="E1501" s="35"/>
        <tr r="E3040" s="35"/>
        <tr r="E2205" s="35"/>
        <tr r="E2573" s="35"/>
        <tr r="E3182" s="35"/>
        <tr r="E3263" s="35"/>
        <tr r="E564" s="35"/>
        <tr r="E300" s="35"/>
        <tr r="E2341" s="35"/>
        <tr r="E1757" s="35"/>
        <tr r="E2888" s="35"/>
        <tr r="E1978" s="35"/>
        <tr r="E2094" s="35"/>
        <tr r="E2867" s="35"/>
        <tr r="E390" s="35"/>
        <tr r="E988" s="35"/>
        <tr r="E1788" s="35"/>
        <tr r="E2991" s="35"/>
        <tr r="E3131" s="35"/>
        <tr r="E472" s="35"/>
        <tr r="E2757" s="35"/>
        <tr r="E3221" s="35"/>
        <tr r="E1866" s="35"/>
        <tr r="E2076" s="35"/>
        <tr r="E2099" s="35"/>
        <tr r="E2876" s="35"/>
        <tr r="E276" s="35"/>
        <tr r="E1898" s="35"/>
        <tr r="E840" s="35"/>
        <tr r="E2563" s="35"/>
        <tr r="E806" s="35"/>
        <tr r="E2337" s="35"/>
        <tr r="E1140" s="35"/>
        <tr r="E677" s="35"/>
        <tr r="E507" s="35"/>
        <tr r="E1260" s="35"/>
        <tr r="E2472" s="35"/>
        <tr r="E2135" s="35"/>
        <tr r="E2248" s="35"/>
        <tr r="E1872" s="35"/>
        <tr r="E2628" s="35"/>
        <tr r="E2949" s="35"/>
        <tr r="E2546" s="35"/>
        <tr r="E2121" s="35"/>
        <tr r="E797" s="35"/>
        <tr r="E194" s="35"/>
        <tr r="E1345" s="35"/>
        <tr r="E807" s="35"/>
        <tr r="E2845" s="35"/>
        <tr r="E1474" s="35"/>
        <tr r="E2679" s="35"/>
        <tr r="E1611" s="35"/>
        <tr r="E2212" s="35"/>
        <tr r="E1451" s="35"/>
        <tr r="E483" s="35"/>
        <tr r="E3235" s="35"/>
        <tr r="E1237" s="35"/>
        <tr r="E1112" s="35"/>
        <tr r="E3319" s="35"/>
        <tr r="E1258" s="35"/>
        <tr r="E3290" s="35"/>
        <tr r="E1133" s="35"/>
        <tr r="E918" s="35"/>
        <tr r="E1708" s="35"/>
        <tr r="E2518" s="35"/>
        <tr r="E3188" s="35"/>
        <tr r="E2912" s="35"/>
        <tr r="E1463" s="35"/>
        <tr r="E1062" s="35"/>
        <tr r="E2864" s="35"/>
        <tr r="E293" s="35"/>
        <tr r="E1839" s="35"/>
        <tr r="E3469" s="35"/>
        <tr r="E2571" s="35"/>
        <tr r="E3473" s="35"/>
        <tr r="E2916" s="35"/>
        <tr r="E2946" s="35"/>
        <tr r="E1897" s="35"/>
        <tr r="E608" s="35"/>
        <tr r="E1823" s="35"/>
        <tr r="E1043" s="35"/>
        <tr r="E477" s="35"/>
        <tr r="E644" s="35"/>
        <tr r="E1049" s="35"/>
        <tr r="E1436" s="35"/>
        <tr r="E2302" s="35"/>
        <tr r="E1462" s="35"/>
        <tr r="E2579" s="35"/>
        <tr r="E2620" s="35"/>
        <tr r="E789" s="35"/>
        <tr r="E3094" s="35"/>
        <tr r="E3303" s="35"/>
        <tr r="E2966" s="35"/>
        <tr r="E2947" s="35"/>
        <tr r="E591" s="35"/>
        <tr r="E1416" s="35"/>
        <tr r="E1617" s="35"/>
        <tr r="E3417" s="35"/>
        <tr r="E1068" s="35"/>
        <tr r="E2906" s="35"/>
        <tr r="E1454" s="35"/>
        <tr r="E3299" s="35"/>
        <tr r="E1253" s="35"/>
        <tr r="E179" s="35"/>
        <tr r="E2512" s="35"/>
        <tr r="E2454" s="35"/>
        <tr r="E223" s="35"/>
        <tr r="E1104" s="35"/>
        <tr r="E2903" s="35"/>
        <tr r="E2476" s="35"/>
        <tr r="E645" s="35"/>
        <tr r="E474" s="35"/>
        <tr r="E2528" s="35"/>
        <tr r="E1912" s="35"/>
        <tr r="E447" s="35"/>
        <tr r="E2680" s="35"/>
        <tr r="E1954" s="35"/>
        <tr r="E245" s="35"/>
        <tr r="E206" s="35"/>
        <tr r="E412" s="35"/>
        <tr r="E1682" s="35"/>
        <tr r="E2402" s="35"/>
        <tr r="E3170" s="35"/>
        <tr r="E972" s="35"/>
        <tr r="E2263" s="35"/>
        <tr r="E861" s="35"/>
        <tr r="E3012" s="35"/>
        <tr r="E1013" s="35"/>
        <tr r="E2441" s="35"/>
        <tr r="E3199" s="35"/>
        <tr r="E538" s="35"/>
        <tr r="E3032" s="35"/>
        <tr r="E3192" s="35"/>
        <tr r="E1691" s="35"/>
        <tr r="E1580" s="35"/>
        <tr r="E277" s="35"/>
        <tr r="E1153" s="35"/>
        <tr r="E278" s="35"/>
        <tr r="E1579" s="35"/>
        <tr r="E3323" s="35"/>
        <tr r="E1407" s="35"/>
        <tr r="E773" s="35"/>
        <tr r="E1157" s="35"/>
        <tr r="E991" s="35"/>
        <tr r="E3244" s="35"/>
        <tr r="E764" s="35"/>
        <tr r="E1784" s="35"/>
        <tr r="E330" s="35"/>
        <tr r="E587" s="35"/>
        <tr r="E578" s="35"/>
        <tr r="E1828" s="35"/>
        <tr r="E2140" s="35"/>
        <tr r="E701" s="35"/>
        <tr r="E2521" s="35"/>
        <tr r="E1914" s="35"/>
        <tr r="E1027" s="35"/>
        <tr r="E2474" s="35"/>
        <tr r="E1116" s="35"/>
        <tr r="E1335" s="35"/>
        <tr r="E2999" s="35"/>
        <tr r="E3063" s="35"/>
        <tr r="E969" s="35"/>
        <tr r="E1718" s="35"/>
        <tr r="E2473" s="35"/>
        <tr r="E3467" s="35"/>
        <tr r="E1902" s="35"/>
        <tr r="E1433" s="35"/>
        <tr r="E2583" s="35"/>
        <tr r="E2547" s="35"/>
        <tr r="E2725" s="35"/>
        <tr r="E2830" s="35"/>
        <tr r="E3161" s="35"/>
        <tr r="E2243" s="35"/>
        <tr r="E1487" s="35"/>
        <tr r="E353" s="35"/>
        <tr r="E2451" s="35"/>
        <tr r="E2223" s="35"/>
        <tr r="E1130" s="35"/>
        <tr r="E1161" s="35"/>
        <tr r="E1293" s="35"/>
        <tr r="E2861" s="35"/>
        <tr r="E1911" s="35"/>
        <tr r="E2498" s="35"/>
        <tr r="E1486" s="35"/>
        <tr r="E1994" s="35"/>
        <tr r="E947" s="35"/>
        <tr r="E1148" s="35"/>
        <tr r="E2685" s="35"/>
        <tr r="E2974" s="35"/>
        <tr r="E1626" s="35"/>
        <tr r="E3370" s="35"/>
        <tr r="E2747" s="35"/>
        <tr r="E190" s="35"/>
        <tr r="E3466" s="35"/>
        <tr r="E1679" s="35"/>
        <tr r="E514" s="35"/>
        <tr r="E3135" s="35"/>
        <tr r="E3067" s="35"/>
        <tr r="E1561" s="35"/>
        <tr r="E3166" s="35"/>
        <tr r="E1273" s="35"/>
        <tr r="E955" s="35"/>
        <tr r="E1739" s="35"/>
        <tr r="E3237" s="35"/>
        <tr r="E1930" s="35"/>
        <tr r="E1815" s="35"/>
        <tr r="E191" s="35"/>
        <tr r="E1252" s="35"/>
        <tr r="E2131" s="35"/>
        <tr r="E3230" s="35"/>
        <tr r="E2842" s="35"/>
        <tr r="E3010" s="35"/>
        <tr r="E2892" s="35"/>
        <tr r="E2489" s="35"/>
        <tr r="E461" s="35"/>
        <tr r="E258" s="35"/>
        <tr r="E2270" s="35"/>
        <tr r="E2645" s="35"/>
        <tr r="E3057" s="35"/>
        <tr r="E921" s="35"/>
        <tr r="E656" s="35"/>
        <tr r="E3270" s="35"/>
        <tr r="E1044" s="35"/>
        <tr r="E1106" s="35"/>
        <tr r="E3045" s="35"/>
        <tr r="E863" s="35"/>
        <tr r="E1713" s="35"/>
        <tr r="E2519" s="35"/>
        <tr r="E2465" s="35"/>
        <tr r="E3158" s="35"/>
        <tr r="E197" s="35"/>
        <tr r="E2122" s="35"/>
        <tr r="E620" s="35"/>
        <tr r="E981" s="35"/>
        <tr r="E2758" s="35"/>
        <tr r="E641" s="35"/>
        <tr r="E2857" s="35"/>
        <tr r="E1793" s="35"/>
        <tr r="E1164" s="35"/>
        <tr r="E906" s="35"/>
        <tr r="E3093" s="35"/>
        <tr r="E1404" s="35"/>
        <tr r="E1667" s="35"/>
        <tr r="E2985" s="35"/>
        <tr r="E345" s="35"/>
        <tr r="E1715" s="35"/>
        <tr r="E823" s="35"/>
        <tr r="E783" s="35"/>
        <tr r="E575" s="35"/>
        <tr r="E1599" s="35"/>
        <tr r="E1085" s="35"/>
        <tr r="E3225" s="35"/>
        <tr r="E650" s="35"/>
        <tr r="E1638" s="35"/>
        <tr r="E172" s="35"/>
        <tr r="E2401" s="35"/>
        <tr r="E1983" s="35"/>
        <tr r="E2207" s="35"/>
        <tr r="E1123" s="35"/>
        <tr r="E1050" s="35"/>
        <tr r="E688" s="35"/>
        <tr r="E1559" s="35"/>
        <tr r="E1076" s="35"/>
        <tr r="E1191" s="35"/>
        <tr r="E757" s="35"/>
        <tr r="E845" s="35"/>
        <tr r="E156" s="35"/>
        <tr r="E2784" s="35"/>
        <tr r="E2300" s="35"/>
        <tr r="E602" s="35"/>
        <tr r="E842" s="35"/>
        <tr r="E3069" s="35"/>
        <tr r="E1038" s="35"/>
        <tr r="E1349" s="35"/>
        <tr r="E2780" s="35"/>
        <tr r="E1726" s="35"/>
        <tr r="E2141" s="35"/>
        <tr r="E1160" s="35"/>
        <tr r="E2039" s="35"/>
        <tr r="E1765" s="35"/>
        <tr r="E2464" s="35"/>
        <tr r="E1761" s="35"/>
        <tr r="E875" s="35"/>
        <tr r="E2330" s="35"/>
        <tr r="E2322" s="35"/>
        <tr r="E174" s="35"/>
        <tr r="E2848" s="35"/>
        <tr r="E3126" s="35"/>
        <tr r="E2226" s="35"/>
        <tr r="E3383" s="35"/>
        <tr r="E813" s="35"/>
        <tr r="E825" s="35"/>
        <tr r="E809" s="35"/>
        <tr r="E2154" s="35"/>
        <tr r="E323" s="35"/>
        <tr r="E2289" s="35"/>
        <tr r="E2364" s="35"/>
        <tr r="E1384" s="35"/>
        <tr r="E2272" s="35"/>
        <tr r="E2738" s="35"/>
        <tr r="E3047" s="35"/>
        <tr r="E2057" s="35"/>
        <tr r="E1429" s="35"/>
        <tr r="E2535" s="35"/>
        <tr r="E665" s="35"/>
        <tr r="E2133" s="35"/>
        <tr r="E2031" s="35"/>
        <tr r="E1103" s="35"/>
        <tr r="E2214" s="35"/>
        <tr r="E2814" s="35"/>
        <tr r="E3002" s="35"/>
        <tr r="E1223" s="35"/>
        <tr r="E261" s="35"/>
        <tr r="E923" s="35"/>
        <tr r="E705" s="35"/>
        <tr r="E696" s="35"/>
        <tr r="E1283" s="35"/>
        <tr r="E1636" s="35"/>
        <tr r="E1149" s="35"/>
        <tr r="E2693" s="35"/>
        <tr r="E1365" s="35"/>
        <tr r="E243" s="35"/>
        <tr r="E495" s="35"/>
        <tr r="E758" s="35"/>
        <tr r="E2271" s="35"/>
        <tr r="E1294" s="35"/>
        <tr r="E1759" s="35"/>
        <tr r="E2589" s="35"/>
        <tr r="E2264" s="35"/>
        <tr r="E1630" s="35"/>
        <tr r="E1574" s="35"/>
        <tr r="E2409" s="35"/>
        <tr r="E1811" s="35"/>
        <tr r="E3375" s="35"/>
        <tr r="E1472" s="35"/>
        <tr r="E2637" s="35"/>
        <tr r="E1908" s="35"/>
        <tr r="E479" s="35"/>
        <tr r="E1854" s="35"/>
        <tr r="E2013" s="35"/>
        <tr r="E2100" s="35"/>
        <tr r="E1181" s="35"/>
        <tr r="E2328" s="35"/>
        <tr r="E2661" s="35"/>
        <tr r="E1704" s="35"/>
        <tr r="E2003" s="35"/>
        <tr r="E3365" s="35"/>
        <tr r="E1361" s="35"/>
        <tr r="E2424" s="35"/>
        <tr r="E2252" s="35"/>
        <tr r="E1646" s="35"/>
        <tr r="E1729" s="35"/>
        <tr r="E1920" s="35"/>
        <tr r="E933" s="35"/>
        <tr r="E3033" s="35"/>
        <tr r="E1230" s="35"/>
        <tr r="E304" s="35"/>
        <tr r="E1774" s="35"/>
        <tr r="E3352" s="35"/>
        <tr r="E1197" s="35"/>
        <tr r="E1542" s="35"/>
        <tr r="E2870" s="35"/>
        <tr r="E1522" s="35"/>
        <tr r="E2742" s="35"/>
        <tr r="E268" s="35"/>
        <tr r="E1563" s="35"/>
        <tr r="E1598" s="35"/>
        <tr r="E3399" s="35"/>
        <tr r="E2420" s="35"/>
        <tr r="E839" s="35"/>
        <tr r="E3479" s="35"/>
        <tr r="E1916" s="35"/>
        <tr r="E2070" s="35"/>
        <tr r="E2653" s="35"/>
        <tr r="E1963" s="35"/>
        <tr r="E1175" s="35"/>
        <tr r="E915" s="35"/>
        <tr r="E624" s="35"/>
        <tr r="E3059" s="35"/>
        <tr r="E3308" s="35"/>
        <tr r="E434" s="35"/>
        <tr r="E3005" s="35"/>
        <tr r="E1459" s="35"/>
        <tr r="E235" s="35"/>
        <tr r="E1067" s="35"/>
        <tr r="E3425" s="35"/>
        <tr r="E1228" s="35"/>
        <tr r="E2821" s="35"/>
        <tr r="E410" s="35"/>
        <tr r="E1255" s="35"/>
        <tr r="E1496" s="35"/>
        <tr r="E439" s="35"/>
        <tr r="E1723" s="35"/>
        <tr r="E2969" s="35"/>
        <tr r="E3106" s="35"/>
        <tr r="E1249" s="35"/>
        <tr r="E2723" s="35"/>
        <tr r="E2564" s="35"/>
        <tr r="E208" s="35"/>
        <tr r="E1825" s="35"/>
        <tr r="E1380" s="35"/>
        <tr r="E1266" s="35"/>
        <tr r="E778" s="35"/>
        <tr r="E2752" s="35"/>
        <tr r="E3087" s="35"/>
        <tr r="E451" s="35"/>
        <tr r="E1699" s="35"/>
        <tr r="E790" s="35"/>
        <tr r="E546" s="35"/>
        <tr r="E2015" s="35"/>
        <tr r="E3304" s="35"/>
        <tr r="E2666" s="35"/>
        <tr r="E649" s="35"/>
        <tr r="E1632" s="35"/>
        <tr r="E702" s="35"/>
        <tr r="E363" s="35"/>
        <tr r="E1513" s="35"/>
        <tr r="E2890" s="35"/>
        <tr r="E2373" s="35"/>
        <tr r="E1143" s="35"/>
        <tr r="E3259" s="35"/>
        <tr r="E287" s="35"/>
        <tr r="E402" s="35"/>
        <tr r="E2163" s="35"/>
        <tr r="E2769" s="35"/>
        <tr r="E1288" s="35"/>
        <tr r="E2640" s="35"/>
        <tr r="E2847" s="35"/>
        <tr r="E949" s="35"/>
        <tr r="E2315" s="35"/>
        <tr r="E2071" s="35"/>
        <tr r="E2254" s="35"/>
        <tr r="E2572" s="35"/>
        <tr r="E2596" s="35"/>
        <tr r="E254" s="35"/>
        <tr r="E1965" s="35"/>
        <tr r="E2045" s="35"/>
        <tr r="E1540" s="35"/>
        <tr r="E1782" s="35"/>
        <tr r="E3097" s="35"/>
        <tr r="E3026" s="35"/>
        <tr r="E3216" s="35"/>
        <tr r="E500" s="35"/>
        <tr r="E871" s="35"/>
        <tr r="E1896" s="35"/>
        <tr r="E361" s="35"/>
        <tr r="E1242" s="35"/>
        <tr r="E1997" s="35"/>
        <tr r="E939" s="35"/>
        <tr r="E518" s="35"/>
        <tr r="E420" s="35"/>
        <tr r="E1918" s="35"/>
        <tr r="E1939" s="35"/>
        <tr r="E1972" s="35"/>
        <tr r="E3301" s="35"/>
        <tr r="E1951" s="35"/>
        <tr r="E893" s="35"/>
        <tr r="E2918" s="35"/>
        <tr r="E2144" s="35"/>
        <tr r="E1066" s="35"/>
        <tr r="E1576" s="35"/>
        <tr r="E589" s="35"/>
        <tr r="E2488" s="35"/>
        <tr r="E2708" s="35"/>
        <tr r="E2206" s="35"/>
        <tr r="E699" s="35"/>
        <tr r="E496" s="35"/>
        <tr r="E2984" s="35"/>
        <tr r="E2149" s="35"/>
        <tr r="E2562" s="35"/>
        <tr r="E373" s="35"/>
        <tr r="E1141" s="35"/>
        <tr r="E2237" s="35"/>
        <tr r="E647" s="35"/>
        <tr r="E189" s="35"/>
        <tr r="E246" s="35"/>
        <tr r="E1942" s="35"/>
        <tr r="E3285" s="35"/>
        <tr r="E1783" s="35"/>
        <tr r="E3227" s="35"/>
        <tr r="E2965" s="35"/>
        <tr r="E1520" s="35"/>
        <tr r="E2119" s="35"/>
        <tr r="E3015" s="35"/>
        <tr r="E3404" s="35"/>
        <tr r="E3219" s="35"/>
        <tr r="E1516" s="35"/>
        <tr r="E279" s="35"/>
        <tr r="E2077" s="35"/>
        <tr r="E520" s="35"/>
        <tr r="E2549" s="35"/>
        <tr r="E490" s="35"/>
        <tr r="E1515" s="35"/>
        <tr r="E446" s="35"/>
        <tr r="E3421" s="35"/>
        <tr r="E653" s="35"/>
        <tr r="E626" s="35"/>
        <tr r="E731" s="35"/>
        <tr r="E2101" s="35"/>
        <tr r="E2293" s="35"/>
        <tr r="E604" s="35"/>
        <tr r="E1369" s="35"/>
        <tr r="E328" s="35"/>
        <tr r="E951" s="35"/>
        <tr r="E3046" s="35"/>
        <tr r="E2145" s="35"/>
        <tr r="E1677" s="35"/>
        <tr r="E1156" s="35"/>
        <tr r="E740" s="35"/>
        <tr r="E487" s="35"/>
        <tr r="E1686" s="35"/>
        <tr r="E1894" s="35"/>
        <tr r="E3353" s="35"/>
        <tr r="E1990" s="35"/>
        <tr r="E964" s="35"/>
        <tr r="E3313" s="35"/>
        <tr r="E1498" s="35"/>
        <tr r="E799" s="35"/>
        <tr r="E3394" s="35"/>
        <tr r="E1312" s="35"/>
        <tr r="E2523" s="35"/>
        <tr r="E692" s="35"/>
        <tr r="E1048" s="35"/>
        <tr r="E1172" s="35"/>
        <tr r="E1439" s="35"/>
        <tr r="E1968" s="35"/>
        <tr r="E580" s="35"/>
        <tr r="E3324" s="35"/>
        <tr r="E1716" s="35"/>
        <tr r="E927" s="35"/>
        <tr r="E601" s="35"/>
        <tr r="E2706" s="35"/>
        <tr r="E2235" s="35"/>
        <tr r="E2029" s="35"/>
        <tr r="E926" s="35"/>
        <tr r="E2484" s="35"/>
        <tr r="E2030" s="35"/>
        <tr r="E284" s="35"/>
        <tr r="E1368" s="35"/>
        <tr r="E2773" s="35"/>
        <tr r="E1378" s="35"/>
        <tr r="E854" s="35"/>
        <tr r="E2860" s="35"/>
        <tr r="E625" s="35"/>
        <tr r="E697" s="35"/>
        <tr r="E914" s="35"/>
        <tr r="E249" s="35"/>
        <tr r="E1019" s="35"/>
        <tr r="E286" s="35"/>
        <tr r="E1670" s="35"/>
        <tr r="E2877" s="35"/>
        <tr r="E192" s="35"/>
        <tr r="E1984" s="35"/>
        <tr r="E2393" s="35"/>
        <tr r="E3140" s="35"/>
        <tr r="E2542" s="35"/>
        <tr r="E1001" s="35"/>
        <tr r="E3162" s="35"/>
        <tr r="E427" s="35"/>
        <tr r="E755" s="35"/>
        <tr r="E2887" s="35"/>
        <tr r="E2908" s="35"/>
        <tr r="E2107" s="35"/>
        <tr r="E2008" s="35"/>
        <tr r="E2866" s="35"/>
        <tr r="E1620" s="35"/>
        <tr r="E3212" s="35"/>
        <tr r="E331" s="35"/>
        <tr r="E1991" s="35"/>
        <tr r="E3077" s="35"/>
        <tr r="E762" s="35"/>
        <tr r="E775" s="35"/>
        <tr r="E2352" s="35"/>
        <tr r="E1248" s="35"/>
        <tr r="E2275" s="35"/>
        <tr r="E426" s="35"/>
        <tr r="E2817" s="35"/>
        <tr r="E207" s="35"/>
        <tr r="E3210" s="35"/>
        <tr r="E3155" s="35"/>
        <tr r="E3029" s="35"/>
        <tr r="E2938" s="35"/>
        <tr r="E3141" s="35"/>
        <tr r="E1392" s="35"/>
        <tr r="E2813" s="35"/>
        <tr r="E2622" s="35"/>
        <tr r="E2667" s="35"/>
        <tr r="E1077" s="35"/>
        <tr r="E2162" s="35"/>
        <tr r="E416" s="35"/>
        <tr r="E3116" s="35"/>
        <tr r="E1596" s="35"/>
        <tr r="E2676" s="35"/>
        <tr r="E596" s="35"/>
        <tr r="E497" s="35"/>
        <tr r="E2415" s="35"/>
        <tr r="E698" s="35"/>
        <tr r="E2173" s="35"/>
        <tr r="E1158" s="35"/>
        <tr r="E2514" s="35"/>
        <tr r="E2996" s="35"/>
        <tr r="E2156" s="35"/>
        <tr r="E2217" s="35"/>
        <tr r="E1658" s="35"/>
        <tr r="E2010" s="35"/>
        <tr r="E695" s="35"/>
        <tr r="E2891" s="35"/>
        <tr r="E3446" s="35"/>
        <tr r="E3414" s="35"/>
        <tr r="E2316" s="35"/>
        <tr r="E3150" s="35"/>
        <tr r="E1445" s="35"/>
        <tr r="E1758" s="35"/>
        <tr r="E2733" s="35"/>
        <tr r="E3111" s="35"/>
        <tr r="E857" s="35"/>
        <tr r="E2229" s="35"/>
        <tr r="E3105" s="35"/>
        <tr r="E1303" s="35"/>
        <tr r="E1419" s="35"/>
        <tr r="E2635" s="35"/>
        <tr r="E336" s="35"/>
        <tr r="E2147" s="35"/>
        <tr r="E512" s="35"/>
        <tr r="E1045" s="35"/>
        <tr r="E1238" s="35"/>
        <tr r="E1893" s="35"/>
        <tr r="E2858" s="35"/>
        <tr r="E2026" s="35"/>
        <tr r="E827" s="35"/>
        <tr r="E1343" s="35"/>
        <tr r="E2285" s="35"/>
        <tr r="E2490" s="35"/>
        <tr r="E1485" s="35"/>
        <tr r="E3284" s="35"/>
        <tr r="E255" s="35"/>
        <tr r="E1627" s="35"/>
        <tr r="E508" s="35"/>
        <tr r="E1558" s="35"/>
        <tr r="E936" s="35"/>
        <tr r="E2434" s="35"/>
        <tr r="E399" s="35"/>
        <tr r="E267" s="35"/>
        <tr r="E2836" s="35"/>
        <tr r="E3452" s="35"/>
        <tr r="E2477" s="35"/>
        <tr r="E2997" s="35"/>
        <tr r="E887" s="35"/>
        <tr r="E2990" s="35"/>
        <tr r="E2989" s="35"/>
        <tr r="E2446" s="35"/>
        <tr r="E860" s="35"/>
        <tr r="E658" s="35"/>
        <tr r="E2268" s="35"/>
        <tr r="E1829" s="35"/>
        <tr r="E1442" s="35"/>
        <tr r="E715" s="35"/>
        <tr r="E3288" s="35"/>
        <tr r="E576" s="35"/>
        <tr r="E1926" s="35"/>
        <tr r="E3251" s="35"/>
        <tr r="E1489" s="35"/>
        <tr r="E2837" s="35"/>
        <tr r="E2384" s="35"/>
        <tr r="E3462" s="35"/>
        <tr r="E2970" s="35"/>
        <tr r="E1652" s="35"/>
        <tr r="E1200" s="35"/>
        <tr r="E1734" s="35"/>
        <tr r="E413" s="35"/>
        <tr r="E577" s="35"/>
        <tr r="E1135" s="35"/>
        <tr r="E668" s="35"/>
        <tr r="E3068" s="35"/>
        <tr r="E1899" s="35"/>
        <tr r="E2577" s="35"/>
        <tr r="E687" s="35"/>
        <tr r="E2986" s="35"/>
        <tr r="E1206" s="35"/>
        <tr r="E1270" s="35"/>
        <tr r="E1417" s="35"/>
        <tr r="E2130" s="35"/>
        <tr r="E2333" s="35"/>
        <tr r="E1834" s="35"/>
        <tr r="E2092" s="35"/>
        <tr r="E2324" s="35"/>
        <tr r="E2081" s="35"/>
        <tr r="E924" s="35"/>
        <tr r="E3167" s="35"/>
        <tr r="E3183" s="35"/>
        <tr r="E1331" s="35"/>
        <tr r="E2198" s="35"/>
        <tr r="E2664" s="35"/>
        <tr r="E2538" s="35"/>
        <tr r="E2545" s="35"/>
        <tr r="E3112" s="35"/>
        <tr r="E2220" s="35"/>
        <tr r="E1537" s="35"/>
        <tr r="E1405" s="35"/>
        <tr r="E1184" s="35"/>
        <tr r="E1741" s="35"/>
        <tr r="E756" s="35"/>
        <tr r="E920" s="35"/>
        <tr r="E607" s="35"/>
        <tr r="E1281" s="35"/>
        <tr r="E2349" s="35"/>
        <tr r="E3000" s="35"/>
        <tr r="E1100" s="35"/>
        <tr r="E3204" s="35"/>
        <tr r="E2153" s="35"/>
        <tr r="E2196" s="35"/>
        <tr r="E1271" s="35"/>
        <tr r="E648" s="35"/>
        <tr r="E1466" s="35"/>
        <tr r="E2228" s="35"/>
        <tr r="E2469" s="35"/>
        <tr r="E425" s="35"/>
        <tr r="E2605" s="35"/>
        <tr r="E1769" s="35"/>
        <tr r="E297" s="35"/>
        <tr r="E3194" s="35"/>
        <tr r="E2743" s="35"/>
        <tr r="E231" s="35"/>
        <tr r="E1094" s="35"/>
        <tr r="E1054" s="35"/>
        <tr r="E3395" s="35"/>
        <tr r="E935" s="35"/>
        <tr r="E2406" s="35"/>
        <tr r="E3228" s="35"/>
        <tr r="E2654" s="35"/>
        <tr r="E2233" s="35"/>
        <tr r="E716" s="35"/>
        <tr r="E898" s="35"/>
        <tr r="E802" s="35"/>
        <tr r="E392" s="35"/>
        <tr r="E2354" s="35"/>
        <tr r="E3368" s="35"/>
        <tr r="E2136" s="35"/>
        <tr r="E313" s="35"/>
        <tr r="E1009" s="35"/>
        <tr r="E664" s="35"/>
        <tr r="E3226" s="35"/>
        <tr r="E1560" s="35"/>
        <tr r="E2342" s="35"/>
        <tr r="E2462" s="35"/>
        <tr r="E248" s="35"/>
        <tr r="E2006" s="35"/>
        <tr r="E662" s="35"/>
        <tr r="E3269" s="35"/>
        <tr r="E824" s="35"/>
        <tr r="E1147" s="35"/>
        <tr r="E622" s="35"/>
        <tr r="E2649" s="35"/>
        <tr r="E879" s="35"/>
        <tr r="E774" s="35"/>
        <tr r="E1174" s="35"/>
        <tr r="E168" s="35"/>
        <tr r="E2449" s="35"/>
        <tr r="E2104" s="35"/>
        <tr r="E1881" s="35"/>
        <tr r="E227" s="35"/>
        <tr r="E1162" s="35"/>
        <tr r="E2436" s="35"/>
        <tr r="E916" s="35"/>
        <tr r="E1803" s="35"/>
        <tr r="E1370" s="35"/>
        <tr r="E2457" s="35"/>
        <tr r="E352" s="35"/>
        <tr r="E2623" s="35"/>
        <tr r="E516" s="35"/>
        <tr r="E3080" s="35"/>
        <tr r="E2956" s="35"/>
        <tr r="E2925" s="35"/>
        <tr r="E3440" s="35"/>
        <tr r="E236" s="35"/>
        <tr r="E1570" s="35"/>
        <tr r="E670" s="35"/>
        <tr r="E2823" s="35"/>
        <tr r="E2633" s="35"/>
        <tr r="E521" s="35"/>
        <tr r="E2673" s="35"/>
        <tr r="E1385" s="35"/>
        <tr r="E1529" s="35"/>
        <tr r="E1730" s="35"/>
        <tr r="E2751" s="35"/>
        <tr r="E2840" s="35"/>
        <tr r="E2732" s="35"/>
        <tr r="E269" s="35"/>
        <tr r="E2691" s="35"/>
        <tr r="E2507" s="35"/>
        <tr r="E2651" s="35"/>
        <tr r="E1340" s="35"/>
        <tr r="E1219" s="35"/>
        <tr r="E2012" s="35"/>
        <tr r="E1358" s="35"/>
        <tr r="E151" s="35"/>
        <tr r="E983" s="35"/>
        <tr r="E1086" s="35"/>
        <tr r="E2531" s="35"/>
        <tr r="E391" s="35"/>
        <tr r="E2438" s="35"/>
        <tr r="E2118" s="35"/>
        <tr r="E2592" s="35"/>
        <tr r="E2939" s="35"/>
        <tr r="E1701" s="35"/>
        <tr r="E2340" s="35"/>
        <tr r="E2739" s="35"/>
        <tr r="E1661" s="35"/>
        <tr r="E1909" s="35"/>
        <tr r="E2874" s="35"/>
        <tr r="E1827" s="35"/>
        <tr r="E1904" s="35"/>
        <tr r="E852" s="35"/>
        <tr r="E1770" s="35"/>
        <tr r="E560" s="35"/>
        <tr r="E1511" s="35"/>
        <tr r="E3066" s="35"/>
        <tr r="E2231" s="35"/>
        <tr r="E2631" s="35"/>
        <tr r="E1603" s="35"/>
        <tr r="E555" s="35"/>
        <tr r="E2922" s="35"/>
        <tr r="E605" s="35"/>
        <tr r="E709" s="35"/>
        <tr r="E1176" s="35"/>
        <tr r="E452" s="35"/>
        <tr r="E1521" s="35"/>
        <tr r="E1804" s="35"/>
        <tr r="E383" s="35"/>
        <tr r="E829" s="35"/>
        <tr r="E1058" s="35"/>
        <tr r="E2096" s="35"/>
        <tr r="E2522" s="35"/>
        <tr r="E3036" s="35"/>
        <tr r="E630" s="35"/>
        <tr r="E606" s="35"/>
        <tr r="E382" s="35"/>
        <tr r="E2187" s="35"/>
        <tr r="E519" s="35"/>
        <tr r="E3232" s="35"/>
        <tr r="E3384" s="35"/>
        <tr r="E2002" s="35"/>
        <tr r="E1194" s="35"/>
        <tr r="E615" s="35"/>
        <tr r="E201" s="35"/>
        <tr r="E2948" s="35"/>
        <tr r="E3252" s="35"/>
        <tr r="E234" s="35"/>
        <tr r="E1186" s="35"/>
        <tr r="E3341" s="35"/>
        <tr r="E828" s="35"/>
        <tr r="E2619" s="35"/>
        <tr r="E1923" s="35"/>
        <tr r="E1478" s="35"/>
        <tr r="E1838" s="35"/>
        <tr r="E1209" s="35"/>
        <tr r="E3435" s="35"/>
        <tr r="E1956" s="35"/>
        <tr r="E2846" s="35"/>
        <tr r="E2399" s="35"/>
        <tr r="E3164" s="35"/>
        <tr r="E303" s="35"/>
        <tr r="E3073" s="35"/>
        <tr r="E193" s="35"/>
        <tr r="E1366" s="35"/>
        <tr r="E529" s="35"/>
        <tr r="E431" s="35"/>
        <tr r="E1612" s="35"/>
        <tr r="E1642" s="35"/>
        <tr r="E2169" s="35"/>
        <tr r="E876" s="35"/>
        <tr r="E1585" s="35"/>
        <tr r="E2192" s="35"/>
        <tr r="E2244" s="35"/>
        <tr r="E892" s="35"/>
        <tr r="E2929" s="35"/>
        <tr r="E444" s="35"/>
        <tr r="E646" s="35"/>
        <tr r="E1460" s="35"/>
        <tr r="E195" s="35"/>
        <tr r="E1017" s="35"/>
        <tr r="E2656" s="35"/>
        <tr r="E1277" s="35"/>
        <tr r="E1947" s="35"/>
        <tr r="E2670" s="35"/>
        <tr r="E1987" s="35"/>
        <tr r="E3146" s="35"/>
        <tr r="E1993" s="35"/>
        <tr r="E717" s="35"/>
        <tr r="E322" s="35"/>
        <tr r="E965" s="35"/>
        <tr r="E2550" s="35"/>
        <tr r="E1517" s="35"/>
        <tr r="E2678" s="35"/>
        <tr r="E2904" s="35"/>
        <tr r="E2643" s="35"/>
        <tr r="E1931" s="35"/>
        <tr r="E2771" s="35"/>
        <tr r="E2894" s="35"/>
        <tr r="E1351" s="35"/>
        <tr r="E638" s="35"/>
        <tr r="E1977" s="35"/>
        <tr r="E2913" s="35"/>
        <tr r="E1672" s="35"/>
        <tr r="E559" s="35"/>
        <tr r="E153" s="35"/>
        <tr r="E1254" s="35"/>
        <tr r="E3098" s="35"/>
        <tr r="E3257" s="35"/>
        <tr r="E2146" s="35"/>
        <tr r="E503" s="35"/>
        <tr r="E2481" s="35"/>
        <tr r="E894" s="35"/>
        <tr r="E3379" s="35"/>
        <tr r="E2749" s="35"/>
        <tr r="E1284" s="35"/>
        <tr r="E2629" s="35"/>
        <tr r="E3283" s="35"/>
        <tr r="E2429" s="35"/>
        <tr r="E344" s="35"/>
        <tr r="E2978" s="35"/>
        <tr r="E1928" s="35"/>
        <tr r="E3382" s="35"/>
        <tr r="E148" s="35"/>
        <tr r="E3387" s="35"/>
        <tr r="E3275" s="35"/>
        <tr r="E612" s="35"/>
        <tr r="E2478" s="35"/>
        <tr r="E1354" s="35"/>
        <tr r="E614" s="35"/>
        <tr r="E627" s="35"/>
        <tr r="E2641" s="35"/>
        <tr r="E3154" s="35"/>
        <tr r="E1187" s="35"/>
        <tr r="E1602" s="35"/>
        <tr r="E2776" s="35"/>
        <tr r="E2765" s="35"/>
        <tr r="E1980" s="35"/>
        <tr r="E337" s="35"/>
        <tr r="E561" s="35"/>
        <tr r="E1382" s="35"/>
        <tr r="E2746" s="35"/>
        <tr r="E2056" s="35"/>
        <tr r="E2731" s="35"/>
        <tr r="E1919" s="35"/>
        <tr r="E333" s="35"/>
        <tr r="E3472" s="35"/>
        <tr r="E2124" s="35"/>
        <tr r="E2612" s="35"/>
        <tr r="E878" s="35"/>
        <tr r="E2020" s="35"/>
        <tr r="E2033" s="35"/>
        <tr r="E1225" s="35"/>
        <tr r="E1832" s="35"/>
        <tr r="E2425" s="35"/>
        <tr r="E2669" s="35"/>
        <tr r="E634" s="35"/>
        <tr r="E2251" s="35"/>
        <tr r="E2279" s="35"/>
        <tr r="E2336" s="35"/>
        <tr r="E2319" s="35"/>
        <tr r="E1195" s="35"/>
        <tr r="E1435" s="35"/>
        <tr r="E1645" s="35"/>
        <tr r="E1998" s="35"/>
        <tr r="E1705" s="35"/>
        <tr r="E803" s="35"/>
        <tr r="E3363" s="35"/>
        <tr r="E2694" s="35"/>
        <tr r="E3342" s="35"/>
        <tr r="E2111" s="35"/>
        <tr r="E1205" s="35"/>
        <tr r="E1810" s="35"/>
        <tr r="E467" s="35"/>
        <tr r="E1675" s="35"/>
        <tr r="E748" s="35"/>
        <tr r="E1308" s="35"/>
        <tr r="E2460" s="35"/>
        <tr r="E2109" s="35"/>
        <tr r="E3300" s="35"/>
        <tr r="E2555" s="35"/>
        <tr r="E1554" s="35"/>
        <tr r="E1709" s="35"/>
        <tr r="E1795" s="35"/>
        <tr r="E378" s="35"/>
        <tr r="E2729" s="35"/>
        <tr r="E2511" s="35"/>
        <tr r="E489" s="35"/>
        <tr r="E3006" s="35"/>
        <tr r="E3072" s="35"/>
        <tr r="E1226" s="35"/>
        <tr r="E2586" s="35"/>
        <tr r="E537" s="35"/>
        <tr r="E3437" s="35"/>
        <tr r="E2060" s="35"/>
        <tr r="E1590" s="35"/>
        <tr r="E1362" s="35"/>
        <tr r="E343" s="35"/>
        <tr r="E3433" s="35"/>
        <tr r="E2497" s="35"/>
        <tr r="E256" s="35"/>
        <tr r="E2553" s="35"/>
        <tr r="E3489" s="35"/>
        <tr r="E2492" s="35"/>
        <tr r="E2062" s="35"/>
        <tr r="E1128" s="35"/>
        <tr r="E1668" s="35"/>
        <tr r="E2044" s="35"/>
        <tr r="E1479" s="35"/>
        <tr r="E2491" s="35"/>
        <tr r="E476" s="35"/>
        <tr r="E2682" s="35"/>
        <tr r="E2975" s="35"/>
        <tr r="E3004" s="35"/>
        <tr r="E2942" s="35"/>
        <tr r="E1755" s="35"/>
        <tr r="E1282" s="35"/>
        <tr r="E3423" s="35"/>
        <tr r="E2613" s="35"/>
        <tr r="E2218" s="35"/>
        <tr r="E308" s="35"/>
        <tr r="E1030" s="35"/>
        <tr r="E3119" s="35"/>
        <tr r="E685" s="35"/>
        <tr r="E2471" s="35"/>
        <tr r="E2385" s="35"/>
        <tr r="E2257" s="35"/>
        <tr r="E2277" s="35"/>
        <tr r="E2437" s="35"/>
        <tr r="E1690" s="35"/>
        <tr r="E299" s="35"/>
        <tr r="E3411" s="35"/>
        <tr r="E1903" s="35"/>
        <tr r="E1040" s="35"/>
        <tr r="E3229" s="35"/>
        <tr r="E1328" s="35"/>
        <tr r="E3438" s="35"/>
        <tr r="E788" s="35"/>
        <tr r="E3108" s="35"/>
        <tr r="E2761" s="35"/>
        <tr r="E3041" s="35"/>
        <tr r="E2367" s="35"/>
        <tr r="E667" s="35"/>
        <tr r="E2506" s="35"/>
        <tr r="E2832" s="35"/>
        <tr r="E1910" s="35"/>
        <tr r="E836" s="35"/>
        <tr r="E220" s="35"/>
        <tr r="E2977" s="35"/>
        <tr r="E1584" s="35"/>
        <tr r="E1586" s="35"/>
        <tr r="E1269" s="35"/>
        <tr r="E2084" s="35"/>
        <tr r="E2351" s="35"/>
        <tr r="E3129" s="35"/>
        <tr r="E2879" s="35"/>
        <tr r="E2225" s="35"/>
        <tr r="E787" s="35"/>
        <tr r="E571" s="35"/>
        <tr r="E438" s="35"/>
        <tr r="E1875" s="35"/>
        <tr r="E1720" s="35"/>
        <tr r="E1373" s="35"/>
        <tr r="E1023" s="35"/>
        <tr r="E3401" s="35"/>
        <tr r="E1232" s="35"/>
        <tr r="E1342" s="35"/>
        <tr r="E2222" s="35"/>
        <tr r="E1895" s="35"/>
        <tr r="E2954" s="35"/>
        <tr r="E2160" s="35"/>
        <tr r="E1887" s="35"/>
        <tr r="E3153" s="35"/>
        <tr r="E2683" s="35"/>
        <tr r="E617" s="35"/>
        <tr r="E2893" s="35"/>
        <tr r="E2400" s="35"/>
        <tr r="E686" s="35"/>
        <tr r="E1372" s="35"/>
        <tr r="E3442" s="35"/>
        <tr r="E1499" s="35"/>
        <tr r="E1490" s="35"/>
        <tr r="E821" s="35"/>
        <tr r="E2610" s="35"/>
        <tr r="E2011" s="35"/>
        <tr r="E3372" s="35"/>
        <tr r="E1145" s="35"/>
        <tr r="E3143" s="35"/>
        <tr r="E2334" s="35"/>
        <tr r="E1976" s="35"/>
        <tr r="E2561" s="35"/>
        <tr r="E759" s="35"/>
        <tr r="E1306" s="35"/>
        <tr r="E2208" s="35"/>
        <tr r="E1571" s="35"/>
        <tr r="E2098" s="35"/>
        <tr r="E1155" s="35"/>
        <tr r="E2158" s="35"/>
        <tr r="E3402" s="35"/>
        <tr r="E1491" s="35"/>
        <tr r="E2532" s="35"/>
        <tr r="E1750" s="35"/>
        <tr r="E239" s="35"/>
        <tr r="E3458" s="35"/>
        <tr r="E856" s="35"/>
        <tr r="E594" s="35"/>
        <tr r="E1004" s="35"/>
        <tr r="E1547" s="35"/>
        <tr r="E1938" s="35"/>
        <tr r="E975" s="35"/>
        <tr r="E2570" s="35"/>
        <tr r="E780" s="35"/>
        <tr r="E833" s="35"/>
        <tr r="E2318" s="35"/>
        <tr r="E2859" s="35"/>
        <tr r="E262" s="35"/>
        <tr r="E3076" s="35"/>
        <tr r="E2250" s="35"/>
        <tr r="E1131" s="35"/>
        <tr r="E173" s="35"/>
        <tr r="E885" s="35"/>
        <tr r="E312" s="35"/>
        <tr r="E3044" s="35"/>
        <tr r="E2926" s="35"/>
        <tr r="E3247" s="35"/>
        <tr r="E3085" s="35"/>
        <tr r="E2544" s="35"/>
        <tr r="E2647" s="35"/>
        <tr r="E1446" s="35"/>
        <tr r="E1251" s="35"/>
        <tr r="E274" s="35"/>
        <tr r="E3256" s="35"/>
        <tr r="E316" s="35"/>
        <tr r="E2089" s="35"/>
        <tr r="E623" s="35"/>
        <tr r="E654" s="35"/>
        <tr r="E2967" s="35"/>
        <tr r="E689" s="35"/>
        <tr r="E826" s="35"/>
        <tr r="E3171" s="35"/>
        <tr r="E1572" s="35"/>
        <tr r="E1330" s="35"/>
        <tr r="E1423" s="35"/>
        <tr r="E777" s="35"/>
        <tr r="E2616" s="35"/>
        <tr r="E2777" s="35"/>
        <tr r="E979" s="35"/>
        <tr r="E3441" s="35"/>
        <tr r="E738" s="35"/>
        <tr r="E2686" s="35"/>
        <tr r="E2283" s="35"/>
        <tr r="E221" s="35"/>
        <tr r="E2911" s="35"/>
        <tr r="E2037" s="35"/>
        <tr r="E2470" s="35"/>
        <tr r="E1851" s="35"/>
        <tr r="E185" s="35"/>
        <tr r="E1643" s="35"/>
        <tr r="E288" s="35"/>
        <tr r="E910" s="35"/>
        <tr r="E745" s="35"/>
        <tr r="E1569" s="35"/>
        <tr r="E2041" s="35"/>
        <tr r="E1217" s="35"/>
        <tr r="E734" s="35"/>
        <tr r="E2372" s="35"/>
        <tr r="E196" s="35"/>
        <tr r="E881" s="35"/>
        <tr r="E3028" s="35"/>
        <tr r="E2138" s="35"/>
        <tr r="E1697" s="35"/>
        <tr r="E1955" s="35"/>
        <tr r="E1165" s="35"/>
        <tr r="E2541" s="35"/>
        <tr r="E980" s="35"/>
        <tr r="E2648" s="35"/>
        <tr r="E1088" s="35"/>
        <tr r="E1507" s="35"/>
        <tr r="E2935" s="35"/>
        <tr r="E581" s="35"/>
        <tr r="E2256" s="35"/>
        <tr r="E2824" s="35"/>
        <tr r="E1300" s="35"/>
        <tr r="E2983" s="35"/>
        <tr r="E2396" s="35"/>
        <tr r="E2411" s="35"/>
        <tr r="E441" s="35"/>
        <tr r="E2600" s="35"/>
        <tr r="E3102" s="35"/>
        <tr r="E1246" s="35"/>
        <tr r="E3215" s="35"/>
        <tr r="E1843" s="35"/>
        <tr r="E2493" s="35"/>
        <tr r="E1753" s="35"/>
        <tr r="E366" s="35"/>
        <tr r="E250" s="35"/>
        <tr r="E1886" s="35"/>
        <tr r="E1840" s="35"/>
        <tr r="E2387" s="35"/>
        <tr r="E260" s="35"/>
        <tr r="E212" s="35"/>
        <tr r="E470" s="35"/>
        <tr r="E1034" s="35"/>
        <tr r="E1039" s="35"/>
        <tr r="E3260" s="35"/>
        <tr r="E907" s="35"/>
        <tr r="E1787" s="35"/>
        <tr r="E1853" s="35"/>
        <tr r="E2709" s="35"/>
        <tr r="E1304" s="35"/>
        <tr r="E2175" s="35"/>
        <tr r="E3315" s="35"/>
        <tr r="E2255" s="35"/>
        <tr r="E3486" s="35"/>
        <tr r="E3144" s="35"/>
        <tr r="E681" s="35"/>
        <tr r="E355" s="35"/>
        <tr r="E1794" s="35"/>
        <tr r="E2503" s="35"/>
        <tr r="E1257" s="35"/>
        <tr r="E844" s="35"/>
        <tr r="E311" s="35"/>
        <tr r="E388" s="35"/>
        <tr r="E728" s="35"/>
        <tr r="E1167" s="35"/>
        <tr r="E2812" s="35"/>
        <tr r="E957" s="35"/>
        <tr r="E1548" s="35"/>
        <tr r="E2695" s="35"/>
        <tr r="E2034" s="35"/>
        <tr r="E553" s="35"/>
        <tr r="E2721" s="35"/>
        <tr r="E888" s="35"/>
        <tr r="E2482" s="35"/>
        <tr r="E743" s="35"/>
        <tr r="E1122" s="35"/>
        <tr r="E2716" s="35"/>
        <tr r="E3318" s="35"/>
        <tr r="E1357" s="35"/>
        <tr r="E2735" s="35"/>
        <tr r="E2065" s="35"/>
        <tr r="E2339" s="35"/>
        <tr r="E2239" s="35"/>
        <tr r="E2689" s="35"/>
        <tr r="E3037" s="35"/>
        <tr r="E2681" s="35"/>
        <tr r="E3415" s="35"/>
        <tr r="E2048" s="35"/>
        <tr r="E2108" s="35"/>
        <tr r="E1126" s="35"/>
        <tr r="E2151" s="35"/>
        <tr r="E986" s="35"/>
        <tr r="E1387" s="35"/>
        <tr r="E1178" s="35"/>
        <tr r="E772" s="35"/>
        <tr r="E967" s="35"/>
        <tr r="E1042" s="35"/>
        <tr r="E1940" s="35"/>
        <tr r="E2569" s="35"/>
        <tr r="E2608" s="35"/>
        <tr r="E1441" s="35"/>
        <tr r="E1079" s="35"/>
        <tr r="E485" s="35"/>
        <tr r="E154" s="35"/>
        <tr r="E3480" s="35"/>
        <tr r="E1367" s="35"/>
        <tr r="E557" s="35"/>
        <tr r="E1097" s="35"/>
        <tr r="E2366" s="35"/>
        <tr r="E1022" s="35"/>
        <tr r="E1179" s="35"/>
        <tr r="E3454" s="35"/>
        <tr r="E2816" s="35"/>
        <tr r="E3034" s="35"/>
        <tr r="E1552" s="35"/>
        <tr r="E1314" s="35"/>
        <tr r="E1170" s="35"/>
        <tr r="E2698" s="35"/>
        <tr r="E2715" s="35"/>
        <tr r="E2699" s="35"/>
        <tr r="E327" s="35"/>
        <tr r="E2574" s="35"/>
        <tr r="E1081" s="35"/>
        <tr r="E242" s="35"/>
        <tr r="E865" s="35"/>
        <tr r="E374" s="35"/>
        <tr r="E164" s="35"/>
        <tr r="E2880" s="35"/>
        <tr r="E643" s="35"/>
        <tr r="E341" s="35"/>
        <tr r="E3253" s="35"/>
        <tr r="E1777" s="35"/>
        <tr r="E2781" s="35"/>
        <tr r="E2338" s="35"/>
        <tr r="E1756" s="35"/>
        <tr r="E2687" s="35"/>
        <tr r="E1925" s="35"/>
        <tr r="E1985" s="35"/>
        <tr r="E2567" s="35"/>
        <tr r="E1662" s="35"/>
        <tr r="E2461" s="35"/>
        <tr r="E3014" s="35"/>
        <tr r="E3488" s="35"/>
        <tr r="E3405" s="35"/>
        <tr r="E3031" s="35"/>
        <tr r="E3392" s="35"/>
        <tr r="E463" s="35"/>
        <tr r="E2851" s="35"/>
        <tr r="E2125" s="35"/>
        <tr r="E1655" s="35"/>
        <tr r="E1492" s="35"/>
        <tr r="E2164" s="35"/>
        <tr r="E635" s="35"/>
        <tr r="E2663" s="35"/>
        <tr r="E2972" s="35"/>
        <tr r="E3317" s="35"/>
        <tr r="E3272" s="35"/>
        <tr r="E2884" s="35"/>
        <tr r="E3152" s="35"/>
        <tr r="E2007" s="35"/>
        <tr r="E2323" s="35"/>
        <tr r="E3168" s="35"/>
        <tr r="E2197" s="35"/>
        <tr r="E3009" s="35"/>
        <tr r="E424" s="35"/>
        <tr r="E462" s="35"/>
        <tr r="E3038" s="35"/>
        <tr r="E784" s="35"/>
        <tr r="E1457" s="35"/>
        <tr r="E2304" s="35"/>
        <tr r="E2383" s="35"/>
        <tr r="E974" s="35"/>
        <tr r="E2958" s="35"/>
        <tr r="E2426" s="35"/>
        <tr r="E2307" s="35"/>
        <tr r="E1412" s="35"/>
        <tr r="E902" s="35"/>
        <tr r="E1835" s="35"/>
        <tr r="E1500" s="35"/>
        <tr r="E984" s="35"/>
        <tr r="E2066" s="35"/>
        <tr r="E368" s="35"/>
        <tr r="E2886" s="35"/>
        <tr r="E1609" s="35"/>
        <tr r="E1198" s="35"/>
        <tr r="E1524" s="35"/>
        <tr r="E1932" s="35"/>
        <tr r="E3050" s="35"/>
        <tr r="E2838" s="35"/>
        <tr r="E945" s="35"/>
        <tr r="E442" s="35"/>
        <tr r="E3355" s="35"/>
        <tr r="E1398" s="35"/>
        <tr r="E1807" s="35"/>
        <tr r="E280" s="35"/>
        <tr r="E1735" s="35"/>
        <tr r="E2087" s="35"/>
        <tr r="E1025" s="35"/>
        <tr r="E1008" s="35"/>
        <tr r="E1633" s="35"/>
        <tr r="E1376" s="35"/>
        <tr r="E1995" s="35"/>
        <tr r="E3128" s="35"/>
        <tr r="E1969" s="35"/>
        <tr r="E471" s="35"/>
        <tr r="E1324" s="35"/>
        <tr r="E1988" s="35"/>
        <tr r="E1263" s="35"/>
        <tr r="E241" s="35"/>
        <tr r="E1132" s="35"/>
        <tr r="E1907" s="35"/>
        <tr r="E1888" s="35"/>
        <tr r="E2047" s="35"/>
        <tr r="E1065" s="35"/>
        <tr r="E2730" s="35"/>
        <tr r="E2176" s="35"/>
        <tr r="E3019" s="35"/>
        <tr r="E1780" s="35"/>
        <tr r="E567" s="35"/>
        <tr r="E1393" s="35"/>
        <tr r="E2808" s="35"/>
        <tr r="E2379" s="35"/>
        <tr r="E3267" s="35"/>
        <tr r="E1127" s="35"/>
        <tr r="E1545" s="35"/>
        <tr r="E3436" s="35"/>
        <tr r="E2105" s="35"/>
        <tr r="E1779" s="35"/>
        <tr r="E380" s="35"/>
        <tr r="E877" s="35"/>
        <tr r="E263" s="35"/>
        <tr r="E3306" s="35"/>
        <tr r="E2211" s="35"/>
        <tr r="E2258" s="35"/>
        <tr r="E3223" s="35"/>
        <tr r="E2909" s="35"/>
        <tr r="E2059" s="35"/>
        <tr r="E1607" s="35"/>
        <tr r="E1299" s="35"/>
        <tr r="E1481" s="35"/>
        <tr r="E2934" s="35"/>
        <tr r="E987" s="35"/>
        <tr r="E253" s="35"/>
        <tr r="E2443" s="35"/>
        <tr r="E583" s="35"/>
        <tr r="E224" s="35"/>
        <tr r="E954" s="35"/>
        <tr r="E2740" s="35"/>
        <tr r="E1796" s="35"/>
        <tr r="E1544" s="35"/>
        <tr r="E1728" s="35"/>
        <tr r="E1212" s="35"/>
        <tr r="E354" s="35"/>
        <tr r="E505" s="35"/>
        <tr r="E1973" s="35"/>
        <tr r="E1418" s="35"/>
        <tr r="E534" s="35"/>
        <tr r="E1396" s="35"/>
        <tr r="E550" s="35"/>
        <tr r="E319" s="35"/>
        <tr r="E2182" s="35"/>
        <tr r="E855" s="35"/>
        <tr r="E971" s="35"/>
        <tr r="E2737" s="35"/>
        <tr r="E1528" s="35"/>
        <tr r="E639" s="35"/>
        <tr r="E2782" s="35"/>
        <tr r="E566" s="35"/>
        <tr r="E976" s="35"/>
        <tr r="E1846" s="35"/>
        <tr r="E2369" s="35"/>
        <tr r="E835" s="35"/>
        <tr r="E676" s="35"/>
        <tr r="E3125" s="35"/>
        <tr r="E1375" s="35"/>
        <tr r="E761" s="35"/>
        <tr r="E1536" s="35"/>
        <tr r="E1105" s="35"/>
        <tr r="E3095" s="35"/>
        <tr r="E3403" s="35"/>
        <tr r="E2582" s="35"/>
        <tr r="E3447" s="35"/>
        <tr r="E815" s="35"/>
        <tr r="E2405" s="35"/>
        <tr r="E2952" s="35"/>
        <tr r="E1389" s="35"/>
        <tr r="E2841" s="35"/>
        <tr r="E3312" s="35"/>
        <tr r="E3236" s="35"/>
        <tr r="E1177" s="35"/>
        <tr r="E1553" s="35"/>
        <tr r="E1587" s="35"/>
        <tr r="E1754" s="35"/>
        <tr r="E3118" s="35"/>
        <tr r="E962" s="35"/>
        <tr r="E1712" s="35"/>
        <tr r="E2466" s="35"/>
        <tr r="E3295" s="35"/>
        <tr r="E309" s="35"/>
        <tr r="E226" s="35"/>
        <tr r="E2508" s="35"/>
        <tr r="E2023" s="35"/>
        <tr r="E310" s="35"/>
        <tr r="E414" s="35"/>
        <tr r="E3311" s="35"/>
        <tr r="E2853" s="35"/>
        <tr r="E2797" s="35"/>
        <tr r="E415" s="35"/>
        <tr r="E811" s="35"/>
        <tr r="E585" s="35"/>
        <tr r="E1214" s="35"/>
        <tr r="E1778" s="35"/>
        <tr r="E1395" s="35"/>
        <tr r="E3309" s="35"/>
        <tr r="E334" s="35"/>
        <tr r="E1595" s="35"/>
        <tr r="E909" s="35"/>
        <tr r="E3396" s="35"/>
        <tr r="E2801" s="35"/>
        <tr r="E530" s="35"/>
        <tr r="E1109" s="35"/>
        <tr r="E3478" s="35"/>
        <tr r="E321" s="35"/>
        <tr r="E912" s="35"/>
        <tr r="E3255" s="35"/>
        <tr r="E2193" s="35"/>
        <tr r="E3296" s="35"/>
        <tr r="E1736" s="35"/>
        <tr r="E3314" s="35"/>
        <tr r="E1118" s="35"/>
        <tr r="E795" s="35"/>
        <tr r="E2770" s="35"/>
        <tr r="E1075" s="35"/>
        <tr r="E978" s="35"/>
        <tr r="E846" s="35"/>
        <tr r="E904" s="35"/>
        <tr r="E1953" s="35"/>
        <tr r="E440" s="35"/>
        <tr r="E2660" s="35"/>
        <tr r="E2172" s="35"/>
        <tr r="E3200" s="35"/>
        <tr r="E2213" s="35"/>
        <tr r="E340" s="35"/>
        <tr r="E2036" s="35"/>
        <tr r="E1999" s="35"/>
        <tr r="E2755" s="35"/>
        <tr r="E1390" s="35"/>
        <tr r="E3459" s="35"/>
        <tr r="E1196" s="35"/>
        <tr r="E1347" s="35"/>
        <tr r="E1171" s="35"/>
        <tr r="E2590" s="35"/>
        <tr r="E1901" s="35"/>
        <tr r="E3331" s="35"/>
        <tr r="E1280" s="35"/>
        <tr r="E3049" s="35"/>
        <tr r="E433" s="35"/>
        <tr r="E449" s="35"/>
        <tr r="E771" s="35"/>
        <tr r="E1962" s="35"/>
        <tr r="E271" s="35"/>
        <tr r="E1426" s="35"/>
        <tr r="E982" s="35"/>
        <tr r="E642" s="35"/>
        <tr r="E2920" s="35"/>
        <tr r="E1494" s="35"/>
        <tr r="E2174" s="35"/>
        <tr r="E3023" s="35"/>
        <tr r="E222" s="35"/>
        <tr r="E2184" s="35"/>
        <tr r="E2597" s="35"/>
        <tr r="E1650" s="35"/>
        <tr r="E486" s="35"/>
        <tr r="E1531" s="35"/>
        <tr r="E749" s="35"/>
        <tr r="E908" s="35"/>
        <tr r="E959" s="35"/>
        <tr r="E1746" s="35"/>
        <tr r="E1240" s="35"/>
        <tr r="E1589" s="35"/>
        <tr r="E2313" s="35"/>
        <tr r="E3344" s="35"/>
        <tr r="E1844" s="35"/>
        <tr r="E2331" s="35"/>
        <tr r="E188" s="35"/>
        <tr r="E2495" s="35"/>
        <tr r="E1301" s="35"/>
        <tr r="E1573" s="35"/>
        <tr r="E853" s="35"/>
        <tr r="E2427" s="35"/>
        <tr r="E710" s="35"/>
        <tr r="E2960" s="35"/>
        <tr r="E1020" s="35"/>
        <tr r="E830" s="35"/>
        <tr r="E3322" s="35"/>
        <tr r="E1975" s="35"/>
        <tr r="E1363" s="35"/>
        <tr r="E2753" s="35"/>
        <tr r="E683" s="35"/>
        <tr r="E1822" s="35"/>
        <tr r="E1336" s="35"/>
        <tr r="E3222" s="35"/>
        <tr r="E1484" s="35"/>
        <tr r="E1512" s="35"/>
        <tr r="E2971" s="35"/>
        <tr r="E1136" s="35"/>
        <tr r="E272" s="35"/>
        <tr r="E2413" s="35"/>
        <tr r="E1989" s="35"/>
        <tr r="E882" s="35"/>
        <tr r="E1996" s="35"/>
        <tr r="E2778" s="35"/>
        <tr r="E1693" s="35"/>
        <tr r="E769" s="35"/>
        <tr r="E3209" s="35"/>
        <tr r="E1869" s="35"/>
        <tr r="E1503" s="35"/>
        <tr r="E3293" s="35"/>
        <tr r="E1201" s="35"/>
        <tr r="E2941" s="35"/>
        <tr r="E259" s="35"/>
        <tr r="E669" s="35"/>
        <tr r="E1420" s="35"/>
        <tr r="E155" s="35"/>
        <tr r="E401" s="35"/>
        <tr r="E851" s="35"/>
        <tr r="E2505" s="35"/>
        <tr r="E2639" s="35"/>
        <tr r="E1848" s="35"/>
        <tr r="E1861" s="35"/>
        <tr r="E2209" s="35"/>
        <tr r="E325" s="35"/>
        <tr r="E3218" s="35"/>
        <tr r="E1577" s="35"/>
        <tr r="E1233" s="35"/>
        <tr r="E3169" s="35"/>
        <tr r="E754" s="35"/>
        <tr r="E950" s="35"/>
        <tr r="E502" s="35"/>
        <tr r="E943" s="35"/>
        <tr r="E2726" s="35"/>
        <tr r="E1740" s="35"/>
        <tr r="E2642" s="35"/>
        <tr r="E1394" s="35"/>
        <tr r="E1229" s="35"/>
        <tr r="E369" s="35"/>
        <tr r="E3021" s="35"/>
        <tr r="E3367" s="35"/>
        <tr r="E1660" s="35"/>
        <tr r="E2772" s="35"/>
        <tr r="E684" s="35"/>
        <tr r="E3302" s="35"/>
        <tr r="E2371" s="35"/>
        <tr r="E1467" s="35"/>
        <tr r="E2696" s="35"/>
        <tr r="E3181" s="35"/>
        <tr r="E3359" s="35"/>
        <tr r="E209" s="35"/>
        <tr r="E211" s="35"/>
        <tr r="E3271" s="35"/>
        <tr r="E2063" s="35"/>
        <tr r="E1732" s="35"/>
        <tr r="E466" s="35"/>
        <tr r="E1497" s="35"/>
        <tr r="E1190" s="35"/>
        <tr r="E2945" s="35"/>
        <tr r="E1592" s="35"/>
        <tr r="E1616" s="35"/>
        <tr r="E501" s="35"/>
        <tr r="E2423" s="35"/>
        <tr r="E217" s="35"/>
        <tr r="E1234" s="35"/>
        <tr r="E2000" s="35"/>
        <tr r="E1506" s="35"/>
        <tr r="E205" s="35"/>
        <tr r="E3424" s="35"/>
        <tr r="E468" s="35"/>
        <tr r="E266" s="35"/>
        <tr r="E1285" s="35"/>
        <tr r="E937" s="35"/>
        <tr r="E2353" s="35"/>
        <tr r="E1047" s="35"/>
        <tr r="E1625" s="35"/>
        <tr r="E3163" s="35"/>
        <tr r="E3349" s="35"/>
        <tr r="E2467" s="35"/>
        <tr r="E3090" s="35"/>
        <tr r="E2931" s="35"/>
        <tr r="E1816" s="35"/>
        <tr r="E2713" s="35"/>
        <tr r="E1913" s="35"/>
        <tr r="E3016" s="35"/>
        <tr r="E2301" s="35"/>
        <tr r="E1124" s="35"/>
        <tr r="E3422" s="35"/>
        <tr r="E996" s="35"/>
        <tr r="E2259" s="35"/>
        <tr r="E1355" s="35"/>
        <tr r="E2403" s="35"/>
        <tr r="E1320" s="35"/>
        <tr r="E1921" s="35"/>
        <tr r="E1614" s="35"/>
        <tr r="E2828" s="35"/>
        <tr r="E2165" s="35"/>
        <tr r="E183" s="35"/>
        <tr r="E2404" s="35"/>
        <tr r="E1710" s="35"/>
        <tr r="E1344" s="35"/>
        <tr r="E2433" s="35"/>
        <tr r="E523" s="35"/>
        <tr r="E2380" s="35"/>
        <tr r="E1220" s="35"/>
        <tr r="E1381" s="35"/>
        <tr r="E911" s="35"/>
        <tr r="E2551" s="35"/>
        <tr r="E200" s="35"/>
        <tr r="E2779" s="35"/>
        <tr r="E3431" s="35"/>
        <tr r="E1425" s="35"/>
        <tr r="E2928" s="35"/>
        <tr r="E2079" s="35"/>
        <tr r="E473" s="35"/>
        <tr r="E1745" s="35"/>
        <tr r="E2789" s="35"/>
        <tr r="E2058" s="35"/>
        <tr r="E296" s="35"/>
        <tr r="E1879" s="35"/>
        <tr r="E515" s="35"/>
        <tr r="E3249" s="35"/>
        <tr r="E2933" s="35"/>
        <tr r="E3477" s="35"/>
        <tr r="E998" s="35"/>
        <tr r="E1138" s="35"/>
        <tr r="E2513" s="35"/>
        <tr r="E3022" s="35"/>
        <tr r="E1002" s="35"/>
        <tr r="E2072" s="35"/>
        <tr r="E202" s="35"/>
        <tr r="E703" s="35"/>
        <tr r="E2475" s="35"/>
        <tr r="E1113" s="35"/>
        <tr r="E1830" s="35"/>
        <tr r="E3060" s="35"/>
        <tr r="E1504" s="35"/>
        <tr r="E725" s="35"/>
        <tr r="E2526" s="35"/>
        <tr r="E2347" s="35"/>
        <tr r="E1615" s="35"/>
        <tr r="E1671" s="35"/>
        <tr r="E2161" s="35"/>
        <tr r="E3471" s="35"/>
        <tr r="E1440" s="35"/>
        <tr r="E1534" s="35"/>
        <tr r="E2201" s="35"/>
        <tr r="E1154" s="35"/>
        <tr r="E556" s="35"/>
        <tr r="E1408" s="35"/>
        <tr r="E3287" s="35"/>
        <tr r="E2086" s="35"/>
        <tr r="E2295" s="35"/>
        <tr r="E1203" s="35"/>
        <tr r="E1929" s="35"/>
        <tr r="E2273" s="35"/>
        <tr r="E1945" s="35"/>
        <tr r="E2810" s="35"/>
        <tr r="E932" s="35"/>
        <tr r="E3186" s="35"/>
        <tr r="E2204" s="35"/>
        <tr r="E1120" s="35"/>
        <tr r="E722" s="35"/>
        <tr r="E1549" s="35"/>
        <tr r="E2806" s="35"/>
        <tr r="E1621" s="35"/>
        <tr r="E2554" s="35"/>
        <tr r="E1279" s="35"/>
        <tr r="E1063" s="35"/>
        <tr r="E2591" s="35"/>
        <tr r="E713" s="35"/>
        <tr r="E3213" s="35"/>
        <tr r="E3061" s="35"/>
        <tr r="E2298" s="35"/>
        <tr r="E1432" s="35"/>
        <tr r="E872" s="35"/>
        <tr r="E2652" s="35"/>
        <tr r="E2618" s="35"/>
        <tr r="E428" s="35"/>
        <tr r="E1305" s="35"/>
        <tr r="E1543" s="35"/>
        <tr r="E3214" s="35"/>
        <tr r="E2188" s="35"/>
        <tr r="E810" s="35"/>
        <tr r="E2282" s="35"/>
        <tr r="E3470" s="35"/>
        <tr r="E3179" s="35"/>
        <tr r="E2210" s="35"/>
        <tr r="E859" s="35"/>
        <tr r="E586" s="35"/>
        <tr r="E2110" s="35"/>
        <tr r="E2626" s="35"/>
        <tr r="E1146" s="35"/>
        <tr r="E1817" s="35"/>
        <tr r="E2102" s="35"/>
        <tr r="E3465" s="35"/>
        <tr r="E1114" s="35"/>
        <tr r="E2120" s="35"/>
        <tr r="E3457" s="35"/>
        <tr r="E1422" s="35"/>
        <tr r="E2452" s="35"/>
        <tr r="E2390" s="35"/>
        <tr r="E484" s="35"/>
        <tr r="E513" s="35"/>
        <tr r="E746" s="35"/>
        <tr r="E1950" s="35"/>
        <tr r="E2185" s="35"/>
        <tr r="E2046" s="35"/>
        <tr r="E2278" s="35"/>
        <tr r="E1905" s="35"/>
        <tr r="E2578" s="35"/>
        <tr r="E3205" s="35"/>
        <tr r="E2219" s="35"/>
        <tr r="E1475" s="35"/>
        <tr r="E3443" s="35"/>
        <tr r="E562" s="35"/>
        <tr r="E3416" s="35"/>
        <tr r="E1917" s="35"/>
        <tr r="E2897" s="35"/>
        <tr r="E1681" s="35"/>
        <tr r="E2152" s="35"/>
        <tr r="E1207" s="35"/>
        <tr r="E2395" s="35"/>
        <tr r="E1424" s="35"/>
        <tr r="E1182" s="35"/>
        <tr r="E2805" s="35"/>
        <tr r="E3013" s="35"/>
        <tr r="E729" s="35"/>
        <tr r="E3172" s="35"/>
        <tr r="E161" s="35"/>
        <tr r="E2290" s="35"/>
        <tr r="E3198" s="35"/>
        <tr r="E3481" s="35"/>
        <tr r="E435" s="35"/>
        <tr r="E3156" s="35"/>
        <tr r="E1819" s="35"/>
        <tr r="E1166" s="35"/>
        <tr r="E1791" s="35"/>
        <tr r="E3132" s="35"/>
        <tr r="E2516" s="35"/>
        <tr r="E886" s="35"/>
        <tr r="E2287" s="35"/>
        <tr r="E360" s="35"/>
        <tr r="E1722" s="35"/>
        <tr r="E535" s="35"/>
        <tr r="E455" s="35"/>
        <tr r="E3062" s="35"/>
        <tr r="E1812" s="35"/>
        <tr r="E2069" s="35"/>
        <tr r="E2902" s="35"/>
        <tr r="E1556" s="35"/>
        <tr r="E1763" s="35"/>
        <tr r="E3371" s="35"/>
        <tr r="E2421" s="35"/>
        <tr r="E1862" s="35"/>
        <tr r="E2607" s="35"/>
        <tr r="E2700" s="35"/>
        <tr r="E421" s="35"/>
        <tr r="E1029" s="35"/>
        <tr r="E2705" s="35"/>
        <tr r="E348" s="35"/>
        <tr r="E3211" s="35"/>
        <tr r="E3127" s="35"/>
        <tr r="E2357" s="35"/>
        <tr r="E157" s="35"/>
        <tr r="E1089" s="35"/>
        <tr r="E718" s="35"/>
        <tr r="E210" s="35"/>
        <tr r="E291" s="35"/>
        <tr r="E3246" s="35"/>
        <tr r="E2896" s="35"/>
        <tr r="E940" s="35"/>
        <tr r="E3053" s="35"/>
        <tr r="E2009" s="35"/>
        <tr r="E2548" s="35"/>
        <tr r="E2559" s="35"/>
        <tr r="E2262" s="35"/>
        <tr r="E942" s="35"/>
        <tr r="E2447" s="35"/>
        <tr r="E2923" s="35"/>
        <tr r="E2957" s="35"/>
        <tr r="E2309" s="35"/>
        <tr r="E1352" s="35"/>
        <tr r="E2575" s="35"/>
        <tr r="E2389" s="35"/>
        <tr r="E342" s="35"/>
        <tr r="E1802" s="35"/>
        <tr r="E2388" s="35"/>
        <tr r="E652" s="35"/>
        <tr r="E1477" s="35"/>
        <tr r="E2917" s="35"/>
        <tr r="E3148" s="35"/>
        <tr r="E2376" s="35"/>
        <tr r="E3419" s="35"/>
        <tr r="E2292" s="35"/>
        <tr r="E1338" s="35"/>
        <tr r="E1600" s="35"/>
        <tr r="E215" s="35"/>
        <tr r="E2603" s="35"/>
        <tr r="E2232" s="35"/>
        <tr r="E3347" s="35"/>
        <tr r="E3078" s="35"/>
        <tr r="E432" s="35"/>
        <tr r="E1483" s="35"/>
        <tr r="E2167" s="35"/>
        <tr r="E1858" s="35"/>
        <tr r="E1125" s="35"/>
        <tr r="E2432" s="35"/>
        <tr r="E395" s="35"/>
        <tr r="E3147" s="35"/>
        <tr r="E1006" s="35"/>
        <tr r="E721" s="35"/>
        <tr r="E2807" s="35"/>
        <tr r="E2097" s="35"/>
        <tr r="E1582" s="35"/>
        <tr r="E1857" s="35"/>
        <tr r="E1772" s="35"/>
        <tr r="E572" s="35"/>
        <tr r="E2116" s="35"/>
        <tr r="E1391" s="35"/>
        <tr r="E1434" s="35"/>
        <tr r="E1189" s="35"/>
        <tr r="E2486" s="35"/>
        <tr r="E294" s="35"/>
        <tr r="E1069" s="35"/>
        <tr r="E450" s="35"/>
        <tr r="E2326" s="35"/>
        <tr r="E2360" s="35"/>
        <tr r="E244" s="35"/>
        <tr r="E1480" s="35"/>
        <tr r="E1833" s="35"/>
        <tr r="E499" s="35"/>
        <tr r="E2802" s="35"/>
        <tr r="E2332" s="35"/>
        <tr r="E588" s="35"/>
        <tr r="E2444" s="35"/>
        <tr r="E1967" s="35"/>
        <tr r="E398" s="35"/>
        <tr r="E1698" s="35"/>
        <tr r="E2266" s="35"/>
        <tr r="E2022" s="35"/>
        <tr r="E2091" s="35"/>
        <tr r="E2453" s="35"/>
        <tr r="E2932" s="35"/>
        <tr r="E2368" s="35"/>
        <tr r="E3408" s="35"/>
        <tr r="E3079" s="35"/>
        <tr r="E2728" s="35"/>
        <tr r="E2764" s="35"/>
        <tr r="E357" s="35"/>
        <tr r="E3250" s="35"/>
        <tr r="E1634" s="35"/>
        <tr r="E1752" s="35"/>
        <tr r="E2899" s="35"/>
        <tr r="E3048" s="35"/>
        <tr r="E744" s="35"/>
        <tr r="E298" s="35"/>
        <tr r="E1102" s="35"/>
        <tr r="E3160" s="35"/>
        <tr r="E798" s="35"/>
        <tr r="E3174" s="35"/>
        <tr r="E2774" s="35"/>
        <tr r="E2614" s="35"/>
        <tr r="E989" s="35"/>
        <tr r="E1674" s="35"/>
        <tr r="E1121" s="35"/>
        <tr r="E397" s="35"/>
        <tr r="E2540" s="35"/>
        <tr r="E1449" s="35"/>
        <tr r="E880" s="35"/>
        <tr r="E2951" s="35"/>
        <tr r="E3165" s="35"/>
        <tr r="E1583" s="35"/>
        <tr r="E1286" s="35"/>
        <tr r="E2819" s="35"/>
        <tr r="E3485" s="35"/>
        <tr r="E528" s="35"/>
        <tr r="E3122" s="35"/>
        <tr r="E2054" s="35"/>
        <tr r="E3113" s="35"/>
        <tr r="E2754" s="35"/>
        <tr r="E3266" s="35"/>
        <tr r="E3388" s="35"/>
        <tr r="E1527" s="35"/>
        <tr r="E2882" s="35"/>
        <tr r="E457" s="35"/>
        <tr r="E152" s="35"/>
        <tr r="E1665" s="35"/>
        <tr r="E1208" s="35"/>
        <tr r="E708" s="35"/>
        <tr r="E2317" s="35"/>
        <tr r="E2581" s="35"/>
        <tr r="E3280" s="35"/>
        <tr r="E2833" s="35"/>
        <tr r="E2335" s="35"/>
        <tr r="E1061" s="35"/>
        <tr r="E905" s="35"/>
        <tr r="E3450" s="35"/>
        <tr r="E1864" s="35"/>
        <tr r="E228" s="35"/>
        <tr r="E1470" s="35"/>
        <tr r="E1084" s="35"/>
        <tr r="E375" s="35"/>
        <tr r="E2320" s="35"/>
        <tr r="E1631" s="35"/>
        <tr r="E178" s="35"/>
        <tr r="E437" s="35"/>
        <tr r="E973" s="35"/>
        <tr r="E2606" s="35"/>
        <tr r="E1792" s="35"/>
        <tr r="E3083" s="35"/>
        <tr r="E1471" s="35"/>
        <tr r="E2638" s="35"/>
        <tr r="E2794" s="35"/>
        <tr r="E2862" s="35"/>
        <tr r="E1731" s="35"/>
        <tr r="E2265" s="35"/>
        <tr r="E419" s="35"/>
        <tr r="E913" s="35"/>
        <tr r="E678" s="35"/>
        <tr r="E2236" s="35"/>
        <tr r="E488" s="35"/>
        <tr r="E3185" s="35"/>
        <tr r="E1321" s="35"/>
        <tr r="E1624" s="35"/>
        <tr r="E1431" s="35"/>
        <tr r="E2697" s="35"/>
        <tr r="E387" s="35"/>
        <tr r="E1414" s="35"/>
        <tr r="E1613" s="35"/>
        <tr r="E2615" s="35"/>
        <tr r="E1421" s="35"/>
        <tr r="E994" s="35"/>
        <tr r="E2053" s="35"/>
        <tr r="E1659" s="35"/>
        <tr r="E1456" s="35"/>
        <tr r="E1064" s="35"/>
        <tr r="E509" s="35"/>
        <tr r="E198" s="35"/>
        <tr r="E613" s="35"/>
        <tr r="E3376" s="35"/>
        <tr r="E2584" s="35"/>
        <tr r="E847" s="35"/>
        <tr r="E2677" s="35"/>
        <tr r="E1841" s="35"/>
        <tr r="E2378" s="35"/>
        <tr r="E2704" s="35"/>
        <tr r="E2844" s="35"/>
        <tr r="E2106" s="35"/>
        <tr r="E2249" s="35"/>
        <tr r="E315" s="35"/>
        <tr r="E1656" s="35"/>
        <tr r="E2724" s="35"/>
        <tr r="E149" s="35"/>
        <tr r="E2502" s="35"/>
        <tr r="E2455" s="35"/>
        <tr r="E2180" s="35"/>
        <tr r="E2397" s="35"/>
        <tr r="E2417" s="35"/>
        <tr r="E389" s="35"/>
        <tr r="E1310" s="35"/>
        <tr r="E526" s="35"/>
        <tr r="E2785" s="35"/>
        <tr r="E2517" s="35"/>
        <tr r="E385" s="35"/>
        <tr r="E2720" s="35"/>
        <tr r="E2286" s="35"/>
        <tr r="E2382" s="35"/>
        <tr r="E1151" s="35"/>
        <tr r="E3448" s="35"/>
        <tr r="E747" s="35"/>
        <tr r="E1259" s="35"/>
        <tr r="E3239" s="35"/>
        <tr r="E459" s="35"/>
        <tr r="E590" s="35"/>
        <tr r="E469" s="35"/>
        <tr r="E1961" s="35"/>
        <tr r="E1278" s="35"/>
        <tr r="E631" s="35"/>
        <tr r="E3134" s="35"/>
        <tr r="E2017" s="35"/>
        <tr r="E2883" s="35"/>
        <tr r="E850" s="35"/>
        <tr r="E1227" s="35"/>
        <tr r="E3224" s="35"/>
        <tr r="E1856" s="35"/>
        <tr r="E2539" s="35"/>
        <tr r="E1051" s="35"/>
        <tr r="E1267" s="35"/>
        <tr r="E3483" s="35"/>
        <tr r="E679" s="35"/>
        <tr r="E707" s="35"/>
        <tr r="E1818" s="35"/>
        <tr r="E2878" s="35"/>
        <tr r="E2191" s="35"/>
        <tr r="E2049" s="35"/>
        <tr r="E569" s="35"/>
        <tr r="E3274" s="35"/>
        <tr r="E1565" s="35"/>
        <tr r="E3307" s="35"/>
        <tr r="E1865" s="35"/>
        <tr r="E1493" s="35"/>
        <tr r="E2242" s="35"/>
        <tr r="E2831" s="35"/>
        <tr r="E997" s="35"/>
        <tr r="E750" s="35"/>
        <tr r="E2356" s="35"/>
        <tr r="E2745" s="35"/>
        <tr r="E186" s="35"/>
        <tr r="E2419" s="35"/>
        <tr r="E2702" s="35"/>
        <tr r="E1236" s="35"/>
        <tr r="E1785" s="35"/>
        <tr r="E616" s="35"/>
        <tr r="E2407" s="35"/>
        <tr r="E2137" s="35"/>
        <tr r="E1458" s="35"/>
        <tr r="E2536" s="35"/>
        <tr r="E584" s="35"/>
        <tr r="E3420" s="35"/>
        <tr r="E3282" s="35"/>
        <tr r="E3195" s="35"/>
        <tr r="E3242" s="35"/>
        <tr r="E782" s="35"/>
        <tr r="E1296" s="35"/>
        <tr r="E1673" s="35"/>
        <tr r="E565" s="35"/>
        <tr r="E1535" s="35"/>
        <tr r="E2294" s="35"/>
        <tr r="E2921" s="35"/>
        <tr r="E475" s="35"/>
        <tr r="E2440" s="35"/>
        <tr r="E1801" s="35"/>
        <tr r="E3123" s="35"/>
        <tr r="E659" s="35"/>
        <tr r="E2448" s="35"/>
        <tr r="E868" s="35"/>
        <tr r="E1448" s="35"/>
        <tr r="E864" s="35"/>
        <tr r="E396" s="35"/>
        <tr r="E1250" s="35"/>
        <tr r="E1593" s="35"/>
        <tr r="E1664" s="35"/>
        <tr r="E3381" s="35"/>
        <tr r="E3103" s="35"/>
        <tr r="E1072" s="35"/>
        <tr r="E2485" s="35"/>
        <tr r="E1776" s="35"/>
        <tr r="E1878" s="35"/>
        <tr r="E2759" s="35"/>
        <tr r="E903" s="35"/>
        <tr r="E2303" s="35"/>
        <tr r="E700" s="35"/>
        <tr r="E1707" s="35"/>
        <tr r="E704" s="35"/>
        <tr r="E2993" s="35"/>
        <tr r="E796" s="35"/>
        <tr r="E1099" s="35"/>
        <tr r="E1031" s="35"/>
        <tr r="E270" s="35"/>
        <tr r="E2599" s="35"/>
        <tr r="E3286" s="35"/>
        <tr r="E403" s="35"/>
        <tr r="E1098" s="35"/>
        <tr r="E1093" s="35"/>
        <tr r="E417" s="35"/>
        <tr r="E2042" s="35"/>
        <tr r="E832" s="35"/>
        <tr r="E1880" s="35"/>
        <tr r="E1327" s="35"/>
        <tr r="E2291" s="35"/>
        <tr r="E2602" s="35"/>
        <tr r="E2658" s="35"/>
        <tr r="E3332" s="35"/>
        <tr r="E3139" s="35"/>
        <tr r="E1129" s="35"/>
        <tr r="E2115" s="35"/>
        <tr r="E714" s="35"/>
        <tr r="E3145" s="35"/>
        <tr r="E1684" s="35"/>
        <tr r="E573" s="35"/>
        <tr r="E232" s="35"/>
        <tr r="E1550" s="35"/>
        <tr r="E1185" s="35"/>
        <tr r="E2793" s="35"/>
        <tr r="E3254" s="35"/>
        <tr r="E275" s="35"/>
        <tr r="E818" s="35"/>
        <tr r="E2835" s="35"/>
        <tr r="E2456" s="35"/>
        <tr r="E1311" s="35"/>
        <tr r="E365" s="35"/>
        <tr r="E3439" s="35"/>
        <tr r="E1760" s="35"/>
        <tr r="E1400" s="35"/>
        <tr r="E2365" s="35"/>
        <tr r="E2311" s="35"/>
        <tr r="E3197" s="35"/>
        <tr r="E2280" s="35"/>
        <tr r="E531" s="35"/>
        <tr r="E2741" s="35"/>
        <tr r="E1502" s="35"/>
        <tr r="E611" s="35"/>
        <tr r="E1222" s="35"/>
        <tr r="E2093" s="35"/>
        <tr r="E1588" s="35"/>
        <tr r="E551" s="35"/>
        <tr r="E3326" s="35"/>
        <tr r="E592" s="35"/>
        <tr r="E372" s="35"/>
        <tr r="E663" s="35"/>
        <tr r="E229" s="35"/>
        <tr r="E3398" s="35"/>
        <tr r="E1836" s="35"/>
        <tr r="E1509" s="35"/>
        <tr r="E3427" s="35"/>
        <tr r="E247" s="35"/>
        <tr r="E2657" s="35"/>
        <tr r="E1927" s="35"/>
        <tr r="E3084" s="35"/>
        <tr r="E3091" s="35"/>
        <tr r="E1790" s="35"/>
        <tr r="E2430" s="35"/>
        <tr r="E837" s="35"/>
        <tr r="E2114" s="35"/>
        <tr r="E3360" s="35"/>
        <tr r="E159" s="35"/>
        <tr r="E849" s="35"/>
        <tr r="E2024" s="35"/>
        <tr r="E2299" s="35"/>
        <tr r="E598" s="35"/>
        <tr r="E2543" s="35"/>
        <tr r="E3173" s="35"/>
        <tr r="E2727" s="35"/>
        <tr r="E1958" s="35"/>
        <tr r="E2852" s="35"/>
        <tr r="E448" s="35"/>
        <tr r="E1224" s="35"/>
        <tr r="E1891" s="35"/>
        <tr r="E539" s="35"/>
        <tr r="E3428" s="35"/>
        <tr r="E504" s="35"/>
        <tr r="E335" s="35"/>
        <tr r="E600" s="35"/>
        <tr r="E359" s="35"/>
        <tr r="E2355" s="35"/>
        <tr r="E1651" s="35"/>
        <tr r="E899" s="35"/>
        <tr r="E1871" s="35"/>
        <tr r="E423" s="35"/>
        <tr r="E3409" s="35"/>
        <tr r="E3476" s="35"/>
        <tr r="E1622" s="35"/>
        <tr r="E1073" s="35"/>
        <tr r="E2826" s="35"/>
        <tr r="E542" s="35"/>
        <tr r="E1900" s="35"/>
        <tr r="E563" s="35"/>
        <tr r="E2418" s="35"/>
        <tr r="E2487" s="35"/>
        <tr r="E2504" s="35"/>
        <tr r="E1319" s="35"/>
        <tr r="E2308" s="35"/>
        <tr r="E1721" s="35"/>
        <tr r="E2194" s="35"/>
        <tr r="E3206" s="35"/>
        <tr r="E3136" s="35"/>
        <tr r="E1957" s="35"/>
        <tr r="E655" s="35"/>
        <tr r="E1317" s="35"/>
        <tr r="E3474" s="35"/>
        <tr r="E1199" s="35"/>
        <tr r="E1717" s="35"/>
        <tr r="E3064" s="35"/>
        <tr r="E2873" s="35"/>
        <tr r="E719" s="35"/>
        <tr r="E961" s="35"/>
        <tr r="E3011" s="35"/>
        <tr r="E2994" s="35"/>
        <tr r="E3081" s="35"/>
        <tr r="E3018" s="35"/>
        <tr r="E1409" s="35"/>
        <tr r="E1261" s="35"/>
        <tr r="E1505" s="35"/>
        <tr r="E458" s="35"/>
        <tr r="E1727" s="35"/>
        <tr r="E995" s="35"/>
        <tr r="E2186" s="35"/>
        <tr r="E672" s="35"/>
        <tr r="E928" s="35"/>
        <tr r="E834" s="35"/>
        <tr r="E1641" s="35"/>
        <tr r="E2085" s="35"/>
        <tr r="E870" s="35"/>
        <tr r="E3008" s="35"/>
        <tr r="E1329" s="35"/>
        <tr r="E3377" s="35"/>
        <tr r="E1000" s="35"/>
        <tr r="E1450" s="35"/>
        <tr r="E657" s="35"/>
        <tr r="E1245" s="35"/>
        <tr r="E776" s="35"/>
        <tr r="E1443" s="35"/>
        <tr r="E1637" s="35"/>
        <tr r="E1476" s="35"/>
        <tr r="E2129" s="35"/>
        <tr r="E1703" s="35"/>
        <tr r="E2766" s="35"/>
        <tr r="E610" s="35"/>
        <tr r="E3265" s="35"/>
        <tr r="E213" s="35"/>
        <tr r="E3001" s="35"/>
        <tr r="E2711" s="35"/>
        <tr r="E1379" s="35"/>
        <tr r="E175" s="35"/>
        <tr r="E329" s="35"/>
        <tr r="E1091" s="35"/>
        <tr r="E407" s="35"/>
        <tr r="E265" s="35"/>
        <tr r="E2310" s="35"/>
        <tr r="E367" s="35"/>
        <tr r="E2414" s="35"/>
        <tr r="E3339" s="35"/>
        <tr r="E1934" s="35"/>
        <tr r="E3366" s="35"/>
        <tr r="E1964" s="35"/>
        <tr r="E230" s="35"/>
        <tr r="E404" s="35"/>
        <tr r="E2038" s="35"/>
        <tr r="E3177" s="35"/>
        <tr r="E1695" s="35"/>
        <tr r="E3276" s="35"/>
        <tr r="E2787" s="35"/>
        <tr r="E873" s="35"/>
        <tr r="E2684" s="35"/>
        <tr r="E1855" s="35"/>
        <tr r="E3157" s="35"/>
        <tr r="E953" s="35"/>
        <tr r="E1346" s="35"/>
        <tr r="E922" s="35"/>
        <tr r="E896" s="35"/>
        <tr r="E1274" s="35"/>
        <tr r="E1325" s="35"/>
        <tr r="E2701" s="35"/>
        <tr r="E1397" s="35"/>
        <tr r="E2073" s="35"/>
        <tr r="E1202" s="35"/>
        <tr r="E1247" s="35"/>
        <tr r="E1867" s="35"/>
        <tr r="E1265" s="35"/>
        <tr r="E3051" s="35"/>
        <tr r="E2552" s="35"/>
        <tr r="E1688" s="35"/>
        <tr r="E2463" s="35"/>
        <tr r="E3328" s="35"/>
        <tr r="E3456" s="35"/>
        <tr r="E674" s="35"/>
        <tr r="E1309" s="35"/>
        <tr r="E3369" s="35"/>
        <tr r="E1134" s="35"/>
        <tr r="E3248" s="35"/>
        <tr r="E3340" s="35"/>
        <tr r="E739" s="35"/>
        <tr r="E3114" s="35"/>
        <tr r="E1694" s="35"/>
        <tr r="E494" s="35"/>
        <tr r="E2468" s="35"/>
        <tr r="E1231" s="35"/>
        <tr r="E804" s="35"/>
        <tr r="E2391" s="35"/>
        <tr r="E1562" s="35"/>
        <tr r="E1749" s="35"/>
        <tr r="E3099" s="35"/>
        <tr r="E379" s="35"/>
        <tr r="E2598" s="35"/>
        <tr r="E3463" s="35"/>
        <tr r="E2790" s="35"/>
        <tr r="E1056" s="35"/>
        <tr r="E1685" s="35"/>
        <tr r="E2875" s="35"/>
        <tr r="E2717" s="35"/>
        <tr r="E443" s="35"/>
        <tr r="E558" s="35"/>
        <tr r="E3357" s="35"/>
        <tr r="E2459" s="35"/>
        <tr r="E377" s="35"/>
        <tr r="E1601" s="35"/>
        <tr r="E711" s="35"/>
        <tr r="E295" s="35"/>
        <tr r="E554" s="35"/>
        <tr r="E314" s="35"/>
        <tr r="E1052" s="35"/>
        <tr r="E2609" s="35"/>
        <tr r="E3291" s="35"/>
        <tr r="E2803" s="35"/>
        <tr r="E1287" s="35"/>
        <tr r="E2719" s="35"/>
        <tr r="E2327" s="35"/>
        <tr r="E2305" s="35"/>
        <tr r="E1532" s="35"/>
        <tr r="E737" s="35"/>
        <tr r="E2907" s="35"/>
        <tr r="E2937" s="35"/>
        <tr r="E3325" s="35"/>
        <tr r="E2565" s="35"/>
        <tr r="E3003" s="35"/>
        <tr r="E3354" s="35"/>
        <tr r="E3115" s="35"/>
        <tr r="E511" s="35"/>
        <tr r="E2199" s="35"/>
        <tr r="E2930" s="35"/>
        <tr r="E1639" s="35"/>
        <tr r="E1211" s="35"/>
        <tr r="E2269" s="35"/>
        <tr r="E1538" s="35"/>
        <tr r="E2576" s="35"/>
        <tr r="E1032" s="35"/>
        <tr r="E2040" s="35"/>
        <tr r="E1026" s="35"/>
        <tr r="E1087" s="35"/>
        <tr r="E1578" s="35"/>
        <tr r="E1438" s="35"/>
        <tr r="E1711" s="35"/>
        <tr r="E1264" s="35"/>
        <tr r="E2267" s="35"/>
        <tr r="E2987" s="35"/>
        <tr r="E1332" s="35"/>
        <tr r="E1012" s="35"/>
        <tr r="E2818" s="35"/>
        <tr r="E1555" s="35"/>
        <tr r="E1789" s="35"/>
        <tr r="E2800" s="35"/>
        <tr r="E1137" s="35"/>
        <tr r="E1666" s="35"/>
        <tr r="E2849" s="35"/>
        <tr r="E822" s="35"/>
        <tr r="E306" s="35"/>
        <tr r="E3412" s="35"/>
        <tr r="E843" s="35"/>
        <tr r="E510" s="35"/>
        <tr r="E1411" s="35"/>
        <tr r="E2203" s="35"/>
        <tr r="E166" s="35"/>
        <tr r="E3430" s="35"/>
        <tr r="E3374" s="35"/>
        <tr r="E1377" s="35"/>
        <tr r="E1316" s="35"/>
        <tr r="E2868" s="35"/>
        <tr r="E781" s="35"/>
        <tr r="E1979" s="35"/>
        <tr r="E532" s="35"/>
        <tr r="E766" s="35"/>
        <tr r="E629" s="35"/>
        <tr r="E2748" s="35"/>
        <tr r="E3190" s="35"/>
        <tr r="E1302" s="35"/>
        <tr r="E2090" s="35"/>
        <tr r="E963" s="35"/>
        <tr r="E958" s="35"/>
        <tr r="E3390" s="35"/>
        <tr r="E1169" s="35"/>
        <tr r="E897" s="35"/>
        <tr r="E356" s="35"/>
        <tr r="E2871" s="35"/>
        <tr r="E2155" s="35"/>
        <tr r="E1648" s="35"/>
        <tr r="E3345" s="35"/>
        <tr r="E2082" s="35"/>
        <tr r="E2068" s="35"/>
        <tr r="E362" s="35"/>
        <tr r="E2632" s="35"/>
        <tr r="E3056" s="35"/>
        <tr r="E597" s="35"/>
        <tr r="E817" s="35"/>
        <tr r="E184" s="35"/>
        <tr r="E2533" s="35"/>
        <tr r="E1557" s="35"/>
        <tr r="E1883" s="35"/>
        <tr r="E3444" s="35"/>
        <tr r="E204" s="35"/>
        <tr r="E177" s="35"/>
        <tr r="E1488" s="35"/>
        <tr r="E1597" s="35"/>
        <tr r="E568" s="35"/>
        <tr r="E2509" s="35"/>
        <tr r="E257" s="35"/>
        <tr r="E3292" s="35"/>
        <tr r="E1339" s="35"/>
        <tr r="E2028" s="35"/>
        <tr r="E3187" s="35"/>
        <tr r="E3350" s="35"/>
        <tr r="E1011" s="35"/>
        <tr r="E2412" s="35"/>
        <tr r="E2568" s="35"/>
        <tr r="E2520" s="35"/>
        <tr r="E301" s="35"/>
        <tr r="E2296" s="35"/>
        <tr r="E1406" s="35"/>
        <tr r="E3264" s="35"/>
        <tr r="E3464" s="35"/>
        <tr r="E1575" s="35"/>
        <tr r="E176" s="35"/>
        <tr r="E2142" s="35"/>
        <tr r="E1003" s="35"/>
        <tr r="E693" s="35"/>
        <tr r="E3338" s="35"/>
        <tr r="E1508" s="35"/>
        <tr r="E3070" s="35"/>
        <tr r="E1168" s="35"/>
        <tr r="E1464" s="35"/>
        <tr r="E2150" s="35"/>
        <tr r="E2646" s="35"/>
        <tr r="E1594" s="35"/>
        <tr r="E1192" s="35"/>
        <tr r="E445" s="35"/>
        <tr r="E3432" s="35"/>
        <tr r="E2995" s="35"/>
        <tr r="E405" s="35"/>
        <tr r="E2117" s="35"/>
        <tr r="E1874" s="35"/>
        <tr r="E2370" s="35"/>
        <tr r="E2829" s="35"/>
        <tr r="E948" s="35"/>
        <tr r="E2494" s="35"/>
        <tr r="E1353" s="35"/>
        <tr r="E682" s="35"/>
        <tr r="E2901" s="35"/>
        <tr r="E2775" s="35"/>
        <tr r="E2241" s="35"/>
        <tr r="E1744" s="35"/>
        <tr r="E1849" s="35"/>
        <tr r="E2843" s="35"/>
        <tr r="E371" s="35"/>
        <tr r="E1359" s="35"/>
        <tr r="E3100" s="35"/>
        <tr r="E351" s="35"/>
        <tr r="E1738" s="35"/>
        <tr r="E3278" s="35"/>
        <tr r="E2377" s="35"/>
        <tr r="E3178" s="35"/>
        <tr r="E2288" s="35"/>
        <tr r="E465" s="35"/>
        <tr r="E1539" s="35"/>
        <tr r="E320" s="35"/>
        <tr r="E2179" s="35"/>
        <tr r="E1737" s="35"/>
        <tr r="E2442" s="35"/>
        <tr r="E3460" s="35"/>
        <tr r="E3305" s="35"/>
        <tr r="E724" s="35"/>
        <tr r="E307" s="35"/>
        <tr r="E3024" s="35"/>
        <tr r="E869" s="35"/>
        <tr r="E931" s="35"/>
        <tr r="E2636" s="35"/>
        <tr r="E2650" s="35"/>
        <tr r="E3261" s="35"/>
        <tr r="E1533" s="35"/>
        <tr r="E3336" s="35"/>
        <tr r="E595" s="35"/>
        <tr r="E1884" s="35"/>
        <tr r="E786" s="35"/>
        <tr r="E1773" s="35"/>
        <tr r="E3389" s="35"/>
        <tr r="E2856" s="35"/>
        <tr r="E1204" s="35"/>
        <tr r="E3071" s="35"/>
        <tr r="E2863" s="35"/>
        <tr r="E3475" s="35"/>
        <tr r="E1974" s="35"/>
        <tr r="E480" s="35"/>
        <tr r="E1608" s="35"/>
        <tr r="E2611" s="35"/>
        <tr r="E3027" s="35"/>
        <tr r="E318" s="35"/>
        <tr r="E1882" s="35"/>
        <tr r="E2284" s="35"/>
        <tr r="E827" s="45"/>
        <tr r="E191" s="45"/>
        <tr r="E130" s="45"/>
        <tr r="E830" s="45"/>
        <tr r="E727" s="45"/>
        <tr r="E735" s="45"/>
        <tr r="E935" s="45"/>
        <tr r="E847" s="45"/>
        <tr r="E381" s="45"/>
        <tr r="E758" s="45"/>
        <tr r="E1124" s="45"/>
        <tr r="E1660" s="45"/>
        <tr r="E816" s="45"/>
        <tr r="E861" s="45"/>
        <tr r="E1377" s="45"/>
        <tr r="E98" s="45"/>
        <tr r="E184" s="45"/>
        <tr r="E1330" s="45"/>
        <tr r="E420" s="45"/>
        <tr r="E655" s="45"/>
        <tr r="E832" s="45"/>
        <tr r="E1211" s="45"/>
        <tr r="E378" s="45"/>
        <tr r="E274" s="45"/>
        <tr r="E425" s="45"/>
        <tr r="E166" s="45"/>
        <tr r="E435" s="45"/>
        <tr r="E78" s="45"/>
        <tr r="E471" s="45"/>
        <tr r="E357" s="45"/>
        <tr r="E1139" s="45"/>
        <tr r="E1338" s="45"/>
        <tr r="E306" s="45"/>
        <tr r="E161" s="45"/>
        <tr r="E759" s="45"/>
        <tr r="E791" s="45"/>
        <tr r="E794" s="45"/>
        <tr r="E192" s="45"/>
        <tr r="E1436" s="45"/>
        <tr r="E1312" s="45"/>
        <tr r="E342" s="45"/>
        <tr r="E1623" s="45"/>
        <tr r="E2297" s="45"/>
        <tr r="E800" s="45"/>
        <tr r="E140" s="45"/>
        <tr r="E280" s="45"/>
        <tr r="E1045" s="45"/>
        <tr r="E1520" s="45"/>
        <tr r="E1493" s="45"/>
        <tr r="E1507" s="45"/>
        <tr r="E745" s="45"/>
        <tr r="E138" s="45"/>
        <tr r="E624" s="45"/>
        <tr r="E1200" s="45"/>
        <tr r="E1393" s="45"/>
        <tr r="E154" s="45"/>
        <tr r="E218" s="45"/>
        <tr r="E854" s="45"/>
        <tr r="E1540" s="45"/>
        <tr r="E347" s="45"/>
        <tr r="E106" s="45"/>
        <tr r="E1108" s="45"/>
        <tr r="E1829" s="45"/>
        <tr r="E206" s="45"/>
        <tr r="E400" s="45"/>
        <tr r="E465" s="45"/>
        <tr r="E535" s="45"/>
        <tr r="E62" s="45"/>
        <tr r="E377" s="45"/>
        <tr r="E2029" s="45"/>
        <tr r="E916" s="45"/>
        <tr r="E693" s="45"/>
        <tr r="E1275" s="45"/>
        <tr r="E153" s="45"/>
        <tr r="E1697" s="45"/>
        <tr r="E1414" s="45"/>
        <tr r="E125" s="45"/>
        <tr r="E726" s="45"/>
        <tr r="E1387" s="45"/>
        <tr r="E630" s="45"/>
        <tr r="E1591" s="45"/>
        <tr r="E918" s="45"/>
        <tr r="E784" s="45"/>
        <tr r="E1098" s="45"/>
        <tr r="E483" s="45"/>
        <tr r="E238" s="45"/>
        <tr r="E1071" s="45"/>
        <tr r="E139" s="45"/>
        <tr r="E1856" s="45"/>
        <tr r="E1453" s="45"/>
        <tr r="E60" s="45"/>
        <tr r="E227" s="45"/>
        <tr r="E203" s="45"/>
        <tr r="E981" s="45"/>
        <tr r="E1112" s="45"/>
        <tr r="E176" s="45"/>
        <tr r="E773" s="45"/>
        <tr r="E881" s="45"/>
        <tr r="E509" s="45"/>
        <tr r="E743" s="45"/>
        <tr r="E2271" s="45"/>
        <tr r="E2630" s="45"/>
        <tr r="E984" s="45"/>
        <tr r="E461" s="45"/>
        <tr r="E782" s="45"/>
        <tr r="E968" s="45"/>
        <tr r="E1355" s="45"/>
        <tr r="E1341" s="45"/>
        <tr r="E451" s="45"/>
        <tr r="E679" s="45"/>
        <tr r="E120" s="45"/>
        <tr r="E325" s="45"/>
        <tr r="E980" s="45"/>
        <tr r="E1496" s="45"/>
        <tr r="E938" s="45"/>
        <tr r="E119" s="45"/>
        <tr r="E1160" s="45"/>
        <tr r="E738" s="45"/>
        <tr r="E1223" s="45"/>
        <tr r="E1174" s="45"/>
        <tr r="E1639" s="45"/>
        <tr r="E896" s="45"/>
        <tr r="E776" s="45"/>
        <tr r="E1626" s="45"/>
        <tr r="E151" s="45"/>
        <tr r="E1904" s="45"/>
        <tr r="E632" s="45"/>
        <tr r="E1607" s="45"/>
        <tr r="E841" s="45"/>
        <tr r="E1381" s="45"/>
        <tr r="E367" s="45"/>
        <tr r="E1362" s="45"/>
        <tr r="E152" s="45"/>
        <tr r="E475" s="45"/>
        <tr r="E1524" s="45"/>
        <tr r="E1123" s="45"/>
        <tr r="E480" s="45"/>
        <tr r="E513" s="45"/>
        <tr r="E1413" s="45"/>
        <tr r="E969" s="45"/>
        <tr r="E850" s="45"/>
        <tr r="E320" s="45"/>
        <tr r="E894" s="45"/>
        <tr r="E169" s="45"/>
        <tr r="E379" s="45"/>
        <tr r="E731" s="45"/>
        <tr r="E515" s="45"/>
        <tr r="E1709" s="45"/>
        <tr r="E537" s="45"/>
        <tr r="E737" s="45"/>
        <tr r="E1570" s="45"/>
        <tr r="E164" s="45"/>
        <tr r="E899" s="45"/>
        <tr r="E1612" s="45"/>
        <tr r="E543" s="45"/>
        <tr r="E3124" s="45"/>
        <tr r="E1941" s="45"/>
        <tr r="E751" s="45"/>
        <tr r="E96" s="45"/>
        <tr r="E1559" s="45"/>
        <tr r="E448" s="45"/>
        <tr r="E855" s="45"/>
        <tr r="E157" s="45"/>
        <tr r="E1658" s="45"/>
        <tr r="E1672" s="45"/>
        <tr r="E242" s="45"/>
        <tr r="E287" s="45"/>
        <tr r="E413" s="45"/>
        <tr r="E609" s="45"/>
        <tr r="E372" s="45"/>
        <tr r="E1269" s="45"/>
        <tr r="E204" s="45"/>
        <tr r="E263" s="45"/>
        <tr r="E1320" s="45"/>
        <tr r="E1132" s="45"/>
        <tr r="E1358" s="45"/>
        <tr r="E622" s="45"/>
        <tr r="E346" s="45"/>
        <tr r="E882" s="45"/>
        <tr r="E101" s="45"/>
        <tr r="E1232" s="45"/>
        <tr r="E1213" s="45"/>
        <tr r="E790" s="45"/>
        <tr r="E627" s="45"/>
        <tr r="E102" s="45"/>
        <tr r="E322" s="45"/>
        <tr r="E168" s="45"/>
        <tr r="E1170" s="45"/>
        <tr r="E1001" s="45"/>
        <tr r="E272" s="45"/>
        <tr r="E829" s="45"/>
        <tr r="E516" s="45"/>
        <tr r="E2056" s="45"/>
        <tr r="E2060" s="45"/>
        <tr r="E550" s="45"/>
        <tr r="E654" s="45"/>
        <tr r="E754" s="45"/>
        <tr r="E418" s="45"/>
        <tr r="E1717" s="45"/>
        <tr r="E528" s="45"/>
        <tr r="E947" s="45"/>
        <tr r="E255" s="45"/>
        <tr r="E428" s="45"/>
        <tr r="E871" s="45"/>
        <tr r="E545" s="45"/>
        <tr r="E640" s="45"/>
        <tr r="E315" s="45"/>
        <tr r="E571" s="45"/>
        <tr r="E1714" s="45"/>
        <tr r="E667" s="45"/>
        <tr r="E1018" s="45"/>
        <tr r="E1505" s="45"/>
        <tr r="E948" s="45"/>
        <tr r="E1545" s="45"/>
        <tr r="E1136" s="45"/>
        <tr r="E389" s="45"/>
        <tr r="E2130" s="45"/>
        <tr r="E1239" s="45"/>
        <tr r="E214" s="45"/>
        <tr r="E1912" s="45"/>
        <tr r="E230" s="45"/>
        <tr r="E497" s="45"/>
        <tr r="E2107" s="45"/>
        <tr r="E374" s="45"/>
        <tr r="E387" s="45"/>
        <tr r="E966" s="45"/>
        <tr r="E1768" s="45"/>
        <tr r="E629" s="45"/>
        <tr r="E376" s="45"/>
        <tr r="E1329" s="45"/>
        <tr r="E1225" s="45"/>
        <tr r="E687" s="45"/>
        <tr r="E127" s="45"/>
        <tr r="E992" s="45"/>
        <tr r="E494" s="45"/>
        <tr r="E349" s="45"/>
        <tr r="E828" s="45"/>
        <tr r="E1684" s="45"/>
        <tr r="E77" s="45"/>
        <tr r="E467" s="45"/>
        <tr r="E1822" s="45"/>
        <tr r="E459" s="45"/>
        <tr r="E454" s="45"/>
        <tr r="E1536" s="45"/>
        <tr r="E1261" s="45"/>
        <tr r="E343" s="45"/>
        <tr r="E403" s="45"/>
        <tr r="E1405" s="45"/>
        <tr r="E1529" s="45"/>
        <tr r="E1613" s="45"/>
        <tr r="E873" s="45"/>
        <tr r="E995" s="45"/>
        <tr r="E388" s="45"/>
        <tr r="E669" s="45"/>
        <tr r="E641" s="45"/>
        <tr r="E1350" s="45"/>
        <tr r="E1876" s="45"/>
        <tr r="E1984" s="45"/>
        <tr r="E1861" s="45"/>
        <tr r="E433" s="45"/>
        <tr r="E1208" s="45"/>
        <tr r="E1391" s="45"/>
        <tr r="E960" s="45"/>
        <tr r="E700" s="45"/>
        <tr r="E160" s="45"/>
        <tr r="E1107" s="45"/>
        <tr r="E943" s="45"/>
        <tr r="E277" s="45"/>
        <tr r="E71" s="45"/>
        <tr r="E1149" s="45"/>
        <tr r="E122" s="45"/>
        <tr r="E1961" s="45"/>
        <tr r="E1430" s="45"/>
        <tr r="E2086" s="45"/>
        <tr r="E637" s="45"/>
        <tr r="E375" s="45"/>
        <tr r="E1574" s="45"/>
        <tr r="E212" s="45"/>
        <tr r="E336" s="45"/>
        <tr r="E170" s="45"/>
        <tr r="E338" s="45"/>
        <tr r="E296" s="45"/>
        <tr r="E165" s="45"/>
        <tr r="E143" s="45"/>
        <tr r="E1249" s="45"/>
        <tr r="E839" s="45"/>
        <tr r="E820" s="45"/>
        <tr r="E510" s="45"/>
        <tr r="E867" s="45"/>
        <tr r="E600" s="45"/>
        <tr r="E2122" s="45"/>
        <tr r="E2737" s="45"/>
        <tr r="E1056" s="45"/>
        <tr r="E324" s="45"/>
        <tr r="E53" s="45"/>
        <tr r="E805" s="45"/>
        <tr r="E1187" s="45"/>
        <tr r="E426" s="45"/>
        <tr r="E404" s="45"/>
        <tr r="E116" s="45"/>
        <tr r="E394" s="45"/>
        <tr r="E747" s="45"/>
        <tr r="E1487" s="45"/>
        <tr r="E150" s="45"/>
        <tr r="E1314" s="45"/>
        <tr r="E2095" s="45"/>
        <tr r="E577" s="45"/>
        <tr r="E284" s="45"/>
        <tr r="E462" s="45"/>
        <tr r="E1872" s="45"/>
        <tr r="E429" s="45"/>
        <tr r="E774" s="45"/>
        <tr r="E353" s="45"/>
        <tr r="E917" s="45"/>
        <tr r="E1075" s="45"/>
        <tr r="E279" s="45"/>
        <tr r="E857" s="45"/>
        <tr r="E1705" s="45"/>
        <tr r="E261" s="45"/>
        <tr r="E716" s="45"/>
        <tr r="E517" s="45"/>
        <tr r="E744" s="45"/>
        <tr r="E123" s="45"/>
        <tr r="E1722" s="45"/>
        <tr r="E1039" s="45"/>
        <tr r="E239" s="45"/>
        <tr r="E1780" s="45"/>
        <tr r="E51" s="45"/>
        <tr r="E100" s="45"/>
        <tr r="E1498" s="45"/>
        <tr r="E1837" s="45"/>
        <tr r="E328" s="45"/>
        <tr r="E108" s="45"/>
        <tr r="E1916" s="45"/>
        <tr r="E996" s="45"/>
        <tr r="E1076" s="45"/>
        <tr r="E1756" s="45"/>
        <tr r="E303" s="45"/>
        <tr r="E430" s="45"/>
        <tr r="E721" s="45"/>
        <tr r="E625" s="45"/>
        <tr r="E1464" s="45"/>
        <tr r="E208" s="45"/>
        <tr r="E1273" s="45"/>
        <tr r="E1468" s="45"/>
        <tr r="E722" s="45"/>
        <tr r="E852" s="45"/>
        <tr r="E1535" s="45"/>
        <tr r="E972" s="45"/>
        <tr r="E1637" s="45"/>
        <tr r="E789" s="45"/>
        <tr r="E488" s="45"/>
        <tr r="E866" s="45"/>
        <tr r="E2168" s="45"/>
        <tr r="E449" s="45"/>
        <tr r="E587" s="45"/>
        <tr r="E541" s="45"/>
        <tr r="E1761" s="45"/>
        <tr r="E281" s="45"/>
        <tr r="E332" s="45"/>
        <tr r="E1255" s="45"/>
        <tr r="E323" s="45"/>
        <tr r="E694" s="45"/>
        <tr r="E1067" s="45"/>
        <tr r="E507" s="45"/>
        <tr r="E1257" s="45"/>
        <tr r="E397" s="45"/>
        <tr r="E231" s="45"/>
        <tr r="E363" s="45"/>
        <tr r="E644" s="45"/>
        <tr r="E928" s="45"/>
        <tr r="E1197" s="45"/>
        <tr r="E76" s="45"/>
        <tr r="E1090" s="45"/>
        <tr r="E1818" s="45"/>
        <tr r="E132" s="45"/>
        <tr r="E1576" s="45"/>
        <tr r="E1914" s="45"/>
        <tr r="E385" s="45"/>
        <tr r="E233" s="45"/>
        <tr r="E460" s="45"/>
        <tr r="E235" s="45"/>
        <tr r="E781" s="45"/>
        <tr r="E1243" s="45"/>
        <tr r="E195" s="45"/>
        <tr r="E412" s="45"/>
        <tr r="E685" s="45"/>
        <tr r="E546" s="45"/>
        <tr r="E720" s="45"/>
        <tr r="E576" s="45"/>
        <tr r="E49" s="45"/>
        <tr r="E1302" s="45"/>
        <tr r="E656" s="45"/>
        <tr r="E300" s="45"/>
        <tr r="E710" s="45"/>
        <tr r="E95" s="45"/>
        <tr r="E1433" s="45"/>
        <tr r="E595" s="45"/>
        <tr r="E450" s="45"/>
        <tr r="E1300" s="45"/>
        <tr r="E579" s="45"/>
        <tr r="E1870" s="45"/>
        <tr r="E1080" s="45"/>
        <tr r="E293" s="45"/>
        <tr r="E248" s="45"/>
        <tr r="E865" s="45"/>
        <tr r="E678" s="45"/>
        <tr r="E597" s="45"/>
        <tr r="E892" s="45"/>
        <tr r="E478" s="45"/>
        <tr r="E562" s="45"/>
        <tr r="E345" s="45"/>
        <tr r="E1156" s="45"/>
        <tr r="E1444" s="45"/>
        <tr r="E574" s="45"/>
        <tr r="E137" s="45"/>
        <tr r="E174" s="45"/>
        <tr r="E421" s="45"/>
        <tr r="E626" s="45"/>
        <tr r="E1326" s="45"/>
        <tr r="E259" s="45"/>
        <tr r="E677" s="45"/>
        <tr r="E329" s="45"/>
        <tr r="E1138" s="45"/>
        <tr r="E366" s="45"/>
        <tr r="E806" s="45"/>
        <tr r="E229" s="45"/>
        <tr r="E919" s="45"/>
        <tr r="E971" s="45"/>
        <tr r="E331" s="45"/>
        <tr r="E111" s="45"/>
        <tr r="E247" s="45"/>
        <tr r="E606" s="45"/>
        <tr r="E1534" s="45"/>
        <tr r="E86" s="45"/>
        <tr r="E659" s="45"/>
        <tr r="E1712" s="45"/>
        <tr r="E628" s="45"/>
        <tr r="E1640" s="45"/>
        <tr r="E540" s="45"/>
        <tr r="E1258" s="45"/>
        <tr r="E237" s="45"/>
        <tr r="E468" s="45"/>
        <tr r="E813" s="45"/>
        <tr r="E463" s="45"/>
        <tr r="E267" s="45"/>
        <tr r="E705" s="45"/>
        <tr r="E858" s="45"/>
        <tr r="E249" s="45"/>
        <tr r="E1889" s="45"/>
        <tr r="E1708" s="45"/>
        <tr r="E833" s="45"/>
        <tr r="E477" s="45"/>
        <tr r="E846" s="45"/>
        <tr r="E818" s="45"/>
        <tr r="E113" s="45"/>
        <tr r="E939" s="45"/>
        <tr r="E1284" s="45"/>
        <tr r="E1692" s="45"/>
        <tr r="E133" s="45"/>
        <tr r="E902" s="45"/>
        <tr r="E1316" s="45"/>
        <tr r="E523" s="45"/>
        <tr r="E472" s="45"/>
        <tr r="E506" s="45"/>
        <tr r="E692" s="45"/>
        <tr r="E499" s="45"/>
        <tr r="E1078" s="45"/>
        <tr r="E1198" s="45"/>
        <tr r="E215" s="45"/>
        <tr r="E594" s="45"/>
        <tr r="E1458" s="45"/>
        <tr r="E599" s="45"/>
        <tr r="E1930" s="45"/>
        <tr r="E2112" s="45"/>
        <tr r="E1000" s="45"/>
        <tr r="E1953" s="45"/>
        <tr r="E567" s="45"/>
        <tr r="E1221" s="45"/>
        <tr r="E2415" s="45"/>
        <tr r="E286" s="45"/>
        <tr r="E616" s="45"/>
        <tr r="E533" s="45"/>
        <tr r="E114" s="45"/>
        <tr r="E355" s="45"/>
        <tr r="E250" s="45"/>
        <tr r="E1308" s="45"/>
        <tr r="E243" s="45"/>
        <tr r="E202" s="45"/>
        <tr r="E775" s="45"/>
        <tr r="E997" s="45"/>
        <tr r="E991" s="45"/>
        <tr r="E2030" s="45"/>
        <tr r="E911" s="45"/>
        <tr r="E623" s="45"/>
        <tr r="E728" s="45"/>
        <tr r="E635" s="45"/>
        <tr r="E276" s="45"/>
        <tr r="E431" s="45"/>
        <tr r="E1019" s="45"/>
        <tr r="E588" s="45"/>
        <tr r="E778" s="45"/>
        <tr r="E863" s="45"/>
        <tr r="E1217" s="45"/>
        <tr r="E228" s="45"/>
        <tr r="E470" s="45"/>
        <tr r="E837" s="45"/>
        <tr r="E672" s="45"/>
        <tr r="E801" s="45"/>
        <tr r="E2006" s="45"/>
        <tr r="E1909" s="45"/>
        <tr r="E834" s="45"/>
        <tr r="E783" s="45"/>
        <tr r="E464" s="45"/>
        <tr r="E260" s="45"/>
        <tr r="E1370" s="45"/>
        <tr r="E439" s="45"/>
        <tr r="E2093" s="45"/>
        <tr r="E798" s="45"/>
        <tr r="E340" s="45"/>
        <tr r="E612" s="45"/>
        <tr r="E447" s="45"/>
        <tr r="E1550" s="45"/>
        <tr r="E557" s="45"/>
        <tr r="E2269" s="45"/>
        <tr r="E717" s="45"/>
        <tr r="E670" s="45"/>
        <tr r="E369" s="45"/>
        <tr r="E1978" s="45"/>
        <tr r="E187" s="45"/>
        <tr r="E1695" s="45"/>
        <tr r="E437" s="45"/>
        <tr r="E922" s="45"/>
        <tr r="E1401" s="45"/>
        <tr r="E2368" s="45"/>
        <tr r="E473" s="45"/>
        <tr r="E955" s="45"/>
        <tr r="E580" s="45"/>
        <tr r="E1767" s="45"/>
        <tr r="E660" s="45"/>
        <tr r="E1327" s="45"/>
        <tr r="E1023" s="45"/>
        <tr r="E319" s="45"/>
        <tr r="E1696" s="45"/>
        <tr r="E289" s="45"/>
        <tr r="E1073" s="45"/>
        <tr r="E601" s="45"/>
        <tr r="E1135" s="45"/>
        <tr r="E548" s="45"/>
        <tr r="E1125" s="45"/>
        <tr r="E978" s="45"/>
        <tr r="E891" s="45"/>
        <tr r="E585" s="45"/>
        <tr r="E2077" s="45"/>
        <tr r="E2088" s="45"/>
        <tr r="E1748" s="45"/>
        <tr r="E2211" s="45"/>
        <tr r="E79" s="45"/>
        <tr r="E1016" s="45"/>
        <tr r="E1428" s="45"/>
        <tr r="E780" s="45"/>
        <tr r="E1142" s="45"/>
        <tr r="E963" s="45"/>
        <tr r="E1092" s="45"/>
        <tr r="E651" s="45"/>
        <tr r="E382" s="45"/>
        <tr r="E90" s="45"/>
        <tr r="E1134" s="45"/>
        <tr r="E1852" s="45"/>
        <tr r="E442" s="45"/>
        <tr r="E414" s="45"/>
        <tr r="E257" s="45"/>
        <tr r="E1504" s="45"/>
        <tr r="E849" s="45"/>
        <tr r="E810" s="45"/>
        <tr r="E534" s="45"/>
        <tr r="E1351" s="45"/>
        <tr r="E1666" s="45"/>
        <tr r="E266" s="45"/>
        <tr r="E1497" s="45"/>
        <tr r="E772" s="45"/>
        <tr r="E144" s="45"/>
        <tr r="E1282" s="45"/>
        <tr r="E920" s="45"/>
        <tr r="E1924" s="45"/>
        <tr r="E994" s="45"/>
        <tr r="E762" s="45"/>
        <tr r="E147" s="45"/>
        <tr r="E1416" s="45"/>
        <tr r="E500" s="45"/>
        <tr r="E1795" s="45"/>
        <tr r="E711" s="45"/>
        <tr r="E749" s="45"/>
        <tr r="E703" s="45"/>
        <tr r="E436" s="45"/>
        <tr r="E1792" s="45"/>
        <tr r="E360" s="45"/>
        <tr r="E901" s="45"/>
        <tr r="E1530" s="45"/>
        <tr r="E1383" s="45"/>
        <tr r="E1800" s="45"/>
        <tr r="E2570" s="45"/>
        <tr r="E2470" s="45"/>
        <tr r="E1887" s="45"/>
        <tr r="E697" s="45"/>
        <tr r="E2127" s="45"/>
        <tr r="E766" s="45"/>
        <tr r="E927" s="45"/>
        <tr r="E337" s="45"/>
        <tr r="E1050" s="45"/>
        <tr r="E973" s="45"/>
        <tr r="E1115" s="45"/>
        <tr r="E1007" s="45"/>
        <tr r="E402" s="45"/>
        <tr r="E512" s="45"/>
        <tr r="E1086" s="45"/>
        <tr r="E434" s="45"/>
        <tr r="E393" s="45"/>
        <tr r="E333" s="45"/>
        <tr r="E1164" s="45"/>
        <tr r="E1083" s="45"/>
        <tr r="E1054" s="45"/>
        <tr r="E570" s="45"/>
        <tr r="E1441" s="45"/>
        <tr r="E182" s="45"/>
        <tr r="E1584" s="45"/>
        <tr r="E1447" s="45"/>
        <tr r="E985" s="45"/>
        <tr r="E341" s="45"/>
        <tr r="E856" s="45"/>
        <tr r="E383" s="45"/>
        <tr r="E1633" s="45"/>
        <tr r="E941" s="45"/>
        <tr r="E1746" s="45"/>
        <tr r="E466" s="45"/>
        <tr r="E1778" s="45"/>
        <tr r="E1954" s="45"/>
        <tr r="E1188" s="45"/>
        <tr r="E786" s="45"/>
        <tr r="E1425" s="45"/>
        <tr r="E453" s="45"/>
        <tr r="E390" s="45"/>
        <tr r="E1531" s="45"/>
        <tr r="E348" s="45"/>
        <tr r="E1186" s="45"/>
        <tr r="E605" s="45"/>
        <tr r="E770" s="45"/>
        <tr r="E2869" s="45"/>
        <tr r="E246" s="45"/>
        <tr r="E736" s="45"/>
        <tr r="E666" s="45"/>
        <tr r="E1014" s="45"/>
        <tr r="E554" s="45"/>
        <tr r="E581" s="45"/>
        <tr r="E845" s="45"/>
        <tr r="E1044" s="45"/>
        <tr r="E1063" s="45"/>
        <tr r="E618" s="45"/>
        <tr r="E1645" s="45"/>
        <tr r="E368" s="45"/>
        <tr r="E313" s="45"/>
        <tr r="E1544" s="45"/>
        <tr r="E327" s="45"/>
        <tr r="E1482" s="45"/>
        <tr r="E1426" s="45"/>
        <tr r="E868" s="45"/>
        <tr r="E1854" s="45"/>
        <tr r="E1489" s="45"/>
        <tr r="E141" s="45"/>
        <tr r="E725" s="45"/>
        <tr r="E1272" s="45"/>
        <tr r="E521" s="45"/>
        <tr r="E1649" s="45"/>
        <tr r="E1675" s="45"/>
        <tr r="E555" s="45"/>
        <tr r="E1060" s="45"/>
        <tr r="E1262" s="45"/>
        <tr r="E1834" s="45"/>
        <tr r="E1021" s="45"/>
        <tr r="E1173" s="45"/>
        <tr r="E177" s="45"/>
        <tr r="E1328" s="45"/>
        <tr r="E930" s="45"/>
        <tr r="E253" s="45"/>
        <tr r="E1036" s="45"/>
        <tr r="E1052" s="45"/>
        <tr r="E163" s="45"/>
        <tr r="E649" s="45"/>
        <tr r="E236" s="45"/>
        <tr r="E1819" s="45"/>
        <tr r="E1589" s="45"/>
        <tr r="E2071" s="45"/>
        <tr r="E1408" s="45"/>
        <tr r="E1046" s="45"/>
        <tr r="E681" s="45"/>
        <tr r="E1777" s="45"/>
        <tr r="E795" s="45"/>
        <tr r="E862" s="45"/>
        <tr r="E689" s="45"/>
        <tr r="E244" s="45"/>
        <tr r="E219" s="45"/>
        <tr r="E486" s="45"/>
        <tr r="E564" s="45"/>
        <tr r="E2603" s="45"/>
        <tr r="E1109" s="45"/>
        <tr r="E443" s="45"/>
        <tr r="E158" s="45"/>
        <tr r="E1592" s="45"/>
        <tr r="E1511" s="45"/>
        <tr r="E186" s="45"/>
        <tr r="E684" s="45"/>
        <tr r="E361" s="45"/>
        <tr r="E1189" s="45"/>
        <tr r="E308" s="45"/>
        <tr r="E1622" s="45"/>
        <tr r="E729" s="45"/>
        <tr r="E1342" s="45"/>
        <tr r="E179" s="45"/>
        <tr r="E519" s="45"/>
        <tr r="E1058" s="45"/>
        <tr r="E1412" s="45"/>
        <tr r="E492" s="45"/>
        <tr r="E514" s="45"/>
        <tr r="E859" s="45"/>
        <tr r="E245" s="45"/>
        <tr r="E81" s="45"/>
        <tr r="E149" s="45"/>
        <tr r="E565" s="45"/>
        <tr r="E401" s="45"/>
        <tr r="E1013" s="45"/>
        <tr r="E1424" s="45"/>
        <tr r="E309" s="45"/>
        <tr r="E1113" s="45"/>
        <tr r="E241" s="45"/>
        <tr r="E211" s="45"/>
        <tr r="E411" s="45"/>
        <tr r="E1305" s="45"/>
        <tr r="E838" s="45"/>
        <tr r="E840" s="45"/>
        <tr r="E1769" s="45"/>
        <tr r="E1495" s="45"/>
        <tr r="E1877" s="45"/>
        <tr r="E895" s="45"/>
        <tr r="E1297" s="45"/>
        <tr r="E310" s="45"/>
        <tr r="E1403" s="45"/>
        <tr r="E283" s="45"/>
        <tr r="E713" s="45"/>
        <tr r="E121" s="45"/>
        <tr r="E220" s="45"/>
        <tr r="E602" s="45"/>
        <tr r="E1004" s="45"/>
        <tr r="E1151" s="45"/>
        <tr r="E2147" s="45"/>
        <tr r="E636" s="45"/>
        <tr r="E298" s="45"/>
        <tr r="E1147" s="45"/>
        <tr r="E290" s="45"/>
        <tr r="E1602" s="45"/>
        <tr r="E1835" s="45"/>
        <tr r="E3001" s="45"/>
        <tr r="E1322" s="45"/>
        <tr r="E650" s="45"/>
        <tr r="E915" s="45"/>
        <tr r="E1162" s="45"/>
        <tr r="E674" s="45"/>
        <tr r="E91" s="45"/>
        <tr r="E1274" s="45"/>
        <tr r="E610" s="45"/>
        <tr r="E1126" s="45"/>
        <tr r="E1085" s="45"/>
        <tr r="E598" s="45"/>
        <tr r="E1826" s="45"/>
        <tr r="E2150" s="45"/>
        <tr r="E1049" s="45"/>
        <tr r="E1606" s="45"/>
        <tr r="E145" s="45"/>
        <tr r="E657" s="45"/>
        <tr r="E1410" s="45"/>
        <tr r="E589" s="45"/>
        <tr r="E441" s="45"/>
        <tr r="E1698" s="45"/>
        <tr r="E835" s="45"/>
        <tr r="E639" s="45"/>
        <tr r="E799" s="45"/>
        <tr r="E923" s="45"/>
        <tr r="E893" s="45"/>
        <tr r="E330" s="45"/>
        <tr r="E155" s="45"/>
        <tr r="E1683" s="45"/>
        <tr r="E1278" s="45"/>
        <tr r="E951" s="45"/>
        <tr r="E1182" s="45"/>
        <tr r="E87" s="45"/>
        <tr r="E273" s="45"/>
        <tr r="E1360" s="45"/>
        <tr r="E2173" s="45"/>
        <tr r="E560" s="45"/>
        <tr r="E853" s="45"/>
        <tr r="E880" s="45"/>
        <tr r="E1017" s="45"/>
        <tr r="E1240" s="45"/>
        <tr r="E2367" s="45"/>
        <tr r="E285" s="45"/>
        <tr r="E407" s="45"/>
        <tr r="E362" s="45"/>
        <tr r="E359" s="45"/>
        <tr r="E2052" s="45"/>
        <tr r="E821" s="45"/>
        <tr r="E405" s="45"/>
        <tr r="E2247" s="45"/>
        <tr r="E297" s="45"/>
        <tr r="E755" s="45"/>
        <tr r="E2304" s="45"/>
        <tr r="E897" s="45"/>
        <tr r="E582" s="45"/>
        <tr r="E1015" s="45"/>
        <tr r="E1344" s="45"/>
        <tr r="E1301" s="45"/>
        <tr r="E878" s="45"/>
        <tr r="E225" s="45"/>
        <tr r="E73" s="45"/>
        <tr r="E93" s="45"/>
        <tr r="E232" s="45"/>
        <tr r="E408" s="45"/>
        <tr r="E240" s="45"/>
        <tr r="E444" s="45"/>
        <tr r="E1991" s="45"/>
        <tr r="E72" s="45"/>
        <tr r="E1619" s="45"/>
        <tr r="E777" s="45"/>
        <tr r="E1032" s="45"/>
        <tr r="E975" s="45"/>
        <tr r="E1379" s="45"/>
        <tr r="E1560" s="45"/>
        <tr r="E213" s="45"/>
        <tr r="E2394" s="45"/>
        <tr r="E445" s="45"/>
        <tr r="E198" s="45"/>
        <tr r="E1250" s="45"/>
        <tr r="E1827" s="45"/>
        <tr r="E2530" s="45"/>
        <tr r="E487" s="45"/>
        <tr r="E974" s="45"/>
        <tr r="E129" s="45"/>
        <tr r="E1030" s="45"/>
        <tr r="E1204" s="45"/>
        <tr r="E883" s="45"/>
        <tr r="E1723" s="45"/>
        <tr r="E1407" s="45"/>
        <tr r="E476" s="45"/>
        <tr r="E662" s="45"/>
        <tr r="E427" s="45"/>
        <tr r="E2055" s="45"/>
        <tr r="E823" s="45"/>
        <tr r="E538" s="45"/>
        <tr r="E440" s="45"/>
        <tr r="E354" s="45"/>
        <tr r="E1372" s="45"/>
        <tr r="E1253" s="45"/>
        <tr r="E1315" s="45"/>
        <tr r="E1324" s="45"/>
        <tr r="E1615" s="45"/>
        <tr r="E409" s="45"/>
        <tr r="E2914" s="45"/>
        <tr r="E1029" s="45"/>
        <tr r="E2612" s="45"/>
        <tr r="E2062" s="45"/>
        <tr r="E479" s="45"/>
        <tr r="E85" s="45"/>
        <tr r="E1002" s="45"/>
        <tr r="E593" s="45"/>
        <tr r="E752" s="45"/>
        <tr r="E490" s="45"/>
        <tr r="E668" s="45"/>
        <tr r="E1421" s="45"/>
        <tr r="E1025" s="45"/>
        <tr r="E797" s="45"/>
        <tr r="E1166" s="45"/>
        <tr r="E1586" s="45"/>
        <tr r="E482" s="45"/>
        <tr r="E419" s="45"/>
        <tr r="E258" s="45"/>
        <tr r="E2075" s="45"/>
        <tr r="E768" s="45"/>
        <tr r="E2356" s="45"/>
        <tr r="E265" s="45"/>
        <tr r="E189" s="45"/>
        <tr r="E987" s="45"/>
        <tr r="E1452" s="45"/>
        <tr r="E92" s="45"/>
        <tr r="E1220" s="45"/>
        <tr r="E536" s="45"/>
        <tr r="E542" s="45"/>
        <tr r="E384" s="45"/>
        <tr r="E505" s="45"/>
        <tr r="E1726" s="45"/>
        <tr r="E321" s="45"/>
        <tr r="E1532" s="45"/>
        <tr r="E131" s="45"/>
        <tr r="E2216" s="45"/>
        <tr r="E193" s="45"/>
        <tr r="E1359" s="45"/>
        <tr r="E1906" s="45"/>
        <tr r="E1915" s="45"/>
        <tr r="E1395" s="45"/>
        <tr r="E2109" s="45"/>
        <tr r="E1411" s="45"/>
        <tr r="E1593" s="45"/>
        <tr r="E957" s="45"/>
        <tr r="E2102" s="45"/>
        <tr r="E1097" s="45"/>
        <tr r="E1679" s="45"/>
        <tr r="E1955" s="45"/>
        <tr r="E254" s="45"/>
        <tr r="E1868" s="45"/>
        <tr r="E301" s="45"/>
        <tr r="E1720" s="45"/>
        <tr r="E1871" s="45"/>
        <tr r="E223" s="45"/>
        <tr r="E1319" s="45"/>
        <tr r="E1402" s="45"/>
        <tr r="E295" s="45"/>
        <tr r="E438" s="45"/>
        <tr r="E1392" s="45"/>
        <tr r="E1184" s="45"/>
        <tr r="E118" s="45"/>
        <tr r="E493" s="45"/>
        <tr r="E825" s="45"/>
        <tr r="E1340" s="45"/>
        <tr r="E1716" s="45"/>
        <tr r="E1525" s="45"/>
        <tr r="E1577" s="45"/>
        <tr r="E1111" s="45"/>
        <tr r="E1673" s="45"/>
        <tr r="E1669" s="45"/>
        <tr r="E1741" s="45"/>
        <tr r="E2105" s="45"/>
        <tr r="E1119" s="45"/>
        <tr r="E1770" s="45"/>
        <tr r="E1084" s="45"/>
        <tr r="E686" s="45"/>
        <tr r="E1762" s="45"/>
        <tr r="E422" s="45"/>
        <tr r="E765" s="45"/>
        <tr r="E1799" s="45"/>
        <tr r="E532" s="45"/>
        <tr r="E312" s="45"/>
        <tr r="E99" s="45"/>
        <tr r="E469" s="45"/>
        <tr r="E181" s="45"/>
        <tr r="E1556" s="45"/>
        <tr r="E611" s="45"/>
        <tr r="E769" s="45"/>
        <tr r="E1608" s="45"/>
        <tr r="E879" s="45"/>
        <tr r="E718" s="45"/>
        <tr r="E764" s="45"/>
        <tr r="E1469" s="45"/>
        <tr r="E1830" s="45"/>
        <tr r="E1246" s="45"/>
        <tr r="E128" s="45"/>
        <tr r="E1620" s="45"/>
        <tr r="E912" s="45"/>
        <tr r="E200" s="45"/>
        <tr r="E956" s="45"/>
        <tr r="E584" s="45"/>
        <tr r="E617" s="45"/>
        <tr r="E1674" s="45"/>
        <tr r="E1627" s="45"/>
        <tr r="E1347" s="45"/>
        <tr r="E175" s="45"/>
        <tr r="E701" s="45"/>
        <tr r="E1293" s="45"/>
        <tr r="E278" s="45"/>
        <tr r="E924" s="45"/>
        <tr r="E2265" s="45"/>
        <tr r="E1824" s="45"/>
        <tr r="E1457" s="45"/>
        <tr r="E1150" s="45"/>
        <tr r="E642" s="45"/>
        <tr r="E869" s="45"/>
        <tr r="E699" s="45"/>
        <tr r="E136" s="45"/>
        <tr r="E792" s="45"/>
        <tr r="E1646" s="45"/>
        <tr r="E1689" s="45"/>
        <tr r="E1988" s="45"/>
        <tr r="E1230" s="45"/>
        <tr r="E197" s="45"/>
        <tr r="E489" s="45"/>
        <tr r="E351" s="45"/>
        <tr r="E1168" s="45"/>
        <tr r="E1371" s="45"/>
        <tr r="E3118" s="45"/>
        <tr r="E1256" s="45"/>
        <tr r="E836" s="45"/>
        <tr r="E2028" s="45"/>
        <tr r="E1376" s="45"/>
        <tr r="E216" s="45"/>
        <tr r="E661" s="45"/>
        <tr r="E1842" s="45"/>
        <tr r="E1561" s="45"/>
        <tr r="E1022" s="45"/>
        <tr r="E1034" s="45"/>
        <tr r="E1417" s="45"/>
        <tr r="E275" s="45"/>
        <tr r="E1445" s="45"/>
        <tr r="E495" s="45"/>
        <tr r="E291" s="45"/>
        <tr r="E148" s="45"/>
        <tr r="E1129" s="45"/>
        <tr r="E753" s="45"/>
        <tr r="E870" s="45"/>
        <tr r="E2484" s="45"/>
        <tr r="E811" s="45"/>
        <tr r="E977" s="45"/>
        <tr r="E549" s="45"/>
        <tr r="E2327" s="45"/>
        <tr r="E875" s="45"/>
        <tr r="E365" s="45"/>
        <tr r="E74" s="45"/>
        <tr r="E1420" s="45"/>
        <tr r="E1336" s="45"/>
        <tr r="E508" s="45"/>
        <tr r="E2188" s="45"/>
        <tr r="E1404" s="45"/>
        <tr r="E1432" s="45"/>
        <tr r="E1506" s="45"/>
        <tr r="E698" s="45"/>
        <tr r="E185" s="45"/>
        <tr r="E1629" s="45"/>
        <tr r="E999" s="45"/>
        <tr r="E1578" s="45"/>
        <tr r="E591" s="45"/>
        <tr r="E3077" s="45"/>
        <tr r="E305" s="45"/>
        <tr r="E356" s="45"/>
        <tr r="E1415" s="45"/>
        <tr r="E1303" s="45"/>
        <tr r="E1537" s="45"/>
        <tr r="E199" s="45"/>
        <tr r="E334" s="45"/>
        <tr r="E452" s="45"/>
        <tr r="E1913" s="45"/>
        <tr r="E1526" s="45"/>
        <tr r="E1066" s="45"/>
        <tr r="E364" s="45"/>
        <tr r="E675" s="45"/>
        <tr r="E134" s="45"/>
        <tr r="E83" s="45"/>
        <tr r="E2293" s="45"/>
        <tr r="E734" s="45"/>
        <tr r="E2533" s="45"/>
        <tr r="E424" s="45"/>
        <tr r="E2370" s="45"/>
        <tr r="E1843" s="45"/>
        <tr r="E568" s="45"/>
        <tr r="E1804" s="45"/>
        <tr r="E2195" s="45"/>
        <tr r="E1035" s="45"/>
        <tr r="E2418" s="45"/>
        <tr r="E370" s="45"/>
        <tr r="E2215" s="45"/>
        <tr r="E1440" s="45"/>
        <tr r="E2241" s="45"/>
        <tr r="E785" s="45"/>
        <tr r="E526" s="45"/>
        <tr r="E373" s="45"/>
        <tr r="E117" s="45"/>
        <tr r="E1787" s="45"/>
        <tr r="E945" s="45"/>
        <tr r="E314" s="45"/>
        <tr r="E209" s="45"/>
        <tr r="E485" s="45"/>
        <tr r="E2366" s="45"/>
        <tr r="E1885" s="45"/>
        <tr r="E1368" s="45"/>
        <tr r="E1081" s="45"/>
        <tr r="E2141" s="45"/>
        <tr r="E905" s="45"/>
        <tr r="E2189" s="45"/>
        <tr r="E1933" s="45"/>
        <tr r="E708" s="45"/>
        <tr r="E872" s="45"/>
        <tr r="E527" s="45"/>
        <tr r="E1510" s="45"/>
        <tr r="E2073" s="45"/>
        <tr r="E458" s="45"/>
        <tr r="E1702" s="45"/>
        <tr r="E2044" s="45"/>
        <tr r="E2199" s="45"/>
        <tr r="E2678" s="45"/>
        <tr r="E221" s="45"/>
        <tr r="E732" s="45"/>
        <tr r="E395" s="45"/>
        <tr r="E423" s="45"/>
        <tr r="E1513" s="45"/>
        <tr r="E1120" s="45"/>
        <tr r="E1096" s="45"/>
        <tr r="E1077" s="45"/>
        <tr r="E1571" s="45"/>
        <tr r="E417" s="45"/>
        <tr r="E1967" s="45"/>
        <tr r="E761" s="45"/>
        <tr r="E1070" s="45"/>
        <tr r="E2373" s="45"/>
        <tr r="E1867" s="45"/>
        <tr r="E1117" s="45"/>
        <tr r="E885" s="45"/>
        <tr r="E217" s="45"/>
        <tr r="E97" s="45"/>
        <tr r="E2292" s="45"/>
        <tr r="E1062" s="45"/>
        <tr r="E399" s="45"/>
        <tr r="E1508" s="45"/>
        <tr r="E1088" s="45"/>
        <tr r="E1729" s="45"/>
        <tr r="E946" s="45"/>
        <tr r="E2726" s="45"/>
        <tr r="E316" s="45"/>
        <tr r="E531" s="45"/>
        <tr r="E1363" s="45"/>
        <tr r="E2239" s="45"/>
        <tr r="E1682" s="45"/>
        <tr r="E1503" s="45"/>
        <tr r="E860" s="45"/>
        <tr r="E1266" s="45"/>
        <tr r="E1026" s="45"/>
        <tr r="E937" s="45"/>
        <tr r="E1895" s="45"/>
        <tr r="E2311" s="45"/>
        <tr r="E1647" s="45"/>
        <tr r="E1564" s="45"/>
        <tr r="E2300" s="45"/>
        <tr r="E504" s="45"/>
        <tr r="E802" s="45"/>
        <tr r="E339" s="45"/>
        <tr r="E1345" s="45"/>
        <tr r="E1491" s="45"/>
        <tr r="E1474" s="45"/>
        <tr r="E234" s="45"/>
        <tr r="E1396" s="45"/>
        <tr r="E1568" s="45"/>
        <tr r="E544" s="45"/>
        <tr r="E932" s="45"/>
        <tr r="E386" s="45"/>
        <tr r="E864" s="45"/>
        <tr r="E110" s="45"/>
        <tr r="E613" s="45"/>
        <tr r="E2217" s="45"/>
        <tr r="E2160" s="45"/>
        <tr r="E1289" s="45"/>
        <tr r="E317" s="45"/>
        <tr r="E2094" s="45"/>
        <tr r="E1094" s="45"/>
        <tr r="E1291" s="45"/>
        <tr r="E1313" s="45"/>
        <tr r="E1180" s="45"/>
        <tr r="E1244" s="45"/>
        <tr r="E1480" s="45"/>
        <tr r="E3177" s="45"/>
        <tr r="E1865" s="45"/>
        <tr r="E1195" s="45"/>
        <tr r="E511" s="45"/>
        <tr r="E1687" s="45"/>
        <tr r="E1091" s="45"/>
        <tr r="E2286" s="45"/>
        <tr r="E2968" s="45"/>
        <tr r="E1601" s="45"/>
        <tr r="E1233" s="45"/>
        <tr r="E1295" s="45"/>
        <tr r="E741" s="45"/>
        <tr r="E1265" s="45"/>
        <tr r="E1701" s="45"/>
        <tr r="E696" s="45"/>
        <tr r="E682" s="45"/>
        <tr r="E1349" s="45"/>
        <tr r="E299" s="45"/>
        <tr r="E1939" s="45"/>
        <tr r="E1431" s="45"/>
        <tr r="E107" s="45"/>
        <tr r="E1869" s="45"/>
        <tr r="E1929" s="45"/>
        <tr r="E1884" s="45"/>
        <tr r="E933" s="45"/>
        <tr r="E262" s="45"/>
        <tr r="E690" s="45"/>
        <tr r="E1380" s="45"/>
        <tr r="E1455" s="45"/>
        <tr r="E673" s="45"/>
        <tr r="E931" s="45"/>
        <tr r="E1948" s="45"/>
        <tr r="E1811" s="45"/>
        <tr r="E1598" s="45"/>
        <tr r="E993" s="45"/>
        <tr r="E180" s="45"/>
        <tr r="E1677" s="45"/>
        <tr r="E1398" s="45"/>
        <tr r="E307" s="45"/>
        <tr r="E146" s="45"/>
        <tr r="E1943" s="45"/>
        <tr r="E1845" s="45"/>
        <tr r="E1542" s="45"/>
        <tr r="E530" s="45"/>
        <tr r="E1790" s="45"/>
        <tr r="E1951" s="45"/>
        <tr r="E2758" s="45"/>
        <tr r="E1259" s="45"/>
        <tr r="E1643" s="45"/>
        <tr r="E1773" s="45"/>
        <tr r="E1423" s="45"/>
        <tr r="E2500" s="45"/>
        <tr r="E1234" s="45"/>
        <tr r="E1579" s="45"/>
        <tr r="E683" s="45"/>
        <tr r="E2234" s="45"/>
        <tr r="E1069" s="45"/>
        <tr r="E104" s="45"/>
        <tr r="E115" s="45"/>
        <tr r="E1010" s="45"/>
        <tr r="E2143" s="45"/>
        <tr r="E2192" s="45"/>
        <tr r="E1131" s="45"/>
        <tr r="E1512" s="45"/>
        <tr r="E1179" s="45"/>
        <tr r="E1121" s="45"/>
        <tr r="E2471" s="45"/>
        <tr r="E953" s="45"/>
        <tr r="E889" s="45"/>
        <tr r="E2594" s="45"/>
        <tr r="E1451" s="45"/>
        <tr r="E1774" s="45"/>
        <tr r="E914" s="45"/>
        <tr r="E1042" s="45"/>
        <tr r="E563" s="45"/>
        <tr r="E1481" s="45"/>
        <tr r="E1862" s="45"/>
        <tr r="E763" s="45"/>
        <tr r="E1922" s="45"/>
        <tr r="E1555" s="45"/>
        <tr r="E1473" s="45"/>
        <tr r="E1224" s="45"/>
        <tr r="E1104" s="45"/>
        <tr r="E909" s="45"/>
        <tr r="E1676" s="45"/>
        <tr r="E392" s="45"/>
        <tr r="E89" s="45"/>
        <tr r="E607" s="45"/>
        <tr r="E1389" s="45"/>
        <tr r="E1287" s="45"/>
        <tr r="E704" s="45"/>
        <tr r="E942" s="45"/>
        <tr r="E406" s="45"/>
        <tr r="E1935" s="45"/>
        <tr r="E575" s="45"/>
        <tr r="E1335" s="45"/>
        <tr r="E2369" s="45"/>
        <tr r="E1558" s="45"/>
        <tr r="E2202" s="45"/>
        <tr r="E719" s="45"/>
        <tr r="E1638" s="45"/>
        <tr r="E1855" s="45"/>
        <tr r="E1031" s="45"/>
        <tr r="E415" s="45"/>
        <tr r="E2446" s="45"/>
        <tr r="E188" s="45"/>
        <tr r="E2014" s="45"/>
        <tr r="E2154" s="45"/>
        <tr r="E653" s="45"/>
        <tr r="E2235" s="45"/>
        <tr r="E573" s="45"/>
        <tr r="E1680" s="45"/>
        <tr r="E1193" s="45"/>
        <tr r="E1064" s="45"/>
        <tr r="E292" s="45"/>
        <tr r="E1422" s="45"/>
        <tr r="E1982" s="45"/>
        <tr r="E1406" s="45"/>
        <tr r="E2120" s="45"/>
        <tr r="E256" s="45"/>
        <tr r="E688" s="45"/>
        <tr r="E1724" s="45"/>
        <tr r="E1130" s="45"/>
        <tr r="E1165" s="45"/>
        <tr r="E1292" s="45"/>
        <tr r="E1192" s="45"/>
        <tr r="E105" s="45"/>
        <tr r="E1656" s="45"/>
        <tr r="E3085" s="45"/>
        <tr r="E222" s="45"/>
        <tr r="E1812" s="45"/>
        <tr r="E2074" s="45"/>
        <tr r="E2587" s="45"/>
        <tr r="E1603" s="45"/>
        <tr r="E335" s="45"/>
        <tr r="E1137" s="45"/>
        <tr r="E819" s="45"/>
        <tr r="E1158" s="45"/>
        <tr r="E1785" s="45"/>
        <tr r="E2428" s="45"/>
        <tr r="E1196" s="45"/>
        <tr r="E1051" s="45"/>
        <tr r="E907" s="45"/>
        <tr r="E756" s="45"/>
        <tr r="E2034" s="45"/>
        <tr r="E1964" s="45"/>
        <tr r="E2039" s="45"/>
        <tr r="E2115" s="45"/>
        <tr r="E1276" s="45"/>
        <tr r="E124" s="45"/>
        <tr r="E2170" s="45"/>
        <tr r="E205" s="45"/>
        <tr r="E965" s="45"/>
        <tr r="E578" s="45"/>
        <tr r="E1171" s="45"/>
        <tr r="E481" s="45"/>
        <tr r="E925" s="45"/>
        <tr r="E812" s="45"/>
        <tr r="E1247" s="45"/>
        <tr r="E1873" s="45"/>
        <tr r="E1373" s="45"/>
        <tr r="E614" s="45"/>
        <tr r="E1254" s="45"/>
        <tr r="E1364" s="45"/>
        <tr r="E884" s="45"/>
        <tr r="E398" s="45"/>
        <tr r="E1167" s="45"/>
        <tr r="E264" s="45"/>
        <tr r="E1222" s="45"/>
        <tr r="E522" s="45"/>
        <tr r="E1809" s="45"/>
        <tr r="E1005" s="45"/>
        <tr r="E126" s="45"/>
        <tr r="E824" s="45"/>
        <tr r="E311" s="45"/>
        <tr r="E903" s="45"/>
        <tr r="E1095" s="45"/>
        <tr r="E1288" s="45"/>
        <tr r="E1671" s="45"/>
        <tr r="E391" s="45"/>
        <tr r="E1307" s="45"/>
        <tr r="E1803" s="45"/>
        <tr r="E1450" s="45"/>
        <tr r="E1268" s="45"/>
        <tr r="E1979" s="45"/>
        <tr r="E172" s="45"/>
        <tr r="E590" s="45"/>
        <tr r="E990" s="45"/>
        <tr r="E572" s="45"/>
        <tr r="E788" s="45"/>
        <tr r="E503" s="45"/>
        <tr r="E1048" s="45"/>
        <tr r="E1553" s="45"/>
        <tr r="E207" s="45"/>
        <tr r="E2448" s="45"/>
        <tr r="E1443" s="45"/>
        <tr r="E496" s="45"/>
        <tr r="E1439" s="45"/>
        <tr r="E1745" s="45"/>
        <tr r="E1231" s="45"/>
        <tr r="E844" s="45"/>
        <tr r="E1020" s="45"/>
        <tr r="E380" s="45"/>
        <tr r="E1713" s="45"/>
        <tr r="E1214" s="45"/>
        <tr r="E552" s="45"/>
        <tr r="E457" s="45"/>
        <tr r="E706" s="45"/>
        <tr r="E1632" s="45"/>
        <tr r="E1641" s="45"/>
        <tr r="E80" s="45"/>
        <tr r="E779" s="45"/>
        <tr r="E561" s="45"/>
        <tr r="E1758" s="45"/>
        <tr r="E1551" s="45"/>
        <tr r="E1772" s="45"/>
        <tr r="E2339" s="45"/>
        <tr r="E1263" s="45"/>
        <tr r="E1248" s="45"/>
        <tr r="E1399" s="45"/>
        <tr r="E1228" s="45"/>
        <tr r="E886" s="45"/>
        <tr r="E1122" s="45"/>
        <tr r="E2765" s="45"/>
        <tr r="E1857" s="45"/>
        <tr r="E1374" s="45"/>
        <tr r="E1317" s="45"/>
        <tr r="E1628" s="45"/>
        <tr r="E553" s="45"/>
        <tr r="E344" s="45"/>
        <tr r="E620" s="45"/>
        <tr r="E1668" s="45"/>
        <tr r="E1509" s="45"/>
        <tr r="E226" s="45"/>
        <tr r="E1006" s="45"/>
        <tr r="E1041" s="45"/>
        <tr r="E288" s="45"/>
        <tr r="E583" s="45"/>
        <tr r="E1910" s="45"/>
        <tr r="E1352" s="45"/>
        <tr r="E1728" s="45"/>
        <tr r="E2362" s="45"/>
        <tr r="E1047" s="45"/>
        <tr r="E569" s="45"/>
        <tr r="E2114" s="45"/>
        <tr r="E1465" s="45"/>
        <tr r="E3004" s="45"/>
        <tr r="E529" s="45"/>
        <tr r="E1670" s="45"/>
        <tr r="E2242" s="45"/>
        <tr r="E251" s="45"/>
        <tr r="E156" s="45"/>
        <tr r="E1369" s="45"/>
        <tr r="E1975" s="45"/>
        <tr r="E1461" s="45"/>
        <tr r="E2820" s="45"/>
        <tr r="E3341" s="45"/>
        <tr r="E1597" s="45"/>
        <tr r="E1397" s="45"/>
        <tr r="E2913" s="45"/>
        <tr r="E1864" s="45"/>
        <tr r="E556" s="45"/>
        <tr r="E1027" s="45"/>
        <tr r="E757" s="45"/>
        <tr r="E1932" s="45"/>
        <tr r="E665" s="45"/>
        <tr r="E1563" s="45"/>
        <tr r="E1059" s="45"/>
        <tr r="E1356" s="45"/>
        <tr r="E1541" s="45"/>
        <tr r="E1339" s="45"/>
        <tr r="E2399" s="45"/>
        <tr r="E714" s="45"/>
        <tr r="E586" s="45"/>
        <tr r="E814" s="45"/>
        <tr r="E646" s="45"/>
        <tr r="E2079" s="45"/>
        <tr r="E742" s="45"/>
        <tr r="E2332" s="45"/>
        <tr r="E82" s="45"/>
        <tr r="E304" s="45"/>
        <tr r="E2166" s="45"/>
        <tr r="E1318" s="45"/>
        <tr r="E103" s="45"/>
        <tr r="E84" s="45"/>
        <tr r="E2124" s="45"/>
        <tr r="E2212" s="45"/>
        <tr r="E1981" s="45"/>
        <tr r="E2043" s="45"/>
        <tr r="E326" s="45"/>
        <tr r="E1764" s="45"/>
        <tr r="E1333" s="45"/>
        <tr r="E695" s="45"/>
        <tr r="E1386" s="45"/>
        <tr r="E787" s="45"/>
        <tr r="E815" s="45"/>
        <tr r="E926" s="45"/>
        <tr r="E498" s="45"/>
        <tr r="E1765" s="45"/>
        <tr r="E1348" s="45"/>
        <tr r="E1365" s="45"/>
        <tr r="E1821" s="45"/>
        <tr r="E1977" s="45"/>
        <tr r="E803" s="45"/>
        <tr r="E269" s="45"/>
        <tr r="E961" s="45"/>
        <tr r="E1102" s="45"/>
        <tr r="E1519" s="45"/>
        <tr r="E1037" s="45"/>
        <tr r="E1652" s="45"/>
        <tr r="E1616" s="45"/>
        <tr r="E1938" s="45"/>
        <tr r="E1079" s="45"/>
        <tr r="E904" s="45"/>
        <tr r="E1890" s="45"/>
        <tr r="E2318" s="45"/>
        <tr r="E1554" s="45"/>
        <tr r="E817" s="45"/>
        <tr r="E808" s="45"/>
        <tr r="E934" s="45"/>
        <tr r="E1893" s="45"/>
        <tr r="E1801" s="45"/>
        <tr r="E2256" s="45"/>
        <tr r="E739" s="45"/>
        <tr r="E730" s="45"/>
        <tr r="E2260" s="45"/>
        <tr r="E1009" s="45"/>
        <tr r="E1068" s="45"/>
        <tr r="E1694" s="45"/>
        <tr r="E1271" s="45"/>
        <tr r="E1957" s="45"/>
        <tr r="E652" s="45"/>
        <tr r="E1514" s="45"/>
        <tr r="E1798" s="45"/>
        <tr r="E2245" s="45"/>
        <tr r="E1294" s="45"/>
        <tr r="E167" s="45"/>
        <tr r="E979" s="45"/>
        <tr r="E171" s="45"/>
        <tr r="E1587" s="45"/>
        <tr r="E1008" s="45"/>
        <tr r="E2509" s="45"/>
        <tr r="E989" s="45"/>
        <tr r="E2496" s="45"/>
        <tr r="E1776" s="45"/>
        <tr r="E1157" s="45"/>
        <tr r="E2498" s="45"/>
        <tr r="E2298" s="45"/>
        <tr r="E1879" s="45"/>
        <tr r="E1202" s="45"/>
        <tr r="E1974" s="45"/>
        <tr r="E2477" s="45"/>
        <tr r="E1901" s="45"/>
        <tr r="E1306" s="45"/>
        <tr r="E843" s="45"/>
        <tr r="E1227" s="45"/>
        <tr r="E396" s="45"/>
        <tr r="E950" s="45"/>
        <tr r="E1143" s="45"/>
        <tr r="E1110" s="45"/>
        <tr r="E1699" s="45"/>
        <tr r="E2536" s="45"/>
        <tr r="E921" s="45"/>
        <tr r="E643" s="45"/>
        <tr r="E1093" s="45"/>
        <tr r="E1140" s="45"/>
        <tr r="E976" s="45"/>
        <tr r="E831" s="45"/>
        <tr r="E671" s="45"/>
        <tr r="E2410" s="45"/>
        <tr r="E1176" s="45"/>
        <tr r="E970" s="45"/>
        <tr r="E826" s="45"/>
        <tr r="E658" s="45"/>
        <tr r="E1215" s="45"/>
        <tr r="E1625" s="45"/>
        <tr r="E2258" s="45"/>
        <tr r="E2281" s="45"/>
        <tr r="E771" s="45"/>
        <tr r="E1759" s="45"/>
        <tr r="E1194" s="45"/>
        <tr r="E2092" s="45"/>
        <tr r="E621" s="45"/>
        <tr r="E724" s="45"/>
        <tr r="E178" s="45"/>
        <tr r="E109" s="45"/>
        <tr r="E1618" s="45"/>
        <tr r="E1241" s="45"/>
        <tr r="E2005" s="45"/>
        <tr r="E2432" s="45"/>
        <tr r="E1926" s="45"/>
        <tr r="E1388" s="45"/>
        <tr r="E1522" s="45"/>
        <tr r="E2738" s="45"/>
        <tr r="E1797" s="45"/>
        <tr r="E162" s="45"/>
        <tr r="E1390" s="45"/>
        <tr r="E1385" s="45"/>
        <tr r="E1653" s="45"/>
        <tr r="E252" s="45"/>
        <tr r="E2646" s="45"/>
        <tr r="E890" s="45"/>
        <tr r="E173" s="45"/>
        <tr r="E1449" s="45"/>
        <tr r="E709" s="45"/>
        <tr r="E2015" s="45"/>
        <tr r="E2036" s="45"/>
        <tr r="E1485" s="45"/>
        <tr r="E1203" s="45"/>
        <tr r="E1566" s="45"/>
        <tr r="E282" s="45"/>
        <tr r="E634" s="45"/>
        <tr r="E2592" s="45"/>
        <tr r="E906" s="45"/>
        <tr r="E615" s="45"/>
        <tr r="E318" s="45"/>
        <tr r="E1152" s="45"/>
        <tr r="E1172" s="45"/>
        <tr r="E112" s="45"/>
        <tr r="E603" s="45"/>
        <tr r="E1472" s="45"/>
        <tr r="E302" s="45"/>
        <tr r="E959" s="45"/>
        <tr r="E1805" s="45"/>
        <tr r="E1989" s="45"/>
        <tr r="E1089" s="45"/>
        <tr r="E1178" s="45"/>
        <tr r="E3015" s="45"/>
        <tr r="E1331" s="45"/>
        <tr r="E1475" s="45"/>
        <tr r="E1011" s="45"/>
        <tr r="E201" s="45"/>
        <tr r="E196" s="45"/>
        <tr r="E804" s="45"/>
        <tr r="E807" s="45"/>
        <tr r="E592" s="45"/>
        <tr r="E2068" s="45"/>
        <tr r="E1903" s="45"/>
        <tr r="E551" s="45"/>
        <tr r="E2306" s="45"/>
        <tr r="E539" s="45"/>
        <tr r="E2504" s="45"/>
        <tr r="E1521" s="45"/>
        <tr r="E135" s="45"/>
        <tr r="E1467" s="45"/>
        <tr r="E1043" s="45"/>
        <tr r="E455" s="45"/>
        <tr r="E1382" s="45"/>
        <tr r="E664" s="45"/>
        <tr r="E371" s="45"/>
        <tr r="E1155" s="45"/>
        <tr r="E2021" s="45"/>
        <tr r="E1523" s="45"/>
        <tr r="E1549" s="45"/>
        <tr r="E190" s="45"/>
        <tr r="E1742" s="45"/>
        <tr r="E1367" s="45"/>
        <tr r="E913" s="45"/>
        <tr r="E1366" s="45"/>
        <tr r="E1880" s="45"/>
        <tr r="E1569" s="45"/>
        <tr r="E898" s="45"/>
        <tr r="E2331" s="45"/>
        <tr r="E2435" s="45"/>
        <tr r="E491" s="45"/>
        <tr r="E1210" s="45"/>
        <tr r="E2067" s="45"/>
        <tr r="E1715" s="45"/>
        <tr r="E663" s="45"/>
        <tr r="E524" s="45"/>
        <tr r="E888" s="45"/>
        <tr r="E1400" s="45"/>
        <tr r="E712" s="45"/>
        <tr r="E767" s="45"/>
        <tr r="E619" s="45"/>
        <tr r="E1354" s="45"/>
        <tr r="E1760" s="45"/>
        <tr r="E1361" s="45"/>
        <tr r="E2431" s="45"/>
        <tr r="E2648" s="45"/>
        <tr r="E1636" s="45"/>
        <tr r="E559" s="45"/>
        <tr r="E2438" s="45"/>
        <tr r="E1533" s="45"/>
        <tr r="E350" s="45"/>
        <tr r="E270" s="45"/>
        <tr r="E1766" s="45"/>
        <tr r="E2544" s="45"/>
        <tr r="E2829" s="45"/>
        <tr r="E1515" s="45"/>
        <tr r="E2054" s="45"/>
        <tr r="E2558" s="45"/>
        <tr r="E1163" s="45"/>
        <tr r="E2386" s="45"/>
        <tr r="E967" s="45"/>
        <tr r="E750" s="45"/>
        <tr r="E1517" s="45"/>
        <tr r="E958" s="45"/>
        <tr r="E1175" s="45"/>
        <tr r="E1277" s="45"/>
        <tr r="E1518" s="45"/>
        <tr r="E2405" s="45"/>
        <tr r="E2423" s="45"/>
        <tr r="E1582" s="45"/>
        <tr r="E2020" s="45"/>
        <tr r="E88" s="45"/>
        <tr r="E474" s="45"/>
        <tr r="E1950" s="45"/>
        <tr r="E1853" s="45"/>
        <tr r="E2706" s="45"/>
        <tr r="E2072" s="45"/>
        <tr r="E1594" s="45"/>
        <tr r="E851" s="45"/>
        <tr r="E1691" s="45"/>
        <tr r="E1662" s="45"/>
        <tr r="E1836" s="45"/>
        <tr r="E1270" s="45"/>
        <tr r="E2512" s="45"/>
        <tr r="E746" s="45"/>
        <tr r="E1501" s="45"/>
        <tr r="E1199" s="45"/>
        <tr r="E1850" s="45"/>
        <tr r="E680" s="45"/>
        <tr r="E2098" s="45"/>
        <tr r="E1209" s="45"/>
        <tr r="E1446" s="45"/>
        <tr r="E1309" s="45"/>
        <tr r="E1732" s="45"/>
        <tr r="E1908" s="45"/>
        <tr r="E2350" s="45"/>
        <tr r="E1734" s="45"/>
        <tr r="E2808" s="45"/>
        <tr r="E1963" s="45"/>
        <tr r="E2016" s="45"/>
        <tr r="E822" s="45"/>
        <tr r="E1539" s="45"/>
        <tr r="E2152" s="45"/>
        <tr r="E2266" s="45"/>
        <tr r="E2294" s="45"/>
        <tr r="E952" s="45"/>
        <tr r="E1219" s="45"/>
        <tr r="E1206" s="45"/>
        <tr r="E1101" s="45"/>
        <tr r="E2330" s="45"/>
        <tr r="E2713" s="45"/>
        <tr r="E1782" s="45"/>
        <tr r="E1806" s="45"/>
        <tr r="E2312" s="45"/>
        <tr r="E2626" s="45"/>
        <tr r="E1205" s="45"/>
        <tr r="E1074" s="45"/>
        <tr r="E1747" s="45"/>
        <tr r="E1290" s="45"/>
        <tr r="E2474" s="45"/>
        <tr r="E1664" s="45"/>
        <tr r="E691" s="45"/>
        <tr r="E3150" s="45"/>
        <tr r="E2291" s="45"/>
        <tr r="E2309" s="45"/>
        <tr r="E2472" s="45"/>
        <tr r="E2384" s="45"/>
        <tr r="E1337" s="45"/>
        <tr r="E1418" s="45"/>
        <tr r="E1918" s="45"/>
        <tr r="E268" s="45"/>
        <tr r="E2335" s="45"/>
        <tr r="E2453" s="45"/>
        <tr r="E2640" s="45"/>
        <tr r="E2833" s="45"/>
        <tr r="E2654" s="45"/>
        <tr r="E1900" s="45"/>
        <tr r="E94" s="45"/>
        <tr r="E1343" s="45"/>
        <tr r="E1470" s="45"/>
        <tr r="E2121" s="45"/>
        <tr r="E1752" s="45"/>
        <tr r="E2207" s="45"/>
        <tr r="E715" s="45"/>
        <tr r="E1614" s="45"/>
        <tr r="E3326" s="45"/>
        <tr r="E633" s="45"/>
        <tr r="E2032" s="45"/>
        <tr r="E2221" s="45"/>
        <tr r="E2468" s="45"/>
        <tr r="E2103" s="45"/>
        <tr r="E1285" s="45"/>
        <tr r="E3007" s="45"/>
        <tr r="E1962" s="45"/>
        <tr r="E1144" s="45"/>
        <tr r="E1456" s="45"/>
        <tr r="E2451" s="45"/>
        <tr r="E2583" s="45"/>
        <tr r="E1528" s="45"/>
        <tr r="E1127" s="45"/>
        <tr r="E1334" s="45"/>
        <tr r="E2179" s="45"/>
        <tr r="E2110" s="45"/>
        <tr r="E2742" s="45"/>
        <tr r="E2270" s="45"/>
        <tr r="E2184" s="45"/>
        <tr r="E1478" s="45"/>
        <tr r="E1538" s="45"/>
        <tr r="E294" s="45"/>
        <tr r="E2964" s="45"/>
        <tr r="E2547" s="45"/>
        <tr r="E1118" s="45"/>
        <tr r="E1874" s="45"/>
        <tr r="E1082" s="45"/>
        <tr r="E2409" s="45"/>
        <tr r="E2584" s="45"/>
        <tr r="E1651" s="45"/>
        <tr r="E1611" s="45"/>
        <tr r="E1894" s="45"/>
        <tr r="E2063" s="45"/>
        <tr r="E2523" s="45"/>
        <tr r="E723" s="45"/>
        <tr r="E1065" s="45"/>
        <tr r="E676" s="45"/>
        <tr r="E2243" s="45"/>
        <tr r="E1875" s="45"/>
        <tr r="E1024" s="45"/>
        <tr r="E1298" s="45"/>
        <tr r="E1599" s="45"/>
        <tr r="E566" s="45"/>
        <tr r="E416" s="45"/>
        <tr r="E2452" s="45"/>
        <tr r="E1937" s="45"/>
        <tr r="E2982" s="45"/>
        <tr r="E1427" s="45"/>
        <tr r="E456" s="45"/>
        <tr r="E2650" s="45"/>
        <tr r="E142" s="45"/>
        <tr r="E54" s="45"/>
        <tr r="E1304" s="45"/>
        <tr r="E1863" s="45"/>
        <tr r="E1516" s="45"/>
        <tr r="E1604" s="45"/>
        <tr r="E271" s="45"/>
        <tr r="E1990" s="45"/>
        <tr r="E1245" s="45"/>
        <tr r="E874" s="45"/>
        <tr r="E1148" s="45"/>
        <tr r="E2575" s="45"/>
        <tr r="E2083" s="45"/>
        <tr r="E2553" s="45"/>
        <tr r="E2287" s="45"/>
        <tr r="E949" s="45"/>
        <tr r="E1657" s="45"/>
        <tr r="E3037" s="45"/>
        <tr r="E2000" s="45"/>
        <tr r="E3141" s="45"/>
        <tr r="E647" s="45"/>
        <tr r="E558" s="45"/>
        <tr r="E1252" s="45"/>
        <tr r="E2473" s="45"/>
        <tr r="E3309" s="45"/>
        <tr r="E1237" s="45"/>
        <tr r="E1934" s="45"/>
        <tr r="E2129" s="45"/>
        <tr r="E1661" s="45"/>
        <tr r="E432" s="45"/>
        <tr r="E2200" s="45"/>
        <tr r="E446" s="45"/>
        <tr r="E2351" s="45"/>
        <tr r="E2087" s="45"/>
        <tr r="E1357" s="45"/>
        <tr r="E1754" s="45"/>
        <tr r="E1141" s="45"/>
        <tr r="E2194" s="45"/>
        <tr r="E1823" s="45"/>
        <tr r="E1738" s="45"/>
        <tr r="E1793" s="45"/>
        <tr r="E2222" s="45"/>
        <tr r="E2228" s="45"/>
        <tr r="E2461" s="45"/>
        <tr r="E2142" s="45"/>
        <tr r="E1700" s="45"/>
        <tr r="E1463" s="45"/>
        <tr r="E1055" s="45"/>
        <tr r="E2403" s="45"/>
        <tr r="E1296" s="45"/>
        <tr r="E501" s="45"/>
        <tr r="E1548" s="45"/>
        <tr r="E2381" s="45"/>
        <tr r="E1003" s="45"/>
        <tr r="E1028" s="45"/>
        <tr r="E224" s="45"/>
        <tr r="E1595" s="45"/>
        <tr r="E1012" s="45"/>
        <tr r="E1789" s="45"/>
        <tr r="E2117" s="45"/>
        <tr r="E1960" s="45"/>
        <tr r="E1781" s="45"/>
        <tr r="E2203" s="45"/>
        <tr r="E1968" s="45"/>
        <tr r="E1891" s="45"/>
        <tr r="E1784" s="45"/>
        <tr r="E2777" s="45"/>
        <tr r="E964" s="45"/>
        <tr r="E2324" s="45"/>
        <tr r="E2037" s="45"/>
        <tr r="E3054" s="45"/>
        <tr r="E1448" s="45"/>
        <tr r="E2174" s="45"/>
        <tr r="E2606" s="45"/>
        <tr r="E2128" s="45"/>
        <tr r="E2607" s="45"/>
        <tr r="E2873" s="45"/>
        <tr r="E1779" s="45"/>
        <tr r="E1218" s="45"/>
        <tr r="E936" s="45"/>
        <tr r="E2672" s="45"/>
        <tr r="E2497" s="45"/>
        <tr r="E2651" s="45"/>
        <tr r="E1500" s="45"/>
        <tr r="E2344" s="45"/>
        <tr r="E1617" s="45"/>
        <tr r="E998" s="45"/>
        <tr r="E2064" s="45"/>
        <tr r="E1828" s="45"/>
        <tr r="E1146" s="45"/>
        <tr r="E1438" s="45"/>
        <tr r="E1655" s="45"/>
        <tr r="E1346" s="45"/>
        <tr r="E2573" s="45"/>
        <tr r="E2986" s="45"/>
        <tr r="E1685" s="45"/>
        <tr r="E1040" s="45"/>
        <tr r="E2519" s="45"/>
        <tr r="E2528" s="45"/>
        <tr r="E1911" s="45"/>
        <tr r="E2732" s="45"/>
        <tr r="E2421" s="45"/>
        <tr r="E1567" s="45"/>
        <tr r="E1546" s="45"/>
        <tr r="E2310" s="45"/>
        <tr r="E1573" s="45"/>
        <tr r="E842" s="45"/>
        <tr r="E1711" s="45"/>
        <tr r="E1057" s="45"/>
        <tr r="E2398" s="45"/>
        <tr r="E2502" s="45"/>
        <tr r="E484" s="45"/>
        <tr r="E2321" s="45"/>
        <tr r="E2076" s="45"/>
        <tr r="E2171" s="45"/>
        <tr r="E2390" s="45"/>
        <tr r="E1454" s="45"/>
        <tr r="E2354" s="45"/>
        <tr r="E2455" s="45"/>
        <tr r="E1581" s="45"/>
        <tr r="E2769" s="45"/>
        <tr r="E1882" s="45"/>
        <tr r="E2748" s="45"/>
        <tr r="E596" s="45"/>
        <tr r="E525" s="45"/>
        <tr r="E1997" s="45"/>
        <tr r="E1299" s="45"/>
        <tr r="E2659" s="45"/>
        <tr r="E2198" s="45"/>
        <tr r="E3241" s="45"/>
        <tr r="E1394" s="45"/>
        <tr r="E1659" s="45"/>
        <tr r="E1936" s="45"/>
        <tr r="E2080" s="45"/>
        <tr r="E2478" s="45"/>
        <tr r="E1667" s="45"/>
        <tr r="E1114" s="45"/>
        <tr r="E1260" s="45"/>
        <tr r="E2971" s="45"/>
        <tr r="E1844" s="45"/>
        <tr r="E2753" s="45"/>
        <tr r="E1459" s="45"/>
        <tr r="E3304" s="45"/>
        <tr r="E183" s="45"/>
        <tr r="E1706" s="45"/>
        <tr r="E547" s="45"/>
        <tr r="E1969" s="45"/>
        <tr r="E2024" s="45"/>
        <tr r="E954" s="45"/>
        <tr r="E1552" s="45"/>
        <tr r="E2183" s="45"/>
        <tr r="E2226" s="45"/>
        <tr r="E1644" s="45"/>
        <tr r="E1323" s="45"/>
        <tr r="E2488" s="45"/>
        <tr r="E1033" s="45"/>
        <tr r="E2111" s="45"/>
        <tr r="E910" s="45"/>
        <tr r="E1286" s="45"/>
        <tr r="E2209" s="45"/>
        <tr r="E1624" s="45"/>
        <tr r="E2815" s="45"/>
        <tr r="E352" s="45"/>
        <tr r="E2571" s="45"/>
        <tr r="E1183" s="45"/>
        <tr r="E2268" s="45"/>
        <tr r="E518" s="45"/>
        <tr r="E1733" s="45"/>
        <tr r="E2151" s="45"/>
        <tr r="E75" s="45"/>
        <tr r="E1311" s="45"/>
        <tr r="E2868" s="45"/>
        <tr r="E1945" s="45"/>
        <tr r="E1807" s="45"/>
        <tr r="E1923" s="45"/>
        <tr r="E1839" s="45"/>
        <tr r="E631" s="45"/>
        <tr r="E1958" s="45"/>
        <tr r="E1212" s="45"/>
        <tr r="E1736" s="45"/>
        <tr r="E1942" s="45"/>
        <tr r="E1429" s="45"/>
        <tr r="E3459" s="45"/>
        <tr r="E1547" s="45"/>
        <tr r="E2374" s="45"/>
        <tr r="E2162" s="45"/>
        <tr r="E502" s="45"/>
        <tr r="E2447" s="45"/>
        <tr r="E1583" s="45"/>
        <tr r="E2027" s="45"/>
        <tr r="E1815" s="45"/>
        <tr r="E608" s="45"/>
        <tr r="E2038" s="45"/>
        <tr r="E1881" s="45"/>
        <tr r="E1610" s="45"/>
        <tr r="E1471" s="45"/>
        <tr r="E1999" s="45"/>
        <tr r="E410" s="45"/>
        <tr r="E2864" s="45"/>
        <tr r="E1866" s="45"/>
        <tr r="E1693" s="45"/>
        <tr r="E2759" s="45"/>
        <tr r="E2061" s="45"/>
        <tr r="E2901" s="45"/>
        <tr r="E1038" s="45"/>
        <tr r="E1976" s="45"/>
        <tr r="E2047" s="45"/>
        <tr r="E1600" s="45"/>
        <tr r="E1831" s="45"/>
        <tr r="E2240" s="45"/>
        <tr r="E1851" s="45"/>
        <tr r="E1492" s="45"/>
        <tr r="E1100" s="45"/>
        <tr r="E1721" s="45"/>
        <tr r="E944" s="45"/>
        <tr r="E2437" s="45"/>
        <tr r="E2535" s="45"/>
        <tr r="E3086" s="45"/>
        <tr r="E1145" s="45"/>
        <tr r="E1229" s="45"/>
        <tr r="E2275" s="45"/>
        <tr r="E2288" s="45"/>
        <tr r="E793" s="45"/>
        <tr r="E2711" s="45"/>
        <tr r="E1201" s="45"/>
        <tr r="E1928" s="45"/>
        <tr r="E1731" s="45"/>
        <tr r="E1251" s="45"/>
        <tr r="E2526" s="45"/>
        <tr r="E1897" s="45"/>
        <tr r="E2295" s="45"/>
        <tr r="E2400" s="45"/>
        <tr r="E877" s="45"/>
        <tr r="E1384" s="45"/>
        <tr r="E2157" s="45"/>
        <tr r="E3301" s="45"/>
        <tr r="E1810" s="45"/>
        <tr r="E1794" s="45"/>
        <tr r="E2131" s="45"/>
        <tr r="E2580" s="45"/>
        <tr r="E1375" s="45"/>
        <tr r="E1959" s="45"/>
        <tr r="E3185" s="45"/>
        <tr r="E3358" s="45"/>
        <tr r="E70" s="45"/>
        <tr r="E2002" s="45"/>
        <tr r="E2156" s="45"/>
        <tr r="E2897" s="45"/>
        <tr r="E1378" s="45"/>
        <tr r="E2980" s="45"/>
        <tr r="E1484" s="45"/>
        <tr r="E1527" s="45"/>
        <tr r="E2343" s="45"/>
        <tr r="E2821" s="45"/>
        <tr r="E3253" s="45"/>
        <tr r="E2081" s="45"/>
        <tr r="E2621" s="45"/>
        <tr r="E1283" s="45"/>
        <tr r="E3331" s="45"/>
        <tr r="E1907" s="45"/>
        <tr r="E733" s="45"/>
        <tr r="E1543" s="45"/>
        <tr r="E796" s="45"/>
        <tr r="E2397" s="45"/>
        <tr r="E1947" s="45"/>
        <tr r="E3173" s="45"/>
        <tr r="E2957" s="45"/>
        <tr r="E2697" s="45"/>
        <tr r="E929" s="45"/>
        <tr r="E1642" s="45"/>
        <tr r="E1710" s="45"/>
        <tr r="E2411" s="45"/>
        <tr r="E1883" s="45"/>
        <tr r="E1681" s="45"/>
        <tr r="E1596" s="45"/>
        <tr r="E358" s="45"/>
        <tr r="E2008" s="45"/>
        <tr r="E2255" s="45"/>
        <tr r="E1817" s="45"/>
        <tr r="E2108" s="45"/>
        <tr r="E2378" s="45"/>
        <tr r="E2118" s="45"/>
        <tr r="E2159" s="45"/>
        <tr r="E1267" s="45"/>
        <tr r="E1588" s="45"/>
        <tr r="E2645" s="45"/>
        <tr r="E159" s="45"/>
        <tr r="E1630" s="45"/>
        <tr r="E2262" s="45"/>
        <tr r="E2450" s="45"/>
        <tr r="E2849" s="45"/>
        <tr r="E2989" s="45"/>
        <tr r="E3014" s="45"/>
        <tr r="E3093" s="45"/>
        <tr r="E2352" s="45"/>
        <tr r="E2116" s="45"/>
        <tr r="E1116" s="45"/>
        <tr r="E2837" s="45"/>
        <tr r="E2046" s="45"/>
        <tr r="E1650" s="45"/>
        <tr r="E2177" s="45"/>
        <tr r="E2254" s="45"/>
        <tr r="E1099" s="45"/>
        <tr r="E2225" s="45"/>
        <tr r="E1128" s="45"/>
        <tr r="E2420" s="45"/>
        <tr r="E2489" s="45"/>
        <tr r="E2513" s="45"/>
        <tr r="E2248" s="45"/>
        <tr r="E1103" s="45"/>
        <tr r="E2892" s="45"/>
        <tr r="E2379" s="45"/>
        <tr r="E2814" s="45"/>
        <tr r="E2042" s="45"/>
        <tr r="E2529" s="45"/>
        <tr r="E2694" s="45"/>
        <tr r="E1061" s="45"/>
        <tr r="E1585" s="45"/>
        <tr r="E1927" s="45"/>
        <tr r="E2441" s="45"/>
        <tr r="E1419" s="45"/>
        <tr r="E2322" s="45"/>
        <tr r="E1665" s="45"/>
        <tr r="E3457" s="45"/>
        <tr r="E2414" s="45"/>
        <tr r="E2070" s="45"/>
        <tr r="E2791" s="45"/>
        <tr r="E1917" s="45"/>
        <tr r="E1483" s="45"/>
        <tr r="E1996" s="45"/>
        <tr r="E2004" s="45"/>
        <tr r="E2187" s="45"/>
        <tr r="E2601" s="45"/>
        <tr r="E2325" s="45"/>
        <tr r="E876" s="45"/>
        <tr r="E1860" s="45"/>
        <tr r="E1775" s="45"/>
        <tr r="E2371" s="45"/>
        <tr r="E2749" s="45"/>
        <tr r="E1994" s="45"/>
        <tr r="E2078" s="45"/>
        <tr r="E1898" s="45"/>
        <tr r="E2033" s="45"/>
        <tr r="E3053" s="45"/>
        <tr r="E1965" s="45"/>
        <tr r="E3299" s="45"/>
        <tr r="E1499" s="45"/>
        <tr r="E1725" s="45"/>
        <tr r="E2224" s="45"/>
        <tr r="E3023" s="45"/>
        <tr r="E2639" s="45"/>
        <tr r="E2733" s="45"/>
        <tr r="E1053" s="45"/>
        <tr r="E2704" s="45"/>
        <tr r="E2695" s="45"/>
        <tr r="E3278" s="45"/>
        <tr r="E1242" s="45"/>
        <tr r="E2229" s="45"/>
        <tr r="E2681" s="45"/>
        <tr r="E983" s="45"/>
        <tr r="E1486" s="45"/>
        <tr r="E1476" s="45"/>
        <tr r="E1460" s="45"/>
        <tr r="E2284" s="45"/>
        <tr r="E1133" s="45"/>
        <tr r="E2090" s="45"/>
        <tr r="E2357" s="45"/>
        <tr r="E2416" s="45"/>
        <tr r="E2299" s="45"/>
        <tr r="E2167" s="45"/>
        <tr r="E2825" s="45"/>
        <tr r="E1264" s="45"/>
        <tr r="E2012" s="45"/>
        <tr r="E1802" s="45"/>
        <tr r="E1280" s="45"/>
        <tr r="E1154" s="45"/>
        <tr r="E2644" s="45"/>
        <tr r="E1648" s="45"/>
        <tr r="E1565" s="45"/>
        <tr r="E2018" s="45"/>
        <tr r="E3449" s="45"/>
        <tr r="E2475" s="45"/>
        <tr r="E2213" s="45"/>
        <tr r="E1153" s="45"/>
        <tr r="E2628" s="45"/>
        <tr r="E2363" s="45"/>
        <tr r="E2135" s="45"/>
        <tr r="E1791" s="45"/>
        <tr r="E2938" s="45"/>
        <tr r="E982" s="45"/>
        <tr r="E2237" s="45"/>
        <tr r="E1814" s="45"/>
        <tr r="E2153" s="45"/>
        <tr r="E2970" s="45"/>
        <tr r="E1980" s="45"/>
        <tr r="E1191" s="45"/>
        <tr r="E2987" s="45"/>
        <tr r="E2886" s="45"/>
        <tr r="E2407" s="45"/>
        <tr r="E2065" s="45"/>
        <tr r="E2003" s="45"/>
        <tr r="E2718" s="45"/>
        <tr r="E740" s="45"/>
        <tr r="E1434" s="45"/>
        <tr r="E2819" s="45"/>
        <tr r="E1847" s="45"/>
        <tr r="E1279" s="45"/>
        <tr r="E1181" s="45"/>
        <tr r="E1631" s="45"/>
        <tr r="E1718" s="45"/>
        <tr r="E2236" s="45"/>
        <tr r="E1946" s="45"/>
        <tr r="E2890" s="45"/>
        <tr r="E2214" s="45"/>
        <tr r="E3018" s="45"/>
        <tr r="E2144" s="45"/>
        <tr r="E2545" s="45"/>
        <tr r="E2329" s="45"/>
        <tr r="E2485" s="45"/>
        <tr r="E3375" s="45"/>
        <tr r="E1409" s="45"/>
        <tr r="E1730" s="45"/>
        <tr r="E2486" s="45"/>
        <tr r="E1621" s="45"/>
        <tr r="E2908" s="45"/>
        <tr r="E1216" s="45"/>
        <tr r="E2538" s="45"/>
        <tr r="E1325" s="45"/>
        <tr r="E1442" s="45"/>
        <tr r="E2264" s="45"/>
        <tr r="E848" s="45"/>
        <tr r="E1838" s="45"/>
        <tr r="E940" s="45"/>
        <tr r="E1185" s="45"/>
        <tr r="E2900" s="45"/>
        <tr r="E2862" s="45"/>
        <tr r="E3313" s="45"/>
        <tr r="E2887" s="45"/>
        <tr r="E986" s="45"/>
        <tr r="E3219" s="45"/>
        <tr r="E3311" s="45"/>
        <tr r="E2909" s="45"/>
        <tr r="E2993" s="45"/>
        <tr r="E1690" s="45"/>
        <tr r="E2099" s="45"/>
        <tr r="E2126" s="45"/>
        <tr r="E1727" s="45"/>
        <tr r="E1808" s="45"/>
        <tr r="E2059" s="45"/>
        <tr r="E2793" s="45"/>
        <tr r="E3096" s="45"/>
        <tr r="E1281" s="45"/>
        <tr r="E3237" s="45"/>
        <tr r="E2089" s="45"/>
        <tr r="E2634" s="45"/>
        <tr r="E2425" s="45"/>
        <tr r="E1832" s="45"/>
        <tr r="E2700" s="45"/>
        <tr r="E1238" s="45"/>
        <tr r="E1435" s="45"/>
        <tr r="E1477" s="45"/>
        <tr r="E2136" s="45"/>
        <tr r="E1704" s="45"/>
        <tr r="E2532" s="45"/>
        <tr r="E3187" s="45"/>
        <tr r="E3288" s="45"/>
        <tr r="E809" s="45"/>
        <tr r="E210" s="45"/>
        <tr r="E748" s="45"/>
        <tr r="E2762" s="45"/>
        <tr r="E2100" s="45"/>
        <tr r="E1899" s="45"/>
        <tr r="E2541" s="45"/>
        <tr r="E1763" s="45"/>
        <tr r="E2263" s="45"/>
        <tr r="E3136" s="45"/>
        <tr r="E2540" s="45"/>
        <tr r="E2885" s="45"/>
        <tr r="E1105" s="45"/>
        <tr r="E2303" s="45"/>
        <tr r="E2805" s="45"/>
        <tr r="E1494" s="45"/>
        <tr r="E2457" s="45"/>
        <tr r="E2427" s="45"/>
        <tr r="E2172" s="45"/>
        <tr r="E2569" s="45"/>
        <tr r="E3423" s="45"/>
        <tr r="E1557" s="45"/>
        <tr r="E2757" s="45"/>
        <tr r="E2315" s="45"/>
        <tr r="E2134" s="45"/>
        <tr r="E2564" s="45"/>
        <tr r="E2767" s="45"/>
        <tr r="E2469" s="45"/>
        <tr r="E2559" s="45"/>
        <tr r="E3009" s="45"/>
        <tr r="E2843" s="45"/>
        <tr r="E1580" s="45"/>
        <tr r="E2907" s="45"/>
        <tr r="E2460" s="45"/>
        <tr r="E1072" s="45"/>
        <tr r="E1462" s="45"/>
        <tr r="E2163" s="45"/>
        <tr r="E1678" s="45"/>
        <tr r="E1743" s="45"/>
        <tr r="E2149" s="45"/>
        <tr r="E2424" s="45"/>
        <tr r="E1688" s="45"/>
        <tr r="E1956" s="45"/>
        <tr r="E2839" s="45"/>
        <tr r="E1087" s="45"/>
        <tr r="E1749" s="45"/>
        <tr r="E2818" s="45"/>
        <tr r="E3410" s="45"/>
        <tr r="E2744" s="45"/>
        <tr r="E2406" s="45"/>
        <tr r="E1236" s="45"/>
        <tr r="E638" s="45"/>
        <tr r="E1490" s="45"/>
        <tr r="E2285" s="45"/>
        <tr r="E2537" s="45"/>
        <tr r="E2636" s="45"/>
        <tr r="E1820" s="45"/>
        <tr r="E1925" s="45"/>
        <tr r="E2588" s="45"/>
        <tr r="E2865" s="45"/>
        <tr r="E2045" s="45"/>
        <tr r="E2372" s="45"/>
        <tr r="E1686" s="45"/>
        <tr r="E2998" s="45"/>
        <tr r="E2822" s="45"/>
        <tr r="E2620" s="45"/>
        <tr r="E1902" s="45"/>
        <tr r="E2454" s="45"/>
        <tr r="E2641" s="45"/>
        <tr r="E2182" s="45"/>
        <tr r="E1971" s="45"/>
        <tr r="E65" s="45"/>
        <tr r="E3154" s="45"/>
        <tr r="E2009" s="45"/>
        <tr r="E1983" s="45"/>
        <tr r="E2747" s="45"/>
        <tr r="E1654" s="45"/>
        <tr r="E2316" s="45"/>
        <tr r="E1878" s="45"/>
        <tr r="E2872" s="45"/>
        <tr r="E3298" s="45"/>
        <tr r="E2392" s="45"/>
        <tr r="E2326" s="45"/>
        <tr r="E2585" s="45"/>
        <tr r="E2686" s="45"/>
        <tr r="E2945" s="45"/>
        <tr r="E2848" s="45"/>
        <tr r="E2522" s="45"/>
        <tr r="E1332" s="45"/>
        <tr r="E645" s="45"/>
        <tr r="E2666" s="45"/>
        <tr r="E2556" s="45"/>
        <tr r="E520" s="45"/>
        <tr r="E2643" s="45"/>
        <tr r="E3058" s="45"/>
        <tr r="E3183" s="45"/>
        <tr r="E2525" s="45"/>
        <tr r="E2219" s="45"/>
        <tr r="E2048" s="45"/>
        <tr r="E2208" s="45"/>
        <tr r="E2782" s="45"/>
        <tr r="E2481" s="45"/>
        <tr r="E2359" s="45"/>
        <tr r="E1751" s="45"/>
        <tr r="E1993" s="45"/>
        <tr r="E2137" s="45"/>
        <tr r="E2780" s="45"/>
        <tr r="E2146" s="45"/>
        <tr r="E194" s="45"/>
        <tr r="E2026" s="45"/>
        <tr r="E3075" s="45"/>
        <tr r="E2279" s="45"/>
        <tr r="E2974" s="45"/>
        <tr r="E2990" s="45"/>
        <tr r="E2790" s="45"/>
        <tr r="E63" s="45"/>
        <tr r="E2627" s="45"/>
        <tr r="E1605" s="45"/>
        <tr r="E3320" s="45"/>
        <tr r="E1353" s="45"/>
        <tr r="E3114" s="45"/>
        <tr r="E900" s="45"/>
        <tr r="E2232" s="45"/>
        <tr r="E2539" s="45"/>
        <tr r="E1737" s="45"/>
        <tr r="E2705" s="45"/>
        <tr r="E2164" s="45"/>
        <tr r="E1437" s="45"/>
        <tr r="E2514" s="45"/>
        <tr r="E2803" s="45"/>
        <tr r="E3192" s="45"/>
        <tr r="E1663" s="45"/>
        <tr r="E2853" s="45"/>
        <tr r="E2779" s="45"/>
        <tr r="E2692" s="45"/>
        <tr r="E2439" s="45"/>
        <tr r="E3101" s="45"/>
        <tr r="E3396" s="45"/>
        <tr r="E2701" s="45"/>
        <tr r="E3109" s="45"/>
        <tr r="E2007" s="45"/>
        <tr r="E2871" s="45"/>
        <tr r="E2333" s="45"/>
        <tr r="E2319" s="45"/>
        <tr r="E1321" s="45"/>
        <tr r="E2334" s="45"/>
        <tr r="E3079" s="45"/>
        <tr r="E2642" s="45"/>
        <tr r="E2393" s="45"/>
        <tr r="E2652" s="45"/>
        <tr r="E1635" s="45"/>
        <tr r="E2445" s="45"/>
        <tr r="E2915" s="45"/>
        <tr r="E2361" s="45"/>
        <tr r="E3370" s="45"/>
        <tr r="E2178" s="45"/>
        <tr r="E2301" s="45"/>
        <tr r="E1783" s="45"/>
        <tr r="E2113" s="45"/>
        <tr r="E2979" s="45"/>
        <tr r="E2031" s="45"/>
        <tr r="E1796" s="45"/>
        <tr r="E3044" s="45"/>
        <tr r="E2828" s="45"/>
        <tr r="E2785" s="45"/>
        <tr r="E2277" s="45"/>
        <tr r="E2975" s="45"/>
        <tr r="E2010" s="45"/>
        <tr r="E3095" s="45"/>
        <tr r="E1952" s="45"/>
        <tr r="E2191" s="45"/>
        <tr r="E2950" s="45"/>
        <tr r="E2336" s="45"/>
        <tr r="E2963" s="45"/>
        <tr r="E2380" s="45"/>
        <tr r="E3322" s="45"/>
        <tr r="E2629" s="45"/>
        <tr r="E3195" s="45"/>
        <tr r="E2549" s="45"/>
        <tr r="E2955" s="45"/>
        <tr r="E1966" s="45"/>
        <tr r="E2511" s="45"/>
        <tr r="E2317" s="45"/>
        <tr r="E2880" s="45"/>
        <tr r="E2396" s="45"/>
        <tr r="E604" s="45"/>
        <tr r="E2190" s="45"/>
        <tr r="E2355" s="45"/>
        <tr r="E3069" s="45"/>
        <tr r="E2510" s="45"/>
        <tr r="E1575" s="45"/>
        <tr r="E2883" s="45"/>
        <tr r="E2139" s="45"/>
        <tr r="E1466" s="45"/>
        <tr r="E2524" s="45"/>
        <tr r="E2440" s="45"/>
        <tr r="E2305" s="45"/>
        <tr r="E3467" s="45"/>
        <tr r="E1985" s="45"/>
        <tr r="E2138" s="45"/>
        <tr r="E3458" s="45"/>
        <tr r="E2119" s="45"/>
        <tr r="E1771" s="45"/>
        <tr r="E2314" s="45"/>
        <tr r="E2860" s="45"/>
        <tr r="E3382" s="45"/>
        <tr r="E2812" s="45"/>
        <tr r="E2413" s="45"/>
        <tr r="E1813" s="45"/>
        <tr r="E2576" s="45"/>
        <tr r="E2479" s="45"/>
        <tr r="E2889" s="45"/>
        <tr r="E3258" s="45"/>
        <tr r="E2462" s="45"/>
        <tr r="E2289" s="45"/>
        <tr r="E2196" s="45"/>
        <tr r="E2244" s="45"/>
        <tr r="E1609" s="45"/>
        <tr r="E2937" s="45"/>
        <tr r="E2257" s="45"/>
        <tr r="E2494" s="45"/>
        <tr r="E2280" s="45"/>
        <tr r="E2058" s="45"/>
        <tr r="E2444" s="45"/>
        <tr r="E3234" s="45"/>
        <tr r="E3016" s="45"/>
        <tr r="E3073" s="45"/>
        <tr r="E2801" s="45"/>
        <tr r="E2464" s="45"/>
        <tr r="E2041" s="45"/>
        <tr r="E1949" s="45"/>
        <tr r="E2387" s="45"/>
        <tr r="E2994" s="45"/>
        <tr r="E2337" s="45"/>
        <tr r="E2025" s="45"/>
        <tr r="E2854" s="45"/>
        <tr r="E908" s="45"/>
        <tr r="E2772" s="45"/>
        <tr r="E2133" s="45"/>
        <tr r="E2158" s="45"/>
        <tr r="E2579" s="45"/>
        <tr r="E3070" s="45"/>
        <tr r="E2181" s="45"/>
        <tr r="E988" s="45"/>
        <tr r="E2527" s="45"/>
        <tr r="E1177" s="45"/>
        <tr r="E2714" s="45"/>
        <tr r="E2123" s="45"/>
        <tr r="E2689" s="45"/>
        <tr r="E2013" s="45"/>
        <tr r="E2506" s="45"/>
        <tr r="E2220" s="45"/>
        <tr r="E2408" s="45"/>
        <tr r="E2836" s="45"/>
        <tr r="E2515" s="45"/>
        <tr r="E1590" s="45"/>
        <tr r="E887" s="45"/>
        <tr r="E1169" s="45"/>
        <tr r="E2691" s="45"/>
        <tr r="E2622" s="45"/>
        <tr r="E2456" s="45"/>
        <tr r="E3012" s="45"/>
        <tr r="E2501" s="45"/>
        <tr r="E2169" s="45"/>
        <tr r="E2720" s="45"/>
        <tr r="E3345" s="45"/>
        <tr r="E2912" s="45"/>
        <tr r="E2962" s="45"/>
        <tr r="E2687" s="45"/>
        <tr r="E2699" s="45"/>
        <tr r="E2391" s="45"/>
        <tr r="E1905" s="45"/>
        <tr r="E2365" s="45"/>
        <tr r="E2751" s="45"/>
        <tr r="E2796" s="45"/>
        <tr r="E3137" s="45"/>
        <tr r="E2926" s="45"/>
        <tr r="E3376" s="45"/>
        <tr r="E3329" s="45"/>
        <tr r="E1859" s="45"/>
        <tr r="E3247" s="45"/>
        <tr r="E3487" s="45"/>
        <tr r="E2278" s="45"/>
        <tr r="E3026" s="45"/>
        <tr r="E3217" s="45"/>
        <tr r="E1970" s="45"/>
        <tr r="E1919" s="45"/>
        <tr r="E2656" s="45"/>
        <tr r="E3290" s="45"/>
        <tr r="E1753" s="45"/>
        <tr r="E3048" s="45"/>
        <tr r="E1757" s="45"/>
        <tr r="E3108" s="45"/>
        <tr r="E1190" s="45"/>
        <tr r="E3222" s="45"/>
        <tr r="E2977" s="45"/>
        <tr r="E2739" s="45"/>
        <tr r="E2516" s="45"/>
        <tr r="E3406" s="45"/>
        <tr r="E2619" s="45"/>
        <tr r="E2851" s="45"/>
        <tr r="E2919" s="45"/>
        <tr r="E1634" s="45"/>
        <tr r="E2663" s="45"/>
        <tr r="E2417" s="45"/>
        <tr r="E2617" s="45"/>
        <tr r="E3451" s="45"/>
        <tr r="E3090" s="45"/>
        <tr r="E3134" s="45"/>
        <tr r="E3271" s="45"/>
        <tr r="E3367" s="45"/>
        <tr r="E2722" s="45"/>
        <tr r="E2106" s="45"/>
        <tr r="E2614" s="45"/>
        <tr r="E1207" s="45"/>
        <tr r="E2125" s="45"/>
        <tr r="E2750" s="45"/>
        <tr r="E2505" s="45"/>
        <tr r="E2788" s="45"/>
        <tr r="E3377" s="45"/>
        <tr r="E2599" s="45"/>
        <tr r="E3418" s="45"/>
        <tr r="E2847" s="45"/>
        <tr r="E2995" s="45"/>
        <tr r="E2596" s="45"/>
        <tr r="E2385" s="45"/>
        <tr r="E2395" s="45"/>
        <tr r="E2517" s="45"/>
        <tr r="E2923" s="45"/>
        <tr r="E1986" s="45"/>
        <tr r="E3076" s="45"/>
        <tr r="E3221" s="45"/>
        <tr r="E2175" s="45"/>
        <tr r="E3161" s="45"/>
        <tr r="E2349" s="45"/>
        <tr r="E3081" s="45"/>
        <tr r="E2422" s="45"/>
        <tr r="E2593" s="45"/>
        <tr r="E2708" s="45"/>
        <tr r="E2049" s="45"/>
        <tr r="E3444" s="45"/>
        <tr r="E2358" s="45"/>
        <tr r="E2764" s="45"/>
        <tr r="E3347" s="45"/>
        <tr r="E2752" s="45"/>
        <tr r="E3297" s="45"/>
        <tr r="E2844" s="45"/>
        <tr r="E2899" s="45"/>
        <tr r="E2206" s="45"/>
        <tr r="E3029" s="45"/>
        <tr r="E3372" s="45"/>
        <tr r="E3414" s="45"/>
        <tr r="E2051" s="45"/>
        <tr r="E3340" s="45"/>
        <tr r="E3254" s="45"/>
        <tr r="E2740" s="45"/>
        <tr r="E2582" s="45"/>
        <tr r="E3092" s="45"/>
        <tr r="E2082" s="45"/>
        <tr r="E3294" s="45"/>
        <tr r="E2581" s="45"/>
        <tr r="E1788" s="45"/>
        <tr r="E2561" s="45"/>
        <tr r="E2534" s="45"/>
        <tr r="E1816" s="45"/>
        <tr r="E2978" s="45"/>
        <tr r="E2618" s="45"/>
        <tr r="E1744" s="45"/>
        <tr r="E3065" s="45"/>
        <tr r="E59" s="45"/>
        <tr r="E3040" s="45"/>
        <tr r="E3310" s="45"/>
        <tr r="E2273" s="45"/>
        <tr r="E2563" s="45"/>
        <tr r="E3365" s="45"/>
        <tr r="E2794" s="45"/>
        <tr r="E2503" s="45"/>
        <tr r="E2916" s="45"/>
        <tr r="E3261" s="45"/>
        <tr r="E3412" s="45"/>
        <tr r="E707" s="45"/>
        <tr r="E2904" s="45"/>
        <tr r="E3072" s="45"/>
        <tr r="E2670" s="45"/>
        <tr r="E1572" s="45"/>
        <tr r="E3362" s="45"/>
        <tr r="E2863" s="45"/>
        <tr r="E3042" s="45"/>
        <tr r="E2023" s="45"/>
        <tr r="E3123" s="45"/>
        <tr r="E1992" s="45"/>
        <tr r="E1707" s="45"/>
        <tr r="E2933" s="45"/>
        <tr r="E1235" s="45"/>
        <tr r="E1310" s="45"/>
        <tr r="E2274" s="45"/>
        <tr r="E1161" s="45"/>
        <tr r="E3110" s="45"/>
        <tr r="E2230" s="45"/>
        <tr r="E2931" s="45"/>
        <tr r="E2658" s="45"/>
        <tr r="E3386" s="45"/>
        <tr r="E2778" s="45"/>
        <tr r="E2936" s="45"/>
        <tr r="E1846" s="45"/>
        <tr r="E2776" s="45"/>
        <tr r="E2543" s="45"/>
        <tr r="E1972" s="45"/>
        <tr r="E2807" s="45"/>
        <tr r="E1896" s="45"/>
        <tr r="E2066" s="45"/>
        <tr r="E3469" s="45"/>
        <tr r="E2491" s="45"/>
        <tr r="E2715" s="45"/>
        <tr r="E3152" s="45"/>
        <tr r="E3366" s="45"/>
        <tr r="E962" s="45"/>
        <tr r="E2735" s="45"/>
        <tr r="E2840" s="45"/>
        <tr r="E3319" s="45"/>
        <tr r="E2053" s="45"/>
        <tr r="E3384" s="45"/>
        <tr r="E2402" s="45"/>
        <tr r="E3349" s="45"/>
        <tr r="E2813" s="45"/>
        <tr r="E1562" s="45"/>
        <tr r="E3226" s="45"/>
        <tr r="E2683" s="45"/>
        <tr r="E2404" s="45"/>
        <tr r="E2878" s="45"/>
        <tr r="E3064" s="45"/>
        <tr r="E1886" s="45"/>
        <tr r="E2717" s="45"/>
        <tr r="E2548" s="45"/>
        <tr r="E2148" s="45"/>
        <tr r="E2383" s="45"/>
        <tr r="E2508" s="45"/>
        <tr r="E2657" s="45"/>
        <tr r="E3252" s="45"/>
        <tr r="E3437" s="45"/>
        <tr r="E1931" s="45"/>
        <tr r="E2952" s="45"/>
        <tr r="E1226" s="45"/>
        <tr r="E2882" s="45"/>
        <tr r="E2999" s="45"/>
        <tr r="E1998" s="45"/>
        <tr r="E2605" s="45"/>
        <tr r="E2817" s="45"/>
        <tr r="E2562" s="45"/>
        <tr r="E2674" s="45"/>
        <tr r="E2364" s="45"/>
        <tr r="E2827" s="45"/>
        <tr r="E2775" s="45"/>
        <tr r="E3157" s="45"/>
        <tr r="E2320" s="45"/>
        <tr r="E68" s="45"/>
        <tr r="E1755" s="45"/>
        <tr r="E2809" s="45"/>
        <tr r="E2176" s="45"/>
        <tr r="E3039" s="45"/>
        <tr r="E2707" s="45"/>
        <tr r="E3119" s="45"/>
        <tr r="E3235" s="45"/>
        <tr r="E1106" s="45"/>
        <tr r="E2057" s="45"/>
        <tr r="E1973" s="45"/>
        <tr r="E2001" s="45"/>
        <tr r="E3061" s="45"/>
        <tr r="E3043" s="45"/>
        <tr r="E2684" s="45"/>
        <tr r="E3201" s="45"/>
        <tr r="E3047" s="45"/>
        <tr r="E2104" s="45"/>
        <tr r="E1502" s="45"/>
        <tr r="E2463" s="45"/>
        <tr r="E2346" s="45"/>
        <tr r="E2377" s="45"/>
        <tr r="E2595" s="45"/>
        <tr r="E3036" s="45"/>
        <tr r="E2259" s="45"/>
        <tr r="E1488" s="45"/>
        <tr r="E3046" s="45"/>
        <tr r="E3145" s="45"/>
        <tr r="E2085" s="45"/>
        <tr r="E2800" s="45"/>
        <tr r="E2824" s="45"/>
        <tr r="E2101" s="45"/>
        <tr r="E2557" s="45"/>
        <tr r="E2458" s="45"/>
        <tr r="E2835" s="45"/>
        <tr r="E648" s="45"/>
        <tr r="E2132" s="45"/>
        <tr r="E2520" s="45"/>
        <tr r="E1739" s="45"/>
        <tr r="E2944" s="45"/>
        <tr r="E3206" s="45"/>
        <tr r="E3257" s="45"/>
        <tr r="E1786" s="45"/>
        <tr r="E760" s="45"/>
        <tr r="E1719" s="45"/>
        <tr r="E1849" s="45"/>
        <tr r="E2442" s="45"/>
        <tr r="E2797" s="45"/>
        <tr r="E66" s="45"/>
        <tr r="E3129" s="45"/>
        <tr r="E2859" s="45"/>
        <tr r="E3266" s="45"/>
        <tr r="E2251" s="45"/>
        <tr r="E2693" s="45"/>
        <tr r="E2019" s="45"/>
        <tr r="E2799" s="45"/>
        <tr r="E3120" s="45"/>
        <tr r="E2966" s="45"/>
        <tr r="E2161" s="45"/>
        <tr r="E2725" s="45"/>
        <tr r="E2449" s="45"/>
        <tr r="E1833" s="45"/>
        <tr r="E2746" s="45"/>
        <tr r="E3020" s="45"/>
        <tr r="E2348" s="45"/>
        <tr r="E2754" s="45"/>
        <tr r="E3245" s="45"/>
        <tr r="E2272" s="45"/>
        <tr r="E2231" s="45"/>
        <tr r="E3223" s="45"/>
        <tr r="E1841" s="45"/>
        <tr r="E2091" s="45"/>
        <tr r="E2755" s="45"/>
        <tr r="E2586" s="45"/>
        <tr r="E2050" s="45"/>
        <tr r="E2480" s="45"/>
        <tr r="E3279" s="45"/>
        <tr r="E3174" s="45"/>
        <tr r="E3197" s="45"/>
        <tr r="E2712" s="45"/>
        <tr r="E3238" s="45"/>
        <tr r="E3097" s="45"/>
        <tr r="E2870" s="45"/>
        <tr r="E2495" s="45"/>
        <tr r="E2625" s="45"/>
        <tr r="E2669" s="45"/>
        <tr r="E2017" s="45"/>
        <tr r="E3395" s="45"/>
        <tr r="E3091" s="45"/>
        <tr r="E3055" s="45"/>
        <tr r="E3431" s="45"/>
        <tr r="E3275" s="45"/>
        <tr r="E2789" s="45"/>
        <tr r="E3106" s="45"/>
        <tr r="E3068" s="45"/>
        <tr r="E2688" s="45"/>
        <tr r="E2637" s="45"/>
        <tr r="E2661" s="45"/>
        <tr r="E3390" s="45"/>
        <tr r="E2382" s="45"/>
        <tr r="E3383" s="45"/>
        <tr r="E61" s="45"/>
        <tr r="E2928" s="45"/>
        <tr r="E1840" s="45"/>
        <tr r="E1703" s="45"/>
        <tr r="E2795" s="45"/>
        <tr r="E3121" s="45"/>
        <tr r="E2786" s="45"/>
        <tr r="E3215" s="45"/>
        <tr r="E2792" s="45"/>
        <tr r="E2756" s="45"/>
        <tr r="E3351" s="45"/>
        <tr r="E2290" s="45"/>
        <tr r="E2734" s="45"/>
        <tr r="E3374" s="45"/>
        <tr r="E1892" s="45"/>
        <tr r="E2965" s="45"/>
        <tr r="E2597" s="45"/>
        <tr r="E3381" s="45"/>
        <tr r="E3224" s="45"/>
        <tr r="E3474" s="45"/>
        <tr r="E2771" s="45"/>
        <tr r="E1750" s="45"/>
        <tr r="E2328" s="45"/>
        <tr r="E3263" s="45"/>
        <tr r="E3267" s="45"/>
        <tr r="E2960" s="45"/>
        <tr r="E2388" s="45"/>
        <tr r="E3122" s="45"/>
        <tr r="E3115" s="45"/>
        <tr r="E2492" s="45"/>
        <tr r="E2218" s="45"/>
        <tr r="E2227" s="45"/>
        <tr r="E2903" s="45"/>
        <tr r="E2830" s="45"/>
        <tr r="E3400" s="45"/>
        <tr r="E3428" s="45"/>
        <tr r="E3316" s="45"/>
        <tr r="E2997" s="45"/>
        <tr r="E2787" s="45"/>
        <tr r="E3244" s="45"/>
        <tr r="E3143" s="45"/>
        <tr r="E3336" s="45"/>
        <tr r="E3071" s="45"/>
        <tr r="E2608" s="45"/>
        <tr r="E3021" s="45"/>
        <tr r="E3156" s="45"/>
        <tr r="E3017" s="45"/>
        <tr r="E2465" s="45"/>
        <tr r="E3078" s="45"/>
        <tr r="E3158" s="45"/>
        <tr r="E2874" s="45"/>
        <tr r="E3006" s="45"/>
        <tr r="E2682" s="45"/>
        <tr r="E2729" s="45"/>
        <tr r="E2375" s="45"/>
        <tr r="E3243" s="45"/>
        <tr r="E2069" s="45"/>
        <tr r="E2252" s="45"/>
        <tr r="E3369" s="45"/>
        <tr r="E3172" s="45"/>
        <tr r="E3240" s="45"/>
        <tr r="E2186" s="45"/>
        <tr r="E2940" s="45"/>
        <tr r="E1848" s="45"/>
        <tr r="E2961" s="45"/>
        <tr r="E3181" s="45"/>
        <tr r="E2308" s="45"/>
        <tr r="E3485" s="45"/>
        <tr r="E3318" s="45"/>
        <tr r="E2180" s="45"/>
        <tr r="E2655" s="45"/>
        <tr r="E2763" s="45"/>
        <tr r="E2798" s="45"/>
        <tr r="E2590" s="45"/>
        <tr r="E2546" s="45"/>
        <tr r="E3323" s="45"/>
        <tr r="E2834" s="45"/>
        <tr r="E2210" s="45"/>
        <tr r="E2602" s="45"/>
        <tr r="E3338" s="45"/>
        <tr r="E2884" s="45"/>
        <tr r="E3024" s="45"/>
        <tr r="E2483" s="45"/>
        <tr r="E3019" s="45"/>
        <tr r="E1940" s="45"/>
        <tr r="E2482" s="45"/>
        <tr r="E1825" s="45"/>
        <tr r="E3248" s="45"/>
        <tr r="E2376" s="45"/>
        <tr r="E2518" s="45"/>
        <tr r="E3246" s="45"/>
        <tr r="E1159" s="45"/>
        <tr r="E3236" s="45"/>
        <tr r="E2507" s="45"/>
        <tr r="E2610" s="45"/>
        <tr r="E2022" s="45"/>
        <tr r="E3292" s="45"/>
        <tr r="E2466" s="45"/>
        <tr r="E1858" s="45"/>
        <tr r="E2638" s="45"/>
        <tr r="E3170" s="45"/>
        <tr r="E2566" s="45"/>
        <tr r="E1920" s="45"/>
        <tr r="E2647" s="45"/>
        <tr r="E1987" s="45"/>
        <tr r="E3407" s="45"/>
        <tr r="E2716" s="45"/>
        <tr r="E2723" s="45"/>
        <tr r="E2604" s="45"/>
        <tr r="E2917" s="45"/>
        <tr r="E3045" s="45"/>
        <tr r="E3210" s="45"/>
        <tr r="E2984" s="45"/>
        <tr r="E2831" s="45"/>
        <tr r="E3002" s="45"/>
        <tr r="E3013" s="45"/>
        <tr r="E2531" s="45"/>
        <tr r="E3464" s="45"/>
        <tr r="E3287" s="45"/>
        <tr r="E3176" s="45"/>
        <tr r="E3321" s="45"/>
        <tr r="E2942" s="45"/>
        <tr r="E2459" s="45"/>
        <tr r="E3312" s="45"/>
        <tr r="E3213" s="45"/>
        <tr r="E2838" s="45"/>
        <tr r="E2633" s="45"/>
        <tr r="E3200" s="45"/>
        <tr r="E2768" s="45"/>
        <tr r="E1479" s="45"/>
        <tr r="E2554" s="45"/>
        <tr r="E3087" s="45"/>
        <tr r="E2433" s="45"/>
        <tr r="E3473" s="45"/>
        <tr r="E2660" s="45"/>
        <tr r="E2724" s="45"/>
        <tr r="E3102" s="45"/>
        <tr r="E3250" s="45"/>
        <tr r="E69" s="45"/>
        <tr r="E3332" s="45"/>
        <tr r="E3027" s="45"/>
        <tr r="E2302" s="45"/>
        <tr r="E2577" s="45"/>
        <tr r="E2249" s="45"/>
        <tr r="E3098" s="45"/>
        <tr r="E3324" s="45"/>
        <tr r="E2313" s="45"/>
        <tr r="E2283" s="45"/>
        <tr r="E3208" s="45"/>
        <tr r="E2613" s="45"/>
        <tr r="E2929" s="45"/>
        <tr r="E2673" s="45"/>
        <tr r="E2551" s="45"/>
        <tr r="E3259" s="45"/>
        <tr r="E2261" s="45"/>
        <tr r="E2253" s="45"/>
        <tr r="E2959" s="45"/>
        <tr r="E2894" s="45"/>
        <tr r="E3445" s="45"/>
        <tr r="E3335" s="45"/>
        <tr r="E3404" s="45"/>
        <tr r="E2826" s="45"/>
        <tr r="E3198" s="45"/>
        <tr r="E3438" s="45"/>
        <tr r="E2675" s="45"/>
        <tr r="E3125" s="45"/>
        <tr r="E2467" s="45"/>
        <tr r="E2338" s="45"/>
        <tr r="E3056" s="45"/>
        <tr r="E2664" s="45"/>
        <tr r="E3149" s="45"/>
        <tr r="E2816" s="45"/>
        <tr r="E2611" s="45"/>
        <tr r="E3314" s="45"/>
        <tr r="E3421" s="45"/>
        <tr r="E2802" s="45"/>
        <tr r="E2567" s="45"/>
        <tr r="E2935" s="45"/>
        <tr r="E2341" s="45"/>
        <tr r="E3460" s="45"/>
        <tr r="E3003" s="45"/>
        <tr r="E2996" s="45"/>
        <tr r="E2345" s="45"/>
        <tr r="E2323" s="45"/>
        <tr r="E2951" s="45"/>
        <tr r="E2282" s="45"/>
        <tr r="E3216" s="45"/>
        <tr r="E2487" s="45"/>
        <tr r="E2574" s="45"/>
        <tr r="E2939" s="45"/>
        <tr r="E2727" s="45"/>
        <tr r="E2806" s="45"/>
        <tr r="E3207" s="45"/>
        <tr r="E3148" s="45"/>
        <tr r="E3300" s="45"/>
        <tr r="E2145" s="45"/>
        <tr r="E2893" s="45"/>
        <tr r="E3317" s="45"/>
        <tr r="E3456" s="45"/>
        <tr r="E3486" s="45"/>
        <tr r="E2773" s="45"/>
        <tr r="E3162" s="45"/>
        <tr r="E2223" s="45"/>
        <tr r="E2600" s="45"/>
        <tr r="E3411" s="45"/>
        <tr r="E3052" s="45"/>
        <tr r="E2097" s="45"/>
        <tr r="E3308" s="45"/>
        <tr r="E2665" s="45"/>
        <tr r="E3424" s="45"/>
        <tr r="E2591" s="45"/>
        <tr r="E3182" s="45"/>
        <tr r="E2550" s="45"/>
        <tr r="E3105" s="45"/>
        <tr r="E3190" s="45"/>
        <tr r="E2698" s="45"/>
        <tr r="E3160" s="45"/>
        <tr r="E3356" s="45"/>
        <tr r="E3416" s="45"/>
        <tr r="E3028" s="45"/>
        <tr r="E3388" s="45"/>
        <tr r="E2804" s="45"/>
        <tr r="E2976" s="45"/>
        <tr r="E3344" s="45"/>
        <tr r="E3274" s="45"/>
        <tr r="E2736" s="45"/>
        <tr r="E3479" s="45"/>
        <tr r="E2360" s="45"/>
        <tr r="E3343" s="45"/>
        <tr r="E2918" s="45"/>
        <tr r="E3112" s="45"/>
        <tr r="E3038" s="45"/>
        <tr r="E2811" s="45"/>
        <tr r="E3204" s="45"/>
        <tr r="E3116" s="45"/>
        <tr r="E2906" s="45"/>
        <tr r="E2949" s="45"/>
        <tr r="E3179" s="45"/>
        <tr r="E1740" s="45"/>
        <tr r="E2342" s="45"/>
        <tr r="E2905" s="45"/>
        <tr r="E2238" s="45"/>
        <tr r="E2823" s="45"/>
        <tr r="E3113" s="45"/>
        <tr r="E2631" s="45"/>
        <tr r="E3218" s="45"/>
        <tr r="E3062" s="45"/>
        <tr r="E3269" s="45"/>
        <tr r="E3296" s="45"/>
        <tr r="E3088" s="45"/>
        <tr r="E3468" s="45"/>
        <tr r="E1995" s="45"/>
        <tr r="E58" s="45"/>
        <tr r="E2972" s="45"/>
        <tr r="E3306" s="45"/>
        <tr r="E3480" s="45"/>
        <tr r="E2924" s="45"/>
        <tr r="E3203" s="45"/>
        <tr r="E3305" s="45"/>
        <tr r="E2943" s="45"/>
        <tr r="E3175" s="45"/>
        <tr r="E2991" s="45"/>
        <tr r="E3363" s="45"/>
        <tr r="E3239" s="45"/>
        <tr r="E3107" s="45"/>
        <tr r="E3188" s="45"/>
        <tr r="E2855" s="45"/>
        <tr r="E3491" s="45"/>
        <tr r="E2953" s="45"/>
        <tr r="E3342" s="45"/>
        <tr r="E3155" s="45"/>
        <tr r="E3463" s="45"/>
        <tr r="E2624" s="45"/>
        <tr r="E2981" s="45"/>
        <tr r="E3359" s="45"/>
        <tr r="E2810" s="45"/>
        <tr r="E3084" s="45"/>
        <tr r="E3168" s="45"/>
        <tr r="E3481" s="45"/>
        <tr r="E2560" s="45"/>
        <tr r="E3194" s="45"/>
        <tr r="E2948" s="45"/>
        <tr r="E2710" s="45"/>
        <tr r="E2921" s="45"/>
        <tr r="E3282" s="45"/>
        <tr r="E3035" s="45"/>
        <tr r="E3005" s="45"/>
        <tr r="E3291" s="45"/>
        <tr r="E3330" s="45"/>
        <tr r="E3352" s="45"/>
        <tr r="E56" s="45"/>
        <tr r="E2969" s="45"/>
        <tr r="E2852" s="45"/>
        <tr r="E3060" s="45"/>
        <tr r="E3283" s="45"/>
        <tr r="E3361" s="45"/>
        <tr r="E3147" s="45"/>
        <tr r="E3082" s="45"/>
        <tr r="E2766" s="45"/>
        <tr r="E2888" s="45"/>
        <tr r="E3165" s="45"/>
        <tr r="E57" s="45"/>
        <tr r="E1921" s="45"/>
        <tr r="E2476" s="45"/>
        <tr r="E3490" s="45"/>
        <tr r="E2246" s="45"/>
        <tr r="E3441" s="45"/>
        <tr r="E1735" s="45"/>
        <tr r="E2555" s="45"/>
        <tr r="E2861" s="45"/>
        <tr r="E2992" s="45"/>
        <tr r="E3434" s="45"/>
        <tr r="E2568" s="45"/>
        <tr r="E2745" s="45"/>
        <tr r="E1888" s="45"/>
        <tr r="E3492" s="45"/>
        <tr r="E2490" s="45"/>
        <tr r="E2983" s="45"/>
        <tr r="E3067" s="45"/>
        <tr r="E2671" s="45"/>
        <tr r="E3462" s="45"/>
        <tr r="E3230" s="45"/>
        <tr r="E2988" s="45"/>
        <tr r="E3264" s="45"/>
        <tr r="E2927" s="45"/>
        <tr r="E2922" s="45"/>
        <tr r="E3099" s="45"/>
        <tr r="E3031" s="45"/>
        <tr r="E3415" s="45"/>
        <tr r="E3455" s="45"/>
        <tr r="E2193" s="45"/>
        <tr r="E2429" s="45"/>
        <tr r="E2578" s="45"/>
        <tr r="E3302" s="45"/>
        <tr r="E2881" s="45"/>
        <tr r="E3270" s="45"/>
        <tr r="E3130" s="45"/>
        <tr r="E2680" s="45"/>
        <tr r="E3142" s="45"/>
        <tr r="E2857" s="45"/>
        <tr r="E3401" s="45"/>
        <tr r="E3166" s="45"/>
        <tr r="E2930" s="45"/>
        <tr r="E2430" s="45"/>
        <tr r="E2958" s="45"/>
        <tr r="E3393" s="45"/>
        <tr r="E3484" s="45"/>
        <tr r="E2910" s="45"/>
        <tr r="E2709" s="45"/>
        <tr r="E3212" s="45"/>
        <tr r="E3399" s="45"/>
        <tr r="E3477" s="45"/>
        <tr r="E2565" s="45"/>
        <tr r="E2353" s="45"/>
        <tr r="E3447" s="45"/>
        <tr r="E2419" s="45"/>
        <tr r="E3233" s="45"/>
        <tr r="E3334" s="45"/>
        <tr r="E1944" s="45"/>
        <tr r="E2389" s="45"/>
        <tr r="E2140" s="45"/>
        <tr r="E2911" s="45"/>
        <tr r="E3228" s="45"/>
        <tr r="E3430" s="45"/>
        <tr r="E3348" s="45"/>
        <tr r="E2677" s="45"/>
        <tr r="E2165" s="45"/>
        <tr r="E2702" s="45"/>
        <tr r="E2499" s="45"/>
        <tr r="E2347" s="45"/>
        <tr r="E3229" s="45"/>
        <tr r="E3353" s="45"/>
        <tr r="E3191" s="45"/>
        <tr r="E2205" s="45"/>
        <tr r="E2609" s="45"/>
        <tr r="E3074" s="45"/>
        <tr r="E2250" s="45"/>
        <tr r="E3425" s="45"/>
        <tr r="E2728" s="45"/>
        <tr r="E3387" s="45"/>
        <tr r="E3227" s="45"/>
        <tr r="E3355" s="45"/>
        <tr r="E3466" s="45"/>
        <tr r="E3402" s="45"/>
        <tr r="E3472" s="45"/>
        <tr r="E2521" s="45"/>
        <tr r="E3025" s="45"/>
        <tr r="E3265" s="45"/>
        <tr r="E2201" s="45"/>
        <tr r="E2426" s="45"/>
        <tr r="E2685" s="45"/>
        <tr r="E3476" s="45"/>
        <tr r="E2690" s="45"/>
        <tr r="E3289" s="45"/>
        <tr r="E2185" s="45"/>
        <tr r="E2096" s="45"/>
        <tr r="E2434" s="45"/>
        <tr r="E2204" s="45"/>
        <tr r="E2589" s="45"/>
        <tr r="E3133" s="45"/>
        <tr r="E3131" s="45"/>
        <tr r="E2649" s="45"/>
        <tr r="E3450" s="45"/>
        <tr r="E2296" s="45"/>
        <tr r="E2985" s="45"/>
        <tr r="E3231" s="45"/>
        <tr r="E3378" s="45"/>
        <tr r="E3103" s="45"/>
        <tr r="E2850" s="45"/>
        <tr r="E2925" s="45"/>
        <tr r="E2542" s="45"/>
        <tr r="E2898" s="45"/>
        <tr r="E3432" s="45"/>
        <tr r="E3117" s="45"/>
        <tr r="E3346" s="45"/>
        <tr r="E2668" s="45"/>
        <tr r="E3128" s="45"/>
        <tr r="E3225" s="45"/>
        <tr r="E3126" s="45"/>
        <tr r="E2730" s="45"/>
        <tr r="E3127" s="45"/>
        <tr r="E2662" s="45"/>
        <tr r="E3307" s="45"/>
        <tr r="E2877" s="45"/>
        <tr r="E2197" s="45"/>
        <tr r="E3286" s="45"/>
        <tr r="E2632" s="45"/>
        <tr r="E3273" s="45"/>
        <tr r="E2721" s="45"/>
        <tr r="E3442" s="45"/>
        <tr r="E3186" s="45"/>
        <tr r="E2572" s="45"/>
        <tr r="E2679" s="45"/>
        <tr r="E2696" s="45"/>
        <tr r="E2676" s="45"/>
        <tr r="E3193" s="45"/>
        <tr r="E2040" s="45"/>
        <tr r="E3214" s="45"/>
        <tr r="E3276" s="45"/>
        <tr r="E2858" s="45"/>
        <tr r="E3011" s="45"/>
        <tr r="E2866" s="45"/>
        <tr r="E3051" s="45"/>
        <tr r="E3409" s="45"/>
        <tr r="E3439" s="45"/>
        <tr r="E3144" s="45"/>
        <tr r="E3327" s="45"/>
        <tr r="E3285" s="45"/>
        <tr r="E2876" s="45"/>
        <tr r="E2307" s="45"/>
        <tr r="E2401" s="45"/>
        <tr r="E3489" s="45"/>
        <tr r="E2895" s="45"/>
        <tr r="E3220" s="45"/>
        <tr r="E3057" s="45"/>
        <tr r="E3030" s="45"/>
        <tr r="E3089" s="45"/>
        <tr r="E3050" s="45"/>
        <tr r="E2761" s="45"/>
        <tr r="E2340" s="45"/>
        <tr r="E2731" s="45"/>
        <tr r="E3360" s="45"/>
        <tr r="E50" s="45"/>
        <tr r="E3211" s="45"/>
        <tr r="E2781" s="45"/>
        <tr r="E3256" s="45"/>
        <tr r="E3315" s="45"/>
        <tr r="E2784" s="45"/>
        <tr r="E3470" s="45"/>
        <tr r="E3408" s="45"/>
        <tr r="E2155" s="45"/>
        <tr r="E2552" s="45"/>
        <tr r="E2719" s="45"/>
        <tr r="E3380" s="45"/>
        <tr r="E3180" s="45"/>
        <tr r="E3022" s="45"/>
        <tr r="E2703" s="45"/>
        <tr r="E3242" s="45"/>
        <tr r="E3164" s="45"/>
        <tr r="E3280" s="45"/>
        <tr r="E3293" s="45"/>
        <tr r="E3104" s="45"/>
        <tr r="E2845" s="45"/>
        <tr r="E2954" s="45"/>
        <tr r="E3427" s="45"/>
        <tr r="E3209" s="45"/>
        <tr r="E3454" s="45"/>
        <tr r="E3333" s="45"/>
        <tr r="E3153" s="45"/>
        <tr r="E3328" s="45"/>
        <tr r="E2891" s="45"/>
        <tr r="E2616" s="45"/>
        <tr r="E2615" s="45"/>
        <tr r="E3398" s="45"/>
        <tr r="E3405" s="45"/>
        <tr r="E3255" s="45"/>
        <tr r="E3232" s="45"/>
        <tr r="E3178" s="45"/>
        <tr r="E3420" s="45"/>
        <tr r="E3452" s="45"/>
        <tr r="E3303" s="45"/>
        <tr r="E3163" s="45"/>
        <tr r="E3260" s="45"/>
        <tr r="E2741" s="45"/>
        <tr r="E3033" s="45"/>
        <tr r="E2896" s="45"/>
        <tr r="E3094" s="45"/>
        <tr r="E2267" s="45"/>
        <tr r="E3140" s="45"/>
        <tr r="E2412" s="45"/>
        <tr r="E55" s="45"/>
        <tr r="E2233" s="45"/>
        <tr r="E3325" s="45"/>
        <tr r="E2932" s="45"/>
        <tr r="E2879" s="45"/>
        <tr r="E2443" s="45"/>
        <tr r="E3151" s="45"/>
        <tr r="E3448" s="45"/>
        <tr r="E3373" s="45"/>
        <tr r="E3100" s="45"/>
        <tr r="E3339" s="45"/>
        <tr r="E3251" s="45"/>
        <tr r="E3465" s="45"/>
        <tr r="E3422" s="45"/>
        <tr r="E2956" s="45"/>
        <tr r="E3249" s="45"/>
        <tr r="E3196" s="45"/>
        <tr r="E3413" s="45"/>
        <tr r="E3132" s="45"/>
        <tr r="E3205" s="45"/>
        <tr r="E3169" s="45"/>
        <tr r="E3295" s="45"/>
        <tr r="E3138" s="45"/>
        <tr r="E3066" s="45"/>
        <tr r="E2973" s="45"/>
        <tr r="E3171" s="45"/>
        <tr r="E3354" s="45"/>
        <tr r="E2902" s="45"/>
        <tr r="E2841" s="45"/>
        <tr r="E3010" s="45"/>
        <tr r="E2276" s="45"/>
        <tr r="E3357" s="45"/>
        <tr r="E2856" s="45"/>
        <tr r="E3083" s="45"/>
        <tr r="E2967" s="45"/>
        <tr r="E3139" s="45"/>
        <tr r="E3397" s="45"/>
        <tr r="E3284" s="45"/>
        <tr r="E2667" s="45"/>
        <tr r="E3080" s="45"/>
        <tr r="E3199" s="45"/>
        <tr r="E3184" s="45"/>
        <tr r="E2846" s="45"/>
        <tr r="E2920" s="45"/>
        <tr r="E3146" s="45"/>
        <tr r="E3389" s="45"/>
        <tr r="E3159" s="45"/>
        <tr r="E2783" s="45"/>
        <tr r="E3417" s="45"/>
        <tr r="E3426" s="45"/>
        <tr r="E2623" s="45"/>
        <tr r="E3063" s="45"/>
        <tr r="E3364" s="45"/>
        <tr r="E2774" s="45"/>
        <tr r="E3446" s="45"/>
        <tr r="E3268" s="45"/>
        <tr r="E3435" s="45"/>
        <tr r="E3281" s="45"/>
        <tr r="E2934" s="45"/>
        <tr r="E3403" s="45"/>
        <tr r="E3394" s="45"/>
        <tr r="E3189" s="45"/>
        <tr r="E3453" s="45"/>
        <tr r="E2011" s="45"/>
        <tr r="E2875" s="45"/>
        <tr r="E3034" s="45"/>
        <tr r="E3202" s="45"/>
        <tr r="E3368" s="45"/>
        <tr r="E2770" s="45"/>
        <tr r="E3350" s="45"/>
        <tr r="E2743" s="45"/>
        <tr r="E3443" s="45"/>
        <tr r="E3379" s="45"/>
        <tr r="E2947" s="45"/>
        <tr r="E2436" s="45"/>
        <tr r="E3488" s="45"/>
        <tr r="E52" s="45"/>
        <tr r="E2084" s="45"/>
        <tr r="E3135" s="45"/>
        <tr r="E2946" s="45"/>
        <tr r="E3475" s="45"/>
        <tr r="E3461" s="45"/>
        <tr r="E2035" s="45"/>
        <tr r="E3471" s="45"/>
        <tr r="E2842" s="45"/>
        <tr r="E3008" s="45"/>
        <tr r="E3436" s="45"/>
        <tr r="E2832" s="45"/>
        <tr r="E2598" s="45"/>
        <tr r="E3429" s="45"/>
        <tr r="E3277" s="45"/>
        <tr r="E3385" s="45"/>
        <tr r="E3059" s="45"/>
        <tr r="E3371" s="45"/>
        <tr r="E3111" s="45"/>
        <tr r="E3391" s="45"/>
        <tr r="E3049" s="45"/>
        <tr r="E3262" s="45"/>
        <tr r="E3000" s="45"/>
        <tr r="E3482" s="45"/>
        <tr r="E702" s="45"/>
        <tr r="E3032" s="45"/>
        <tr r="E3167" s="45"/>
        <tr r="E3337" s="45"/>
        <tr r="E3272" s="45"/>
        <tr r="E3392" s="45"/>
        <tr r="E3478" s="45"/>
        <tr r="E3041" s="45"/>
        <tr r="E3433" s="45"/>
        <tr r="E3483" s="45"/>
        <tr r="E2760" s="45"/>
        <tr r="E2867" s="45"/>
        <tr r="E3419" s="45"/>
        <tr r="E2941" s="45"/>
        <tr r="E2653" s="45"/>
        <tr r="E3440" s="45"/>
        <tr r="E2493" s="45"/>
        <tr r="E2635" s="45"/>
        <tr r="E67" s="45"/>
        <tr r="E64" s="45"/>
      </tp>
      <tp>
        <v>13.1</v>
        <stp/>
        <stp>Market</stp>
        <stp>STOCK</stp>
        <stp>51210.T</stp>
        <stp>PER</stp>
        <tr r="H20" s="35"/>
      </tp>
      <tp>
        <v>10.46</v>
        <stp/>
        <stp>Market</stp>
        <stp>STOCK</stp>
        <stp>51050.T</stp>
        <stp>PER</stp>
        <tr r="H31" s="45"/>
      </tp>
      <tp>
        <v>12.12</v>
        <stp/>
        <stp>Market</stp>
        <stp>STOCK</stp>
        <stp>51010.T</stp>
        <stp>PER</stp>
        <tr r="H24" s="45"/>
      </tp>
      <tp>
        <v>4.68</v>
        <stp/>
        <stp>Market</stp>
        <stp>STOCK</stp>
        <stp>57210.T</stp>
        <stp>PBR</stp>
        <tr r="J138" s="35"/>
        <tr r="M8" s="8"/>
      </tp>
      <tp>
        <v>1.3</v>
        <stp/>
        <stp>Market</stp>
        <stp>STOCK</stp>
        <stp>55330.T</stp>
        <stp>PBR</stp>
        <tr r="J39" s="35"/>
      </tp>
      <tp>
        <v>18.64</v>
        <stp/>
        <stp>Market</stp>
        <stp>STOCK</stp>
        <stp>52140.T</stp>
        <stp>PER</stp>
        <tr r="H21" s="45"/>
      </tp>
      <tp>
        <v>17.72</v>
        <stp/>
        <stp>Market</stp>
        <stp>STOCK</stp>
        <stp>52480.T</stp>
        <stp>PER</stp>
        <tr r="H105" s="35"/>
        <tr r="M6" s="5"/>
      </tp>
      <tp>
        <v>4.99</v>
        <stp/>
        <stp>Market</stp>
        <stp>STOCK</stp>
        <stp>55960.T</stp>
        <stp>PBR</stp>
        <tr r="J98" s="35"/>
        <tr r="N3" s="5"/>
      </tp>
      <tp>
        <v>9.73</v>
        <stp/>
        <stp>Market</stp>
        <stp>STOCK</stp>
        <stp>55330.T</stp>
        <stp>PER</stp>
        <tr r="H39" s="35"/>
      </tp>
      <tp>
        <v>0.87</v>
        <stp/>
        <stp>Market</stp>
        <stp>STOCK</stp>
        <stp>52140.T</stp>
        <stp>PBR</stp>
        <tr r="J21" s="45"/>
      </tp>
      <tp>
        <v>6.33</v>
        <stp/>
        <stp>Market</stp>
        <stp>STOCK</stp>
        <stp>52480.T</stp>
        <stp>PBR</stp>
        <tr r="J105" s="35"/>
        <tr r="N6" s="5"/>
      </tp>
      <tp>
        <v>14.11</v>
        <stp/>
        <stp>Market</stp>
        <stp>STOCK</stp>
        <stp>55960.T</stp>
        <stp>PER</stp>
        <tr r="H98" s="35"/>
        <tr r="M3" s="5"/>
      </tp>
      <tp>
        <v>0</v>
        <stp/>
        <stp>Market</stp>
        <stp>STOCK</stp>
        <stp>57210.T</stp>
        <stp>PER</stp>
        <tr r="H138" s="35"/>
        <tr r="L8" s="8"/>
      </tp>
      <tp>
        <v>1.35</v>
        <stp/>
        <stp>Market</stp>
        <stp>STOCK</stp>
        <stp>51210.T</stp>
        <stp>PBR</stp>
        <tr r="J20" s="35"/>
      </tp>
      <tp>
        <v>1.42</v>
        <stp/>
        <stp>Market</stp>
        <stp>STOCK</stp>
        <stp>51050.T</stp>
        <stp>PBR</stp>
        <tr r="J31" s="45"/>
      </tp>
      <tp>
        <v>1.22</v>
        <stp/>
        <stp>Market</stp>
        <stp>STOCK</stp>
        <stp>51010.T</stp>
        <stp>PBR</stp>
        <tr r="J24" s="45"/>
      </tp>
      <tp>
        <v>9.94</v>
        <stp/>
        <stp>Market</stp>
        <stp>STOCK</stp>
        <stp>59030.T</stp>
        <stp>PER</stp>
        <tr r="H78" s="35"/>
      </tp>
      <tp>
        <v>0.94</v>
        <stp/>
        <stp>Market</stp>
        <stp>STOCK</stp>
        <stp>59030.T</stp>
        <stp>PBR</stp>
        <tr r="J78" s="35"/>
      </tp>
    </main>
    <main first="rtdsrv.ad817209c5f1483bb98190a850b15b35">
      <tp>
        <v>1.87</v>
        <stp/>
        <stp>Market</stp>
        <stp>STOCK</stp>
        <stp>261A0.T</stp>
        <stp>PBR</stp>
        <tr r="J39" s="45"/>
      </tp>
      <tp>
        <v>16.55</v>
        <stp/>
        <stp>Market</stp>
        <stp>STOCK</stp>
        <stp>21630.T</stp>
        <stp>PER</stp>
        <tr r="H50" s="35"/>
      </tp>
      <tp>
        <v>11.32</v>
        <stp/>
        <stp>Market</stp>
        <stp>STOCK</stp>
        <stp>21600.T</stp>
        <stp>PER</stp>
        <tr r="H89" s="35"/>
      </tp>
      <tp>
        <v>50.04</v>
        <stp/>
        <stp>Market</stp>
        <stp>STOCK</stp>
        <stp>215A0.T</stp>
        <stp>PER</stp>
        <tr r="H113" s="35"/>
        <tr r="M10" s="5"/>
      </tp>
      <tp>
        <v>0</v>
        <stp/>
        <stp>Market</stp>
        <stp>STOCK</stp>
        <stp>20380.T</stp>
        <stp>PER</stp>
        <tr r="H2" s="45"/>
      </tp>
      <tp>
        <v>17.75</v>
        <stp/>
        <stp>Market</stp>
        <stp>STOCK</stp>
        <stp>202A0.T</stp>
        <stp>PER</stp>
        <tr r="H46" s="35"/>
      </tp>
      <tp>
        <v>0</v>
        <stp/>
        <stp>Market</stp>
        <stp>STOCK</stp>
        <stp>23380.T</stp>
        <stp>PER</stp>
        <tr r="H128" s="35"/>
        <tr r="L9" s="8"/>
      </tp>
      <tp>
        <v>2.4500000000000002</v>
        <stp/>
        <stp>Market</stp>
        <stp>STOCK</stp>
        <stp>24360.T</stp>
        <stp>PBR</stp>
        <tr r="J59" s="35"/>
      </tp>
      <tp>
        <v>104.76</v>
        <stp/>
        <stp>Market</stp>
        <stp>STOCK</stp>
        <stp>23340.T</stp>
        <stp>PER</stp>
        <tr r="H127" s="35"/>
        <tr r="L11" s="8"/>
      </tp>
      <tp>
        <v>1.42</v>
        <stp/>
        <stp>Market</stp>
        <stp>STOCK</stp>
        <stp>24280.T</stp>
        <stp>PBR</stp>
        <tr r="J55" s="35"/>
      </tp>
      <tp>
        <v>14.6</v>
        <stp/>
        <stp>Market</stp>
        <stp>STOCK</stp>
        <stp>23170.T</stp>
        <stp>PER</stp>
        <tr r="H86" s="35"/>
      </tp>
      <tp>
        <v>2.77</v>
        <stp/>
        <stp>Market</stp>
        <stp>STOCK</stp>
        <stp>24100.T</stp>
        <stp>PBR</stp>
        <tr r="J91" s="35"/>
        <tr r="N23" s="5"/>
      </tp>
      <tp>
        <v>23.94</v>
        <stp/>
        <stp>Market</stp>
        <stp>STOCK</stp>
        <stp>23730.T</stp>
        <stp>PER</stp>
        <tr r="H28" s="45"/>
      </tp>
      <tp>
        <v>12.27</v>
        <stp/>
        <stp>Market</stp>
        <stp>STOCK</stp>
        <stp>23540.T</stp>
        <stp>PER</stp>
        <tr r="H75" s="35"/>
      </tp>
      <tp>
        <v>1.37</v>
        <stp/>
        <stp>Market</stp>
        <stp>STOCK</stp>
        <stp>244A0.T</stp>
        <stp>PBR</stp>
        <tr r="J34" s="45"/>
      </tp>
      <tp>
        <v>0.5</v>
        <stp/>
        <stp>Market</stp>
        <stp>STOCK</stp>
        <stp>24840.T</stp>
        <stp>PBR</stp>
        <tr r="J6" s="45"/>
      </tp>
      <tp>
        <v>23.14</v>
        <stp/>
        <stp>Market</stp>
        <stp>STOCK</stp>
        <stp>22220.T</stp>
        <stp>PER</stp>
        <tr r="H79" s="35"/>
      </tp>
      <tp>
        <v>1.39</v>
        <stp/>
        <stp>Market</stp>
        <stp>STOCK</stp>
        <stp>254A0.T</stp>
        <stp>PBR</stp>
        <tr r="J147" s="35"/>
        <tr r="M12" s="8"/>
      </tp>
      <tp>
        <v>7.58</v>
        <stp/>
        <stp>Market</stp>
        <stp>STOCK</stp>
        <stp>22220.T</stp>
        <stp>PBR</stp>
        <tr r="J79" s="35"/>
      </tp>
      <tp>
        <v>13.03</v>
        <stp/>
        <stp>Market</stp>
        <stp>STOCK</stp>
        <stp>254A0.T</stp>
        <stp>PER</stp>
        <tr r="H147" s="35"/>
        <tr r="L12" s="8"/>
      </tp>
      <tp>
        <v>0</v>
        <stp/>
        <stp>Market</stp>
        <stp>STOCK</stp>
        <stp>23380.T</stp>
        <stp>PBR</stp>
        <tr r="J128" s="35"/>
        <tr r="M9" s="8"/>
      </tp>
      <tp>
        <v>12.21</v>
        <stp/>
        <stp>Market</stp>
        <stp>STOCK</stp>
        <stp>24360.T</stp>
        <stp>PER</stp>
        <tr r="H59" s="35"/>
      </tp>
      <tp>
        <v>18.39</v>
        <stp/>
        <stp>Market</stp>
        <stp>STOCK</stp>
        <stp>23340.T</stp>
        <stp>PBR</stp>
        <tr r="J127" s="35"/>
        <tr r="M11" s="8"/>
      </tp>
      <tp>
        <v>11.41</v>
        <stp/>
        <stp>Market</stp>
        <stp>STOCK</stp>
        <stp>24280.T</stp>
        <stp>PER</stp>
        <tr r="H55" s="35"/>
      </tp>
      <tp>
        <v>4.24</v>
        <stp/>
        <stp>Market</stp>
        <stp>STOCK</stp>
        <stp>23170.T</stp>
        <stp>PBR</stp>
        <tr r="J86" s="35"/>
      </tp>
      <tp>
        <v>10.09</v>
        <stp/>
        <stp>Market</stp>
        <stp>STOCK</stp>
        <stp>24100.T</stp>
        <stp>PER</stp>
        <tr r="H91" s="35"/>
        <tr r="M23" s="5"/>
      </tp>
      <tp>
        <v>1.35</v>
        <stp/>
        <stp>Market</stp>
        <stp>STOCK</stp>
        <stp>23730.T</stp>
        <stp>PBR</stp>
        <tr r="J28" s="45"/>
      </tp>
      <tp>
        <v>2.09</v>
        <stp/>
        <stp>Market</stp>
        <stp>STOCK</stp>
        <stp>23540.T</stp>
        <stp>PBR</stp>
        <tr r="J75" s="35"/>
      </tp>
      <tp>
        <v>8.9600000000000009</v>
        <stp/>
        <stp>Market</stp>
        <stp>STOCK</stp>
        <stp>244A0.T</stp>
        <stp>PER</stp>
        <tr r="H34" s="45"/>
      </tp>
      <tp>
        <v>0</v>
        <stp/>
        <stp>Market</stp>
        <stp>STOCK</stp>
        <stp>24840.T</stp>
        <stp>PER</stp>
        <tr r="H6" s="45"/>
      </tp>
      <tp>
        <v>0</v>
        <stp/>
        <stp>Market</stp>
        <stp>STOCK</stp>
        <stp>20380.T</stp>
        <stp>PBR</stp>
        <tr r="J2" s="45"/>
      </tp>
      <tp>
        <v>17.57</v>
        <stp/>
        <stp>Market</stp>
        <stp>STOCK</stp>
        <stp>202A0.T</stp>
        <stp>PBR</stp>
        <tr r="J46" s="35"/>
      </tp>
      <tp>
        <v>17.8</v>
        <stp/>
        <stp>Market</stp>
        <stp>STOCK</stp>
        <stp>261A0.T</stp>
        <stp>PER</stp>
        <tr r="H39" s="45"/>
      </tp>
      <tp>
        <v>4.24</v>
        <stp/>
        <stp>Market</stp>
        <stp>STOCK</stp>
        <stp>21630.T</stp>
        <stp>PBR</stp>
        <tr r="J50" s="35"/>
      </tp>
      <tp>
        <v>3.52</v>
        <stp/>
        <stp>Market</stp>
        <stp>STOCK</stp>
        <stp>21600.T</stp>
        <stp>PBR</stp>
        <tr r="J89" s="35"/>
      </tp>
      <tp>
        <v>8.2200000000000006</v>
        <stp/>
        <stp>Market</stp>
        <stp>STOCK</stp>
        <stp>215A0.T</stp>
        <stp>PBR</stp>
        <tr r="J113" s="35"/>
        <tr r="N10" s="5"/>
      </tp>
      <tp>
        <v>0</v>
        <stp/>
        <stp>Market</stp>
        <stp>STOCK</stp>
        <stp>29310.T</stp>
        <stp>PER</stp>
        <tr r="H6" s="35"/>
      </tp>
      <tp>
        <v>19.22</v>
        <stp/>
        <stp>Market</stp>
        <stp>STOCK</stp>
        <stp>29140.T</stp>
        <stp>PER</stp>
        <tr r="H110" s="35"/>
      </tp>
      <tp>
        <v>0</v>
        <stp/>
        <stp>Market</stp>
        <stp>STOCK</stp>
        <stp>28490.T</stp>
        <stp>PER</stp>
        <tr r="H3" s="45"/>
      </tp>
      <tp>
        <v>0</v>
        <stp/>
        <stp>Market</stp>
        <stp>STOCK</stp>
        <stp>28490.T</stp>
        <stp>PBR</stp>
        <tr r="J3" s="45"/>
      </tp>
      <tp>
        <v>1.8</v>
        <stp/>
        <stp>Market</stp>
        <stp>STOCK</stp>
        <stp>29310.T</stp>
        <stp>PBR</stp>
        <tr r="J6" s="35"/>
      </tp>
      <tp>
        <v>2.66</v>
        <stp/>
        <stp>Market</stp>
        <stp>STOCK</stp>
        <stp>29140.T</stp>
        <stp>PBR</stp>
        <tr r="J110" s="35"/>
      </tp>
      <tp>
        <v>51.17</v>
        <stp/>
        <stp>Market</stp>
        <stp>STOCK</stp>
        <stp>31340.T</stp>
        <stp>PER</stp>
        <tr r="H7" s="35"/>
      </tp>
      <tp>
        <v>1.98</v>
        <stp/>
        <stp>Market</stp>
        <stp>STOCK</stp>
        <stp>36240.T</stp>
        <stp>PBR</stp>
        <tr r="J132" s="35"/>
        <tr r="J38" s="45"/>
      </tp>
      <tp>
        <v>26.75</v>
        <stp/>
        <stp>Market</stp>
        <stp>STOCK</stp>
        <stp>31210.T</stp>
        <stp>PER</stp>
        <tr r="H129" s="35"/>
        <tr r="L19" s="8"/>
      </tp>
      <tp>
        <v>4.08</v>
        <stp/>
        <stp>Market</stp>
        <stp>STOCK</stp>
        <stp>36640.T</stp>
        <stp>PBR</stp>
        <tr r="J134" s="35"/>
        <tr r="M10" s="8"/>
      </tp>
      <tp>
        <v>6.67</v>
        <stp/>
        <stp>Market</stp>
        <stp>STOCK</stp>
        <stp>36610.T</stp>
        <stp>PBR</stp>
        <tr r="J124" s="35"/>
        <tr r="N22" s="5"/>
      </tp>
      <tp>
        <v>2.5</v>
        <stp/>
        <stp>Market</stp>
        <stp>STOCK</stp>
        <stp>36600.T</stp>
        <stp>PBR</stp>
        <tr r="J10" s="35"/>
      </tp>
      <tp>
        <v>2.41</v>
        <stp/>
        <stp>Market</stp>
        <stp>STOCK</stp>
        <stp>36590.T</stp>
        <stp>PBR</stp>
        <tr r="J133" s="35"/>
        <tr r="M14" s="8"/>
      </tp>
      <tp>
        <v>14.29</v>
        <stp/>
        <stp>Market</stp>
        <stp>STOCK</stp>
        <stp>31540.T</stp>
        <stp>PER</stp>
        <tr r="H15" s="45"/>
      </tp>
      <tp>
        <v>1.26</v>
        <stp/>
        <stp>Market</stp>
        <stp>STOCK</stp>
        <stp>36980.T</stp>
        <stp>PBR</stp>
        <tr r="J12" s="35"/>
      </tp>
      <tp>
        <v>4.04</v>
        <stp/>
        <stp>Market</stp>
        <stp>STOCK</stp>
        <stp>36970.T</stp>
        <stp>PBR</stp>
        <tr r="J31" s="35"/>
      </tp>
      <tp>
        <v>1.54</v>
        <stp/>
        <stp>Market</stp>
        <stp>STOCK</stp>
        <stp>36960.T</stp>
        <stp>PBR</stp>
        <tr r="J115" s="35"/>
        <tr r="N28" s="5"/>
      </tp>
      <tp>
        <v>0</v>
        <stp/>
        <stp>Market</stp>
        <stp>STOCK</stp>
        <stp>31890.T</stp>
        <stp>PER</stp>
        <tr r="H130" s="35"/>
        <tr r="L2" s="8"/>
      </tp>
      <tp>
        <v>5.64</v>
        <stp/>
        <stp>Market</stp>
        <stp>STOCK</stp>
        <stp>36870.T</stp>
        <stp>PBR</stp>
        <tr r="J11" s="35"/>
      </tp>
      <tp>
        <v>1.6</v>
        <stp/>
        <stp>Market</stp>
        <stp>STOCK</stp>
        <stp>36830.T</stp>
        <stp>PBR</stp>
        <tr r="J104" s="35"/>
      </tp>
      <tp>
        <v>3.31</v>
        <stp/>
        <stp>Market</stp>
        <stp>STOCK</stp>
        <stp>368A0.T</stp>
        <stp>PBR</stp>
        <tr r="J47" s="35"/>
      </tp>
      <tp>
        <v>1.55</v>
        <stp/>
        <stp>Market</stp>
        <stp>STOCK</stp>
        <stp>37330.T</stp>
        <stp>PBR</stp>
        <tr r="J33" s="45"/>
      </tp>
      <tp>
        <v>15.55</v>
        <stp/>
        <stp>Market</stp>
        <stp>STOCK</stp>
        <stp>30310.T</stp>
        <stp>PER</stp>
        <tr r="H69" s="35"/>
      </tp>
      <tp>
        <v>3.1</v>
        <stp/>
        <stp>Market</stp>
        <stp>STOCK</stp>
        <stp>37260.T</stp>
        <stp>PBR</stp>
        <tr r="J135" s="35"/>
        <tr r="M20" s="8"/>
      </tp>
      <tp>
        <v>1.35</v>
        <stp/>
        <stp>Market</stp>
        <stp>STOCK</stp>
        <stp>37730.T</stp>
        <stp>PBR</stp>
        <tr r="J30" s="35"/>
      </tp>
      <tp>
        <v>28.49</v>
        <stp/>
        <stp>Market</stp>
        <stp>STOCK</stp>
        <stp>30640.T</stp>
        <stp>PER</stp>
        <tr r="H83" s="35"/>
      </tp>
      <tp>
        <v>4.18</v>
        <stp/>
        <stp>Market</stp>
        <stp>STOCK</stp>
        <stp>37410.T</stp>
        <stp>PBR</stp>
        <tr r="J54" s="35"/>
      </tp>
      <tp>
        <v>2.87</v>
        <stp/>
        <stp>Market</stp>
        <stp>STOCK</stp>
        <stp>34090.T</stp>
        <stp>PBR</stp>
        <tr r="J131" s="35"/>
        <tr r="M21" s="8"/>
      </tp>
      <tp>
        <v>0</v>
        <stp/>
        <stp>Market</stp>
        <stp>STOCK</stp>
        <stp>33500.T</stp>
        <stp>PER</stp>
        <tr r="H8" s="35"/>
        <tr r="L3" s="8"/>
      </tp>
      <tp>
        <v>7.78</v>
        <stp/>
        <stp>Market</stp>
        <stp>STOCK</stp>
        <stp>34960.T</stp>
        <stp>PBR</stp>
        <tr r="J9" s="35"/>
      </tp>
      <tp>
        <v>12.5</v>
        <stp/>
        <stp>Market</stp>
        <stp>STOCK</stp>
        <stp>33930.T</stp>
        <stp>PER</stp>
        <tr r="H53" s="35"/>
      </tp>
      <tp>
        <v>10.51</v>
        <stp/>
        <stp>Market</stp>
        <stp>STOCK</stp>
        <stp>339A0.T</stp>
        <stp>PER</stp>
        <tr r="H107" s="35"/>
        <tr r="M14" s="5"/>
      </tp>
      <tp>
        <v>2.67</v>
        <stp/>
        <stp>Market</stp>
        <stp>STOCK</stp>
        <stp>34860.T</stp>
        <stp>PBR</stp>
        <tr r="J72" s="35"/>
      </tp>
      <tp>
        <v>0</v>
        <stp/>
        <stp>Market</stp>
        <stp>STOCK</stp>
        <stp>34090.T</stp>
        <stp>PER</stp>
        <tr r="H131" s="35"/>
        <tr r="L21" s="8"/>
      </tp>
      <tp>
        <v>1.06</v>
        <stp/>
        <stp>Market</stp>
        <stp>STOCK</stp>
        <stp>33500.T</stp>
        <stp>PBR</stp>
        <tr r="J8" s="35"/>
        <tr r="M3" s="8"/>
      </tp>
      <tp>
        <v>24.12</v>
        <stp/>
        <stp>Market</stp>
        <stp>STOCK</stp>
        <stp>34960.T</stp>
        <stp>PER</stp>
        <tr r="H9" s="35"/>
      </tp>
      <tp>
        <v>3.32</v>
        <stp/>
        <stp>Market</stp>
        <stp>STOCK</stp>
        <stp>33930.T</stp>
        <stp>PBR</stp>
        <tr r="J53" s="35"/>
      </tp>
      <tp>
        <v>2.12</v>
        <stp/>
        <stp>Market</stp>
        <stp>STOCK</stp>
        <stp>339A0.T</stp>
        <stp>PBR</stp>
        <tr r="J107" s="35"/>
        <tr r="N14" s="5"/>
      </tp>
      <tp>
        <v>8.2799999999999994</v>
        <stp/>
        <stp>Market</stp>
        <stp>STOCK</stp>
        <stp>34860.T</stp>
        <stp>PER</stp>
        <tr r="H72" s="35"/>
      </tp>
      <tp>
        <v>10.87</v>
        <stp/>
        <stp>Market</stp>
        <stp>STOCK</stp>
        <stp>37330.T</stp>
        <stp>PER</stp>
        <tr r="H33" s="45"/>
      </tp>
      <tp>
        <v>2.97</v>
        <stp/>
        <stp>Market</stp>
        <stp>STOCK</stp>
        <stp>30310.T</stp>
        <stp>PBR</stp>
        <tr r="J69" s="35"/>
      </tp>
      <tp>
        <v>74.75</v>
        <stp/>
        <stp>Market</stp>
        <stp>STOCK</stp>
        <stp>37260.T</stp>
        <stp>PER</stp>
        <tr r="H135" s="35"/>
        <tr r="L20" s="8"/>
      </tp>
      <tp>
        <v>15.24</v>
        <stp/>
        <stp>Market</stp>
        <stp>STOCK</stp>
        <stp>37730.T</stp>
        <stp>PER</stp>
        <tr r="H30" s="35"/>
      </tp>
      <tp>
        <v>8.41</v>
        <stp/>
        <stp>Market</stp>
        <stp>STOCK</stp>
        <stp>30640.T</stp>
        <stp>PBR</stp>
        <tr r="J83" s="35"/>
      </tp>
      <tp>
        <v>27.25</v>
        <stp/>
        <stp>Market</stp>
        <stp>STOCK</stp>
        <stp>37410.T</stp>
        <stp>PER</stp>
        <tr r="H54" s="35"/>
      </tp>
      <tp>
        <v>1.57</v>
        <stp/>
        <stp>Market</stp>
        <stp>STOCK</stp>
        <stp>31340.T</stp>
        <stp>PBR</stp>
        <tr r="J7" s="35"/>
      </tp>
      <tp>
        <v>0</v>
        <stp/>
        <stp>Market</stp>
        <stp>STOCK</stp>
        <stp>36240.T</stp>
        <stp>PER</stp>
        <tr r="H132" s="35"/>
        <tr r="H38" s="45"/>
      </tp>
      <tp>
        <v>1.42</v>
        <stp/>
        <stp>Market</stp>
        <stp>STOCK</stp>
        <stp>31210.T</stp>
        <stp>PBR</stp>
        <tr r="J129" s="35"/>
        <tr r="M19" s="8"/>
      </tp>
      <tp>
        <v>0</v>
        <stp/>
        <stp>Market</stp>
        <stp>STOCK</stp>
        <stp>36640.T</stp>
        <stp>PER</stp>
        <tr r="H134" s="35"/>
        <tr r="L10" s="8"/>
      </tp>
      <tp>
        <v>18</v>
        <stp/>
        <stp>Market</stp>
        <stp>STOCK</stp>
        <stp>36610.T</stp>
        <stp>PER</stp>
        <tr r="H124" s="35"/>
        <tr r="M22" s="5"/>
      </tp>
      <tp>
        <v>16.05</v>
        <stp/>
        <stp>Market</stp>
        <stp>STOCK</stp>
        <stp>36600.T</stp>
        <stp>PER</stp>
        <tr r="H10" s="35"/>
      </tp>
      <tp>
        <v>23.06</v>
        <stp/>
        <stp>Market</stp>
        <stp>STOCK</stp>
        <stp>36590.T</stp>
        <stp>PER</stp>
        <tr r="H133" s="35"/>
        <tr r="L14" s="8"/>
      </tp>
      <tp>
        <v>0.91</v>
        <stp/>
        <stp>Market</stp>
        <stp>STOCK</stp>
        <stp>31540.T</stp>
        <stp>PBR</stp>
        <tr r="J15" s="45"/>
      </tp>
      <tp>
        <v>11.15</v>
        <stp/>
        <stp>Market</stp>
        <stp>STOCK</stp>
        <stp>36980.T</stp>
        <stp>PER</stp>
        <tr r="H12" s="35"/>
      </tp>
      <tp>
        <v>14.46</v>
        <stp/>
        <stp>Market</stp>
        <stp>STOCK</stp>
        <stp>36970.T</stp>
        <stp>PER</stp>
        <tr r="H31" s="35"/>
      </tp>
      <tp>
        <v>5.57</v>
        <stp/>
        <stp>Market</stp>
        <stp>STOCK</stp>
        <stp>36960.T</stp>
        <stp>PER</stp>
        <tr r="H115" s="35"/>
        <tr r="M28" s="5"/>
      </tp>
      <tp>
        <v>0.72</v>
        <stp/>
        <stp>Market</stp>
        <stp>STOCK</stp>
        <stp>31890.T</stp>
        <stp>PBR</stp>
        <tr r="J130" s="35"/>
        <tr r="M2" s="8"/>
      </tp>
      <tp>
        <v>29.17</v>
        <stp/>
        <stp>Market</stp>
        <stp>STOCK</stp>
        <stp>36870.T</stp>
        <stp>PER</stp>
        <tr r="H11" s="35"/>
      </tp>
      <tp>
        <v>11.25</v>
        <stp/>
        <stp>Market</stp>
        <stp>STOCK</stp>
        <stp>36830.T</stp>
        <stp>PER</stp>
        <tr r="H104" s="35"/>
      </tp>
      <tp>
        <v>16.260000000000002</v>
        <stp/>
        <stp>Market</stp>
        <stp>STOCK</stp>
        <stp>368A0.T</stp>
        <stp>PER</stp>
        <tr r="H47" s="35"/>
      </tp>
      <tp>
        <v>17.920000000000002</v>
        <stp/>
        <stp>Market</stp>
        <stp>STOCK</stp>
        <stp>39390.T</stp>
        <stp>PER</stp>
        <tr r="H97" s="35"/>
        <tr r="M13" s="5"/>
      </tp>
      <tp>
        <v>10.44</v>
        <stp/>
        <stp>Market</stp>
        <stp>STOCK</stp>
        <stp>39330.T</stp>
        <stp>PER</stp>
        <tr r="H77" s="35"/>
      </tp>
      <tp>
        <v>7.83</v>
        <stp/>
        <stp>Market</stp>
        <stp>STOCK</stp>
        <stp>39320.T</stp>
        <stp>PER</stp>
        <tr r="H73" s="35"/>
      </tp>
      <tp>
        <v>22.76</v>
        <stp/>
        <stp>Market</stp>
        <stp>STOCK</stp>
        <stp>39230.T</stp>
        <stp>PER</stp>
        <tr r="H119" s="35"/>
        <tr r="M26" s="5"/>
      </tp>
      <tp>
        <v>18</v>
        <stp/>
        <stp>Market</stp>
        <stp>STOCK</stp>
        <stp>39150.T</stp>
        <stp>PER</stp>
        <tr r="H13" s="35"/>
      </tp>
      <tp>
        <v>9.0399999999999991</v>
        <stp/>
        <stp>Market</stp>
        <stp>STOCK</stp>
        <stp>39120.T</stp>
        <stp>PER</stp>
        <tr r="H122" s="35"/>
        <tr r="M7" s="5"/>
      </tp>
      <tp>
        <v>7.6</v>
        <stp/>
        <stp>Market</stp>
        <stp>STOCK</stp>
        <stp>39030.T</stp>
        <stp>PER</stp>
        <tr r="H136" s="35"/>
        <tr r="L18" s="8"/>
      </tp>
      <tp>
        <v>8.81</v>
        <stp/>
        <stp>Market</stp>
        <stp>STOCK</stp>
        <stp>39620.T</stp>
        <stp>PER</stp>
        <tr r="H64" s="35"/>
      </tp>
      <tp>
        <v>16.29</v>
        <stp/>
        <stp>Market</stp>
        <stp>STOCK</stp>
        <stp>38250.T</stp>
        <stp>PER</stp>
        <tr r="H93" s="35"/>
        <tr r="M9" s="5"/>
        <tr r="L4" s="8"/>
      </tp>
      <tp>
        <v>1.04</v>
        <stp/>
        <stp>Market</stp>
        <stp>STOCK</stp>
        <stp>38250.T</stp>
        <stp>PBR</stp>
        <tr r="J93" s="35"/>
        <tr r="N9" s="5"/>
        <tr r="M4" s="8"/>
      </tp>
      <tp>
        <v>5.28</v>
        <stp/>
        <stp>Market</stp>
        <stp>STOCK</stp>
        <stp>39390.T</stp>
        <stp>PBR</stp>
        <tr r="J97" s="35"/>
        <tr r="N13" s="5"/>
      </tp>
      <tp>
        <v>1.56</v>
        <stp/>
        <stp>Market</stp>
        <stp>STOCK</stp>
        <stp>39330.T</stp>
        <stp>PBR</stp>
        <tr r="J77" s="35"/>
      </tp>
      <tp>
        <v>0.91</v>
        <stp/>
        <stp>Market</stp>
        <stp>STOCK</stp>
        <stp>39320.T</stp>
        <stp>PBR</stp>
        <tr r="J73" s="35"/>
      </tp>
      <tp>
        <v>11.29</v>
        <stp/>
        <stp>Market</stp>
        <stp>STOCK</stp>
        <stp>39230.T</stp>
        <stp>PBR</stp>
        <tr r="J119" s="35"/>
        <tr r="N26" s="5"/>
      </tp>
      <tp>
        <v>2.14</v>
        <stp/>
        <stp>Market</stp>
        <stp>STOCK</stp>
        <stp>39150.T</stp>
        <stp>PBR</stp>
        <tr r="J13" s="35"/>
      </tp>
      <tp>
        <v>2.63</v>
        <stp/>
        <stp>Market</stp>
        <stp>STOCK</stp>
        <stp>39120.T</stp>
        <stp>PBR</stp>
        <tr r="J122" s="35"/>
        <tr r="N7" s="5"/>
      </tp>
      <tp>
        <v>0.89</v>
        <stp/>
        <stp>Market</stp>
        <stp>STOCK</stp>
        <stp>39030.T</stp>
        <stp>PBR</stp>
        <tr r="J136" s="35"/>
        <tr r="M18" s="8"/>
      </tp>
      <tp>
        <v>1.65</v>
        <stp/>
        <stp>Market</stp>
        <stp>STOCK</stp>
        <stp>39620.T</stp>
        <stp>PBR</stp>
        <tr r="J64" s="35"/>
      </tp>
    </main>
    <main first="rtdsrv.ad817209c5f1483bb98190a850b15b35">
      <tp>
        <v>0.9</v>
        <stp/>
        <stp>Market</stp>
        <stp>STOCK</stp>
        <stp>16050.T</stp>
        <stp>PBR</stp>
        <tr r="J4" s="35"/>
      </tp>
      <tp>
        <v>0.53</v>
        <stp/>
        <stp>Market</stp>
        <stp>STOCK</stp>
        <stp>17240.T</stp>
        <stp>PBR</stp>
        <tr r="J3" s="35"/>
      </tp>
      <tp>
        <v>0.64</v>
        <stp/>
        <stp>Market</stp>
        <stp>STOCK</stp>
        <stp>17180.T</stp>
        <stp>PBR</stp>
        <tr r="J7" s="45"/>
      </tp>
      <tp>
        <v>3.17</v>
        <stp/>
        <stp>Market</stp>
        <stp>STOCK</stp>
        <stp>14310.T</stp>
        <stp>PBR</stp>
        <tr r="J126" s="35"/>
        <tr r="M13" s="8"/>
      </tp>
      <tp>
        <v>2.42</v>
        <stp/>
        <stp>Market</stp>
        <stp>STOCK</stp>
        <stp>146A0.T</stp>
        <stp>PBR</stp>
        <tr r="J61" s="35"/>
      </tp>
      <tp>
        <v>78.53</v>
        <stp/>
        <stp>Market</stp>
        <stp>STOCK</stp>
        <stp>14310.T</stp>
        <stp>PER</stp>
        <tr r="H126" s="35"/>
        <tr r="L13" s="8"/>
      </tp>
      <tp>
        <v>10.86</v>
        <stp/>
        <stp>Market</stp>
        <stp>STOCK</stp>
        <stp>146A0.T</stp>
        <stp>PER</stp>
        <tr r="H61" s="35"/>
      </tp>
      <tp>
        <v>6.28</v>
        <stp/>
        <stp>Market</stp>
        <stp>STOCK</stp>
        <stp>17240.T</stp>
        <stp>PER</stp>
        <tr r="H3" s="35"/>
      </tp>
      <tp>
        <v>7.48</v>
        <stp/>
        <stp>Market</stp>
        <stp>STOCK</stp>
        <stp>17180.T</stp>
        <stp>PER</stp>
        <tr r="H7" s="45"/>
      </tp>
      <tp>
        <v>10.37</v>
        <stp/>
        <stp>Market</stp>
        <stp>STOCK</stp>
        <stp>16050.T</stp>
        <stp>PER</stp>
        <tr r="H4" s="35"/>
      </tp>
      <tp>
        <v>11.37</v>
        <stp/>
        <stp>Market</stp>
        <stp>STOCK</stp>
        <stp>19110.T</stp>
        <stp>PER</stp>
        <tr r="H25" s="45"/>
      </tp>
      <tp>
        <v>1.24</v>
        <stp/>
        <stp>Market</stp>
        <stp>STOCK</stp>
        <stp>19110.T</stp>
        <stp>PBR</stp>
        <tr r="J25" s="45"/>
      </tp>
    </main>
    <main first="rtdsrv.ad817209c5f1483bb98190a850b15b35">
      <tp>
        <v>26.82</v>
        <stp/>
        <stp>Market</stp>
        <stp>STOCK</stp>
        <stp>81360.T</stp>
        <stp>PER</stp>
        <tr r="H88" s="35"/>
        <tr r="M4" s="5"/>
      </tp>
      <tp>
        <v>27.82</v>
        <stp/>
        <stp>Market</stp>
        <stp>STOCK</stp>
        <stp>81130.T</stp>
        <stp>PER</stp>
        <tr r="H34" s="35"/>
      </tp>
      <tp>
        <v>0</v>
        <stp/>
        <stp>Market</stp>
        <stp>STOCK</stp>
        <stp>81050.T</stp>
        <stp>PER</stp>
        <tr r="H144" s="35"/>
        <tr r="L17" s="8"/>
      </tp>
      <tp>
        <v>1.21</v>
        <stp/>
        <stp>Market</stp>
        <stp>STOCK</stp>
        <stp>86040.T</stp>
        <stp>PBR</stp>
        <tr r="J116" s="35"/>
      </tp>
      <tp>
        <v>13.02</v>
        <stp/>
        <stp>Market</stp>
        <stp>STOCK</stp>
        <stp>80060.T</stp>
        <stp>PER</stp>
        <tr r="H10" s="45"/>
      </tp>
      <tp>
        <v>2.63</v>
        <stp/>
        <stp>Market</stp>
        <stp>STOCK</stp>
        <stp>87890.T</stp>
        <stp>PBR</stp>
        <tr r="J95" s="35"/>
        <tr r="N25" s="5"/>
      </tp>
      <tp>
        <v>15.42</v>
        <stp/>
        <stp>Market</stp>
        <stp>STOCK</stp>
        <stp>83160.T</stp>
        <stp>PER</stp>
        <tr r="H102" s="35"/>
      </tp>
      <tp>
        <v>1.73</v>
        <stp/>
        <stp>Market</stp>
        <stp>STOCK</stp>
        <stp>84110.T</stp>
        <stp>PBR</stp>
        <tr r="J33" s="35"/>
      </tp>
      <tp>
        <v>16.170000000000002</v>
        <stp/>
        <stp>Market</stp>
        <stp>STOCK</stp>
        <stp>83060.T</stp>
        <stp>PER</stp>
        <tr r="H101" s="35"/>
      </tp>
      <tp>
        <v>91.66</v>
        <stp/>
        <stp>Market</stp>
        <stp>STOCK</stp>
        <stp>82670.T</stp>
        <stp>PER</stp>
        <tr r="H71" s="35"/>
        <tr r="H145" s="35"/>
      </tp>
      <tp>
        <v>5.32</v>
        <stp/>
        <stp>Market</stp>
        <stp>STOCK</stp>
        <stp>82670.T</stp>
        <stp>PBR</stp>
        <tr r="J71" s="35"/>
        <tr r="J145" s="35"/>
      </tp>
      <tp>
        <v>1.53</v>
        <stp/>
        <stp>Market</stp>
        <stp>STOCK</stp>
        <stp>83160.T</stp>
        <stp>PBR</stp>
        <tr r="J102" s="35"/>
      </tp>
      <tp>
        <v>16.72</v>
        <stp/>
        <stp>Market</stp>
        <stp>STOCK</stp>
        <stp>84110.T</stp>
        <stp>PER</stp>
        <tr r="H33" s="35"/>
      </tp>
      <tp>
        <v>1.63</v>
        <stp/>
        <stp>Market</stp>
        <stp>STOCK</stp>
        <stp>83060.T</stp>
        <stp>PBR</stp>
        <tr r="J101" s="35"/>
      </tp>
      <tp>
        <v>0.76</v>
        <stp/>
        <stp>Market</stp>
        <stp>STOCK</stp>
        <stp>80060.T</stp>
        <stp>PBR</stp>
        <tr r="J10" s="45"/>
      </tp>
      <tp>
        <v>10.64</v>
        <stp/>
        <stp>Market</stp>
        <stp>STOCK</stp>
        <stp>87890.T</stp>
        <stp>PER</stp>
        <tr r="H95" s="35"/>
        <tr r="M25" s="5"/>
      </tp>
      <tp>
        <v>9.31</v>
        <stp/>
        <stp>Market</stp>
        <stp>STOCK</stp>
        <stp>81360.T</stp>
        <stp>PBR</stp>
        <tr r="J88" s="35"/>
        <tr r="N4" s="5"/>
      </tp>
      <tp>
        <v>2.39</v>
        <stp/>
        <stp>Market</stp>
        <stp>STOCK</stp>
        <stp>81130.T</stp>
        <stp>PBR</stp>
        <tr r="J34" s="35"/>
      </tp>
      <tp>
        <v>5.5</v>
        <stp/>
        <stp>Market</stp>
        <stp>STOCK</stp>
        <stp>81050.T</stp>
        <stp>PBR</stp>
        <tr r="J144" s="35"/>
        <tr r="M17" s="8"/>
      </tp>
      <tp>
        <v>12.44</v>
        <stp/>
        <stp>Market</stp>
        <stp>STOCK</stp>
        <stp>86040.T</stp>
        <stp>PER</stp>
        <tr r="H116" s="35"/>
      </tp>
      <tp>
        <v>7.69</v>
        <stp/>
        <stp>Market</stp>
        <stp>STOCK</stp>
        <stp>89340.T</stp>
        <stp>PER</stp>
        <tr r="H56" s="35"/>
      </tp>
      <tp>
        <v>9.7899999999999991</v>
        <stp/>
        <stp>Market</stp>
        <stp>STOCK</stp>
        <stp>89200.T</stp>
        <stp>PER</stp>
        <tr r="H112" s="35"/>
        <tr r="M18" s="5"/>
      </tp>
      <tp>
        <v>26.75</v>
        <stp/>
        <stp>Market</stp>
        <stp>STOCK</stp>
        <stp>88020.T</stp>
        <stp>PER</stp>
        <tr r="H51" s="35"/>
      </tp>
      <tp>
        <v>21.06</v>
        <stp/>
        <stp>Market</stp>
        <stp>STOCK</stp>
        <stp>88010.T</stp>
        <stp>PER</stp>
        <tr r="H42" s="35"/>
      </tp>
      <tp>
        <v>2.37</v>
        <stp/>
        <stp>Market</stp>
        <stp>STOCK</stp>
        <stp>88020.T</stp>
        <stp>PBR</stp>
        <tr r="J51" s="35"/>
      </tp>
      <tp>
        <v>1.78</v>
        <stp/>
        <stp>Market</stp>
        <stp>STOCK</stp>
        <stp>88010.T</stp>
        <stp>PBR</stp>
        <tr r="J42" s="35"/>
      </tp>
      <tp>
        <v>1.0900000000000001</v>
        <stp/>
        <stp>Market</stp>
        <stp>STOCK</stp>
        <stp>89340.T</stp>
        <stp>PBR</stp>
        <tr r="J56" s="35"/>
      </tp>
      <tp>
        <v>0.93</v>
        <stp/>
        <stp>Market</stp>
        <stp>STOCK</stp>
        <stp>89200.T</stp>
        <stp>PBR</stp>
        <tr r="J112" s="35"/>
        <tr r="N18" s="5"/>
      </tp>
      <tp>
        <v>8.82</v>
        <stp/>
        <stp>Market</stp>
        <stp>STOCK</stp>
        <stp>91040.T</stp>
        <stp>PER</stp>
        <tr r="H2" s="35"/>
      </tp>
      <tp>
        <v>9.83</v>
        <stp/>
        <stp>Market</stp>
        <stp>STOCK</stp>
        <stp>91010.T</stp>
        <stp>PER</stp>
        <tr r="H5" s="35"/>
      </tp>
      <tp>
        <v>13.92</v>
        <stp/>
        <stp>Market</stp>
        <stp>STOCK</stp>
        <stp>91650.T</stp>
        <stp>PER</stp>
        <tr r="H19" s="45"/>
      </tp>
      <tp>
        <v>9.49</v>
        <stp/>
        <stp>Market</stp>
        <stp>STOCK</stp>
        <stp>90310.T</stp>
        <stp>PER</stp>
        <tr r="H25" s="35"/>
      </tp>
      <tp>
        <v>2.04</v>
        <stp/>
        <stp>Market</stp>
        <stp>STOCK</stp>
        <stp>97930.T</stp>
        <stp>PBR</stp>
        <tr r="J36" s="45"/>
      </tp>
      <tp>
        <v>2.06</v>
        <stp/>
        <stp>Market</stp>
        <stp>STOCK</stp>
        <stp>94380.T</stp>
        <stp>PBR</stp>
        <tr r="J41" s="45"/>
      </tp>
      <tp>
        <v>2.06</v>
        <stp/>
        <stp>Market</stp>
        <stp>STOCK</stp>
        <stp>94330.T</stp>
        <stp>PBR</stp>
        <tr r="J58" s="35"/>
      </tp>
      <tp>
        <v>1.38</v>
        <stp/>
        <stp>Market</stp>
        <stp>STOCK</stp>
        <stp>94320.T</stp>
        <stp>PBR</stp>
        <tr r="J36" s="35"/>
      </tp>
      <tp>
        <v>3.32</v>
        <stp/>
        <stp>Market</stp>
        <stp>STOCK</stp>
        <stp>94160.T</stp>
        <stp>PBR</stp>
        <tr r="J103" s="35"/>
        <tr r="N15" s="5"/>
      </tp>
      <tp>
        <v>0.73</v>
        <stp/>
        <stp>Market</stp>
        <stp>STOCK</stp>
        <stp>94780.T</stp>
        <stp>PBR</stp>
        <tr r="J9" s="45"/>
      </tp>
      <tp>
        <v>0.78</v>
        <stp/>
        <stp>Market</stp>
        <stp>STOCK</stp>
        <stp>94760.T</stp>
        <stp>PBR</stp>
        <tr r="J12" s="45"/>
      </tp>
      <tp>
        <v>20.6</v>
        <stp/>
        <stp>Market</stp>
        <stp>STOCK</stp>
        <stp>92380.T</stp>
        <stp>PER</stp>
        <tr r="H146" s="35"/>
        <tr r="L22" s="8"/>
      </tp>
      <tp>
        <v>1.69</v>
        <stp/>
        <stp>Market</stp>
        <stp>STOCK</stp>
        <stp>95310.T</stp>
        <stp>PBR</stp>
        <tr r="J27" s="35"/>
      </tp>
      <tp>
        <v>30.22</v>
        <stp/>
        <stp>Market</stp>
        <stp>STOCK</stp>
        <stp>92120.T</stp>
        <stp>PER</stp>
        <tr r="H40" s="45"/>
      </tp>
      <tp>
        <v>0.98</v>
        <stp/>
        <stp>Market</stp>
        <stp>STOCK</stp>
        <stp>95080.T</stp>
        <stp>PBR</stp>
        <tr r="J52" s="35"/>
      </tp>
      <tp>
        <v>0.93</v>
        <stp/>
        <stp>Market</stp>
        <stp>STOCK</stp>
        <stp>95030.T</stp>
        <stp>PBR</stp>
        <tr r="J26" s="35"/>
      </tp>
      <tp>
        <v>11.41</v>
        <stp/>
        <stp>Market</stp>
        <stp>STOCK</stp>
        <stp>92640.T</stp>
        <stp>PER</stp>
        <tr r="H87" s="35"/>
      </tp>
      <tp>
        <v>11</v>
        <stp/>
        <stp>Market</stp>
        <stp>STOCK</stp>
        <stp>92620.T</stp>
        <stp>PER</stp>
        <tr r="H26" s="45"/>
      </tp>
      <tp>
        <v>10.75</v>
        <stp/>
        <stp>Market</stp>
        <stp>STOCK</stp>
        <stp>95520.T</stp>
        <stp>PBR</stp>
        <tr r="J100" s="35"/>
        <tr r="N11" s="5"/>
      </tp>
      <tp>
        <v>6.5</v>
        <stp/>
        <stp>Market</stp>
        <stp>STOCK</stp>
        <stp>92470.T</stp>
        <stp>PER</stp>
        <tr r="H35" s="35"/>
      </tp>
      <tp>
        <v>4.3</v>
        <stp/>
        <stp>Market</stp>
        <stp>STOCK</stp>
        <stp>92380.T</stp>
        <stp>PBR</stp>
        <tr r="J146" s="35"/>
        <tr r="M22" s="8"/>
      </tp>
      <tp>
        <v>13.48</v>
        <stp/>
        <stp>Market</stp>
        <stp>STOCK</stp>
        <stp>95310.T</stp>
        <stp>PER</stp>
        <tr r="H27" s="35"/>
      </tp>
      <tp>
        <v>2.15</v>
        <stp/>
        <stp>Market</stp>
        <stp>STOCK</stp>
        <stp>92120.T</stp>
        <stp>PBR</stp>
        <tr r="J40" s="45"/>
      </tp>
      <tp>
        <v>6.29</v>
        <stp/>
        <stp>Market</stp>
        <stp>STOCK</stp>
        <stp>95080.T</stp>
        <stp>PER</stp>
        <tr r="H52" s="35"/>
      </tp>
      <tp>
        <v>8.49</v>
        <stp/>
        <stp>Market</stp>
        <stp>STOCK</stp>
        <stp>95030.T</stp>
        <stp>PER</stp>
        <tr r="H26" s="35"/>
      </tp>
      <tp>
        <v>1.85</v>
        <stp/>
        <stp>Market</stp>
        <stp>STOCK</stp>
        <stp>92640.T</stp>
        <stp>PBR</stp>
        <tr r="J87" s="35"/>
      </tp>
      <tp>
        <v>1.27</v>
        <stp/>
        <stp>Market</stp>
        <stp>STOCK</stp>
        <stp>92620.T</stp>
        <stp>PBR</stp>
        <tr r="J26" s="45"/>
      </tp>
      <tp>
        <v>16.04</v>
        <stp/>
        <stp>Market</stp>
        <stp>STOCK</stp>
        <stp>95520.T</stp>
        <stp>PER</stp>
        <tr r="H100" s="35"/>
        <tr r="M11" s="5"/>
      </tp>
      <tp>
        <v>1.03</v>
        <stp/>
        <stp>Market</stp>
        <stp>STOCK</stp>
        <stp>92470.T</stp>
        <stp>PBR</stp>
        <tr r="J35" s="35"/>
      </tp>
      <tp>
        <v>19.91</v>
        <stp/>
        <stp>Market</stp>
        <stp>STOCK</stp>
        <stp>94380.T</stp>
        <stp>PER</stp>
        <tr r="H41" s="45"/>
      </tp>
      <tp>
        <v>13.7</v>
        <stp/>
        <stp>Market</stp>
        <stp>STOCK</stp>
        <stp>94330.T</stp>
        <stp>PER</stp>
        <tr r="H58" s="35"/>
      </tp>
      <tp>
        <v>13.1</v>
        <stp/>
        <stp>Market</stp>
        <stp>STOCK</stp>
        <stp>94320.T</stp>
        <stp>PER</stp>
        <tr r="H36" s="35"/>
      </tp>
      <tp>
        <v>14.87</v>
        <stp/>
        <stp>Market</stp>
        <stp>STOCK</stp>
        <stp>94160.T</stp>
        <stp>PER</stp>
        <tr r="H103" s="35"/>
        <tr r="M15" s="5"/>
      </tp>
      <tp>
        <v>16.079999999999998</v>
        <stp/>
        <stp>Market</stp>
        <stp>STOCK</stp>
        <stp>94780.T</stp>
        <stp>PER</stp>
        <tr r="H9" s="45"/>
      </tp>
      <tp>
        <v>26.39</v>
        <stp/>
        <stp>Market</stp>
        <stp>STOCK</stp>
        <stp>94760.T</stp>
        <stp>PER</stp>
        <tr r="H12" s="45"/>
      </tp>
      <tp>
        <v>0.92</v>
        <stp/>
        <stp>Market</stp>
        <stp>STOCK</stp>
        <stp>90310.T</stp>
        <stp>PBR</stp>
        <tr r="J25" s="35"/>
      </tp>
      <tp>
        <v>17.350000000000001</v>
        <stp/>
        <stp>Market</stp>
        <stp>STOCK</stp>
        <stp>97930.T</stp>
        <stp>PER</stp>
        <tr r="H36" s="45"/>
      </tp>
      <tp>
        <v>0.68</v>
        <stp/>
        <stp>Market</stp>
        <stp>STOCK</stp>
        <stp>91040.T</stp>
        <stp>PBR</stp>
        <tr r="J2" s="35"/>
      </tp>
      <tp>
        <v>0.74</v>
        <stp/>
        <stp>Market</stp>
        <stp>STOCK</stp>
        <stp>91010.T</stp>
        <stp>PBR</stp>
        <tr r="J5" s="35"/>
      </tp>
      <tp>
        <v>1.1399999999999999</v>
        <stp/>
        <stp>Market</stp>
        <stp>STOCK</stp>
        <stp>91650.T</stp>
        <stp>PBR</stp>
        <tr r="J19" s="45"/>
      </tp>
      <tp>
        <v>21.46</v>
        <stp/>
        <stp>Market</stp>
        <stp>STOCK</stp>
        <stp>99040.T</stp>
        <stp>PER</stp>
        <tr r="H45" s="45"/>
      </tp>
      <tp>
        <v>7.58</v>
        <stp/>
        <stp>Market</stp>
        <stp>STOCK</stp>
        <stp>99840.T</stp>
        <stp>PER</stp>
        <tr r="H92" s="35"/>
        <tr r="M16" s="5"/>
      </tp>
      <tp>
        <v>2.54</v>
        <stp/>
        <stp>Market</stp>
        <stp>STOCK</stp>
        <stp>99040.T</stp>
        <stp>PBR</stp>
        <tr r="J45" s="45"/>
      </tp>
      <tp>
        <v>1.77</v>
        <stp/>
        <stp>Market</stp>
        <stp>STOCK</stp>
        <stp>99840.T</stp>
        <stp>PBR</stp>
        <tr r="J92" s="35"/>
        <tr r="N16" s="5"/>
      </tp>
    </main>
    <main first="rtdsrv.ad817209c5f1483bb98190a850b15b35">
      <tp>
        <v>926.14080000000001</v>
        <stp/>
        <stp>Market</stp>
        <stp>STOCK</stp>
        <stp>89200.T</stp>
        <stp>出来高加重平均</stp>
        <tr r="F18" s="5"/>
      </tp>
      <tp>
        <v>147.6061</v>
        <stp/>
        <stp>Market</stp>
        <stp>STOCK</stp>
        <stp>87890.T</stp>
        <stp>出来高加重平均</stp>
        <tr r="F25" s="5"/>
      </tp>
      <tp>
        <v>5464</v>
        <stp/>
        <stp>Market</stp>
        <stp>STOCK</stp>
        <stp>81360.T</stp>
        <stp>出来高加重平均</stp>
        <tr r="F4" s="5"/>
      </tp>
      <tp>
        <v>4550.2294000000002</v>
        <stp/>
        <stp>Market</stp>
        <stp>STOCK</stp>
        <stp>99840.T</stp>
        <stp>出来高加重平均</stp>
        <tr r="F16" s="5"/>
      </tp>
      <tp>
        <v>1049.5779</v>
        <stp/>
        <stp>Market</stp>
        <stp>STOCK</stp>
        <stp>95520.T</stp>
        <stp>出来高加重平均</stp>
        <tr r="F11" s="5"/>
      </tp>
      <tp>
        <v>1298.4047</v>
        <stp/>
        <stp>Market</stp>
        <stp>STOCK</stp>
        <stp>94160.T</stp>
        <stp>出来高加重平均</stp>
        <tr r="F15" s="5"/>
      </tp>
    </main>
    <main first="rtdsrv.ad817209c5f1483bb98190a850b15b35">
      <tp>
        <v>2465.9854999999998</v>
        <stp/>
        <stp>Market</stp>
        <stp>STOCK</stp>
        <stp>24100.T</stp>
        <stp>出来高加重平均</stp>
        <tr r="F23" s="5"/>
      </tp>
      <tp>
        <v>1218.9931999999999</v>
        <stp/>
        <stp>Market</stp>
        <stp>STOCK</stp>
        <stp>215A0.T</stp>
        <stp>出来高加重平均</stp>
        <tr r="F10" s="5"/>
      </tp>
    </main>
    <main first="rtdsrv.ad817209c5f1483bb98190a850b15b35">
      <tp>
        <v>1154.7619</v>
        <stp/>
        <stp>Market</stp>
        <stp>STOCK</stp>
        <stp>39120.T</stp>
        <stp>出来高加重平均</stp>
        <tr r="F7" s="5"/>
      </tp>
      <tp>
        <v>775.5598</v>
        <stp/>
        <stp>Market</stp>
        <stp>STOCK</stp>
        <stp>39230.T</stp>
        <stp>出来高加重平均</stp>
        <tr r="F26" s="5"/>
      </tp>
      <tp>
        <v>523.46640000000002</v>
        <stp/>
        <stp>Market</stp>
        <stp>STOCK</stp>
        <stp>39390.T</stp>
        <stp>出来高加重平均</stp>
        <tr r="F13" s="5"/>
      </tp>
      <tp>
        <v>236.7158</v>
        <stp/>
        <stp>Market</stp>
        <stp>STOCK</stp>
        <stp>38250.T</stp>
        <stp>出来高加重平均</stp>
        <tr r="F9" s="5"/>
      </tp>
      <tp>
        <v>1683.2807</v>
        <stp/>
        <stp>Market</stp>
        <stp>STOCK</stp>
        <stp>36960.T</stp>
        <stp>出来高加重平均</stp>
        <tr r="F28" s="5"/>
      </tp>
      <tp>
        <v>793.49699999999996</v>
        <stp/>
        <stp>Market</stp>
        <stp>STOCK</stp>
        <stp>36610.T</stp>
        <stp>出来高加重平均</stp>
        <tr r="F22" s="5"/>
      </tp>
      <tp>
        <v>1485.9186999999999</v>
        <stp/>
        <stp>Market</stp>
        <stp>STOCK</stp>
        <stp>339A0.T</stp>
        <stp>出来高加重平均</stp>
        <tr r="F14" s="5"/>
      </tp>
    </main>
    <main first="rtdsrv.ad817209c5f1483bb98190a850b15b35">
      <tp>
        <v>799.32579999999996</v>
        <stp/>
        <stp>Market</stp>
        <stp>STOCK</stp>
        <stp>44960.T</stp>
        <stp>出来高加重平均</stp>
        <tr r="F27" s="5"/>
      </tp>
      <tp>
        <v>2506.8265999999999</v>
        <stp/>
        <stp>Market</stp>
        <stp>STOCK</stp>
        <stp>44950.T</stp>
        <stp>出来高加重平均</stp>
        <tr r="F24" s="5"/>
      </tp>
      <tp>
        <v>808.51850000000002</v>
        <stp/>
        <stp>Market</stp>
        <stp>STOCK</stp>
        <stp>43890.T</stp>
        <stp>出来高加重平均</stp>
        <tr r="F21" s="5"/>
      </tp>
      <tp>
        <v>2588.7959999999998</v>
        <stp/>
        <stp>Market</stp>
        <stp>STOCK</stp>
        <stp>421A0.T</stp>
        <stp>出来高加重平均</stp>
        <tr r="F20" s="5"/>
      </tp>
      <tp>
        <v>909.64890000000003</v>
        <stp/>
        <stp>Market</stp>
        <stp>STOCK</stp>
        <stp>42220.T</stp>
        <stp>出来高加重平均</stp>
        <tr r="F12" s="5"/>
      </tp>
      <tp>
        <v>3478.1729999999998</v>
        <stp/>
        <stp>Market</stp>
        <stp>STOCK</stp>
        <stp>40400.T</stp>
        <stp>出来高加重平均</stp>
        <tr r="F29" s="5"/>
      </tp>
      <tp>
        <v>450.69439999999997</v>
        <stp/>
        <stp>Market</stp>
        <stp>STOCK</stp>
        <stp>40140.T</stp>
        <stp>出来高加重平均</stp>
        <tr r="F2" s="5"/>
      </tp>
    </main>
    <main first="rtdsrv.ad817209c5f1483bb98190a850b15b35">
      <tp>
        <v>1787.5</v>
        <stp/>
        <stp>Market</stp>
        <stp>STOCK</stp>
        <stp>55960.T</stp>
        <stp>出来高加重平均</stp>
        <tr r="F3" s="5"/>
      </tp>
      <tp>
        <v>521.41750000000002</v>
        <stp/>
        <stp>Market</stp>
        <stp>STOCK</stp>
        <stp>52480.T</stp>
        <stp>出来高加重平均</stp>
        <tr r="F6" s="5"/>
      </tp>
    </main>
    <main first="rtdsrv.ad817209c5f1483bb98190a850b15b35">
      <tp>
        <v>127.9115</v>
        <stp/>
        <stp>Market</stp>
        <stp>STOCK</stp>
        <stp>65740.T</stp>
        <stp>出来高加重平均</stp>
        <tr r="F5" s="5"/>
      </tp>
      <tp>
        <v>3414.0070000000001</v>
        <stp/>
        <stp>Market</stp>
        <stp>STOCK</stp>
        <stp>60800.T</stp>
        <stp>出来高加重平均</stp>
        <tr r="F17" s="5"/>
      </tp>
      <tp>
        <v>721.81449999999995</v>
        <stp/>
        <stp>Market</stp>
        <stp>STOCK</stp>
        <stp>60710.T</stp>
        <stp>出来高加重平均</stp>
        <tr r="F19" s="5"/>
      </tp>
    </main>
    <main first="rtdsrv.ad817209c5f1483bb98190a850b15b35">
      <tp>
        <v>1195.4866999999999</v>
        <stp/>
        <stp>Market</stp>
        <stp>STOCK</stp>
        <stp>70890.T</stp>
        <stp>出来高加重平均</stp>
        <tr r="F30" s="5"/>
      </tp>
      <tp>
        <v>926.14449999999999</v>
        <stp/>
        <stp>Market</stp>
        <stp>STOCK</stp>
        <stp>70490.T</stp>
        <stp>出来高加重平均</stp>
        <tr r="F8" s="5"/>
      </tp>
    </main>
    <main first="rtdsrv.ad817209c5f1483bb98190a850b15b35">
      <tp>
        <v>0</v>
        <stp/>
        <stp>Market</stp>
        <stp>STOCK</stp>
        <stp>38250.T</stp>
        <stp>信用倍率</stp>
        <tr r="L9" s="5"/>
      </tp>
    </main>
    <main first="rtdsrv.ad817209c5f1483bb98190a850b15b35">
      <tp>
        <v>11.82</v>
        <stp/>
        <stp>Market</stp>
        <stp>STOCK</stp>
        <stp>99840.T</stp>
        <stp>信用倍率</stp>
        <tr r="L16" s="5"/>
      </tp>
    </main>
    <main first="rtdsrv.ad817209c5f1483bb98190a850b15b35">
      <tp>
        <v>2.0299999999999998</v>
        <stp/>
        <stp>Market</stp>
        <stp>STOCK</stp>
        <stp>39390.T</stp>
        <stp>信用倍率</stp>
        <tr r="L13" s="5"/>
      </tp>
      <tp>
        <v>8.2100000000000009</v>
        <stp/>
        <stp>Market</stp>
        <stp>STOCK</stp>
        <stp>89200.T</stp>
        <stp>信用倍率</stp>
        <tr r="L18" s="5"/>
      </tp>
      <tp>
        <v>6.73</v>
        <stp/>
        <stp>Market</stp>
        <stp>STOCK</stp>
        <stp>39230.T</stp>
        <stp>信用倍率</stp>
        <tr r="L26" s="5"/>
      </tp>
      <tp>
        <v>26.11</v>
        <stp/>
        <stp>Market</stp>
        <stp>STOCK</stp>
        <stp>39120.T</stp>
        <stp>信用倍率</stp>
        <tr r="L7" s="5"/>
      </tp>
    </main>
    <main first="rtdsrv.ad817209c5f1483bb98190a850b15b35">
      <tp>
        <v>0</v>
        <stp/>
        <stp>Market</stp>
        <stp>STOCK</stp>
        <stp>44950.T</stp>
        <stp>信用倍率</stp>
        <tr r="L24" s="5"/>
      </tp>
      <tp>
        <v>0</v>
        <stp/>
        <stp>Market</stp>
        <stp>STOCK</stp>
        <stp>44960.T</stp>
        <stp>信用倍率</stp>
        <tr r="L27" s="5"/>
      </tp>
      <tp>
        <v>32.83</v>
        <stp/>
        <stp>Market</stp>
        <stp>STOCK</stp>
        <stp>24100.T</stp>
        <stp>信用倍率</stp>
        <tr r="L23" s="5"/>
      </tp>
      <tp>
        <v>60.43</v>
        <stp/>
        <stp>Market</stp>
        <stp>STOCK</stp>
        <stp>94160.T</stp>
        <stp>信用倍率</stp>
        <tr r="L15" s="5"/>
      </tp>
      <tp>
        <v>0</v>
        <stp/>
        <stp>Market</stp>
        <stp>STOCK</stp>
        <stp>55960.T</stp>
        <stp>信用倍率</stp>
        <tr r="L3" s="5"/>
      </tp>
      <tp>
        <v>0</v>
        <stp/>
        <stp>Market</stp>
        <stp>STOCK</stp>
        <stp>65740.T</stp>
        <stp>信用倍率</stp>
        <tr r="L5" s="5"/>
      </tp>
      <tp>
        <v>9.56</v>
        <stp/>
        <stp>Market</stp>
        <stp>STOCK</stp>
        <stp>95520.T</stp>
        <stp>信用倍率</stp>
        <tr r="L11" s="5"/>
      </tp>
      <tp>
        <v>26.6</v>
        <stp/>
        <stp>Market</stp>
        <stp>STOCK</stp>
        <stp>36960.T</stp>
        <stp>信用倍率</stp>
        <tr r="L28" s="5"/>
      </tp>
      <tp>
        <v>22.95</v>
        <stp/>
        <stp>Market</stp>
        <stp>STOCK</stp>
        <stp>36610.T</stp>
        <stp>信用倍率</stp>
        <tr r="L22" s="5"/>
      </tp>
      <tp>
        <v>20.12</v>
        <stp/>
        <stp>Market</stp>
        <stp>STOCK</stp>
        <stp>87890.T</stp>
        <stp>信用倍率</stp>
        <tr r="L25" s="5"/>
      </tp>
      <tp>
        <v>2.78</v>
        <stp/>
        <stp>Market</stp>
        <stp>STOCK</stp>
        <stp>60800.T</stp>
        <stp>信用倍率</stp>
        <tr r="L17" s="5"/>
      </tp>
      <tp>
        <v>0</v>
        <stp/>
        <stp>Market</stp>
        <stp>STOCK</stp>
        <stp>70890.T</stp>
        <stp>信用倍率</stp>
        <tr r="L30" s="5"/>
      </tp>
      <tp>
        <v>16.82</v>
        <stp/>
        <stp>Market</stp>
        <stp>STOCK</stp>
        <stp>60710.T</stp>
        <stp>信用倍率</stp>
        <tr r="L19" s="5"/>
      </tp>
    </main>
    <main first="rtdsrv.ad817209c5f1483bb98190a850b15b35">
      <tp>
        <v>0</v>
        <stp/>
        <stp>Market</stp>
        <stp>STOCK</stp>
        <stp>40400.T</stp>
        <stp>信用倍率</stp>
        <tr r="L29" s="5"/>
      </tp>
      <tp>
        <v>0.51</v>
        <stp/>
        <stp>Market</stp>
        <stp>STOCK</stp>
        <stp>70490.T</stp>
        <stp>信用倍率</stp>
        <tr r="L8" s="5"/>
      </tp>
      <tp>
        <v>0</v>
        <stp/>
        <stp>Market</stp>
        <stp>STOCK</stp>
        <stp>40140.T</stp>
        <stp>信用倍率</stp>
        <tr r="L2" s="5"/>
      </tp>
    </main>
    <main first="rtdsrv.ad817209c5f1483bb98190a850b15b35">
      <tp>
        <v>2.69</v>
        <stp/>
        <stp>Market</stp>
        <stp>STOCK</stp>
        <stp>215A0.T</stp>
        <stp>信用倍率</stp>
        <tr r="L10" s="5"/>
      </tp>
      <tp>
        <v>31.82</v>
        <stp/>
        <stp>Market</stp>
        <stp>STOCK</stp>
        <stp>81360.T</stp>
        <stp>信用倍率</stp>
        <tr r="L4" s="5"/>
      </tp>
      <tp>
        <v>0</v>
        <stp/>
        <stp>Market</stp>
        <stp>STOCK</stp>
        <stp>52480.T</stp>
        <stp>信用倍率</stp>
        <tr r="L6" s="5"/>
      </tp>
      <tp>
        <v>0</v>
        <stp/>
        <stp>Market</stp>
        <stp>STOCK</stp>
        <stp>42220.T</stp>
        <stp>信用倍率</stp>
        <tr r="L12" s="5"/>
      </tp>
      <tp>
        <v>0</v>
        <stp/>
        <stp>Market</stp>
        <stp>STOCK</stp>
        <stp>421A0.T</stp>
        <stp>信用倍率</stp>
        <tr r="L20" s="5"/>
      </tp>
      <tp>
        <v>0</v>
        <stp/>
        <stp>Market</stp>
        <stp>STOCK</stp>
        <stp>339A0.T</stp>
        <stp>信用倍率</stp>
        <tr r="L14" s="5"/>
      </tp>
      <tp>
        <v>0</v>
        <stp/>
        <stp>Market</stp>
        <stp>STOCK</stp>
        <stp>43890.T</stp>
        <stp>信用倍率</stp>
        <tr r="L21" s="5"/>
      </tp>
    </main>
    <main first="rtdsrv.ad817209c5f1483bb98190a850b15b35">
      <tp>
        <v>-66</v>
        <stp/>
        <stp>Market</stp>
        <stp>STOCK</stp>
        <stp>88010.T</stp>
        <stp>前日比</stp>
        <tr r="E42" s="35"/>
      </tp>
      <tp>
        <v>-170</v>
        <stp/>
        <stp>Market</stp>
        <stp>STOCK</stp>
        <stp>88020.T</stp>
        <stp>前日比</stp>
        <tr r="E51" s="35"/>
      </tp>
      <tp>
        <v>-45</v>
        <stp/>
        <stp>Market</stp>
        <stp>STOCK</stp>
        <stp>89340.T</stp>
        <stp>前日比</stp>
        <tr r="E56" s="35"/>
      </tp>
      <tp>
        <v>11</v>
        <stp/>
        <stp>Market</stp>
        <stp>STOCK</stp>
        <stp>89200.T</stp>
        <stp>前日比</stp>
        <tr r="E112" s="35"/>
        <tr r="D18" s="5"/>
      </tp>
      <tp>
        <v>19</v>
        <stp/>
        <stp>Market</stp>
        <stp>STOCK</stp>
        <stp>82670.T</stp>
        <stp>前日比</stp>
        <tr r="E71" s="35"/>
        <tr r="E145" s="35"/>
      </tp>
      <tp>
        <v>-142</v>
        <stp/>
        <stp>Market</stp>
        <stp>STOCK</stp>
        <stp>83160.T</stp>
        <stp>前日比</stp>
        <tr r="E102" s="35"/>
      </tp>
      <tp>
        <v>-82</v>
        <stp/>
        <stp>Market</stp>
        <stp>STOCK</stp>
        <stp>83060.T</stp>
        <stp>前日比</stp>
        <tr r="E101" s="35"/>
      </tp>
      <tp>
        <v>-50</v>
        <stp/>
        <stp>Market</stp>
        <stp>STOCK</stp>
        <stp>80060.T</stp>
        <stp>前日比</stp>
        <tr r="E10" s="45"/>
      </tp>
      <tp>
        <v>78</v>
        <stp/>
        <stp>Market</stp>
        <stp>STOCK</stp>
        <stp>81130.T</stp>
        <stp>前日比</stp>
        <tr r="E34" s="35"/>
      </tp>
      <tp>
        <v>-14</v>
        <stp/>
        <stp>Market</stp>
        <stp>STOCK</stp>
        <stp>81050.T</stp>
        <stp>前日比</stp>
        <tr r="E144" s="35"/>
      </tp>
      <tp>
        <v>700</v>
        <stp/>
        <stp>Market</stp>
        <stp>STOCK</stp>
        <stp>81360.T</stp>
        <stp>前日比</stp>
        <tr r="E88" s="35"/>
        <tr r="D4" s="5"/>
      </tp>
      <tp>
        <v>-1.5</v>
        <stp/>
        <stp>Market</stp>
        <stp>STOCK</stp>
        <stp>86040.T</stp>
        <stp>前日比</stp>
        <tr r="E116" s="35"/>
      </tp>
      <tp>
        <v>-9</v>
        <stp/>
        <stp>Market</stp>
        <stp>STOCK</stp>
        <stp>87890.T</stp>
        <stp>前日比</stp>
        <tr r="E95" s="35"/>
        <tr r="D25" s="5"/>
      </tp>
      <tp>
        <v>-186</v>
        <stp/>
        <stp>Market</stp>
        <stp>STOCK</stp>
        <stp>84110.T</stp>
        <stp>前日比</stp>
        <tr r="E33" s="35"/>
      </tp>
      <tp>
        <v>-7</v>
        <stp/>
        <stp>Market</stp>
        <stp>STOCK</stp>
        <stp>99040.T</stp>
        <stp>前日比</stp>
        <tr r="E45" s="45"/>
      </tp>
      <tp>
        <v>-427</v>
        <stp/>
        <stp>Market</stp>
        <stp>STOCK</stp>
        <stp>99840.T</stp>
        <stp>前日比</stp>
        <tr r="E92" s="35"/>
        <tr r="D16" s="5"/>
      </tp>
      <tp>
        <v>-72</v>
        <stp/>
        <stp>Market</stp>
        <stp>STOCK</stp>
        <stp>92470.T</stp>
        <stp>前日比</stp>
        <tr r="E35" s="35"/>
      </tp>
      <tp>
        <v>-40</v>
        <stp/>
        <stp>Market</stp>
        <stp>STOCK</stp>
        <stp>92640.T</stp>
        <stp>前日比</stp>
        <tr r="E87" s="35"/>
      </tp>
      <tp>
        <v>-11</v>
        <stp/>
        <stp>Market</stp>
        <stp>STOCK</stp>
        <stp>92620.T</stp>
        <stp>前日比</stp>
        <tr r="E26" s="45"/>
      </tp>
      <tp>
        <v>12</v>
        <stp/>
        <stp>Market</stp>
        <stp>STOCK</stp>
        <stp>92120.T</stp>
        <stp>前日比</stp>
        <tr r="E40" s="45"/>
      </tp>
      <tp>
        <v>1</v>
        <stp/>
        <stp>Market</stp>
        <stp>STOCK</stp>
        <stp>92380.T</stp>
        <stp>前日比</stp>
        <tr r="E146" s="35"/>
      </tp>
      <tp>
        <v>108</v>
        <stp/>
        <stp>Market</stp>
        <stp>STOCK</stp>
        <stp>90310.T</stp>
        <stp>前日比</stp>
        <tr r="E25" s="35"/>
      </tp>
      <tp>
        <v>25</v>
        <stp/>
        <stp>Market</stp>
        <stp>STOCK</stp>
        <stp>91650.T</stp>
        <stp>前日比</stp>
        <tr r="E19" s="45"/>
      </tp>
      <tp>
        <v>-71</v>
        <stp/>
        <stp>Market</stp>
        <stp>STOCK</stp>
        <stp>91040.T</stp>
        <stp>前日比</stp>
        <tr r="E2" s="35"/>
      </tp>
      <tp>
        <v>-61</v>
        <stp/>
        <stp>Market</stp>
        <stp>STOCK</stp>
        <stp>91010.T</stp>
        <stp>前日比</stp>
        <tr r="E5" s="35"/>
      </tp>
      <tp>
        <v>-180</v>
        <stp/>
        <stp>Market</stp>
        <stp>STOCK</stp>
        <stp>97930.T</stp>
        <stp>前日比</stp>
        <tr r="E36" s="45"/>
      </tp>
      <tp>
        <v>-1</v>
        <stp/>
        <stp>Market</stp>
        <stp>STOCK</stp>
        <stp>94780.T</stp>
        <stp>前日比</stp>
        <tr r="E9" s="45"/>
      </tp>
      <tp>
        <v>-2</v>
        <stp/>
        <stp>Market</stp>
        <stp>STOCK</stp>
        <stp>94760.T</stp>
        <stp>前日比</stp>
        <tr r="E12" s="45"/>
      </tp>
      <tp>
        <v>-18</v>
        <stp/>
        <stp>Market</stp>
        <stp>STOCK</stp>
        <stp>94160.T</stp>
        <stp>前日比</stp>
        <tr r="E103" s="35"/>
        <tr r="D15" s="5"/>
      </tp>
      <tp>
        <v>-54</v>
        <stp/>
        <stp>Market</stp>
        <stp>STOCK</stp>
        <stp>94380.T</stp>
        <stp>前日比</stp>
        <tr r="E41" s="45"/>
      </tp>
      <tp>
        <v>32.5</v>
        <stp/>
        <stp>Market</stp>
        <stp>STOCK</stp>
        <stp>94330.T</stp>
        <stp>前日比</stp>
        <tr r="E58" s="35"/>
      </tp>
      <tp>
        <v>1.2</v>
        <stp/>
        <stp>Market</stp>
        <stp>STOCK</stp>
        <stp>94320.T</stp>
        <stp>前日比</stp>
        <tr r="E36" s="35"/>
      </tp>
      <tp>
        <v>-32</v>
        <stp/>
        <stp>Market</stp>
        <stp>STOCK</stp>
        <stp>95520.T</stp>
        <stp>前日比</stp>
        <tr r="E100" s="35"/>
        <tr r="D11" s="5"/>
      </tp>
      <tp>
        <v>-17.5</v>
        <stp/>
        <stp>Market</stp>
        <stp>STOCK</stp>
        <stp>95080.T</stp>
        <stp>前日比</stp>
        <tr r="E52" s="35"/>
      </tp>
      <tp>
        <v>2</v>
        <stp/>
        <stp>Market</stp>
        <stp>STOCK</stp>
        <stp>95030.T</stp>
        <stp>前日比</stp>
        <tr r="E26" s="35"/>
      </tp>
      <tp>
        <v>-11</v>
        <stp/>
        <stp>Market</stp>
        <stp>STOCK</stp>
        <stp>95310.T</stp>
        <stp>前日比</stp>
        <tr r="E27" s="35"/>
      </tp>
      <tp>
        <v>-3</v>
        <stp/>
        <stp>Market</stp>
        <stp>STOCK</stp>
        <stp>68030.T</stp>
        <stp>前日比</stp>
        <tr r="E14" s="45"/>
      </tp>
      <tp>
        <v>-36</v>
        <stp/>
        <stp>Market</stp>
        <stp>STOCK</stp>
        <stp>69810.T</stp>
        <stp>前日比</stp>
        <tr r="E44" s="45"/>
      </tp>
      <tp>
        <v>-30</v>
        <stp/>
        <stp>Market</stp>
        <stp>STOCK</stp>
        <stp>62660.T</stp>
        <stp>前日比</stp>
        <tr r="E28" s="35"/>
      </tp>
      <tp>
        <v>-2</v>
        <stp/>
        <stp>Market</stp>
        <stp>STOCK</stp>
        <stp>62000.T</stp>
        <stp>前日比</stp>
        <tr r="E85" s="35"/>
      </tp>
      <tp>
        <v>-130</v>
        <stp/>
        <stp>Market</stp>
        <stp>STOCK</stp>
        <stp>63310.T</stp>
        <stp>前日比</stp>
        <tr r="E37" s="45"/>
      </tp>
      <tp>
        <v>343</v>
        <stp/>
        <stp>Market</stp>
        <stp>STOCK</stp>
        <stp>63830.T</stp>
        <stp>前日比</stp>
        <tr r="E139" s="35"/>
      </tp>
      <tp>
        <v>-14</v>
        <stp/>
        <stp>Market</stp>
        <stp>STOCK</stp>
        <stp>60710.T</stp>
        <stp>前日比</stp>
        <tr r="E99" s="35"/>
        <tr r="D19" s="5"/>
      </tp>
      <tp>
        <v>-79</v>
        <stp/>
        <stp>Market</stp>
        <stp>STOCK</stp>
        <stp>60130.T</stp>
        <stp>前日比</stp>
        <tr r="E21" s="35"/>
      </tp>
      <tp>
        <v>-21</v>
        <stp/>
        <stp>Market</stp>
        <stp>STOCK</stp>
        <stp>60390.T</stp>
        <stp>前日比</stp>
        <tr r="E22" s="35"/>
      </tp>
      <tp>
        <v>3</v>
        <stp/>
        <stp>Market</stp>
        <stp>STOCK</stp>
        <stp>60880.T</stp>
        <stp>前日比</stp>
        <tr r="E38" s="35"/>
      </tp>
      <tp>
        <v>-135</v>
        <stp/>
        <stp>Market</stp>
        <stp>STOCK</stp>
        <stp>60800.T</stp>
        <stp>前日比</stp>
        <tr r="E118" s="35"/>
        <tr r="D17" s="5"/>
      </tp>
      <tp>
        <v>3</v>
        <stp/>
        <stp>Market</stp>
        <stp>STOCK</stp>
        <stp>61760.T</stp>
        <stp>前日比</stp>
        <tr r="E62" s="35"/>
      </tp>
      <tp>
        <v>-8</v>
        <stp/>
        <stp>Market</stp>
        <stp>STOCK</stp>
        <stp>61730.T</stp>
        <stp>前日比</stp>
        <tr r="E5" s="45"/>
      </tp>
      <tp>
        <v>-105</v>
        <stp/>
        <stp>Market</stp>
        <stp>STOCK</stp>
        <stp>61010.T</stp>
        <stp>前日比</stp>
        <tr r="E76" s="35"/>
      </tp>
      <tp>
        <v>11</v>
        <stp/>
        <stp>Market</stp>
        <stp>STOCK</stp>
        <stp>61940.T</stp>
        <stp>前日比</stp>
        <tr r="E44" s="35"/>
      </tp>
      <tp>
        <v>-471</v>
        <stp/>
        <stp>Market</stp>
        <stp>STOCK</stp>
        <stp>66530.T</stp>
        <stp>前日比</stp>
        <tr r="E23" s="35"/>
      </tp>
      <tp>
        <v>-20</v>
        <stp/>
        <stp>Market</stp>
        <stp>STOCK</stp>
        <stp>66130.T</stp>
        <stp>前日比</stp>
        <tr r="E45" s="35"/>
      </tp>
      <tp>
        <v>0</v>
        <stp/>
        <stp>Market</stp>
        <stp>STOCK</stp>
        <stp>66330.T</stp>
        <stp>前日比</stp>
        <tr r="E23" s="45"/>
      </tp>
      <tp>
        <v>-68.5</v>
        <stp/>
        <stp>Market</stp>
        <stp>STOCK</stp>
        <stp>67540.T</stp>
        <stp>前日比</stp>
        <tr r="E43" s="45"/>
      </tp>
      <tp>
        <v>250</v>
        <stp/>
        <stp>Market</stp>
        <stp>STOCK</stp>
        <stp>67770.T</stp>
        <stp>前日比</stp>
        <tr r="E37" s="35"/>
      </tp>
      <tp>
        <v>-6</v>
        <stp/>
        <stp>Market</stp>
        <stp>STOCK</stp>
        <stp>67690.T</stp>
        <stp>前日比</stp>
        <tr r="E18" s="45"/>
      </tp>
      <tp>
        <v>-145</v>
        <stp/>
        <stp>Market</stp>
        <stp>STOCK</stp>
        <stp>64360.T</stp>
        <stp>前日比</stp>
        <tr r="E67" s="35"/>
      </tp>
      <tp>
        <v>3</v>
        <stp/>
        <stp>Market</stp>
        <stp>STOCK</stp>
        <stp>65740.T</stp>
        <stp>前日比</stp>
        <tr r="E114" s="35"/>
        <tr r="D5" s="5"/>
      </tp>
      <tp>
        <v>-2</v>
        <stp/>
        <stp>Market</stp>
        <stp>STOCK</stp>
        <stp>65730.T</stp>
        <stp>前日比</stp>
        <tr r="E140" s="35"/>
      </tp>
      <tp>
        <v>-12</v>
        <stp/>
        <stp>Market</stp>
        <stp>STOCK</stp>
        <stp>65380.T</stp>
        <stp>前日比</stp>
        <tr r="E117" s="35"/>
      </tp>
      <tp>
        <v>-131</v>
        <stp/>
        <stp>Market</stp>
        <stp>STOCK</stp>
        <stp>65970.T</stp>
        <stp>前日比</stp>
        <tr r="E84" s="35"/>
      </tp>
      <tp>
        <v>-226</v>
        <stp/>
        <stp>Market</stp>
        <stp>STOCK</stp>
        <stp>79720.T</stp>
        <stp>前日比</stp>
        <tr r="E42" s="45"/>
      </tp>
      <tp>
        <v>-100</v>
        <stp/>
        <stp>Market</stp>
        <stp>STOCK</stp>
        <stp>79270.T</stp>
        <stp>前日比</stp>
        <tr r="E24" s="35"/>
      </tp>
      <tp>
        <v>-48</v>
        <stp/>
        <stp>Market</stp>
        <stp>STOCK</stp>
        <stp>79890.T</stp>
        <stp>前日比</stp>
        <tr r="E13" s="45"/>
      </tp>
      <tp>
        <v>19</v>
        <stp/>
        <stp>Market</stp>
        <stp>STOCK</stp>
        <stp>72700.T</stp>
        <stp>前日比</stp>
        <tr r="E16" s="45"/>
      </tp>
      <tp>
        <v>-5</v>
        <stp/>
        <stp>Market</stp>
        <stp>STOCK</stp>
        <stp>72730.T</stp>
        <stp>前日比</stp>
        <tr r="E142" s="35"/>
      </tp>
      <tp>
        <v>2</v>
        <stp/>
        <stp>Market</stp>
        <stp>STOCK</stp>
        <stp>73580.T</stp>
        <stp>前日比</stp>
        <tr r="E32" s="45"/>
      </tp>
      <tp>
        <v>-50</v>
        <stp/>
        <stp>Market</stp>
        <stp>STOCK</stp>
        <stp>73780.T</stp>
        <stp>前日比</stp>
        <tr r="E40" s="35"/>
      </tp>
      <tp>
        <v>-23</v>
        <stp/>
        <stp>Market</stp>
        <stp>STOCK</stp>
        <stp>73740.T</stp>
        <stp>前日比</stp>
        <tr r="E48" s="35"/>
      </tp>
      <tp>
        <v>-1</v>
        <stp/>
        <stp>Market</stp>
        <stp>STOCK</stp>
        <stp>73170.T</stp>
        <stp>前日比</stp>
        <tr r="E43" s="35"/>
      </tp>
      <tp>
        <v>-1</v>
        <stp/>
        <stp>Market</stp>
        <stp>STOCK</stp>
        <stp>70490.T</stp>
        <stp>前日比</stp>
        <tr r="E123" s="35"/>
        <tr r="D8" s="5"/>
      </tp>
      <tp>
        <v>-29</v>
        <stp/>
        <stp>Market</stp>
        <stp>STOCK</stp>
        <stp>70470.T</stp>
        <stp>前日比</stp>
        <tr r="E74" s="35"/>
      </tp>
      <tp>
        <v>-12</v>
        <stp/>
        <stp>Market</stp>
        <stp>STOCK</stp>
        <stp>70710.T</stp>
        <stp>前日比</stp>
        <tr r="E27" s="45"/>
      </tp>
      <tp>
        <v>-10</v>
        <stp/>
        <stp>Market</stp>
        <stp>STOCK</stp>
        <stp>70620.T</stp>
        <stp>前日比</stp>
        <tr r="E22" s="45"/>
      </tp>
      <tp>
        <v>-33</v>
        <stp/>
        <stp>Market</stp>
        <stp>STOCK</stp>
        <stp>70950.T</stp>
        <stp>前日比</stp>
        <tr r="E68" s="35"/>
      </tp>
      <tp>
        <v>-41</v>
        <stp/>
        <stp>Market</stp>
        <stp>STOCK</stp>
        <stp>70890.T</stp>
        <stp>前日比</stp>
        <tr r="E121" s="35"/>
        <tr r="D30" s="5"/>
      </tp>
      <tp>
        <v>-40</v>
        <stp/>
        <stp>Market</stp>
        <stp>STOCK</stp>
        <stp>71480.T</stp>
        <stp>前日比</stp>
        <tr r="E63" s="35"/>
      </tp>
      <tp>
        <v>-2</v>
        <stp/>
        <stp>Market</stp>
        <stp>STOCK</stp>
        <stp>71620.T</stp>
        <stp>前日比</stp>
        <tr r="E8" s="45"/>
      </tp>
      <tp>
        <v>-12</v>
        <stp/>
        <stp>Market</stp>
        <stp>STOCK</stp>
        <stp>71380.T</stp>
        <stp>前日比</stp>
        <tr r="E141" s="35"/>
      </tp>
      <tp>
        <v>-20</v>
        <stp/>
        <stp>Market</stp>
        <stp>STOCK</stp>
        <stp>76150.T</stp>
        <stp>前日比</stp>
        <tr r="E20" s="45"/>
      </tp>
      <tp>
        <v>-6</v>
        <stp/>
        <stp>Market</stp>
        <stp>STOCK</stp>
        <stp>76030.T</stp>
        <stp>前日比</stp>
        <tr r="E143" s="35"/>
      </tp>
      <tp>
        <v>-77</v>
        <stp/>
        <stp>Market</stp>
        <stp>STOCK</stp>
        <stp>77510.T</stp>
        <stp>前日比</stp>
        <tr r="E29" s="45"/>
      </tp>
      <tp>
        <v>-108</v>
        <stp/>
        <stp>Market</stp>
        <stp>STOCK</stp>
        <stp>77010.T</stp>
        <stp>前日比</stp>
        <tr r="E46" s="45"/>
      </tp>
      <tp>
        <v>-103.5</v>
        <stp/>
        <stp>Market</stp>
        <stp>STOCK</stp>
        <stp>74760.T</stp>
        <stp>前日比</stp>
        <tr r="E47" s="45"/>
      </tp>
      <tp t="s">
        <v/>
        <stp/>
        <stp>Market</stp>
        <stp>STOCK</stp>
        <stp/>
        <stp>PER</stp>
        <tr r="H75" s="45"/>
        <tr r="H109" s="45"/>
        <tr r="H106" s="45"/>
        <tr r="H80" s="45"/>
        <tr r="H79" s="45"/>
        <tr r="H110" s="45"/>
        <tr r="H72" s="45"/>
        <tr r="H88" s="45"/>
        <tr r="H113" s="45"/>
        <tr r="H105" s="45"/>
        <tr r="H97" s="45"/>
        <tr r="H108" s="45"/>
        <tr r="H103" s="45"/>
        <tr r="H115" s="45"/>
        <tr r="H76" s="45"/>
        <tr r="H99" s="45"/>
        <tr r="H53" s="45"/>
        <tr r="H83" s="45"/>
        <tr r="H49" s="45"/>
        <tr r="H121" s="45"/>
        <tr r="H82" s="45"/>
        <tr r="H119" s="45"/>
        <tr r="H87" s="45"/>
        <tr r="H98" s="45"/>
        <tr r="H51" s="45"/>
        <tr r="H71" s="45"/>
        <tr r="H94" s="45"/>
        <tr r="H77" s="45"/>
        <tr r="H117" s="45"/>
        <tr r="H116" s="45"/>
        <tr r="H96" s="45"/>
        <tr r="H85" s="45"/>
        <tr r="H111" s="45"/>
        <tr r="H107" s="45"/>
        <tr r="H78" s="45"/>
        <tr r="H101" s="45"/>
        <tr r="H89" s="45"/>
        <tr r="H86" s="45"/>
        <tr r="H81" s="45"/>
        <tr r="H92" s="45"/>
        <tr r="H74" s="45"/>
        <tr r="H102" s="45"/>
        <tr r="H90" s="45"/>
        <tr r="H91" s="45"/>
        <tr r="H93" s="45"/>
        <tr r="H104" s="45"/>
        <tr r="H120" s="45"/>
        <tr r="H112" s="45"/>
        <tr r="H84" s="45"/>
        <tr r="H60" s="45"/>
        <tr r="H95" s="45"/>
        <tr r="H114" s="45"/>
        <tr r="H118" s="45"/>
        <tr r="H100" s="45"/>
        <tr r="H62" s="45"/>
        <tr r="H73" s="45"/>
        <tr r="H56" s="45"/>
        <tr r="H58" s="45"/>
        <tr r="H64" s="45"/>
        <tr r="H61" s="45"/>
        <tr r="H65" s="45"/>
        <tr r="H54" s="45"/>
        <tr r="H67" s="45"/>
        <tr r="H50" s="45"/>
        <tr r="H59" s="45"/>
        <tr r="H66" s="45"/>
        <tr r="H63" s="45"/>
        <tr r="H69" s="45"/>
        <tr r="H52" s="45"/>
        <tr r="H70" s="45"/>
        <tr r="H68" s="45"/>
        <tr r="H55" s="45"/>
        <tr r="H57" s="45"/>
      </tp>
      <tp t="s">
        <v/>
        <stp/>
        <stp>Market</stp>
        <stp>STOCK</stp>
        <stp/>
        <stp>PBR</stp>
        <tr r="J118" s="45"/>
        <tr r="J98" s="45"/>
        <tr r="J107" s="45"/>
        <tr r="J89" s="45"/>
        <tr r="J87" s="45"/>
        <tr r="J121" s="45"/>
        <tr r="J111" s="45"/>
        <tr r="J75" s="45"/>
        <tr r="J104" s="45"/>
        <tr r="J91" s="45"/>
        <tr r="J77" s="45"/>
        <tr r="J102" s="45"/>
        <tr r="J88" s="45"/>
        <tr r="J108" s="45"/>
        <tr r="J116" s="45"/>
        <tr r="J72" s="45"/>
        <tr r="J113" s="45"/>
        <tr r="J74" s="45"/>
        <tr r="J97" s="45"/>
        <tr r="J80" s="45"/>
        <tr r="J78" s="45"/>
        <tr r="J119" s="45"/>
        <tr r="J103" s="45"/>
        <tr r="J110" s="45"/>
        <tr r="J114" s="45"/>
        <tr r="J51" s="45"/>
        <tr r="J60" s="45"/>
        <tr r="J120" s="45"/>
        <tr r="J73" s="45"/>
        <tr r="J117" s="45"/>
        <tr r="J95" s="45"/>
        <tr r="J93" s="45"/>
        <tr r="J82" s="45"/>
        <tr r="J86" s="45"/>
        <tr r="J76" s="45"/>
        <tr r="J100" s="45"/>
        <tr r="J90" s="45"/>
        <tr r="J96" s="45"/>
        <tr r="J79" s="45"/>
        <tr r="J62" s="45"/>
        <tr r="J94" s="45"/>
        <tr r="J101" s="45"/>
        <tr r="J71" s="45"/>
        <tr r="J84" s="45"/>
        <tr r="J92" s="45"/>
        <tr r="J83" s="45"/>
        <tr r="J85" s="45"/>
        <tr r="J112" s="45"/>
        <tr r="J109" s="45"/>
        <tr r="J106" s="45"/>
        <tr r="J49" s="45"/>
        <tr r="J99" s="45"/>
        <tr r="J53" s="45"/>
        <tr r="J81" s="45"/>
        <tr r="J115" s="45"/>
        <tr r="J56" s="45"/>
        <tr r="J105" s="45"/>
        <tr r="J54" s="45"/>
        <tr r="J57" s="45"/>
        <tr r="J69" s="45"/>
        <tr r="J65" s="45"/>
        <tr r="J58" s="45"/>
        <tr r="J64" s="45"/>
        <tr r="J68" s="45"/>
        <tr r="J52" s="45"/>
        <tr r="J59" s="45"/>
        <tr r="J55" s="45"/>
        <tr r="J67" s="45"/>
        <tr r="J50" s="45"/>
        <tr r="J63" s="45"/>
        <tr r="J70" s="45"/>
        <tr r="J61" s="45"/>
        <tr r="J66" s="45"/>
      </tp>
      <tp>
        <v>-2</v>
        <stp/>
        <stp>Market</stp>
        <stp>STOCK</stp>
        <stp>48330.T</stp>
        <stp>前日比</stp>
        <tr r="E49" s="35"/>
        <tr r="E137" s="35"/>
      </tp>
      <tp>
        <v>-15</v>
        <stp/>
        <stp>Market</stp>
        <stp>STOCK</stp>
        <stp>48800.T</stp>
        <stp>前日比</stp>
        <tr r="E30" s="45"/>
      </tp>
      <tp>
        <v>-17</v>
        <stp/>
        <stp>Market</stp>
        <stp>STOCK</stp>
        <stp>49510.T</stp>
        <stp>前日比</stp>
        <tr r="E17" s="45"/>
      </tp>
      <tp>
        <v>-182.5</v>
        <stp/>
        <stp>Market</stp>
        <stp>STOCK</stp>
        <stp>49800.T</stp>
        <stp>前日比</stp>
        <tr r="E29" s="35"/>
      </tp>
      <tp>
        <v>-3</v>
        <stp/>
        <stp>Market</stp>
        <stp>STOCK</stp>
        <stp>42620.T</stp>
        <stp>前日比</stp>
        <tr r="E82" s="35"/>
      </tp>
      <tp>
        <v>-89</v>
        <stp/>
        <stp>Market</stp>
        <stp>STOCK</stp>
        <stp>421A0.T</stp>
        <stp>前日比</stp>
        <tr r="E120" s="35"/>
        <tr r="D20" s="5"/>
      </tp>
      <tp>
        <v>-60</v>
        <stp/>
        <stp>Market</stp>
        <stp>STOCK</stp>
        <stp>42220.T</stp>
        <stp>前日比</stp>
        <tr r="E108" s="35"/>
        <tr r="D12" s="5"/>
      </tp>
      <tp>
        <v>-18</v>
        <stp/>
        <stp>Market</stp>
        <stp>STOCK</stp>
        <stp>43450.T</stp>
        <stp>前日比</stp>
        <tr r="E70" s="35"/>
      </tp>
      <tp>
        <v>0</v>
        <stp/>
        <stp>Market</stp>
        <stp>STOCK</stp>
        <stp>43650.T</stp>
        <stp>前日比</stp>
        <tr r="E11" s="45"/>
      </tp>
      <tp>
        <v>-117</v>
        <stp/>
        <stp>Market</stp>
        <stp>STOCK</stp>
        <stp>43980.T</stp>
        <stp>前日比</stp>
        <tr r="E15" s="35"/>
      </tp>
      <tp>
        <v>-56</v>
        <stp/>
        <stp>Market</stp>
        <stp>STOCK</stp>
        <stp>43890.T</stp>
        <stp>前日比</stp>
        <tr r="E96" s="35"/>
        <tr r="D21" s="5"/>
      </tp>
      <tp>
        <v>-6</v>
        <stp/>
        <stp>Market</stp>
        <stp>STOCK</stp>
        <stp>40540.T</stp>
        <stp>前日比</stp>
        <tr r="E81" s="35"/>
      </tp>
      <tp>
        <v>30</v>
        <stp/>
        <stp>Market</stp>
        <stp>STOCK</stp>
        <stp>40510.T</stp>
        <stp>前日比</stp>
        <tr r="E80" s="35"/>
      </tp>
      <tp>
        <v>-27</v>
        <stp/>
        <stp>Market</stp>
        <stp>STOCK</stp>
        <stp>40530.T</stp>
        <stp>前日比</stp>
        <tr r="E35" s="45"/>
      </tp>
      <tp>
        <v>30</v>
        <stp/>
        <stp>Market</stp>
        <stp>STOCK</stp>
        <stp>40400.T</stp>
        <stp>前日比</stp>
        <tr r="E109" s="35"/>
        <tr r="D29" s="5"/>
      </tp>
      <tp>
        <v>-6</v>
        <stp/>
        <stp>Market</stp>
        <stp>STOCK</stp>
        <stp>40140.T</stp>
        <stp>前日比</stp>
        <tr r="E90" s="35"/>
        <tr r="D2" s="5"/>
      </tp>
      <tp>
        <v>120</v>
        <stp/>
        <stp>Market</stp>
        <stp>STOCK</stp>
        <stp>40220.T</stp>
        <stp>前日比</stp>
        <tr r="E14" s="35"/>
      </tp>
      <tp>
        <v>-41</v>
        <stp/>
        <stp>Market</stp>
        <stp>STOCK</stp>
        <stp>41890.T</stp>
        <stp>前日比</stp>
        <tr r="E94" s="35"/>
      </tp>
      <tp>
        <v>0.7</v>
        <stp/>
        <stp>Market</stp>
        <stp>STOCK</stp>
        <stp>467A0.T</stp>
        <stp>前日比</stp>
        <tr r="E4" s="45"/>
      </tp>
      <tp>
        <v>5.5</v>
        <stp/>
        <stp>Market</stp>
        <stp>STOCK</stp>
        <stp>46610.T</stp>
        <stp>前日比</stp>
        <tr r="E18" s="35"/>
      </tp>
      <tp>
        <v>-240</v>
        <stp/>
        <stp>Market</stp>
        <stp>STOCK</stp>
        <stp>46860.T</stp>
        <stp>前日比</stp>
        <tr r="E48" s="45"/>
      </tp>
      <tp>
        <v>-20</v>
        <stp/>
        <stp>Market</stp>
        <stp>STOCK</stp>
        <stp>47460.T</stp>
        <stp>前日比</stp>
        <tr r="E65" s="35"/>
      </tp>
      <tp>
        <v>-94</v>
        <stp/>
        <stp>Market</stp>
        <stp>STOCK</stp>
        <stp>47760.T</stp>
        <stp>前日比</stp>
        <tr r="E57" s="35"/>
      </tp>
      <tp>
        <v>-27</v>
        <stp/>
        <stp>Market</stp>
        <stp>STOCK</stp>
        <stp>47630.T</stp>
        <stp>前日比</stp>
        <tr r="E111" s="35"/>
      </tp>
      <tp>
        <v>-89</v>
        <stp/>
        <stp>Market</stp>
        <stp>STOCK</stp>
        <stp>47840.T</stp>
        <stp>前日比</stp>
        <tr r="E19" s="35"/>
      </tp>
      <tp>
        <v>-20</v>
        <stp/>
        <stp>Market</stp>
        <stp>STOCK</stp>
        <stp>44950.T</stp>
        <stp>前日比</stp>
        <tr r="E106" s="35"/>
        <tr r="D24" s="5"/>
      </tp>
      <tp>
        <v>-14</v>
        <stp/>
        <stp>Market</stp>
        <stp>STOCK</stp>
        <stp>44960.T</stp>
        <stp>前日比</stp>
        <tr r="E125" s="35"/>
        <tr r="D27" s="5"/>
      </tp>
      <tp>
        <v>-149</v>
        <stp/>
        <stp>Market</stp>
        <stp>STOCK</stp>
        <stp>45700.T</stp>
        <stp>前日比</stp>
        <tr r="E60" s="35"/>
      </tp>
      <tp>
        <v>31.5</v>
        <stp/>
        <stp>Market</stp>
        <stp>STOCK</stp>
        <stp>45680.T</stp>
        <stp>前日比</stp>
        <tr r="E17" s="35"/>
      </tp>
      <tp>
        <v>80</v>
        <stp/>
        <stp>Market</stp>
        <stp>STOCK</stp>
        <stp>45190.T</stp>
        <stp>前日比</stp>
        <tr r="E16" s="35"/>
      </tp>
      <tp>
        <v>-26</v>
        <stp/>
        <stp>Market</stp>
        <stp>STOCK</stp>
        <stp>45160.T</stp>
        <stp>前日比</stp>
        <tr r="E32" s="35"/>
      </tp>
      <tp>
        <v>1</v>
        <stp/>
        <stp>Market</stp>
        <stp>STOCK</stp>
        <stp>45070.T</stp>
        <stp>前日比</stp>
        <tr r="E66" s="35"/>
      </tp>
      <tp>
        <v>-21</v>
        <stp/>
        <stp>Market</stp>
        <stp>STOCK</stp>
        <stp>45870.T</stp>
        <stp>前日比</stp>
        <tr r="E41" s="35"/>
      </tp>
      <tp>
        <v>-6</v>
        <stp/>
        <stp>Market</stp>
        <stp>STOCK</stp>
        <stp>59030.T</stp>
        <stp>前日比</stp>
        <tr r="E78" s="35"/>
      </tp>
      <tp>
        <v>-15</v>
        <stp/>
        <stp>Market</stp>
        <stp>STOCK</stp>
        <stp>52480.T</stp>
        <stp>前日比</stp>
        <tr r="E105" s="35"/>
        <tr r="D6" s="5"/>
      </tp>
      <tp>
        <v>-305</v>
        <stp/>
        <stp>Market</stp>
        <stp>STOCK</stp>
        <stp>52140.T</stp>
        <stp>前日比</stp>
        <tr r="E21" s="45"/>
      </tp>
      <tp>
        <v>-229</v>
        <stp/>
        <stp>Market</stp>
        <stp>STOCK</stp>
        <stp>51050.T</stp>
        <stp>前日比</stp>
        <tr r="E31" s="45"/>
      </tp>
      <tp>
        <v>-110</v>
        <stp/>
        <stp>Market</stp>
        <stp>STOCK</stp>
        <stp>51010.T</stp>
        <stp>前日比</stp>
        <tr r="E24" s="45"/>
      </tp>
      <tp>
        <v>-47</v>
        <stp/>
        <stp>Market</stp>
        <stp>STOCK</stp>
        <stp>51210.T</stp>
        <stp>前日比</stp>
        <tr r="E20" s="35"/>
      </tp>
      <tp>
        <v>-7</v>
        <stp/>
        <stp>Market</stp>
        <stp>STOCK</stp>
        <stp>57210.T</stp>
        <stp>前日比</stp>
        <tr r="E138" s="35"/>
      </tp>
      <tp>
        <v>19</v>
        <stp/>
        <stp>Market</stp>
        <stp>STOCK</stp>
        <stp>55330.T</stp>
        <stp>前日比</stp>
        <tr r="E39" s="35"/>
      </tp>
      <tp>
        <v>1</v>
        <stp/>
        <stp>Market</stp>
        <stp>STOCK</stp>
        <stp>55960.T</stp>
        <stp>前日比</stp>
        <tr r="E98" s="35"/>
        <tr r="D3" s="5"/>
      </tp>
      <tp>
        <v>-12</v>
        <stp/>
        <stp>Market</stp>
        <stp>STOCK</stp>
        <stp>28490.T</stp>
        <stp>前日比</stp>
        <tr r="E3" s="45"/>
      </tp>
      <tp>
        <v>-53</v>
        <stp/>
        <stp>Market</stp>
        <stp>STOCK</stp>
        <stp>29140.T</stp>
        <stp>前日比</stp>
        <tr r="E110" s="35"/>
      </tp>
      <tp>
        <v>-10</v>
        <stp/>
        <stp>Market</stp>
        <stp>STOCK</stp>
        <stp>29310.T</stp>
        <stp>前日比</stp>
        <tr r="E6" s="35"/>
      </tp>
      <tp>
        <v>-97</v>
        <stp/>
        <stp>Market</stp>
        <stp>STOCK</stp>
        <stp>22220.T</stp>
        <stp>前日比</stp>
        <tr r="E79" s="35"/>
      </tp>
      <tp>
        <v>-10</v>
        <stp/>
        <stp>Market</stp>
        <stp>STOCK</stp>
        <stp>23540.T</stp>
        <stp>前日比</stp>
        <tr r="E75" s="35"/>
      </tp>
      <tp>
        <v>2</v>
        <stp/>
        <stp>Market</stp>
        <stp>STOCK</stp>
        <stp>23730.T</stp>
        <stp>前日比</stp>
        <tr r="E28" s="45"/>
      </tp>
      <tp>
        <v>-16</v>
        <stp/>
        <stp>Market</stp>
        <stp>STOCK</stp>
        <stp>23170.T</stp>
        <stp>前日比</stp>
        <tr r="E86" s="35"/>
      </tp>
      <tp>
        <v>-24</v>
        <stp/>
        <stp>Market</stp>
        <stp>STOCK</stp>
        <stp>23380.T</stp>
        <stp>前日比</stp>
        <tr r="E128" s="35"/>
      </tp>
      <tp>
        <v>24</v>
        <stp/>
        <stp>Market</stp>
        <stp>STOCK</stp>
        <stp>23340.T</stp>
        <stp>前日比</stp>
        <tr r="E127" s="35"/>
      </tp>
      <tp>
        <v>-85</v>
        <stp/>
        <stp>Market</stp>
        <stp>STOCK</stp>
        <stp>20380.T</stp>
        <stp>前日比</stp>
        <tr r="E2" s="45"/>
      </tp>
      <tp>
        <v>-5</v>
        <stp/>
        <stp>Market</stp>
        <stp>STOCK</stp>
        <stp>202A0.T</stp>
        <stp>前日比</stp>
        <tr r="E46" s="35"/>
      </tp>
      <tp>
        <v>-107</v>
        <stp/>
        <stp>Market</stp>
        <stp>STOCK</stp>
        <stp>215A0.T</stp>
        <stp>前日比</stp>
        <tr r="E113" s="35"/>
        <tr r="D10" s="5"/>
      </tp>
      <tp>
        <v>-89</v>
        <stp/>
        <stp>Market</stp>
        <stp>STOCK</stp>
        <stp>21600.T</stp>
        <stp>前日比</stp>
        <tr r="E89" s="35"/>
      </tp>
      <tp>
        <v>-32</v>
        <stp/>
        <stp>Market</stp>
        <stp>STOCK</stp>
        <stp>21630.T</stp>
        <stp>前日比</stp>
        <tr r="E50" s="35"/>
      </tp>
      <tp>
        <v>-167</v>
        <stp/>
        <stp>Market</stp>
        <stp>STOCK</stp>
        <stp>261A0.T</stp>
        <stp>前日比</stp>
        <tr r="E39" s="45"/>
      </tp>
      <tp>
        <v>-44</v>
        <stp/>
        <stp>Market</stp>
        <stp>STOCK</stp>
        <stp>244A0.T</stp>
        <stp>前日比</stp>
        <tr r="E34" s="45"/>
      </tp>
      <tp>
        <v>-12</v>
        <stp/>
        <stp>Market</stp>
        <stp>STOCK</stp>
        <stp>24100.T</stp>
        <stp>前日比</stp>
        <tr r="E91" s="35"/>
        <tr r="D23" s="5"/>
      </tp>
      <tp>
        <v>44</v>
        <stp/>
        <stp>Market</stp>
        <stp>STOCK</stp>
        <stp>24360.T</stp>
        <stp>前日比</stp>
        <tr r="E59" s="35"/>
      </tp>
      <tp>
        <v>-10</v>
        <stp/>
        <stp>Market</stp>
        <stp>STOCK</stp>
        <stp>24280.T</stp>
        <stp>前日比</stp>
        <tr r="E55" s="35"/>
      </tp>
      <tp>
        <v>-7</v>
        <stp/>
        <stp>Market</stp>
        <stp>STOCK</stp>
        <stp>24840.T</stp>
        <stp>前日比</stp>
        <tr r="E6" s="45"/>
      </tp>
      <tp>
        <v>-18</v>
        <stp/>
        <stp>Market</stp>
        <stp>STOCK</stp>
        <stp>254A0.T</stp>
        <stp>前日比</stp>
        <tr r="E147" s="35"/>
      </tp>
      <tp>
        <v>-14</v>
        <stp/>
        <stp>Market</stp>
        <stp>STOCK</stp>
        <stp>38250.T</stp>
        <stp>前日比</stp>
        <tr r="E93" s="35"/>
        <tr r="D9" s="5"/>
      </tp>
      <tp>
        <v>-12</v>
        <stp/>
        <stp>Market</stp>
        <stp>STOCK</stp>
        <stp>39620.T</stp>
        <stp>前日比</stp>
        <tr r="E64" s="35"/>
      </tp>
      <tp>
        <v>-78</v>
        <stp/>
        <stp>Market</stp>
        <stp>STOCK</stp>
        <stp>39150.T</stp>
        <stp>前日比</stp>
        <tr r="E13" s="35"/>
      </tp>
      <tp>
        <v>-24</v>
        <stp/>
        <stp>Market</stp>
        <stp>STOCK</stp>
        <stp>39120.T</stp>
        <stp>前日比</stp>
        <tr r="E122" s="35"/>
        <tr r="D7" s="5"/>
      </tp>
      <tp>
        <v>-10</v>
        <stp/>
        <stp>Market</stp>
        <stp>STOCK</stp>
        <stp>39030.T</stp>
        <stp>前日比</stp>
        <tr r="E136" s="35"/>
      </tp>
      <tp>
        <v>-25</v>
        <stp/>
        <stp>Market</stp>
        <stp>STOCK</stp>
        <stp>39390.T</stp>
        <stp>前日比</stp>
        <tr r="E97" s="35"/>
        <tr r="D13" s="5"/>
      </tp>
      <tp>
        <v>8</v>
        <stp/>
        <stp>Market</stp>
        <stp>STOCK</stp>
        <stp>39330.T</stp>
        <stp>前日比</stp>
        <tr r="E77" s="35"/>
      </tp>
      <tp>
        <v>-62</v>
        <stp/>
        <stp>Market</stp>
        <stp>STOCK</stp>
        <stp>39320.T</stp>
        <stp>前日比</stp>
        <tr r="E73" s="35"/>
      </tp>
      <tp>
        <v>-55</v>
        <stp/>
        <stp>Market</stp>
        <stp>STOCK</stp>
        <stp>39230.T</stp>
        <stp>前日比</stp>
        <tr r="E119" s="35"/>
        <tr r="D26" s="5"/>
      </tp>
      <tp>
        <v>-12</v>
        <stp/>
        <stp>Market</stp>
        <stp>STOCK</stp>
        <stp>33500.T</stp>
        <stp>前日比</stp>
        <tr r="E8" s="35"/>
      </tp>
      <tp>
        <v>-55</v>
        <stp/>
        <stp>Market</stp>
        <stp>STOCK</stp>
        <stp>339A0.T</stp>
        <stp>前日比</stp>
        <tr r="E107" s="35"/>
        <tr r="D14" s="5"/>
      </tp>
      <tp>
        <v>-115</v>
        <stp/>
        <stp>Market</stp>
        <stp>STOCK</stp>
        <stp>33930.T</stp>
        <stp>前日比</stp>
        <tr r="E53" s="35"/>
      </tp>
      <tp>
        <v>-94.5</v>
        <stp/>
        <stp>Market</stp>
        <stp>STOCK</stp>
        <stp>30640.T</stp>
        <stp>前日比</stp>
        <tr r="E83" s="35"/>
      </tp>
      <tp>
        <v>-7</v>
        <stp/>
        <stp>Market</stp>
        <stp>STOCK</stp>
        <stp>30310.T</stp>
        <stp>前日比</stp>
        <tr r="E69" s="35"/>
      </tp>
      <tp>
        <v>-3</v>
        <stp/>
        <stp>Market</stp>
        <stp>STOCK</stp>
        <stp>31540.T</stp>
        <stp>前日比</stp>
        <tr r="E15" s="45"/>
      </tp>
      <tp>
        <v>-7</v>
        <stp/>
        <stp>Market</stp>
        <stp>STOCK</stp>
        <stp>31340.T</stp>
        <stp>前日比</stp>
        <tr r="E7" s="35"/>
      </tp>
      <tp>
        <v>-15</v>
        <stp/>
        <stp>Market</stp>
        <stp>STOCK</stp>
        <stp>31210.T</stp>
        <stp>前日比</stp>
        <tr r="E129" s="35"/>
      </tp>
      <tp>
        <v>-11</v>
        <stp/>
        <stp>Market</stp>
        <stp>STOCK</stp>
        <stp>31890.T</stp>
        <stp>前日比</stp>
        <tr r="E130" s="35"/>
      </tp>
      <tp>
        <v>-608</v>
        <stp/>
        <stp>Market</stp>
        <stp>STOCK</stp>
        <stp>36590.T</stp>
        <stp>前日比</stp>
        <tr r="E133" s="35"/>
      </tp>
      <tp>
        <v>-2</v>
        <stp/>
        <stp>Market</stp>
        <stp>STOCK</stp>
        <stp>36640.T</stp>
        <stp>前日比</stp>
        <tr r="E134" s="35"/>
      </tp>
      <tp>
        <v>-13</v>
        <stp/>
        <stp>Market</stp>
        <stp>STOCK</stp>
        <stp>36610.T</stp>
        <stp>前日比</stp>
        <tr r="E124" s="35"/>
        <tr r="D22" s="5"/>
      </tp>
      <tp>
        <v>-23</v>
        <stp/>
        <stp>Market</stp>
        <stp>STOCK</stp>
        <stp>36600.T</stp>
        <stp>前日比</stp>
        <tr r="E10" s="35"/>
      </tp>
      <tp>
        <v>-3</v>
        <stp/>
        <stp>Market</stp>
        <stp>STOCK</stp>
        <stp>36240.T</stp>
        <stp>前日比</stp>
        <tr r="E132" s="35"/>
        <tr r="E38" s="45"/>
      </tp>
      <tp>
        <v>-82</v>
        <stp/>
        <stp>Market</stp>
        <stp>STOCK</stp>
        <stp>36980.T</stp>
        <stp>前日比</stp>
        <tr r="E12" s="35"/>
      </tp>
      <tp>
        <v>-31.2</v>
        <stp/>
        <stp>Market</stp>
        <stp>STOCK</stp>
        <stp>36970.T</stp>
        <stp>前日比</stp>
        <tr r="E31" s="35"/>
      </tp>
      <tp>
        <v>-189</v>
        <stp/>
        <stp>Market</stp>
        <stp>STOCK</stp>
        <stp>36960.T</stp>
        <stp>前日比</stp>
        <tr r="E115" s="35"/>
        <tr r="D28" s="5"/>
      </tp>
      <tp>
        <v>-71</v>
        <stp/>
        <stp>Market</stp>
        <stp>STOCK</stp>
        <stp>368A0.T</stp>
        <stp>前日比</stp>
        <tr r="E47" s="35"/>
      </tp>
      <tp>
        <v>-38</v>
        <stp/>
        <stp>Market</stp>
        <stp>STOCK</stp>
        <stp>36870.T</stp>
        <stp>前日比</stp>
        <tr r="E11" s="35"/>
      </tp>
      <tp>
        <v>-88</v>
        <stp/>
        <stp>Market</stp>
        <stp>STOCK</stp>
        <stp>36830.T</stp>
        <stp>前日比</stp>
        <tr r="E104" s="35"/>
      </tp>
      <tp>
        <v>-125</v>
        <stp/>
        <stp>Market</stp>
        <stp>STOCK</stp>
        <stp>37410.T</stp>
        <stp>前日比</stp>
        <tr r="E54" s="35"/>
      </tp>
      <tp>
        <v>-19</v>
        <stp/>
        <stp>Market</stp>
        <stp>STOCK</stp>
        <stp>37730.T</stp>
        <stp>前日比</stp>
        <tr r="E30" s="35"/>
      </tp>
      <tp>
        <v>-100</v>
        <stp/>
        <stp>Market</stp>
        <stp>STOCK</stp>
        <stp>37330.T</stp>
        <stp>前日比</stp>
        <tr r="E33" s="45"/>
      </tp>
      <tp>
        <v>-7</v>
        <stp/>
        <stp>Market</stp>
        <stp>STOCK</stp>
        <stp>37260.T</stp>
        <stp>前日比</stp>
        <tr r="E135" s="35"/>
      </tp>
      <tp>
        <v>-7</v>
        <stp/>
        <stp>Market</stp>
        <stp>STOCK</stp>
        <stp>34090.T</stp>
        <stp>前日比</stp>
        <tr r="E131" s="35"/>
      </tp>
      <tp>
        <v>-155</v>
        <stp/>
        <stp>Market</stp>
        <stp>STOCK</stp>
        <stp>34960.T</stp>
        <stp>前日比</stp>
        <tr r="E9" s="35"/>
      </tp>
      <tp>
        <v>-36</v>
        <stp/>
        <stp>Market</stp>
        <stp>STOCK</stp>
        <stp>34860.T</stp>
        <stp>前日比</stp>
        <tr r="E72" s="35"/>
      </tp>
      <tp>
        <v>-42.5</v>
        <stp/>
        <stp>Market</stp>
        <stp>STOCK</stp>
        <stp>19110.T</stp>
        <stp>前日比</stp>
        <tr r="E25" s="45"/>
      </tp>
      <tp>
        <v>-525</v>
        <stp/>
        <stp>Market</stp>
        <stp>STOCK</stp>
        <stp>16050.T</stp>
        <stp>前日比</stp>
        <tr r="E4" s="35"/>
      </tp>
      <tp>
        <v>-310</v>
        <stp/>
        <stp>Market</stp>
        <stp>STOCK</stp>
        <stp>17180.T</stp>
        <stp>前日比</stp>
        <tr r="E7" s="45"/>
      </tp>
      <tp>
        <v>-30</v>
        <stp/>
        <stp>Market</stp>
        <stp>STOCK</stp>
        <stp>17240.T</stp>
        <stp>前日比</stp>
        <tr r="E3" s="35"/>
      </tp>
      <tp>
        <v>700</v>
        <stp/>
        <stp>Market</stp>
        <stp>STOCK</stp>
        <stp>146A0.T</stp>
        <stp>前日比</stp>
        <tr r="E61" s="35"/>
      </tp>
      <tp>
        <v>-6</v>
        <stp/>
        <stp>Market</stp>
        <stp>STOCK</stp>
        <stp>14310.T</stp>
        <stp>前日比</stp>
        <tr r="E126" s="35"/>
      </tp>
    </main>
    <main first="rtdsrv.ad817209c5f1483bb98190a850b15b35">
      <tp t="s">
        <v>東Ｐ</v>
        <stp/>
        <stp>Market</stp>
        <stp>STOCK</stp>
        <stp>368A0.T</stp>
        <stp>市場部略称</stp>
        <tr r="C47" s="35"/>
      </tp>
      <tp t="s">
        <v>東Ｓ</v>
        <stp/>
        <stp>Market</stp>
        <stp>STOCK</stp>
        <stp>87890.T</stp>
        <stp>市場部略称</stp>
        <tr r="C95" s="35"/>
      </tp>
      <tp t="s">
        <v>東Ｐ</v>
        <stp/>
        <stp>Market</stp>
        <stp>STOCK</stp>
        <stp>41890.T</stp>
        <stp>市場部略称</stp>
        <tr r="C94" s="35"/>
      </tp>
      <tp t="s">
        <v>東Ｇ</v>
        <stp/>
        <stp>Market</stp>
        <stp>STOCK</stp>
        <stp>43890.T</stp>
        <stp>市場部略称</stp>
        <tr r="C96" s="35"/>
      </tp>
      <tp t="s">
        <v>東Ｇ</v>
        <stp/>
        <stp>Market</stp>
        <stp>STOCK</stp>
        <stp>70890.T</stp>
        <stp>市場部略称</stp>
        <tr r="C121" s="35"/>
      </tp>
      <tp t="s">
        <v>東Ｐ</v>
        <stp/>
        <stp>Market</stp>
        <stp>STOCK</stp>
        <stp>79890.T</stp>
        <stp>市場部略称</stp>
        <tr r="C13" s="45"/>
      </tp>
      <tp t="s">
        <v>東Ｓ</v>
        <stp/>
        <stp>Market</stp>
        <stp>STOCK</stp>
        <stp>31890.T</stp>
        <stp>市場部略称</stp>
        <tr r="C130" s="35"/>
      </tp>
      <tp t="s">
        <v>東Ｐ</v>
        <stp/>
        <stp>Market</stp>
        <stp>STOCK</stp>
        <stp>60880.T</stp>
        <stp>市場部略称</stp>
        <tr r="C38" s="35"/>
      </tp>
      <tp t="s">
        <v>東Ｐ</v>
        <stp/>
        <stp>Market</stp>
        <stp>STOCK</stp>
        <stp>63830.T</stp>
        <stp>市場部略称</stp>
        <tr r="C139" s="35"/>
      </tp>
      <tp t="s">
        <v>東Ｓ</v>
        <stp/>
        <stp>Market</stp>
        <stp>STOCK</stp>
        <stp>36830.T</stp>
        <stp>市場部略称</stp>
        <tr r="C104" s="35"/>
      </tp>
      <tp t="s">
        <v>東Ｐ</v>
        <stp/>
        <stp>Market</stp>
        <stp>STOCK</stp>
        <stp>69810.T</stp>
        <stp>市場部略称</stp>
        <tr r="C44" s="45"/>
      </tp>
      <tp t="s">
        <v>東Ｐ</v>
        <stp/>
        <stp>Market</stp>
        <stp>STOCK</stp>
        <stp>48800.T</stp>
        <stp>市場部略称</stp>
        <tr r="C30" s="45"/>
      </tp>
      <tp t="s">
        <v>東Ｐ</v>
        <stp/>
        <stp>Market</stp>
        <stp>STOCK</stp>
        <stp>49800.T</stp>
        <stp>市場部略称</stp>
        <tr r="C29" s="35"/>
      </tp>
      <tp t="s">
        <v>東Ｐ</v>
        <stp/>
        <stp>Market</stp>
        <stp>STOCK</stp>
        <stp>60800.T</stp>
        <stp>市場部略称</stp>
        <tr r="C118" s="35"/>
      </tp>
      <tp t="s">
        <v>東Ｐ</v>
        <stp/>
        <stp>Market</stp>
        <stp>STOCK</stp>
        <stp>45870.T</stp>
        <stp>市場部略称</stp>
        <tr r="C41" s="35"/>
      </tp>
      <tp t="s">
        <v>東Ｐ</v>
        <stp/>
        <stp>Market</stp>
        <stp>STOCK</stp>
        <stp>36870.T</stp>
        <stp>市場部略称</stp>
        <tr r="C11" s="35"/>
      </tp>
      <tp t="s">
        <v>東Ｐ</v>
        <stp/>
        <stp>Market</stp>
        <stp>STOCK</stp>
        <stp>46860.T</stp>
        <stp>市場部略称</stp>
        <tr r="C48" s="45"/>
      </tp>
      <tp t="s">
        <v>東Ｐ</v>
        <stp/>
        <stp>Market</stp>
        <stp>STOCK</stp>
        <stp>34860.T</stp>
        <stp>市場部略称</stp>
        <tr r="C72" s="35"/>
      </tp>
      <tp t="s">
        <v>東Ｐ</v>
        <stp/>
        <stp>Market</stp>
        <stp>STOCK</stp>
        <stp>99840.T</stp>
        <stp>市場部略称</stp>
        <tr r="C92" s="35"/>
      </tp>
      <tp t="s">
        <v>東Ｐ</v>
        <stp/>
        <stp>Market</stp>
        <stp>STOCK</stp>
        <stp>47840.T</stp>
        <stp>市場部略称</stp>
        <tr r="C19" s="35"/>
      </tp>
      <tp t="s">
        <v>東Ｓ</v>
        <stp/>
        <stp>Market</stp>
        <stp>STOCK</stp>
        <stp>24840.T</stp>
        <stp>市場部略称</stp>
        <tr r="C6" s="45"/>
      </tp>
    </main>
    <main first="rtdsrv.ad817209c5f1483bb98190a850b15b35">
      <tp t="s">
        <v>東Ｇ</v>
        <stp/>
        <stp>Market</stp>
        <stp>STOCK</stp>
        <stp>339A0.T</stp>
        <stp>市場部略称</stp>
        <tr r="C107" s="35"/>
      </tp>
      <tp t="s">
        <v>東Ｓ</v>
        <stp/>
        <stp>Market</stp>
        <stp>STOCK</stp>
        <stp>43980.T</stp>
        <stp>市場部略称</stp>
        <tr r="C15" s="35"/>
      </tp>
      <tp t="s">
        <v>東Ｓ</v>
        <stp/>
        <stp>Market</stp>
        <stp>STOCK</stp>
        <stp>36980.T</stp>
        <stp>市場部略称</stp>
        <tr r="C12" s="35"/>
      </tp>
      <tp t="s">
        <v>東Ｐ</v>
        <stp/>
        <stp>Market</stp>
        <stp>STOCK</stp>
        <stp>97930.T</stp>
        <stp>市場部略称</stp>
        <tr r="C36" s="45"/>
      </tp>
      <tp t="s">
        <v>東Ｐ</v>
        <stp/>
        <stp>Market</stp>
        <stp>STOCK</stp>
        <stp>33930.T</stp>
        <stp>市場部略称</stp>
        <tr r="C53" s="35"/>
      </tp>
      <tp t="s">
        <v>東Ｇ</v>
        <stp/>
        <stp>Market</stp>
        <stp>STOCK</stp>
        <stp>65970.T</stp>
        <stp>市場部略称</stp>
        <tr r="C84" s="35"/>
      </tp>
      <tp t="s">
        <v>東Ｐ</v>
        <stp/>
        <stp>Market</stp>
        <stp>STOCK</stp>
        <stp>36970.T</stp>
        <stp>市場部略称</stp>
        <tr r="C31" s="35"/>
      </tp>
      <tp t="s">
        <v>東Ｇ</v>
        <stp/>
        <stp>Market</stp>
        <stp>STOCK</stp>
        <stp>44960.T</stp>
        <stp>市場部略称</stp>
        <tr r="C125" s="35"/>
      </tp>
      <tp t="s">
        <v>東Ｇ</v>
        <stp/>
        <stp>Market</stp>
        <stp>STOCK</stp>
        <stp>55960.T</stp>
        <stp>市場部略称</stp>
        <tr r="C98" s="35"/>
      </tp>
      <tp t="s">
        <v>東Ｐ</v>
        <stp/>
        <stp>Market</stp>
        <stp>STOCK</stp>
        <stp>34960.T</stp>
        <stp>市場部略称</stp>
        <tr r="C9" s="35"/>
      </tp>
      <tp t="s">
        <v>東Ｐ</v>
        <stp/>
        <stp>Market</stp>
        <stp>STOCK</stp>
        <stp>36960.T</stp>
        <stp>市場部略称</stp>
        <tr r="C115" s="35"/>
      </tp>
      <tp t="s">
        <v>東Ｇ</v>
        <stp/>
        <stp>Market</stp>
        <stp>STOCK</stp>
        <stp>44950.T</stp>
        <stp>市場部略称</stp>
        <tr r="C106" s="35"/>
      </tp>
      <tp t="s">
        <v>東Ｐ</v>
        <stp/>
        <stp>Market</stp>
        <stp>STOCK</stp>
        <stp>70950.T</stp>
        <stp>市場部略称</stp>
        <tr r="C68" s="35"/>
      </tp>
      <tp t="s">
        <v>東Ｐ</v>
        <stp/>
        <stp>Market</stp>
        <stp>STOCK</stp>
        <stp>61940.T</stp>
        <stp>市場部略称</stp>
        <tr r="C44" s="35"/>
      </tp>
    </main>
    <main first="rtdsrv.ad817209c5f1483bb98190a850b15b35">
      <tp>
        <v>132</v>
        <stp/>
        <stp>Market</stp>
        <stp>STOCK</stp>
        <stp>45190.T</stp>
        <stp>配当</stp>
        <tr r="M16" s="35"/>
      </tp>
      <tp>
        <v>12</v>
        <stp/>
        <stp>Market</stp>
        <stp>STOCK</stp>
        <stp>43890.T</stp>
        <stp>配当</stp>
        <tr r="M96" s="35"/>
        <tr r="O21" s="5"/>
      </tp>
      <tp>
        <v>110</v>
        <stp/>
        <stp>Market</stp>
        <stp>STOCK</stp>
        <stp>41890.T</stp>
        <stp>配当</stp>
        <tr r="M94" s="35"/>
      </tp>
      <tp>
        <v>15</v>
        <stp/>
        <stp>Market</stp>
        <stp>STOCK</stp>
        <stp>67690.T</stp>
        <stp>配当</stp>
        <tr r="M18" s="45"/>
      </tp>
      <tp>
        <v>8</v>
        <stp/>
        <stp>Market</stp>
        <stp>STOCK</stp>
        <stp>60390.T</stp>
        <stp>配当</stp>
        <tr r="M22" s="35"/>
      </tp>
      <tp>
        <v>0</v>
        <stp/>
        <stp>Market</stp>
        <stp>STOCK</stp>
        <stp>70490.T</stp>
        <stp>配当</stp>
        <tr r="M123" s="35"/>
        <tr r="O8" s="5"/>
      </tp>
      <tp>
        <v>0</v>
        <stp/>
        <stp>Market</stp>
        <stp>STOCK</stp>
        <stp>70890.T</stp>
        <stp>配当</stp>
        <tr r="M121" s="35"/>
        <tr r="O30" s="5"/>
      </tp>
      <tp>
        <v>70</v>
        <stp/>
        <stp>Market</stp>
        <stp>STOCK</stp>
        <stp>79890.T</stp>
        <stp>配当</stp>
        <tr r="M13" s="45"/>
      </tp>
      <tp>
        <v>0</v>
        <stp/>
        <stp>Market</stp>
        <stp>STOCK</stp>
        <stp>28490.T</stp>
        <stp>配当</stp>
        <tr r="M3" s="45"/>
      </tp>
      <tp>
        <v>45</v>
        <stp/>
        <stp>Market</stp>
        <stp>STOCK</stp>
        <stp>36590.T</stp>
        <stp>配当</stp>
        <tr r="M133" s="35"/>
      </tp>
      <tp>
        <v>0</v>
        <stp/>
        <stp>Market</stp>
        <stp>STOCK</stp>
        <stp>34090.T</stp>
        <stp>配当</stp>
        <tr r="M131" s="35"/>
      </tp>
      <tp>
        <v>0</v>
        <stp/>
        <stp>Market</stp>
        <stp>STOCK</stp>
        <stp>31890.T</stp>
        <stp>配当</stp>
        <tr r="M130" s="35"/>
      </tp>
      <tp>
        <v>9</v>
        <stp/>
        <stp>Market</stp>
        <stp>STOCK</stp>
        <stp>39390.T</stp>
        <stp>配当</stp>
        <tr r="M97" s="35"/>
        <tr r="O13" s="5"/>
      </tp>
      <tp>
        <v>5</v>
        <stp/>
        <stp>Market</stp>
        <stp>STOCK</stp>
        <stp>87890.T</stp>
        <stp>配当</stp>
        <tr r="M95" s="35"/>
        <tr r="O25" s="5"/>
      </tp>
      <tp>
        <v>78</v>
        <stp/>
        <stp>Market</stp>
        <stp>STOCK</stp>
        <stp>45680.T</stp>
        <stp>配当</stp>
        <tr r="M17" s="35"/>
      </tp>
      <tp>
        <v>16</v>
        <stp/>
        <stp>Market</stp>
        <stp>STOCK</stp>
        <stp>43980.T</stp>
        <stp>配当</stp>
        <tr r="M15" s="35"/>
      </tp>
      <tp>
        <v>0</v>
        <stp/>
        <stp>Market</stp>
        <stp>STOCK</stp>
        <stp>52480.T</stp>
        <stp>配当</stp>
        <tr r="M105" s="35"/>
        <tr r="O6" s="5"/>
      </tp>
      <tp>
        <v>7</v>
        <stp/>
        <stp>Market</stp>
        <stp>STOCK</stp>
        <stp>65380.T</stp>
        <stp>配当</stp>
        <tr r="M117" s="35"/>
      </tp>
      <tp>
        <v>26</v>
        <stp/>
        <stp>Market</stp>
        <stp>STOCK</stp>
        <stp>60880.T</stp>
        <stp>配当</stp>
        <tr r="M38" s="35"/>
      </tp>
      <tp>
        <v>40</v>
        <stp/>
        <stp>Market</stp>
        <stp>STOCK</stp>
        <stp>73580.T</stp>
        <stp>配当</stp>
        <tr r="M32" s="45"/>
      </tp>
      <tp>
        <v>40.33</v>
        <stp/>
        <stp>Market</stp>
        <stp>STOCK</stp>
        <stp>73780.T</stp>
        <stp>配当</stp>
        <tr r="M40" s="35"/>
      </tp>
      <tp>
        <v>0</v>
        <stp/>
        <stp>Market</stp>
        <stp>STOCK</stp>
        <stp>71380.T</stp>
        <stp>配当</stp>
        <tr r="M141" s="35"/>
      </tp>
      <tp>
        <v>125.4</v>
        <stp/>
        <stp>Market</stp>
        <stp>STOCK</stp>
        <stp>71480.T</stp>
        <stp>配当</stp>
        <tr r="M63" s="35"/>
      </tp>
      <tp>
        <v>380</v>
        <stp/>
        <stp>Market</stp>
        <stp>STOCK</stp>
        <stp>17180.T</stp>
        <stp>配当</stp>
        <tr r="M7" s="45"/>
      </tp>
      <tp>
        <v>29.5</v>
        <stp/>
        <stp>Market</stp>
        <stp>STOCK</stp>
        <stp>24280.T</stp>
        <stp>配当</stp>
        <tr r="M55" s="35"/>
      </tp>
      <tp>
        <v>0</v>
        <stp/>
        <stp>Market</stp>
        <stp>STOCK</stp>
        <stp>23380.T</stp>
        <stp>配当</stp>
        <tr r="M128" s="35"/>
      </tp>
      <tp>
        <v>0</v>
        <stp/>
        <stp>Market</stp>
        <stp>STOCK</stp>
        <stp>20380.T</stp>
        <stp>配当</stp>
        <tr r="M2" s="45"/>
      </tp>
      <tp>
        <v>27</v>
        <stp/>
        <stp>Market</stp>
        <stp>STOCK</stp>
        <stp>36980.T</stp>
        <stp>配当</stp>
        <tr r="M12" s="35"/>
      </tp>
      <tp>
        <v>50</v>
        <stp/>
        <stp>Market</stp>
        <stp>STOCK</stp>
        <stp>95080.T</stp>
        <stp>配当</stp>
        <tr r="M52" s="35"/>
      </tp>
      <tp>
        <v>20</v>
        <stp/>
        <stp>Market</stp>
        <stp>STOCK</stp>
        <stp>94380.T</stp>
        <stp>配当</stp>
        <tr r="M41" s="45"/>
      </tp>
      <tp>
        <v>3.5</v>
        <stp/>
        <stp>Market</stp>
        <stp>STOCK</stp>
        <stp>94780.T</stp>
        <stp>配当</stp>
        <tr r="M9" s="45"/>
      </tp>
      <tp>
        <v>9</v>
        <stp/>
        <stp>Market</stp>
        <stp>STOCK</stp>
        <stp>92380.T</stp>
        <stp>配当</stp>
        <tr r="M146" s="35"/>
      </tp>
    </main>
    <main first="rtdsrv.ad817209c5f1483bb98190a850b15b35">
      <tp t="s">
        <v>東Ｇ</v>
        <stp/>
        <stp>Market</stp>
        <stp>STOCK</stp>
        <stp>244A0.T</stp>
        <stp>市場部略称</stp>
        <tr r="C34" s="45"/>
      </tp>
      <tp t="s">
        <v>東Ｓ</v>
        <stp/>
        <stp>Market</stp>
        <stp>STOCK</stp>
        <stp>254A0.T</stp>
        <stp>市場部略称</stp>
        <tr r="C147" s="35"/>
      </tp>
      <tp>
        <v>66</v>
        <stp/>
        <stp>Market</stp>
        <stp>STOCK</stp>
        <stp>45070.T</stp>
        <stp>配当</stp>
        <tr r="M66" s="35"/>
      </tp>
      <tp>
        <v>0</v>
        <stp/>
        <stp>Market</stp>
        <stp>STOCK</stp>
        <stp>45870.T</stp>
        <stp>配当</stp>
        <tr r="M41" s="35"/>
      </tp>
      <tp>
        <v>150</v>
        <stp/>
        <stp>Market</stp>
        <stp>STOCK</stp>
        <stp>67770.T</stp>
        <stp>配当</stp>
        <tr r="M37" s="35"/>
      </tp>
      <tp>
        <v>32</v>
        <stp/>
        <stp>Market</stp>
        <stp>STOCK</stp>
        <stp>65970.T</stp>
        <stp>配当</stp>
        <tr r="M84" s="35"/>
      </tp>
      <tp t="s">
        <v>東Ｇ</v>
        <stp/>
        <stp>Market</stp>
        <stp>STOCK</stp>
        <stp>70490.T</stp>
        <stp>市場部略称</stp>
        <tr r="C123" s="35"/>
      </tp>
      <tp t="s">
        <v>東Ｐ</v>
        <stp/>
        <stp>Market</stp>
        <stp>STOCK</stp>
        <stp>28490.T</stp>
        <stp>市場部略称</stp>
        <tr r="C3" s="45"/>
      </tp>
      <tp>
        <v>0</v>
        <stp/>
        <stp>Market</stp>
        <stp>STOCK</stp>
        <stp>73170.T</stp>
        <stp>配当</stp>
        <tr r="M43" s="35"/>
      </tp>
      <tp>
        <v>12</v>
        <stp/>
        <stp>Market</stp>
        <stp>STOCK</stp>
        <stp>70470.T</stp>
        <stp>配当</stp>
        <tr r="M74" s="35"/>
      </tp>
      <tp>
        <v>101</v>
        <stp/>
        <stp>Market</stp>
        <stp>STOCK</stp>
        <stp>79270.T</stp>
        <stp>配当</stp>
        <tr r="M24" s="35"/>
      </tp>
      <tp t="s">
        <v>東Ｇ</v>
        <stp/>
        <stp>Market</stp>
        <stp>STOCK</stp>
        <stp>52480.T</stp>
        <stp>市場部略称</stp>
        <tr r="C105" s="35"/>
      </tp>
      <tp t="s">
        <v>東Ｐ</v>
        <stp/>
        <stp>Market</stp>
        <stp>STOCK</stp>
        <stp>71480.T</stp>
        <stp>市場部略称</stp>
        <tr r="C63" s="35"/>
      </tp>
      <tp>
        <v>13</v>
        <stp/>
        <stp>Market</stp>
        <stp>STOCK</stp>
        <stp>23170.T</stp>
        <stp>配当</stp>
        <tr r="M86" s="35"/>
      </tp>
      <tp>
        <v>0</v>
        <stp/>
        <stp>Market</stp>
        <stp>STOCK</stp>
        <stp>36970.T</stp>
        <stp>配当</stp>
        <tr r="M31" s="35"/>
      </tp>
      <tp>
        <v>18</v>
        <stp/>
        <stp>Market</stp>
        <stp>STOCK</stp>
        <stp>36870.T</stp>
        <stp>配当</stp>
        <tr r="M11" s="35"/>
      </tp>
      <tp t="s">
        <v>東Ｐ</v>
        <stp/>
        <stp>Market</stp>
        <stp>STOCK</stp>
        <stp>37410.T</stp>
        <stp>市場部略称</stp>
        <tr r="C54" s="35"/>
      </tp>
      <tp t="s">
        <v>東Ｓ</v>
        <stp/>
        <stp>Market</stp>
        <stp>STOCK</stp>
        <stp>40400.T</stp>
        <stp>市場部略称</stp>
        <tr r="C109" s="35"/>
      </tp>
      <tp>
        <v>13.67</v>
        <stp/>
        <stp>Market</stp>
        <stp>STOCK</stp>
        <stp>82670.T</stp>
        <stp>配当</stp>
        <tr r="M71" s="35"/>
        <tr r="M145" s="35"/>
      </tp>
      <tp t="s">
        <v>東Ｐ</v>
        <stp/>
        <stp>Market</stp>
        <stp>STOCK</stp>
        <stp>92470.T</stp>
        <stp>市場部略称</stp>
        <tr r="C35" s="35"/>
      </tp>
      <tp t="s">
        <v>東Ｇ</v>
        <stp/>
        <stp>Market</stp>
        <stp>STOCK</stp>
        <stp>70470.T</stp>
        <stp>市場部略称</stp>
        <tr r="C74" s="35"/>
      </tp>
      <tp>
        <v>50</v>
        <stp/>
        <stp>Market</stp>
        <stp>STOCK</stp>
        <stp>92470.T</stp>
        <stp>配当</stp>
        <tr r="M35" s="35"/>
      </tp>
      <tp t="s">
        <v>東Ｓ</v>
        <stp/>
        <stp>Market</stp>
        <stp>STOCK</stp>
        <stp>47460.T</stp>
        <stp>市場部略称</stp>
        <tr r="C65" s="35"/>
      </tp>
      <tp t="s">
        <v>東Ｐ</v>
        <stp/>
        <stp>Market</stp>
        <stp>STOCK</stp>
        <stp>43450.T</stp>
        <stp>市場部略称</stp>
        <tr r="C70" s="35"/>
      </tp>
    </main>
    <main first="rtdsrv.ad817209c5f1483bb98190a850b15b35">
      <tp t="s">
        <v>東Ｇ</v>
        <stp/>
        <stp>Market</stp>
        <stp>STOCK</stp>
        <stp>215A0.T</stp>
        <stp>市場部略称</stp>
        <tr r="C113" s="35"/>
      </tp>
      <tp>
        <v>173</v>
        <stp/>
        <stp>Market</stp>
        <stp>STOCK</stp>
        <stp>47460.T</stp>
        <stp>配当</stp>
        <tr r="M65" s="35"/>
      </tp>
      <tp>
        <v>40</v>
        <stp/>
        <stp>Market</stp>
        <stp>STOCK</stp>
        <stp>47760.T</stp>
        <stp>配当</stp>
        <tr r="M57" s="35"/>
      </tp>
      <tp>
        <v>24</v>
        <stp/>
        <stp>Market</stp>
        <stp>STOCK</stp>
        <stp>46860.T</stp>
        <stp>配当</stp>
        <tr r="M48" s="45"/>
      </tp>
      <tp>
        <v>124</v>
        <stp/>
        <stp>Market</stp>
        <stp>STOCK</stp>
        <stp>45160.T</stp>
        <stp>配当</stp>
        <tr r="M32" s="35"/>
      </tp>
      <tp>
        <v>21</v>
        <stp/>
        <stp>Market</stp>
        <stp>STOCK</stp>
        <stp>44960.T</stp>
        <stp>配当</stp>
        <tr r="M125" s="35"/>
        <tr r="O27" s="5"/>
      </tp>
      <tp>
        <v>17</v>
        <stp/>
        <stp>Market</stp>
        <stp>STOCK</stp>
        <stp>55960.T</stp>
        <stp>配当</stp>
        <tr r="M98" s="35"/>
        <tr r="O3" s="5"/>
      </tp>
      <tp>
        <v>180</v>
        <stp/>
        <stp>Market</stp>
        <stp>STOCK</stp>
        <stp>64360.T</stp>
        <stp>配当</stp>
        <tr r="M67" s="35"/>
      </tp>
      <tp>
        <v>34</v>
        <stp/>
        <stp>Market</stp>
        <stp>STOCK</stp>
        <stp>62660.T</stp>
        <stp>配当</stp>
        <tr r="M28" s="35"/>
      </tp>
      <tp>
        <v>15</v>
        <stp/>
        <stp>Market</stp>
        <stp>STOCK</stp>
        <stp>61760.T</stp>
        <stp>配当</stp>
        <tr r="M62" s="35"/>
      </tp>
      <tp t="s">
        <v>東Ｐ</v>
        <stp/>
        <stp>Market</stp>
        <stp>STOCK</stp>
        <stp>36590.T</stp>
        <stp>市場部略称</stp>
        <tr r="C133" s="35"/>
      </tp>
      <tp>
        <v>63</v>
        <stp/>
        <stp>Market</stp>
        <stp>STOCK</stp>
        <stp>74760.T</stp>
        <stp>配当</stp>
        <tr r="M47" s="45"/>
      </tp>
      <tp t="s">
        <v>東Ｓ</v>
        <stp/>
        <stp>Market</stp>
        <stp>STOCK</stp>
        <stp>73580.T</stp>
        <stp>市場部略称</stp>
        <tr r="C32" s="45"/>
      </tp>
      <tp>
        <v>14</v>
        <stp/>
        <stp>Market</stp>
        <stp>STOCK</stp>
        <stp>24360.T</stp>
        <stp>配当</stp>
        <tr r="M59" s="35"/>
      </tp>
      <tp>
        <v>0</v>
        <stp/>
        <stp>Market</stp>
        <stp>STOCK</stp>
        <stp>37260.T</stp>
        <stp>配当</stp>
        <tr r="M135" s="35"/>
      </tp>
      <tp>
        <v>80</v>
        <stp/>
        <stp>Market</stp>
        <stp>STOCK</stp>
        <stp>36960.T</stp>
        <stp>配当</stp>
        <tr r="M115" s="35"/>
        <tr r="O28" s="5"/>
      </tp>
      <tp>
        <v>126</v>
        <stp/>
        <stp>Market</stp>
        <stp>STOCK</stp>
        <stp>34960.T</stp>
        <stp>配当</stp>
        <tr r="M9" s="35"/>
      </tp>
      <tp>
        <v>80.5</v>
        <stp/>
        <stp>Market</stp>
        <stp>STOCK</stp>
        <stp>34860.T</stp>
        <stp>配当</stp>
        <tr r="M72" s="35"/>
      </tp>
      <tp t="s">
        <v>東Ｐ</v>
        <stp/>
        <stp>Market</stp>
        <stp>STOCK</stp>
        <stp>40530.T</stp>
        <stp>市場部略称</stp>
        <tr r="C35" s="45"/>
      </tp>
      <tp t="s">
        <v>東Ｐ</v>
        <stp/>
        <stp>Market</stp>
        <stp>STOCK</stp>
        <stp>66530.T</stp>
        <stp>市場部略称</stp>
        <tr r="C23" s="35"/>
      </tp>
      <tp t="s">
        <v>東Ｐ</v>
        <stp/>
        <stp>Market</stp>
        <stp>STOCK</stp>
        <stp>95520.T</stp>
        <stp>市場部略称</stp>
        <tr r="C100" s="35"/>
      </tp>
      <tp t="s">
        <v>東Ｐ</v>
        <stp/>
        <stp>Market</stp>
        <stp>STOCK</stp>
        <stp>40510.T</stp>
        <stp>市場部略称</stp>
        <tr r="C80" s="35"/>
      </tp>
      <tp t="s">
        <v>東Ｐ</v>
        <stp/>
        <stp>Market</stp>
        <stp>STOCK</stp>
        <stp>49510.T</stp>
        <stp>市場部略称</stp>
        <tr r="C17" s="45"/>
      </tp>
      <tp t="s">
        <v>東Ｐ</v>
        <stp/>
        <stp>Market</stp>
        <stp>STOCK</stp>
        <stp>77510.T</stp>
        <stp>市場部略称</stp>
        <tr r="C29" s="45"/>
      </tp>
      <tp t="s">
        <v>東Ｓ</v>
        <stp/>
        <stp>Market</stp>
        <stp>STOCK</stp>
        <stp>33500.T</stp>
        <stp>市場部略称</stp>
        <tr r="C8" s="35"/>
      </tp>
      <tp>
        <v>157</v>
        <stp/>
        <stp>Market</stp>
        <stp>STOCK</stp>
        <stp>83160.T</stp>
        <stp>配当</stp>
        <tr r="M102" s="35"/>
      </tp>
      <tp>
        <v>74</v>
        <stp/>
        <stp>Market</stp>
        <stp>STOCK</stp>
        <stp>83060.T</stp>
        <stp>配当</stp>
        <tr r="M101" s="35"/>
      </tp>
      <tp>
        <v>62</v>
        <stp/>
        <stp>Market</stp>
        <stp>STOCK</stp>
        <stp>81360.T</stp>
        <stp>配当</stp>
        <tr r="M88" s="35"/>
        <tr r="O4" s="5"/>
      </tp>
      <tp>
        <v>30</v>
        <stp/>
        <stp>Market</stp>
        <stp>STOCK</stp>
        <stp>80060.T</stp>
        <stp>配当</stp>
        <tr r="M10" s="45"/>
      </tp>
      <tp>
        <v>50</v>
        <stp/>
        <stp>Market</stp>
        <stp>STOCK</stp>
        <stp>94160.T</stp>
        <stp>配当</stp>
        <tr r="M103" s="35"/>
        <tr r="O15" s="5"/>
      </tp>
      <tp>
        <v>13</v>
        <stp/>
        <stp>Market</stp>
        <stp>STOCK</stp>
        <stp>94760.T</stp>
        <stp>配当</stp>
        <tr r="M12" s="45"/>
      </tp>
      <tp t="s">
        <v>東Ｇ</v>
        <stp/>
        <stp>Market</stp>
        <stp>STOCK</stp>
        <stp>40540.T</stp>
        <stp>市場部略称</stp>
        <tr r="C81" s="35"/>
      </tp>
      <tp t="s">
        <v>東Ｐ</v>
        <stp/>
        <stp>Market</stp>
        <stp>STOCK</stp>
        <stp>67540.T</stp>
        <stp>市場部略称</stp>
        <tr r="C43" s="45"/>
      </tp>
      <tp t="s">
        <v>東Ｓ</v>
        <stp/>
        <stp>Market</stp>
        <stp>STOCK</stp>
        <stp>23540.T</stp>
        <stp>市場部略称</stp>
        <tr r="C75" s="35"/>
      </tp>
      <tp t="s">
        <v>東Ｐ</v>
        <stp/>
        <stp>Market</stp>
        <stp>STOCK</stp>
        <stp>31540.T</stp>
        <stp>市場部略称</stp>
        <tr r="C15" s="45"/>
      </tp>
    </main>
    <main first="rtdsrv.ad817209c5f1483bb98190a850b15b35">
      <tp t="s">
        <v>東Ｓ</v>
        <stp/>
        <stp>Market</stp>
        <stp>STOCK</stp>
        <stp>146A0.T</stp>
        <stp>市場部略称</stp>
        <tr r="C61" s="35"/>
      </tp>
      <tp>
        <v>36</v>
        <stp/>
        <stp>Market</stp>
        <stp>STOCK</stp>
        <stp>44950.T</stp>
        <stp>配当</stp>
        <tr r="M106" s="35"/>
        <tr r="O24" s="5"/>
      </tp>
      <tp>
        <v>29</v>
        <stp/>
        <stp>Market</stp>
        <stp>STOCK</stp>
        <stp>43450.T</stp>
        <stp>配当</stp>
        <tr r="M70" s="35"/>
      </tp>
      <tp>
        <v>400</v>
        <stp/>
        <stp>Market</stp>
        <stp>STOCK</stp>
        <stp>43650.T</stp>
        <stp>配当</stp>
        <tr r="M11" s="45"/>
      </tp>
      <tp>
        <v>130</v>
        <stp/>
        <stp>Market</stp>
        <stp>STOCK</stp>
        <stp>51050.T</stp>
        <stp>配当</stp>
        <tr r="M31" s="45"/>
      </tp>
      <tp t="s">
        <v>東Ｓ</v>
        <stp/>
        <stp>Market</stp>
        <stp>STOCK</stp>
        <stp>67690.T</stp>
        <stp>市場部略称</stp>
        <tr r="C18" s="45"/>
      </tp>
      <tp>
        <v>0</v>
        <stp/>
        <stp>Market</stp>
        <stp>STOCK</stp>
        <stp>76150.T</stp>
        <stp>配当</stp>
        <tr r="M20" s="45"/>
      </tp>
      <tp>
        <v>55</v>
        <stp/>
        <stp>Market</stp>
        <stp>STOCK</stp>
        <stp>70950.T</stp>
        <stp>配当</stp>
        <tr r="M68" s="35"/>
      </tp>
      <tp t="s">
        <v>東Ｐ</v>
        <stp/>
        <stp>Market</stp>
        <stp>STOCK</stp>
        <stp>45680.T</stp>
        <stp>市場部略称</stp>
        <tr r="C17" s="35"/>
      </tp>
      <tp>
        <v>100</v>
        <stp/>
        <stp>Market</stp>
        <stp>STOCK</stp>
        <stp>16050.T</stp>
        <stp>配当</stp>
        <tr r="M4" s="35"/>
      </tp>
      <tp>
        <v>16</v>
        <stp/>
        <stp>Market</stp>
        <stp>STOCK</stp>
        <stp>39150.T</stp>
        <stp>配当</stp>
        <tr r="M13" s="35"/>
      </tp>
      <tp>
        <v>5</v>
        <stp/>
        <stp>Market</stp>
        <stp>STOCK</stp>
        <stp>38250.T</stp>
        <stp>配当</stp>
        <tr r="M93" s="35"/>
        <tr r="O9" s="5"/>
      </tp>
      <tp t="s">
        <v>東Ｐ</v>
        <stp/>
        <stp>Market</stp>
        <stp>STOCK</stp>
        <stp>47630.T</stp>
        <stp>市場部略称</stp>
        <tr r="C111" s="35"/>
      </tp>
      <tp t="s">
        <v>東Ｐ</v>
        <stp/>
        <stp>Market</stp>
        <stp>STOCK</stp>
        <stp>21630.T</stp>
        <stp>市場部略称</stp>
        <tr r="C50" s="35"/>
      </tp>
      <tp t="s">
        <v>東Ｓ</v>
        <stp/>
        <stp>Market</stp>
        <stp>STOCK</stp>
        <stp>92620.T</stp>
        <stp>市場部略称</stp>
        <tr r="C26" s="45"/>
      </tp>
      <tp t="s">
        <v>東Ｇ</v>
        <stp/>
        <stp>Market</stp>
        <stp>STOCK</stp>
        <stp>42620.T</stp>
        <stp>市場部略称</stp>
        <tr r="C82" s="35"/>
      </tp>
      <tp t="s">
        <v>東Ｇ</v>
        <stp/>
        <stp>Market</stp>
        <stp>STOCK</stp>
        <stp>70620.T</stp>
        <stp>市場部略称</stp>
        <tr r="C22" s="45"/>
      </tp>
      <tp t="s">
        <v>東Ｓ</v>
        <stp/>
        <stp>Market</stp>
        <stp>STOCK</stp>
        <stp>71620.T</stp>
        <stp>市場部略称</stp>
        <tr r="C8" s="45"/>
      </tp>
      <tp t="s">
        <v>東Ｐ</v>
        <stp/>
        <stp>Market</stp>
        <stp>STOCK</stp>
        <stp>39620.T</stp>
        <stp>市場部略称</stp>
        <tr r="C64" s="35"/>
      </tp>
      <tp t="s">
        <v>東Ｐ</v>
        <stp/>
        <stp>Market</stp>
        <stp>STOCK</stp>
        <stp>46610.T</stp>
        <stp>市場部略称</stp>
        <tr r="C18" s="35"/>
      </tp>
      <tp t="s">
        <v>東Ｐ</v>
        <stp/>
        <stp>Market</stp>
        <stp>STOCK</stp>
        <stp>36610.T</stp>
        <stp>市場部略称</stp>
        <tr r="C124" s="35"/>
      </tp>
      <tp t="s">
        <v>東Ｇ</v>
        <stp/>
        <stp>Market</stp>
        <stp>STOCK</stp>
        <stp>21600.T</stp>
        <stp>市場部略称</stp>
        <tr r="C89" s="35"/>
      </tp>
      <tp t="s">
        <v>東Ｐ</v>
        <stp/>
        <stp>Market</stp>
        <stp>STOCK</stp>
        <stp>36600.T</stp>
        <stp>市場部略称</stp>
        <tr r="C10" s="35"/>
      </tp>
      <tp>
        <v>0</v>
        <stp/>
        <stp>Market</stp>
        <stp>STOCK</stp>
        <stp>81050.T</stp>
        <stp>配当</stp>
        <tr r="M144" s="35"/>
      </tp>
      <tp t="s">
        <v>東Ｐ</v>
        <stp/>
        <stp>Market</stp>
        <stp>STOCK</stp>
        <stp>82670.T</stp>
        <stp>市場部略称</stp>
        <tr r="C71" s="35"/>
        <tr r="C145" s="35"/>
      </tp>
      <tp>
        <v>37</v>
        <stp/>
        <stp>Market</stp>
        <stp>STOCK</stp>
        <stp>91650.T</stp>
        <stp>配当</stp>
        <tr r="M19" s="45"/>
      </tp>
      <tp t="s">
        <v>東Ｐ</v>
        <stp/>
        <stp>Market</stp>
        <stp>STOCK</stp>
        <stp>62660.T</stp>
        <stp>市場部略称</stp>
        <tr r="C28" s="35"/>
      </tp>
      <tp t="s">
        <v>東Ｇ</v>
        <stp/>
        <stp>Market</stp>
        <stp>STOCK</stp>
        <stp>91650.T</stp>
        <stp>市場部略称</stp>
        <tr r="C19" s="45"/>
      </tp>
      <tp t="s">
        <v>東Ｓ</v>
        <stp/>
        <stp>Market</stp>
        <stp>STOCK</stp>
        <stp>43650.T</stp>
        <stp>市場部略称</stp>
        <tr r="C11" s="45"/>
      </tp>
      <tp t="s">
        <v>東Ｓ</v>
        <stp/>
        <stp>Market</stp>
        <stp>STOCK</stp>
        <stp>92640.T</stp>
        <stp>市場部略称</stp>
        <tr r="C87" s="35"/>
      </tp>
      <tp t="s">
        <v>東Ｐ</v>
        <stp/>
        <stp>Market</stp>
        <stp>STOCK</stp>
        <stp>30640.T</stp>
        <stp>市場部略称</stp>
        <tr r="C83" s="35"/>
      </tp>
      <tp t="s">
        <v>東Ｇ</v>
        <stp/>
        <stp>Market</stp>
        <stp>STOCK</stp>
        <stp>36640.T</stp>
        <stp>市場部略称</stp>
        <tr r="C134" s="35"/>
      </tp>
    </main>
    <main first="rtdsrv.ad817209c5f1483bb98190a850b15b35">
      <tp t="s">
        <v>東Ｐ</v>
        <stp/>
        <stp>Market</stp>
        <stp>STOCK</stp>
        <stp>467A0.T</stp>
        <stp>市場部略称</stp>
        <tr r="C4" s="45"/>
      </tp>
      <tp>
        <v>18.2</v>
        <stp/>
        <stp>Market</stp>
        <stp>STOCK</stp>
        <stp>47840.T</stp>
        <stp>配当</stp>
        <tr r="M19" s="35"/>
      </tp>
      <tp>
        <v>0</v>
        <stp/>
        <stp>Market</stp>
        <stp>STOCK</stp>
        <stp>40140.T</stp>
        <stp>配当</stp>
        <tr r="M90" s="35"/>
        <tr r="O2" s="5"/>
      </tp>
      <tp>
        <v>12</v>
        <stp/>
        <stp>Market</stp>
        <stp>STOCK</stp>
        <stp>40540.T</stp>
        <stp>配当</stp>
        <tr r="M81" s="35"/>
      </tp>
      <tp>
        <v>160</v>
        <stp/>
        <stp>Market</stp>
        <stp>STOCK</stp>
        <stp>52140.T</stp>
        <stp>配当</stp>
        <tr r="M21" s="45"/>
      </tp>
      <tp>
        <v>40</v>
        <stp/>
        <stp>Market</stp>
        <stp>STOCK</stp>
        <stp>67540.T</stp>
        <stp>配当</stp>
        <tr r="M43" s="45"/>
      </tp>
      <tp>
        <v>0</v>
        <stp/>
        <stp>Market</stp>
        <stp>STOCK</stp>
        <stp>65740.T</stp>
        <stp>配当</stp>
        <tr r="M114" s="35"/>
        <tr r="O5" s="5"/>
      </tp>
      <tp>
        <v>33</v>
        <stp/>
        <stp>Market</stp>
        <stp>STOCK</stp>
        <stp>61940.T</stp>
        <stp>配当</stp>
        <tr r="M44" s="35"/>
      </tp>
      <tp>
        <v>75</v>
        <stp/>
        <stp>Market</stp>
        <stp>STOCK</stp>
        <stp>73740.T</stp>
        <stp>配当</stp>
        <tr r="M48" s="35"/>
      </tp>
      <tp t="s">
        <v>東Ｓ</v>
        <stp/>
        <stp>Market</stp>
        <stp>STOCK</stp>
        <stp>94780.T</stp>
        <stp>市場部略称</stp>
        <tr r="C9" s="45"/>
      </tp>
      <tp t="s">
        <v>東Ｇ</v>
        <stp/>
        <stp>Market</stp>
        <stp>STOCK</stp>
        <stp>73780.T</stp>
        <stp>市場部略称</stp>
        <tr r="C40" s="35"/>
      </tp>
      <tp>
        <v>28</v>
        <stp/>
        <stp>Market</stp>
        <stp>STOCK</stp>
        <stp>17240.T</stp>
        <stp>配当</stp>
        <tr r="M3" s="35"/>
      </tp>
      <tp>
        <v>0</v>
        <stp/>
        <stp>Market</stp>
        <stp>STOCK</stp>
        <stp>24840.T</stp>
        <stp>配当</stp>
        <tr r="M6" s="45"/>
      </tp>
      <tp>
        <v>0</v>
        <stp/>
        <stp>Market</stp>
        <stp>STOCK</stp>
        <stp>23340.T</stp>
        <stp>配当</stp>
        <tr r="M127" s="35"/>
      </tp>
      <tp>
        <v>20</v>
        <stp/>
        <stp>Market</stp>
        <stp>STOCK</stp>
        <stp>23540.T</stp>
        <stp>配当</stp>
        <tr r="M75" s="35"/>
      </tp>
      <tp>
        <v>234</v>
        <stp/>
        <stp>Market</stp>
        <stp>STOCK</stp>
        <stp>29140.T</stp>
        <stp>配当</stp>
        <tr r="M110" s="35"/>
      </tp>
      <tp>
        <v>0</v>
        <stp/>
        <stp>Market</stp>
        <stp>STOCK</stp>
        <stp>36240.T</stp>
        <stp>配当</stp>
        <tr r="M132" s="35"/>
        <tr r="M38" s="45"/>
      </tp>
      <tp>
        <v>0</v>
        <stp/>
        <stp>Market</stp>
        <stp>STOCK</stp>
        <stp>36640.T</stp>
        <stp>配当</stp>
        <tr r="M134" s="35"/>
      </tp>
      <tp>
        <v>22.5</v>
        <stp/>
        <stp>Market</stp>
        <stp>STOCK</stp>
        <stp>31340.T</stp>
        <stp>配当</stp>
        <tr r="M7" s="35"/>
      </tp>
      <tp>
        <v>20</v>
        <stp/>
        <stp>Market</stp>
        <stp>STOCK</stp>
        <stp>31540.T</stp>
        <stp>配当</stp>
        <tr r="M15" s="45"/>
      </tp>
      <tp>
        <v>37</v>
        <stp/>
        <stp>Market</stp>
        <stp>STOCK</stp>
        <stp>30640.T</stp>
        <stp>配当</stp>
        <tr r="M83" s="35"/>
      </tp>
      <tp t="s">
        <v>東Ｇ</v>
        <stp/>
        <stp>Market</stp>
        <stp>STOCK</stp>
        <stp>61730.T</stp>
        <stp>市場部略称</stp>
        <tr r="C5" s="45"/>
      </tp>
      <tp t="s">
        <v>東Ｇ</v>
        <stp/>
        <stp>Market</stp>
        <stp>STOCK</stp>
        <stp>65730.T</stp>
        <stp>市場部略称</stp>
        <tr r="C140" s="35"/>
      </tp>
      <tp t="s">
        <v>東Ｓ</v>
        <stp/>
        <stp>Market</stp>
        <stp>STOCK</stp>
        <stp>72730.T</stp>
        <stp>市場部略称</stp>
        <tr r="C142" s="35"/>
      </tp>
      <tp t="s">
        <v>東Ｓ</v>
        <stp/>
        <stp>Market</stp>
        <stp>STOCK</stp>
        <stp>23730.T</stp>
        <stp>市場部略称</stp>
        <tr r="C28" s="45"/>
      </tp>
      <tp t="s">
        <v>東Ｇ</v>
        <stp/>
        <stp>Market</stp>
        <stp>STOCK</stp>
        <stp>37730.T</stp>
        <stp>市場部略称</stp>
        <tr r="C30" s="35"/>
      </tp>
      <tp t="s">
        <v>東Ｐ</v>
        <stp/>
        <stp>Market</stp>
        <stp>STOCK</stp>
        <stp>79720.T</stp>
        <stp>市場部略称</stp>
        <tr r="C42" s="45"/>
      </tp>
      <tp t="s">
        <v>東Ｐ</v>
        <stp/>
        <stp>Market</stp>
        <stp>STOCK</stp>
        <stp>60710.T</stp>
        <stp>市場部略称</stp>
        <tr r="C99" s="35"/>
      </tp>
      <tp t="s">
        <v>東Ｐ</v>
        <stp/>
        <stp>Market</stp>
        <stp>STOCK</stp>
        <stp>70710.T</stp>
        <stp>市場部略称</stp>
        <tr r="C27" s="45"/>
      </tp>
      <tp t="s">
        <v>東Ｇ</v>
        <stp/>
        <stp>Market</stp>
        <stp>STOCK</stp>
        <stp>45700.T</stp>
        <stp>市場部略称</stp>
        <tr r="C60" s="35"/>
      </tp>
      <tp t="s">
        <v>東Ｐ</v>
        <stp/>
        <stp>Market</stp>
        <stp>STOCK</stp>
        <stp>72700.T</stp>
        <stp>市場部略称</stp>
        <tr r="C16" s="45"/>
      </tp>
      <tp>
        <v>47</v>
        <stp/>
        <stp>Market</stp>
        <stp>STOCK</stp>
        <stp>86040.T</stp>
        <stp>配当</stp>
        <tr r="M116" s="35"/>
      </tp>
      <tp>
        <v>76</v>
        <stp/>
        <stp>Market</stp>
        <stp>STOCK</stp>
        <stp>89340.T</stp>
        <stp>配当</stp>
        <tr r="M56" s="35"/>
      </tp>
      <tp t="s">
        <v>東Ｓ</v>
        <stp/>
        <stp>Market</stp>
        <stp>STOCK</stp>
        <stp>67770.T</stp>
        <stp>市場部略称</stp>
        <tr r="C37" s="35"/>
      </tp>
      <tp>
        <v>75</v>
        <stp/>
        <stp>Market</stp>
        <stp>STOCK</stp>
        <stp>92640.T</stp>
        <stp>配当</stp>
        <tr r="M87" s="35"/>
      </tp>
      <tp>
        <v>200</v>
        <stp/>
        <stp>Market</stp>
        <stp>STOCK</stp>
        <stp>91040.T</stp>
        <stp>配当</stp>
        <tr r="M2" s="35"/>
      </tp>
      <tp>
        <v>20.98</v>
        <stp/>
        <stp>Market</stp>
        <stp>STOCK</stp>
        <stp>99040.T</stp>
        <stp>配当</stp>
        <tr r="M45" s="45"/>
      </tp>
      <tp>
        <v>11</v>
        <stp/>
        <stp>Market</stp>
        <stp>STOCK</stp>
        <stp>99840.T</stp>
        <stp>配当</stp>
        <tr r="M92" s="35"/>
        <tr r="O16" s="5"/>
      </tp>
      <tp t="s">
        <v>東Ｓ</v>
        <stp/>
        <stp>Market</stp>
        <stp>STOCK</stp>
        <stp>94760.T</stp>
        <stp>市場部略称</stp>
        <tr r="C12" s="45"/>
      </tp>
      <tp t="s">
        <v>東Ｐ</v>
        <stp/>
        <stp>Market</stp>
        <stp>STOCK</stp>
        <stp>47760.T</stp>
        <stp>市場部略称</stp>
        <tr r="C57" s="35"/>
      </tp>
      <tp t="s">
        <v>東Ｓ</v>
        <stp/>
        <stp>Market</stp>
        <stp>STOCK</stp>
        <stp>61760.T</stp>
        <stp>市場部略称</stp>
        <tr r="C62" s="35"/>
      </tp>
      <tp t="s">
        <v>東Ｐ</v>
        <stp/>
        <stp>Market</stp>
        <stp>STOCK</stp>
        <stp>74760.T</stp>
        <stp>市場部略称</stp>
        <tr r="C47" s="45"/>
      </tp>
      <tp t="s">
        <v>東Ｇ</v>
        <stp/>
        <stp>Market</stp>
        <stp>STOCK</stp>
        <stp>65740.T</stp>
        <stp>市場部略称</stp>
        <tr r="C114" s="35"/>
      </tp>
      <tp t="s">
        <v>東Ｇ</v>
        <stp/>
        <stp>Market</stp>
        <stp>STOCK</stp>
        <stp>73740.T</stp>
        <stp>市場部略称</stp>
        <tr r="C48" s="35"/>
      </tp>
    </main>
    <main first="rtdsrv.ad817209c5f1483bb98190a850b15b35">
      <tp>
        <v>45</v>
        <stp/>
        <stp>Market</stp>
        <stp>STOCK</stp>
        <stp>47630.T</stp>
        <stp>配当</stp>
        <tr r="M111" s="35"/>
      </tp>
      <tp>
        <v>0</v>
        <stp/>
        <stp>Market</stp>
        <stp>STOCK</stp>
        <stp>40530.T</stp>
        <stp>配当</stp>
        <tr r="M35" s="45"/>
      </tp>
      <tp>
        <v>0</v>
        <stp/>
        <stp>Market</stp>
        <stp>STOCK</stp>
        <stp>48330.T</stp>
        <stp>配当</stp>
        <tr r="M49" s="35"/>
        <tr r="M137" s="35"/>
      </tp>
      <tp>
        <v>70</v>
        <stp/>
        <stp>Market</stp>
        <stp>STOCK</stp>
        <stp>55330.T</stp>
        <stp>配当</stp>
        <tr r="M39" s="35"/>
      </tp>
      <tp>
        <v>42</v>
        <stp/>
        <stp>Market</stp>
        <stp>STOCK</stp>
        <stp>59030.T</stp>
        <stp>配当</stp>
        <tr r="M78" s="35"/>
      </tp>
      <tp>
        <v>0</v>
        <stp/>
        <stp>Market</stp>
        <stp>STOCK</stp>
        <stp>66130.T</stp>
        <stp>配当</stp>
        <tr r="M45" s="35"/>
      </tp>
      <tp>
        <v>10</v>
        <stp/>
        <stp>Market</stp>
        <stp>STOCK</stp>
        <stp>66330.T</stp>
        <stp>配当</stp>
        <tr r="M23" s="45"/>
      </tp>
      <tp>
        <v>50</v>
        <stp/>
        <stp>Market</stp>
        <stp>STOCK</stp>
        <stp>66530.T</stp>
        <stp>配当</stp>
        <tr r="M23" s="35"/>
      </tp>
      <tp>
        <v>0</v>
        <stp/>
        <stp>Market</stp>
        <stp>STOCK</stp>
        <stp>65730.T</stp>
        <stp>配当</stp>
        <tr r="M140" s="35"/>
      </tp>
      <tp>
        <v>76</v>
        <stp/>
        <stp>Market</stp>
        <stp>STOCK</stp>
        <stp>63830.T</stp>
        <stp>配当</stp>
        <tr r="M139" s="35"/>
      </tp>
      <tp>
        <v>0</v>
        <stp/>
        <stp>Market</stp>
        <stp>STOCK</stp>
        <stp>61730.T</stp>
        <stp>配当</stp>
        <tr r="M5" s="45"/>
      </tp>
      <tp>
        <v>79</v>
        <stp/>
        <stp>Market</stp>
        <stp>STOCK</stp>
        <stp>60130.T</stp>
        <stp>配当</stp>
        <tr r="M21" s="35"/>
      </tp>
      <tp>
        <v>1</v>
        <stp/>
        <stp>Market</stp>
        <stp>STOCK</stp>
        <stp>68030.T</stp>
        <stp>配当</stp>
        <tr r="M14" s="45"/>
      </tp>
      <tp t="s">
        <v>東Ｓ</v>
        <stp/>
        <stp>Market</stp>
        <stp>STOCK</stp>
        <stp>34090.T</stp>
        <stp>市場部略称</stp>
        <tr r="C131" s="35"/>
      </tp>
      <tp>
        <v>0</v>
        <stp/>
        <stp>Market</stp>
        <stp>STOCK</stp>
        <stp>76030.T</stp>
        <stp>配当</stp>
        <tr r="M143" s="35"/>
      </tp>
      <tp>
        <v>33</v>
        <stp/>
        <stp>Market</stp>
        <stp>STOCK</stp>
        <stp>72730.T</stp>
        <stp>配当</stp>
        <tr r="M142" s="35"/>
      </tp>
      <tp t="s">
        <v>東Ｐ</v>
        <stp/>
        <stp>Market</stp>
        <stp>STOCK</stp>
        <stp>95080.T</stp>
        <stp>市場部略称</stp>
        <tr r="C52" s="35"/>
      </tp>
      <tp>
        <v>17</v>
        <stp/>
        <stp>Market</stp>
        <stp>STOCK</stp>
        <stp>23730.T</stp>
        <stp>配当</stp>
        <tr r="M28" s="45"/>
      </tp>
      <tp>
        <v>84</v>
        <stp/>
        <stp>Market</stp>
        <stp>STOCK</stp>
        <stp>21630.T</stp>
        <stp>配当</stp>
        <tr r="M50" s="35"/>
      </tp>
      <tp>
        <v>170</v>
        <stp/>
        <stp>Market</stp>
        <stp>STOCK</stp>
        <stp>37330.T</stp>
        <stp>配当</stp>
        <tr r="M33" s="45"/>
      </tp>
      <tp>
        <v>30</v>
        <stp/>
        <stp>Market</stp>
        <stp>STOCK</stp>
        <stp>37730.T</stp>
        <stp>配当</stp>
        <tr r="M30" s="35"/>
      </tp>
      <tp>
        <v>30</v>
        <stp/>
        <stp>Market</stp>
        <stp>STOCK</stp>
        <stp>36830.T</stp>
        <stp>配当</stp>
        <tr r="M104" s="35"/>
      </tp>
      <tp>
        <v>125</v>
        <stp/>
        <stp>Market</stp>
        <stp>STOCK</stp>
        <stp>33930.T</stp>
        <stp>配当</stp>
        <tr r="M53" s="35"/>
      </tp>
      <tp>
        <v>0</v>
        <stp/>
        <stp>Market</stp>
        <stp>STOCK</stp>
        <stp>39030.T</stp>
        <stp>配当</stp>
        <tr r="M136" s="35"/>
      </tp>
      <tp>
        <v>15</v>
        <stp/>
        <stp>Market</stp>
        <stp>STOCK</stp>
        <stp>39330.T</stp>
        <stp>配当</stp>
        <tr r="M77" s="35"/>
      </tp>
      <tp>
        <v>3.4</v>
        <stp/>
        <stp>Market</stp>
        <stp>STOCK</stp>
        <stp>39230.T</stp>
        <stp>配当</stp>
        <tr r="M119" s="35"/>
        <tr r="O26" s="5"/>
      </tp>
      <tp t="s">
        <v>東Ｐ</v>
        <stp/>
        <stp>Market</stp>
        <stp>STOCK</stp>
        <stp>95030.T</stp>
        <stp>市場部略称</stp>
        <tr r="C26" s="35"/>
      </tp>
      <tp t="s">
        <v>東Ｓ</v>
        <stp/>
        <stp>Market</stp>
        <stp>STOCK</stp>
        <stp>59030.T</stp>
        <stp>市場部略称</stp>
        <tr r="C78" s="35"/>
      </tp>
      <tp t="s">
        <v>東Ｓ</v>
        <stp/>
        <stp>Market</stp>
        <stp>STOCK</stp>
        <stp>68030.T</stp>
        <stp>市場部略称</stp>
        <tr r="C14" s="45"/>
      </tp>
      <tp t="s">
        <v>東Ｓ</v>
        <stp/>
        <stp>Market</stp>
        <stp>STOCK</stp>
        <stp>76030.T</stp>
        <stp>市場部略称</stp>
        <tr r="C143" s="35"/>
      </tp>
      <tp t="s">
        <v>東Ｐ</v>
        <stp/>
        <stp>Market</stp>
        <stp>STOCK</stp>
        <stp>39030.T</stp>
        <stp>市場部略称</stp>
        <tr r="C136" s="35"/>
      </tp>
      <tp t="s">
        <v>東Ｐ</v>
        <stp/>
        <stp>Market</stp>
        <stp>STOCK</stp>
        <stp>88020.T</stp>
        <stp>市場部略称</stp>
        <tr r="C51" s="35"/>
      </tp>
      <tp t="s">
        <v>東Ｐ</v>
        <stp/>
        <stp>Market</stp>
        <stp>STOCK</stp>
        <stp>88010.T</stp>
        <stp>市場部略称</stp>
        <tr r="C42" s="35"/>
      </tp>
      <tp t="s">
        <v>東Ｐ</v>
        <stp/>
        <stp>Market</stp>
        <stp>STOCK</stp>
        <stp>91010.T</stp>
        <stp>市場部略称</stp>
        <tr r="C5" s="35"/>
      </tp>
      <tp t="s">
        <v>東Ｐ</v>
        <stp/>
        <stp>Market</stp>
        <stp>STOCK</stp>
        <stp>51010.T</stp>
        <stp>市場部略称</stp>
        <tr r="C24" s="45"/>
      </tp>
      <tp t="s">
        <v>東Ｐ</v>
        <stp/>
        <stp>Market</stp>
        <stp>STOCK</stp>
        <stp>61010.T</stp>
        <stp>市場部略称</stp>
        <tr r="C76" s="35"/>
      </tp>
      <tp t="s">
        <v>東Ｐ</v>
        <stp/>
        <stp>Market</stp>
        <stp>STOCK</stp>
        <stp>77010.T</stp>
        <stp>市場部略称</stp>
        <tr r="C46" s="45"/>
      </tp>
      <tp t="s">
        <v>東Ｐ</v>
        <stp/>
        <stp>Market</stp>
        <stp>STOCK</stp>
        <stp>62000.T</stp>
        <stp>市場部略称</stp>
        <tr r="C85" s="35"/>
      </tp>
      <tp>
        <v>18</v>
        <stp/>
        <stp>Market</stp>
        <stp>STOCK</stp>
        <stp>81130.T</stp>
        <stp>配当</stp>
        <tr r="M34" s="35"/>
      </tp>
      <tp t="s">
        <v>東Ｐ</v>
        <stp/>
        <stp>Market</stp>
        <stp>STOCK</stp>
        <stp>45070.T</stp>
        <stp>市場部略称</stp>
        <tr r="C66" s="35"/>
      </tp>
      <tp>
        <v>76</v>
        <stp/>
        <stp>Market</stp>
        <stp>STOCK</stp>
        <stp>97930.T</stp>
        <stp>配当</stp>
        <tr r="M36" s="45"/>
      </tp>
      <tp>
        <v>75</v>
        <stp/>
        <stp>Market</stp>
        <stp>STOCK</stp>
        <stp>95030.T</stp>
        <stp>配当</stp>
        <tr r="M26" s="35"/>
      </tp>
      <tp>
        <v>80</v>
        <stp/>
        <stp>Market</stp>
        <stp>STOCK</stp>
        <stp>94330.T</stp>
        <stp>配当</stp>
        <tr r="M58" s="35"/>
      </tp>
      <tp t="s">
        <v>東Ｓ</v>
        <stp/>
        <stp>Market</stp>
        <stp>STOCK</stp>
        <stp>80060.T</stp>
        <stp>市場部略称</stp>
        <tr r="C10" s="45"/>
      </tp>
      <tp t="s">
        <v>東Ｐ</v>
        <stp/>
        <stp>Market</stp>
        <stp>STOCK</stp>
        <stp>83060.T</stp>
        <stp>市場部略称</stp>
        <tr r="C101" s="35"/>
      </tp>
      <tp t="s">
        <v>東Ｓ</v>
        <stp/>
        <stp>Market</stp>
        <stp>STOCK</stp>
        <stp>81050.T</stp>
        <stp>市場部略称</stp>
        <tr r="C144" s="35"/>
      </tp>
      <tp t="s">
        <v>東Ｐ</v>
        <stp/>
        <stp>Market</stp>
        <stp>STOCK</stp>
        <stp>51050.T</stp>
        <stp>市場部略称</stp>
        <tr r="C31" s="45"/>
      </tp>
      <tp t="s">
        <v>東Ｐ</v>
        <stp/>
        <stp>Market</stp>
        <stp>STOCK</stp>
        <stp>16050.T</stp>
        <stp>市場部略称</stp>
        <tr r="C4" s="35"/>
      </tp>
      <tp t="s">
        <v>東Ｐ</v>
        <stp/>
        <stp>Market</stp>
        <stp>STOCK</stp>
        <stp>86040.T</stp>
        <stp>市場部略称</stp>
        <tr r="C116" s="35"/>
      </tp>
      <tp t="s">
        <v>東Ｐ</v>
        <stp/>
        <stp>Market</stp>
        <stp>STOCK</stp>
        <stp>91040.T</stp>
        <stp>市場部略称</stp>
        <tr r="C2" s="35"/>
      </tp>
      <tp t="s">
        <v>東Ｓ</v>
        <stp/>
        <stp>Market</stp>
        <stp>STOCK</stp>
        <stp>99040.T</stp>
        <stp>市場部略称</stp>
        <tr r="C45" s="45"/>
      </tp>
    </main>
    <main first="rtdsrv.ad817209c5f1483bb98190a850b15b35">
      <tp t="s">
        <v>東Ｇ</v>
        <stp/>
        <stp>Market</stp>
        <stp>STOCK</stp>
        <stp>421A0.T</stp>
        <stp>市場部略称</stp>
        <tr r="C120" s="35"/>
      </tp>
      <tp t="s">
        <v>東Ｓ</v>
        <stp/>
        <stp>Market</stp>
        <stp>STOCK</stp>
        <stp>261A0.T</stp>
        <stp>市場部略称</stp>
        <tr r="C39" s="45"/>
      </tp>
      <tp>
        <v>0</v>
        <stp/>
        <stp>Market</stp>
        <stp>STOCK</stp>
        <stp>42220.T</stp>
        <stp>配当</stp>
        <tr r="M108" s="35"/>
        <tr r="O12" s="5"/>
      </tp>
      <tp>
        <v>60</v>
        <stp/>
        <stp>Market</stp>
        <stp>STOCK</stp>
        <stp>42620.T</stp>
        <stp>配当</stp>
        <tr r="M82" s="35"/>
      </tp>
      <tp>
        <v>145</v>
        <stp/>
        <stp>Market</stp>
        <stp>STOCK</stp>
        <stp>40220.T</stp>
        <stp>配当</stp>
        <tr r="M14" s="35"/>
      </tp>
      <tp t="s">
        <v>東Ｐ</v>
        <stp/>
        <stp>Market</stp>
        <stp>STOCK</stp>
        <stp>45190.T</stp>
        <stp>市場部略称</stp>
        <tr r="C16" s="35"/>
      </tp>
      <tp>
        <v>7</v>
        <stp/>
        <stp>Market</stp>
        <stp>STOCK</stp>
        <stp>71620.T</stp>
        <stp>配当</stp>
        <tr r="M8" s="45"/>
      </tp>
      <tp>
        <v>0</v>
        <stp/>
        <stp>Market</stp>
        <stp>STOCK</stp>
        <stp>70620.T</stp>
        <stp>配当</stp>
        <tr r="M22" s="45"/>
      </tp>
      <tp>
        <v>68</v>
        <stp/>
        <stp>Market</stp>
        <stp>STOCK</stp>
        <stp>79720.T</stp>
        <stp>配当</stp>
        <tr r="M42" s="45"/>
      </tp>
      <tp t="s">
        <v>東Ｓ</v>
        <stp/>
        <stp>Market</stp>
        <stp>STOCK</stp>
        <stp>17180.T</stp>
        <stp>市場部略称</stp>
        <tr r="C7" s="45"/>
      </tp>
      <tp>
        <v>35</v>
        <stp/>
        <stp>Market</stp>
        <stp>STOCK</stp>
        <stp>22220.T</stp>
        <stp>配当</stp>
        <tr r="M79" s="35"/>
      </tp>
      <tp>
        <v>51</v>
        <stp/>
        <stp>Market</stp>
        <stp>STOCK</stp>
        <stp>39120.T</stp>
        <stp>配当</stp>
        <tr r="M122" s="35"/>
        <tr r="O7" s="5"/>
      </tp>
      <tp>
        <v>110</v>
        <stp/>
        <stp>Market</stp>
        <stp>STOCK</stp>
        <stp>39320.T</stp>
        <stp>配当</stp>
        <tr r="M73" s="35"/>
      </tp>
      <tp>
        <v>23</v>
        <stp/>
        <stp>Market</stp>
        <stp>STOCK</stp>
        <stp>39620.T</stp>
        <stp>配当</stp>
        <tr r="M64" s="35"/>
      </tp>
      <tp t="s">
        <v>東Ｐ</v>
        <stp/>
        <stp>Market</stp>
        <stp>STOCK</stp>
        <stp>81130.T</stp>
        <stp>市場部略称</stp>
        <tr r="C34" s="35"/>
      </tp>
      <tp t="s">
        <v>東Ｐ</v>
        <stp/>
        <stp>Market</stp>
        <stp>STOCK</stp>
        <stp>60130.T</stp>
        <stp>市場部略称</stp>
        <tr r="C21" s="35"/>
      </tp>
      <tp t="s">
        <v>東Ｇ</v>
        <stp/>
        <stp>Market</stp>
        <stp>STOCK</stp>
        <stp>66130.T</stp>
        <stp>市場部略称</stp>
        <tr r="C45" s="35"/>
      </tp>
      <tp t="s">
        <v>東Ｇ</v>
        <stp/>
        <stp>Market</stp>
        <stp>STOCK</stp>
        <stp>92120.T</stp>
        <stp>市場部略称</stp>
        <tr r="C40" s="45"/>
      </tp>
      <tp t="s">
        <v>東Ｓ</v>
        <stp/>
        <stp>Market</stp>
        <stp>STOCK</stp>
        <stp>39120.T</stp>
        <stp>市場部略称</stp>
        <tr r="C122" s="35"/>
      </tp>
      <tp t="s">
        <v>東Ｐ</v>
        <stp/>
        <stp>Market</stp>
        <stp>STOCK</stp>
        <stp>84110.T</stp>
        <stp>市場部略称</stp>
        <tr r="C33" s="35"/>
      </tp>
      <tp t="s">
        <v>東Ｐ</v>
        <stp/>
        <stp>Market</stp>
        <stp>STOCK</stp>
        <stp>19110.T</stp>
        <stp>市場部略称</stp>
        <tr r="C25" s="45"/>
      </tp>
      <tp t="s">
        <v>東Ｐ</v>
        <stp/>
        <stp>Market</stp>
        <stp>STOCK</stp>
        <stp>24100.T</stp>
        <stp>市場部略称</stp>
        <tr r="C91" s="35"/>
      </tp>
      <tp>
        <v>46</v>
        <stp/>
        <stp>Market</stp>
        <stp>STOCK</stp>
        <stp>88020.T</stp>
        <stp>配当</stp>
        <tr r="M51" s="35"/>
      </tp>
      <tp t="s">
        <v>東Ｇ</v>
        <stp/>
        <stp>Market</stp>
        <stp>STOCK</stp>
        <stp>73170.T</stp>
        <stp>市場部略称</stp>
        <tr r="C43" s="35"/>
      </tp>
      <tp t="s">
        <v>東Ｐ</v>
        <stp/>
        <stp>Market</stp>
        <stp>STOCK</stp>
        <stp>23170.T</stp>
        <stp>市場部略称</stp>
        <tr r="C86" s="35"/>
      </tp>
      <tp>
        <v>6</v>
        <stp/>
        <stp>Market</stp>
        <stp>STOCK</stp>
        <stp>95520.T</stp>
        <stp>配当</stp>
        <tr r="M100" s="35"/>
        <tr r="O11" s="5"/>
      </tp>
      <tp>
        <v>5.3</v>
        <stp/>
        <stp>Market</stp>
        <stp>STOCK</stp>
        <stp>94320.T</stp>
        <stp>配当</stp>
        <tr r="M36" s="35"/>
      </tp>
      <tp>
        <v>0</v>
        <stp/>
        <stp>Market</stp>
        <stp>STOCK</stp>
        <stp>92120.T</stp>
        <stp>配当</stp>
        <tr r="M40" s="45"/>
      </tp>
      <tp>
        <v>18</v>
        <stp/>
        <stp>Market</stp>
        <stp>STOCK</stp>
        <stp>92620.T</stp>
        <stp>配当</stp>
        <tr r="M26" s="45"/>
      </tp>
      <tp t="s">
        <v>東Ｐ</v>
        <stp/>
        <stp>Market</stp>
        <stp>STOCK</stp>
        <stp>83160.T</stp>
        <stp>市場部略称</stp>
        <tr r="C102" s="35"/>
      </tp>
      <tp t="s">
        <v>東Ｐ</v>
        <stp/>
        <stp>Market</stp>
        <stp>STOCK</stp>
        <stp>94160.T</stp>
        <stp>市場部略称</stp>
        <tr r="C103" s="35"/>
      </tp>
      <tp t="s">
        <v>東Ｐ</v>
        <stp/>
        <stp>Market</stp>
        <stp>STOCK</stp>
        <stp>45160.T</stp>
        <stp>市場部略称</stp>
        <tr r="C32" s="35"/>
      </tp>
      <tp t="s">
        <v>東Ｓ</v>
        <stp/>
        <stp>Market</stp>
        <stp>STOCK</stp>
        <stp>76150.T</stp>
        <stp>市場部略称</stp>
        <tr r="C20" s="45"/>
      </tp>
      <tp t="s">
        <v>東Ｐ</v>
        <stp/>
        <stp>Market</stp>
        <stp>STOCK</stp>
        <stp>39150.T</stp>
        <stp>市場部略称</stp>
        <tr r="C13" s="35"/>
      </tp>
      <tp t="s">
        <v>東Ｇ</v>
        <stp/>
        <stp>Market</stp>
        <stp>STOCK</stp>
        <stp>40140.T</stp>
        <stp>市場部略称</stp>
        <tr r="C90" s="35"/>
      </tp>
      <tp t="s">
        <v>東Ｐ</v>
        <stp/>
        <stp>Market</stp>
        <stp>STOCK</stp>
        <stp>52140.T</stp>
        <stp>市場部略称</stp>
        <tr r="C21" s="45"/>
      </tp>
      <tp t="s">
        <v>東Ｐ</v>
        <stp/>
        <stp>Market</stp>
        <stp>STOCK</stp>
        <stp>29140.T</stp>
        <stp>市場部略称</stp>
        <tr r="C110" s="35"/>
      </tp>
    </main>
    <main first="rtdsrv.ad817209c5f1483bb98190a850b15b35">
      <tp t="s">
        <v>東Ｇ</v>
        <stp/>
        <stp>Market</stp>
        <stp>STOCK</stp>
        <stp>202A0.T</stp>
        <stp>市場部略称</stp>
        <tr r="C46" s="35"/>
      </tp>
      <tp>
        <v>14</v>
        <stp/>
        <stp>Market</stp>
        <stp>STOCK</stp>
        <stp>46610.T</stp>
        <stp>配当</stp>
        <tr r="M18" s="35"/>
      </tp>
      <tp>
        <v>125</v>
        <stp/>
        <stp>Market</stp>
        <stp>STOCK</stp>
        <stp>40510.T</stp>
        <stp>配当</stp>
        <tr r="M80" s="35"/>
      </tp>
      <tp>
        <v>44</v>
        <stp/>
        <stp>Market</stp>
        <stp>STOCK</stp>
        <stp>49510.T</stp>
        <stp>配当</stp>
        <tr r="M17" s="45"/>
      </tp>
      <tp>
        <v>0</v>
        <stp/>
        <stp>Market</stp>
        <stp>STOCK</stp>
        <stp>57210.T</stp>
        <stp>配当</stp>
        <tr r="M138" s="35"/>
      </tp>
      <tp>
        <v>112</v>
        <stp/>
        <stp>Market</stp>
        <stp>STOCK</stp>
        <stp>51010.T</stp>
        <stp>配当</stp>
        <tr r="M24" s="45"/>
      </tp>
      <tp>
        <v>66</v>
        <stp/>
        <stp>Market</stp>
        <stp>STOCK</stp>
        <stp>51210.T</stp>
        <stp>配当</stp>
        <tr r="M20" s="35"/>
      </tp>
      <tp>
        <v>86</v>
        <stp/>
        <stp>Market</stp>
        <stp>STOCK</stp>
        <stp>63310.T</stp>
        <stp>配当</stp>
        <tr r="M37" s="45"/>
      </tp>
      <tp>
        <v>72</v>
        <stp/>
        <stp>Market</stp>
        <stp>STOCK</stp>
        <stp>61010.T</stp>
        <stp>配当</stp>
        <tr r="M76" s="35"/>
      </tp>
      <tp>
        <v>10</v>
        <stp/>
        <stp>Market</stp>
        <stp>STOCK</stp>
        <stp>60710.T</stp>
        <stp>配当</stp>
        <tr r="M99" s="35"/>
        <tr r="O19" s="5"/>
      </tp>
      <tp>
        <v>60</v>
        <stp/>
        <stp>Market</stp>
        <stp>STOCK</stp>
        <stp>69810.T</stp>
        <stp>配当</stp>
        <tr r="M44" s="45"/>
      </tp>
      <tp>
        <v>67</v>
        <stp/>
        <stp>Market</stp>
        <stp>STOCK</stp>
        <stp>77010.T</stp>
        <stp>配当</stp>
        <tr r="M46" s="45"/>
      </tp>
      <tp>
        <v>160</v>
        <stp/>
        <stp>Market</stp>
        <stp>STOCK</stp>
        <stp>77510.T</stp>
        <stp>配当</stp>
        <tr r="M29" s="45"/>
      </tp>
      <tp>
        <v>4</v>
        <stp/>
        <stp>Market</stp>
        <stp>STOCK</stp>
        <stp>70710.T</stp>
        <stp>配当</stp>
        <tr r="M27" s="45"/>
      </tp>
      <tp t="s">
        <v>東Ｓ</v>
        <stp/>
        <stp>Market</stp>
        <stp>STOCK</stp>
        <stp>24280.T</stp>
        <stp>市場部略称</stp>
        <tr r="C55" s="35"/>
      </tp>
      <tp>
        <v>6.4</v>
        <stp/>
        <stp>Market</stp>
        <stp>STOCK</stp>
        <stp>14310.T</stp>
        <stp>配当</stp>
        <tr r="M126" s="35"/>
      </tp>
      <tp>
        <v>50</v>
        <stp/>
        <stp>Market</stp>
        <stp>STOCK</stp>
        <stp>19110.T</stp>
        <stp>配当</stp>
        <tr r="M25" s="45"/>
      </tp>
      <tp>
        <v>0</v>
        <stp/>
        <stp>Market</stp>
        <stp>STOCK</stp>
        <stp>29310.T</stp>
        <stp>配当</stp>
        <tr r="M6" s="35"/>
      </tp>
      <tp>
        <v>56</v>
        <stp/>
        <stp>Market</stp>
        <stp>STOCK</stp>
        <stp>37410.T</stp>
        <stp>配当</stp>
        <tr r="M54" s="35"/>
      </tp>
      <tp>
        <v>12.5</v>
        <stp/>
        <stp>Market</stp>
        <stp>STOCK</stp>
        <stp>36610.T</stp>
        <stp>配当</stp>
        <tr r="M124" s="35"/>
        <tr r="O22" s="5"/>
      </tp>
      <tp>
        <v>2</v>
        <stp/>
        <stp>Market</stp>
        <stp>STOCK</stp>
        <stp>31210.T</stp>
        <stp>配当</stp>
        <tr r="M129" s="35"/>
      </tp>
      <tp>
        <v>22</v>
        <stp/>
        <stp>Market</stp>
        <stp>STOCK</stp>
        <stp>30310.T</stp>
        <stp>配当</stp>
        <tr r="M69" s="35"/>
      </tp>
      <tp t="s">
        <v>東Ｐ</v>
        <stp/>
        <stp>Market</stp>
        <stp>STOCK</stp>
        <stp>39230.T</stp>
        <stp>市場部略称</stp>
        <tr r="C119" s="35"/>
      </tp>
      <tp t="s">
        <v>東Ｐ</v>
        <stp/>
        <stp>Market</stp>
        <stp>STOCK</stp>
        <stp>40220.T</stp>
        <stp>市場部略称</stp>
        <tr r="C14" s="35"/>
      </tp>
      <tp t="s">
        <v>東Ｓ</v>
        <stp/>
        <stp>Market</stp>
        <stp>STOCK</stp>
        <stp>42220.T</stp>
        <stp>市場部略称</stp>
        <tr r="C108" s="35"/>
      </tp>
      <tp t="s">
        <v>東Ｐ</v>
        <stp/>
        <stp>Market</stp>
        <stp>STOCK</stp>
        <stp>22220.T</stp>
        <stp>市場部略称</stp>
        <tr r="C79" s="35"/>
      </tp>
      <tp t="s">
        <v>東Ｐ</v>
        <stp/>
        <stp>Market</stp>
        <stp>STOCK</stp>
        <stp>51210.T</stp>
        <stp>市場部略称</stp>
        <tr r="C20" s="35"/>
      </tp>
      <tp t="s">
        <v>東Ｓ</v>
        <stp/>
        <stp>Market</stp>
        <stp>STOCK</stp>
        <stp>57210.T</stp>
        <stp>市場部略称</stp>
        <tr r="C138" s="35"/>
      </tp>
      <tp t="s">
        <v>東Ｓ</v>
        <stp/>
        <stp>Market</stp>
        <stp>STOCK</stp>
        <stp>31210.T</stp>
        <stp>市場部略称</stp>
        <tr r="C129" s="35"/>
      </tp>
      <tp t="s">
        <v>東Ｓ</v>
        <stp/>
        <stp>Market</stp>
        <stp>STOCK</stp>
        <stp>89200.T</stp>
        <stp>市場部略称</stp>
        <tr r="C112" s="35"/>
      </tp>
      <tp>
        <v>145</v>
        <stp/>
        <stp>Market</stp>
        <stp>STOCK</stp>
        <stp>84110.T</stp>
        <stp>配当</stp>
        <tr r="M33" s="35"/>
      </tp>
      <tp>
        <v>34</v>
        <stp/>
        <stp>Market</stp>
        <stp>STOCK</stp>
        <stp>88010.T</stp>
        <stp>配当</stp>
        <tr r="M42" s="35"/>
      </tp>
      <tp t="s">
        <v>東Ｓ</v>
        <stp/>
        <stp>Market</stp>
        <stp>STOCK</stp>
        <stp>79270.T</stp>
        <stp>市場部略称</stp>
        <tr r="C24" s="35"/>
      </tp>
      <tp>
        <v>100</v>
        <stp/>
        <stp>Market</stp>
        <stp>STOCK</stp>
        <stp>95310.T</stp>
        <stp>配当</stp>
        <tr r="M27" s="35"/>
      </tp>
      <tp>
        <v>225</v>
        <stp/>
        <stp>Market</stp>
        <stp>STOCK</stp>
        <stp>91010.T</stp>
        <stp>配当</stp>
        <tr r="M5" s="35"/>
      </tp>
      <tp>
        <v>50</v>
        <stp/>
        <stp>Market</stp>
        <stp>STOCK</stp>
        <stp>90310.T</stp>
        <stp>配当</stp>
        <tr r="M25" s="35"/>
      </tp>
      <tp t="s">
        <v>東Ｓ</v>
        <stp/>
        <stp>Market</stp>
        <stp>STOCK</stp>
        <stp>37260.T</stp>
        <stp>市場部略称</stp>
        <tr r="C135" s="35"/>
      </tp>
      <tp t="s">
        <v>東Ｓ</v>
        <stp/>
        <stp>Market</stp>
        <stp>STOCK</stp>
        <stp>38250.T</stp>
        <stp>市場部略称</stp>
        <tr r="C93" s="35"/>
      </tp>
      <tp t="s">
        <v>東Ｓ</v>
        <stp/>
        <stp>Market</stp>
        <stp>STOCK</stp>
        <stp>17240.T</stp>
        <stp>市場部略称</stp>
        <tr r="C3" s="35"/>
      </tp>
      <tp t="s">
        <v>東Ｇ</v>
        <stp/>
        <stp>Market</stp>
        <stp>STOCK</stp>
        <stp>36240.T</stp>
        <stp>市場部略称</stp>
        <tr r="C132" s="35"/>
        <tr r="C38" s="45"/>
      </tp>
    </main>
    <main first="rtdsrv.ad817209c5f1483bb98190a850b15b35">
      <tp>
        <v>6</v>
        <stp/>
        <stp>Market</stp>
        <stp>STOCK</stp>
        <stp>45700.T</stp>
        <stp>配当</stp>
        <tr r="M60" s="35"/>
      </tp>
      <tp>
        <v>60</v>
        <stp/>
        <stp>Market</stp>
        <stp>STOCK</stp>
        <stp>40400.T</stp>
        <stp>配当</stp>
        <tr r="M109" s="35"/>
        <tr r="O29" s="5"/>
      </tp>
      <tp>
        <v>58</v>
        <stp/>
        <stp>Market</stp>
        <stp>STOCK</stp>
        <stp>49800.T</stp>
        <stp>配当</stp>
        <tr r="M29" s="35"/>
      </tp>
      <tp>
        <v>0</v>
        <stp/>
        <stp>Market</stp>
        <stp>STOCK</stp>
        <stp>48800.T</stp>
        <stp>配当</stp>
        <tr r="M30" s="45"/>
      </tp>
      <tp>
        <v>29.5</v>
        <stp/>
        <stp>Market</stp>
        <stp>STOCK</stp>
        <stp>62000.T</stp>
        <stp>配当</stp>
        <tr r="M85" s="35"/>
      </tp>
      <tp>
        <v>68.34</v>
        <stp/>
        <stp>Market</stp>
        <stp>STOCK</stp>
        <stp>60800.T</stp>
        <stp>配当</stp>
        <tr r="M118" s="35"/>
        <tr r="O17" s="5"/>
      </tp>
      <tp t="s">
        <v>東Ｇ</v>
        <stp/>
        <stp>Market</stp>
        <stp>STOCK</stp>
        <stp>60390.T</stp>
        <stp>市場部略称</stp>
        <tr r="C22" s="35"/>
      </tp>
      <tp t="s">
        <v>東Ｐ</v>
        <stp/>
        <stp>Market</stp>
        <stp>STOCK</stp>
        <stp>39390.T</stp>
        <stp>市場部略称</stp>
        <tr r="C97" s="35"/>
      </tp>
      <tp>
        <v>115</v>
        <stp/>
        <stp>Market</stp>
        <stp>STOCK</stp>
        <stp>72700.T</stp>
        <stp>配当</stp>
        <tr r="M16" s="45"/>
      </tp>
      <tp t="s">
        <v>東Ｇ</v>
        <stp/>
        <stp>Market</stp>
        <stp>STOCK</stp>
        <stp>92380.T</stp>
        <stp>市場部略称</stp>
        <tr r="C146" s="35"/>
      </tp>
      <tp t="s">
        <v>東Ｐ</v>
        <stp/>
        <stp>Market</stp>
        <stp>STOCK</stp>
        <stp>94380.T</stp>
        <stp>市場部略称</stp>
        <tr r="C41" s="45"/>
      </tp>
      <tp t="s">
        <v>東Ｓ</v>
        <stp/>
        <stp>Market</stp>
        <stp>STOCK</stp>
        <stp>65380.T</stp>
        <stp>市場部略称</stp>
        <tr r="C117" s="35"/>
      </tp>
      <tp t="s">
        <v>東Ｇ</v>
        <stp/>
        <stp>Market</stp>
        <stp>STOCK</stp>
        <stp>71380.T</stp>
        <stp>市場部略称</stp>
        <tr r="C141" s="35"/>
      </tp>
      <tp t="s">
        <v>東Ｐ</v>
        <stp/>
        <stp>Market</stp>
        <stp>STOCK</stp>
        <stp>20380.T</stp>
        <stp>市場部略称</stp>
        <tr r="C2" s="45"/>
      </tp>
      <tp t="s">
        <v>東Ｓ</v>
        <stp/>
        <stp>Market</stp>
        <stp>STOCK</stp>
        <stp>23380.T</stp>
        <stp>市場部略称</stp>
        <tr r="C128" s="35"/>
      </tp>
      <tp>
        <v>125</v>
        <stp/>
        <stp>Market</stp>
        <stp>STOCK</stp>
        <stp>24100.T</stp>
        <stp>配当</stp>
        <tr r="M91" s="35"/>
        <tr r="O23" s="5"/>
      </tp>
      <tp>
        <v>0</v>
        <stp/>
        <stp>Market</stp>
        <stp>STOCK</stp>
        <stp>21600.T</stp>
        <stp>配当</stp>
        <tr r="M89" s="35"/>
      </tp>
      <tp>
        <v>1</v>
        <stp/>
        <stp>Market</stp>
        <stp>STOCK</stp>
        <stp>36600.T</stp>
        <stp>配当</stp>
        <tr r="M10" s="35"/>
      </tp>
      <tp>
        <v>0</v>
        <stp/>
        <stp>Market</stp>
        <stp>STOCK</stp>
        <stp>33500.T</stp>
        <stp>配当</stp>
        <tr r="M8" s="35"/>
      </tp>
      <tp t="s">
        <v>東Ｐ</v>
        <stp/>
        <stp>Market</stp>
        <stp>STOCK</stp>
        <stp>94330.T</stp>
        <stp>市場部略称</stp>
        <tr r="C58" s="35"/>
      </tp>
      <tp t="s">
        <v>東Ｇ</v>
        <stp/>
        <stp>Market</stp>
        <stp>STOCK</stp>
        <stp>48330.T</stp>
        <stp>市場部略称</stp>
        <tr r="C49" s="35"/>
        <tr r="C137" s="35"/>
      </tp>
      <tp t="s">
        <v>東Ｓ</v>
        <stp/>
        <stp>Market</stp>
        <stp>STOCK</stp>
        <stp>55330.T</stp>
        <stp>市場部略称</stp>
        <tr r="C39" s="35"/>
      </tp>
      <tp t="s">
        <v>東Ｓ</v>
        <stp/>
        <stp>Market</stp>
        <stp>STOCK</stp>
        <stp>66330.T</stp>
        <stp>市場部略称</stp>
        <tr r="C23" s="45"/>
      </tp>
      <tp t="s">
        <v>東Ｓ</v>
        <stp/>
        <stp>Market</stp>
        <stp>STOCK</stp>
        <stp>37330.T</stp>
        <stp>市場部略称</stp>
        <tr r="C33" s="45"/>
      </tp>
      <tp t="s">
        <v>東Ｓ</v>
        <stp/>
        <stp>Market</stp>
        <stp>STOCK</stp>
        <stp>39330.T</stp>
        <stp>市場部略称</stp>
        <tr r="C77" s="35"/>
      </tp>
      <tp t="s">
        <v>東Ｐ</v>
        <stp/>
        <stp>Market</stp>
        <stp>STOCK</stp>
        <stp>94320.T</stp>
        <stp>市場部略称</stp>
        <tr r="C36" s="35"/>
      </tp>
      <tp t="s">
        <v>東Ｐ</v>
        <stp/>
        <stp>Market</stp>
        <stp>STOCK</stp>
        <stp>39320.T</stp>
        <stp>市場部略称</stp>
        <tr r="C73" s="35"/>
      </tp>
      <tp t="s">
        <v>東Ｐ</v>
        <stp/>
        <stp>Market</stp>
        <stp>STOCK</stp>
        <stp>90310.T</stp>
        <stp>市場部略称</stp>
        <tr r="C25" s="35"/>
      </tp>
      <tp t="s">
        <v>東Ｐ</v>
        <stp/>
        <stp>Market</stp>
        <stp>STOCK</stp>
        <stp>95310.T</stp>
        <stp>市場部略称</stp>
        <tr r="C27" s="35"/>
      </tp>
      <tp t="s">
        <v>東Ｐ</v>
        <stp/>
        <stp>Market</stp>
        <stp>STOCK</stp>
        <stp>63310.T</stp>
        <stp>市場部略称</stp>
        <tr r="C37" s="45"/>
      </tp>
      <tp t="s">
        <v>東Ｇ</v>
        <stp/>
        <stp>Market</stp>
        <stp>STOCK</stp>
        <stp>14310.T</stp>
        <stp>市場部略称</stp>
        <tr r="C126" s="35"/>
      </tp>
      <tp t="s">
        <v>東Ｐ</v>
        <stp/>
        <stp>Market</stp>
        <stp>STOCK</stp>
        <stp>29310.T</stp>
        <stp>市場部略称</stp>
        <tr r="C6" s="35"/>
      </tp>
      <tp t="s">
        <v>東Ｐ</v>
        <stp/>
        <stp>Market</stp>
        <stp>STOCK</stp>
        <stp>30310.T</stp>
        <stp>市場部略称</stp>
        <tr r="C69" s="35"/>
      </tp>
      <tp>
        <v>10</v>
        <stp/>
        <stp>Market</stp>
        <stp>STOCK</stp>
        <stp>89200.T</stp>
        <stp>配当</stp>
        <tr r="M112" s="35"/>
        <tr r="O18" s="5"/>
      </tp>
      <tp t="s">
        <v>東Ｐ</v>
        <stp/>
        <stp>Market</stp>
        <stp>STOCK</stp>
        <stp>81360.T</stp>
        <stp>市場部略称</stp>
        <tr r="C88" s="35"/>
      </tp>
      <tp t="s">
        <v>東Ｐ</v>
        <stp/>
        <stp>Market</stp>
        <stp>STOCK</stp>
        <stp>64360.T</stp>
        <stp>市場部略称</stp>
        <tr r="C67" s="35"/>
      </tp>
      <tp t="s">
        <v>東Ｓ</v>
        <stp/>
        <stp>Market</stp>
        <stp>STOCK</stp>
        <stp>24360.T</stp>
        <stp>市場部略称</stp>
        <tr r="C59" s="35"/>
      </tp>
      <tp t="s">
        <v>東Ｐ</v>
        <stp/>
        <stp>Market</stp>
        <stp>STOCK</stp>
        <stp>89340.T</stp>
        <stp>市場部略称</stp>
        <tr r="C56" s="35"/>
      </tp>
      <tp t="s">
        <v>東Ｇ</v>
        <stp/>
        <stp>Market</stp>
        <stp>STOCK</stp>
        <stp>23340.T</stp>
        <stp>市場部略称</stp>
        <tr r="C127" s="35"/>
      </tp>
      <tp t="s">
        <v>東Ｓ</v>
        <stp/>
        <stp>Market</stp>
        <stp>STOCK</stp>
        <stp>31340.T</stp>
        <stp>市場部略称</stp>
        <tr r="C7" s="35"/>
      </tp>
    </main>
    <main first="rtdsrv.ad817209c5f1483bb98190a850b15b35">
      <tp t="s">
        <v/>
        <stp/>
        <stp>Market</stp>
        <stp>STOCK</stp>
        <stp/>
        <stp>現在値</stp>
        <tr r="D25" s="39"/>
        <tr r="D24" s="39"/>
        <tr r="D14" s="39"/>
        <tr r="D15" s="39"/>
        <tr r="D23" s="39"/>
        <tr r="D21" s="39"/>
        <tr r="D19" s="39"/>
        <tr r="D103" s="45"/>
        <tr r="D16" s="39"/>
        <tr r="D99" s="45"/>
        <tr r="D18" s="39"/>
        <tr r="D80" s="45"/>
        <tr r="D77" s="45"/>
        <tr r="D85" s="45"/>
        <tr r="D108" s="45"/>
        <tr r="D17" s="39"/>
        <tr r="D26" s="39"/>
        <tr r="D22" s="39"/>
        <tr r="D98" s="45"/>
        <tr r="D20" s="39"/>
        <tr r="D104" s="45"/>
        <tr r="D87" s="45"/>
        <tr r="D89" s="45"/>
        <tr r="D53" s="45"/>
        <tr r="D79" s="45"/>
        <tr r="D116" s="45"/>
        <tr r="D91" s="45"/>
        <tr r="D115" s="45"/>
        <tr r="D74" s="45"/>
        <tr r="D107" s="45"/>
        <tr r="D60" s="45"/>
        <tr r="D49" s="45"/>
        <tr r="D93" s="45"/>
        <tr r="D119" s="45"/>
        <tr r="D78" s="45"/>
        <tr r="D101" s="45"/>
        <tr r="D114" s="45"/>
        <tr r="D97" s="45"/>
        <tr r="D121" s="45"/>
        <tr r="D71" s="45"/>
        <tr r="D73" s="45"/>
        <tr r="D105" s="45"/>
        <tr r="D81" s="45"/>
        <tr r="D100" s="45"/>
        <tr r="D106" s="45"/>
        <tr r="D109" s="45"/>
        <tr r="D92" s="45"/>
        <tr r="D111" s="45"/>
        <tr r="D82" s="45"/>
        <tr r="D112" s="45"/>
        <tr r="D72" s="45"/>
        <tr r="D118" s="45"/>
        <tr r="D90" s="45"/>
        <tr r="D62" s="45"/>
        <tr r="D84" s="45"/>
        <tr r="D86" s="45"/>
        <tr r="D102" s="45"/>
        <tr r="D110" s="45"/>
        <tr r="D51" s="45"/>
        <tr r="D94" s="45"/>
        <tr r="D75" s="45"/>
        <tr r="D83" s="45"/>
        <tr r="D113" s="45"/>
        <tr r="D95" s="45"/>
        <tr r="D120" s="45"/>
        <tr r="D76" s="45"/>
        <tr r="D96" s="45"/>
        <tr r="D117" s="45"/>
        <tr r="D88" s="45"/>
        <tr r="D61" s="45"/>
        <tr r="D58" s="45"/>
        <tr r="D65" s="45"/>
        <tr r="D59" s="45"/>
        <tr r="D50" s="45"/>
        <tr r="D57" s="45"/>
        <tr r="D69" s="45"/>
        <tr r="D55" s="45"/>
        <tr r="D63" s="45"/>
        <tr r="D70" s="45"/>
        <tr r="D67" s="45"/>
        <tr r="D66" s="45"/>
        <tr r="D68" s="45"/>
        <tr r="D56" s="45"/>
        <tr r="D52" s="45"/>
        <tr r="D54" s="45"/>
        <tr r="D64" s="45"/>
      </tp>
      <tp t="s">
        <v/>
        <stp/>
        <stp>Market</stp>
        <stp>STOCK</stp>
        <stp/>
        <stp>市場部名称</stp>
        <tr r="C3429" s="35"/>
        <tr r="C1573" s="35"/>
        <tr r="C1605" s="35"/>
        <tr r="C1969" s="35"/>
        <tr r="C3325" s="35"/>
        <tr r="C2941" s="35"/>
        <tr r="C306" s="35"/>
        <tr r="C3311" s="35"/>
        <tr r="C1893" s="35"/>
        <tr r="C1348" s="35"/>
        <tr r="C298" s="35"/>
        <tr r="C2213" s="35"/>
        <tr r="C2013" s="35"/>
        <tr r="C3250" s="35"/>
        <tr r="C1744" s="35"/>
        <tr r="C277" s="35"/>
        <tr r="C1756" s="35"/>
        <tr r="C1643" s="35"/>
        <tr r="C3219" s="35"/>
        <tr r="C560" s="35"/>
        <tr r="C515" s="35"/>
        <tr r="C2155" s="35"/>
        <tr r="C368" s="35"/>
        <tr r="C1745" s="35"/>
        <tr r="C607" s="35"/>
        <tr r="C2141" s="35"/>
        <tr r="C2373" s="35"/>
        <tr r="C3470" s="35"/>
        <tr r="C1716" s="35"/>
        <tr r="C2763" s="35"/>
        <tr r="C181" s="35"/>
        <tr r="C1898" s="35"/>
        <tr r="C2074" s="35"/>
        <tr r="C1006" s="35"/>
        <tr r="C1329" s="35"/>
        <tr r="C2494" s="35"/>
        <tr r="C798" s="35"/>
        <tr r="C3196" s="35"/>
        <tr r="C366" s="35"/>
        <tr r="C758" s="35"/>
        <tr r="C1810" s="35"/>
        <tr r="C425" s="35"/>
        <tr r="C2187" s="35"/>
        <tr r="C1044" s="35"/>
        <tr r="C3295" s="35"/>
        <tr r="C547" s="35"/>
        <tr r="C2677" s="35"/>
        <tr r="C1011" s="35"/>
        <tr r="C722" s="35"/>
        <tr r="C2403" s="35"/>
        <tr r="C1102" s="35"/>
        <tr r="C2149" s="35"/>
        <tr r="C2246" s="35"/>
        <tr r="C1596" s="35"/>
        <tr r="C1396" s="35"/>
        <tr r="C1720" s="35"/>
        <tr r="C286" s="35"/>
        <tr r="C2822" s="35"/>
        <tr r="C439" s="35"/>
        <tr r="C2453" s="35"/>
        <tr r="C859" s="35"/>
        <tr r="C3406" s="35"/>
        <tr r="C487" s="35"/>
        <tr r="C2712" s="35"/>
        <tr r="C2976" s="35"/>
        <tr r="C1449" s="35"/>
        <tr r="C3284" s="35"/>
        <tr r="C1376" s="35"/>
        <tr r="C1637" s="35"/>
        <tr r="C1599" s="35"/>
        <tr r="C814" s="35"/>
        <tr r="C2476" s="35"/>
        <tr r="C793" s="35"/>
        <tr r="C2088" s="35"/>
        <tr r="C1182" s="35"/>
        <tr r="C3273" s="35"/>
        <tr r="C2791" s="35"/>
        <tr r="C194" s="35"/>
        <tr r="C1099" s="35"/>
        <tr r="C2410" s="35"/>
        <tr r="C876" s="35"/>
        <tr r="C771" s="35"/>
        <tr r="C984" s="35"/>
        <tr r="C2564" s="35"/>
        <tr r="C498" s="35"/>
        <tr r="C392" s="35"/>
        <tr r="C1252" s="35"/>
        <tr r="C3264" s="35"/>
        <tr r="C3180" s="35"/>
        <tr r="C920" s="35"/>
        <tr r="C1501" s="35"/>
        <tr r="C1504" s="35"/>
        <tr r="C195" s="35"/>
        <tr r="C2059" s="35"/>
        <tr r="C2738" s="35"/>
        <tr r="C3000" s="35"/>
        <tr r="C2285" s="35"/>
        <tr r="C500" s="35"/>
        <tr r="C2318" s="35"/>
        <tr r="C2531" s="35"/>
        <tr r="C769" s="35"/>
        <tr r="C305" s="35"/>
        <tr r="C3050" s="35"/>
        <tr r="C301" s="35"/>
        <tr r="C1097" s="35"/>
        <tr r="C2349" s="35"/>
        <tr r="C2743" s="35"/>
        <tr r="C1290" s="35"/>
        <tr r="C689" s="35"/>
        <tr r="C2715" s="35"/>
        <tr r="C3042" s="35"/>
        <tr r="C2893" s="35"/>
        <tr r="C384" s="35"/>
        <tr r="C1705" s="35"/>
        <tr r="C2664" s="35"/>
        <tr r="C778" s="35"/>
        <tr r="C148" s="35"/>
        <tr r="C2697" s="35"/>
        <tr r="C2756" s="35"/>
        <tr r="C685" s="35"/>
        <tr r="C1816" s="35"/>
        <tr r="C628" s="35"/>
        <tr r="C741" s="35"/>
        <tr r="C3421" s="35"/>
        <tr r="C173" s="35"/>
        <tr r="C1841" s="35"/>
        <tr r="C1471" s="35"/>
        <tr r="C2371" s="35"/>
        <tr r="C3350" s="35"/>
        <tr r="C256" s="35"/>
        <tr r="C188" s="35"/>
        <tr r="C2556" s="35"/>
        <tr r="C2062" s="35"/>
        <tr r="C3010" s="35"/>
        <tr r="C669" s="35"/>
        <tr r="C3244" s="35"/>
        <tr r="C3362" s="35"/>
        <tr r="C1012" s="35"/>
        <tr r="C897" s="35"/>
        <tr r="C1799" s="35"/>
        <tr r="C1101" s="35"/>
        <tr r="C356" s="35"/>
        <tr r="C931" s="35"/>
        <tr r="C506" s="35"/>
        <tr r="C724" s="35"/>
        <tr r="C1092" s="35"/>
        <tr r="C1128" s="35"/>
        <tr r="C3428" s="35"/>
        <tr r="C2319" s="35"/>
        <tr r="C1570" s="35"/>
        <tr r="C1620" s="35"/>
        <tr r="C1785" s="35"/>
        <tr r="C869" s="35"/>
        <tr r="C1649" s="35"/>
        <tr r="C2631" s="35"/>
        <tr r="C2642" s="35"/>
        <tr r="C1888" s="35"/>
        <tr r="C953" s="35"/>
        <tr r="C3460" s="35"/>
        <tr r="C1441" s="35"/>
        <tr r="C901" s="35"/>
        <tr r="C3159" s="35"/>
        <tr r="C2628" s="35"/>
        <tr r="C2748" s="35"/>
        <tr r="C529" s="35"/>
        <tr r="C429" s="35"/>
        <tr r="C3113" s="35"/>
        <tr r="C2115" s="35"/>
        <tr r="C1611" s="35"/>
        <tr r="C2364" s="35"/>
        <tr r="C1674" s="35"/>
        <tr r="C177" s="35"/>
        <tr r="C1507" s="35"/>
        <tr r="C2639" s="35"/>
        <tr r="C362" s="35"/>
        <tr r="C1986" s="35"/>
        <tr r="C2868" s="35"/>
        <tr r="C1958" s="35"/>
        <tr r="C237" s="35"/>
        <tr r="C2440" s="35"/>
        <tr r="C2485" s="35"/>
        <tr r="C1395" s="35"/>
        <tr r="C2068" s="35"/>
        <tr r="C695" s="35"/>
        <tr r="C2184" s="35"/>
        <tr r="C2159" s="35"/>
        <tr r="C3034" s="35"/>
        <tr r="C1023" s="35"/>
        <tr r="C3397" s="35"/>
        <tr r="C2608" s="35"/>
        <tr r="C3172" s="35"/>
        <tr r="C2306" s="35"/>
        <tr r="C1991" s="35"/>
        <tr r="C375" s="35"/>
        <tr r="C587" s="35"/>
        <tr r="C1002" s="35"/>
        <tr r="C1717" s="35"/>
        <tr r="C719" s="35"/>
        <tr r="C2980" s="35"/>
        <tr r="C1406" s="35"/>
        <tr r="C1100" s="35"/>
        <tr r="C1338" s="35"/>
        <tr r="C1086" s="35"/>
        <tr r="C312" s="35"/>
        <tr r="C1126" s="35"/>
        <tr r="C2901" s="35"/>
        <tr r="C2056" s="35"/>
        <tr r="C2463" s="35"/>
        <tr r="C2661" s="35"/>
        <tr r="C2598" s="35"/>
        <tr r="C1937" s="35"/>
        <tr r="C2289" s="35"/>
        <tr r="C395" s="35"/>
        <tr r="C1972" s="35"/>
        <tr r="C2671" s="35"/>
        <tr r="C3335" s="35"/>
        <tr r="C2668" s="35"/>
        <tr r="C1851" s="35"/>
        <tr r="C3112" s="35"/>
        <tr r="C664" s="35"/>
        <tr r="C2091" s="35"/>
        <tr r="C1847" s="35"/>
        <tr r="C1786" s="35"/>
        <tr r="C3071" s="35"/>
        <tr r="C2927" s="35"/>
        <tr r="C413" s="35"/>
        <tr r="C3364" s="35"/>
        <tr r="C3093" s="35"/>
        <tr r="C2018" s="35"/>
        <tr r="C461" s="35"/>
        <tr r="C2042" s="35"/>
        <tr r="C1782" s="35"/>
        <tr r="C2354" s="35"/>
        <tr r="C1732" s="35"/>
        <tr r="C602" s="35"/>
        <tr r="C2746" s="35"/>
        <tr r="C2912" s="35"/>
        <tr r="C1257" s="35"/>
        <tr r="C1801" s="35"/>
        <tr r="C706" s="35"/>
        <tr r="C3451" s="35"/>
        <tr r="C3200" s="35"/>
        <tr r="C489" s="35"/>
        <tr r="C471" s="35"/>
        <tr r="C3389" s="35"/>
        <tr r="C2302" s="35"/>
        <tr r="C942" s="35"/>
        <tr r="C1515" s="35"/>
        <tr r="C2649" s="35"/>
        <tr r="C576" s="35"/>
        <tr r="C2328" s="35"/>
        <tr r="C643" s="35"/>
        <tr r="C904" s="35"/>
        <tr r="C3443" s="35"/>
        <tr r="C517" s="35"/>
        <tr r="C1968" s="35"/>
        <tr r="C3263" s="35"/>
        <tr r="C386" s="35"/>
        <tr r="C1090" s="35"/>
        <tr r="C2092" s="35"/>
        <tr r="C491" s="35"/>
        <tr r="C3455" s="35"/>
        <tr r="C1423" s="35"/>
        <tr r="C3390" s="35"/>
        <tr r="C1511" s="35"/>
        <tr r="C1173" s="35"/>
        <tr r="C2137" s="35"/>
        <tr r="C3370" s="35"/>
        <tr r="C972" s="35"/>
        <tr r="C1781" s="35"/>
        <tr r="C940" s="35"/>
        <tr r="C789" s="35"/>
        <tr r="C1372" s="35"/>
        <tr r="C2503" s="35"/>
        <tr r="C215" s="35"/>
        <tr r="C1614" s="35"/>
        <tr r="C332" s="35"/>
        <tr r="C1924" s="35"/>
        <tr r="C2973" s="35"/>
        <tr r="C2750" s="35"/>
        <tr r="C526" s="35"/>
        <tr r="C2968" s="35"/>
        <tr r="C2848" s="35"/>
        <tr r="C1491" s="35"/>
        <tr r="C3371" s="35"/>
        <tr r="C1529" s="35"/>
        <tr r="C1205" s="35"/>
        <tr r="C2111" s="35"/>
        <tr r="C3089" s="35"/>
        <tr r="C3170" s="35"/>
        <tr r="C2448" s="35"/>
        <tr r="C410" s="35"/>
        <tr r="C1559" s="35"/>
        <tr r="C3432" s="35"/>
        <tr r="C1505" s="35"/>
        <tr r="C1603" s="35"/>
        <tr r="C1339" s="35"/>
        <tr r="C2621" s="35"/>
        <tr r="C2351" s="35"/>
        <tr r="C2361" s="35"/>
        <tr r="C3316" s="35"/>
        <tr r="C1054" s="35"/>
        <tr r="C3205" s="35"/>
        <tr r="C2585" s="35"/>
        <tr r="C3245" s="35"/>
        <tr r="C2739" s="35"/>
        <tr r="C389" s="35"/>
        <tr r="C248" s="35"/>
        <tr r="C3012" s="35"/>
        <tr r="C631" s="35"/>
        <tr r="C924" s="35"/>
        <tr r="C2132" s="35"/>
        <tr r="C1033" s="35"/>
        <tr r="C2008" s="35"/>
        <tr r="C3083" s="35"/>
        <tr r="C2363" s="35"/>
        <tr r="C1723" s="35"/>
        <tr r="C821" s="35"/>
        <tr r="C730" s="35"/>
        <tr r="C1027" s="35"/>
        <tr r="C845" s="35"/>
        <tr r="C2060" s="35"/>
        <tr r="C1806" s="35"/>
        <tr r="C2026" s="35"/>
        <tr r="C2134" s="35"/>
        <tr r="C736" s="35"/>
        <tr r="C1075" s="35"/>
        <tr r="C434" s="35"/>
        <tr r="C2873" s="35"/>
        <tr r="C3274" s="35"/>
        <tr r="C2624" s="35"/>
        <tr r="C1849" s="35"/>
        <tr r="C3302" s="35"/>
        <tr r="C3338" s="35"/>
        <tr r="C465" s="35"/>
        <tr r="C2505" s="35"/>
        <tr r="C694" s="35"/>
        <tr r="C3488" s="35"/>
        <tr r="C849" s="35"/>
        <tr r="C187" s="35"/>
        <tr r="C1553" s="35"/>
        <tr r="C844" s="35"/>
        <tr r="C640" s="35"/>
        <tr r="C1948" s="35"/>
        <tr r="C856" s="35"/>
        <tr r="C217" s="35"/>
        <tr r="C1977" s="35"/>
        <tr r="C1276" s="35"/>
        <tr r="C1957" s="35"/>
        <tr r="C1163" s="35"/>
        <tr r="C2962" s="35"/>
        <tr r="C1168" s="35"/>
        <tr r="C2475" s="35"/>
        <tr r="C2061" s="35"/>
        <tr r="C1876" s="35"/>
        <tr r="C614" s="35"/>
        <tr r="C2923" s="35"/>
        <tr r="C3193" s="35"/>
        <tr r="C3385" s="35"/>
        <tr r="C150" s="35"/>
        <tr r="C1481" s="35"/>
        <tr r="C1306" s="35"/>
        <tr r="C451" s="35"/>
        <tr r="C1695" s="35"/>
        <tr r="C1009" s="35"/>
        <tr r="C1764" s="35"/>
        <tr r="C441" s="35"/>
        <tr r="C3069" s="35"/>
        <tr r="C1360" s="35"/>
        <tr r="C1533" s="35"/>
        <tr r="C2480" s="35"/>
        <tr r="C2359" s="35"/>
        <tr r="C1362" s="35"/>
        <tr r="C3051" s="35"/>
        <tr r="C3013" s="35"/>
        <tr r="C1729" s="35"/>
        <tr r="C2138" s="35"/>
        <tr r="C2196" s="35"/>
        <tr r="C595" s="35"/>
        <tr r="C1534" s="35"/>
        <tr r="C2331" s="35"/>
        <tr r="C525" s="35"/>
        <tr r="C175" s="35"/>
        <tr r="C3002" s="35"/>
        <tr r="C2537" s="35"/>
        <tr r="C751" s="35"/>
        <tr r="C1242" s="35"/>
        <tr r="C3255" s="35"/>
        <tr r="C1831" s="35"/>
        <tr r="C2195" s="35"/>
        <tr r="C1171" s="35"/>
        <tr r="C2856" s="35"/>
        <tr r="C200" s="35"/>
        <tr r="C1279" s="35"/>
        <tr r="C2185" s="35"/>
        <tr r="C1077" s="35"/>
        <tr r="C172" s="35"/>
        <tr r="C647" s="35"/>
        <tr r="C2924" s="35"/>
        <tr r="C994" s="35"/>
        <tr r="C257" s="35"/>
        <tr r="C383" s="35"/>
        <tr r="C521" s="35"/>
        <tr r="C1349" s="35"/>
        <tr r="C409" s="35"/>
        <tr r="C902" s="35"/>
        <tr r="C3404" s="35"/>
        <tr r="C2945" s="35"/>
        <tr r="C1223" s="35"/>
        <tr r="C591" s="35"/>
        <tr r="C495" s="35"/>
        <tr r="C1962" s="35"/>
        <tr r="C655" s="35"/>
        <tr r="C1253" s="35"/>
        <tr r="C339" s="35"/>
        <tr r="C2836" s="35"/>
        <tr r="C2986" s="35"/>
        <tr r="C2667" s="35"/>
        <tr r="C488" s="35"/>
        <tr r="C2985" s="35"/>
        <tr r="C1609" s="35"/>
        <tr r="C1621" s="35"/>
        <tr r="C2641" s="35"/>
        <tr r="C2325" s="35"/>
        <tr r="C2150" s="35"/>
        <tr r="C3486" s="35"/>
        <tr r="C690" s="35"/>
        <tr r="C2640" s="35"/>
        <tr r="C659" s="35"/>
        <tr r="C3077" s="35"/>
        <tr r="C1641" s="35"/>
        <tr r="C2567" s="35"/>
        <tr r="C2133" s="35"/>
        <tr r="C279" s="35"/>
        <tr r="C1588" s="35"/>
        <tr r="C2706" s="35"/>
        <tr r="C2907" s="35"/>
        <tr r="C2680" s="35"/>
        <tr r="C1272" s="35"/>
        <tr r="C2254" s="35"/>
        <tr r="C1747" s="35"/>
        <tr r="C2658" s="35"/>
        <tr r="C223" s="35"/>
        <tr r="C3283" s="35"/>
        <tr r="C462" s="35"/>
        <tr r="C183" s="35"/>
        <tr r="C835" s="35"/>
        <tr r="C1920" s="35"/>
        <tr r="C2167" s="35"/>
        <tr r="C1383" s="35"/>
        <tr r="C928" s="35"/>
        <tr r="C299" s="35"/>
        <tr r="C2348" s="35"/>
        <tr r="C2833" s="35"/>
        <tr r="C2052" s="35"/>
        <tr r="C2745" s="35"/>
        <tr r="C2135" s="35"/>
        <tr r="C2268" s="35"/>
        <tr r="C2370" s="35"/>
        <tr r="C475" s="35"/>
        <tr r="C882" s="35"/>
        <tr r="C2242" s="35"/>
        <tr r="C2710" s="35"/>
        <tr r="C2147" s="35"/>
        <tr r="C1987" s="35"/>
        <tr r="C252" s="35"/>
        <tr r="C3345" s="35"/>
        <tr r="C2209" s="35"/>
        <tr r="C1738" s="35"/>
        <tr r="C3324" s="35"/>
        <tr r="C2207" s="35"/>
        <tr r="C399" s="35"/>
        <tr r="C3240" s="35"/>
        <tr r="C1951" s="35"/>
        <tr r="C1965" s="35"/>
        <tr r="C723" s="35"/>
        <tr r="C523" s="35"/>
        <tr r="C494" s="35"/>
        <tr r="C1079" s="35"/>
        <tr r="C2085" s="35"/>
        <tr r="C496" s="35"/>
        <tr r="C3479" s="35"/>
        <tr r="C2412" s="35"/>
        <tr r="C1595" s="35"/>
        <tr r="C2224" s="35"/>
        <tr r="C864" s="35"/>
        <tr r="C1207" s="35"/>
        <tr r="C718" s="35"/>
        <tr r="C783" s="35"/>
        <tr r="C274" s="35"/>
        <tr r="C2144" s="35"/>
        <tr r="C2620" s="35"/>
        <tr r="C185" s="35"/>
        <tr r="C770" s="35"/>
        <tr r="C1438" s="35"/>
        <tr r="C1078" s="35"/>
        <tr r="C2337" s="35"/>
        <tr r="C1932" s="35"/>
        <tr r="C1416" s="35"/>
        <tr r="C817" s="35"/>
        <tr r="C2778" s="35"/>
        <tr r="C1989" s="35"/>
        <tr r="C1160" s="35"/>
        <tr r="C3131" s="35"/>
        <tr r="C1222" s="35"/>
        <tr r="C1375" s="35"/>
        <tr r="C2217" s="35"/>
        <tr r="C3361" s="35"/>
        <tr r="C586" s="35"/>
        <tr r="C2660" s="35"/>
        <tr r="C951" s="35"/>
        <tr r="C446" s="35"/>
        <tr r="C737" s="35"/>
        <tr r="C1696" s="35"/>
        <tr r="C2887" s="35"/>
        <tr r="C1878" s="35"/>
        <tr r="C786" s="35"/>
        <tr r="C1571" s="35"/>
        <tr r="C1687" s="35"/>
        <tr r="C3424" s="35"/>
        <tr r="C2312" s="35"/>
        <tr r="C2290" s="35"/>
        <tr r="C1755" s="35"/>
        <tr r="C2257" s="35"/>
        <tr r="C1961" s="35"/>
        <tr r="C2698" s="35"/>
        <tr r="C1053" s="35"/>
        <tr r="C1519" s="35"/>
        <tr r="C292" s="35"/>
        <tr r="C1771" s="35"/>
        <tr r="C3439" s="35"/>
        <tr r="C2940" s="35"/>
        <tr r="C2294" s="35"/>
        <tr r="C3072" s="35"/>
        <tr r="C2889" s="35"/>
        <tr r="C2017" s="35"/>
        <tr r="C1313" s="35"/>
        <tr r="C915" s="35"/>
        <tr r="C1701" s="35"/>
        <tr r="C2776" s="35"/>
        <tr r="C1619" s="35"/>
        <tr r="C2069" s="35"/>
        <tr r="C1336" s="35"/>
        <tr r="C657" s="35"/>
        <tr r="C1818" s="35"/>
        <tr r="C1498" s="35"/>
        <tr r="C293" s="35"/>
        <tr r="C2787" s="35"/>
        <tr r="C1911" s="35"/>
        <tr r="C620" s="35"/>
        <tr r="C919" s="35"/>
        <tr r="C3409" s="35"/>
        <tr r="C918" s="35"/>
        <tr r="C2913" s="35"/>
        <tr r="C1382" s="35"/>
        <tr r="C568" s="35"/>
        <tr r="C2442" s="35"/>
        <tr r="C417" s="35"/>
        <tr r="C2287" s="35"/>
        <tr r="C1708" s="35"/>
        <tr r="C705" s="35"/>
        <tr r="C900" s="35"/>
        <tr r="C2435" s="35"/>
        <tr r="C486" s="35"/>
        <tr r="C1493" s="35"/>
        <tr r="C1265" s="35"/>
        <tr r="C584" s="35"/>
        <tr r="C3367" s="35"/>
        <tr r="C2657" s="35"/>
        <tr r="C2455" s="35"/>
        <tr r="C2692" s="35"/>
        <tr r="C540" s="35"/>
        <tr r="C370" s="35"/>
        <tr r="C744" s="35"/>
        <tr r="C2908" s="35"/>
        <tr r="C716" s="35"/>
        <tr r="C2512" s="35"/>
        <tr r="C907" s="35"/>
        <tr r="C3246" s="35"/>
        <tr r="C2978" s="35"/>
        <tr r="C1586" s="35"/>
        <tr r="C2629" s="35"/>
        <tr r="C878" s="35"/>
        <tr r="C1369" s="35"/>
        <tr r="C213" s="35"/>
        <tr r="C745" s="35"/>
        <tr r="C3054" s="35"/>
        <tr r="C382" s="35"/>
        <tr r="C1550" s="35"/>
        <tr r="C2271" s="35"/>
        <tr r="C2027" s="35"/>
        <tr r="C505" s="35"/>
        <tr r="C1521" s="35"/>
        <tr r="C1249" s="35"/>
        <tr r="C391" s="35"/>
        <tr r="C3480" s="35"/>
        <tr r="C2652" s="35"/>
        <tr r="C1081" s="35"/>
        <tr r="C1111" s="35"/>
        <tr r="C3356" s="35"/>
        <tr r="C561" s="35"/>
        <tr r="C3376" s="35"/>
        <tr r="C3035" s="35"/>
        <tr r="C2813" s="35"/>
        <tr r="C1634" s="35"/>
        <tr r="C1161" s="35"/>
        <tr r="C3082" s="35"/>
        <tr r="C1363" s="35"/>
        <tr r="C2193" s="35"/>
        <tr r="C3481" s="35"/>
        <tr r="C3140" s="35"/>
        <tr r="C1251" s="35"/>
        <tr r="C1838" s="35"/>
        <tr r="C1804" s="35"/>
        <tr r="C3167" s="35"/>
        <tr r="C2731" s="35"/>
        <tr r="C351" s="35"/>
        <tr r="C2861" s="35"/>
        <tr r="C846" s="35"/>
        <tr r="C2395" s="35"/>
        <tr r="C1125" s="35"/>
        <tr r="C1131" s="35"/>
        <tr r="C469" s="35"/>
        <tr r="C3391" s="35"/>
        <tr r="C2779" s="35"/>
        <tr r="C883" s="35"/>
        <tr r="C1458" s="35"/>
        <tr r="C2758" s="35"/>
        <tr r="C1506" s="35"/>
        <tr r="C621" s="35"/>
        <tr r="C2299" s="35"/>
        <tr r="C3301" s="35"/>
        <tr r="C2509" s="35"/>
        <tr r="C2140" s="35"/>
        <tr r="C2015" s="35"/>
        <tr r="C2732" s="35"/>
        <tr r="C320" s="35"/>
        <tr r="C2842" s="35"/>
        <tr r="C2296" s="35"/>
        <tr r="C1568" s="35"/>
        <tr r="C2164" s="35"/>
        <tr r="C1174" s="35"/>
        <tr r="C1683" s="35"/>
        <tr r="C763" s="35"/>
        <tr r="C2785" s="35"/>
        <tr r="C1794" s="35"/>
        <tr r="C2032" s="35"/>
        <tr r="C1343" s="35"/>
        <tr r="C3313" s="35"/>
        <tr r="C3377" s="35"/>
        <tr r="C1115" s="35"/>
        <tr r="C3194" s="35"/>
        <tr r="C2810" s="35"/>
        <tr r="C2849" s="35"/>
        <tr r="C380" s="35"/>
        <tr r="C2122" s="35"/>
        <tr r="C2252" s="35"/>
        <tr r="C284" s="35"/>
        <tr r="C3098" s="35"/>
        <tr r="C1762" s="35"/>
        <tr r="C2752" s="35"/>
        <tr r="C3445" s="35"/>
        <tr r="C1254" s="35"/>
        <tr r="C1624" s="35"/>
        <tr r="C1335" s="35"/>
        <tr r="C2851" s="35"/>
        <tr r="C913" s="35"/>
        <tr r="C1408" s="35"/>
        <tr r="C1906" s="35"/>
        <tr r="C1386" s="35"/>
        <tr r="C2895" s="35"/>
        <tr r="C2969" s="35"/>
        <tr r="C1999" s="35"/>
        <tr r="C3359" s="35"/>
        <tr r="C1394" s="35"/>
        <tr r="C2253" s="35"/>
        <tr r="C2172" s="35"/>
        <tr r="C1367" s="35"/>
        <tr r="C2029" s="35"/>
        <tr r="C2105" s="35"/>
        <tr r="C3427" s="35"/>
        <tr r="C898" s="35"/>
        <tr r="C800" s="35"/>
        <tr r="C2757" s="35"/>
        <tr r="C219" s="35"/>
        <tr r="C269" s="35"/>
        <tr r="C3100" s="35"/>
        <tr r="C1153" s="35"/>
        <tr r="C2766" s="35"/>
        <tr r="C1334" s="35"/>
        <tr r="C159" s="35"/>
        <tr r="C1594" s="35"/>
        <tr r="C1118" s="35"/>
        <tr r="C3136" s="35"/>
        <tr r="C2687" s="35"/>
        <tr r="C374" s="35"/>
        <tr r="C3247" s="35"/>
        <tr r="C2101" s="35"/>
        <tr r="C3438" s="35"/>
        <tr r="C1330" s="35"/>
        <tr r="C1288" s="35"/>
        <tr r="C1980" s="35"/>
        <tr r="C2992" s="35"/>
        <tr r="C3168" s="35"/>
        <tr r="C2046" s="35"/>
        <tr r="C2227" s="35"/>
        <tr r="C2397" s="35"/>
        <tr r="C1256" s="35"/>
        <tr r="C2783" s="35"/>
        <tr r="C1266" s="35"/>
        <tr r="C1974" s="35"/>
        <tr r="C713" s="35"/>
        <tr r="C2635" s="35"/>
        <tr r="C2248" s="35"/>
        <tr r="C3115" s="35"/>
        <tr r="C1180" s="35"/>
        <tr r="C1890" s="35"/>
        <tr r="C1450" s="35"/>
        <tr r="C3139" s="35"/>
        <tr r="C367" s="35"/>
        <tr r="C3277" s="35"/>
        <tr r="C336" s="35"/>
        <tr r="C2446" s="35"/>
        <tr r="C2332" s="35"/>
        <tr r="C1552" s="35"/>
        <tr r="C3123" s="35"/>
        <tr r="C575" s="35"/>
        <tr r="C2741" s="35"/>
        <tr r="C3475" s="35"/>
        <tr r="C3314" s="35"/>
        <tr r="C673" s="35"/>
        <tr r="C2920" s="35"/>
        <tr r="C2461" s="35"/>
        <tr r="C667" s="35"/>
        <tr r="C167" s="35"/>
        <tr r="C1941" s="35"/>
        <tr r="C322" s="35"/>
        <tr r="C157" s="35"/>
        <tr r="C258" s="35"/>
        <tr r="C2700" s="35"/>
        <tr r="C436" s="35"/>
        <tr r="C1328" s="35"/>
        <tr r="C2426" s="35"/>
        <tr r="C464" s="35"/>
        <tr r="C952" s="35"/>
        <tr r="C2430" s="35"/>
        <tr r="C2522" s="35"/>
        <tr r="C316" s="35"/>
        <tr r="C1351" s="35"/>
        <tr r="C403" s="35"/>
        <tr r="C1959" s="35"/>
        <tr r="C896" s="35"/>
        <tr r="C3476" s="35"/>
        <tr r="C1031" s="35"/>
        <tr r="C1518" s="35"/>
        <tr r="C1340" s="35"/>
        <tr r="C1538" s="35"/>
        <tr r="C3253" s="35"/>
        <tr r="C1973" s="35"/>
        <tr r="C1300" s="35"/>
        <tr r="C1309" s="35"/>
        <tr r="C2597" s="35"/>
        <tr r="C1546" s="35"/>
        <tr r="C2493" s="35"/>
        <tr r="C360" s="35"/>
        <tr r="C342" s="35"/>
        <tr r="C642" s="35"/>
        <tr r="C3254" s="35"/>
        <tr r="C720" s="35"/>
        <tr r="C3363" s="35"/>
        <tr r="C1341" s="35"/>
        <tr r="C962" s="35"/>
        <tr r="C3081" s="35"/>
        <tr r="C2937" s="35"/>
        <tr r="C2343" s="35"/>
        <tr r="C1871" s="35"/>
        <tr r="C3403" s="35"/>
        <tr r="C2464" s="35"/>
        <tr r="C1284" s="35"/>
        <tr r="C2239" s="35"/>
        <tr r="C1725" s="35"/>
        <tr r="C519" s="35"/>
        <tr r="C3473" s="35"/>
        <tr r="C2352" s="35"/>
        <tr r="C2304" s="35"/>
        <tr r="C1455" s="35"/>
        <tr r="C828" s="35"/>
        <tr r="C796" s="35"/>
        <tr r="C1908" s="35"/>
        <tr r="C3249" s="35"/>
        <tr r="C2686" s="35"/>
        <tr r="C3416" s="35"/>
        <tr r="C740" s="35"/>
        <tr r="C1227" s="35"/>
        <tr r="C2265" s="35"/>
        <tr r="C2427" s="35"/>
        <tr r="C1433" s="35"/>
        <tr r="C2625" s="35"/>
        <tr r="C2308" s="35"/>
        <tr r="C484" s="35"/>
        <tr r="C1429" s="35"/>
        <tr r="C2273" s="35"/>
        <tr r="C1379" s="35"/>
        <tr r="C371" s="35"/>
        <tr r="C831" s="35"/>
        <tr r="C3147" s="35"/>
        <tr r="C1589" s="35"/>
        <tr r="C2904" s="35"/>
        <tr r="C3181" s="35"/>
        <tr r="C1503" s="35"/>
        <tr r="C2646" s="35"/>
        <tr r="C423" s="35"/>
        <tr r="C2929" s="35"/>
        <tr r="C2948" s="35"/>
        <tr r="C838" s="35"/>
        <tr r="C263" s="35"/>
        <tr r="C592" s="35"/>
        <tr r="C1074" s="35"/>
        <tr r="C862" s="35"/>
        <tr r="C2190" s="35"/>
        <tr r="C1714" s="35"/>
        <tr r="C3436" s="35"/>
        <tr r="C1837" s="35"/>
        <tr r="C781" s="35"/>
        <tr r="C1644" s="35"/>
        <tr r="C3095" s="35"/>
        <tr r="C599" s="35"/>
        <tr r="C396" s="35"/>
        <tr r="C2014" s="35"/>
        <tr r="C3331" s="35"/>
        <tr r="C1143" s="35"/>
        <tr r="C577" s="35"/>
        <tr r="C892" s="35"/>
        <tr r="C3386" s="35"/>
        <tr r="C3279" s="35"/>
        <tr r="C2578" s="35"/>
        <tr r="C3392" s="35"/>
        <tr r="C871" s="35"/>
        <tr r="C340" s="35"/>
        <tr r="C894" s="35"/>
        <tr r="C3241" s="35"/>
        <tr r="C1286" s="35"/>
        <tr r="C3346" s="35"/>
        <tr r="C1264" s="35"/>
        <tr r="C3222" s="35"/>
        <tr r="C2666" s="35"/>
        <tr r="C1432" s="35"/>
        <tr r="C1925" s="35"/>
        <tr r="C1587" s="35"/>
        <tr r="C2824" s="35"/>
        <tr r="C1940" s="35"/>
        <tr r="C1040" s="35"/>
        <tr r="C2736" s="35"/>
        <tr r="C1172" s="35"/>
        <tr r="C1203" s="35"/>
        <tr r="C1902" s="35"/>
        <tr r="C1444" s="35"/>
        <tr r="C687" s="35"/>
        <tr r="C910" s="35"/>
        <tr r="C3055" s="35"/>
        <tr r="C623" s="35"/>
        <tr r="C1387" s="35"/>
        <tr r="C2330" s="35"/>
        <tr r="C2591" s="35"/>
        <tr r="C616" s="35"/>
        <tr r="C3400" s="35"/>
        <tr r="C2632" s="35"/>
        <tr r="C1418" s="35"/>
        <tr r="C3337" s="35"/>
        <tr r="C1476" s="35"/>
        <tr r="C945" s="35"/>
        <tr r="C3482" s="35"/>
        <tr r="C2718" s="35"/>
        <tr r="C2831" s="35"/>
        <tr r="C1028" s="35"/>
        <tr r="C1120" s="35"/>
        <tr r="C1912" s="35"/>
        <tr r="C1742" s="35"/>
        <tr r="C703" s="35"/>
        <tr r="C578" s="35"/>
        <tr r="C1373" s="35"/>
        <tr r="C1769" s="35"/>
        <tr r="C2488" s="35"/>
        <tr r="C2041" s="35"/>
        <tr r="C1805" s="35"/>
        <tr r="C2916" s="35"/>
        <tr r="C3344" s="35"/>
        <tr r="C1225" s="35"/>
        <tr r="C2038" s="35"/>
        <tr r="C210" s="35"/>
        <tr r="C2245" s="35"/>
        <tr r="C956" s="35"/>
        <tr r="C2759" s="35"/>
        <tr r="C3028" s="35"/>
        <tr r="C1152" s="35"/>
        <tr r="C1262" s="35"/>
        <tr r="C1698" s="35"/>
        <tr r="C806" s="35"/>
        <tr r="C2441" s="35"/>
        <tr r="C2645" s="35"/>
        <tr r="C502" s="35"/>
        <tr r="C1403" s="35"/>
        <tr r="C1106" s="35"/>
        <tr r="C1292" s="35"/>
        <tr r="C1070" s="35"/>
        <tr r="C2266" s="35"/>
        <tr r="C3121" s="35"/>
        <tr r="C2903" s="35"/>
        <tr r="C1618" s="35"/>
        <tr r="C3099" s="35"/>
        <tr r="C385" s="35"/>
        <tr r="C2719" s="35"/>
        <tr r="C2445" s="35"/>
        <tr r="C3224" s="35"/>
        <tr r="C2223" s="35"/>
        <tr r="C635" s="35"/>
        <tr r="C2387" s="35"/>
        <tr r="C842" s="35"/>
        <tr r="C1392" s="35"/>
        <tr r="C2550" s="35"/>
        <tr r="C1488" s="35"/>
        <tr r="C2173" s="35"/>
        <tr r="C3276" s="35"/>
        <tr r="C2109" s="35"/>
        <tr r="C414" s="35"/>
        <tr r="C3153" s="35"/>
        <tr r="C1041" s="35"/>
        <tr r="C2925" s="35"/>
        <tr r="C2170" s="35"/>
        <tr r="C198" s="35"/>
        <tr r="C1007" s="35"/>
        <tr r="C2411" s="35"/>
        <tr r="C961" s="35"/>
        <tr r="C1862" s="35"/>
        <tr r="C2045" s="35"/>
        <tr r="C780" s="35"/>
        <tr r="C163" s="35"/>
        <tr r="C554" s="35"/>
        <tr r="C3116" s="35"/>
        <tr r="C1413" s="35"/>
        <tr r="C1741" s="35"/>
        <tr r="C1480" s="35"/>
        <tr r="C2653" s="35"/>
        <tr r="C1727" s="35"/>
        <tr r="C160" s="35"/>
        <tr r="C510" s="35"/>
        <tr r="C149" s="35"/>
        <tr r="C721" s="35"/>
        <tr r="C2918" s="35"/>
        <tr r="C3304" s="35"/>
        <tr r="C2905" s="35"/>
        <tr r="C1210" s="35"/>
        <tr r="C3146" s="35"/>
        <tr r="C2123" s="35"/>
        <tr r="C784" s="35"/>
        <tr r="C2890" s="35"/>
        <tr r="C3033" s="35"/>
        <tr r="C3130" s="35"/>
        <tr r="C742" s="35"/>
        <tr r="C2982" s="35"/>
        <tr r="C206" s="35"/>
        <tr r="C1472" s="35"/>
        <tr r="C1857" s="35"/>
        <tr r="C2437" s="35"/>
        <tr r="C2857" s="35"/>
        <tr r="C2737" s="35"/>
        <tr r="C3296" s="35"/>
        <tr r="C2762" s="35"/>
        <tr r="C2282" s="35"/>
        <tr r="C2774" s="35"/>
        <tr r="C1135" s="35"/>
        <tr r="C1466" s="35"/>
        <tr r="C2782" s="35"/>
        <tr r="C2555" s="35"/>
        <tr r="C2790" s="35"/>
        <tr r="C3202" s="35"/>
        <tr r="C3119" s="35"/>
        <tr r="C1364" s="35"/>
        <tr r="C1709" s="35"/>
        <tr r="C2670" s="35"/>
        <tr r="C492" s="35"/>
        <tr r="C973" s="35"/>
        <tr r="C1936" s="35"/>
        <tr r="C460" s="35"/>
        <tr r="C1626" s="35"/>
        <tr r="C455" s="35"/>
        <tr r="C1858" s="35"/>
        <tr r="C1656" s="35"/>
        <tr r="C294" s="35"/>
        <tr r="C1645" s="35"/>
        <tr r="C3189" s="35"/>
        <tr r="C935" s="35"/>
        <tr r="C2541" s="35"/>
        <tr r="C1772" s="35"/>
        <tr r="C997" s="35"/>
        <tr r="C343" s="35"/>
        <tr r="C2995" s="35"/>
        <tr r="C2237" s="35"/>
        <tr r="C250" s="35"/>
        <tr r="C3411" s="35"/>
        <tr r="C3270" s="35"/>
        <tr r="C1051" s="35"/>
        <tr r="C1777" s="35"/>
        <tr r="C927" s="35"/>
        <tr r="C2100" s="35"/>
        <tr r="C1921" s="35"/>
        <tr r="C438" s="35"/>
        <tr r="C401" s="35"/>
        <tr r="C3299" s="35"/>
        <tr r="C1318" s="35"/>
        <tr r="C3298" s="35"/>
        <tr r="C1355" s="35"/>
        <tr r="C1175" s="35"/>
        <tr r="C1579" s="35"/>
        <tr r="C1324" s="35"/>
        <tr r="C1915" s="35"/>
        <tr r="C650" s="35"/>
        <tr r="C2225" s="35"/>
        <tr r="C2751" s="35"/>
        <tr r="C349" s="35"/>
        <tr r="C3328" s="35"/>
        <tr r="C2366" s="35"/>
        <tr r="C1236" s="35"/>
        <tr r="C2214" s="35"/>
        <tr r="C1302" s="35"/>
        <tr r="C397" s="35"/>
        <tr r="C2880" s="35"/>
        <tr r="C1060" s="35"/>
        <tr r="C178" s="35"/>
        <tr r="C1357" s="35"/>
        <tr r="C2194" s="35"/>
        <tr r="C2602" s="35"/>
        <tr r="C1883" s="35"/>
        <tr r="C2338" s="35"/>
        <tr r="C2527" s="35"/>
        <tr r="C2315" s="35"/>
        <tr r="C2612" s="35"/>
        <tr r="C2500" s="35"/>
        <tr r="C3094" s="35"/>
        <tr r="C190" s="35"/>
        <tr r="C2672" s="35"/>
        <tr r="C353" s="35"/>
        <tr r="C444" s="35"/>
        <tr r="C2717" s="35"/>
        <tr r="C2877" s="35"/>
        <tr r="C2689" s="35"/>
        <tr r="C3067" s="35"/>
        <tr r="C1612" s="35"/>
        <tr r="C2799" s="35"/>
        <tr r="C1114" s="35"/>
        <tr r="C1970" s="35"/>
        <tr r="C3459" s="35"/>
        <tr r="C3023" s="35"/>
        <tr r="C3448" s="35"/>
        <tr r="C3458" s="35"/>
        <tr r="C483" s="35"/>
        <tr r="C625" s="35"/>
        <tr r="C2502" s="35"/>
        <tr r="C1431" s="35"/>
        <tr r="C672" s="35"/>
        <tr r="C3102" s="35"/>
        <tr r="C2802" s="35"/>
        <tr r="C3037" s="35"/>
        <tr r="C3334" s="35"/>
        <tr r="C3008" s="35"/>
        <tr r="C797" s="35"/>
        <tr r="C2606" s="35"/>
        <tr r="C2084" s="35"/>
        <tr r="C1055" s="35"/>
        <tr r="C179" s="35"/>
        <tr r="C2651" s="35"/>
        <tr r="C3110" s="35"/>
        <tr r="C2374" s="35"/>
        <tr r="C3402" s="35"/>
        <tr r="C701" s="35"/>
        <tr r="C3144" s="35"/>
        <tr r="C1751" s="35"/>
        <tr r="C3257" s="35"/>
        <tr r="C2854" s="35"/>
        <tr r="C1347" s="35"/>
        <tr r="C1787" s="35"/>
        <tr r="C2801" s="35"/>
        <tr r="C617" s="35"/>
        <tr r="C202" s="35"/>
        <tr r="C1919" s="35"/>
        <tr r="C1356" s="35"/>
        <tr r="C262" s="35"/>
        <tr r="C189" s="35"/>
        <tr r="C688" s="35"/>
        <tr r="C1293" s="35"/>
        <tr r="C3449" s="35"/>
        <tr r="C3203" s="35"/>
        <tr r="C670" s="35"/>
        <tr r="C884" s="35"/>
        <tr r="C2089" s="35"/>
        <tr r="C1728" s="35"/>
        <tr r="C2497" s="35"/>
        <tr r="C1397" s="35"/>
        <tr r="C2392" s="35"/>
        <tr r="C1405" s="35"/>
        <tr r="C1127" s="35"/>
        <tr r="C1084" s="35"/>
        <tr r="C1892" s="35"/>
        <tr r="C1243" s="35"/>
        <tr r="C822" s="35"/>
        <tr r="C2113" s="35"/>
        <tr r="C1803" s="35"/>
        <tr r="C1134" s="35"/>
        <tr r="C2554" s="35"/>
        <tr r="C1724" s="35"/>
        <tr r="C3408" s="35"/>
        <tr r="C2723" s="35"/>
        <tr r="C1651" s="35"/>
        <tr r="C2240" s="35"/>
        <tr r="C2219" s="35"/>
        <tr r="C585" s="35"/>
        <tr r="C2956" s="35"/>
        <tr r="C715" s="35"/>
        <tr r="C2939" s="35"/>
        <tr r="C2806" s="35"/>
        <tr r="C3238" s="35"/>
        <tr r="C1832" s="35"/>
        <tr r="C3169" s="35"/>
        <tr r="C2852" s="35"/>
        <tr r="C2798" s="35"/>
        <tr r="C1186" s="35"/>
        <tr r="C485" s="35"/>
        <tr r="C3191" s="35"/>
        <tr r="C463" s="35"/>
        <tr r="C2277" s="35"/>
        <tr r="C266" s="35"/>
        <tr r="C2313" s="35"/>
        <tr r="C1087" s="35"/>
        <tr r="C649" s="35"/>
        <tr r="C1354" s="35"/>
        <tr r="C2970" s="35"/>
        <tr r="C2341" s="35"/>
        <tr r="C509" s="35"/>
        <tr r="C2803" s="35"/>
        <tr r="C1557" s="35"/>
        <tr r="C2358" s="35"/>
        <tr r="C3070" s="35"/>
        <tr r="C2816" s="35"/>
        <tr r="C354" s="35"/>
        <tr r="C3343" s="35"/>
        <tr r="C1047" s="35"/>
        <tr r="C2216" s="35"/>
        <tr r="C1807" s="35"/>
        <tr r="C1982" s="35"/>
        <tr r="C965" s="35"/>
        <tr r="C1646" s="35"/>
        <tr r="C2863" s="35"/>
        <tr r="C454" s="35"/>
        <tr r="C442" s="35"/>
        <tr r="C1990" s="35"/>
        <tr r="C211" s="35"/>
        <tr r="C1193" s="35"/>
        <tr r="C1597" s="35"/>
        <tr r="C1489" s="35"/>
        <tr r="C2121" s="35"/>
        <tr r="C2559" s="35"/>
        <tr r="C1158" s="35"/>
        <tr r="C2064" s="35"/>
        <tr r="C1291" s="35"/>
        <tr r="C2507" s="35"/>
        <tr r="C2845" s="35"/>
        <tr r="C801" s="35"/>
        <tr r="C2378" s="35"/>
        <tr r="C2675" s="35"/>
        <tr r="C1706" s="35"/>
        <tr r="C1275" s="35"/>
        <tr r="C2421" s="35"/>
        <tr r="C816" s="35"/>
        <tr r="C2399" s="35"/>
        <tr r="C2333" s="35"/>
        <tr r="C1563" s="35"/>
        <tr r="C2004" s="35"/>
        <tr r="C618" s="35"/>
        <tr r="C1484" s="35"/>
        <tr r="C193" s="35"/>
        <tr r="C2189" s="35"/>
        <tr r="C2897" s="35"/>
        <tr r="C1371" s="35"/>
        <tr r="C588" s="35"/>
        <tr r="C2823" s="35"/>
        <tr r="C1269" s="35"/>
        <tr r="C1979" s="35"/>
        <tr r="C2858" s="35"/>
        <tr r="C3440" s="35"/>
        <tr r="C1448" s="35"/>
        <tr r="C2482" s="35"/>
        <tr r="C3063" s="35"/>
        <tr r="C1492" s="35"/>
        <tr r="C2496" s="35"/>
        <tr r="C704" s="35"/>
        <tr r="C2452" s="35"/>
        <tr r="C1091" s="35"/>
        <tr r="C3041" s="35"/>
        <tr r="C1483" s="35"/>
        <tr r="C2336" s="35"/>
        <tr r="C268" s="35"/>
        <tr r="C3160" s="35"/>
        <tr r="C2526" s="35"/>
        <tr r="C291" s="35"/>
        <tr r="C570" s="35"/>
        <tr r="C512" s="35"/>
        <tr r="C791" s="35"/>
        <tr r="C2820" s="35"/>
        <tr r="C2673" s="35"/>
        <tr r="C2314" s="35"/>
        <tr r="C1310" s="35"/>
        <tr r="C573" s="35"/>
        <tr r="C799" s="35"/>
        <tr r="C3417" s="35"/>
        <tr r="C658" s="35"/>
        <tr r="C2679" s="35"/>
        <tr r="C2595" s="35"/>
        <tr r="C2238" s="35"/>
        <tr r="C1583" s="35"/>
        <tr r="C2911" s="35"/>
        <tr r="C2393" s="35"/>
        <tr r="C583" s="35"/>
        <tr r="C2200" s="35"/>
        <tr r="C2542" s="35"/>
        <tr r="C2520" s="35"/>
        <tr r="C520" s="35"/>
        <tr r="C3465" s="35"/>
        <tr r="C2915" s="35"/>
        <tr r="C3022" s="35"/>
        <tr r="C2274" s="35"/>
        <tr r="C2293" s="35"/>
        <tr r="C1149" s="35"/>
        <tr r="C944" s="35"/>
        <tr r="C2932" s="35"/>
        <tr r="C2169" s="35"/>
        <tr r="C2047" s="35"/>
        <tr r="C1774" s="35"/>
        <tr r="C1825" s="35"/>
        <tr r="C567" s="35"/>
        <tr r="C1572" s="35"/>
        <tr r="C3058" s="35"/>
        <tr r="C1870" s="35"/>
        <tr r="C2066" s="35"/>
        <tr r="C3090" s="35"/>
        <tr r="C996" s="35"/>
        <tr r="C1690" s="35"/>
        <tr r="C2930" s="35"/>
        <tr r="C2568" s="35"/>
        <tr r="C3453" s="35"/>
        <tr r="C867" s="35"/>
        <tr r="C535" s="35"/>
        <tr r="C681" s="35"/>
        <tr r="C2881" s="35"/>
        <tr r="C3004" s="35"/>
        <tr r="C244" s="35"/>
        <tr r="C2152" s="35"/>
        <tr r="C2049" s="35"/>
        <tr r="C1904" s="35"/>
        <tr r="C986" s="35"/>
        <tr r="C1426" s="35"/>
        <tr r="C2023" s="35"/>
        <tr r="C3085" s="35"/>
        <tr r="C1232" s="35"/>
        <tr r="C3157" s="35"/>
        <tr r="C1049" s="35"/>
        <tr r="C1244" s="35"/>
        <tr r="C297" s="35"/>
        <tr r="C2065" s="35"/>
        <tr r="C1647" s="35"/>
        <tr r="C1802" s="35"/>
        <tr r="C1530" s="35"/>
        <tr r="C2321" s="35"/>
        <tr r="C3025" s="35"/>
        <tr r="C2413" s="35"/>
        <tr r="C1779" s="35"/>
        <tr r="C1052" s="35"/>
        <tr r="C2036" s="35"/>
        <tr r="C692" s="35"/>
        <tr r="C2384" s="35"/>
        <tr r="C1682" s="35"/>
        <tr r="C1836" s="35"/>
        <tr r="C2286" s="35"/>
        <tr r="C1540" s="35"/>
        <tr r="C1263" s="35"/>
        <tr r="C2835" s="35"/>
        <tr r="C1721" s="35"/>
        <tr r="C1590" s="35"/>
        <tr r="C3442" s="35"/>
        <tr r="C2807" s="35"/>
        <tr r="C3242" s="35"/>
        <tr r="C632" s="35"/>
        <tr r="C3360" s="35"/>
        <tr r="C1788" s="35"/>
        <tr r="C212" s="35"/>
        <tr r="C1556" s="35"/>
        <tr r="C3322" s="35"/>
        <tr r="C1212" s="35"/>
        <tr r="C1623" s="35"/>
        <tr r="C3278" s="35"/>
        <tr r="C330" s="35"/>
        <tr r="C2885" s="35"/>
        <tr r="C1525" s="35"/>
        <tr r="C1667" s="35"/>
        <tr r="C2400" s="35"/>
        <tr r="C470" s="35"/>
        <tr r="C1585" s="35"/>
        <tr r="C2586" s="35"/>
        <tr r="C1761" s="35"/>
        <tr r="C1167" s="35"/>
        <tr r="C2569" s="35"/>
        <tr r="C858" s="35"/>
        <tr r="C3056" s="35"/>
        <tr r="C3019" s="35"/>
        <tr r="C3156" s="35"/>
        <tr r="C3220" s="35"/>
        <tr r="C331" s="35"/>
        <tr r="C1267" s="35"/>
        <tr r="C1393" s="35"/>
        <tr r="C1273" s="35"/>
        <tr r="C3057" s="35"/>
        <tr r="C1217" s="35"/>
        <tr r="C1366" s="35"/>
        <tr r="C3001" s="35"/>
        <tr r="C1843" s="35"/>
        <tr r="C3461" s="35"/>
        <tr r="C1697" s="35"/>
        <tr r="C899" s="35"/>
        <tr r="C2495" s="35"/>
        <tr r="C1575" s="35"/>
        <tr r="C225" s="35"/>
        <tr r="C1326" s="35"/>
        <tr r="C3388" s="35"/>
        <tr r="C1359" s="35"/>
        <tr r="C941" s="35"/>
        <tr r="C2570" s="35"/>
        <tr r="C285" s="35"/>
        <tr r="C1672" s="35"/>
        <tr r="C2768" s="35"/>
        <tr r="C2116" s="35"/>
        <tr r="C355" s="35"/>
        <tr r="C264" s="35"/>
        <tr r="C680" s="35"/>
        <tr r="C324" s="35"/>
        <tr r="C1903" s="35"/>
        <tr r="C1305" s="35"/>
        <tr r="C1560" s="35"/>
        <tr r="C3040" s="35"/>
        <tr r="C3096" s="35"/>
        <tr r="C2408" s="35"/>
        <tr r="C700" s="35"/>
        <tr r="C233" s="35"/>
        <tr r="C947" s="35"/>
        <tr r="C1211" s="35"/>
        <tr r="C1136" s="35"/>
        <tr r="C1758" s="35"/>
        <tr r="C2388" s="35"/>
        <tr r="C2258" s="35"/>
        <tr r="C1632" s="35"/>
        <tr r="C303" s="35"/>
        <tr r="C2192" s="35"/>
        <tr r="C2275" s="35"/>
        <tr r="C1283" s="35"/>
        <tr r="C229" s="35"/>
        <tr r="C1259" s="35"/>
        <tr r="C2043" s="35"/>
        <tr r="C580" s="35"/>
        <tr r="C479" s="35"/>
        <tr r="C1499" s="35"/>
        <tr r="C3197" s="35"/>
        <tr r="C562" s="35"/>
        <tr r="C1425" s="35"/>
        <tr r="C2839" s="35"/>
        <tr r="C2511" s="35"/>
        <tr r="C2754" s="35"/>
        <tr r="C2117" s="35"/>
        <tr r="C1417" s="35"/>
        <tr r="C3047" s="35"/>
        <tr r="C1984" s="35"/>
        <tr r="C1116" s="35"/>
        <tr r="C474" s="35"/>
        <tr r="C3106" s="35"/>
        <tr r="C1277" s="35"/>
        <tr r="C1389" s="35"/>
        <tr r="C2619" s="35"/>
        <tr r="C537" s="35"/>
        <tr r="C1191" s="35"/>
        <tr r="C2792" s="35"/>
        <tr r="C2355" s="35"/>
        <tr r="C3333" s="35"/>
        <tr r="C2090" s="35"/>
        <tr r="C2529" s="35"/>
        <tr r="C2360" s="35"/>
        <tr r="C2179" s="35"/>
        <tr r="C419" s="35"/>
        <tr r="C2369" s="35"/>
        <tr r="C3472" s="35"/>
        <tr r="C459" s="35"/>
        <tr r="C2580" s="35"/>
        <tr r="C499" s="35"/>
        <tr r="C1593" s="35"/>
        <tr r="C1344" s="35"/>
        <tr r="C1576" s="35"/>
        <tr r="C1910" s="35"/>
        <tr r="C1678" s="35"/>
        <tr r="C1513" s="35"/>
        <tr r="C1216" s="35"/>
        <tr r="C1246" s="35"/>
        <tr r="C3347" s="35"/>
        <tr r="C2071" s="35"/>
        <tr r="C1638" s="35"/>
        <tr r="C3105" s="35"/>
        <tr r="C2605" s="35"/>
        <tr r="C296" s="35"/>
        <tr r="C3049" s="35"/>
        <tr r="C977" s="35"/>
        <tr r="C265" s="35"/>
        <tr r="C3114" s="35"/>
        <tr r="C2401" s="35"/>
        <tr r="C2171" s="35"/>
        <tr r="C1613" s="35"/>
        <tr r="C743" s="35"/>
        <tr r="C728" s="35"/>
        <tr r="C1312" s="35"/>
        <tr r="C954" s="35"/>
        <tr r="C2674" s="35"/>
        <tr r="C1460" s="35"/>
        <tr r="C156" s="35"/>
        <tr r="C3319" s="35"/>
        <tr r="C2767" s="35"/>
        <tr r="C2024" s="35"/>
        <tr r="C1428" s="35"/>
        <tr r="C2244" s="35"/>
        <tr r="C2093" s="35"/>
        <tr r="C1415" s="35"/>
        <tr r="C267" s="35"/>
        <tr r="C1886" s="35"/>
        <tr r="C428" s="35"/>
        <tr r="C776" s="35"/>
        <tr r="C2067" s="35"/>
        <tr r="C2182" s="35"/>
        <tr r="C608" s="35"/>
        <tr r="C3216" s="35"/>
        <tr r="C1057" s="35"/>
        <tr r="C1671" s="35"/>
        <tr r="C950" s="35"/>
        <tr r="C3176" s="35"/>
        <tr r="C2489" s="35"/>
        <tr r="C579" s="35"/>
        <tr r="C1093" s="35"/>
        <tr r="C3052" s="35"/>
        <tr r="C1419" s="35"/>
        <tr r="C1342" s="35"/>
        <tr r="C2439" s="35"/>
        <tr r="C1916" s="35"/>
        <tr r="C3355" s="35"/>
        <tr r="C2148" s="35"/>
        <tr r="C2850" s="35"/>
        <tr r="C2942" s="35"/>
        <tr r="C2429" s="35"/>
        <tr r="C1561" s="35"/>
        <tr r="C2834" s="35"/>
        <tr r="C2747" s="35"/>
        <tr r="C1294" s="35"/>
        <tr r="C1996" s="35"/>
        <tr r="C1702" s="35"/>
        <tr r="C1610" s="35"/>
        <tr r="C2688" s="35"/>
        <tr r="C1377" s="35"/>
        <tr r="C1975" s="35"/>
        <tr r="C3469" s="35"/>
        <tr r="C1944" s="35"/>
        <tr r="C1271" s="35"/>
        <tr r="C2530" s="35"/>
        <tr r="C1875" s="35"/>
        <tr r="C1333" s="35"/>
        <tr r="C1872" s="35"/>
        <tr r="C2733" s="35"/>
        <tr r="C275" s="35"/>
        <tr r="C1352" s="35"/>
        <tr r="C2561" s="35"/>
        <tr r="C2742" s="35"/>
        <tr r="C1228" s="35"/>
        <tr r="C1157" s="35"/>
        <tr r="C1938" s="35"/>
        <tr r="C1378" s="35"/>
        <tr r="C546" s="35"/>
        <tr r="C1464" s="35"/>
        <tr r="C839" s="35"/>
        <tr r="C254" s="35"/>
        <tr r="C2577" s="35"/>
        <tr r="C1715" s="35"/>
        <tr r="C714" s="35"/>
        <tr r="C556" s="35"/>
        <tr r="C3466" s="35"/>
        <tr r="C2548" s="35"/>
        <tr r="C2007" s="35"/>
        <tr r="C2161" s="35"/>
        <tr r="C2417" s="35"/>
        <tr r="C3290" s="35"/>
        <tr r="C1655" s="35"/>
        <tr r="C837" s="35"/>
        <tr r="C2357" s="35"/>
        <tr r="C1918" s="35"/>
        <tr r="C445" s="35"/>
        <tr r="C508" s="35"/>
        <tr r="C3289" s="35"/>
        <tr r="C3141" s="35"/>
        <tr r="C2708" s="35"/>
        <tr r="C1197" s="35"/>
        <tr r="C1833" s="35"/>
        <tr r="C748" s="35"/>
        <tr r="C1280" s="35"/>
        <tr r="C448" s="35"/>
        <tr r="C3043" s="35"/>
        <tr r="C431" s="35"/>
        <tr r="C2866" s="35"/>
        <tr r="C1456" s="35"/>
        <tr r="C2097" s="35"/>
        <tr r="C539" s="35"/>
        <tr r="C1030" s="35"/>
        <tr r="C3236" s="35"/>
        <tr r="C1202" s="35"/>
        <tr r="C2438" s="35"/>
        <tr r="C2433" s="35"/>
        <tr r="C1791" s="35"/>
        <tr r="C958" s="35"/>
        <tr r="C2788" s="35"/>
        <tr r="C1567" s="35"/>
        <tr r="C1457" s="35"/>
        <tr r="C2703" s="35"/>
        <tr r="C2456" s="35"/>
        <tr r="C613" s="35"/>
        <tr r="C271" s="35"/>
        <tr r="C2259" s="35"/>
        <tr r="C1026" s="35"/>
        <tr r="C968" s="35"/>
        <tr r="C641" s="35"/>
        <tr r="C2818" s="35"/>
        <tr r="C1670" s="35"/>
        <tr r="C2320" s="35"/>
        <tr r="C365" s="35"/>
        <tr r="C2231" s="35"/>
        <tr r="C665" s="35"/>
        <tr r="C2510" s="35"/>
        <tr r="C2516" s="35"/>
        <tr r="C1133" s="35"/>
        <tr r="C975" s="35"/>
        <tr r="C398" s="35"/>
        <tr r="C630" s="35"/>
        <tr r="C3182" s="35"/>
        <tr r="C1068" s="35"/>
        <tr r="C3031" s="35"/>
        <tr r="C2914" s="35"/>
        <tr r="C2350" s="35"/>
        <tr r="C2607" s="35"/>
        <tr r="C1315" s="35"/>
        <tr r="C2523" s="35"/>
        <tr r="C1470" s="35"/>
        <tr r="C2469" s="35"/>
        <tr r="C2669" s="35"/>
        <tr r="C1287" s="35"/>
        <tr r="C1282" s="35"/>
        <tr r="C1950" s="35"/>
        <tr r="C2261" s="35"/>
        <tr r="C596" s="35"/>
        <tr r="C3487" s="35"/>
        <tr r="C875" s="35"/>
        <tr r="C879" s="35"/>
        <tr r="C2057" s="35"/>
        <tr r="C232" s="35"/>
        <tr r="C2977" s="35"/>
        <tr r="C152" s="35"/>
        <tr r="C3444" s="35"/>
        <tr r="C1856" s="35"/>
        <tr r="C1407" s="35"/>
        <tr r="C216" s="35"/>
        <tr r="C166" s="35"/>
        <tr r="C1868" s="35"/>
        <tr r="C227" s="35"/>
        <tr r="C1130" s="35"/>
        <tr r="C1237" s="35"/>
        <tr r="C3243" s="35"/>
        <tr r="C1554" s="35"/>
        <tr r="C2063" s="35"/>
        <tr r="C3285" s="35"/>
        <tr r="C1224" s="35"/>
        <tr r="C772" s="35"/>
        <tr r="C725" s="35"/>
        <tr r="C569" s="35"/>
        <tr r="C3312" s="35"/>
        <tr r="C663" s="35"/>
        <tr r="C2458" s="35"/>
        <tr r="C2243" s="35"/>
        <tr r="C3336" s="35"/>
        <tr r="C752" s="35"/>
        <tr r="C754" s="35"/>
        <tr r="C1016" s="35"/>
        <tr r="C350" s="35"/>
        <tr r="C416" s="35"/>
        <tr r="C2210" s="35"/>
        <tr r="C2255" s="35"/>
        <tr r="C779" s="35"/>
        <tr r="C2394" s="35"/>
        <tr r="C3230" s="35"/>
        <tr r="C3026" s="35"/>
        <tr r="C2389" s="35"/>
        <tr r="C1124" s="35"/>
        <tr r="C2786" s="35"/>
        <tr r="C3206" s="35"/>
        <tr r="C2872" s="35"/>
        <tr r="C513" s="35"/>
        <tr r="C2702" s="35"/>
        <tr r="C1827" s="35"/>
        <tr r="C626" s="35"/>
        <tr r="C433" s="35"/>
        <tr r="C1988" s="35"/>
        <tr r="C3198" s="35"/>
        <tr r="C418" s="35"/>
        <tr r="C2303" s="35"/>
        <tr r="C598" s="35"/>
        <tr r="C1399" s="35"/>
        <tr r="C2467" s="35"/>
        <tr r="C2204" s="35"/>
        <tr r="C2236" s="35"/>
        <tr r="C2525" s="35"/>
        <tr r="C2020" s="35"/>
        <tr r="C2103" s="35"/>
        <tr r="C162" s="35"/>
        <tr r="C2478" s="35"/>
        <tr r="C235" s="35"/>
        <tr r="C1045" s="35"/>
        <tr r="C3061" s="35"/>
        <tr r="C2291" s="35"/>
        <tr r="C2099" s="35"/>
        <tr r="C3394" s="35"/>
        <tr r="C3237" s="35"/>
        <tr r="C594" s="35"/>
        <tr r="C1459" s="35"/>
        <tr r="C3066" s="35"/>
        <tr r="C1050" s="35"/>
        <tr r="C2215" s="35"/>
        <tr r="C249" s="35"/>
        <tr r="C966" s="35"/>
        <tr r="C3162" s="35"/>
        <tr r="C255" s="35"/>
        <tr r="C1201" s="35"/>
        <tr r="C3422" s="35"/>
        <tr r="C2174" s="35"/>
        <tr r="C566" s="35"/>
        <tr r="C3374" s="35"/>
        <tr r="C3003" s="35"/>
        <tr r="C3118" s="35"/>
        <tr r="C3401" s="35"/>
        <tr r="C1617" s="35"/>
        <tr r="C1510" s="35"/>
        <tr r="C3286" s="35"/>
        <tr r="C1439" s="35"/>
        <tr r="C1850" s="35"/>
        <tr r="C2699" s="35"/>
        <tr r="C1250" s="35"/>
        <tr r="C733" s="35"/>
        <tr r="C3415" s="35"/>
        <tr r="C3210" s="35"/>
        <tr r="C3014" s="35"/>
        <tr r="C2316" s="35"/>
        <tr r="C2098" s="35"/>
        <tr r="C2830" s="35"/>
        <tr r="C1058" s="35"/>
        <tr r="C1642" s="35"/>
        <tr r="C1820" s="35"/>
        <tr r="C321" s="35"/>
        <tr r="C646" s="35"/>
        <tr r="C2054" s="35"/>
        <tr r="C1384" s="35"/>
        <tr r="C1778" s="35"/>
        <tr r="C2935" s="35"/>
        <tr r="C196" s="35"/>
        <tr r="C2206" s="35"/>
        <tr r="C1640" s="35"/>
        <tr r="C1859" s="35"/>
        <tr r="C1494" s="35"/>
        <tr r="C3185" s="35"/>
        <tr r="C3199" s="35"/>
        <tr r="C482" s="35"/>
        <tr r="C3318" s="35"/>
        <tr r="C905" s="35"/>
        <tr r="C1668" s="35"/>
        <tr r="C1117" s="35"/>
        <tr r="C1765" s="35"/>
        <tr r="C1750" s="35"/>
        <tr r="C2647" s="35"/>
        <tr r="C3297" s="35"/>
        <tr r="C2201" s="35"/>
        <tr r="C302" s="35"/>
        <tr r="C866" s="35"/>
        <tr r="C3007" s="35"/>
        <tr r="C3348" s="35"/>
        <tr r="C1374" s="35"/>
        <tr r="C2168" s="35"/>
        <tr r="C2599" s="35"/>
        <tr r="C836" s="35"/>
        <tr r="C696" s="35"/>
        <tr r="C1038" s="35"/>
        <tr r="C2894" s="35"/>
        <tr r="C3212" s="35"/>
        <tr r="C691" s="35"/>
        <tr r="C205" s="35"/>
        <tr r="C622" s="35"/>
        <tr r="C1486" s="35"/>
        <tr r="C1889" s="35"/>
        <tr r="C1865" s="35"/>
        <tr r="C1675" s="35"/>
        <tr r="C1024" s="35"/>
        <tr r="C2546" s="35"/>
        <tr r="C2959" s="35"/>
        <tr r="C963" s="35"/>
        <tr r="C348" s="35"/>
        <tr r="C1736" s="35"/>
        <tr r="C1361" s="35"/>
        <tr r="C3173" s="35"/>
        <tr r="C851" s="35"/>
        <tr r="C3407" s="35"/>
        <tr r="C1797" s="35"/>
        <tr r="C3151" s="35"/>
        <tr r="C1929" s="35"/>
        <tr r="C2765" s="35"/>
        <tr r="C1308" s="35"/>
        <tr r="C2614" s="35"/>
        <tr r="C1740" s="35"/>
        <tr r="C2696" s="35"/>
        <tr r="C870" s="35"/>
        <tr r="C2547" s="35"/>
        <tr r="C516" s="35"/>
        <tr r="C1562" s="35"/>
        <tr r="C405" s="35"/>
        <tr r="C1718" s="35"/>
        <tr r="C1880" s="35"/>
        <tr r="C2518" s="35"/>
        <tr r="C251" s="35"/>
        <tr r="C843" s="35"/>
        <tr r="C559" s="35"/>
        <tr r="C1821" s="35"/>
        <tr r="C261" s="35"/>
        <tr r="C976" s="35"/>
        <tr r="C2627" s="35"/>
        <tr r="C493" s="35"/>
        <tr r="C2972" s="35"/>
        <tr r="C406" s="35"/>
        <tr r="C1535" s="35"/>
        <tr r="C2613" s="35"/>
        <tr r="C514" s="35"/>
        <tr r="C2382" s="35"/>
        <tr r="C161" s="35"/>
        <tr r="C3405" s="35"/>
        <tr r="C243" s="35"/>
        <tr r="C555" s="35"/>
        <tr r="C1985" s="35"/>
        <tr r="C224" s="35"/>
        <tr r="C1353" s="35"/>
        <tr r="C345" s="35"/>
        <tr r="C3103" s="35"/>
        <tr r="C3412" s="35"/>
        <tr r="C1661" s="35"/>
        <tr r="C230" s="35"/>
        <tr r="C3125" s="35"/>
        <tr r="C1296" s="35"/>
        <tr r="C1112" s="35"/>
        <tr r="C1983" s="35"/>
        <tr r="C933" s="35"/>
        <tr r="C2721" s="35"/>
        <tr r="C1934" s="35"/>
        <tr r="C2376" s="35"/>
        <tr r="C2773" s="35"/>
        <tr r="C809" s="35"/>
        <tr r="C1863" s="35"/>
        <tr r="C2910" s="35"/>
        <tr r="C2650" s="35"/>
        <tr r="C1234" s="35"/>
        <tr r="C2281" s="35"/>
        <tr r="C2021" s="35"/>
        <tr r="C1071" s="35"/>
        <tr r="C543" s="35"/>
        <tr r="C1945" s="35"/>
        <tr r="C1220" s="35"/>
        <tr r="C1422" s="35"/>
        <tr r="C3122" s="35"/>
        <tr r="C1190" s="35"/>
        <tr r="C853" s="35"/>
        <tr r="C2825" s="35"/>
        <tr r="C2656" s="35"/>
        <tr r="C1842" s="35"/>
        <tr r="C572" s="35"/>
        <tr r="C3084" s="35"/>
        <tr r="C1067" s="35"/>
        <tr r="C2301" s="35"/>
        <tr r="C787" s="35"/>
        <tr r="C379" s="35"/>
        <tr r="C1887" s="35"/>
        <tr r="C1885" s="35"/>
        <tr r="C1917" s="35"/>
        <tr r="C239" s="35"/>
        <tr r="C1358" s="35"/>
        <tr r="C1581" s="35"/>
        <tr r="C1523" s="35"/>
        <tr r="C1003" s="35"/>
        <tr r="C283" s="35"/>
        <tr r="C2800" s="35"/>
        <tr r="C3228" s="35"/>
        <tr r="C990" s="35"/>
        <tr r="C2993" s="35"/>
        <tr r="C1319" s="35"/>
        <tr r="C1000" s="35"/>
        <tr r="C2795" s="35"/>
        <tr r="C2422" s="35"/>
        <tr r="C1188" s="35"/>
        <tr r="C2006" s="35"/>
        <tr r="C2136" s="35"/>
        <tr r="C2749" s="35"/>
        <tr r="C2987" s="35"/>
        <tr r="C1665" s="35"/>
        <tr r="C3215" s="35"/>
        <tr r="C527" s="35"/>
        <tr r="C300" s="35"/>
        <tr r="C873" s="35"/>
        <tr r="C2406" s="35"/>
        <tr r="C2618" s="35"/>
        <tr r="C2563" s="35"/>
        <tr r="C1809" s="35"/>
        <tr r="C2919" s="35"/>
        <tr r="C2961" s="35"/>
        <tr r="C1558" s="35"/>
        <tr r="C3005" s="35"/>
        <tr r="C1435" s="35"/>
        <tr r="C1905" s="35"/>
        <tr r="C1686" s="35"/>
        <tr r="C1104" s="35"/>
        <tr r="C346" s="35"/>
        <tr r="C174" s="35"/>
        <tr r="C1297" s="35"/>
        <tr r="C600" s="35"/>
        <tr r="C3366" s="35"/>
        <tr r="C3152" s="35"/>
        <tr r="C1516" s="35"/>
        <tr r="C2637" s="35"/>
        <tr r="C3353" s="35"/>
        <tr r="C2108" s="35"/>
        <tr r="C2055" s="35"/>
        <tr r="C2827" s="35"/>
        <tr r="C2034" s="35"/>
        <tr r="C605" s="35"/>
        <tr r="C2114" s="35"/>
        <tr r="C946" s="35"/>
        <tr r="C2278" s="35"/>
        <tr r="C1221" s="35"/>
        <tr r="C2705" s="35"/>
        <tr r="C1896" s="35"/>
        <tr r="C2611" s="35"/>
        <tr r="C2434" s="35"/>
        <tr r="C3161" s="35"/>
        <tr r="C880" s="35"/>
        <tr r="C2120" s="35"/>
        <tr r="C2981" s="35"/>
        <tr r="C2630" s="35"/>
        <tr r="C1013" s="35"/>
        <tr r="C1103" s="35"/>
        <tr r="C1981" s="35"/>
        <tr r="C634" s="35"/>
        <tr r="C3310" s="35"/>
        <tr r="C2514" s="35"/>
        <tr r="C3101" s="35"/>
        <tr r="C3221" s="35"/>
        <tr r="C1689" s="35"/>
        <tr r="C1179" s="35"/>
        <tr r="C3155" s="35"/>
        <tr r="C1065" s="35"/>
        <tr r="C1952" s="35"/>
        <tr r="C1796" s="35"/>
        <tr r="C2450" s="35"/>
        <tr r="C2636" s="35"/>
        <tr r="C1877" s="35"/>
        <tr r="C1775" s="35"/>
        <tr r="C1042" s="35"/>
        <tr r="C1580" s="35"/>
        <tr r="C3187" s="35"/>
        <tr r="C2761" s="35"/>
        <tr r="C1814" s="35"/>
        <tr r="C2544" s="35"/>
        <tr r="C408" s="35"/>
        <tr r="C2048" s="35"/>
        <tr r="C2404" s="35"/>
        <tr r="C827" s="35"/>
        <tr r="C1795" s="35"/>
        <tr r="C1278" s="35"/>
        <tr r="C2933" s="35"/>
        <tr r="C1673" s="35"/>
        <tr r="C2199" s="35"/>
        <tr r="C3015" s="35"/>
        <tr r="C3294" s="35"/>
        <tr r="C2131" s="35"/>
        <tr r="C3423" s="35"/>
        <tr r="C777" s="35"/>
        <tr r="C1062" s="35"/>
        <tr r="C2218" s="35"/>
        <tr r="C3269" s="35"/>
        <tr r="C1922" s="35"/>
        <tr r="C1789" s="35"/>
        <tr r="C911" s="35"/>
        <tr r="C273" s="35"/>
        <tr r="C1565" s="35"/>
        <tr r="C452" s="35"/>
        <tr r="C3016" s="35"/>
        <tr r="C734" s="35"/>
        <tr r="C3387" s="35"/>
        <tr r="C1524" s="35"/>
        <tr r="C2083" s="35"/>
        <tr r="C841" s="35"/>
        <tr r="C1616" s="35"/>
        <tr r="C2094" s="35"/>
        <tr r="C2270" s="35"/>
        <tr r="C1608" s="35"/>
        <tr r="C1214" s="35"/>
        <tr r="C2760" s="35"/>
        <tr r="C347" s="35"/>
        <tr r="C404" s="35"/>
        <tr r="C1607" s="35"/>
        <tr r="C648" s="35"/>
        <tr r="C3456" s="35"/>
        <tr r="C1997" s="35"/>
        <tr r="C393" s="35"/>
        <tr r="C850" s="35"/>
        <tr r="C407" s="35"/>
        <tr r="C1627" s="35"/>
        <tr r="C2267" s="35"/>
        <tr r="C979" s="35"/>
        <tr r="C746" s="35"/>
        <tr r="C2543" s="35"/>
        <tr r="C3393" s="35"/>
        <tr r="C1285" s="35"/>
        <tr r="C453" s="35"/>
        <tr r="C765" s="35"/>
        <tr r="C2844" s="35"/>
        <tr r="C1420" s="35"/>
        <tr r="C1325" s="35"/>
        <tr r="C182" s="35"/>
        <tr r="C1307" s="35"/>
        <tr r="C653" s="35"/>
        <tr r="C1169" s="35"/>
        <tr r="C1150" s="35"/>
        <tr r="C1390" s="35"/>
        <tr r="C3239" s="35"/>
        <tr r="C192" s="35"/>
        <tr r="C2058" s="35"/>
        <tr r="C2604" s="35"/>
        <tr r="C3477" s="35"/>
        <tr r="C1978" s="35"/>
        <tr r="C1320" s="35"/>
        <tr r="C2262" s="35"/>
        <tr r="C390" s="35"/>
        <tr r="C1226" s="35"/>
        <tr r="C352" s="35"/>
        <tr r="C1826" s="35"/>
        <tr r="C848" s="35"/>
        <tr r="C2279" s="35"/>
        <tr r="C2846" s="35"/>
        <tr r="C3395" s="35"/>
        <tr r="C3265" s="35"/>
        <tr r="C1452" s="35"/>
        <tr r="C812" s="35"/>
        <tr r="C1015" s="35"/>
        <tr r="C1699" s="35"/>
        <tr r="C1400" s="35"/>
        <tr r="C315" s="35"/>
        <tr r="C1436" s="35"/>
        <tr r="C2353" s="35"/>
        <tr r="C450" s="35"/>
        <tr r="C2957" s="35"/>
        <tr r="C1196" s="35"/>
        <tr r="C1654" s="35"/>
        <tr r="C589" s="35"/>
        <tr r="C3029" s="35"/>
        <tr r="C2424" s="35"/>
        <tr r="C2538" s="35"/>
        <tr r="C3175" s="35"/>
        <tr r="C2011" s="35"/>
        <tr r="C3329" s="35"/>
        <tr r="C2931" s="35"/>
        <tr r="C3177" s="35"/>
        <tr r="C3158" s="35"/>
        <tr r="C536" s="35"/>
        <tr r="C865" s="35"/>
        <tr r="C1495" s="35"/>
        <tr r="C1522" s="35"/>
        <tr r="C989" s="35"/>
        <tr r="C2342" s="35"/>
        <tr r="C2879" s="35"/>
        <tr r="C1931" s="35"/>
        <tr r="C1183" s="35"/>
        <tr r="C3252" s="35"/>
        <tr r="C2841" s="35"/>
        <tr r="C1657" s="35"/>
        <tr r="C582" s="35"/>
        <tr r="C1391" s="35"/>
        <tr r="C668" s="35"/>
        <tr r="C2753" s="35"/>
        <tr r="C3256" s="35"/>
        <tr r="C3309" s="35"/>
        <tr r="C2234" s="35"/>
        <tr r="C3305" s="35"/>
        <tr r="C1245" s="35"/>
        <tr r="C2784" s="35"/>
        <tr r="C881" s="35"/>
        <tr r="C684" s="35"/>
        <tr r="C1475" s="35"/>
        <tr r="C308" s="35"/>
        <tr r="C377" s="35"/>
        <tr r="C3474" s="35"/>
        <tr r="C518" s="35"/>
        <tr r="C1198" s="35"/>
        <tr r="C2198" s="35"/>
        <tr r="C2203" s="35"/>
        <tr r="C1606" s="35"/>
        <tr r="C834" s="35"/>
        <tr r="C203" s="35"/>
        <tr r="C2317" s="35"/>
        <tr r="C1082" s="35"/>
        <tr r="C3190" s="35"/>
        <tr r="C311" s="35"/>
        <tr r="C749" s="35"/>
        <tr r="C511" s="35"/>
        <tr r="C1132" s="35"/>
        <tr r="C2180" s="35"/>
        <tr r="C874" s="35"/>
        <tr r="C2601" s="35"/>
        <tr r="C863" s="35"/>
        <tr r="C914" s="35"/>
        <tr r="C208" s="35"/>
        <tr r="C412" s="35"/>
        <tr r="C522" s="35"/>
        <tr r="C847" s="35"/>
        <tr r="C201" s="35"/>
        <tr r="C3399" s="35"/>
        <tr r="C698" s="35"/>
        <tr r="C1424" s="35"/>
        <tr r="C1894" s="35"/>
        <tr r="C3195" s="35"/>
        <tr r="C1798" s="35"/>
        <tr r="C1089" s="35"/>
        <tr r="C857" s="35"/>
        <tr r="C1239" s="35"/>
        <tr r="C1928" s="35"/>
        <tr r="C2297" s="35"/>
        <tr r="C2809" s="35"/>
        <tr r="C712" s="35"/>
        <tr r="C411" s="35"/>
        <tr r="C644" s="35"/>
        <tr r="C1954" s="35"/>
        <tr r="C610" s="35"/>
        <tr r="C3211" s="35"/>
        <tr r="C2326" s="35"/>
        <tr r="C3420" s="35"/>
        <tr r="C1666" s="35"/>
        <tr r="C574" s="35"/>
        <tr r="C813" s="35"/>
        <tr r="C991" s="35"/>
        <tr r="C1564" s="35"/>
        <tr r="C597" s="35"/>
        <tr r="C2515" s="35"/>
        <tr r="C176" s="35"/>
        <tr r="C2039" s="35"/>
        <tr r="C815" s="35"/>
        <tr r="C437" s="35"/>
        <tr r="C1545" s="35"/>
        <tr r="C1679" s="35"/>
        <tr r="C2589" s="35"/>
        <tr r="C2865" s="35"/>
        <tr r="C999" s="35"/>
        <tr r="C2340" s="35"/>
        <tr r="C1600" s="35"/>
        <tr r="C503" s="35"/>
        <tr r="C234" s="35"/>
        <tr r="C795" s="35"/>
        <tr r="C1255" s="35"/>
        <tr r="C467" s="35"/>
        <tr r="C3021" s="35"/>
        <tr r="C824" s="35"/>
        <tr r="C803" s="35"/>
        <tr r="C1680" s="35"/>
        <tr r="C1412" s="35"/>
        <tr r="C1591" s="35"/>
        <tr r="C1063" s="35"/>
        <tr r="C1860" s="35"/>
        <tr r="C1681" s="35"/>
        <tr r="C2648" s="35"/>
        <tr r="C327" s="35"/>
        <tr r="C3485" s="35"/>
        <tr r="C1834" s="35"/>
        <tr r="C3148" s="35"/>
        <tr r="C240" s="35"/>
        <tr r="C3174" s="35"/>
        <tr r="C1739" s="35"/>
        <tr r="C2571" s="35"/>
        <tr r="C1421" s="35"/>
        <tr r="C3127" s="35"/>
        <tr r="C2949" s="35"/>
        <tr r="C2035" s="35"/>
        <tr r="C794" s="35"/>
        <tr r="C2994" s="35"/>
        <tr r="C1164" s="35"/>
        <tr r="C440" s="35"/>
        <tr r="C3446" s="35"/>
        <tr r="C2447" s="35"/>
        <tr r="C1527" s="35"/>
        <tr r="C3414" s="35"/>
        <tr r="C2367" s="35"/>
        <tr r="C2922" s="35"/>
        <tr r="C1768" s="35"/>
        <tr r="C1811" s="35"/>
        <tr r="C2070" s="35"/>
        <tr r="C2871" s="35"/>
        <tr r="C571" s="35"/>
        <tr r="C3231" s="35"/>
        <tr r="C1971" s="35"/>
        <tr r="C186" s="35"/>
        <tr r="C1140" s="35"/>
        <tr r="C3358" s="35"/>
        <tr r="C3186" s="35"/>
        <tr r="C3143" s="35"/>
        <tr r="C1752" s="35"/>
        <tr r="C1542" s="35"/>
        <tr r="C1500" s="35"/>
        <tr r="C2418" s="35"/>
        <tr r="C895" s="35"/>
        <tr r="C1187" s="35"/>
        <tr r="C154" s="35"/>
        <tr r="C2770" s="35"/>
        <tr r="C2037" s="35"/>
        <tr r="C3280" s="35"/>
        <tr r="C3064" s="35"/>
        <tr r="C2104" s="35"/>
        <tr r="C341" s="35"/>
        <tr r="C3383" s="35"/>
        <tr r="C2974" s="35"/>
        <tr r="C662" s="35"/>
        <tr r="C2720" s="35"/>
        <tr r="C872" s="35"/>
        <tr r="C1162" s="35"/>
        <tr r="C775" s="35"/>
        <tr r="C2902" s="35"/>
        <tr r="C810" s="35"/>
        <tr r="C1467" s="35"/>
        <tr r="C1046" s="35"/>
        <tr r="C259" s="35"/>
        <tr r="C2804" s="35"/>
        <tr r="C2033" s="35"/>
        <tr r="C830" s="35"/>
        <tr r="C1469" s="35"/>
        <tr r="C1694" s="35"/>
        <tr r="C2443" s="35"/>
        <tr r="C530" s="35"/>
        <tr r="C2425" s="35"/>
        <tr r="C611" s="35"/>
        <tr r="C3234" s="35"/>
        <tr r="C2875" s="35"/>
        <tr r="C400" s="35"/>
        <tr r="C3020" s="35"/>
        <tr r="C2882" s="35"/>
        <tr r="C531" s="35"/>
        <tr r="C992" s="35"/>
        <tr r="C358" s="35"/>
        <tr r="C466" s="35"/>
        <tr r="C2685" s="35"/>
        <tr r="C1776" s="35"/>
        <tr r="C2158" s="35"/>
        <tr r="C686" s="35"/>
        <tr r="C1248" s="35"/>
        <tr r="C2444" s="35"/>
        <tr r="C1380" s="35"/>
        <tr r="C2874" s="35"/>
        <tr r="C2655" s="35"/>
        <tr r="C3373" s="35"/>
        <tr r="C1208" s="35"/>
        <tr r="C1508" s="35"/>
        <tr r="C2146" s="35"/>
        <tr r="C3204" s="35"/>
        <tr r="C2383" s="35"/>
        <tr r="C1625" s="35"/>
        <tr r="C2031" s="35"/>
        <tr r="C916" s="35"/>
        <tr r="C2678" s="35"/>
        <tr r="C557" s="35"/>
        <tr r="C3320" s="35"/>
        <tr r="C1199" s="35"/>
        <tr r="C3365" s="35"/>
        <tr r="C2634" s="35"/>
        <tr r="C2847" s="35"/>
        <tr r="C545" s="35"/>
        <tr r="C1008" s="35"/>
        <tr r="C2991" s="35"/>
        <tr r="C2102" s="35"/>
        <tr r="C1635" s="35"/>
        <tr r="C1899" s="35"/>
        <tr r="C242" s="35"/>
        <tr r="C3307" s="35"/>
        <tr r="C333" s="35"/>
        <tr r="C504" s="35"/>
        <tr r="C3287" s="35"/>
        <tr r="C2999" s="35"/>
        <tr r="C1445" s="35"/>
        <tr r="C2964" s="35"/>
        <tr r="C2492" s="35"/>
        <tr r="C1780" s="35"/>
        <tr r="C2938" s="35"/>
        <tr r="C1874" s="35"/>
        <tr r="C2307" s="35"/>
        <tr r="C3235" s="35"/>
        <tr r="C1773" s="35"/>
        <tr r="C1350" s="35"/>
        <tr r="C1388" s="35"/>
        <tr r="C1001" s="35"/>
        <tr r="C2212" s="35"/>
        <tr r="C2166" s="35"/>
        <tr r="C1061" s="35"/>
        <tr r="C1119" s="35"/>
        <tr r="C2869" s="35"/>
        <tr r="C388" s="35"/>
        <tr r="C2683" s="35"/>
        <tr r="C2183" s="35"/>
        <tr r="C2691" s="35"/>
        <tr r="C818" s="35"/>
        <tr r="C2876" s="35"/>
        <tr r="C661" s="35"/>
        <tr r="C422" s="35"/>
        <tr r="C1864" s="35"/>
        <tr r="C1020" s="35"/>
        <tr r="C760" s="35"/>
        <tr r="C868" s="35"/>
        <tr r="C2250" s="35"/>
        <tr r="C1189" s="35"/>
        <tr r="C276" s="35"/>
        <tr r="C3233" s="35"/>
        <tr r="C2584" s="35"/>
        <tr r="C2808" s="35"/>
        <tr r="C1544" s="35"/>
        <tr r="C3229" s="35"/>
        <tr r="C2579" s="35"/>
        <tr r="C2053" s="35"/>
        <tr r="C3018" s="35"/>
        <tr r="C2794" s="35"/>
        <tr r="C1662" s="35"/>
        <tr r="C1461" s="35"/>
        <tr r="C2966" s="35"/>
        <tr r="C2989" s="35"/>
        <tr r="C457" s="35"/>
        <tr r="C204" s="35"/>
        <tr r="C2498" s="35"/>
        <tr r="C357" s="35"/>
        <tr r="C2025" s="35"/>
        <tr r="C3380" s="35"/>
        <tr r="C1633" s="35"/>
        <tr r="C458" s="35"/>
        <tr r="C2551" s="35"/>
        <tr r="C3097" s="35"/>
        <tr r="C645" s="35"/>
        <tr r="C2626" s="35"/>
        <tr r="C675" s="35"/>
        <tr r="C420" s="35"/>
        <tr r="C3030" s="35"/>
        <tr r="C1509" s="35"/>
        <tr r="C3178" s="35"/>
        <tr r="C1955" s="35"/>
        <tr r="C1440" s="35"/>
        <tr r="C2891" s="35"/>
        <tr r="C1479" s="35"/>
        <tr r="C3418" s="35"/>
        <tr r="C2347" s="35"/>
        <tr r="C2479" s="35"/>
        <tr r="C1497" s="35"/>
        <tr r="C2617" s="35"/>
        <tr r="C2415" s="35"/>
        <tr r="C2562" s="35"/>
        <tr r="C3330" s="35"/>
        <tr r="C1512" s="35"/>
        <tr r="C1869" s="35"/>
        <tr r="C3425" s="35"/>
        <tr r="C3291" s="35"/>
        <tr r="C2967" s="35"/>
        <tr r="C1036" s="35"/>
        <tr r="C3038" s="35"/>
        <tr r="C1855" s="35"/>
        <tr r="C394" s="35"/>
        <tr r="C2365" s="35"/>
        <tr r="C983" s="35"/>
        <tr r="C2576" s="35"/>
        <tr r="C1737" s="35"/>
        <tr r="C1884" s="35"/>
        <tr r="C2682" s="35"/>
        <tr r="C1019" s="35"/>
        <tr r="C1830" s="35"/>
        <tr r="C2280" s="35"/>
        <tr r="C524" s="35"/>
        <tr r="C2081" s="35"/>
        <tr r="C1073" s="35"/>
        <tr r="C542" s="35"/>
        <tr r="C1549" s="35"/>
        <tr r="C151" s="35"/>
        <tr r="C2381" s="35"/>
        <tr r="C319" s="35"/>
        <tr r="C2432" s="35"/>
        <tr r="C1939" s="35"/>
        <tr r="C552" s="35"/>
        <tr r="C2960" s="35"/>
        <tr r="C532" s="35"/>
        <tr r="C1879" s="35"/>
        <tr r="C281" s="35"/>
        <tr r="C2473" s="35"/>
        <tr r="C231" s="35"/>
        <tr r="C2600" s="35"/>
        <tr r="C735" s="35"/>
        <tr r="C180" s="35"/>
        <tr r="C2764" s="35"/>
        <tr r="C1170" s="35"/>
        <tr r="C541" s="35"/>
        <tr r="C310" s="35"/>
        <tr r="C3163" s="35"/>
        <tr r="C3150" s="35"/>
        <tr r="C3164" s="35"/>
        <tr r="C639" s="35"/>
        <tr r="C2638" s="35"/>
        <tr r="C472" s="35"/>
        <tr r="C2454" s="35"/>
        <tr r="C3384" s="35"/>
        <tr r="C1110" s="35"/>
        <tr r="C2126" s="35"/>
        <tr r="C3223" s="35"/>
        <tr r="C2996" s="35"/>
        <tr r="C1622" s="35"/>
        <tr r="C2269" s="35"/>
        <tr r="C2900" s="35"/>
        <tr r="C289" s="35"/>
        <tr r="C2110" s="35"/>
        <tr r="C2229" s="35"/>
        <tr r="C1653" s="35"/>
        <tr r="C2247" s="35"/>
        <tr r="C948" s="35"/>
        <tr r="C1206" s="35"/>
        <tr r="C1933" s="35"/>
        <tr r="C906" s="35"/>
        <tr r="C2592" s="35"/>
        <tr r="C980" s="35"/>
        <tr r="C2793" s="35"/>
        <tr r="C2769" s="35"/>
        <tr r="C1650" s="35"/>
        <tr r="C2075" s="35"/>
        <tr r="C218" s="35"/>
        <tr r="C761" s="35"/>
        <tr r="C2028" s="35"/>
        <tr r="C2362" s="35"/>
        <tr r="C1230" s="35"/>
        <tr r="C893" s="35"/>
        <tr r="C2428" s="35"/>
        <tr r="C2832" s="35"/>
        <tr r="C325" s="35"/>
        <tr r="C1076" s="35"/>
        <tr r="C3437" s="35"/>
        <tr r="C2864" s="35"/>
        <tr r="C804" s="35"/>
        <tr r="C967" s="35"/>
        <tr r="C1731" s="35"/>
        <tr r="C2130" s="35"/>
        <tr r="C890" s="35"/>
        <tr r="C1963" s="35"/>
        <tr r="C1299" s="35"/>
        <tr r="C3323" s="35"/>
        <tr r="C2472" s="35"/>
        <tr r="C2545" s="35"/>
        <tr r="C432" s="35"/>
        <tr r="C3430" s="35"/>
        <tr r="C1156" s="35"/>
        <tr r="C2917" s="35"/>
        <tr r="C1138" s="35"/>
        <tr r="C1548" s="35"/>
        <tr r="C2486" s="35"/>
        <tr r="C2928" s="35"/>
        <tr r="C443" s="35"/>
        <tr r="C326" s="35"/>
        <tr r="C2436" s="35"/>
        <tr r="C2107" s="35"/>
        <tr r="C1547" s="35"/>
        <tr r="C860" s="35"/>
        <tr r="C1757" s="35"/>
        <tr r="C2814" s="35"/>
        <tr r="C3225" s="35"/>
        <tr r="C2001" s="35"/>
        <tr r="C2298" s="35"/>
        <tr r="C222" s="35"/>
        <tr r="C317" s="35"/>
        <tr r="C424" s="35"/>
        <tr r="C3086" s="35"/>
        <tr r="C3208" s="35"/>
        <tr r="C1231" s="35"/>
        <tr r="C998" s="35"/>
        <tr r="C2405" s="35"/>
        <tr r="C908" s="35"/>
        <tr r="C727" s="35"/>
        <tr r="C2414" s="35"/>
        <tr r="C3381" s="35"/>
        <tr r="C3074" s="35"/>
        <tr r="C1692" s="35"/>
        <tr r="C729" s="35"/>
        <tr r="C1664" s="35"/>
        <tr r="C2951" s="35"/>
        <tr r="C2590" s="35"/>
        <tr r="C3369" s="35"/>
        <tr r="C313" s="35"/>
        <tr r="C683" s="35"/>
        <tr r="C1233" s="35"/>
        <tr r="C693" s="35"/>
        <tr r="C3079" s="35"/>
        <tr r="C2481" s="35"/>
        <tr r="C1465" s="35"/>
        <tr r="C402" s="35"/>
        <tr r="C1629" s="35"/>
        <tr r="C590" s="35"/>
        <tr r="C335" s="35"/>
        <tr r="C757" s="35"/>
        <tr r="C3045" s="35"/>
        <tr r="C1854" s="35"/>
        <tr r="C1317" s="35"/>
        <tr r="C228" s="35"/>
        <tr r="C1852" s="35"/>
        <tr r="C1072" s="35"/>
        <tr r="C2988" s="35"/>
        <tr r="C372" s="35"/>
        <tr r="C373" s="35"/>
        <tr r="C2398" s="35"/>
        <tr r="C3457" s="35"/>
        <tr r="C936" s="35"/>
        <tr r="C3213" s="35"/>
        <tr r="C2633" s="35"/>
        <tr r="C2797" s="35"/>
        <tr r="C3266" s="35"/>
        <tr r="C3419" s="35"/>
        <tr r="C2165" s="35"/>
        <tr r="C885" s="35"/>
        <tr r="C3088" s="35"/>
        <tr r="C2726" s="35"/>
        <tr r="C739" s="35"/>
        <tr r="C478" s="35"/>
        <tr r="C1517" s="35"/>
        <tr r="C2979" s="35"/>
        <tr r="C328" s="35"/>
        <tr r="C1437" s="35"/>
        <tr r="C1824" s="35"/>
        <tr r="C2335" s="35"/>
        <tr r="C1129" s="35"/>
        <tr r="C708" s="35"/>
        <tr r="C886" s="35"/>
        <tr r="C2005" s="35"/>
        <tr r="C2188" s="35"/>
        <tr r="C3184" s="35"/>
        <tr r="C660" s="35"/>
        <tr r="C2728" s="35"/>
        <tr r="C3261" s="35"/>
        <tr r="C2713" s="35"/>
        <tr r="C629" s="35"/>
        <tr r="C2310" s="35"/>
        <tr r="C456" s="35"/>
        <tr r="C1848" s="35"/>
        <tr r="C329" s="35"/>
        <tr r="C3300" s="35"/>
        <tr r="C3129" s="35"/>
        <tr r="C1064" s="35"/>
        <tr r="C2855" s="35"/>
        <tr r="C774" s="35"/>
        <tr r="C3426" s="35"/>
        <tr r="C3462" s="35"/>
        <tr r="C707" s="35"/>
        <tr r="C726" s="35"/>
        <tr r="C1660" s="35"/>
        <tr r="C1123" s="35"/>
        <tr r="C3251" s="35"/>
        <tr r="C2076" s="35"/>
        <tr r="C2955" s="35"/>
        <tr r="C1004" s="35"/>
        <tr r="C1468" s="35"/>
        <tr r="C1532" s="35"/>
        <tr r="C1909" s="35"/>
        <tr r="C1398" s="35"/>
        <tr r="C1839" s="35"/>
        <tr r="C2867" s="35"/>
        <tr r="C2781" s="35"/>
        <tr r="C3126" s="35"/>
        <tr r="C2711" s="35"/>
        <tr r="C1430" s="35"/>
        <tr r="C3248" s="35"/>
        <tr r="C1759" s="35"/>
        <tr r="C364" s="35"/>
        <tr r="C1005" s="35"/>
        <tr r="C1270" s="35"/>
        <tr r="C1181" s="35"/>
        <tr r="C2829" s="35"/>
        <tr r="C2519" s="35"/>
        <tr r="C932" s="35"/>
        <tr r="C2460" s="35"/>
        <tr r="C2051" s="35"/>
        <tr r="C768" s="35"/>
        <tr r="C581" s="35"/>
        <tr r="C981" s="35"/>
        <tr r="C601" s="35"/>
        <tr r="C1268" s="35"/>
        <tr r="C2483" s="35"/>
        <tr r="C978" s="35"/>
        <tr r="C1881" s="35"/>
        <tr r="C2553" s="35"/>
        <tr r="C2232" s="35"/>
        <tr r="C1194" s="35"/>
        <tr r="C1730" s="35"/>
        <tr r="C1828" s="35"/>
        <tr r="C2309" s="35"/>
        <tr r="C1204" s="35"/>
        <tr r="C1840" s="35"/>
        <tr r="C272" s="35"/>
        <tr r="C1035" s="35"/>
        <tr r="C711" s="35"/>
        <tr r="C2211" s="35"/>
        <tr r="C207" s="35"/>
        <tr r="C1663" s="35"/>
        <tr r="C1088" s="35"/>
        <tr r="C2106" s="35"/>
        <tr r="C2709" s="35"/>
        <tr r="C1478" s="35"/>
        <tr r="C309" s="35"/>
        <tr r="C682" s="35"/>
        <tr r="C1923" s="35"/>
        <tr r="C344" s="35"/>
        <tr r="C2557" s="35"/>
        <tr r="C1930" s="35"/>
        <tr r="C1314" s="35"/>
        <tr r="C1652" s="35"/>
        <tr r="C184" s="35"/>
        <tr r="C1337" s="35"/>
        <tr r="C1095" s="35"/>
        <tr r="C363" s="35"/>
        <tr r="C164" s="35"/>
        <tr r="C671" s="35"/>
        <tr r="C1539" s="35"/>
        <tr r="C550" s="35"/>
        <tr r="C2724" s="35"/>
        <tr r="C278" s="35"/>
        <tr r="C359" s="35"/>
        <tr r="C637" s="35"/>
        <tr r="C2176" s="35"/>
        <tr r="C1693" s="35"/>
        <tr r="C3124" s="35"/>
        <tr r="C169" s="35"/>
        <tr r="C1327" s="35"/>
        <tr r="C2402" s="35"/>
        <tr r="C609" s="35"/>
        <tr r="C1451" s="35"/>
        <tr r="C1914" s="35"/>
        <tr r="C2407" s="35"/>
        <tr r="C709" s="35"/>
        <tr r="C3134" s="35"/>
        <tr r="C3009" s="35"/>
        <tr r="C2334" s="35"/>
        <tr r="C1240" s="35"/>
        <tr r="C959" s="35"/>
        <tr r="C3447" s="35"/>
        <tr r="C2532" s="35"/>
        <tr r="C1639" s="35"/>
        <tr r="C2944" s="35"/>
        <tr r="C930" s="35"/>
        <tr r="C3468" s="35"/>
        <tr r="C1069" s="35"/>
        <tr r="C1365" s="35"/>
        <tr r="C957" s="35"/>
        <tr r="C2513" s="35"/>
        <tr r="C2990" s="35"/>
        <tr r="C1733" s="35"/>
        <tr r="C473" s="35"/>
        <tr r="C2012" s="35"/>
        <tr r="C1722" s="35"/>
        <tr r="C3262" s="35"/>
        <tr r="C840" s="35"/>
        <tr r="C1760" s="35"/>
        <tr r="C1148" s="35"/>
        <tr r="C1096" s="35"/>
        <tr r="C3372" s="35"/>
        <tr r="C2896" s="35"/>
        <tr r="C1238" s="35"/>
        <tr r="C1541" s="35"/>
        <tr r="C2487" s="35"/>
        <tr r="C1946" s="35"/>
        <tr r="C2050" s="35"/>
        <tr r="C2644" s="35"/>
        <tr r="C678" s="35"/>
        <tr r="C3450" s="35"/>
        <tr r="C1109" s="35"/>
        <tr r="C1569" s="35"/>
        <tr r="C3341" s="35"/>
        <tr r="C1901" s="35"/>
        <tr r="C2730" s="35"/>
        <tr r="C1891" s="35"/>
        <tr r="C3108" s="35"/>
        <tr r="C2716" s="35"/>
        <tr r="C755" s="35"/>
        <tr r="C3339" s="35"/>
        <tr r="C2583" s="35"/>
        <tr r="C1895" s="35"/>
        <tr r="C2162" s="35"/>
        <tr r="C604" s="35"/>
        <tr r="C808" s="35"/>
        <tr r="C2345" s="35"/>
        <tr r="C2947" s="35"/>
        <tr r="C3267" s="35"/>
        <tr r="C3352" s="35"/>
        <tr r="C334" s="35"/>
        <tr r="C2535" s="35"/>
        <tr r="C2009" s="35"/>
        <tr r="C2451" s="35"/>
        <tr r="C1602" s="35"/>
        <tr r="C939" s="35"/>
        <tr r="C964" s="35"/>
        <tr r="C1658" s="35"/>
        <tr r="C2616" s="35"/>
        <tr r="C3117" s="35"/>
        <tr r="C435" s="35"/>
        <tr r="C1490" s="35"/>
        <tr r="C2129" s="35"/>
        <tr r="C1185" s="35"/>
        <tr r="C2197" s="35"/>
        <tr r="C2457" s="35"/>
        <tr r="C756" s="35"/>
        <tr r="C3132" s="35"/>
        <tr r="C1822" s="35"/>
        <tr r="C903" s="35"/>
        <tr r="C220" s="35"/>
        <tr r="C3232" s="35"/>
        <tr r="C2499" s="35"/>
        <tr r="C2533" s="35"/>
        <tr r="C209" s="35"/>
        <tr r="C3292" s="35"/>
        <tr r="C1817" s="35"/>
        <tr r="C2230" s="35"/>
        <tr r="C2175" s="35"/>
        <tr r="C938" s="35"/>
        <tr r="C314" s="35"/>
        <tr r="C1301" s="35"/>
        <tr r="C323" s="35"/>
        <tr r="C1281" s="35"/>
        <tr r="C805" s="35"/>
        <tr r="C2003" s="35"/>
        <tr r="C747" s="35"/>
        <tr r="C565" s="35"/>
        <tr r="C2805" s="35"/>
        <tr r="C759" s="35"/>
        <tr r="C1454" s="35"/>
        <tr r="C1566" s="35"/>
        <tr r="C1537" s="35"/>
        <tr r="C1528" s="35"/>
        <tr r="C2837" s="35"/>
        <tr r="C528" s="35"/>
        <tr r="C558" s="35"/>
        <tr r="C2490" s="35"/>
        <tr r="C825" s="35"/>
        <tr r="C3217" s="35"/>
        <tr r="C823" s="35"/>
        <tr r="C2906" s="35"/>
        <tr r="C3154" s="35"/>
        <tr r="C1823" s="35"/>
        <tr r="C1345" s="35"/>
        <tr r="C1427" s="35"/>
        <tr r="C1551" s="35"/>
        <tr r="C2812" s="35"/>
        <tr r="C732" s="35"/>
        <tr r="C282" s="35"/>
        <tr r="C3214" s="35"/>
        <tr r="C2186" s="35"/>
        <tr r="C481" s="35"/>
        <tr r="C2391" s="35"/>
        <tr r="C3382" s="35"/>
        <tr r="C654" s="35"/>
        <tr r="C2704" s="35"/>
        <tr r="C603" s="35"/>
        <tr r="C926" s="35"/>
        <tr r="C2594" s="35"/>
        <tr r="C1630" s="35"/>
        <tr r="C2145" s="35"/>
        <tr r="C538" s="35"/>
        <tr r="C197" s="35"/>
        <tr r="C861" s="35"/>
        <tr r="C2549" s="35"/>
        <tr r="C2082" s="35"/>
        <tr r="C1303" s="35"/>
        <tr r="C1735" s="35"/>
        <tr r="C1748" s="35"/>
        <tr r="C1992" s="35"/>
        <tr r="C247" s="35"/>
        <tr r="C2163" s="35"/>
        <tr r="C656" s="35"/>
        <tr r="C3378" s="35"/>
        <tr r="C1037" s="35"/>
        <tr r="C2898" s="35"/>
        <tr r="C3062" s="35"/>
        <tr r="C1582" s="35"/>
        <tr r="C1385" s="35"/>
        <tr r="C2295" s="35"/>
        <tr r="C1998" s="35"/>
        <tr r="C1159" s="35"/>
        <tr r="C3354" s="35"/>
        <tr r="C3111" s="35"/>
        <tr r="C2954" s="35"/>
        <tr r="C889" s="35"/>
        <tr r="C2983" s="35"/>
        <tr r="C1846" s="35"/>
        <tr r="C785" s="35"/>
        <tr r="C1726" s="35"/>
        <tr r="C2878" s="35"/>
        <tr r="C2789" s="35"/>
        <tr r="C3260" s="35"/>
        <tr r="C615" s="35"/>
        <tr r="C1311" s="35"/>
        <tr r="C1401" s="35"/>
        <tr r="C2659" s="35"/>
        <tr r="C2714" s="35"/>
        <tr r="C2552" s="35"/>
        <tr r="C782" s="35"/>
        <tr r="C2771" s="35"/>
        <tr r="C987" s="35"/>
        <tr r="C1949" s="35"/>
        <tr r="C3192" s="35"/>
        <tr r="C3431" s="35"/>
        <tr r="C2311" s="35"/>
        <tr r="C1648" s="35"/>
        <tr r="C2491" s="35"/>
        <tr r="C548" s="35"/>
        <tr r="C1844" s="35"/>
        <tr r="C1502" s="35"/>
        <tr r="C788" s="35"/>
        <tr r="C802" s="35"/>
        <tr r="C2151" s="35"/>
        <tr r="C2468" s="35"/>
        <tr r="C1659" s="35"/>
        <tr r="C1107" s="35"/>
        <tr r="C2233" s="35"/>
        <tr r="C3165" s="35"/>
        <tr r="C1258" s="35"/>
        <tr r="C636" s="35"/>
        <tr r="C3133" s="35"/>
        <tr r="C199" s="35"/>
        <tr r="C1784" s="35"/>
        <tr r="C855" s="35"/>
        <tr r="C1631" s="35"/>
        <tr r="C2934" s="35"/>
        <tr r="C1039" s="35"/>
        <tr r="C1995" s="35"/>
        <tr r="C563" s="35"/>
        <tr r="C2681" s="35"/>
        <tr r="C3342" s="35"/>
        <tr r="C1485" s="35"/>
        <tr r="C2002" s="35"/>
        <tr r="C501" s="35"/>
        <tr r="C3275" s="35"/>
        <tr r="C1636" s="35"/>
        <tr r="C2471" s="35"/>
        <tr r="C1943" s="35"/>
        <tr r="C1139" s="35"/>
        <tr r="C702" s="35"/>
        <tr r="C921" s="35"/>
        <tr r="C2695" s="35"/>
        <tr r="C3315" s="35"/>
        <tr r="C1927" s="35"/>
        <tr r="C612" s="35"/>
        <tr r="C2205" s="35"/>
        <tr r="C2016" s="35"/>
        <tr r="C3351" s="35"/>
        <tr r="C2622" s="35"/>
        <tr r="C1137" s="35"/>
        <tr r="C2010" s="35"/>
        <tr r="C238" s="35"/>
        <tr r="C3258" s="35"/>
        <tr r="C3017" s="35"/>
        <tr r="C3120" s="35"/>
        <tr r="C2344" s="35"/>
        <tr r="C3138" s="35"/>
        <tr r="C1113" s="35"/>
        <tr r="C1897" s="35"/>
        <tr r="C982" s="35"/>
        <tr r="C738" s="35"/>
        <tr r="C2078" s="35"/>
        <tr r="C988" s="35"/>
        <tr r="C2208" s="35"/>
        <tr r="C2775" s="35"/>
        <tr r="C2886" s="35"/>
        <tr r="C3441" s="35"/>
        <tr r="C3171" s="35"/>
        <tr r="C1462" s="35"/>
        <tr r="C3226" s="35"/>
        <tr r="C1322" s="35"/>
        <tr r="C2466" s="35"/>
        <tr r="C3463" s="35"/>
        <tr r="C2396" s="35"/>
        <tr r="C153" s="35"/>
        <tr r="C2431" s="35"/>
        <tr r="C3227" s="35"/>
        <tr r="C2727" s="35"/>
        <tr r="C2235" s="35"/>
        <tr r="C1463" s="35"/>
        <tr r="C2143" s="35"/>
        <tr r="C2676" s="35"/>
        <tr r="C1766" s="35"/>
        <tr r="C1754" s="35"/>
        <tr r="C3272" s="35"/>
        <tr r="C2375" s="35"/>
        <tr r="C2139" s="35"/>
        <tr r="C1085" s="35"/>
        <tr r="C852" s="35"/>
        <tr r="C1434" s="35"/>
        <tr r="C970" s="35"/>
        <tr r="C960" s="35"/>
        <tr r="C3368" s="35"/>
        <tr r="C943" s="35"/>
        <tr r="C1446" s="35"/>
        <tr r="C2112" s="35"/>
        <tr r="C549" s="35"/>
        <tr r="C1410" s="35"/>
        <tr r="C1712" s="35"/>
        <tr r="C2386" s="35"/>
        <tr r="C1964" s="35"/>
        <tr r="C3188" s="35"/>
        <tr r="C1247" s="35"/>
        <tr r="C338" s="35"/>
        <tr r="C3068" s="35"/>
        <tr r="C1402" s="35"/>
        <tr r="C811" s="35"/>
        <tr r="C1555" s="35"/>
        <tr r="C2884" s="35"/>
        <tr r="C3281" s="35"/>
        <tr r="C923" s="35"/>
        <tr r="C1956" s="35"/>
        <tr r="C2073" s="35"/>
        <tr r="C1219" s="35"/>
        <tr r="C3306" s="35"/>
        <tr r="C3209" s="35"/>
        <tr r="C3489" s="35"/>
        <tr r="C3060" s="35"/>
        <tr r="C1677" s="35"/>
        <tr r="C191" s="35"/>
        <tr r="C544" s="35"/>
        <tr r="C2080" s="35"/>
        <tr r="C1711" s="35"/>
        <tr r="C2329" s="35"/>
        <tr r="C1584" s="35"/>
        <tr r="C1601" s="35"/>
        <tr r="C2284" s="35"/>
        <tr r="C1790" s="35"/>
        <tr r="C2474" s="35"/>
        <tr r="C361" s="35"/>
        <tr r="C168" s="35"/>
        <tr r="C2838" s="35"/>
        <tr r="C633" s="35"/>
        <tr r="C762" s="35"/>
        <tr r="C2096" s="35"/>
        <tr r="C2722" s="35"/>
        <tr r="C1676" s="35"/>
        <tr r="C2950" s="35"/>
        <tr r="C2725" s="35"/>
        <tr r="C2079" s="35"/>
        <tr r="C1014" s="35"/>
        <tr r="C2127" s="35"/>
        <tr r="C3379" s="35"/>
        <tr r="C378" s="35"/>
        <tr r="C1994" s="35"/>
        <tr r="C2072" s="35"/>
        <tr r="C2819" s="35"/>
        <tr r="C2558" s="35"/>
        <tr r="C3036" s="35"/>
        <tr r="C1048" s="35"/>
        <tr r="C3091" s="35"/>
        <tr r="C2324" s="35"/>
        <tr r="C3027" s="35"/>
        <tr r="C3218" s="35"/>
        <tr r="C1913" s="35"/>
        <tr r="C2971" s="35"/>
        <tr r="C3166" s="35"/>
        <tr r="C2040" s="35"/>
        <tr r="C337" s="35"/>
        <tr r="C1346" s="35"/>
        <tr r="C3308" s="35"/>
        <tr r="C2729" s="35"/>
        <tr r="C887" s="35"/>
        <tr r="C2501" s="35"/>
        <tr r="C369" s="35"/>
        <tr r="C3076" s="35"/>
        <tr r="C2322" s="35"/>
        <tr r="C888" s="35"/>
        <tr r="C1942" s="35"/>
        <tr r="C2811" s="35"/>
        <tr r="C280" s="35"/>
        <tr r="C2566" s="35"/>
        <tr r="C2409" s="35"/>
        <tr r="C3046" s="35"/>
        <tr r="C833" s="35"/>
        <tr r="C2780" s="35"/>
        <tr r="C3293" s="35"/>
        <tr r="C497" s="35"/>
        <tr r="C1993" s="35"/>
        <tr r="C1144" s="35"/>
        <tr r="C1815" s="35"/>
        <tr r="C1381" s="35"/>
        <tr r="C171" s="35"/>
        <tr r="C3053" s="35"/>
        <tr r="C1520" s="35"/>
        <tr r="C1867" s="35"/>
        <tr r="C1218" s="35"/>
        <tr r="C1122" s="35"/>
        <tr r="C387" s="35"/>
        <tr r="C2226" s="35"/>
        <tr r="C3137" s="35"/>
        <tr r="C606" s="35"/>
        <tr r="C1853" s="35"/>
        <tr r="C3282" s="35"/>
        <tr r="C2609" s="35"/>
        <tr r="C253" s="35"/>
        <tr r="C1080" s="35"/>
        <tr r="C1753" s="35"/>
        <tr r="C2603" s="35"/>
        <tr r="C1713" s="35"/>
        <tr r="C1685" s="35"/>
        <tr r="C1165" s="35"/>
        <tr r="C2368" s="35"/>
        <tr r="C891" s="35"/>
        <tr r="C1034" s="35"/>
        <tr r="C985" s="35"/>
        <tr r="C1321" s="35"/>
        <tr r="C3288" s="35"/>
        <tr r="C3484" s="35"/>
        <tr r="C3464" s="35"/>
        <tr r="C995" s="35"/>
        <tr r="C304" s="35"/>
        <tr r="C2379" s="35"/>
        <tr r="C170" s="35"/>
        <tr r="C974" s="35"/>
        <tr r="C158" s="35"/>
        <tr r="C2862" s="35"/>
        <tr r="C666" s="35"/>
        <tr r="C1105" s="35"/>
        <tr r="C246" s="35"/>
        <tr r="C1866" s="35"/>
        <tr r="C2477" s="35"/>
        <tr r="C2826" s="35"/>
        <tr r="C2828" s="35"/>
        <tr r="C1628" s="35"/>
        <tr r="C676" s="35"/>
        <tr r="C3075" s="35"/>
        <tr r="C819" s="35"/>
        <tr r="C2975" s="35"/>
        <tr r="C1229" s="35"/>
        <tr r="C1368" s="35"/>
        <tr r="C2220" s="35"/>
        <tr r="C1577" s="35"/>
        <tr r="C1155" s="35"/>
        <tr r="C1331" s="35"/>
        <tr r="C2899" s="35"/>
        <tr r="C652" s="35"/>
        <tr r="C917" s="35"/>
        <tr r="C1473" s="35"/>
        <tr r="C2191" s="35"/>
        <tr r="C1332" s="35"/>
        <tr r="C165" s="35"/>
        <tr r="C1414" s="35"/>
        <tr r="C955" s="35"/>
        <tr r="C1261" s="35"/>
        <tr r="C807" s="35"/>
        <tr r="C551" s="35"/>
        <tr r="C3271" s="35"/>
        <tr r="C2157" s="35"/>
        <tr r="C820" s="35"/>
        <tr r="C854" s="35"/>
        <tr r="C1121" s="35"/>
        <tr r="C1146" s="35"/>
        <tr r="C2684" s="35"/>
        <tr r="C717" s="35"/>
        <tr r="C764" s="35"/>
        <tr r="C2283" s="35"/>
        <tr r="C1147" s="35"/>
        <tr r="C270" s="35"/>
        <tr r="C2936" s="35"/>
        <tr r="C295" s="35"/>
        <tr r="C925" s="35"/>
        <tr r="C236" s="35"/>
        <tr r="C3413" s="35"/>
        <tr r="C1409" s="35"/>
        <tr r="C1793" s="35"/>
        <tr r="C2087" s="35"/>
        <tr r="C507" s="35"/>
        <tr r="C3059" s="35"/>
        <tr r="C1688" s="35"/>
        <tr r="C1907" s="35"/>
        <tr r="C3396" s="35"/>
        <tr r="C2504" s="35"/>
        <tr r="C619" s="35"/>
        <tr r="C1578" s="35"/>
        <tr r="C1316" s="35"/>
        <tr r="C2390" s="35"/>
        <tr r="C381" s="35"/>
        <tr r="C2694" s="35"/>
        <tr r="C929" s="35"/>
        <tr r="C2958" s="35"/>
        <tr r="C767" s="35"/>
        <tr r="C1032" s="35"/>
        <tr r="C1487" s="35"/>
        <tr r="C1966" s="35"/>
        <tr r="C2128" s="35"/>
        <tr r="C1861" s="35"/>
        <tr r="C1209" s="35"/>
        <tr r="C3092" s="35"/>
        <tr r="C3039" s="35"/>
        <tr r="C674" s="35"/>
        <tr r="C2843" s="35"/>
        <tr r="C534" s="35"/>
        <tr r="C3207" s="35"/>
        <tr r="C731" s="35"/>
        <tr r="C490" s="35"/>
        <tr r="C2517" s="35"/>
        <tr r="C2701" s="35"/>
        <tr r="C468" s="35"/>
        <tr r="C287" s="35"/>
        <tr r="C3065" s="35"/>
        <tr r="C1370" s="35"/>
        <tr r="C1926" s="35"/>
        <tr r="C937" s="35"/>
        <tr r="C2416" s="35"/>
        <tr r="C1178" s="35"/>
        <tr r="C2593" s="35"/>
        <tr r="C1056" s="35"/>
        <tr r="C3375" s="35"/>
        <tr r="C214" s="35"/>
        <tr r="C2419" s="35"/>
        <tr r="C1704" s="35"/>
        <tr r="C832" s="35"/>
        <tr r="C3104" s="35"/>
        <tr r="C2587" s="35"/>
        <tr r="C3201" s="35"/>
        <tr r="C1543" s="35"/>
        <tr r="C2142" s="35"/>
        <tr r="C2582" s="35"/>
        <tr r="C912" s="35"/>
        <tr r="C1274" s="35"/>
        <tr r="C1743" s="35"/>
        <tr r="C2539" s="35"/>
        <tr r="C3073" s="35"/>
        <tr r="C1184" s="35"/>
        <tr r="C826" s="35"/>
        <tr r="C1166" s="35"/>
        <tr r="C2372" s="35"/>
        <tr r="C3435" s="35"/>
        <tr r="C2300" s="35"/>
        <tr r="C3467" s="35"/>
        <tr r="C651" s="35"/>
        <tr r="C1829" s="35"/>
        <tr r="C1835" s="35"/>
        <tr r="C2777" s="35"/>
        <tr r="C2859" s="35"/>
        <tr r="C2508" s="35"/>
        <tr r="C426" s="35"/>
        <tr r="C480" s="35"/>
        <tr r="C1043" s="35"/>
        <tr r="C2288" s="35"/>
        <tr r="C2573" s="35"/>
        <tr r="C699" s="35"/>
        <tr r="C2815" s="35"/>
        <tr r="C2465" s="35"/>
        <tr r="C1323" s="35"/>
        <tr r="C260" s="35"/>
        <tr r="C3317" s="35"/>
        <tr r="C1443" s="35"/>
        <tr r="C3332" s="35"/>
        <tr r="C2860" s="35"/>
        <tr r="C3109" s="35"/>
        <tr r="C1770" s="35"/>
        <tr r="C1783" s="35"/>
        <tr r="C3321" s="35"/>
        <tr r="C1531" s="35"/>
        <tr r="C1295" s="35"/>
        <tr r="C2118" s="35"/>
        <tr r="C993" s="35"/>
        <tr r="C2921" s="35"/>
        <tr r="C2119" s="35"/>
        <tr r="C3326" s="35"/>
        <tr r="C1298" s="35"/>
        <tr r="C697" s="35"/>
        <tr r="C2459" s="35"/>
        <tr r="C1200" s="35"/>
        <tr r="C2377" s="35"/>
        <tr r="C1215" s="35"/>
        <tr r="C2662" s="35"/>
        <tr r="C288" s="35"/>
        <tr r="C2540" s="35"/>
        <tr r="C2575" s="35"/>
        <tr r="C3259" s="35"/>
        <tr r="C1536" s="35"/>
        <tr r="C2740" s="35"/>
        <tr r="C1734" s="35"/>
        <tr r="C2086" s="35"/>
        <tr r="C3145" s="35"/>
        <tr r="C790" s="35"/>
        <tr r="C2030" s="35"/>
        <tr r="C2690" s="35"/>
        <tr r="C3078" s="35"/>
        <tr r="C1800" s="35"/>
        <tr r="C1453" s="35"/>
        <tr r="C1141" s="35"/>
        <tr r="C553" s="35"/>
        <tr r="C2385" s="35"/>
        <tr r="C3349" s="35"/>
        <tr r="C1411" s="35"/>
        <tr r="C2019" s="35"/>
        <tr r="C2292" s="35"/>
        <tr r="C2735" s="35"/>
        <tr r="C2222" s="35"/>
        <tr r="C1960" s="35"/>
        <tr r="C2521" s="35"/>
        <tr r="C1021" s="35"/>
        <tr r="C376" s="35"/>
        <tr r="C447" s="35"/>
        <tr r="C2202" s="35"/>
        <tr r="C2654" s="35"/>
        <tr r="C245" s="35"/>
        <tr r="C2264" s="35"/>
        <tr r="C2339" s="35"/>
        <tr r="C2249" s="35"/>
        <tr r="C2560" s="35"/>
        <tr r="C1404" s="35"/>
        <tr r="C1707" s="35"/>
        <tr r="C2536" s="35"/>
        <tr r="C2734" s="35"/>
        <tr r="C3128" s="35"/>
        <tr r="C3011" s="35"/>
        <tr r="C1151" s="35"/>
        <tr r="C753" s="35"/>
        <tr r="C1098" s="35"/>
        <tr r="C2095" s="35"/>
        <tr r="C2022" s="35"/>
        <tr r="C969" s="35"/>
        <tr r="C1953" s="35"/>
        <tr r="C773" s="35"/>
        <tr r="C3142" s="35"/>
        <tr r="C1767" s="35"/>
        <tr r="C3454" s="35"/>
        <tr r="C3006" s="35"/>
        <tr r="C2796" s="35"/>
        <tr r="C1195" s="35"/>
        <tr r="C3183" s="35"/>
        <tr r="C564" s="35"/>
        <tr r="C3357" s="35"/>
        <tr r="C533" s="35"/>
        <tr r="C430" s="35"/>
        <tr r="C624" s="35"/>
        <tr r="C909" s="35"/>
        <tr r="C2221" s="35"/>
        <tr r="C3471" s="35"/>
        <tr r="C1845" s="35"/>
        <tr r="C1025" s="35"/>
        <tr r="C1710" s="35"/>
        <tr r="C971" s="35"/>
        <tr r="C1882" s="35"/>
        <tr r="C2817" s="35"/>
        <tr r="C1017" s="35"/>
        <tr r="C3179" s="35"/>
        <tr r="C1808" s="35"/>
        <tr r="C1792" s="35"/>
        <tr r="C2952" s="35"/>
        <tr r="C1235" s="35"/>
        <tr r="C1289" s="35"/>
        <tr r="C1976" s="35"/>
        <tr r="C2177" s="35"/>
        <tr r="C1482" s="35"/>
        <tr r="C2178" s="35"/>
        <tr r="C415" s="35"/>
        <tr r="C1819" s="35"/>
        <tr r="C1967" s="35"/>
        <tr r="C2256" s="35"/>
        <tr r="C1935" s="35"/>
        <tr r="C1598" s="35"/>
        <tr r="C2574" s="35"/>
        <tr r="C1066" s="35"/>
        <tr r="C3490" s="35"/>
        <tr r="C1176" s="35"/>
        <tr r="C2323" s="35"/>
        <tr r="C290" s="35"/>
        <tr r="C477" s="35"/>
        <tr r="C2998" s="35"/>
        <tr r="C1474" s="35"/>
        <tr r="C1010" s="35"/>
        <tr r="C1703" s="35"/>
        <tr r="C3433" s="35"/>
        <tr r="C2772" s="35"/>
        <tr r="C2000" s="35"/>
        <tr r="C2154" s="35"/>
        <tr r="C1177" s="35"/>
        <tr r="C2883" s="35"/>
        <tr r="C2124" s="35"/>
        <tr r="C2665" s="35"/>
        <tr r="C949" s="35"/>
        <tr r="C2125" s="35"/>
        <tr r="C2534" s="35"/>
        <tr r="C1477" s="35"/>
        <tr r="C2524" s="35"/>
        <tr r="C877" s="35"/>
        <tr r="C2963" s="35"/>
        <tr r="C2181" s="35"/>
        <tr r="C2615" s="35"/>
        <tr r="C2462" s="35"/>
        <tr r="C1496" s="35"/>
        <tr r="C2276" s="35"/>
        <tr r="C3149" s="35"/>
        <tr r="C1812" s="35"/>
        <tr r="C1813" s="35"/>
        <tr r="C2581" s="35"/>
        <tr r="C2926" s="35"/>
        <tr r="C1947" s="35"/>
        <tr r="C2484" s="35"/>
        <tr r="C792" s="35"/>
        <tr r="C2909" s="35"/>
        <tr r="C1719" s="35"/>
        <tr r="C1029" s="35"/>
        <tr r="C1873" s="35"/>
        <tr r="C1108" s="35"/>
        <tr r="C2596" s="35"/>
        <tr r="C2156" s="35"/>
        <tr r="C421" s="35"/>
        <tr r="C2892" s="35"/>
        <tr r="C318" s="35"/>
        <tr r="C1592" s="35"/>
        <tr r="C1763" s="35"/>
        <tr r="C1442" s="35"/>
        <tr r="C2380" s="35"/>
        <tr r="C2610" s="35"/>
        <tr r="C3135" s="35"/>
        <tr r="C3410" s="35"/>
        <tr r="C2346" s="35"/>
        <tr r="C2663" s="35"/>
        <tr r="C1447" s="35"/>
        <tr r="C1746" s="35"/>
        <tr r="C2888" s="35"/>
        <tr r="C2870" s="35"/>
        <tr r="C476" s="35"/>
        <tr r="C2423" s="35"/>
        <tr r="C3327" s="35"/>
        <tr r="C1059" s="35"/>
        <tr r="C593" s="35"/>
        <tr r="C2643" s="35"/>
        <tr r="C2572" s="35"/>
        <tr r="C3398" s="35"/>
        <tr r="C1022" s="35"/>
        <tr r="C2965" s="35"/>
        <tr r="C3434" s="35"/>
        <tr r="C2946" s="35"/>
        <tr r="C1145" s="35"/>
        <tr r="C2044" s="35"/>
        <tr r="C2153" s="35"/>
        <tr r="C226" s="35"/>
        <tr r="C922" s="35"/>
        <tr r="C221" s="35"/>
        <tr r="C2263" s="35"/>
        <tr r="C2470" s="35"/>
        <tr r="C1669" s="35"/>
        <tr r="C3268" s="35"/>
        <tr r="C3048" s="35"/>
        <tr r="C710" s="35"/>
        <tr r="C1700" s="35"/>
        <tr r="C1241" s="35"/>
        <tr r="C750" s="35"/>
        <tr r="C2997" s="35"/>
        <tr r="C3087" s="35"/>
        <tr r="C1192" s="35"/>
        <tr r="C307" s="35"/>
        <tr r="C3032" s="35"/>
        <tr r="C3340" s="35"/>
        <tr r="C2241" s="35"/>
        <tr r="C1684" s="35"/>
        <tr r="C2623" s="35"/>
        <tr r="C1018" s="35"/>
        <tr r="C2228" s="35"/>
        <tr r="C2565" s="35"/>
        <tr r="C2707" s="35"/>
        <tr r="C2528" s="35"/>
        <tr r="C3024" s="35"/>
        <tr r="C1691" s="35"/>
        <tr r="C1574" s="35"/>
        <tr r="C2693" s="35"/>
        <tr r="C829" s="35"/>
        <tr r="C3452" s="35"/>
        <tr r="C155" s="35"/>
        <tr r="C1083" s="35"/>
        <tr r="C2853" s="35"/>
        <tr r="C1304" s="35"/>
        <tr r="C449" s="35"/>
        <tr r="C1749" s="35"/>
        <tr r="C1260" s="35"/>
        <tr r="C2953" s="35"/>
        <tr r="C2356" s="35"/>
        <tr r="C2755" s="35"/>
        <tr r="C2821" s="35"/>
        <tr r="C2744" s="35"/>
        <tr r="C427" s="35"/>
        <tr r="C679" s="35"/>
        <tr r="C1154" s="35"/>
        <tr r="C2160" s="35"/>
        <tr r="C677" s="35"/>
        <tr r="C1213" s="35"/>
        <tr r="C1900" s="35"/>
        <tr r="C1514" s="35"/>
        <tr r="C3483" s="35"/>
        <tr r="C3107" s="35"/>
        <tr r="C2449" s="35"/>
        <tr r="C2272" s="35"/>
        <tr r="C2588" s="35"/>
        <tr r="C3044" s="35"/>
        <tr r="C1604" s="35"/>
        <tr r="C3080" s="35"/>
        <tr r="C2251" s="35"/>
        <tr r="C2506" s="35"/>
        <tr r="C2305" s="35"/>
        <tr r="C1094" s="35"/>
        <tr r="C2260" s="35"/>
        <tr r="C2840" s="35"/>
        <tr r="C3478" s="35"/>
        <tr r="C1526" s="35"/>
        <tr r="C627" s="35"/>
        <tr r="C241" s="35"/>
        <tr r="C2420" s="35"/>
        <tr r="C2943" s="35"/>
        <tr r="C3303" s="35"/>
        <tr r="C2984" s="35"/>
        <tr r="C766" s="35"/>
        <tr r="C934" s="35"/>
        <tr r="C2077" s="35"/>
        <tr r="C1142" s="35"/>
        <tr r="C638" s="35"/>
        <tr r="C2327" s="35"/>
        <tr r="C1615" s="35"/>
        <tr r="C443" s="45"/>
        <tr r="C1001" s="45"/>
        <tr r="C777" s="45"/>
        <tr r="C189" s="45"/>
        <tr r="C365" s="45"/>
        <tr r="C301" s="45"/>
        <tr r="C1157" s="45"/>
        <tr r="C850" s="45"/>
        <tr r="C283" s="45"/>
        <tr r="C344" s="45"/>
        <tr r="C690" s="45"/>
        <tr r="C135" s="45"/>
        <tr r="C1013" s="45"/>
        <tr r="C2274" s="45"/>
        <tr r="C1134" s="45"/>
        <tr r="C481" s="45"/>
        <tr r="C1634" s="45"/>
        <tr r="C574" s="45"/>
        <tr r="C924" s="45"/>
        <tr r="C929" s="45"/>
        <tr r="C1400" s="45"/>
        <tr r="C412" s="45"/>
        <tr r="C516" s="45"/>
        <tr r="C708" s="45"/>
        <tr r="C300" s="45"/>
        <tr r="C377" s="45"/>
        <tr r="C656" s="45"/>
        <tr r="C231" s="45"/>
        <tr r="C1457" s="45"/>
        <tr r="C530" s="45"/>
        <tr r="C635" s="45"/>
        <tr r="C1479" s="45"/>
        <tr r="C191" s="45"/>
        <tr r="C1383" s="45"/>
        <tr r="C1263" s="45"/>
        <tr r="C1418" s="45"/>
        <tr r="C1024" s="45"/>
        <tr r="C1120" s="45"/>
        <tr r="C870" s="45"/>
        <tr r="C390" s="45"/>
        <tr r="C166" s="45"/>
        <tr r="C1467" s="45"/>
        <tr r="C920" s="45"/>
        <tr r="C1077" s="45"/>
        <tr r="C744" s="45"/>
        <tr r="C733" s="45"/>
        <tr r="C306" s="45"/>
        <tr r="C225" s="45"/>
        <tr r="C371" s="45"/>
        <tr r="C1477" s="45"/>
        <tr r="C397" s="45"/>
        <tr r="C1010" s="45"/>
        <tr r="C261" s="45"/>
        <tr r="C856" s="45"/>
        <tr r="C1475" s="45"/>
        <tr r="C515" s="45"/>
        <tr r="C206" s="45"/>
        <tr r="C1033" s="45"/>
        <tr r="C198" s="45"/>
        <tr r="C418" s="45"/>
        <tr r="C862" s="45"/>
        <tr r="C968" s="45"/>
        <tr r="C152" s="45"/>
        <tr r="C570" s="45"/>
        <tr r="C496" s="45"/>
        <tr r="C976" s="45"/>
        <tr r="C962" s="45"/>
        <tr r="C746" s="45"/>
        <tr r="C611" s="45"/>
        <tr r="C1386" s="45"/>
        <tr r="C334" s="45"/>
        <tr r="C192" s="45"/>
        <tr r="C168" s="45"/>
        <tr r="C193" s="45"/>
        <tr r="C632" s="45"/>
        <tr r="C1009" s="45"/>
        <tr r="C595" s="45"/>
        <tr r="C571" s="45"/>
        <tr r="C969" s="45"/>
        <tr r="C745" s="45"/>
        <tr r="C1617" s="45"/>
        <tr r="C1211" s="45"/>
        <tr r="C1762" s="45"/>
        <tr r="C427" s="45"/>
        <tr r="C1029" s="45"/>
        <tr r="C312" s="45"/>
        <tr r="C1421" s="45"/>
        <tr r="C260" s="45"/>
        <tr r="C681" s="45"/>
        <tr r="C503" s="45"/>
        <tr r="C416" s="45"/>
        <tr r="C1815" s="45"/>
        <tr r="C2063" s="45"/>
        <tr r="C875" s="45"/>
        <tr r="C1109" s="45"/>
        <tr r="C407" s="45"/>
        <tr r="C1072" s="45"/>
        <tr r="C726" s="45"/>
        <tr r="C203" s="45"/>
        <tr r="C792" s="45"/>
        <tr r="C1585" s="45"/>
        <tr r="C177" s="45"/>
        <tr r="C1282" s="45"/>
        <tr r="C932" s="45"/>
        <tr r="C1186" s="45"/>
        <tr r="C944" s="45"/>
        <tr r="C240" s="45"/>
        <tr r="C535" s="45"/>
        <tr r="C1176" s="45"/>
        <tr r="C149" s="45"/>
        <tr r="C230" s="45"/>
        <tr r="C448" s="45"/>
        <tr r="C2070" s="45"/>
        <tr r="C1741" s="45"/>
        <tr r="C831" s="45"/>
        <tr r="C891" s="45"/>
        <tr r="C1335" s="45"/>
        <tr r="C484" s="45"/>
        <tr r="C877" s="45"/>
        <tr r="C592" s="45"/>
        <tr r="C164" s="45"/>
        <tr r="C1797" s="45"/>
        <tr r="C1046" s="45"/>
        <tr r="C1992" s="45"/>
        <tr r="C1265" s="45"/>
        <tr r="C655" s="45"/>
        <tr r="C1012" s="45"/>
        <tr r="C1568" s="45"/>
        <tr r="C1048" s="45"/>
        <tr r="C367" s="45"/>
        <tr r="C1794" s="45"/>
        <tr r="C169" s="45"/>
        <tr r="C1234" s="45"/>
        <tr r="C1175" s="45"/>
        <tr r="C674" s="45"/>
        <tr r="C1867" s="45"/>
        <tr r="C1667" s="45"/>
        <tr r="C927" s="45"/>
        <tr r="C1497" s="45"/>
        <tr r="C848" s="45"/>
        <tr r="C494" s="45"/>
        <tr r="C411" s="45"/>
        <tr r="C964" s="45"/>
        <tr r="C572" s="45"/>
        <tr r="C558" s="45"/>
        <tr r="C1232" s="45"/>
        <tr r="C657" s="45"/>
        <tr r="C317" s="45"/>
        <tr r="C1433" s="45"/>
        <tr r="C1154" s="45"/>
        <tr r="C1133" s="45"/>
        <tr r="C303" s="45"/>
        <tr r="C1314" s="45"/>
        <tr r="C791" s="45"/>
        <tr r="C1610" s="45"/>
        <tr r="C254" s="45"/>
        <tr r="C1759" s="45"/>
        <tr r="C357" s="45"/>
        <tr r="C253" s="45"/>
        <tr r="C131" s="45"/>
        <tr r="C1281" s="45"/>
        <tr r="C1201" s="45"/>
        <tr r="C1997" s="45"/>
        <tr r="C762" s="45"/>
        <tr r="C921" s="45"/>
        <tr r="C489" s="45"/>
        <tr r="C214" s="45"/>
        <tr r="C585" s="45"/>
        <tr r="C544" s="45"/>
        <tr r="C1021" s="45"/>
        <tr r="C1200" s="45"/>
        <tr r="C1837" s="45"/>
        <tr r="C567" s="45"/>
        <tr r="C368" s="45"/>
        <tr r="C1117" s="45"/>
        <tr r="C366" s="45"/>
        <tr r="C2518" s="45"/>
        <tr r="C1552" s="45"/>
        <tr r="C244" s="45"/>
        <tr r="C486" s="45"/>
        <tr r="C147" s="45"/>
        <tr r="C725" s="45"/>
        <tr r="C630" s="45"/>
        <tr r="C520" s="45"/>
        <tr r="C408" s="45"/>
        <tr r="C182" s="45"/>
        <tr r="C436" s="45"/>
        <tr r="C450" s="45"/>
        <tr r="C1078" s="45"/>
        <tr r="C794" s="45"/>
        <tr r="C563" s="45"/>
        <tr r="C903" s="45"/>
        <tr r="C179" s="45"/>
        <tr r="C727" s="45"/>
        <tr r="C340" s="45"/>
        <tr r="C1518" s="45"/>
        <tr r="C716" s="45"/>
        <tr r="C617" s="45"/>
        <tr r="C2241" s="45"/>
        <tr r="C545" s="45"/>
        <tr r="C865" s="45"/>
        <tr r="C817" s="45"/>
        <tr r="C351" s="45"/>
        <tr r="C385" s="45"/>
        <tr r="C789" s="45"/>
        <tr r="C647" s="45"/>
        <tr r="C130" s="45"/>
        <tr r="C728" s="45"/>
        <tr r="C492" s="45"/>
        <tr r="C452" s="45"/>
        <tr r="C1862" s="45"/>
        <tr r="C359" s="45"/>
        <tr r="C2201" s="45"/>
        <tr r="C1329" s="45"/>
        <tr r="C1817" s="45"/>
        <tr r="C653" s="45"/>
        <tr r="C272" s="45"/>
        <tr r="C358" s="45"/>
        <tr r="C806" s="45"/>
        <tr r="C288" s="45"/>
        <tr r="C1647" s="45"/>
        <tr r="C641" s="45"/>
        <tr r="C1993" s="45"/>
        <tr r="C1187" s="45"/>
        <tr r="C909" s="45"/>
        <tr r="C948" s="45"/>
        <tr r="C580" s="45"/>
        <tr r="C213" s="45"/>
        <tr r="C537" s="45"/>
        <tr r="C1317" s="45"/>
        <tr r="C1976" s="45"/>
        <tr r="C1430" s="45"/>
        <tr r="C1381" s="45"/>
        <tr r="C883" s="45"/>
        <tr r="C697" s="45"/>
        <tr r="C1057" s="45"/>
        <tr r="C2099" s="45"/>
        <tr r="C569" s="45"/>
        <tr r="C183" s="45"/>
        <tr r="C1392" s="45"/>
        <tr r="C760" s="45"/>
        <tr r="C711" s="45"/>
        <tr r="C1224" s="45"/>
        <tr r="C1249" s="45"/>
        <tr r="C1168" s="45"/>
        <tr r="C438" s="45"/>
        <tr r="C1136" s="45"/>
        <tr r="C1204" s="45"/>
        <tr r="C251" s="45"/>
        <tr r="C1414" s="45"/>
        <tr r="C392" s="45"/>
        <tr r="C132" s="45"/>
        <tr r="C507" s="45"/>
        <tr r="C2013" s="45"/>
        <tr r="C363" s="45"/>
        <tr r="C989" s="45"/>
        <tr r="C722" s="45"/>
        <tr r="C123" s="45"/>
        <tr r="C698" s="45"/>
        <tr r="C1356" s="45"/>
        <tr r="C1161" s="45"/>
        <tr r="C1370" s="45"/>
        <tr r="C1547" s="45"/>
        <tr r="C761" s="45"/>
        <tr r="C1153" s="45"/>
        <tr r="C258" s="45"/>
        <tr r="C1910" s="45"/>
        <tr r="C565" s="45"/>
        <tr r="C546" s="45"/>
        <tr r="C1756" s="45"/>
        <tr r="C1753" s="45"/>
        <tr r="C1209" s="45"/>
        <tr r="C819" s="45"/>
        <tr r="C1069" s="45"/>
        <tr r="C232" s="45"/>
        <tr r="C598" s="45"/>
        <tr r="C898" s="45"/>
        <tr r="C1122" s="45"/>
        <tr r="C978" s="45"/>
        <tr r="C1886" s="45"/>
        <tr r="C1257" s="45"/>
        <tr r="C1510" s="45"/>
        <tr r="C296" s="45"/>
        <tr r="C137" s="45"/>
        <tr r="C649" s="45"/>
        <tr r="C573" s="45"/>
        <tr r="C940" s="45"/>
        <tr r="C549" s="45"/>
        <tr r="C695" s="45"/>
        <tr r="C958" s="45"/>
        <tr r="C1584" s="45"/>
        <tr r="C554" s="45"/>
        <tr r="C1113" s="45"/>
        <tr r="C318" s="45"/>
        <tr r="C679" s="45"/>
        <tr r="C153" s="45"/>
        <tr r="C871" s="45"/>
        <tr r="C346" s="45"/>
        <tr r="C528" s="45"/>
        <tr r="C1432" s="45"/>
        <tr r="C758" s="45"/>
        <tr r="C1768" s="45"/>
        <tr r="C631" s="45"/>
        <tr r="C2053" s="45"/>
        <tr r="C512" s="45"/>
        <tr r="C675" s="45"/>
        <tr r="C784" s="45"/>
        <tr r="C597" s="45"/>
        <tr r="C736" s="45"/>
        <tr r="C337" s="45"/>
        <tr r="C1712" s="45"/>
        <tr r="C1636" s="45"/>
        <tr r="C1340" s="45"/>
        <tr r="C381" s="45"/>
        <tr r="C502" s="45"/>
        <tr r="C239" s="45"/>
        <tr r="C1028" s="45"/>
        <tr r="C763" s="45"/>
        <tr r="C474" s="45"/>
        <tr r="C1271" s="45"/>
        <tr r="C1055" s="45"/>
        <tr r="C478" s="45"/>
        <tr r="C640" s="45"/>
        <tr r="C384" s="45"/>
        <tr r="C769" s="45"/>
        <tr r="C1387" s="45"/>
        <tr r="C1202" s="45"/>
        <tr r="C754" s="45"/>
        <tr r="C1269" s="45"/>
        <tr r="C2523" s="45"/>
        <tr r="C419" s="45"/>
        <tr r="C332" s="45"/>
        <tr r="C263" s="45"/>
        <tr r="C201" s="45"/>
        <tr r="C934" s="45"/>
        <tr r="C1505" s="45"/>
        <tr r="C833" s="45"/>
        <tr r="C1869" s="45"/>
        <tr r="C1731" s="45"/>
        <tr r="C837" s="45"/>
        <tr r="C1208" s="45"/>
        <tr r="C1184" s="45"/>
        <tr r="C994" s="45"/>
        <tr r="C1103" s="45"/>
        <tr r="C809" s="45"/>
        <tr r="C1162" s="45"/>
        <tr r="C532" s="45"/>
        <tr r="C150" s="45"/>
        <tr r="C428" s="45"/>
        <tr r="C1675" s="45"/>
        <tr r="C187" s="45"/>
        <tr r="C780" s="45"/>
        <tr r="C884" s="45"/>
        <tr r="C316" s="45"/>
        <tr r="C207" s="45"/>
        <tr r="C325" s="45"/>
        <tr r="C670" s="45"/>
        <tr r="C815" s="45"/>
        <tr r="C290" s="45"/>
        <tr r="C422" s="45"/>
        <tr r="C1169" s="45"/>
        <tr r="C1003" s="45"/>
        <tr r="C610" s="45"/>
        <tr r="C663" s="45"/>
        <tr r="C473" s="45"/>
        <tr r="C2218" s="45"/>
        <tr r="C1338" s="45"/>
        <tr r="C145" s="45"/>
        <tr r="C360" s="45"/>
        <tr r="C846" s="45"/>
        <tr r="C1178" s="45"/>
        <tr r="C842" s="45"/>
        <tr r="C759" s="45"/>
        <tr r="C127" s="45"/>
        <tr r="C648" s="45"/>
        <tr r="C1173" s="45"/>
        <tr r="C1342" s="45"/>
        <tr r="C821" s="45"/>
        <tr r="C1775" s="45"/>
        <tr r="C1124" s="45"/>
        <tr r="C687" s="45"/>
        <tr r="C1053" s="45"/>
        <tr r="C1513" s="45"/>
        <tr r="C204" s="45"/>
        <tr r="C1006" s="45"/>
        <tr r="C354" s="45"/>
        <tr r="C1226" s="45"/>
        <tr r="C587" s="45"/>
        <tr r="C234" s="45"/>
        <tr r="C971" s="45"/>
        <tr r="C476" s="45"/>
        <tr r="C1450" s="45"/>
        <tr r="C1416" s="45"/>
        <tr r="C315" s="45"/>
        <tr r="C461" s="45"/>
        <tr r="C146" s="45"/>
        <tr r="C1017" s="45"/>
        <tr r="C1784" s="45"/>
        <tr r="C1095" s="45"/>
        <tr r="C402" s="45"/>
        <tr r="C900" s="45"/>
        <tr r="C624" s="45"/>
        <tr r="C720" s="45"/>
        <tr r="C2042" s="45"/>
        <tr r="C623" s="45"/>
        <tr r="C615" s="45"/>
        <tr r="C1237" s="45"/>
        <tr r="C370" s="45"/>
        <tr r="C982" s="45"/>
        <tr r="C1062" s="45"/>
        <tr r="C420" s="45"/>
        <tr r="C382" s="45"/>
        <tr r="C742" s="45"/>
        <tr r="C1241" s="45"/>
        <tr r="C975" s="45"/>
        <tr r="C1563" s="45"/>
        <tr r="C215" s="45"/>
        <tr r="C401" s="45"/>
        <tr r="C353" s="45"/>
        <tr r="C380" s="45"/>
        <tr r="C1197" s="45"/>
        <tr r="C262" s="45"/>
        <tr r="C266" s="45"/>
        <tr r="C175" s="45"/>
        <tr r="C529" s="45"/>
        <tr r="C459" s="45"/>
        <tr r="C1367" s="45"/>
        <tr r="C186" s="45"/>
        <tr r="C322" s="45"/>
        <tr r="C277" s="45"/>
        <tr r="C222" s="45"/>
        <tr r="C2141" s="45"/>
        <tr r="C660" s="45"/>
        <tr r="C170" s="45"/>
        <tr r="C555" s="45"/>
        <tr r="C983" s="45"/>
        <tr r="C2209" s="45"/>
        <tr r="C651" s="45"/>
        <tr r="C1695" s="45"/>
        <tr r="C928" s="45"/>
        <tr r="C1876" s="45"/>
        <tr r="C326" s="45"/>
        <tr r="C1181" s="45"/>
        <tr r="C495" s="45"/>
        <tr r="C801" s="45"/>
        <tr r="C2315" s="45"/>
        <tr r="C1256" s="45"/>
        <tr r="C1529" s="45"/>
        <tr r="C620" s="45"/>
        <tr r="C328" s="45"/>
        <tr r="C938" s="45"/>
        <tr r="C1451" s="45"/>
        <tr r="C511" s="45"/>
        <tr r="C199" s="45"/>
        <tr r="C456" s="45"/>
        <tr r="C451" s="45"/>
        <tr r="C650" s="45"/>
        <tr r="C781" s="45"/>
        <tr r="C252" s="45"/>
        <tr r="C979" s="45"/>
        <tr r="C445" s="45"/>
        <tr r="C321" s="45"/>
        <tr r="C984" s="45"/>
        <tr r="C248" s="45"/>
        <tr r="C621" s="45"/>
        <tr r="C1083" s="45"/>
        <tr r="C1131" s="45"/>
        <tr r="C293" s="45"/>
        <tr r="C1844" s="45"/>
        <tr r="C430" s="45"/>
        <tr r="C701" s="45"/>
        <tr r="C882" s="45"/>
        <tr r="C682" s="45"/>
        <tr r="C1227" s="45"/>
        <tr r="C685" s="45"/>
        <tr r="C460" s="45"/>
        <tr r="C1061" s="45"/>
        <tr r="C757" s="45"/>
        <tr r="C1104" s="45"/>
        <tr r="C221" s="45"/>
        <tr r="C1322" s="45"/>
        <tr r="C310" s="45"/>
        <tr r="C600" s="45"/>
        <tr r="C709" s="45"/>
        <tr r="C122" s="45"/>
        <tr r="C435" s="45"/>
        <tr r="C668" s="45"/>
        <tr r="C747" s="45"/>
        <tr r="C899" s="45"/>
        <tr r="C219" s="45"/>
        <tr r="C926" s="45"/>
        <tr r="C1167" s="45"/>
        <tr r="C2491" s="45"/>
        <tr r="C609" s="45"/>
        <tr r="C1664" s="45"/>
        <tr r="C276" s="45"/>
        <tr r="C488" s="45"/>
        <tr r="C3131" s="45"/>
        <tr r="C1351" s="45"/>
        <tr r="C124" s="45"/>
        <tr r="C1140" s="45"/>
        <tr r="C543" s="45"/>
        <tr r="C2019" s="45"/>
        <tr r="C497" s="45"/>
        <tr r="C1696" s="45"/>
        <tr r="C662" s="45"/>
        <tr r="C1829" s="45"/>
        <tr r="C1126" s="45"/>
        <tr r="C1559" s="45"/>
        <tr r="C178" s="45"/>
        <tr r="C491" s="45"/>
        <tr r="C2477" s="45"/>
        <tr r="C1921" s="45"/>
        <tr r="C1991" s="45"/>
        <tr r="C1693" s="45"/>
        <tr r="C672" s="45"/>
        <tr r="C458" s="45"/>
        <tr r="C1583" s="45"/>
        <tr r="C1615" s="45"/>
        <tr r="C142" s="45"/>
        <tr r="C1553" s="45"/>
        <tr r="C485" s="45"/>
        <tr r="C705" s="45"/>
        <tr r="C1713" s="45"/>
        <tr r="C556" s="45"/>
        <tr r="C1616" s="45"/>
        <tr r="C1699" s="45"/>
        <tr r="C622" s="45"/>
        <tr r="C922" s="45"/>
        <tr r="C331" s="45"/>
        <tr r="C703" s="45"/>
        <tr r="C1091" s="45"/>
        <tr r="C259" s="45"/>
        <tr r="C2293" s="45"/>
        <tr r="C255" s="45"/>
        <tr r="C961" s="45"/>
        <tr r="C1638" s="45"/>
        <tr r="C826" s="45"/>
        <tr r="C1947" s="45"/>
        <tr r="C1856" s="45"/>
        <tr r="C1771" s="45"/>
        <tr r="C349" s="45"/>
        <tr r="C1707" s="45"/>
        <tr r="C1722" s="45"/>
        <tr r="C998" s="45"/>
        <tr r="C1143" s="45"/>
        <tr r="C1125" s="45"/>
        <tr r="C779" s="45"/>
        <tr r="C209" s="45"/>
        <tr r="C1526" s="45"/>
        <tr r="C772" s="45"/>
        <tr r="C771" s="45"/>
        <tr r="C582" s="45"/>
        <tr r="C1709" s="45"/>
        <tr r="C1000" s="45"/>
        <tr r="C755" s="45"/>
        <tr r="C1504" s="45"/>
        <tr r="C329" s="45"/>
        <tr r="C770" s="45"/>
        <tr r="C1384" s="45"/>
        <tr r="C562" s="45"/>
        <tr r="C195" s="45"/>
        <tr r="C1353" s="45"/>
        <tr r="C197" s="45"/>
        <tr r="C995" s="45"/>
        <tr r="C1228" s="45"/>
        <tr r="C1937" s="45"/>
        <tr r="C906" s="45"/>
        <tr r="C2046" s="45"/>
        <tr r="C1691" s="45"/>
        <tr r="C1434" s="45"/>
        <tr r="C2058" s="45"/>
        <tr r="C2229" s="45"/>
        <tr r="C955" s="45"/>
        <tr r="C1541" s="45"/>
        <tr r="C1067" s="45"/>
        <tr r="C421" s="45"/>
        <tr r="C1440" s="45"/>
        <tr r="C935" s="45"/>
        <tr r="C129" s="45"/>
        <tr r="C285" s="45"/>
        <tr r="C1802" s="45"/>
        <tr r="C237" s="45"/>
        <tr r="C282" s="45"/>
        <tr r="C851" s="45"/>
        <tr r="C970" s="45"/>
        <tr r="C1127" s="45"/>
        <tr r="C342" s="45"/>
        <tr r="C1590" s="45"/>
        <tr r="C1236" s="45"/>
        <tr r="C644" s="45"/>
        <tr r="C942" s="45"/>
        <tr r="C220" s="45"/>
        <tr r="C228" s="45"/>
        <tr r="C1538" s="45"/>
        <tr r="C519" s="45"/>
        <tr r="C1873" s="45"/>
        <tr r="C165" s="45"/>
        <tr r="C2154" s="45"/>
        <tr r="C144" s="45"/>
        <tr r="C676" s="45"/>
        <tr r="C993" s="45"/>
        <tr r="C2246" s="45"/>
        <tr r="C714" s="45"/>
        <tr r="C1307" s="45"/>
        <tr r="C243" s="45"/>
        <tr r="C911" s="45"/>
        <tr r="C796" s="45"/>
        <tr r="C718" s="45"/>
        <tr r="C1482" s="45"/>
        <tr r="C159" s="45"/>
        <tr r="C1014" s="45"/>
        <tr r="C323" s="45"/>
        <tr r="C839" s="45"/>
        <tr r="C1458" s="45"/>
        <tr r="C1412" s="45"/>
        <tr r="C1243" s="45"/>
        <tr r="C691" s="45"/>
        <tr r="C1828" s="45"/>
        <tr r="C479" s="45"/>
        <tr r="C1005" s="45"/>
        <tr r="C523" s="45"/>
        <tr r="C410" s="45"/>
        <tr r="C1177" s="45"/>
        <tr r="C1248" s="45"/>
        <tr r="C1914" s="45"/>
        <tr r="C1272" s="45"/>
        <tr r="C1491" s="45"/>
        <tr r="C455" s="45"/>
        <tr r="C172" s="45"/>
        <tr r="C1145" s="45"/>
        <tr r="C1930" s="45"/>
        <tr r="C432" s="45"/>
        <tr r="C2317" s="45"/>
        <tr r="C973" s="45"/>
        <tr r="C1668" s="45"/>
        <tr r="C156" s="45"/>
        <tr r="C2085" s="45"/>
        <tr r="C1036" s="45"/>
        <tr r="C1164" s="45"/>
        <tr r="C1618" s="45"/>
        <tr r="C612" s="45"/>
        <tr r="C1498" s="45"/>
        <tr r="C188" s="45"/>
        <tr r="C134" s="45"/>
        <tr r="C284" s="45"/>
        <tr r="C603" s="45"/>
        <tr r="C1492" s="45"/>
        <tr r="C892" s="45"/>
        <tr r="C1572" s="45"/>
        <tr r="C524" s="45"/>
        <tr r="C341" s="45"/>
        <tr r="C1354" s="45"/>
        <tr r="C1835" s="45"/>
        <tr r="C1324" s="45"/>
        <tr r="C1455" s="45"/>
        <tr r="C379" s="45"/>
        <tr r="C256" s="45"/>
        <tr r="C396" s="45"/>
        <tr r="C893" s="45"/>
        <tr r="C1100" s="45"/>
        <tr r="C236" s="45"/>
        <tr r="C925" s="45"/>
        <tr r="C1188" s="45"/>
        <tr r="C1514" s="45"/>
        <tr r="C1734" s="45"/>
        <tr r="C880" s="45"/>
        <tr r="C444" s="45"/>
        <tr r="C1363" s="45"/>
        <tr r="C531" s="45"/>
        <tr r="C465" s="45"/>
        <tr r="C1038" s="45"/>
        <tr r="C1219" s="45"/>
        <tr r="C704" s="45"/>
        <tr r="C2031" s="45"/>
        <tr r="C387" s="45"/>
        <tr r="C1002" s="45"/>
        <tr r="C211" s="45"/>
        <tr r="C2307" s="45"/>
        <tr r="C391" s="45"/>
        <tr r="C774" s="45"/>
        <tr r="C614" s="45"/>
        <tr r="C2158" s="45"/>
        <tr r="C2152" s="45"/>
        <tr r="C616" s="45"/>
        <tr r="C1152" s="45"/>
        <tr r="C1198" s="45"/>
        <tr r="C2137" s="45"/>
        <tr r="C200" s="45"/>
        <tr r="C196" s="45"/>
        <tr r="C181" s="45"/>
        <tr r="C1051" s="45"/>
        <tr r="C1898" s="45"/>
        <tr r="C737" s="45"/>
        <tr r="C1534" s="45"/>
        <tr r="C1539" s="45"/>
        <tr r="C1499" s="45"/>
        <tr r="C242" s="45"/>
        <tr r="C816" s="45"/>
        <tr r="C1326" s="45"/>
        <tr r="C1516" s="45"/>
        <tr r="C1283" s="45"/>
        <tr r="C275" s="45"/>
        <tr r="C2566" s="45"/>
        <tr r="C128" s="45"/>
        <tr r="C533" s="45"/>
        <tr r="C1239" s="45"/>
        <tr r="C1390" s="45"/>
        <tr r="C807" s="45"/>
        <tr r="C404" s="45"/>
        <tr r="C879" s="45"/>
        <tr r="C493" s="45"/>
        <tr r="C1546" s="45"/>
        <tr r="C294" s="45"/>
        <tr r="C783" s="45"/>
        <tr r="C1293" s="45"/>
        <tr r="C1093" s="45"/>
        <tr r="C247" s="45"/>
        <tr r="C2237" s="45"/>
        <tr r="C812" s="45"/>
        <tr r="C336" s="45"/>
        <tr r="C873" s="45"/>
        <tr r="C1763" s="45"/>
        <tr r="C1230" s="45"/>
        <tr r="C313" s="45"/>
        <tr r="C904" s="45"/>
        <tr r="C859" s="45"/>
        <tr r="C518" s="45"/>
        <tr r="C506" s="45"/>
        <tr r="C1137" s="45"/>
        <tr r="C2547" s="45"/>
        <tr r="C1135" s="45"/>
        <tr r="C1515" s="45"/>
        <tr r="C913" s="45"/>
        <tr r="C1464" s="45"/>
        <tr r="C1567" s="45"/>
        <tr r="C990" s="45"/>
        <tr r="C1349" s="45"/>
        <tr r="C719" s="45"/>
        <tr r="C1286" s="45"/>
        <tr r="C138" s="45"/>
        <tr r="C1442" s="45"/>
        <tr r="C1690" s="45"/>
        <tr r="C504" s="45"/>
        <tr r="C1681" s="45"/>
        <tr r="C348" s="45"/>
        <tr r="C1535" s="45"/>
        <tr r="C2270" s="45"/>
        <tr r="C642" s="45"/>
        <tr r="C212" s="45"/>
        <tr r="C1267" s="45"/>
        <tr r="C279" s="45"/>
        <tr r="C1893" s="45"/>
        <tr r="C1719" s="45"/>
        <tr r="C591" s="45"/>
        <tr r="C173" s="45"/>
        <tr r="C393" s="45"/>
        <tr r="C822" s="45"/>
        <tr r="C947" s="45"/>
        <tr r="C1207" s="45"/>
        <tr r="C694" s="45"/>
        <tr r="C2314" s="45"/>
        <tr r="C1101" s="45"/>
        <tr r="C541" s="45"/>
        <tr r="C1425" s="45"/>
        <tr r="C787" s="45"/>
        <tr r="C154" s="45"/>
        <tr r="C843" s="45"/>
        <tr r="C551" s="45"/>
        <tr r="C2655" s="45"/>
        <tr r="C564" s="45"/>
        <tr r="C471" s="45"/>
        <tr r="C226" s="45"/>
        <tr r="C1321" s="45"/>
        <tr r="C1180" s="45"/>
        <tr r="C590" s="45"/>
        <tr r="C1254" s="45"/>
        <tr r="C352" s="45"/>
        <tr r="C1773" s="45"/>
        <tr r="C748" s="45"/>
        <tr r="C1196" s="45"/>
        <tr r="C2404" s="45"/>
        <tr r="C540" s="45"/>
        <tr r="C699" s="45"/>
        <tr r="C1023" s="45"/>
        <tr r="C707" s="45"/>
        <tr r="C1437" s="45"/>
        <tr r="C1774" s="45"/>
        <tr r="C364" s="45"/>
        <tr r="C246" s="45"/>
        <tr r="C818" s="45"/>
        <tr r="C1396" s="45"/>
        <tr r="C2040" s="45"/>
        <tr r="C1371" s="45"/>
        <tr r="C578" s="45"/>
        <tr r="C857" s="45"/>
        <tr r="C1132" s="45"/>
        <tr r="C835" s="45"/>
        <tr r="C887" s="45"/>
        <tr r="C606" s="45"/>
        <tr r="C514" s="45"/>
        <tr r="C1245" s="45"/>
        <tr r="C849" s="45"/>
        <tr r="C889" s="45"/>
        <tr r="C639" s="45"/>
        <tr r="C339" s="45"/>
        <tr r="C828" s="45"/>
        <tr r="C1274" s="45"/>
        <tr r="C1447" s="45"/>
        <tr r="C952" s="45"/>
        <tr r="C431" s="45"/>
        <tr r="C1015" s="45"/>
        <tr r="C2630" s="45"/>
        <tr r="C1273" s="45"/>
        <tr r="C143" s="45"/>
        <tr r="C1646" s="45"/>
        <tr r="C1522" s="45"/>
        <tr r="C466" s="45"/>
        <tr r="C415" s="45"/>
        <tr r="C1911" s="45"/>
        <tr r="C386" s="45"/>
        <tr r="C729" s="45"/>
        <tr r="C814" s="45"/>
        <tr r="C176" s="45"/>
        <tr r="C847" s="45"/>
        <tr r="C278" s="45"/>
        <tr r="C886" s="45"/>
        <tr r="C768" s="45"/>
        <tr r="C1468" s="45"/>
        <tr r="C403" s="45"/>
        <tr r="C1331" s="45"/>
        <tr r="C1191" s="45"/>
        <tr r="C2796" s="45"/>
        <tr r="C1444" s="45"/>
        <tr r="C291" s="45"/>
        <tr r="C950" s="45"/>
        <tr r="C414" s="45"/>
        <tr r="C1648" s="45"/>
        <tr r="C1285" s="45"/>
        <tr r="C1832" s="45"/>
        <tr r="C1941" s="45"/>
        <tr r="C894" s="45"/>
        <tr r="C1395" s="45"/>
        <tr r="C912" s="45"/>
        <tr r="C2549" s="45"/>
        <tr r="C2010" s="45"/>
        <tr r="C1427" s="45"/>
        <tr r="C257" s="45"/>
        <tr r="C981" s="45"/>
        <tr r="C1308" s="45"/>
        <tr r="C1938" s="45"/>
        <tr r="C2098" s="45"/>
        <tr r="C2508" s="45"/>
        <tr r="C2294" s="45"/>
        <tr r="C467" s="45"/>
        <tr r="C1138" s="45"/>
        <tr r="C1303" s="45"/>
        <tr r="C141" s="45"/>
        <tr r="C869" s="45"/>
        <tr r="C1428" s="45"/>
        <tr r="C2118" s="45"/>
        <tr r="C2366" s="45"/>
        <tr r="C2111" s="45"/>
        <tr r="C1673" s="45"/>
        <tr r="C2617" s="45"/>
        <tr r="C1564" s="45"/>
        <tr r="C1359" s="45"/>
        <tr r="C1456" s="45"/>
        <tr r="C1472" s="45"/>
        <tr r="C1097" s="45"/>
        <tr r="C2251" s="45"/>
        <tr r="C265" s="45"/>
        <tr r="C508" s="45"/>
        <tr r="C1966" s="45"/>
        <tr r="C1233" s="45"/>
        <tr r="C2637" s="45"/>
        <tr r="C1685" s="45"/>
        <tr r="C1238" s="45"/>
        <tr r="C576" s="45"/>
        <tr r="C174" s="45"/>
        <tr r="C1295" s="45"/>
        <tr r="C960" s="45"/>
        <tr r="C1989" s="45"/>
        <tr r="C205" s="45"/>
        <tr r="C766" s="45"/>
        <tr r="C1030" s="45"/>
        <tr r="C1108" s="45"/>
        <tr r="C406" s="45"/>
        <tr r="C730" s="45"/>
        <tr r="C289" s="45"/>
        <tr r="C810" s="45"/>
        <tr r="C1047" s="45"/>
        <tr r="C287" s="45"/>
        <tr r="C500" s="45"/>
        <tr r="C513" s="45"/>
        <tr r="C618" s="45"/>
        <tr r="C1800" s="45"/>
        <tr r="C1255" s="45"/>
        <tr r="C1620" s="45"/>
        <tr r="C2130" s="45"/>
        <tr r="C1090" s="45"/>
        <tr r="C872" s="45"/>
        <tr r="C1703" s="45"/>
        <tr r="C249" s="45"/>
        <tr r="C539" s="45"/>
        <tr r="C949" s="45"/>
        <tr r="C475" s="45"/>
        <tr r="C897" s="45"/>
        <tr r="C1532" s="45"/>
        <tr r="C1684" s="45"/>
        <tr r="C1624" s="45"/>
        <tr r="C439" s="45"/>
        <tr r="C1656" s="45"/>
        <tr r="C1166" s="45"/>
        <tr r="C2485" s="45"/>
        <tr r="C1220" s="45"/>
        <tr r="C425" s="45"/>
        <tr r="C1704" s="45"/>
        <tr r="C335" s="45"/>
        <tr r="C163" s="45"/>
        <tr r="C1864" s="45"/>
        <tr r="C305" s="45"/>
        <tr r="C1706" s="45"/>
        <tr r="C854" s="45"/>
        <tr r="C194" s="45"/>
        <tr r="C527" s="45"/>
        <tr r="C2391" s="45"/>
        <tr r="C2435" s="45"/>
        <tr r="C1840" s="45"/>
        <tr r="C269" s="45"/>
        <tr r="C919" s="45"/>
        <tr r="C399" s="45"/>
        <tr r="C1438" s="45"/>
        <tr r="C765" s="45"/>
        <tr r="C2235" s="45"/>
        <tr r="C1289" s="45"/>
        <tr r="C626" s="45"/>
        <tr r="C1111" s="45"/>
        <tr r="C628" s="45"/>
        <tr r="C834" s="45"/>
        <tr r="C2430" s="45"/>
        <tr r="C1203" s="45"/>
        <tr r="C844" s="45"/>
        <tr r="C245" s="45"/>
        <tr r="C671" s="45"/>
        <tr r="C829" s="45"/>
        <tr r="C1944" s="45"/>
        <tr r="C2161" s="45"/>
        <tr r="C1318" s="45"/>
        <tr r="C1591" s="45"/>
        <tr r="C2072" s="45"/>
        <tr r="C2115" s="45"/>
        <tr r="C1715" s="45"/>
        <tr r="C2473" s="45"/>
        <tr r="C2943" s="45"/>
        <tr r="C1927" s="45"/>
        <tr r="C462" s="45"/>
        <tr r="C583" s="45"/>
        <tr r="C2462" s="45"/>
        <tr r="C125" s="45"/>
        <tr r="C646" s="45"/>
        <tr r="C2170" s="45"/>
        <tr r="C1022" s="45"/>
        <tr r="C1626" s="45"/>
        <tr r="C689" s="45"/>
        <tr r="C1054" s="45"/>
        <tr r="C1799" s="45"/>
        <tr r="C1639" s="45"/>
        <tr r="C1751" s="45"/>
        <tr r="C1866" s="45"/>
        <tr r="C946" s="45"/>
        <tr r="C1897" s="45"/>
        <tr r="C797" s="45"/>
        <tr r="C1870" s="45"/>
        <tr r="C1577" s="45"/>
        <tr r="C715" s="45"/>
        <tr r="C1705" s="45"/>
        <tr r="C2069" s="45"/>
        <tr r="C1007" s="45"/>
        <tr r="C1729" s="45"/>
        <tr r="C933" s="45"/>
        <tr r="C1653" s="45"/>
        <tr r="C775" s="45"/>
        <tr r="C1688" s="45"/>
        <tr r="C1115" s="45"/>
        <tr r="C798" s="45"/>
        <tr r="C1343" s="45"/>
        <tr r="C442" s="45"/>
        <tr r="C273" s="45"/>
        <tr r="C1398" s="45"/>
        <tr r="C1645" s="45"/>
        <tr r="C1045" s="45"/>
        <tr r="C355" s="45"/>
        <tr r="C1579" s="45"/>
        <tr r="C1094" s="45"/>
        <tr r="C2401" s="45"/>
        <tr r="C706" s="45"/>
        <tr r="C596" s="45"/>
        <tr r="C2392" s="45"/>
        <tr r="C1766" s="45"/>
        <tr r="C1085" s="45"/>
        <tr r="C2875" s="45"/>
        <tr r="C1783" s="45"/>
        <tr r="C2224" s="45"/>
        <tr r="C2216" s="45"/>
        <tr r="C2426" s="45"/>
        <tr r="C634" s="45"/>
        <tr r="C1448" s="45"/>
        <tr r="C1406" s="45"/>
        <tr r="C1081" s="45"/>
        <tr r="C307" s="45"/>
        <tr r="C1086" s="45"/>
        <tr r="C1192" s="45"/>
        <tr r="C977" s="45"/>
        <tr r="C985" s="45"/>
        <tr r="C1405" s="45"/>
        <tr r="C1909" s="45"/>
        <tr r="C1847" s="45"/>
        <tr r="C1714" s="45"/>
        <tr r="C3086" s="45"/>
        <tr r="C1904" s="45"/>
        <tr r="C1129" s="45"/>
        <tr r="C1052" s="45"/>
        <tr r="C776" s="45"/>
        <tr r="C724" s="45"/>
        <tr r="C3042" s="45"/>
        <tr r="C171" s="45"/>
        <tr r="C1782" s="45"/>
        <tr r="C764" s="45"/>
        <tr r="C1128" s="45"/>
        <tr r="C1604" s="45"/>
        <tr r="C735" s="45"/>
        <tr r="C830" s="45"/>
        <tr r="C2226" s="45"/>
        <tr r="C217" s="45"/>
        <tr r="C1979" s="45"/>
        <tr r="C876" s="45"/>
        <tr r="C966" s="45"/>
        <tr r="C185" s="45"/>
        <tr r="C1372" s="45"/>
        <tr r="C1542" s="45"/>
        <tr r="C361" s="45"/>
        <tr r="C937" s="45"/>
        <tr r="C795" s="45"/>
        <tr r="C918" s="45"/>
        <tr r="C373" s="45"/>
        <tr r="C2198" s="45"/>
        <tr r="C696" s="45"/>
        <tr r="C538" s="45"/>
        <tr r="C1558" s="45"/>
        <tr r="C1027" s="45"/>
        <tr r="C362" s="45"/>
        <tr r="C299" s="45"/>
        <tr r="C1366" s="45"/>
        <tr r="C1865" s="45"/>
        <tr r="C1986" s="45"/>
        <tr r="C749" s="45"/>
        <tr r="C1621" s="45"/>
        <tr r="C302" s="45"/>
        <tr r="C923" s="45"/>
        <tr r="C659" s="45"/>
        <tr r="C2455" s="45"/>
        <tr r="C1042" s="45"/>
        <tr r="C637" s="45"/>
        <tr r="C327" s="45"/>
        <tr r="C741" s="45"/>
        <tr r="C1889" s="45"/>
        <tr r="C2778" s="45"/>
        <tr r="C223" s="45"/>
        <tr r="C2176" s="45"/>
        <tr r="C1576" s="45"/>
        <tr r="C409" s="45"/>
        <tr r="C1527" s="45"/>
        <tr r="C372" s="45"/>
        <tr r="C376" s="45"/>
        <tr r="C1506" s="45"/>
        <tr r="C1250" s="45"/>
        <tr r="C1337" s="45"/>
        <tr r="C525" s="45"/>
        <tr r="C1130" s="45"/>
        <tr r="C1524" s="45"/>
        <tr r="C429" s="45"/>
        <tr r="C936" s="45"/>
        <tr r="C1408" s="45"/>
        <tr r="C345" s="45"/>
        <tr r="C2191" s="45"/>
        <tr r="C1789" s="45"/>
        <tr r="C394" s="45"/>
        <tr r="C673" s="45"/>
        <tr r="C330" s="45"/>
        <tr r="C838" s="45"/>
        <tr r="C298" s="45"/>
        <tr r="C483" s="45"/>
        <tr r="C1290" s="45"/>
        <tr r="C2245" s="45"/>
        <tr r="C1305" s="45"/>
        <tr r="C140" s="45"/>
        <tr r="C400" s="45"/>
        <tr r="C1969" s="45"/>
        <tr r="C374" s="45"/>
        <tr r="C2048" s="45"/>
        <tr r="C1573" s="45"/>
        <tr r="C1391" s="45"/>
        <tr r="C778" s="45"/>
        <tr r="C1373" s="45"/>
        <tr r="C996" s="45"/>
        <tr r="C126" s="45"/>
        <tr r="C1739" s="45"/>
        <tr r="C1298" s="45"/>
        <tr r="C1570" s="45"/>
        <tr r="C229" s="45"/>
        <tr r="C1995" s="45"/>
        <tr r="C395" s="45"/>
        <tr r="C1919" s="45"/>
        <tr r="C566" s="45"/>
        <tr r="C449" s="45"/>
        <tr r="C2023" s="45"/>
        <tr r="C218" s="45"/>
        <tr r="C1261" s="45"/>
        <tr r="C1073" s="45"/>
        <tr r="C2599" s="45"/>
        <tr r="C1493" s="45"/>
        <tr r="C666" s="45"/>
        <tr r="C447" s="45"/>
        <tr r="C702" s="45"/>
        <tr r="C1231" s="45"/>
        <tr r="C2231" s="45"/>
        <tr r="C1139" s="45"/>
        <tr r="C1519" s="45"/>
        <tr r="C295" s="45"/>
        <tr r="C1939" s="45"/>
        <tr r="C1070" s="45"/>
        <tr r="C1280" s="45"/>
        <tr r="C915" s="45"/>
        <tr r="C270" s="45"/>
        <tr r="C852" s="45"/>
        <tr r="C161" s="45"/>
        <tr r="C1717" s="45"/>
        <tr r="C2821" s="45"/>
        <tr r="C1929" s="45"/>
        <tr r="C2052" s="45"/>
        <tr r="C1380" s="45"/>
        <tr r="C678" s="45"/>
        <tr r="C1050" s="45"/>
        <tr r="C1031" s="45"/>
        <tr r="C286" s="45"/>
        <tr r="C1901" s="45"/>
        <tr r="C1401" s="45"/>
        <tr r="C1341" s="45"/>
        <tr r="C1917" s="45"/>
        <tr r="C426" s="45"/>
        <tr r="C155" s="45"/>
        <tr r="C1098" s="45"/>
        <tr r="C731" s="45"/>
        <tr r="C274" s="45"/>
        <tr r="C453" s="45"/>
        <tr r="C470" s="45"/>
        <tr r="C250" s="45"/>
        <tr r="C868" s="45"/>
        <tr r="C202" s="45"/>
        <tr r="C1597" s="45"/>
        <tr r="C2297" s="45"/>
        <tr r="C832" s="45"/>
        <tr r="C2124" s="45"/>
        <tr r="C864" s="45"/>
        <tr r="C1975" s="45"/>
        <tr r="C1025" s="45"/>
        <tr r="C1018" s="45"/>
        <tr r="C1554" s="45"/>
        <tr r="C1517" s="45"/>
        <tr r="C561" s="45"/>
        <tr r="C1183" s="45"/>
        <tr r="C1350" s="45"/>
        <tr r="C2037" s="45"/>
        <tr r="C469" s="45"/>
        <tr r="C2466" s="45"/>
        <tr r="C1730" s="45"/>
        <tr r="C823" s="45"/>
        <tr r="C1334" s="45"/>
        <tr r="C1750" s="45"/>
        <tr r="C901" s="45"/>
        <tr r="C509" s="45"/>
        <tr r="C2066" s="45"/>
        <tr r="C1895" s="45"/>
        <tr r="C1344" s="45"/>
        <tr r="C997" s="45"/>
        <tr r="C917" s="45"/>
        <tr r="C1277" s="45"/>
        <tr r="C1803" s="45"/>
        <tr r="C490" s="45"/>
        <tr r="C1502" s="45"/>
        <tr r="C636" s="45"/>
        <tr r="C625" s="45"/>
        <tr r="C2577" s="45"/>
        <tr r="C890" s="45"/>
        <tr r="C1935" s="45"/>
        <tr r="C1453" s="45"/>
        <tr r="C2767" s="45"/>
        <tr r="C2228" s="45"/>
        <tr r="C1640" s="45"/>
        <tr r="C446" s="45"/>
        <tr r="C1985" s="45"/>
        <tr r="C1089" s="45"/>
        <tr r="C1385" s="45"/>
        <tr r="C2632" s="45"/>
        <tr r="C1824" s="45"/>
        <tr r="C2112" s="45"/>
        <tr r="C1407" s="45"/>
        <tr r="C457" s="45"/>
        <tr r="C853" s="45"/>
        <tr r="C517" s="45"/>
        <tr r="C594" s="45"/>
        <tr r="C1394" s="45"/>
        <tr r="C2345" s="45"/>
        <tr r="C1489" s="45"/>
        <tr r="C1740" s="45"/>
        <tr r="C683" s="45"/>
        <tr r="C2328" s="45"/>
        <tr r="C1288" s="45"/>
        <tr r="C619" s="45"/>
        <tr r="C963" s="45"/>
        <tr r="C2490" s="45"/>
        <tr r="C1413" s="45"/>
        <tr r="C534" s="45"/>
        <tr r="C1520" s="45"/>
        <tr r="C559" s="45"/>
        <tr r="C840" s="45"/>
        <tr r="C858" s="45"/>
        <tr r="C658" s="45"/>
        <tr r="C1743" s="45"/>
        <tr r="C1650" s="45"/>
        <tr r="C2863" s="45"/>
        <tr r="C1011" s="45"/>
        <tr r="C751" s="45"/>
        <tr r="C464" s="45"/>
        <tr r="C2703" s="45"/>
        <tr r="C1348" s="45"/>
        <tr r="C863" s="45"/>
        <tr r="C356" s="45"/>
        <tr r="C841" s="45"/>
        <tr r="C1950" s="45"/>
        <tr r="C1043" s="45"/>
        <tr r="C665" s="45"/>
        <tr r="C1778" s="45"/>
        <tr r="C1754" s="45"/>
        <tr r="C602" s="45"/>
        <tr r="C1776" s="45"/>
        <tr r="C2208" s="45"/>
        <tr r="C136" s="45"/>
        <tr r="C160" s="45"/>
        <tr r="C1312" s="45"/>
        <tr r="C1805" s="45"/>
        <tr r="C1605" s="45"/>
        <tr r="C1172" s="45"/>
        <tr r="C1680" s="45"/>
        <tr r="C732" s="45"/>
        <tr r="C1871" s="45"/>
        <tr r="C2383" s="45"/>
        <tr r="C608" s="45"/>
        <tr r="C1561" s="45"/>
        <tr r="C1377" s="45"/>
        <tr r="C2202" s="45"/>
        <tr r="C638" s="45"/>
        <tr r="C1984" s="45"/>
        <tr r="C2278" s="45"/>
        <tr r="C1630" s="45"/>
        <tr r="C1058" s="45"/>
        <tr r="C224" s="45"/>
        <tr r="C980" s="45"/>
        <tr r="C1102" s="45"/>
        <tr r="C1328" s="45"/>
        <tr r="C972" s="45"/>
        <tr r="C895" s="45"/>
        <tr r="C713" s="45"/>
        <tr r="C433" s="45"/>
        <tr r="C943" s="45"/>
        <tr r="C1508" s="45"/>
        <tr r="C788" s="45"/>
        <tr r="C398" s="45"/>
        <tr r="C867" s="45"/>
        <tr r="C1332" s="45"/>
        <tr r="C151" s="45"/>
        <tr r="C1004" s="45"/>
        <tr r="C991" s="45"/>
        <tr r="C2038" s="45"/>
        <tr r="C1170" s="45"/>
        <tr r="C1402" s="45"/>
        <tr r="C1424" s="45"/>
        <tr r="C1311" s="45"/>
        <tr r="C2478" s="45"/>
        <tr r="C2078" s="45"/>
        <tr r="C2225" s="45"/>
        <tr r="C2056" s="45"/>
        <tr r="C1755" s="45"/>
        <tr r="C1112" s="45"/>
        <tr r="C522" s="45"/>
        <tr r="C1711" s="45"/>
        <tr r="C1810" s="45"/>
        <tr r="C686" s="45"/>
        <tr r="C1486" s="45"/>
        <tr r="C1435" s="45"/>
        <tr r="C643" s="45"/>
        <tr r="C2262" s="45"/>
        <tr r="C1147" s="45"/>
        <tr r="C2842" s="45"/>
        <tr r="C536" s="45"/>
        <tr r="C1747" s="45"/>
        <tr r="C1588" s="45"/>
        <tr r="C1123" s="45"/>
        <tr r="C264" s="45"/>
        <tr r="C1954" s="45"/>
        <tr r="C1299" s="45"/>
        <tr r="C1223" s="45"/>
        <tr r="C1114" s="45"/>
        <tr r="C692" s="45"/>
        <tr r="C1822" s="45"/>
        <tr r="C1678" s="45"/>
        <tr r="C1292" s="45"/>
        <tr r="C2531" s="45"/>
        <tr r="C1118" s="45"/>
        <tr r="C2981" s="45"/>
        <tr r="C1251" s="45"/>
        <tr r="C1628" s="45"/>
        <tr r="C1300" s="45"/>
        <tr r="C2428" s="45"/>
        <tr r="C550" s="45"/>
        <tr r="C2582" s="45"/>
        <tr r="C1830" s="45"/>
        <tr r="C424" s="45"/>
        <tr r="C811" s="45"/>
        <tr r="C1716" s="45"/>
        <tr r="C499" s="45"/>
        <tr r="C2079" s="45"/>
        <tr r="C1599" s="45"/>
        <tr r="C1439" s="45"/>
        <tr r="C1951" s="45"/>
        <tr r="C1600" s="45"/>
        <tr r="C2105" s="45"/>
        <tr r="C480" s="45"/>
        <tr r="C1310" s="45"/>
        <tr r="C2103" s="45"/>
        <tr r="C2351" s="45"/>
        <tr r="C2195" s="45"/>
        <tr r="C1121" s="45"/>
        <tr r="C2100" s="45"/>
        <tr r="C1470" s="45"/>
        <tr r="C1141" s="45"/>
        <tr r="C654" s="45"/>
        <tr r="C2106" s="45"/>
        <tr r="C389" s="45"/>
        <tr r="C2254" s="45"/>
        <tr r="C2448" s="45"/>
        <tr r="C793" s="45"/>
        <tr r="C629" s="45"/>
        <tr r="C1374" s="45"/>
        <tr r="C1652" s="45"/>
        <tr r="C1325" s="45"/>
        <tr r="C405" s="45"/>
        <tr r="C1369" s="45"/>
        <tr r="C1998" s="45"/>
        <tr r="C750" s="45"/>
        <tr r="C437" s="45"/>
        <tr r="C1309" s="45"/>
        <tr r="C2978" s="45"/>
        <tr r="C1099" s="45"/>
        <tr r="C2134" s="45"/>
        <tr r="C987" s="45"/>
        <tr r="C1550" s="45"/>
        <tr r="C902" s="45"/>
        <tr r="C677" s="45"/>
        <tr r="C1252" s="45"/>
        <tr r="C463" s="45"/>
        <tr r="C878" s="45"/>
        <tr r="C468" s="45"/>
        <tr r="C767" s="45"/>
        <tr r="C743" s="45"/>
        <tr r="C1258" s="45"/>
        <tr r="C1463" s="45"/>
        <tr r="C1940" s="45"/>
        <tr r="C2352" s="45"/>
        <tr r="C1661" s="45"/>
        <tr r="C1174" s="45"/>
        <tr r="C2238" s="45"/>
        <tr r="C1079" s="45"/>
        <tr r="C2603" s="45"/>
        <tr r="C2664" s="45"/>
        <tr r="C1786" s="45"/>
        <tr r="C2325" s="45"/>
        <tr r="C1163" s="45"/>
        <tr r="C1883" s="45"/>
        <tr r="C2108" s="45"/>
        <tr r="C1686" s="45"/>
        <tr r="C477" s="45"/>
        <tr r="C1788" s="45"/>
        <tr r="C2001" s="45"/>
        <tr r="C1039" s="45"/>
        <tr r="C1627" s="45"/>
        <tr r="C1582" s="45"/>
        <tr r="C1260" s="45"/>
        <tr r="C1896" s="45"/>
        <tr r="C1924" s="45"/>
        <tr r="C1084" s="45"/>
        <tr r="C1496" s="45"/>
        <tr r="C1765" s="45"/>
        <tr r="C1601" s="45"/>
        <tr r="C267" s="45"/>
        <tr r="C2282" s="45"/>
        <tr r="C1968" s="45"/>
        <tr r="C417" s="45"/>
        <tr r="C1757" s="45"/>
        <tr r="C568" s="45"/>
        <tr r="C584" s="45"/>
        <tr r="C2557" s="45"/>
        <tr r="C684" s="45"/>
        <tr r="C1833" s="45"/>
        <tr r="C1064" s="45"/>
        <tr r="C2014" s="45"/>
        <tr r="C1116" s="45"/>
        <tr r="C1460" s="45"/>
        <tr r="C2364" s="45"/>
        <tr r="C472" s="45"/>
        <tr r="C2190" s="45"/>
        <tr r="C1571" s="45"/>
        <tr r="C1247" s="45"/>
        <tr r="C688" s="45"/>
        <tr r="C680" s="45"/>
        <tr r="C1107" s="45"/>
        <tr r="C235" s="45"/>
        <tr r="C1698" s="45"/>
        <tr r="C1365" s="45"/>
        <tr r="C440" s="45"/>
        <tr r="C2165" s="45"/>
        <tr r="C1859" s="45"/>
        <tr r="C1071" s="45"/>
        <tr r="C2061" s="45"/>
        <tr r="C2521" s="45"/>
        <tr r="C1507" s="45"/>
        <tr r="C1657" s="45"/>
        <tr r="C2335" s="45"/>
        <tr r="C378" s="45"/>
        <tr r="C1523" s="45"/>
        <tr r="C1500" s="45"/>
        <tr r="C2110" s="45"/>
        <tr r="C2139" s="45"/>
        <tr r="C1809" s="45"/>
        <tr r="C1737" s="45"/>
        <tr r="C505" s="45"/>
        <tr r="C1687" s="45"/>
        <tr r="C1575" s="45"/>
        <tr r="C552" s="45"/>
        <tr r="C1195" s="45"/>
        <tr r="C633" s="45"/>
        <tr r="C1082" s="45"/>
        <tr r="C1330" s="45"/>
        <tr r="C139" s="45"/>
        <tr r="C1026" s="45"/>
        <tr r="C2305" s="45"/>
        <tr r="C1544" s="45"/>
        <tr r="C2083" s="45"/>
        <tr r="C2323" s="45"/>
        <tr r="C945" s="45"/>
        <tr r="C1843" s="45"/>
        <tr r="C1613" s="45"/>
        <tr r="C369" s="45"/>
        <tr r="C604" s="45"/>
        <tr r="C158" s="45"/>
        <tr r="C2651" s="45"/>
        <tr r="C2248" s="45"/>
        <tr r="C1276" s="45"/>
        <tr r="C1836" s="45"/>
        <tr r="C1503" s="45"/>
        <tr r="C953" s="45"/>
        <tr r="C297" s="45"/>
        <tr r="C1494" s="45"/>
        <tr r="C2805" s="45"/>
        <tr r="C916" s="45"/>
        <tr r="C2039" s="45"/>
        <tr r="C931" s="45"/>
        <tr r="C866" s="45"/>
        <tr r="C271" s="45"/>
        <tr r="C752" s="45"/>
        <tr r="C785" s="45"/>
        <tr r="C1881" s="45"/>
        <tr r="C1955" s="45"/>
        <tr r="C526" s="45"/>
        <tr r="C999" s="45"/>
        <tr r="C1066" s="45"/>
        <tr r="C2121" s="45"/>
        <tr r="C1436" s="45"/>
        <tr r="C1581" s="45"/>
        <tr r="C280" s="45"/>
        <tr r="C238" s="45"/>
        <tr r="C2480" s="45"/>
        <tr r="C2306" s="45"/>
        <tr r="C1409" s="45"/>
        <tr r="C521" s="45"/>
        <tr r="C627" s="45"/>
        <tr r="C1060" s="45"/>
        <tr r="C786" s="45"/>
        <tr r="C162" s="45"/>
        <tr r="C553" s="45"/>
        <tr r="C1892" s="45"/>
        <tr r="C1315" s="45"/>
        <tr r="C2853" s="45"/>
        <tr r="C1654" s="45"/>
        <tr r="C1943" s="45"/>
        <tr r="C888" s="45"/>
        <tr r="C1767" s="45"/>
        <tr r="C1316" s="45"/>
        <tr r="C1718" s="45"/>
        <tr r="C1264" s="45"/>
        <tr r="C1150" s="45"/>
        <tr r="C896" s="45"/>
        <tr r="C501" s="45"/>
        <tr r="C1306" s="45"/>
        <tr r="C2117" s="45"/>
        <tr r="C2408" s="45"/>
        <tr r="C233" s="45"/>
        <tr r="C1838" s="45"/>
        <tr r="C383" s="45"/>
        <tr r="C1420" s="45"/>
        <tr r="C2538" s="45"/>
        <tr r="C1858" s="45"/>
        <tr r="C547" s="45"/>
        <tr r="C3132" s="45"/>
        <tr r="C2956" s="45"/>
        <tr r="C1268" s="45"/>
        <tr r="C1942" s="45"/>
        <tr r="C1530" s="45"/>
        <tr r="C1606" s="45"/>
        <tr r="C1965" s="45"/>
        <tr r="C827" s="45"/>
        <tr r="C1635" s="45"/>
        <tr r="C2242" s="45"/>
        <tr r="C1872" s="45"/>
        <tr r="C1417" s="45"/>
        <tr r="C1034" s="45"/>
        <tr r="C1692" s="45"/>
        <tr r="C1842" s="45"/>
        <tr r="C1967" s="45"/>
        <tr r="C1020" s="45"/>
        <tr r="C1749" s="45"/>
        <tr r="C782" s="45"/>
        <tr r="C1217" s="45"/>
        <tr r="C1808" s="45"/>
        <tr r="C1151" s="45"/>
        <tr r="C133" s="45"/>
        <tr r="C800" s="45"/>
        <tr r="C1190" s="45"/>
        <tr r="C1362" s="45"/>
        <tr r="C2329" s="45"/>
        <tr r="C1242" s="45"/>
        <tr r="C413" s="45"/>
        <tr r="C1733" s="45"/>
        <tr r="C1701" s="45"/>
        <tr r="C2769" s="45"/>
        <tr r="C799" s="45"/>
        <tr r="C2205" s="45"/>
        <tr r="C2045" s="45"/>
        <tr r="C1480" s="45"/>
        <tr r="C667" s="45"/>
        <tr r="C1481" s="45"/>
        <tr r="C874" s="45"/>
        <tr r="C855" s="45"/>
        <tr r="C2018" s="45"/>
        <tr r="C1446" s="45"/>
        <tr r="C575" s="45"/>
        <tr r="C910" s="45"/>
        <tr r="C1831" s="45"/>
        <tr r="C1811" s="45"/>
        <tr r="C1459" s="45"/>
        <tr r="C1333" s="45"/>
        <tr r="C1787" s="45"/>
        <tr r="C309" s="45"/>
        <tr r="C914" s="45"/>
        <tr r="C1193" s="45"/>
        <tr r="C1216" s="45"/>
        <tr r="C1471" s="45"/>
        <tr r="C1279" s="45"/>
        <tr r="C190" s="45"/>
        <tr r="C1933" s="45"/>
        <tr r="C1142" s="45"/>
        <tr r="C308" s="45"/>
        <tr r="C1404" s="45"/>
        <tr r="C1158" s="45"/>
        <tr r="C1449" s="45"/>
        <tr r="C803" s="45"/>
        <tr r="C375" s="45"/>
        <tr r="C281" s="45"/>
        <tr r="C1259" s="45"/>
        <tr r="C1165" s="45"/>
        <tr r="C717" s="45"/>
        <tr r="C1485" s="45"/>
        <tr r="C957" s="45"/>
        <tr r="C1555" s="45"/>
        <tr r="C1643" s="45"/>
        <tr r="C885" s="45"/>
        <tr r="C710" s="45"/>
        <tr r="C1364" s="45"/>
        <tr r="C861" s="45"/>
        <tr r="C986" s="45"/>
        <tr r="C605" s="45"/>
        <tr r="C1302" s="45"/>
        <tr r="C3394" s="45"/>
        <tr r="C1953" s="45"/>
        <tr r="C2962" s="45"/>
        <tr r="C1566" s="45"/>
        <tr r="C930" s="45"/>
        <tr r="C1903" s="45"/>
        <tr r="C2575" s="45"/>
        <tr r="C739" s="45"/>
        <tr r="C2723" s="45"/>
        <tr r="C1171" s="45"/>
        <tr r="C721" s="45"/>
        <tr r="C1144" s="45"/>
        <tr r="C1658" s="45"/>
        <tr r="C1807" s="45"/>
        <tr r="C3241" s="45"/>
        <tr r="C1266" s="45"/>
        <tr r="C1512" s="45"/>
        <tr r="C1378" s="45"/>
        <tr r="C1912" s="45"/>
        <tr r="C738" s="45"/>
        <tr r="C2414" s="45"/>
        <tr r="C2296" s="45"/>
        <tr r="C607" s="45"/>
        <tr r="C2062" s="45"/>
        <tr r="C1149" s="45"/>
        <tr r="C1855" s="45"/>
        <tr r="C1689" s="45"/>
        <tr r="C2965" s="45"/>
        <tr r="C2731" s="45"/>
        <tr r="C2855" s="45"/>
        <tr r="C1868" s="45"/>
        <tr r="C1631" s="45"/>
        <tr r="C2041" s="45"/>
        <tr r="C808" s="45"/>
        <tr r="C2667" s="45"/>
        <tr r="C2288" s="45"/>
        <tr r="C2219" s="45"/>
        <tr r="C1849" s="45"/>
        <tr r="C1875" s="45"/>
        <tr r="C1206" s="45"/>
        <tr r="C753" s="45"/>
        <tr r="C2065" s="45"/>
        <tr r="C2730" s="45"/>
        <tr r="C1641" s="45"/>
        <tr r="C1297" s="45"/>
        <tr r="C2033" s="45"/>
        <tr r="C2690" s="45"/>
        <tr r="C1182" s="45"/>
        <tr r="C1569" s="45"/>
        <tr r="C2153" s="45"/>
        <tr r="C1724" s="45"/>
        <tr r="C2183" s="45"/>
        <tr r="C2647" s="45"/>
        <tr r="C1210" s="45"/>
        <tr r="C1339" s="45"/>
        <tr r="C2467" s="45"/>
        <tr r="C1880" s="45"/>
        <tr r="C2180" s="45"/>
        <tr r="C2055" s="45"/>
        <tr r="C1632" s="45"/>
        <tr r="C3411" s="45"/>
        <tr r="C2427" s="45"/>
        <tr r="C2148" s="45"/>
        <tr r="C1721" s="45"/>
        <tr r="C2447" s="45"/>
        <tr r="C2338" s="45"/>
        <tr r="C1313" s="45"/>
        <tr r="C1598" s="45"/>
        <tr r="C2998" s="45"/>
        <tr r="C2320" s="45"/>
        <tr r="C1593" s="45"/>
        <tr r="C208" s="45"/>
        <tr r="C1087" s="45"/>
        <tr r="C589" s="45"/>
        <tr r="C1240" s="45"/>
        <tr r="C1785" s="45"/>
        <tr r="C2059" s="45"/>
        <tr r="C2060" s="45"/>
        <tr r="C2534" s="45"/>
        <tr r="C2044" s="45"/>
        <tr r="C1375" s="45"/>
        <tr r="C2120" s="45"/>
        <tr r="C1411" s="45"/>
        <tr r="C1403" s="45"/>
        <tr r="C579" s="45"/>
        <tr r="C2129" s="45"/>
        <tr r="C487" s="45"/>
        <tr r="C1533" s="45"/>
        <tr r="C1212" s="45"/>
        <tr r="C2272" s="45"/>
        <tr r="C1379" s="45"/>
        <tr r="C2694" s="45"/>
        <tr r="C1589" s="45"/>
        <tr r="C2340" s="45"/>
        <tr r="C1445" s="45"/>
        <tr r="C311" s="45"/>
        <tr r="C2017" s="45"/>
        <tr r="C2456" s="45"/>
        <tr r="C1487" s="45"/>
        <tr r="C338" s="45"/>
        <tr r="C3275" s="45"/>
        <tr r="C2302" s="45"/>
        <tr r="C2360" s="45"/>
        <tr r="C1957" s="45"/>
        <tr r="C2409" s="45"/>
        <tr r="C184" s="45"/>
        <tr r="C2028" s="45"/>
        <tr r="C314" s="45"/>
        <tr r="C1814" s="45"/>
        <tr r="C1682" s="45"/>
        <tr r="C1441" s="45"/>
        <tr r="C2193" s="45"/>
        <tr r="C2192" s="45"/>
        <tr r="C542" s="45"/>
        <tr r="C268" s="45"/>
        <tr r="C2451" s="45"/>
        <tr r="C2291" s="45"/>
        <tr r="C2859" s="45"/>
        <tr r="C1779" s="45"/>
        <tr r="C2502" s="45"/>
        <tr r="C2355" s="45"/>
        <tr r="C3104" s="45"/>
        <tr r="C1611" s="45"/>
        <tr r="C2663" s="45"/>
        <tr r="C548" s="45"/>
        <tr r="C2440" s="45"/>
        <tr r="C586" s="45"/>
        <tr r="C820" s="45"/>
        <tr r="C2113" s="45"/>
        <tr r="C2021" s="45"/>
        <tr r="C2346" s="45"/>
        <tr r="C1913" s="45"/>
        <tr r="C1525" s="45"/>
        <tr r="C2214" s="45"/>
        <tr r="C210" s="45"/>
        <tr r="C423" s="45"/>
        <tr r="C560" s="45"/>
        <tr r="C1603" s="45"/>
        <tr r="C1041" s="45"/>
        <tr r="C2009" s="45"/>
        <tr r="C1623" s="45"/>
        <tr r="C1745" s="45"/>
        <tr r="C2308" s="45"/>
        <tr r="C601" s="45"/>
        <tr r="C2748" s="45"/>
        <tr r="C1063" s="45"/>
        <tr r="C1452" s="45"/>
        <tr r="C482" s="45"/>
        <tr r="C1736" s="45"/>
        <tr r="C2321" s="45"/>
        <tr r="C1841" s="45"/>
        <tr r="C304" s="45"/>
        <tr r="C1426" s="45"/>
        <tr r="C1032" s="45"/>
        <tr r="C2362" s="45"/>
        <tr r="C1725" s="45"/>
        <tr r="C2091" s="45"/>
        <tr r="C1545" s="45"/>
        <tr r="C599" s="45"/>
        <tr r="C2896" s="45"/>
        <tr r="C1999" s="45"/>
        <tr r="C1746" s="45"/>
        <tr r="C1469" s="45"/>
        <tr r="C441" s="45"/>
        <tr r="C905" s="45"/>
        <tr r="C1218" s="45"/>
        <tr r="C908" s="45"/>
        <tr r="C652" s="45"/>
        <tr r="C2289" s="45"/>
        <tr r="C1792" s="45"/>
        <tr r="C510" s="45"/>
        <tr r="C3106" s="45"/>
        <tr r="C1415" s="45"/>
        <tr r="C2361" s="45"/>
        <tr r="C2334" s="45"/>
        <tr r="C2303" s="45"/>
        <tr r="C1770" s="45"/>
        <tr r="C2236" s="45"/>
        <tr r="C1952" s="45"/>
        <tr r="C1397" s="45"/>
        <tr r="C1594" s="45"/>
        <tr r="C2151" s="45"/>
        <tr r="C1376" s="45"/>
        <tr r="C2132" s="45"/>
        <tr r="C1294" s="45"/>
        <tr r="C1642" s="45"/>
        <tr r="C1088" s="45"/>
        <tr r="C2075" s="45"/>
        <tr r="C2054" s="45"/>
        <tr r="C2276" s="45"/>
        <tr r="C320" s="45"/>
        <tr r="C1215" s="45"/>
        <tr r="C2116" s="45"/>
        <tr r="C2868" s="45"/>
        <tr r="C804" s="45"/>
        <tr r="C2005" s="45"/>
        <tr r="C2600" s="45"/>
        <tr r="C2373" s="45"/>
        <tr r="C2946" s="45"/>
        <tr r="C2008" s="45"/>
        <tr r="C2164" s="45"/>
        <tr r="C1483" s="45"/>
        <tr r="C2424" s="45"/>
        <tr r="C2441" s="45"/>
        <tr r="C1793" s="45"/>
        <tr r="C1035" s="45"/>
        <tr r="C1473" s="45"/>
        <tr r="C2940" s="45"/>
        <tr r="C1105" s="45"/>
        <tr r="C2034" s="45"/>
        <tr r="C1608" s="45"/>
        <tr r="C2465" s="45"/>
        <tr r="C2029" s="45"/>
        <tr r="C2584" s="45"/>
        <tr r="C3249" s="45"/>
        <tr r="C1826" s="45"/>
        <tr r="C324" s="45"/>
        <tr r="C1360" s="45"/>
        <tr r="C2510" s="45"/>
        <tr r="C1674" s="45"/>
        <tr r="C434" s="45"/>
        <tr r="C1347" s="45"/>
        <tr r="C2536" s="45"/>
        <tr r="C2884" s="45"/>
        <tr r="C319" s="45"/>
        <tr r="C2163" s="45"/>
        <tr r="C1016" s="45"/>
        <tr r="C2169" s="45"/>
        <tr r="C693" s="45"/>
        <tr r="C2616" s="45"/>
        <tr r="C992" s="45"/>
        <tr r="C645" s="45"/>
        <tr r="C1049" s="45"/>
        <tr r="C2223" s="45"/>
        <tr r="C2938" s="45"/>
        <tr r="C2319" s="45"/>
        <tr r="C661" s="45"/>
        <tr r="C2421" s="45"/>
        <tr r="C2357" s="45"/>
        <tr r="C1994" s="45"/>
        <tr r="C1543" s="45"/>
        <tr r="C1633" s="45"/>
        <tr r="C2809" s="45"/>
        <tr r="C1596" s="45"/>
        <tr r="C2719" s="45"/>
        <tr r="C2650" s="45"/>
        <tr r="C1478" s="45"/>
        <tr r="C593" s="45"/>
        <tr r="C1319" s="45"/>
        <tr r="C1246" s="45"/>
        <tr r="C2750" s="45"/>
        <tr r="C1244" s="45"/>
        <tr r="C1096" s="45"/>
        <tr r="C2699" s="45"/>
        <tr r="C1816" s="45"/>
        <tr r="C1587" s="45"/>
        <tr r="C454" s="45"/>
        <tr r="C2458" s="45"/>
        <tr r="C1284" s="45"/>
        <tr r="C2802" s="45"/>
        <tr r="C790" s="45"/>
        <tr r="C1253" s="45"/>
        <tr r="C2951" s="45"/>
        <tr r="C2425" s="45"/>
        <tr r="C2511" s="45"/>
        <tr r="C3292" s="45"/>
        <tr r="C1179" s="45"/>
        <tr r="C1008" s="45"/>
        <tr r="C1423" s="45"/>
        <tr r="C1205" s="45"/>
        <tr r="C1345" s="45"/>
        <tr r="C498" s="45"/>
        <tr r="C1852" s="45"/>
        <tr r="C2891" s="45"/>
        <tr r="C1959" s="45"/>
        <tr r="C802" s="45"/>
        <tr r="C1213" s="45"/>
        <tr r="C2674" s="45"/>
        <tr r="C1275" s="45"/>
        <tr r="C723" s="45"/>
        <tr r="C1683" s="45"/>
        <tr r="C1848" s="45"/>
        <tr r="C1357" s="45"/>
        <tr r="C347" s="45"/>
        <tr r="C740" s="45"/>
        <tr r="C2244" s="45"/>
        <tr r="C1970" s="45"/>
        <tr r="C1846" s="45"/>
        <tr r="C1565" s="45"/>
        <tr r="C1304" s="45"/>
        <tr r="C2006" s="45"/>
        <tr r="C1462" s="45"/>
        <tr r="C2123" s="45"/>
        <tr r="C1476" s="45"/>
        <tr r="C1410" s="45"/>
        <tr r="C773" s="45"/>
        <tr r="C1990" s="45"/>
        <tr r="C2166" s="45"/>
        <tr r="C1270" s="45"/>
        <tr r="C1156" s="45"/>
        <tr r="C2659" s="45"/>
        <tr r="C2064" s="45"/>
        <tr r="C2388" s="45"/>
        <tr r="C2670" s="45"/>
        <tr r="C2678" s="45"/>
        <tr r="C3039" s="45"/>
        <tr r="C1659" s="45"/>
        <tr r="C2380" s="45"/>
        <tr r="C2230" s="45"/>
        <tr r="C2515" s="45"/>
        <tr r="C1710" s="45"/>
        <tr r="C1720" s="45"/>
        <tr r="C965" s="45"/>
        <tr r="C881" s="45"/>
        <tr r="C1857" s="45"/>
        <tr r="C1521" s="45"/>
        <tr r="C1863" s="45"/>
        <tr r="C333" s="45"/>
        <tr r="C1987" s="45"/>
        <tr r="C2146" s="45"/>
        <tr r="C2537" s="45"/>
        <tr r="C2172" s="45"/>
        <tr r="C3430" s="45"/>
        <tr r="C2794" s="45"/>
        <tr r="C1509" s="45"/>
        <tr r="C1562" s="45"/>
        <tr r="C1484" s="45"/>
        <tr r="C836" s="45"/>
        <tr r="C1925" s="45"/>
        <tr r="C2177" s="45"/>
        <tr r="C2350" s="45"/>
        <tr r="C1278" s="45"/>
        <tr r="C1040" s="45"/>
        <tr r="C3195" s="45"/>
        <tr r="C2649" s="45"/>
        <tr r="C1948" s="45"/>
        <tr r="C2544" s="45"/>
        <tr r="C2097" s="45"/>
        <tr r="C2850" s="45"/>
        <tr r="C2347" s="45"/>
        <tr r="C2084" s="45"/>
        <tr r="C2476" s="45"/>
        <tr r="C1361" s="45"/>
        <tr r="C1888" s="45"/>
        <tr r="C2210" s="45"/>
        <tr r="C1665" s="45"/>
        <tr r="C941" s="45"/>
        <tr r="C2444" s="45"/>
        <tr r="C1728" s="45"/>
        <tr r="C1949" s="45"/>
        <tr r="C2257" s="45"/>
        <tr r="C2635" s="45"/>
        <tr r="C2215" s="45"/>
        <tr r="C227" s="45"/>
        <tr r="C1221" s="45"/>
        <tr r="C1388" s="45"/>
        <tr r="C1735" s="45"/>
        <tr r="C1352" s="45"/>
        <tr r="C2903" s="45"/>
        <tr r="C2556" s="45"/>
        <tr r="C241" s="45"/>
        <tr r="C2604" s="45"/>
        <tr r="C3101" s="45"/>
        <tr r="C988" s="45"/>
        <tr r="C3308" s="45"/>
        <tr r="C1845" s="45"/>
        <tr r="C1902" s="45"/>
        <tr r="C2419" s="45"/>
        <tr r="C2410" s="45"/>
        <tr r="C2331" s="45"/>
        <tr r="C2092" s="45"/>
        <tr r="C1560" s="45"/>
        <tr r="C1928" s="45"/>
        <tr r="C951" s="45"/>
        <tr r="C1222" s="45"/>
        <tr r="C2310" s="45"/>
        <tr r="C2316" s="45"/>
        <tr r="C3395" s="45"/>
        <tr r="C2127" s="45"/>
        <tr r="C1609" s="45"/>
        <tr r="C3350" s="45"/>
        <tr r="C1726" s="45"/>
        <tr r="C1214" s="45"/>
        <tr r="C2910" s="45"/>
        <tr r="C2791" s="45"/>
        <tr r="C2309" s="45"/>
        <tr r="C2277" s="45"/>
        <tr r="C1961" s="45"/>
        <tr r="C1738" s="45"/>
        <tr r="C1723" s="45"/>
        <tr r="C2710" s="45"/>
        <tr r="C2439" s="45"/>
        <tr r="C2174" s="45"/>
        <tr r="C824" s="45"/>
        <tr r="C2519" s="45"/>
        <tr r="C2094" s="45"/>
        <tr r="C2265" s="45"/>
        <tr r="C2976" s="45"/>
        <tr r="C2934" s="45"/>
        <tr r="C2697" s="45"/>
        <tr r="C1819" s="45"/>
        <tr r="C2204" s="45"/>
        <tr r="C2525" s="45"/>
        <tr r="C1474" s="45"/>
        <tr r="C2107" s="45"/>
        <tr r="C1548" s="45"/>
        <tr r="C907" s="45"/>
        <tr r="C2446" s="45"/>
        <tr r="C2395" s="45"/>
        <tr r="C2960" s="45"/>
        <tr r="C2782" s="45"/>
        <tr r="C2184" s="45"/>
        <tr r="C2742" s="45"/>
        <tr r="C1885" s="45"/>
        <tr r="C1537" s="45"/>
        <tr r="C1663" s="45"/>
        <tr r="C2285" s="45"/>
        <tr r="C1670" s="45"/>
        <tr r="C2700" s="45"/>
        <tr r="C1649" s="45"/>
        <tr r="C2403" s="45"/>
        <tr r="C967" s="45"/>
        <tr r="C1019" s="45"/>
        <tr r="C2422" s="45"/>
        <tr r="C1080" s="45"/>
        <tr r="C2953" s="45"/>
        <tr r="C1960" s="45"/>
        <tr r="C2590" s="45"/>
        <tr r="C3209" s="45"/>
        <tr r="C2806" s="45"/>
        <tr r="C2560" s="45"/>
        <tr r="C2367" s="45"/>
        <tr r="C1874" s="45"/>
        <tr r="C1368" s="45"/>
        <tr r="C1795" s="45"/>
        <tr r="C1878" s="45"/>
        <tr r="C1971" s="45"/>
        <tr r="C1834" s="45"/>
        <tr r="C2140" s="45"/>
        <tr r="C1629" s="45"/>
        <tr r="C1972" s="45"/>
        <tr r="C2751" s="45"/>
        <tr r="C2342" s="45"/>
        <tr r="C3081" s="45"/>
        <tr r="C2089" s="45"/>
        <tr r="C2885" s="45"/>
        <tr r="C3028" s="45"/>
        <tr r="C1996" s="45"/>
        <tr r="C1557" s="45"/>
        <tr r="C860" s="45"/>
        <tr r="C3257" s="45"/>
        <tr r="C1160" s="45"/>
        <tr r="C3248" s="45"/>
        <tr r="C2825" s="45"/>
        <tr r="C1578" s="45"/>
        <tr r="C2035" s="45"/>
        <tr r="C1963" s="45"/>
        <tr r="C2625" s="45"/>
        <tr r="C2030" s="45"/>
        <tr r="C1669" s="45"/>
        <tr r="C1068" s="45"/>
        <tr r="C2820" s="45"/>
        <tr r="C2918" s="45"/>
        <tr r="C1860" s="45"/>
        <tr r="C2436" s="45"/>
        <tr r="C1607" s="45"/>
        <tr r="C2377" s="45"/>
        <tr r="C1511" s="45"/>
        <tr r="C1146" s="45"/>
        <tr r="C167" s="45"/>
        <tr r="C2475" s="45"/>
        <tr r="C1978" s="45"/>
        <tr r="C2197" s="45"/>
        <tr r="C388" s="45"/>
        <tr r="C2567" s="45"/>
        <tr r="C2026" s="45"/>
        <tr r="C845" s="45"/>
        <tr r="C1980" s="45"/>
        <tr r="C2919" s="45"/>
        <tr r="C2571" s="45"/>
        <tr r="C2724" s="45"/>
        <tr r="C2101" s="45"/>
        <tr r="C2732" s="45"/>
        <tr r="C1676" s="45"/>
        <tr r="C2267" s="45"/>
        <tr r="C2554" s="45"/>
        <tr r="C2043" s="45"/>
        <tr r="C2780" s="45"/>
        <tr r="C1666" s="45"/>
        <tr r="C1454" s="45"/>
        <tr r="C2992" s="45"/>
        <tr r="C2463" s="45"/>
        <tr r="C2145" s="45"/>
        <tr r="C1393" s="45"/>
        <tr r="C2565" s="45"/>
        <tr r="C157" s="45"/>
        <tr r="C2050" s="45"/>
        <tr r="C2318" s="45"/>
        <tr r="C350" s="45"/>
        <tr r="C3012" s="45"/>
        <tr r="C954" s="45"/>
        <tr r="C1752" s="45"/>
        <tr r="C1235" s="45"/>
        <tr r="C2792" s="45"/>
        <tr r="C3097" s="45"/>
        <tr r="C1501" s="45"/>
        <tr r="C2936" s="45"/>
        <tr r="C2000" s="45"/>
        <tr r="C1056" s="45"/>
        <tr r="C1974" s="45"/>
        <tr r="C1918" s="45"/>
        <tr r="C959" s="45"/>
        <tr r="C1225" s="45"/>
        <tr r="C2666" s="45"/>
        <tr r="C2279" s="45"/>
        <tr r="C2156" s="45"/>
        <tr r="C2012" s="45"/>
        <tr r="C1323" s="45"/>
        <tr r="C2150" s="45"/>
        <tr r="C2433" s="45"/>
        <tr r="C2654" s="45"/>
        <tr r="C2517" s="45"/>
        <tr r="C2662" s="45"/>
        <tr r="C1850" s="45"/>
        <tr r="C1044" s="45"/>
        <tr r="C1936" s="45"/>
        <tr r="C756" s="45"/>
        <tr r="C1920" s="45"/>
        <tr r="C2301" s="45"/>
        <tr r="C3072" s="45"/>
        <tr r="C3013" s="45"/>
        <tr r="C3398" s="45"/>
        <tr r="C1199" s="45"/>
        <tr r="C1677" s="45"/>
        <tr r="C1644" s="45"/>
        <tr r="C2136" s="45"/>
        <tr r="C2704" s="45"/>
        <tr r="C2573" s="45"/>
        <tr r="C2757" s="45"/>
        <tr r="C2504" s="45"/>
        <tr r="C1155" s="45"/>
        <tr r="C2313" s="45"/>
        <tr r="C2093" s="45"/>
        <tr r="C2613" s="45"/>
        <tr r="C2207" s="45"/>
        <tr r="C2363" s="45"/>
        <tr r="C2393" s="45"/>
        <tr r="C1327" s="45"/>
        <tr r="C2684" s="45"/>
        <tr r="C2004" s="45"/>
        <tr r="C3269" s="45"/>
        <tr r="C2407" s="45"/>
        <tr r="C2483" s="45"/>
        <tr r="C1301" s="45"/>
        <tr r="C1540" s="45"/>
        <tr r="C1732" s="45"/>
        <tr r="C3107" s="45"/>
        <tr r="C3094" s="45"/>
        <tr r="C2498" s="45"/>
        <tr r="C2493" s="45"/>
        <tr r="C1781" s="45"/>
        <tr r="C2185" s="45"/>
        <tr r="C2133" s="45"/>
        <tr r="C2846" s="45"/>
        <tr r="C1983" s="45"/>
        <tr r="C1602" s="45"/>
        <tr r="C2783" s="45"/>
        <tr r="C1708" s="45"/>
        <tr r="C1798" s="45"/>
        <tr r="C2449" s="45"/>
        <tr r="C2834" s="45"/>
        <tr r="C1894" s="45"/>
        <tr r="C2509" s="45"/>
        <tr r="C2542" s="45"/>
        <tr r="C3346" s="45"/>
        <tr r="C1796" s="45"/>
        <tr r="C2003" s="45"/>
        <tr r="C3188" s="45"/>
        <tr r="C825" s="45"/>
        <tr r="C2592" s="45"/>
        <tr r="C1614" s="45"/>
        <tr r="C813" s="45"/>
        <tr r="C2157" s="45"/>
        <tr r="C2437" s="45"/>
        <tr r="C2629" s="45"/>
        <tr r="C1853" s="45"/>
        <tr r="C1194" s="45"/>
        <tr r="C2484" s="45"/>
        <tr r="C1764" s="45"/>
        <tr r="C2087" s="45"/>
        <tr r="C1915" s="45"/>
        <tr r="C1813" s="45"/>
        <tr r="C2356" s="45"/>
        <tr r="C1748" s="45"/>
        <tr r="C2086" s="45"/>
        <tr r="C3335" s="45"/>
        <tr r="C1760" s="45"/>
        <tr r="C1982" s="45"/>
        <tr r="C1697" s="45"/>
        <tr r="C3314" s="45"/>
        <tr r="C2786" s="45"/>
        <tr r="C1851" s="45"/>
        <tr r="C2970" s="45"/>
        <tr r="C2559" s="45"/>
        <tr r="C2326" s="45"/>
        <tr r="C2701" s="45"/>
        <tr r="C1804" s="45"/>
        <tr r="C2642" s="45"/>
        <tr r="C3440" s="45"/>
        <tr r="C2638" s="45"/>
        <tr r="C1907" s="45"/>
        <tr r="C1419" s="45"/>
        <tr r="C180" s="45"/>
        <tr r="C2178" s="45"/>
        <tr r="C3419" s="45"/>
        <tr r="C3060" s="45"/>
        <tr r="C2088" s="45"/>
        <tr r="C1861" s="45"/>
        <tr r="C2770" s="45"/>
        <tr r="C2817" s="45"/>
        <tr r="C1382" s="45"/>
        <tr r="C1488" s="45"/>
        <tr r="C805" s="45"/>
        <tr r="C2744" s="45"/>
        <tr r="C2867" s="45"/>
        <tr r="C1854" s="45"/>
        <tr r="C1908" s="45"/>
        <tr r="C2615" s="45"/>
        <tr r="C2179" s="45"/>
        <tr r="C2895" s="45"/>
        <tr r="C2686" s="45"/>
        <tr r="C2024" s="45"/>
        <tr r="C1185" s="45"/>
        <tr r="C2920" s="45"/>
        <tr r="C2912" s="45"/>
        <tr r="C2819" s="45"/>
        <tr r="C3259" s="45"/>
        <tr r="C2332" s="45"/>
        <tr r="C3406" s="45"/>
        <tr r="C2626" s="45"/>
        <tr r="C2298" s="45"/>
        <tr r="C2358" s="45"/>
        <tr r="C2481" s="45"/>
        <tr r="C2839" s="45"/>
        <tr r="C3004" s="45"/>
        <tr r="C2653" s="45"/>
        <tr r="C1622" s="45"/>
        <tr r="C2283" s="45"/>
        <tr r="C1806" s="45"/>
        <tr r="C1945" s="45"/>
        <tr r="C2258" s="45"/>
        <tr r="C3008" s="45"/>
        <tr r="C1296" s="45"/>
        <tr r="C1820" s="45"/>
        <tr r="C1189" s="45"/>
        <tr r="C581" s="45"/>
        <tr r="C1065" s="45"/>
        <tr r="C2047" s="45"/>
        <tr r="C2482" s="45"/>
        <tr r="C2125" s="45"/>
        <tr r="C2955" s="45"/>
        <tr r="C2754" s="45"/>
        <tr r="C2533" s="45"/>
        <tr r="C2822" s="45"/>
        <tr r="C3310" s="45"/>
        <tr r="C3127" s="45"/>
        <tr r="C1900" s="45"/>
        <tr r="C2114" s="45"/>
        <tr r="C2595" s="45"/>
        <tr r="C1592" s="45"/>
        <tr r="C1092" s="45"/>
        <tr r="C734" s="45"/>
        <tr r="C577" s="45"/>
        <tr r="C2119" s="45"/>
        <tr r="C2675" s="45"/>
        <tr r="C2682" s="45"/>
        <tr r="C2601" s="45"/>
        <tr r="C2774" s="45"/>
        <tr r="C588" s="45"/>
        <tr r="C1037" s="45"/>
        <tr r="C2527" s="45"/>
        <tr r="C3281" s="45"/>
        <tr r="C2939" s="45"/>
        <tr r="C2337" s="45"/>
        <tr r="C2143" s="45"/>
        <tr r="C3176" s="45"/>
        <tr r="C3486" s="45"/>
        <tr r="C1355" s="45"/>
        <tr r="C2804" s="45"/>
        <tr r="C2707" s="45"/>
        <tr r="C2756" s="45"/>
        <tr r="C2906" s="45"/>
        <tr r="C1320" s="45"/>
        <tr r="C2623" s="45"/>
        <tr r="C2964" s="45"/>
        <tr r="C2287" s="45"/>
        <tr r="C1336" s="45"/>
        <tr r="C2942" s="45"/>
        <tr r="C2844" s="45"/>
        <tr r="C3078" s="45"/>
        <tr r="C1877" s="45"/>
        <tr r="C1229" s="45"/>
        <tr r="C2733" s="45"/>
        <tr r="C2728" s="45"/>
        <tr r="C2239" s="45"/>
        <tr r="C3017" s="45"/>
        <tr r="C2997" s="45"/>
        <tr r="C2487" s="45"/>
        <tr r="C2438" s="45"/>
        <tr r="C1637" s="45"/>
        <tr r="C2725" s="45"/>
        <tr r="C2281" s="45"/>
        <tr r="C1148" s="45"/>
        <tr r="C2909" s="45"/>
        <tr r="C1443" s="45"/>
        <tr r="C2142" s="45"/>
        <tr r="C2002" s="45"/>
        <tr r="C1106" s="45"/>
        <tr r="C2741" s="45"/>
        <tr r="C712" s="45"/>
        <tr r="C1574" s="45"/>
        <tr r="C2892" s="45"/>
        <tr r="C2327" s="45"/>
        <tr r="C2709" s="45"/>
        <tr r="C2636" s="45"/>
        <tr r="C3480" s="45"/>
        <tr r="C1429" s="45"/>
        <tr r="C3316" s="45"/>
        <tr r="C1595" s="45"/>
        <tr r="C3422" s="45"/>
        <tr r="C2290" s="45"/>
        <tr r="C2811" s="45"/>
        <tr r="C3133" s="45"/>
        <tr r="C2256" s="45"/>
        <tr r="C3264" s="45"/>
        <tr r="C2007" s="45"/>
        <tr r="C2864" s="45"/>
        <tr r="C2269" s="45"/>
        <tr r="C2671" s="45"/>
        <tr r="C1891" s="45"/>
        <tr r="C3056" s="45"/>
        <tr r="C3128" s="45"/>
        <tr r="C2798" s="45"/>
        <tr r="C1466" s="45"/>
        <tr r="C1549" s="45"/>
        <tr r="C2800" s="45"/>
        <tr r="C3143" s="45"/>
        <tr r="C2860" s="45"/>
        <tr r="C2492" s="45"/>
        <tr r="C2249" s="45"/>
        <tr r="C3020" s="45"/>
        <tr r="C2496" s="45"/>
        <tr r="C939" s="45"/>
        <tr r="C2586" s="45"/>
        <tr r="C2890" s="45"/>
        <tr r="C2126" s="45"/>
        <tr r="C2255" s="45"/>
        <tr r="C3062" s="45"/>
        <tr r="C2495" s="45"/>
        <tr r="C2545" s="45"/>
        <tr r="C2450" s="45"/>
        <tr r="C2406" s="45"/>
        <tr r="C3260" s="45"/>
        <tr r="C2128" s="45"/>
        <tr r="C2540" s="45"/>
        <tr r="C2252" s="45"/>
        <tr r="C2171" s="45"/>
        <tr r="C1887" s="45"/>
        <tr r="C1839" s="45"/>
        <tr r="C2619" s="45"/>
        <tr r="C1977" s="45"/>
        <tr r="C2472" s="45"/>
        <tr r="C2980" s="45"/>
        <tr r="C2952" s="45"/>
        <tr r="C3321" s="45"/>
        <tr r="C1879" s="45"/>
        <tr r="C2036" s="45"/>
        <tr r="C2188" s="45"/>
        <tr r="C1655" s="45"/>
        <tr r="C1074" s="45"/>
        <tr r="C2568" s="45"/>
        <tr r="C3459" s="45"/>
        <tr r="C2505" s="45"/>
        <tr r="C216" s="45"/>
        <tr r="C2418" s="45"/>
        <tr r="C2080" s="45"/>
        <tr r="C2324" s="45"/>
        <tr r="C2020" s="45"/>
        <tr r="C3005" s="45"/>
        <tr r="C2746" s="45"/>
        <tr r="C2187" s="45"/>
        <tr r="C2189" s="45"/>
        <tr r="C1389" s="45"/>
        <tr r="C2243" s="45"/>
        <tr r="C1890" s="45"/>
        <tr r="C3289" s="45"/>
        <tr r="C2167" s="45"/>
        <tr r="C3367" s="45"/>
        <tr r="C2611" s="45"/>
        <tr r="C3014" s="45"/>
        <tr r="C2387" s="45"/>
        <tr r="C1625" s="45"/>
        <tr r="C2025" s="45"/>
        <tr r="C3084" s="45"/>
        <tr r="C3385" s="45"/>
        <tr r="C2077" s="45"/>
        <tr r="C292" s="45"/>
        <tr r="C148" s="45"/>
        <tr r="C2727" s="45"/>
        <tr r="C2076" s="45"/>
        <tr r="C2073" s="45"/>
        <tr r="C2227" s="45"/>
        <tr r="C1651" s="45"/>
        <tr r="C3205" s="45"/>
        <tr r="C2591" s="45"/>
        <tr r="C1076" s="45"/>
        <tr r="C1291" s="45"/>
        <tr r="C2561" s="45"/>
        <tr r="C1916" s="45"/>
        <tr r="C2580" s="45"/>
        <tr r="C2445" s="45"/>
        <tr r="C2766" s="45"/>
        <tr r="C2861" s="45"/>
        <tr r="C3265" s="45"/>
        <tr r="C2336" s="45"/>
        <tr r="C2500" s="45"/>
        <tr r="C1110" s="45"/>
        <tr r="C2503" s="45"/>
        <tr r="C2901" s="45"/>
        <tr r="C3450" s="45"/>
        <tr r="C2374" s="45"/>
        <tr r="C2935" s="45"/>
        <tr r="C1742" s="45"/>
        <tr r="C1287" s="45"/>
        <tr r="C1358" s="45"/>
        <tr r="C1461" s="45"/>
        <tr r="C1399" s="45"/>
        <tr r="C3071" s="45"/>
        <tr r="C2833" s="45"/>
        <tr r="C2873" s="45"/>
        <tr r="C2222" s="45"/>
        <tr r="C2715" s="45"/>
        <tr r="C2602" s="45"/>
        <tr r="C2968" s="45"/>
        <tr r="C3319" s="45"/>
        <tr r="C2263" s="45"/>
        <tr r="C2203" s="45"/>
        <tr r="C2369" s="45"/>
        <tr r="C2631" s="45"/>
        <tr r="C1536" s="45"/>
        <tr r="C1825" s="45"/>
        <tr r="C1882" s="45"/>
        <tr r="C1801" s="45"/>
        <tr r="C2551" s="45"/>
        <tr r="C2581" s="45"/>
        <tr r="C1059" s="45"/>
        <tr r="C2368" s="45"/>
        <tr r="C2553" s="45"/>
        <tr r="C2159" s="45"/>
        <tr r="C3145" s="45"/>
        <tr r="C2284" s="45"/>
        <tr r="C2394" s="45"/>
        <tr r="C700" s="45"/>
        <tr r="C1465" s="45"/>
        <tr r="C2194" s="45"/>
        <tr r="C2680" s="45"/>
        <tr r="C2721" s="45"/>
        <tr r="C2876" s="45"/>
        <tr r="C2147" s="45"/>
        <tr r="C2948" s="45"/>
        <tr r="C2286" s="45"/>
        <tr r="C2415" s="45"/>
        <tr r="C2379" s="45"/>
        <tr r="C1262" s="45"/>
        <tr r="C1671" s="45"/>
        <tr r="C1586" s="45"/>
        <tr r="C2702" s="45"/>
        <tr r="C2400" s="45"/>
        <tr r="C2740" s="45"/>
        <tr r="C3054" s="45"/>
        <tr r="C1884" s="45"/>
        <tr r="C1744" s="45"/>
        <tr r="C2639" s="45"/>
        <tr r="C2470" s="45"/>
        <tr r="C2607" s="45"/>
        <tr r="C2486" s="45"/>
        <tr r="C2874" s="45"/>
        <tr r="C3142" s="45"/>
        <tr r="C3087" s="45"/>
        <tr r="C3286" s="45"/>
        <tr r="C2815" s="45"/>
        <tr r="C3242" s="45"/>
        <tr r="C956" s="45"/>
        <tr r="C2576" s="45"/>
        <tr r="C2795" s="45"/>
        <tr r="C2979" s="45"/>
        <tr r="C2168" s="45"/>
        <tr r="C2749" s="45"/>
        <tr r="C2240" s="45"/>
        <tr r="C3240" s="45"/>
        <tr r="C3470" s="45"/>
        <tr r="C2399" s="45"/>
        <tr r="C2516" s="45"/>
        <tr r="C2570" s="45"/>
        <tr r="C613" s="45"/>
        <tr r="C2453" s="45"/>
        <tr r="C2949" s="45"/>
        <tr r="C343" s="45"/>
        <tr r="C2341" s="45"/>
        <tr r="C2442" s="45"/>
        <tr r="C2546" s="45"/>
        <tr r="C2645" s="45"/>
        <tr r="C3068" s="45"/>
        <tr r="C2173" s="45"/>
        <tr r="C2777" s="45"/>
        <tr r="C2858" s="45"/>
        <tr r="C1758" s="45"/>
        <tr r="C2687" s="45"/>
        <tr r="C1672" s="45"/>
        <tr r="C2827" s="45"/>
        <tr r="C3466" s="45"/>
        <tr r="C2803" s="45"/>
        <tr r="C2784" s="45"/>
        <tr r="C2698" s="45"/>
        <tr r="C3288" s="45"/>
        <tr r="C3331" s="45"/>
        <tr r="C2816" s="45"/>
        <tr r="C2469" s="45"/>
        <tr r="C3018" s="45"/>
        <tr r="C2933" s="45"/>
        <tr r="C669" s="45"/>
        <tr r="C3358" s="45"/>
        <tr r="C3383" s="45"/>
        <tr r="C2668" s="45"/>
        <tr r="C3123" s="45"/>
        <tr r="C1662" s="45"/>
        <tr r="C1422" s="45"/>
        <tr r="C2497" s="45"/>
        <tr r="C3074" s="45"/>
        <tr r="C1660" s="45"/>
        <tr r="C2578" s="45"/>
        <tr r="C2016" s="45"/>
        <tr r="C2488" s="45"/>
        <tr r="C2929" s="45"/>
        <tr r="C1556" s="45"/>
        <tr r="C2529" s="45"/>
        <tr r="C3404" s="45"/>
        <tr r="C2696" s="45"/>
        <tr r="C2015" s="45"/>
        <tr r="C2522" s="45"/>
        <tr r="C2765" s="45"/>
        <tr r="C2322" s="45"/>
        <tr r="C2247" s="45"/>
        <tr r="C2372" s="45"/>
        <tr r="C1702" s="45"/>
        <tr r="C2109" s="45"/>
        <tr r="C2657" s="45"/>
        <tr r="C3208" s="45"/>
        <tr r="C3199" s="45"/>
        <tr r="C2541" s="45"/>
        <tr r="C3077" s="45"/>
        <tr r="C3169" s="45"/>
        <tr r="C2720" s="45"/>
        <tr r="C2594" s="45"/>
        <tr r="C2848" s="45"/>
        <tr r="C2932" s="45"/>
        <tr r="C2563" s="45"/>
        <tr r="C1727" s="45"/>
        <tr r="C2763" s="45"/>
        <tr r="C3076" s="45"/>
        <tr r="C2882" s="45"/>
        <tr r="C3119" s="45"/>
        <tr r="C3340" s="45"/>
        <tr r="C2280" s="45"/>
        <tr r="C3156" s="45"/>
        <tr r="C2661" s="45"/>
        <tr r="C2904" s="45"/>
        <tr r="C2598" s="45"/>
        <tr r="C1580" s="45"/>
        <tr r="C2984" s="45"/>
        <tr r="C1551" s="45"/>
        <tr r="C2264" s="45"/>
        <tr r="C2096" s="45"/>
        <tr r="C3061" s="45"/>
        <tr r="C2539" s="45"/>
        <tr r="C2344" s="45"/>
        <tr r="C3095" s="45"/>
        <tr r="C2548" s="45"/>
        <tr r="C1619" s="45"/>
        <tr r="C2273" s="45"/>
        <tr r="C3048" s="45"/>
        <tr r="C2879" s="45"/>
        <tr r="C3219" s="45"/>
        <tr r="C2398" s="45"/>
        <tr r="C2799" s="45"/>
        <tr r="C2628" s="45"/>
        <tr r="C1679" s="45"/>
        <tr r="C2618" s="45"/>
        <tr r="C1922" s="45"/>
        <tr r="C2268" s="45"/>
        <tr r="C2593" s="45"/>
        <tr r="C3167" s="45"/>
        <tr r="C2300" s="45"/>
        <tr r="C2865" s="45"/>
        <tr r="C2354" s="45"/>
        <tr r="C2883" s="45"/>
        <tr r="C2714" s="45"/>
        <tr r="C2768" s="45"/>
        <tr r="C2461" s="45"/>
        <tr r="C974" s="45"/>
        <tr r="C2790" s="45"/>
        <tr r="C3353" s="45"/>
        <tr r="C2824" s="45"/>
        <tr r="C1769" s="45"/>
        <tr r="C2311" s="45"/>
        <tr r="C2925" s="45"/>
        <tr r="C3045" s="45"/>
        <tr r="C3401" s="45"/>
        <tr r="C3108" s="45"/>
        <tr r="C3418" s="45"/>
        <tr r="C3207" s="45"/>
        <tr r="C2122" s="45"/>
        <tr r="C2826" s="45"/>
        <tr r="C2457" s="45"/>
        <tr r="C2429" s="45"/>
        <tr r="C2923" s="45"/>
        <tr r="C2621" s="45"/>
        <tr r="C2779" s="45"/>
        <tr r="C3102" s="45"/>
        <tr r="C2685" s="45"/>
        <tr r="C3044" s="45"/>
        <tr r="C3485" s="45"/>
        <tr r="C2869" s="45"/>
        <tr r="C3393" s="45"/>
        <tr r="C1958" s="45"/>
        <tr r="C1700" s="45"/>
        <tr r="C2772" s="45"/>
        <tr r="C3000" s="45"/>
        <tr r="C664" s="45"/>
        <tr r="C1827" s="45"/>
        <tr r="C2711" s="45"/>
        <tr r="C1694" s="45"/>
        <tr r="C3301" s="45"/>
        <tr r="C1964" s="45"/>
        <tr r="C3120" s="45"/>
        <tr r="C3270" s="45"/>
        <tr r="C1777" s="45"/>
        <tr r="C2558" s="45"/>
        <tr r="C2181" s="45"/>
        <tr r="C2610" s="45"/>
        <tr r="C2847" s="45"/>
        <tr r="C2922" s="45"/>
        <tr r="C3103" s="45"/>
        <tr r="C1531" s="45"/>
        <tr r="C2499" s="45"/>
        <tr r="C2386" s="45"/>
        <tr r="C3113" s="45"/>
        <tr r="C3215" s="45"/>
        <tr r="C3436" s="45"/>
        <tr r="C2987" s="45"/>
        <tr r="C2212" s="45"/>
        <tr r="C2261" s="45"/>
        <tr r="C2692" s="45"/>
        <tr r="C1934" s="45"/>
        <tr r="C2253" s="45"/>
        <tr r="C2359" s="45"/>
        <tr r="C2627" s="45"/>
        <tr r="C1899" s="45"/>
        <tr r="C2405" s="45"/>
        <tr r="C3332" s="45"/>
        <tr r="C2186" s="45"/>
        <tr r="C2090" s="45"/>
        <tr r="C2299" s="45"/>
        <tr r="C2633" s="45"/>
        <tr r="C2597" s="45"/>
        <tr r="C1431" s="45"/>
        <tr r="C2921" s="45"/>
        <tr r="C2489" s="45"/>
        <tr r="C3027" s="45"/>
        <tr r="C2713" s="45"/>
        <tr r="C1761" s="45"/>
        <tr r="C2752" s="45"/>
        <tr r="C1823" s="45"/>
        <tr r="C557" s="45"/>
        <tr r="C2211" s="45"/>
        <tr r="C2652" s="45"/>
        <tr r="C3468" s="45"/>
        <tr r="C2131" s="45"/>
        <tr r="C1932" s="45"/>
        <tr r="C2945" s="45"/>
        <tr r="C1772" s="45"/>
        <tr r="C2520" s="45"/>
        <tr r="C2887" s="45"/>
        <tr r="C2734" s="45"/>
        <tr r="C2889" s="45"/>
        <tr r="C2569" s="45"/>
        <tr r="C3189" s="45"/>
        <tr r="C3003" s="45"/>
        <tr r="C2973" s="45"/>
        <tr r="C2416" s="45"/>
        <tr r="C2412" s="45"/>
        <tr r="C1119" s="45"/>
        <tr r="C2259" s="45"/>
        <tr r="C3384" s="45"/>
        <tr r="C2991" s="45"/>
        <tr r="C3053" s="45"/>
        <tr r="C2988" s="45"/>
        <tr r="C3233" s="45"/>
        <tr r="C3135" s="45"/>
        <tr r="C2585" s="45"/>
        <tr r="C2914" s="45"/>
        <tr r="C2673" s="45"/>
        <tr r="C2365" s="45"/>
        <tr r="C2378" s="45"/>
        <tr r="C3454" s="45"/>
        <tr r="C1931" s="45"/>
        <tr r="C2011" s="45"/>
        <tr r="C3231" s="45"/>
        <tr r="C2605" s="45"/>
        <tr r="C2049" s="45"/>
        <tr r="C3009" s="45"/>
        <tr r="C3153" s="45"/>
        <tr r="C2213" s="45"/>
        <tr r="C3030" s="45"/>
        <tr r="C2832" s="45"/>
        <tr r="C1818" s="45"/>
        <tr r="C2917" s="45"/>
        <tr r="C3369" s="45"/>
        <tr r="C3109" s="45"/>
        <tr r="C2221" s="45"/>
        <tr r="C1495" s="45"/>
        <tr r="C2514" s="45"/>
        <tr r="C3001" s="45"/>
        <tr r="C2762" s="45"/>
        <tr r="C3192" s="45"/>
        <tr r="C2027" s="45"/>
        <tr r="C3267" s="45"/>
        <tr r="C1926" s="45"/>
        <tr r="C3173" s="45"/>
        <tr r="C3375" s="45"/>
        <tr r="C3403" s="45"/>
        <tr r="C2969" s="45"/>
        <tr r="C3180" s="45"/>
        <tr r="C2343" s="45"/>
        <tr r="C2739" s="45"/>
        <tr r="C2081" s="45"/>
        <tr r="C1612" s="45"/>
        <tr r="C2726" s="45"/>
        <tr r="C2812" s="45"/>
        <tr r="C2916" s="45"/>
        <tr r="C2411" s="45"/>
        <tr r="C2375" s="45"/>
        <tr r="C2206" s="45"/>
        <tr r="C3239" s="45"/>
        <tr r="C3025" s="45"/>
        <tr r="C3172" s="45"/>
        <tr r="C2958" s="45"/>
        <tr r="C2524" s="45"/>
        <tr r="C2579" s="45"/>
        <tr r="C3002" s="45"/>
        <tr r="C3483" s="45"/>
        <tr r="C3465" s="45"/>
        <tr r="C2452" s="45"/>
        <tr r="C2897" s="45"/>
        <tr r="C3252" s="45"/>
        <tr r="C2899" s="45"/>
        <tr r="C2608" s="45"/>
        <tr r="C2735" s="45"/>
        <tr r="C3134" s="45"/>
        <tr r="C2808" s="45"/>
        <tr r="C2622" s="45"/>
        <tr r="C3057" s="45"/>
        <tr r="C3148" s="45"/>
        <tr r="C2454" s="45"/>
        <tr r="C3125" s="45"/>
        <tr r="C3093" s="45"/>
        <tr r="C2641" s="45"/>
        <tr r="C1346" s="45"/>
        <tr r="C2271" s="45"/>
        <tr r="C3448" s="45"/>
        <tr r="C3150" s="45"/>
        <tr r="C2905" s="45"/>
        <tr r="C2390" s="45"/>
        <tr r="C2250" s="45"/>
        <tr r="C1528" s="45"/>
        <tr r="C3428" s="45"/>
        <tr r="C2275" s="45"/>
        <tr r="C1962" s="45"/>
        <tr r="C2760" s="45"/>
        <tr r="C1973" s="45"/>
        <tr r="C2954" s="45"/>
        <tr r="C2624" s="45"/>
        <tr r="C3254" s="45"/>
        <tr r="C3366" s="45"/>
        <tr r="C2532" s="45"/>
        <tr r="C3151" s="45"/>
        <tr r="C2830" s="45"/>
        <tr r="C1075" s="45"/>
        <tr r="C2926" s="45"/>
        <tr r="C3214" s="45"/>
        <tr r="C2381" s="45"/>
        <tr r="C2924" s="45"/>
        <tr r="C2506" s="45"/>
        <tr r="C2743" s="45"/>
        <tr r="C3090" s="45"/>
        <tr r="C2370" s="45"/>
        <tr r="C3034" s="45"/>
        <tr r="C2614" s="45"/>
        <tr r="C2612" s="45"/>
        <tr r="C2851" s="45"/>
        <tr r="C3023" s="45"/>
        <tr r="C2330" s="45"/>
        <tr r="C3293" s="45"/>
        <tr r="C2564" s="45"/>
        <tr r="C2562" s="45"/>
        <tr r="C2993" s="45"/>
        <tr r="C2793" s="45"/>
        <tr r="C3082" s="45"/>
        <tr r="C3461" s="45"/>
        <tr r="C3446" s="45"/>
        <tr r="C2160" s="45"/>
        <tr r="C2431" s="45"/>
        <tr r="C3379" s="45"/>
        <tr r="C3487" s="45"/>
        <tr r="C3080" s="45"/>
        <tr r="C3376" s="45"/>
        <tr r="C2526" s="45"/>
        <tr r="C3185" s="45"/>
        <tr r="C2385" s="45"/>
        <tr r="C2813" s="45"/>
        <tr r="C2681" s="45"/>
        <tr r="C2095" s="45"/>
        <tr r="C3280" s="45"/>
        <tr r="C2927" s="45"/>
        <tr r="C3105" s="45"/>
        <tr r="C3121" s="45"/>
        <tr r="C3234" s="45"/>
        <tr r="C3196" s="45"/>
        <tr r="C2196" s="45"/>
        <tr r="C2555" s="45"/>
        <tr r="C1981" s="45"/>
        <tr r="C3210" s="45"/>
        <tr r="C3304" s="45"/>
        <tr r="C1946" s="45"/>
        <tr r="C3070" s="45"/>
        <tr r="C3046" s="45"/>
        <tr r="C2423" s="45"/>
        <tr r="C3129" s="45"/>
        <tr r="C3141" s="45"/>
        <tr r="C3336" s="45"/>
        <tr r="C3462" s="45"/>
        <tr r="C2348" s="45"/>
        <tr r="C2950" s="45"/>
        <tr r="C3326" s="45"/>
        <tr r="C3019" s="45"/>
        <tr r="C3031" s="45"/>
        <tr r="C2658" s="45"/>
        <tr r="C2402" s="45"/>
        <tr r="C2312" s="45"/>
        <tr r="C2982" s="45"/>
        <tr r="C3443" s="45"/>
        <tr r="C2706" s="45"/>
        <tr r="C3251" s="45"/>
        <tr r="C2738" s="45"/>
        <tr r="C3402" s="45"/>
        <tr r="C2353" s="45"/>
        <tr r="C3277" s="45"/>
        <tr r="C2333" s="45"/>
        <tr r="C1906" s="45"/>
        <tr r="C2620" s="45"/>
        <tr r="C3299" s="45"/>
        <tr r="C2464" s="45"/>
        <tr r="C3235" s="45"/>
        <tr r="C3202" s="45"/>
        <tr r="C3055" s="45"/>
        <tr r="C2755" s="45"/>
        <tr r="C3463" s="45"/>
        <tr r="C3291" s="45"/>
        <tr r="C3236" s="45"/>
        <tr r="C3318" s="45"/>
        <tr r="C1812" s="45"/>
        <tr r="C2292" s="45"/>
        <tr r="C2807" s="45"/>
        <tr r="C3452" s="45"/>
        <tr r="C3253" s="45"/>
        <tr r="C3370" s="45"/>
        <tr r="C3352" s="45"/>
        <tr r="C2199" s="45"/>
        <tr r="C3348" s="45"/>
        <tr r="C1905" s="45"/>
        <tr r="C2931" s="45"/>
        <tr r="C2966" s="45"/>
        <tr r="C2961" s="45"/>
        <tr r="C2512" s="45"/>
        <tr r="C2102" s="45"/>
        <tr r="C3201" s="45"/>
        <tr r="C2944" s="45"/>
        <tr r="C2349" s="45"/>
        <tr r="C2528" s="45"/>
        <tr r="C2155" s="45"/>
        <tr r="C2717" s="45"/>
        <tr r="C2789" s="45"/>
        <tr r="C2967" s="45"/>
        <tr r="C2656" s="45"/>
        <tr r="C2232" s="45"/>
        <tr r="C2862" s="45"/>
        <tr r="C2420" s="45"/>
        <tr r="C3363" s="45"/>
        <tr r="C2829" s="45"/>
        <tr r="C3437" s="45"/>
        <tr r="C2857" s="45"/>
        <tr r="C2708" s="45"/>
        <tr r="C3035" s="45"/>
        <tr r="C2881" s="45"/>
        <tr r="C3229" s="45"/>
        <tr r="C3290" s="45"/>
        <tr r="C3117" s="45"/>
        <tr r="C2872" s="45"/>
        <tr r="C1923" s="45"/>
        <tr r="C2737" s="45"/>
        <tr r="C3064" s="45"/>
        <tr r="C2994" s="45"/>
        <tr r="C2071" s="45"/>
        <tr r="C3111" s="45"/>
        <tr r="C3256" s="45"/>
        <tr r="C2866" s="45"/>
        <tr r="C2838" s="45"/>
        <tr r="C2175" s="45"/>
        <tr r="C2494" s="45"/>
        <tr r="C3364" s="45"/>
        <tr r="C3050" s="45"/>
        <tr r="C3088" s="45"/>
        <tr r="C2220" s="45"/>
        <tr r="C2266" s="45"/>
        <tr r="C2162" s="45"/>
        <tr r="C2606" s="45"/>
        <tr r="C3374" s="45"/>
        <tr r="C3067" s="45"/>
        <tr r="C3439" s="45"/>
        <tr r="C2295" s="45"/>
        <tr r="C2057" s="45"/>
        <tr r="C3362" s="45"/>
        <tr r="C3434" s="45"/>
        <tr r="C3263" s="45"/>
        <tr r="C3160" s="45"/>
        <tr r="C3333" s="45"/>
        <tr r="C2339" s="45"/>
        <tr r="C3137" s="45"/>
        <tr r="C2543" s="45"/>
        <tr r="C2911" s="45"/>
        <tr r="C2669" s="45"/>
        <tr r="C3174" s="45"/>
        <tr r="C3075" s="45"/>
        <tr r="C3458" s="45"/>
        <tr r="C3330" s="45"/>
        <tr r="C3037" s="45"/>
        <tr r="C2217" s="45"/>
        <tr r="C2135" s="45"/>
        <tr r="C2983" s="45"/>
        <tr r="C3140" s="45"/>
        <tr r="C2233" s="45"/>
        <tr r="C3036" s="45"/>
        <tr r="C3181" s="45"/>
        <tr r="C3262" s="45"/>
        <tr r="C3457" s="45"/>
        <tr r="C3186" s="45"/>
        <tr r="C2840" s="45"/>
        <tr r="C2634" s="45"/>
        <tr r="C3227" s="45"/>
        <tr r="C3159" s="45"/>
        <tr r="C3096" s="45"/>
        <tr r="C3245" s="45"/>
        <tr r="C2880" s="45"/>
        <tr r="C2530" s="45"/>
        <tr r="C3152" s="45"/>
        <tr r="C2977" s="45"/>
        <tr r="C2930" s="45"/>
        <tr r="C2898" s="45"/>
        <tr r="C3320" s="45"/>
        <tr r="C3492" s="45"/>
        <tr r="C3311" s="45"/>
        <tr r="C3305" s="45"/>
        <tr r="C3339" s="45"/>
        <tr r="C2382" s="45"/>
        <tr r="C2716" s="45"/>
        <tr r="C3032" s="45"/>
        <tr r="C3168" s="45"/>
        <tr r="C3460" s="45"/>
        <tr r="C3244" s="45"/>
        <tr r="C2841" s="45"/>
        <tr r="C2644" s="45"/>
        <tr r="C2501" s="45"/>
        <tr r="C3377" s="45"/>
        <tr r="C3237" s="45"/>
        <tr r="C3365" s="45"/>
        <tr r="C3058" s="45"/>
        <tr r="C2460" s="45"/>
        <tr r="C3359" s="45"/>
        <tr r="C3255" s="45"/>
        <tr r="C2888" s="45"/>
        <tr r="C3038" s="45"/>
        <tr r="C3490" s="45"/>
        <tr r="C3287" s="45"/>
        <tr r="C3329" s="45"/>
        <tr r="C3298" s="45"/>
        <tr r="C2376" s="45"/>
        <tr r="C2972" s="45"/>
        <tr r="C3386" s="45"/>
        <tr r="C3179" s="45"/>
        <tr r="C3334" s="45"/>
        <tr r="C3477" s="45"/>
        <tr r="C3476" s="45"/>
        <tr r="C3224" s="45"/>
        <tr r="C2761" s="45"/>
        <tr r="C3211" s="45"/>
        <tr r="C3238" s="45"/>
        <tr r="C3283" s="45"/>
        <tr r="C3389" s="45"/>
        <tr r="C3271" s="45"/>
        <tr r="C2759" s="45"/>
        <tr r="C2552" s="45"/>
        <tr r="C2474" s="45"/>
        <tr r="C3424" s="45"/>
        <tr r="C3442" s="45"/>
        <tr r="C2845" s="45"/>
        <tr r="C3230" s="45"/>
        <tr r="C3149" s="45"/>
        <tr r="C2200" s="45"/>
        <tr r="C3223" s="45"/>
        <tr r="C3378" s="45"/>
        <tr r="C3479" s="45"/>
        <tr r="C2384" s="45"/>
        <tr r="C2396" s="45"/>
        <tr r="C2745" s="45"/>
        <tr r="C3165" s="45"/>
        <tr r="C2589" s="45"/>
        <tr r="C3175" s="45"/>
        <tr r="C3066" s="45"/>
        <tr r="C3282" s="45"/>
        <tr r="C3043" s="45"/>
        <tr r="C3351" s="45"/>
        <tr r="C2818" s="45"/>
        <tr r="C3349" s="45"/>
        <tr r="C3021" s="45"/>
        <tr r="C3415" s="45"/>
        <tr r="C3294" s="45"/>
        <tr r="C2397" s="45"/>
        <tr r="C2583" s="45"/>
        <tr r="C3092" s="45"/>
        <tr r="C3387" s="45"/>
        <tr r="C2182" s="45"/>
        <tr r="C3163" s="45"/>
        <tr r="C2082" s="45"/>
        <tr r="C3344" s="45"/>
        <tr r="C1988" s="45"/>
        <tr r="C3481" s="45"/>
        <tr r="C3182" s="45"/>
        <tr r="C2902" s="45"/>
        <tr r="C3052" s="45"/>
        <tr r="C2691" s="45"/>
        <tr r="C2854" s="45"/>
        <tr r="C3431" s="45"/>
        <tr r="C2067" s="45"/>
        <tr r="C2588" s="45"/>
        <tr r="C3407" s="45"/>
        <tr r="C3324" s="45"/>
        <tr r="C2138" s="45"/>
        <tr r="C2764" s="45"/>
        <tr r="C2989" s="45"/>
        <tr r="C3296" s="45"/>
        <tr r="C2758" s="45"/>
        <tr r="C2434" s="45"/>
        <tr r="C3400" s="45"/>
        <tr r="C2443" s="45"/>
        <tr r="C2787" s="45"/>
        <tr r="C2871" s="45"/>
        <tr r="C3327" s="45"/>
        <tr r="C3361" s="45"/>
        <tr r="C3164" s="45"/>
        <tr r="C2665" s="45"/>
        <tr r="C3155" s="45"/>
        <tr r="C3258" s="45"/>
        <tr r="C3478" s="45"/>
        <tr r="C2797" s="45"/>
        <tr r="C2640" s="45"/>
        <tr r="C3250" s="45"/>
        <tr r="C2068" s="45"/>
        <tr r="C3190" s="45"/>
        <tr r="C3456" s="45"/>
        <tr r="C2957" s="45"/>
        <tr r="C3124" s="45"/>
        <tr r="C3198" s="45"/>
        <tr r="C2648" s="45"/>
        <tr r="C3184" s="45"/>
        <tr r="C2849" s="45"/>
        <tr r="C3193" s="45"/>
        <tr r="C2937" s="45"/>
        <tr r="C3413" s="45"/>
        <tr r="C3421" s="45"/>
        <tr r="C2051" s="45"/>
        <tr r="C3432" s="45"/>
        <tr r="C3130" s="45"/>
        <tr r="C3317" s="45"/>
        <tr r="C2574" s="45"/>
        <tr r="C3410" s="45"/>
        <tr r="C3342" s="45"/>
        <tr r="C3297" s="45"/>
        <tr r="C2718" s="45"/>
        <tr r="C3302" s="45"/>
        <tr r="C3307" s="45"/>
        <tr r="C3306" s="45"/>
        <tr r="C2908" s="45"/>
        <tr r="C3006" s="45"/>
        <tr r="C3447" s="45"/>
        <tr r="C3417" s="45"/>
        <tr r="C3354" s="45"/>
        <tr r="C2907" s="45"/>
        <tr r="C2785" s="45"/>
        <tr r="C2149" s="45"/>
        <tr r="C3356" s="45"/>
        <tr r="C1490" s="45"/>
        <tr r="C3083" s="45"/>
        <tr r="C2870" s="45"/>
        <tr r="C3489" s="45"/>
        <tr r="C2643" s="45"/>
        <tr r="C3243" s="45"/>
        <tr r="C3118" s="45"/>
        <tr r="C2104" s="45"/>
        <tr r="C2683" s="45"/>
        <tr r="C3085" s="45"/>
        <tr r="C3438" s="45"/>
        <tr r="C2771" s="45"/>
        <tr r="C2729" s="45"/>
        <tr r="C3136" s="45"/>
        <tr r="C3139" s="45"/>
        <tr r="C2660" s="45"/>
        <tr r="C3112" s="45"/>
        <tr r="C2856" s="45"/>
        <tr r="C3408" s="45"/>
        <tr r="C3220" s="45"/>
        <tr r="C3467" s="45"/>
        <tr r="C3278" s="45"/>
        <tr r="C3063" s="45"/>
        <tr r="C2371" s="45"/>
        <tr r="C3157" s="45"/>
        <tr r="C3100" s="45"/>
        <tr r="C3051" s="45"/>
        <tr r="C3197" s="45"/>
        <tr r="C2459" s="45"/>
        <tr r="C3065" s="45"/>
        <tr r="C3449" s="45"/>
        <tr r="C1780" s="45"/>
        <tr r="C2712" s="45"/>
        <tr r="C2736" s="45"/>
        <tr r="C2928" s="45"/>
        <tr r="C3015" s="45"/>
        <tr r="C3371" s="45"/>
        <tr r="C2672" s="45"/>
        <tr r="C3445" s="45"/>
        <tr r="C3177" s="45"/>
        <tr r="C3228" s="45"/>
        <tr r="C2836" s="45"/>
        <tr r="C3397" s="45"/>
        <tr r="C3213" s="45"/>
        <tr r="C2971" s="45"/>
        <tr r="C3217" s="45"/>
        <tr r="C3322" s="45"/>
        <tr r="C3226" s="45"/>
        <tr r="C3300" s="45"/>
        <tr r="C3203" s="45"/>
        <tr r="C3416" s="45"/>
        <tr r="C2596" s="45"/>
        <tr r="C3047" s="45"/>
        <tr r="C3347" s="45"/>
        <tr r="C2893" s="45"/>
        <tr r="C2695" s="45"/>
        <tr r="C2144" s="45"/>
        <tr r="C2975" s="45"/>
        <tr r="C2823" s="45"/>
        <tr r="C3218" s="45"/>
        <tr r="C3414" s="45"/>
        <tr r="C3396" s="45"/>
        <tr r="C3390" s="45"/>
        <tr r="C2828" s="45"/>
        <tr r="C3355" s="45"/>
        <tr r="C2837" s="45"/>
        <tr r="C2801" s="45"/>
        <tr r="C2843" s="45"/>
        <tr r="C2587" s="45"/>
        <tr r="C3343" s="45"/>
        <tr r="C2234" s="45"/>
        <tr r="C2432" s="45"/>
        <tr r="C3474" s="45"/>
        <tr r="C3115" s="45"/>
        <tr r="C3126" s="45"/>
        <tr r="C3122" s="45"/>
        <tr r="C3391" s="45"/>
        <tr r="C3138" s="45"/>
        <tr r="C3059" s="45"/>
        <tr r="C3010" s="45"/>
        <tr r="C3041" s="45"/>
        <tr r="C3372" s="45"/>
        <tr r="C3166" s="45"/>
        <tr r="C2693" s="45"/>
        <tr r="C3026" s="45"/>
        <tr r="C3116" s="45"/>
        <tr r="C2677" s="45"/>
        <tr r="C3451" s="45"/>
        <tr r="C3200" s="45"/>
        <tr r="C3427" s="45"/>
        <tr r="C3191" s="45"/>
        <tr r="C3274" s="45"/>
        <tr r="C3435" s="45"/>
        <tr r="C3368" s="45"/>
        <tr r="C3232" s="45"/>
        <tr r="C3183" s="45"/>
        <tr r="C3114" s="45"/>
        <tr r="C2776" s="45"/>
        <tr r="C2959" s="45"/>
        <tr r="C3345" s="45"/>
        <tr r="C3171" s="45"/>
        <tr r="C2417" s="45"/>
        <tr r="C2609" s="45"/>
        <tr r="C3423" s="45"/>
        <tr r="C3146" s="45"/>
        <tr r="C3206" s="45"/>
        <tr r="C3325" s="45"/>
        <tr r="C2646" s="45"/>
        <tr r="C3399" s="45"/>
        <tr r="C3313" s="45"/>
        <tr r="C2032" s="45"/>
        <tr r="C3426" s="45"/>
        <tr r="C3007" s="45"/>
        <tr r="C2413" s="45"/>
        <tr r="C2705" s="45"/>
        <tr r="C2479" s="45"/>
        <tr r="C2507" s="45"/>
        <tr r="C3444" s="45"/>
        <tr r="C2535" s="45"/>
        <tr r="C3225" s="45"/>
        <tr r="C3279" s="45"/>
        <tr r="C3360" s="45"/>
        <tr r="C3079" s="45"/>
        <tr r="C1790" s="45"/>
        <tr r="C3475" s="45"/>
        <tr r="C3471" s="45"/>
        <tr r="C2974" s="45"/>
        <tr r="C2886" s="45"/>
        <tr r="C2810" s="45"/>
        <tr r="C3472" s="45"/>
        <tr r="C2894" s="45"/>
        <tr r="C2753" s="45"/>
        <tr r="C3022" s="45"/>
        <tr r="C2963" s="45"/>
        <tr r="C3098" s="45"/>
        <tr r="C3187" s="45"/>
        <tr r="C2985" s="45"/>
        <tr r="C2835" s="45"/>
        <tr r="C2831" s="45"/>
        <tr r="C3284" s="45"/>
        <tr r="C2676" s="45"/>
        <tr r="C2689" s="45"/>
        <tr r="C3388" s="45"/>
        <tr r="C3011" s="45"/>
        <tr r="C3273" s="45"/>
        <tr r="C3337" s="45"/>
        <tr r="C3382" s="45"/>
        <tr r="C2852" s="45"/>
        <tr r="C2947" s="45"/>
        <tr r="C3441" s="45"/>
        <tr r="C3425" s="45"/>
        <tr r="C3420" s="45"/>
        <tr r="C3328" s="45"/>
        <tr r="C2468" s="45"/>
        <tr r="C2990" s="45"/>
        <tr r="C2572" s="45"/>
        <tr r="C3484" s="45"/>
        <tr r="C2900" s="45"/>
        <tr r="C3315" s="45"/>
        <tr r="C2941" s="45"/>
        <tr r="C2471" s="45"/>
        <tr r="C3482" s="45"/>
        <tr r="C2722" s="45"/>
        <tr r="C2775" s="45"/>
        <tr r="C3303" s="45"/>
        <tr r="C3323" s="45"/>
        <tr r="C3204" s="45"/>
        <tr r="C1159" s="45"/>
        <tr r="C1791" s="45"/>
        <tr r="C2679" s="45"/>
        <tr r="C3222" s="45"/>
        <tr r="C3049" s="45"/>
        <tr r="C2995" s="45"/>
        <tr r="C3464" s="45"/>
        <tr r="C3392" s="45"/>
        <tr r="C3455" s="45"/>
        <tr r="C3473" s="45"/>
        <tr r="C2986" s="45"/>
        <tr r="C3033" s="45"/>
        <tr r="C3147" s="45"/>
        <tr r="C3261" s="45"/>
        <tr r="C2996" s="45"/>
        <tr r="C3409" s="45"/>
        <tr r="C1956" s="45"/>
        <tr r="C3144" s="45"/>
        <tr r="C3429" s="45"/>
        <tr r="C3212" s="45"/>
        <tr r="C3158" s="45"/>
        <tr r="C2074" s="45"/>
        <tr r="C3312" s="45"/>
        <tr r="C3161" s="45"/>
        <tr r="C2513" s="45"/>
        <tr r="C2389" s="45"/>
        <tr r="C3381" s="45"/>
        <tr r="C3089" s="45"/>
        <tr r="C2304" s="45"/>
        <tr r="C2747" s="45"/>
        <tr r="C3285" s="45"/>
        <tr r="C3341" s="45"/>
        <tr r="C2773" s="45"/>
        <tr r="C1821" s="45"/>
        <tr r="C3433" s="45"/>
        <tr r="C2260" s="45"/>
        <tr r="C3016" s="45"/>
        <tr r="C2878" s="45"/>
        <tr r="C2877" s="45"/>
        <tr r="C2788" s="45"/>
        <tr r="C2688" s="45"/>
        <tr r="C3221" s="45"/>
        <tr r="C3309" s="45"/>
        <tr r="C3099" s="45"/>
        <tr r="C3178" s="45"/>
        <tr r="C3491" s="45"/>
        <tr r="C3405" s="45"/>
        <tr r="C2999" s="45"/>
        <tr r="C3295" s="45"/>
        <tr r="C3110" s="45"/>
        <tr r="C3073" s="45"/>
        <tr r="C3412" s="45"/>
        <tr r="C3029" s="45"/>
        <tr r="C3268" s="45"/>
        <tr r="C3040" s="45"/>
        <tr r="C3276" s="45"/>
        <tr r="C2781" s="45"/>
        <tr r="C3338" s="45"/>
        <tr r="C3357" s="45"/>
        <tr r="C3024" s="45"/>
        <tr r="C3162" s="45"/>
        <tr r="C2022" s="45"/>
        <tr r="C3170" s="45"/>
        <tr r="C2814" s="45"/>
        <tr r="C3469" s="45"/>
        <tr r="C3216" s="45"/>
        <tr r="C3154" s="45"/>
        <tr r="C3272" s="45"/>
        <tr r="C3069" s="45"/>
        <tr r="C3488" s="45"/>
        <tr r="C3247" s="45"/>
        <tr r="C3246" s="45"/>
        <tr r="C3091" s="45"/>
        <tr r="C3380" s="45"/>
        <tr r="C2550" s="45"/>
        <tr r="C3266" s="45"/>
        <tr r="C3453" s="45"/>
        <tr r="C3194" s="45"/>
        <tr r="C2913" s="45"/>
        <tr r="C2915" s="45"/>
        <tr r="C3373" s="45"/>
      </tp>
    </main>
    <main first="rtdsrv.ad817209c5f1483bb98190a850b15b35">
      <tp>
        <v>5.0999999999999996</v>
        <stp/>
        <stp>Market</stp>
        <stp>STOCK</stp>
        <stp>23380.T</stp>
        <stp>回転日数</stp>
        <tr r="K9" s="8"/>
      </tp>
      <tp>
        <v>141.30000000000001</v>
        <stp/>
        <stp>Market</stp>
        <stp>STOCK</stp>
        <stp>23340.T</stp>
        <stp>回転日数</stp>
        <tr r="K11" s="8"/>
      </tp>
      <tp>
        <v>29.5</v>
        <stp/>
        <stp>Market</stp>
        <stp>STOCK</stp>
        <stp>33500.T</stp>
        <stp>回転日数</stp>
        <tr r="K3" s="8"/>
      </tp>
    </main>
    <main first="rtdsrv.ad817209c5f1483bb98190a850b15b35">
      <tp>
        <v>2</v>
        <stp/>
        <stp>Market</stp>
        <stp>STOCK</stp>
        <stp>92380.T</stp>
        <stp>回転日数</stp>
        <tr r="K22" s="8"/>
      </tp>
      <tp>
        <v>1.1000000000000001</v>
        <stp/>
        <stp>Market</stp>
        <stp>STOCK</stp>
        <stp>72730.T</stp>
        <stp>回転日数</stp>
        <tr r="K16" s="8"/>
      </tp>
    </main>
    <main first="rtdsrv.ad817209c5f1483bb98190a850b15b35">
      <tp>
        <v>65.7</v>
        <stp/>
        <stp>Market</stp>
        <stp>STOCK</stp>
        <stp>81050.T</stp>
        <stp>回転日数</stp>
        <tr r="K17" s="8"/>
      </tp>
      <tp>
        <v>42.5</v>
        <stp/>
        <stp>Market</stp>
        <stp>STOCK</stp>
        <stp>71380.T</stp>
        <stp>回転日数</stp>
        <tr r="K23" s="8"/>
      </tp>
      <tp>
        <v>4.5</v>
        <stp/>
        <stp>Market</stp>
        <stp>STOCK</stp>
        <stp>31210.T</stp>
        <stp>回転日数</stp>
        <tr r="K19" s="8"/>
      </tp>
    </main>
    <main first="rtdsrv.ad817209c5f1483bb98190a850b15b35">
      <tp>
        <v>142</v>
        <stp/>
        <stp>Market</stp>
        <stp>STOCK</stp>
        <stp>31890.T</stp>
        <stp>回転日数</stp>
        <tr r="K2" s="8"/>
      </tp>
    </main>
    <main first="rtdsrv.ad817209c5f1483bb98190a850b15b35">
      <tp>
        <v>-5.67</v>
        <stp/>
        <stp>Market</stp>
        <stp>STOCK</stp>
        <stp>38250.T</stp>
        <stp>前日比率</stp>
        <tr r="E9" s="5"/>
        <tr r="D4" s="8"/>
      </tp>
    </main>
    <main first="rtdsrv.ad817209c5f1483bb98190a850b15b35">
      <tp>
        <v>-2.67</v>
        <stp/>
        <stp>Market</stp>
        <stp>STOCK</stp>
        <stp>48330.T</stp>
        <stp>前日比率</stp>
        <tr r="D6" s="8"/>
      </tp>
    </main>
    <main first="rtdsrv.ad817209c5f1483bb98190a850b15b35">
      <tp>
        <v>1.2</v>
        <stp/>
        <stp>Market</stp>
        <stp>STOCK</stp>
        <stp>89200.T</stp>
        <stp>前日比率</stp>
        <tr r="E18" s="5"/>
      </tp>
      <tp>
        <v>-6.71</v>
        <stp/>
        <stp>Market</stp>
        <stp>STOCK</stp>
        <stp>39230.T</stp>
        <stp>前日比率</stp>
        <tr r="E26" s="5"/>
      </tp>
      <tp>
        <v>-4.5999999999999996</v>
        <stp/>
        <stp>Market</stp>
        <stp>STOCK</stp>
        <stp>39390.T</stp>
        <stp>前日比率</stp>
        <tr r="E13" s="5"/>
      </tp>
      <tp>
        <v>-2.92</v>
        <stp/>
        <stp>Market</stp>
        <stp>STOCK</stp>
        <stp>39030.T</stp>
        <stp>前日比率</stp>
        <tr r="D18" s="8"/>
      </tp>
      <tp>
        <v>-2.06</v>
        <stp/>
        <stp>Market</stp>
        <stp>STOCK</stp>
        <stp>39120.T</stp>
        <stp>前日比率</stp>
        <tr r="E7" s="5"/>
      </tp>
    </main>
    <main first="rtdsrv.ad817209c5f1483bb98190a850b15b35">
      <tp>
        <v>-8.86</v>
        <stp/>
        <stp>Market</stp>
        <stp>STOCK</stp>
        <stp>99840.T</stp>
        <stp>前日比率</stp>
        <tr r="E16" s="5"/>
      </tp>
      <tp>
        <v>0</v>
        <stp/>
        <stp>Market</stp>
        <stp>STOCK</stp>
        <stp>37260.T</stp>
        <stp>回転日数</stp>
        <tr r="K20" s="8"/>
      </tp>
      <tp>
        <v>67.8</v>
        <stp/>
        <stp>Market</stp>
        <stp>STOCK</stp>
        <stp>57210.T</stp>
        <stp>回転日数</stp>
        <tr r="K8" s="8"/>
      </tp>
    </main>
    <main first="rtdsrv.ad817209c5f1483bb98190a850b15b35">
      <tp>
        <v>59.8</v>
        <stp/>
        <stp>Market</stp>
        <stp>STOCK</stp>
        <stp>76030.T</stp>
        <stp>回転日数</stp>
        <tr r="K5" s="8"/>
      </tp>
      <tp>
        <v>2.9</v>
        <stp/>
        <stp>Market</stp>
        <stp>STOCK</stp>
        <stp>36590.T</stp>
        <stp>回転日数</stp>
        <tr r="K14" s="8"/>
      </tp>
      <tp>
        <v>26.9</v>
        <stp/>
        <stp>Market</stp>
        <stp>STOCK</stp>
        <stp>36640.T</stp>
        <stp>回転日数</stp>
        <tr r="K10" s="8"/>
      </tp>
    </main>
    <main first="rtdsrv.ad817209c5f1483bb98190a850b15b35">
      <tp>
        <v>0</v>
        <stp/>
        <stp>Market</stp>
        <stp>STOCK</stp>
        <stp>254A0.T</stp>
        <stp>回転日数</stp>
        <tr r="K12" s="8"/>
      </tp>
      <tp>
        <v>25.5</v>
        <stp/>
        <stp>Market</stp>
        <stp>STOCK</stp>
        <stp>65740.T</stp>
        <stp>回転日数</stp>
        <tr r="K7" s="8"/>
      </tp>
      <tp>
        <v>67.400000000000006</v>
        <stp/>
        <stp>Market</stp>
        <stp>STOCK</stp>
        <stp>65730.T</stp>
        <stp>回転日数</stp>
        <tr r="K15" s="8"/>
      </tp>
    </main>
    <main first="rtdsrv.ad817209c5f1483bb98190a850b15b35">
      <tp>
        <v>0</v>
        <stp/>
        <stp>Market</stp>
        <stp>STOCK</stp>
        <stp>34090.T</stp>
        <stp>回転日数</stp>
        <tr r="K21" s="8"/>
      </tp>
      <tp>
        <v>15.4</v>
        <stp/>
        <stp>Market</stp>
        <stp>STOCK</stp>
        <stp>14310.T</stp>
        <stp>回転日数</stp>
        <tr r="K13" s="8"/>
      </tp>
    </main>
    <main first="rtdsrv.ad817209c5f1483bb98190a850b15b35">
      <tp>
        <v>-0.65</v>
        <stp/>
        <stp>Market</stp>
        <stp>STOCK</stp>
        <stp>72730.T</stp>
        <stp>前日比率</stp>
        <tr r="D16" s="8"/>
      </tp>
      <tp>
        <v>-2.79</v>
        <stp/>
        <stp>Market</stp>
        <stp>STOCK</stp>
        <stp>52480.T</stp>
        <stp>前日比率</stp>
        <tr r="E6" s="5"/>
      </tp>
      <tp>
        <v>-6.3</v>
        <stp/>
        <stp>Market</stp>
        <stp>STOCK</stp>
        <stp>42220.T</stp>
        <stp>前日比率</stp>
        <tr r="E12" s="5"/>
      </tp>
      <tp>
        <v>0.08</v>
        <stp/>
        <stp>Market</stp>
        <stp>STOCK</stp>
        <stp>92380.T</stp>
        <stp>前日比率</stp>
        <tr r="D22" s="8"/>
      </tp>
      <tp>
        <v>-3.41</v>
        <stp/>
        <stp>Market</stp>
        <stp>STOCK</stp>
        <stp>421A0.T</stp>
        <stp>前日比率</stp>
        <tr r="E20" s="5"/>
      </tp>
      <tp t="s">
        <v/>
        <stp/>
        <stp>Market</stp>
        <stp>STOCK</stp>
        <stp/>
        <stp>時価総額</stp>
        <tr r="F1378" s="35"/>
        <tr r="F3113" s="35"/>
        <tr r="F996" s="35"/>
        <tr r="F2317" s="35"/>
        <tr r="F2240" s="35"/>
        <tr r="F1864" s="35"/>
        <tr r="F3310" s="35"/>
        <tr r="F3190" s="35"/>
        <tr r="F3147" s="35"/>
        <tr r="F1348" s="35"/>
        <tr r="F2434" s="35"/>
        <tr r="F2100" s="35"/>
        <tr r="F661" s="35"/>
        <tr r="F1429" s="35"/>
        <tr r="F1940" s="35"/>
        <tr r="F2941" s="35"/>
        <tr r="F3262" s="35"/>
        <tr r="F3204" s="35"/>
        <tr r="F2020" s="35"/>
        <tr r="F871" s="35"/>
        <tr r="F1502" s="35"/>
        <tr r="F1757" s="35"/>
        <tr r="F1525" s="35"/>
        <tr r="F1464" s="35"/>
        <tr r="F158" s="35"/>
        <tr r="F2074" s="35"/>
        <tr r="F716" s="35"/>
        <tr r="F3443" s="35"/>
        <tr r="F1665" s="35"/>
        <tr r="F2276" s="35"/>
        <tr r="F2966" s="35"/>
        <tr r="F1093" s="35"/>
        <tr r="F2302" s="35"/>
        <tr r="F3141" s="35"/>
        <tr r="F624" s="35"/>
        <tr r="F324" s="35"/>
        <tr r="F784" s="35"/>
        <tr r="F3018" s="35"/>
        <tr r="F272" s="35"/>
        <tr r="F2034" s="35"/>
        <tr r="F799" s="35"/>
        <tr r="F2773" s="35"/>
        <tr r="F1419" s="35"/>
        <tr r="F2673" s="35"/>
        <tr r="F2464" s="35"/>
        <tr r="F2830" s="35"/>
        <tr r="F1271" s="35"/>
        <tr r="F946" s="35"/>
        <tr r="F2807" s="35"/>
        <tr r="F2181" s="35"/>
        <tr r="F3084" s="35"/>
        <tr r="F3477" s="35"/>
        <tr r="F721" s="35"/>
        <tr r="F625" s="35"/>
        <tr r="F1470" s="35"/>
        <tr r="F3224" s="35"/>
        <tr r="F3426" s="35"/>
        <tr r="F343" s="35"/>
        <tr r="F1202" s="35"/>
        <tr r="F1873" s="35"/>
        <tr r="F585" s="35"/>
        <tr r="F607" s="35"/>
        <tr r="F451" s="35"/>
        <tr r="F1566" s="35"/>
        <tr r="F2611" s="35"/>
        <tr r="F2180" s="35"/>
        <tr r="F2574" s="35"/>
        <tr r="F3392" s="35"/>
        <tr r="F3161" s="35"/>
        <tr r="F601" s="35"/>
        <tr r="F297" s="35"/>
        <tr r="F1335" s="35"/>
        <tr r="F875" s="35"/>
        <tr r="F2499" s="35"/>
        <tr r="F1041" s="35"/>
        <tr r="F1391" s="35"/>
        <tr r="F2144" s="35"/>
        <tr r="F1151" s="35"/>
        <tr r="F3144" s="35"/>
        <tr r="F2749" s="35"/>
        <tr r="F1375" s="35"/>
        <tr r="F181" s="35"/>
        <tr r="F2365" s="35"/>
        <tr r="F3445" s="35"/>
        <tr r="F2280" s="35"/>
        <tr r="F1337" s="35"/>
        <tr r="F1069" s="35"/>
        <tr r="F3365" s="35"/>
        <tr r="F1536" s="35"/>
        <tr r="F3213" s="35"/>
        <tr r="F2939" s="35"/>
        <tr r="F188" s="35"/>
        <tr r="F2593" s="35"/>
        <tr r="F179" s="35"/>
        <tr r="F581" s="35"/>
        <tr r="F2216" s="35"/>
        <tr r="F592" s="35"/>
        <tr r="F415" s="35"/>
        <tr r="F227" s="35"/>
        <tr r="F3132" s="35"/>
        <tr r="F2000" s="35"/>
        <tr r="F1562" s="35"/>
        <tr r="F2167" s="35"/>
        <tr r="F1394" s="35"/>
        <tr r="F1376" s="35"/>
        <tr r="F1103" s="35"/>
        <tr r="F665" s="35"/>
        <tr r="F2457" s="35"/>
        <tr r="F273" s="35"/>
        <tr r="F1707" s="35"/>
        <tr r="F2810" s="35"/>
        <tr r="F2737" s="35"/>
        <tr r="F2782" s="35"/>
        <tr r="F2335" s="35"/>
        <tr r="F2849" s="35"/>
        <tr r="F2600" s="35"/>
        <tr r="F191" s="35"/>
        <tr r="F737" s="35"/>
        <tr r="F2634" s="35"/>
        <tr r="F3225" s="35"/>
        <tr r="F3091" s="35"/>
        <tr r="F3346" s="35"/>
        <tr r="F908" s="35"/>
        <tr r="F2677" s="35"/>
        <tr r="F2268" s="35"/>
        <tr r="F1172" s="35"/>
        <tr r="F3399" s="35"/>
        <tr r="F1500" s="35"/>
        <tr r="F426" s="35"/>
        <tr r="F414" s="35"/>
        <tr r="F313" s="35"/>
        <tr r="F1924" s="35"/>
        <tr r="F1513" s="35"/>
        <tr r="F844" s="35"/>
        <tr r="F2236" s="35"/>
        <tr r="F1109" s="35"/>
        <tr r="F302" s="35"/>
        <tr r="F2866" s="35"/>
        <tr r="F499" s="35"/>
        <tr r="F1329" s="35"/>
        <tr r="F1020" s="35"/>
        <tr r="F2299" s="35"/>
        <tr r="F1627" s="35"/>
        <tr r="F1633" s="35"/>
        <tr r="F3272" s="35"/>
        <tr r="F793" s="35"/>
        <tr r="F1288" s="35"/>
        <tr r="F1260" s="35"/>
        <tr r="F151" s="35"/>
        <tr r="F2191" s="35"/>
        <tr r="F1139" s="35"/>
        <tr r="F1195" s="35"/>
        <tr r="F348" s="35"/>
        <tr r="F1755" s="35"/>
        <tr r="F841" s="35"/>
        <tr r="F2481" s="35"/>
        <tr r="F2210" s="35"/>
        <tr r="F1451" s="35"/>
        <tr r="F2417" s="35"/>
        <tr r="F1545" s="35"/>
        <tr r="F344" s="35"/>
        <tr r="F2337" s="35"/>
        <tr r="F3430" s="35"/>
        <tr r="F3415" s="35"/>
        <tr r="F355" s="35"/>
        <tr r="F2295" s="35"/>
        <tr r="F3302" s="35"/>
        <tr r="F1619" s="35"/>
        <tr r="F839" s="35"/>
        <tr r="F1944" s="35"/>
        <tr r="F3108" s="35"/>
        <tr r="F3456" s="35"/>
        <tr r="F2999" s="35"/>
        <tr r="F2312" s="35"/>
        <tr r="F1495" s="35"/>
        <tr r="F1989" s="35"/>
        <tr r="F1910" s="35"/>
        <tr r="F701" s="35"/>
        <tr r="F3337" s="35"/>
        <tr r="F3012" s="35"/>
        <tr r="F3040" s="35"/>
        <tr r="F1097" s="35"/>
        <tr r="F740" s="35"/>
        <tr r="F1411" s="35"/>
        <tr r="F2920" s="35"/>
        <tr r="F543" s="35"/>
        <tr r="F1316" s="35"/>
        <tr r="F594" s="35"/>
        <tr r="F1142" s="35"/>
        <tr r="F3266" s="35"/>
        <tr r="F2998" s="35"/>
        <tr r="F1024" s="35"/>
        <tr r="F385" s="35"/>
        <tr r="F2209" s="35"/>
        <tr r="F1213" s="35"/>
        <tr r="F1247" s="35"/>
        <tr r="F1472" s="35"/>
        <tr r="F1937" s="35"/>
        <tr r="F1297" s="35"/>
        <tr r="F388" s="35"/>
        <tr r="F1181" s="35"/>
        <tr r="F3311" s="35"/>
        <tr r="F965" s="35"/>
        <tr r="F3233" s="35"/>
        <tr r="F3173" s="35"/>
        <tr r="F2329" s="35"/>
        <tr r="F3371" s="35"/>
        <tr r="F1080" s="35"/>
        <tr r="F1813" s="35"/>
        <tr r="F1267" s="35"/>
        <tr r="F1235" s="35"/>
        <tr r="F1399" s="35"/>
        <tr r="F768" s="35"/>
        <tr r="F170" s="35"/>
        <tr r="F558" s="35"/>
        <tr r="F1973" s="35"/>
        <tr r="F1209" s="35"/>
        <tr r="F479" s="35"/>
        <tr r="F340" s="35"/>
        <tr r="F971" s="35"/>
        <tr r="F2032" s="35"/>
        <tr r="F2157" s="35"/>
        <tr r="F2620" s="35"/>
        <tr r="F891" s="35"/>
        <tr r="F2230" s="35"/>
        <tr r="F2493" s="35"/>
        <tr r="F3087" s="35"/>
        <tr r="F421" s="35"/>
        <tr r="F952" s="35"/>
        <tr r="F2183" s="35"/>
        <tr r="F2359" s="35"/>
        <tr r="F3056" s="35"/>
        <tr r="F316" s="35"/>
        <tr r="F1435" s="35"/>
        <tr r="F442" s="35"/>
        <tr r="F2624" s="35"/>
        <tr r="F1644" s="35"/>
        <tr r="F3079" s="35"/>
        <tr r="F1708" s="35"/>
        <tr r="F1732" s="35"/>
        <tr r="F408" s="35"/>
        <tr r="F2932" s="35"/>
        <tr r="F2085" s="35"/>
        <tr r="F2262" s="35"/>
        <tr r="F3424" s="35"/>
        <tr r="F341" s="35"/>
        <tr r="F1293" s="35"/>
        <tr r="F3368" s="35"/>
        <tr r="F3117" s="35"/>
        <tr r="F694" s="35"/>
        <tr r="F987" s="35"/>
        <tr r="F2553" s="35"/>
        <tr r="F2212" s="35"/>
        <tr r="F1985" s="35"/>
        <tr r="F314" s="35"/>
        <tr r="F409" s="35"/>
        <tr r="F2320" s="35"/>
        <tr r="F1709" s="35"/>
        <tr r="F3279" s="35"/>
        <tr r="F2944" s="35"/>
        <tr r="F2619" s="35"/>
        <tr r="F2370" s="35"/>
        <tr r="F1124" s="35"/>
        <tr r="F1166" s="35"/>
        <tr r="F2706" s="35"/>
        <tr r="F3202" s="35"/>
        <tr r="F2380" s="35"/>
        <tr r="F2123" s="35"/>
        <tr r="F1183" s="35"/>
        <tr r="F2820" s="35"/>
        <tr r="F765" s="35"/>
        <tr r="F2322" s="35"/>
        <tr r="F2304" s="35"/>
        <tr r="F926" s="35"/>
        <tr r="F2946" s="35"/>
        <tr r="F1590" s="35"/>
        <tr r="F2294" s="35"/>
        <tr r="F1126" s="35"/>
        <tr r="F766" s="35"/>
        <tr r="F1749" s="35"/>
        <tr r="F329" s="35"/>
        <tr r="F1303" s="35"/>
        <tr r="F3354" s="35"/>
        <tr r="F550" s="35"/>
        <tr r="F2613" s="35"/>
        <tr r="F2221" s="35"/>
        <tr r="F3007" s="35"/>
        <tr r="F3226" s="35"/>
        <tr r="F2572" s="35"/>
        <tr r="F1637" s="35"/>
        <tr r="F662" s="35"/>
        <tr r="F1776" s="35"/>
        <tr r="F541" s="35"/>
        <tr r="F1197" s="35"/>
        <tr r="F1721" s="35"/>
        <tr r="F293" s="35"/>
        <tr r="F2443" s="35"/>
        <tr r="F1595" s="35"/>
        <tr r="F1830" s="35"/>
        <tr r="F707" s="35"/>
        <tr r="F1540" s="35"/>
        <tr r="F584" s="35"/>
        <tr r="F3123" s="35"/>
        <tr r="F1406" s="35"/>
        <tr r="F3343" s="35"/>
        <tr r="F268" s="35"/>
        <tr r="F1353" s="35"/>
        <tr r="F935" s="35"/>
        <tr r="F356" s="35"/>
        <tr r="F1370" s="35"/>
        <tr r="F3215" s="35"/>
        <tr r="F2961" s="35"/>
        <tr r="F284" s="35"/>
        <tr r="F2777" s="35"/>
        <tr r="F1125" s="35"/>
        <tr r="F647" s="35"/>
        <tr r="F454" s="35"/>
        <tr r="F1306" s="35"/>
        <tr r="F2585" s="35"/>
        <tr r="F741" s="35"/>
        <tr r="F1281" s="35"/>
        <tr r="F2193" s="35"/>
        <tr r="F634" s="35"/>
        <tr r="F887" s="35"/>
        <tr r="F3476" s="35"/>
        <tr r="F1710" s="35"/>
        <tr r="F242" s="35"/>
        <tr r="F2429" s="35"/>
        <tr r="F1658" s="35"/>
        <tr r="F3451" s="35"/>
        <tr r="F1578" s="35"/>
        <tr r="F3088" s="35"/>
        <tr r="F889" s="35"/>
        <tr r="F327" s="35"/>
        <tr r="F668" s="35"/>
        <tr r="F3384" s="35"/>
        <tr r="F2689" s="35"/>
        <tr r="F664" s="35"/>
        <tr r="F846" s="35"/>
        <tr r="F507" s="35"/>
        <tr r="F267" s="35"/>
        <tr r="F358" s="35"/>
        <tr r="F2916" s="35"/>
        <tr r="F2586" s="35"/>
        <tr r="F330" s="35"/>
        <tr r="F918" s="35"/>
        <tr r="F1138" s="35"/>
        <tr r="F1762" s="35"/>
        <tr r="F3238" s="35"/>
        <tr r="F2654" s="35"/>
        <tr r="F256" s="35"/>
        <tr r="F157" s="35"/>
        <tr r="F1731" s="35"/>
        <tr r="F2097" s="35"/>
        <tr r="F1070" s="35"/>
        <tr r="F1905" s="35"/>
        <tr r="F1997" s="35"/>
        <tr r="F1798" s="35"/>
        <tr r="F3114" s="35"/>
        <tr r="F1967" s="35"/>
        <tr r="F615" s="35"/>
        <tr r="F1847" s="35"/>
        <tr r="F3158" s="35"/>
        <tr r="F1227" s="35"/>
        <tr r="F1520" s="35"/>
        <tr r="F881" s="35"/>
        <tr r="F2340" s="35"/>
        <tr r="F2491" s="35"/>
        <tr r="F1342" s="35"/>
        <tr r="F1877" s="35"/>
        <tr r="F1724" s="35"/>
        <tr r="F1723" s="35"/>
        <tr r="F1198" s="35"/>
        <tr r="F2709" s="35"/>
        <tr r="F2075" s="35"/>
        <tr r="F2040" s="35"/>
        <tr r="F3277" s="35"/>
        <tr r="F1047" s="35"/>
        <tr r="F1430" s="35"/>
        <tr r="F2331" s="35"/>
        <tr r="F3066" s="35"/>
        <tr r="F2980" s="35"/>
        <tr r="F2617" s="35"/>
        <tr r="F349" s="35"/>
        <tr r="F2962" s="35"/>
        <tr r="F3011" s="35"/>
        <tr r="F331" s="35"/>
        <tr r="F1848" s="35"/>
        <tr r="F2901" s="35"/>
        <tr r="F2789" s="35"/>
        <tr r="F308" s="35"/>
        <tr r="F2779" s="35"/>
        <tr r="F2179" s="35"/>
        <tr r="F2803" s="35"/>
        <tr r="F389" s="35"/>
        <tr r="F781" s="35"/>
        <tr r="F2321" s="35"/>
        <tr r="F782" s="35"/>
        <tr r="F1651" s="35"/>
        <tr r="F564" s="35"/>
        <tr r="F556" s="35"/>
        <tr r="F1031" s="35"/>
        <tr r="F1695" s="35"/>
        <tr r="F1901" s="35"/>
        <tr r="F3135" s="35"/>
        <tr r="F1693" s="35"/>
        <tr r="F3127" s="35"/>
        <tr r="F2727" s="35"/>
        <tr r="F1490" s="35"/>
        <tr r="F631" s="35"/>
        <tr r="F529" s="35"/>
        <tr r="F2903" s="35"/>
        <tr r="F3195" s="35"/>
        <tr r="F3458" s="35"/>
        <tr r="F611" s="35"/>
        <tr r="F3107" s="35"/>
        <tr r="F3359" s="35"/>
        <tr r="F500" s="35"/>
        <tr r="F175" s="35"/>
        <tr r="F3348" s="35"/>
        <tr r="F447" s="35"/>
        <tr r="F1340" s="35"/>
        <tr r="F1131" s="35"/>
        <tr r="F2858" s="35"/>
        <tr r="F478" s="35"/>
        <tr r="F2063" s="35"/>
        <tr r="F2058" s="35"/>
        <tr r="F2487" s="35"/>
        <tr r="F2509" s="35"/>
        <tr r="F1933" s="35"/>
        <tr r="F1081" s="35"/>
        <tr r="F1307" s="35"/>
        <tr r="F763" s="35"/>
        <tr r="F2339" s="35"/>
        <tr r="F2646" s="35"/>
        <tr r="F3188" s="35"/>
        <tr r="F206" s="35"/>
        <tr r="F2024" s="35"/>
        <tr r="F2582" s="35"/>
        <tr r="F1022" s="35"/>
        <tr r="F986" s="35"/>
        <tr r="F3367" s="35"/>
        <tr r="F1826" s="35"/>
        <tr r="F2921" s="35"/>
        <tr r="F546" s="35"/>
        <tr r="F1044" s="35"/>
        <tr r="F1208" s="35"/>
        <tr r="F1573" s="35"/>
        <tr r="F1501" s="35"/>
        <tr r="F1218" s="35"/>
        <tr r="F993" s="35"/>
        <tr r="F1441" s="35"/>
        <tr r="F2688" s="35"/>
        <tr r="F3396" s="35"/>
        <tr r="F1256" s="35"/>
        <tr r="F2070" s="35"/>
        <tr r="F2678" s="35"/>
        <tr r="F2754" s="35"/>
        <tr r="F317" s="35"/>
        <tr r="F1876" s="35"/>
        <tr r="F2840" s="35"/>
        <tr r="F2990" s="35"/>
        <tr r="F1697" s="35"/>
        <tr r="F2492" s="35"/>
        <tr r="F1296" s="35"/>
        <tr r="F1754" s="35"/>
        <tr r="F1173" s="35"/>
        <tr r="F2661" s="35"/>
        <tr r="F794" s="35"/>
        <tr r="F2627" s="35"/>
        <tr r="F3037" s="35"/>
        <tr r="F995" s="35"/>
        <tr r="F2983" s="35"/>
        <tr r="F1504" s="35"/>
        <tr r="F3092" s="35"/>
        <tr r="F1347" s="35"/>
        <tr r="F590" s="35"/>
        <tr r="F2595" s="35"/>
        <tr r="F2964" s="35"/>
        <tr r="F981" s="35"/>
        <tr r="F2797" s="35"/>
        <tr r="F2885" s="35"/>
        <tr r="F1468" s="35"/>
        <tr r="F1410" s="35"/>
        <tr r="F2894" s="35"/>
        <tr r="F1980" s="35"/>
        <tr r="F1963" s="35"/>
        <tr r="F2203" s="35"/>
        <tr r="F825" s="35"/>
        <tr r="F362" s="35"/>
        <tr r="F2133" s="35"/>
        <tr r="F1118" s="35"/>
        <tr r="F1261" s="35"/>
        <tr r="F909" s="35"/>
        <tr r="F2630" s="35"/>
        <tr r="F1321" s="35"/>
        <tr r="F1505" s="35"/>
        <tr r="F598" s="35"/>
        <tr r="F1875" s="35"/>
        <tr r="F2531" s="35"/>
        <tr r="F3050" s="35"/>
        <tr r="F2217" s="35"/>
        <tr r="F3128" s="35"/>
        <tr r="F2799" s="35"/>
        <tr r="F1371" s="35"/>
        <tr r="F1210" s="35"/>
        <tr r="F1564" s="35"/>
        <tr r="F490" s="35"/>
        <tr r="F515" s="35"/>
        <tr r="F2439" s="35"/>
        <tr r="F822" s="35"/>
        <tr r="F2419" s="35"/>
        <tr r="F2730" s="35"/>
        <tr r="F1328" s="35"/>
        <tr r="F3390" s="35"/>
        <tr r="F1683" s="35"/>
        <tr r="F3352" s="35"/>
        <tr r="F907" s="35"/>
        <tr r="F3063" s="35"/>
        <tr r="F1367" s="35"/>
        <tr r="F2643" s="35"/>
        <tr r="F1987" s="35"/>
        <tr r="F3453" s="35"/>
        <tr r="F236" s="35"/>
        <tr r="F1677" s="35"/>
        <tr r="F1415" s="35"/>
        <tr r="F2505" s="35"/>
        <tr r="F1900" s="35"/>
        <tr r="F1687" s="35"/>
        <tr r="F1528" s="35"/>
        <tr r="F3227" s="35"/>
        <tr r="F3043" s="35"/>
        <tr r="F1532" s="35"/>
        <tr r="F1854" s="35"/>
        <tr r="F2955" s="35"/>
        <tr r="F3428" s="35"/>
        <tr r="F1433" s="35"/>
        <tr r="F2291" s="35"/>
        <tr r="F2913" s="35"/>
        <tr r="F286" s="35"/>
        <tr r="F3357" s="35"/>
        <tr r="F882" s="35"/>
        <tr r="F2391" s="35"/>
        <tr r="F2850" s="35"/>
        <tr r="F2940" s="35"/>
        <tr r="F3058" s="35"/>
        <tr r="F318" s="35"/>
        <tr r="F1791" s="35"/>
        <tr r="F2535" s="35"/>
        <tr r="F1822" s="35"/>
        <tr r="F973" s="35"/>
        <tr r="F1831" s="35"/>
        <tr r="F2242" s="35"/>
        <tr r="F3454" s="35"/>
        <tr r="F1893" s="35"/>
        <tr r="F3422" s="35"/>
        <tr r="F2871" s="35"/>
        <tr r="F2076" s="35"/>
        <tr r="F3437" s="35"/>
        <tr r="F422" s="35"/>
        <tr r="F2229" s="35"/>
        <tr r="F1116" s="35"/>
        <tr r="F2667" s="35"/>
        <tr r="F1446" s="35"/>
        <tr r="F509" s="35"/>
        <tr r="F2930" s="35"/>
        <tr r="F2164" s="35"/>
        <tr r="F2410" s="35"/>
        <tr r="F2503" s="35"/>
        <tr r="F1390" s="35"/>
        <tr r="F806" s="35"/>
        <tr r="F1765" s="35"/>
        <tr r="F1810" s="35"/>
        <tr r="F1865" s="35"/>
        <tr r="F3217" s="35"/>
        <tr r="F2196" s="35"/>
        <tr r="F638" s="35"/>
        <tr r="F1715" s="35"/>
        <tr r="F2124" s="35"/>
        <tr r="F2886" s="35"/>
        <tr r="F2869" s="35"/>
        <tr r="F3136" s="35"/>
        <tr r="F2450" s="35"/>
        <tr r="F1786" s="35"/>
        <tr r="F2110" s="35"/>
        <tr r="F2608" s="35"/>
        <tr r="F1605" s="35"/>
        <tr r="F676" s="35"/>
        <tr r="F2431" s="35"/>
        <tr r="F2704" s="35"/>
        <tr r="F2669" s="35"/>
        <tr r="F688" s="35"/>
        <tr r="F2433" s="35"/>
        <tr r="F2900" s="35"/>
        <tr r="F3103" s="35"/>
        <tr r="F2513" s="35"/>
        <tr r="F2545" s="35"/>
        <tr r="F152" s="35"/>
        <tr r="F1200" s="35"/>
        <tr r="F3059" s="35"/>
        <tr r="F2808" s="35"/>
        <tr r="F265" s="35"/>
        <tr r="F1702" s="35"/>
        <tr r="F2860" s="35"/>
        <tr r="F1911" s="35"/>
        <tr r="F1004" s="35"/>
        <tr r="F1685" s="35"/>
        <tr r="F276" s="35"/>
        <tr r="F2169" s="35"/>
        <tr r="F1496" s="35"/>
        <tr r="F3442" s="35"/>
        <tr r="F201" s="35"/>
        <tr r="F3327" s="35"/>
        <tr r="F1111" s="35"/>
        <tr r="F1171" s="35"/>
        <tr r="F466" s="35"/>
        <tr r="F2717" s="35"/>
        <tr r="F2206" s="35"/>
        <tr r="F3072" s="35"/>
        <tr r="F2729" s="35"/>
        <tr r="F2051" s="35"/>
        <tr r="F1385" s="35"/>
        <tr r="F2784" s="35"/>
        <tr r="F789" s="35"/>
        <tr r="F711" s="35"/>
        <tr r="F1737" s="35"/>
        <tr r="F1224" s="35"/>
        <tr r="F900" s="35"/>
        <tr r="F3155" s="35"/>
        <tr r="F3246" s="35"/>
        <tr r="F2436" s="35"/>
        <tr r="F1748" s="35"/>
        <tr r="F712" s="35"/>
        <tr r="F539" s="35"/>
        <tr r="F2398" s="35"/>
        <tr r="F580" s="35"/>
        <tr r="F1790" s="35"/>
        <tr r="F2483" s="35"/>
        <tr r="F2023" s="35"/>
        <tr r="F384" s="35"/>
        <tr r="F3423" s="35"/>
        <tr r="F678" s="35"/>
        <tr r="F300" s="35"/>
        <tr r="F1720" s="35"/>
        <tr r="F3389" s="35"/>
        <tr r="F2153" s="35"/>
        <tr r="F2520" s="35"/>
        <tr r="F1452" s="35"/>
        <tr r="F3364" s="35"/>
        <tr r="F424" s="35"/>
        <tr r="F3111" s="35"/>
        <tr r="F1369" s="35"/>
        <tr r="F1700" s="35"/>
        <tr r="F3212" s="35"/>
        <tr r="F2080" s="35"/>
        <tr r="F3349" s="35"/>
        <tr r="F1473" s="35"/>
        <tr r="F1641" s="35"/>
        <tr r="F1789" s="35"/>
        <tr r="F1136" s="35"/>
        <tr r="F2591" s="35"/>
        <tr r="F1479" s="35"/>
        <tr r="F2579" s="35"/>
        <tr r="F1034" s="35"/>
        <tr r="F338" s="35"/>
        <tr r="F2997" s="35"/>
        <tr r="F2270" s="35"/>
        <tr r="F3080" s="35"/>
        <tr r="F2215" s="35"/>
        <tr r="F2986" s="35"/>
        <tr r="F3363" s="35"/>
        <tr r="F3154" s="35"/>
        <tr r="F1405" s="35"/>
        <tr r="F860" s="35"/>
        <tr r="F312" s="35"/>
        <tr r="F988" s="35"/>
        <tr r="F827" s="35"/>
        <tr r="F2411" s="35"/>
        <tr r="F2459" s="35"/>
        <tr r="F2173" s="35"/>
        <tr r="F192" s="35"/>
        <tr r="F2284" s="35"/>
        <tr r="F345" s="35"/>
        <tr r="F1039" s="35"/>
        <tr r="F892" s="35"/>
        <tr r="F1659" s="35"/>
        <tr r="F982" s="35"/>
        <tr r="F2974" s="35"/>
        <tr r="F2175" s="35"/>
        <tr r="F498" s="35"/>
        <tr r="F501" s="35"/>
        <tr r="F925" s="35"/>
        <tr r="F1523" s="35"/>
        <tr r="F801" s="35"/>
        <tr r="F2332" s="35"/>
        <tr r="F1630" s="35"/>
        <tr r="F542" s="35"/>
        <tr r="F2750" s="35"/>
        <tr r="F1001" s="35"/>
        <tr r="F1462" s="35"/>
        <tr r="F1606" s="35"/>
        <tr r="F1960" s="35"/>
        <tr r="F1237" s="35"/>
        <tr r="F715" s="35"/>
        <tr r="F1726" s="35"/>
        <tr r="F2050" s="35"/>
        <tr r="F1853" s="35"/>
        <tr r="F856" s="35"/>
        <tr r="F1729" s="35"/>
        <tr r="F1816" s="35"/>
        <tr r="F1009" s="35"/>
        <tr r="F2510" s="35"/>
        <tr r="F3119" s="35"/>
        <tr r="F1372" s="35"/>
        <tr r="F416" s="35"/>
        <tr r="F1361" s="35"/>
        <tr r="F2030" s="35"/>
        <tr r="F2564" s="35"/>
        <tr r="F3317" s="35"/>
        <tr r="F471" s="35"/>
        <tr r="F1752" s="35"/>
        <tr r="F2454" s="35"/>
        <tr r="F2052" s="35"/>
        <tr r="F2069" s="35"/>
        <tr r="F3014" s="35"/>
        <tr r="F1935" s="35"/>
        <tr r="F570" s="35"/>
        <tr r="F1252" s="35"/>
        <tr r="F1002" s="35"/>
        <tr r="F354" s="35"/>
        <tr r="F685" s="35"/>
        <tr r="F3094" s="35"/>
        <tr r="F821" s="35"/>
        <tr r="F608" s="35"/>
        <tr r="F3006" s="35"/>
        <tr r="F2104" s="35"/>
        <tr r="F2409" s="35"/>
        <tr r="F2140" s="35"/>
        <tr r="F1872" s="35"/>
        <tr r="F3200" s="35"/>
        <tr r="F468" s="35"/>
        <tr r="F2518" s="35"/>
        <tr r="F2774" s="35"/>
        <tr r="F3181" s="35"/>
        <tr r="F2341" s="35"/>
        <tr r="F718" s="35"/>
        <tr r="F1212" s="35"/>
        <tr r="F3274" s="35"/>
        <tr r="F2908" s="35"/>
        <tr r="F942" s="35"/>
        <tr r="F2798" s="35"/>
        <tr r="F583" s="35"/>
        <tr r="F951" s="35"/>
        <tr r="F298" s="35"/>
        <tr r="F1100" s="35"/>
        <tr r="F2788" s="35"/>
        <tr r="F1043" s="35"/>
        <tr r="F1783" s="35"/>
        <tr r="F259" s="35"/>
        <tr r="F245" s="35"/>
        <tr r="F1682" s="35"/>
        <tr r="F1554" s="35"/>
        <tr r="F633" s="35"/>
        <tr r="F2768" s="35"/>
        <tr r="F1177" s="35"/>
        <tr r="F1192" s="35"/>
        <tr r="F3239" s="35"/>
        <tr r="F3153" s="35"/>
        <tr r="F735" s="35"/>
        <tr r="F2985" s="35"/>
        <tr r="F3020" s="35"/>
        <tr r="F704" s="35"/>
        <tr r="F3244" s="35"/>
        <tr r="F3090" s="35"/>
        <tr r="F880" s="35"/>
        <tr r="F3307" s="35"/>
        <tr r="F3168" s="35"/>
        <tr r="F1649" s="35"/>
        <tr r="F992" s="35"/>
        <tr r="F1792" s="35"/>
        <tr r="F2195" s="35"/>
        <tr r="F1788" s="35"/>
        <tr r="F3295" s="35"/>
        <tr r="F449" s="35"/>
        <tr r="F1279" s="35"/>
        <tr r="F1806" s="35"/>
        <tr r="F2984" s="35"/>
        <tr r="F1061" s="35"/>
        <tr r="F2542" s="35"/>
        <tr r="F2366" s="35"/>
        <tr r="F2996" s="35"/>
        <tr r="F3285" s="35"/>
        <tr r="F3334" s="35"/>
        <tr r="F3369" s="35"/>
        <tr r="F2713" s="35"/>
        <tr r="F2693" s="35"/>
        <tr r="F3413" s="35"/>
        <tr r="F2489" s="35"/>
        <tr r="F1037" s="35"/>
        <tr r="F387" s="35"/>
        <tr r="F2079" s="35"/>
        <tr r="F2248" s="35"/>
        <tr r="F364" s="35"/>
        <tr r="F1363" s="35"/>
        <tr r="F3024" s="35"/>
        <tr r="F641" s="35"/>
        <tr r="F3419" s="35"/>
        <tr r="F2466" s="35"/>
        <tr r="F1444" s="35"/>
        <tr r="F1635" s="35"/>
        <tr r="F2581" s="35"/>
        <tr r="F3360" s="35"/>
        <tr r="F3397" s="35"/>
        <tr r="F1038" s="35"/>
        <tr r="F1175" s="35"/>
        <tr r="F1436" s="35"/>
        <tr r="F1416" s="35"/>
        <tr r="F2405" s="35"/>
        <tr r="F2266" s="35"/>
        <tr r="F2414" s="35"/>
        <tr r="F2116" s="35"/>
        <tr r="F1686" s="35"/>
        <tr r="F1336" s="35"/>
        <tr r="F1108" s="35"/>
        <tr r="F725" s="35"/>
        <tr r="F1622" s="35"/>
        <tr r="F962" s="35"/>
        <tr r="F2115" s="35"/>
        <tr r="F2842" s="35"/>
        <tr r="F526" s="35"/>
        <tr r="F2816" s="35"/>
        <tr r="F154" s="35"/>
        <tr r="F1727" s="35"/>
        <tr r="F3361" s="35"/>
        <tr r="F2548" s="35"/>
        <tr r="F990" s="35"/>
        <tr r="F1287" s="35"/>
        <tr r="F1248" s="35"/>
        <tr r="F436" s="35"/>
        <tr r="F3479" s="35"/>
        <tr r="F517" s="35"/>
        <tr r="F253" s="35"/>
        <tr r="F1628" s="35"/>
        <tr r="F1529" s="35"/>
        <tr r="F3362" s="35"/>
        <tr r="F197" s="35"/>
        <tr r="F1888" s="35"/>
        <tr r="F239" s="35"/>
        <tr r="F1476" s="35"/>
        <tr r="F2272" s="35"/>
        <tr r="F311" s="35"/>
        <tr r="F1574" s="35"/>
        <tr r="F2204" s="35"/>
        <tr r="F3376" s="35"/>
        <tr r="F3068" s="35"/>
        <tr r="F619" s="35"/>
        <tr r="F1286" s="35"/>
        <tr r="F928" s="35"/>
        <tr r="F1556" s="35"/>
        <tr r="F3438" s="35"/>
        <tr r="F1388" s="35"/>
        <tr r="F1936" s="35"/>
        <tr r="F3065" s="35"/>
        <tr r="F2915" s="35"/>
        <tr r="F1114" s="35"/>
        <tr r="F1999" s="35"/>
        <tr r="F249" s="35"/>
        <tr r="F488" s="35"/>
        <tr r="F1381" s="35"/>
        <tr r="F2121" s="35"/>
        <tr r="F1275" s="35"/>
        <tr r="F1049" s="35"/>
        <tr r="F1082" s="35"/>
        <tr r="F1156" s="35"/>
        <tr r="F1442" s="35"/>
        <tr r="F885" s="35"/>
        <tr r="F2168" s="35"/>
        <tr r="F1389" s="35"/>
        <tr r="F2825" s="35"/>
        <tr r="F3170" s="35"/>
        <tr r="F1534" s="35"/>
        <tr r="F2719" s="35"/>
        <tr r="F1596" s="35"/>
        <tr r="F3242" s="35"/>
        <tr r="F724" s="35"/>
        <tr r="F1409" s="35"/>
        <tr r="F3316" s="35"/>
        <tr r="F1691" s="35"/>
        <tr r="F731" s="35"/>
        <tr r="F1994" s="35"/>
        <tr r="F1684" s="35"/>
        <tr r="F1692" s="35"/>
        <tr r="F868" s="35"/>
        <tr r="F820" s="35"/>
        <tr r="F2338" s="35"/>
        <tr r="F2039" s="35"/>
        <tr r="F2148" s="35"/>
        <tr r="F3151" s="35"/>
        <tr r="F1220" s="35"/>
        <tr r="F438" s="35"/>
        <tr r="F2607" s="35"/>
        <tr r="F945" s="35"/>
        <tr r="F2054" s="35"/>
        <tr r="F1675" s="35"/>
        <tr r="F2478" s="35"/>
        <tr r="F3034" s="35"/>
        <tr r="F1779" s="35"/>
        <tr r="F1582" s="35"/>
        <tr r="F2182" s="35"/>
        <tr r="F2904" s="35"/>
        <tr r="F2917" s="35"/>
        <tr r="F379" s="35"/>
        <tr r="F503" s="35"/>
        <tr r="F1298" s="35"/>
        <tr r="F1073" s="35"/>
        <tr r="F985" s="35"/>
        <tr r="F1190" s="35"/>
        <tr r="F2382" s="35"/>
        <tr r="F294" s="35"/>
        <tr r="F673" s="35"/>
        <tr r="F2001" s="35"/>
        <tr r="F2239" s="35"/>
        <tr r="F922" s="35"/>
        <tr r="F1063" s="35"/>
        <tr r="F337" s="35"/>
        <tr r="F897" s="35"/>
        <tr r="F3106" s="35"/>
        <tr r="F274" s="35"/>
        <tr r="F1560" s="35"/>
        <tr r="F635" s="35"/>
        <tr r="F2578" s="35"/>
        <tr r="F477" s="35"/>
        <tr r="F430" s="35"/>
        <tr r="F2346" s="35"/>
        <tr r="F805" s="35"/>
        <tr r="F2418" s="35"/>
        <tr r="F3444" s="35"/>
        <tr r="F2760" s="35"/>
        <tr r="F207" s="35"/>
        <tr r="F3257" s="35"/>
        <tr r="F1618" s="35"/>
        <tr r="F1652" s="35"/>
        <tr r="F1620" s="35"/>
        <tr r="F3138" s="35"/>
        <tr r="F675" s="35"/>
        <tr r="F1273" s="35"/>
        <tr r="F1719" s="35"/>
        <tr r="F2315" s="35"/>
        <tr r="F2369" s="35"/>
        <tr r="F2086" s="35"/>
        <tr r="F2223" s="35"/>
        <tr r="F250" s="35"/>
        <tr r="F1315" s="35"/>
        <tr r="F1716" s="35"/>
        <tr r="F1117" s="35"/>
        <tr r="F3301" s="35"/>
        <tr r="F1454" s="35"/>
        <tr r="F3139" s="35"/>
        <tr r="F3008" s="35"/>
        <tr r="F670" s="35"/>
        <tr r="F2187" s="35"/>
        <tr r="F2721" s="35"/>
        <tr r="F780" s="35"/>
        <tr r="F2117" s="35"/>
        <tr r="F920" s="35"/>
        <tr r="F264" s="35"/>
        <tr r="F1535" s="35"/>
        <tr r="F3184" s="35"/>
        <tr r="F757" s="35"/>
        <tr r="F3336" s="35"/>
        <tr r="F2250" s="35"/>
        <tr r="F2621" s="35"/>
        <tr r="F1188" s="35"/>
        <tr r="F474" s="35"/>
        <tr r="F1745" s="35"/>
        <tr r="F1019" s="35"/>
        <tr r="F1450" s="35"/>
        <tr r="F1852" s="35"/>
        <tr r="F2573" s="35"/>
        <tr r="F2522" s="35"/>
        <tr r="F2882" s="35"/>
        <tr r="F209" s="35"/>
        <tr r="F754" s="35"/>
        <tr r="F1440" s="35"/>
        <tr r="F1191" s="35"/>
        <tr r="F2589" s="35"/>
        <tr r="F1060" s="35"/>
        <tr r="F3305" s="35"/>
        <tr r="F2413" s="35"/>
        <tr r="F2765" s="35"/>
        <tr r="F2285" s="35"/>
        <tr r="F2623" s="35"/>
        <tr r="F2884" s="35"/>
        <tr r="F1497" s="35"/>
        <tr r="F3177" s="35"/>
        <tr r="F1413" s="35"/>
        <tr r="F161" s="35"/>
        <tr r="F2794" s="35"/>
        <tr r="F1885" s="35"/>
        <tr r="F1264" s="35"/>
        <tr r="F2691" s="35"/>
        <tr r="F1793" s="35"/>
        <tr r="F2473" s="35"/>
        <tr r="F1274" s="35"/>
        <tr r="F3049" s="35"/>
        <tr r="F2393" s="35"/>
        <tr r="F2401" s="35"/>
        <tr r="F730" s="35"/>
        <tr r="F1824" s="35"/>
        <tr r="F1646" s="35"/>
        <tr r="F1680" s="35"/>
        <tr r="F552" s="35"/>
        <tr r="F277" s="35"/>
        <tr r="F1268" s="35"/>
        <tr r="F1119" s="35"/>
        <tr r="F2430" s="35"/>
        <tr r="F2723" s="35"/>
        <tr r="F2650" s="35"/>
        <tr r="F1277" s="35"/>
        <tr r="F2734" s="35"/>
        <tr r="F3214" s="35"/>
        <tr r="F2707" s="35"/>
        <tr r="F1797" s="35"/>
        <tr r="F1241" s="35"/>
        <tr r="F1068" s="35"/>
        <tr r="F2269" s="35"/>
        <tr r="F1857" s="35"/>
        <tr r="F2817" s="35"/>
        <tr r="F1859" s="35"/>
        <tr r="F2995" s="35"/>
        <tr r="F553" s="35"/>
        <tr r="F3333" s="35"/>
        <tr r="F3441" s="35"/>
        <tr r="F306" s="35"/>
        <tr r="F836" s="35"/>
        <tr r="F980" s="35"/>
        <tr r="F1531" s="35"/>
        <tr r="F717" s="35"/>
        <tr r="F1478" s="35"/>
        <tr r="F2213" s="35"/>
        <tr r="F2656" s="35"/>
        <tr r="F2699" s="35"/>
        <tr r="F2692" s="35"/>
        <tr r="F869" s="35"/>
        <tr r="F489" s="35"/>
        <tr r="F790" s="35"/>
        <tr r="F2258" s="35"/>
        <tr r="F1882" s="35"/>
        <tr r="F2902" s="35"/>
        <tr r="F2628" s="35"/>
        <tr r="F2538" s="35"/>
        <tr r="F3435" s="35"/>
        <tr r="F2385" s="35"/>
        <tr r="F1919" s="35"/>
        <tr r="F1284" s="35"/>
        <tr r="F2090" s="35"/>
        <tr r="F2720" s="35"/>
        <tr r="F604" s="35"/>
        <tr r="F2214" s="35"/>
        <tr r="F2555" s="35"/>
        <tr r="F2303" s="35"/>
        <tr r="F1075" s="35"/>
        <tr r="F3261" s="35"/>
        <tr r="F591" s="35"/>
        <tr r="F2919" s="35"/>
        <tr r="F441" s="35"/>
        <tr r="F2130" s="35"/>
        <tr r="F1382" s="35"/>
        <tr r="F514" s="35"/>
        <tr r="F831" s="35"/>
        <tr r="F347" s="35"/>
        <tr r="F2172" s="35"/>
        <tr r="F183" s="35"/>
        <tr r="F310" s="35"/>
        <tr r="F283" s="35"/>
        <tr r="F2865" s="35"/>
        <tr r="F2772" s="35"/>
        <tr r="F2888" s="35"/>
        <tr r="F492" s="35"/>
        <tr r="F2360" s="35"/>
        <tr r="F305" s="35"/>
        <tr r="F3283" s="35"/>
        <tr r="F199" s="35"/>
        <tr r="F2185" s="35"/>
        <tr r="F2629" s="35"/>
        <tr r="F1838" s="35"/>
        <tr r="F1334" s="35"/>
        <tr r="F400" s="35"/>
        <tr r="F3201" s="35"/>
        <tr r="F3344" s="35"/>
        <tr r="F1360" s="35"/>
        <tr r="F769" s="35"/>
        <tr r="F983" s="35"/>
        <tr r="F251" s="35"/>
        <tr r="F504" s="35"/>
        <tr r="F3003" s="35"/>
        <tr r="F2870" s="35"/>
        <tr r="F3252" s="35"/>
        <tr r="F2408" s="35"/>
        <tr r="F279" s="35"/>
        <tr r="F1870" s="35"/>
        <tr r="F2118" s="35"/>
        <tr r="F3208" s="35"/>
        <tr r="F1056" s="35"/>
        <tr r="F203" s="35"/>
        <tr r="F2241" s="35"/>
        <tr r="F1805" s="35"/>
        <tr r="F2577" s="35"/>
        <tr r="F621" s="35"/>
        <tr r="F1958" s="35"/>
        <tr r="F632" s="35"/>
        <tr r="F2105" s="35"/>
        <tr r="F3025" s="35"/>
        <tr r="F1084" s="35"/>
        <tr r="F1096" s="35"/>
        <tr r="F2363" s="35"/>
        <tr r="F2127" s="35"/>
        <tr r="F2222" s="35"/>
        <tr r="F2781" s="35"/>
        <tr r="F247" s="35"/>
        <tr r="F795" s="35"/>
        <tr r="F1925" s="35"/>
        <tr r="F1488" s="35"/>
        <tr r="F2605" s="35"/>
        <tr r="F1589" s="35"/>
        <tr r="F2202" s="35"/>
        <tr r="F1380" s="35"/>
        <tr r="F826" s="35"/>
        <tr r="F3395" s="35"/>
        <tr r="F3240" s="35"/>
        <tr r="F382" s="35"/>
        <tr r="F1314" s="35"/>
        <tr r="F2965" s="35"/>
        <tr r="F2152" s="35"/>
        <tr r="F2700" s="35"/>
        <tr r="F969" s="35"/>
        <tr r="F2547" s="35"/>
        <tr r="F3223" s="35"/>
        <tr r="F2026" s="35"/>
        <tr r="F1448" s="35"/>
        <tr r="F2184" s="35"/>
        <tr r="F2425" s="35"/>
        <tr r="F677" s="35"/>
        <tr r="F2424" s="35"/>
        <tr r="F870" s="35"/>
        <tr r="F2134" s="35"/>
        <tr r="F3315" s="35"/>
        <tr r="F2343" s="35"/>
        <tr r="F2377" s="35"/>
        <tr r="F3393" s="35"/>
        <tr r="F2651" s="35"/>
        <tr r="F2543" s="35"/>
        <tr r="F1571" s="35"/>
        <tr r="F3044" s="35"/>
        <tr r="F366" s="35"/>
        <tr r="F978" s="35"/>
        <tr r="F1643" s="35"/>
        <tr r="F2355" s="35"/>
        <tr r="F2231" s="35"/>
        <tr r="F530" s="35"/>
        <tr r="F165" s="35"/>
        <tr r="F967" s="35"/>
        <tr r="F2098" s="35"/>
        <tr r="F208" s="35"/>
        <tr r="F2877" s="35"/>
        <tr r="F2655" s="35"/>
        <tr r="F998" s="35"/>
        <tr r="F1851" s="35"/>
        <tr r="F167" s="35"/>
        <tr r="F1844" s="35"/>
        <tr r="F2857" s="35"/>
        <tr r="F1206" s="35"/>
        <tr r="F3164" s="35"/>
        <tr r="F2012" s="35"/>
        <tr r="F1246" s="35"/>
        <tr r="F2131" s="35"/>
        <tr r="F1996" s="35"/>
        <tr r="F1984" s="35"/>
        <tr r="F423" s="35"/>
        <tr r="F3100" s="35"/>
        <tr r="F1134" s="35"/>
        <tr r="F1122" s="35"/>
        <tr r="F865" s="35"/>
        <tr r="F2151" s="35"/>
        <tr r="F2599" s="35"/>
        <tr r="F1358" s="35"/>
        <tr r="F538" s="35"/>
        <tr r="F2975" s="35"/>
        <tr r="F961" s="35"/>
        <tr r="F1584" s="35"/>
        <tr r="F2109" s="35"/>
        <tr r="F3406" s="35"/>
        <tr r="F804" s="35"/>
        <tr r="F2843" s="35"/>
        <tr r="F1998" s="35"/>
        <tr r="F2467" s="35"/>
        <tr r="F628" s="35"/>
        <tr r="F2471" s="35"/>
        <tr r="F2508" s="35"/>
        <tr r="F1066" s="35"/>
        <tr r="F1204" s="35"/>
        <tr r="F1356" s="35"/>
        <tr r="F1764" s="35"/>
        <tr r="F802" s="35"/>
        <tr r="F933" s="35"/>
        <tr r="F226" s="35"/>
        <tr r="F433" s="35"/>
        <tr r="F1418" s="35"/>
        <tr r="F261" s="35"/>
        <tr r="F2896" s="35"/>
        <tr r="F1359" s="35"/>
        <tr r="F1946" s="35"/>
        <tr r="F3388" s="35"/>
        <tr r="F1670" s="35"/>
        <tr r="F3478" s="35"/>
        <tr r="F3449" s="35"/>
        <tr r="F785" s="35"/>
        <tr r="F263" s="35"/>
        <tr r="F599" s="35"/>
        <tr r="F2106" s="35"/>
        <tr r="F680" s="35"/>
        <tr r="F1510" s="35"/>
        <tr r="F518" s="35"/>
        <tr r="F2863" s="35"/>
        <tr r="F1384" s="35"/>
        <tr r="F1174" s="35"/>
        <tr r="F3464" s="35"/>
        <tr r="F1087" s="35"/>
        <tr r="F2733" s="35"/>
        <tr r="F1180" s="35"/>
        <tr r="F989" s="35"/>
        <tr r="F2559" s="35"/>
        <tr r="F1065" s="35"/>
        <tr r="F776" s="35"/>
        <tr r="F655" s="35"/>
        <tr r="F2800" s="35"/>
        <tr r="F1579" s="35"/>
        <tr r="F2021" s="35"/>
        <tr r="F1088" s="35"/>
        <tr r="F3166" s="35"/>
        <tr r="F1054" s="35"/>
        <tr r="F2198" s="35"/>
        <tr r="F3076" s="35"/>
        <tr r="F1499" s="35"/>
        <tr r="F2199" s="35"/>
        <tr r="F3341" s="35"/>
        <tr r="F3280" s="35"/>
        <tr r="F1741" s="35"/>
        <tr r="F2037" s="35"/>
        <tr r="F1575" s="35"/>
        <tr r="F1927" s="35"/>
        <tr r="F949" s="35"/>
        <tr r="F722" s="35"/>
        <tr r="F1106" s="35"/>
        <tr r="F1827" s="35"/>
        <tr r="F3236" s="35"/>
        <tr r="F2361" s="35"/>
        <tr r="F2838" s="35"/>
        <tr r="F720" s="35"/>
        <tr r="F1492" s="35"/>
        <tr r="F2899" s="35"/>
        <tr r="F2113" s="35"/>
        <tr r="F1434" s="35"/>
        <tr r="F1519" s="35"/>
        <tr r="F155" s="35"/>
        <tr r="F1951" s="35"/>
        <tr r="F2308" s="35"/>
        <tr r="F288" s="35"/>
        <tr r="F3045" s="35"/>
        <tr r="F2018" s="35"/>
        <tr r="F651" s="35"/>
        <tr r="F3380" s="35"/>
        <tr r="F3019" s="35"/>
        <tr r="F2125" s="35"/>
        <tr r="F3105" s="35"/>
        <tr r="F1392" s="35"/>
        <tr r="F493" s="35"/>
        <tr r="F3104" s="35"/>
        <tr r="F2989" s="35"/>
        <tr r="F2756" s="35"/>
        <tr r="F697" s="35"/>
        <tr r="F1758" s="35"/>
        <tr r="F1654" s="35"/>
        <tr r="F2533" s="35"/>
        <tr r="F1374" s="35"/>
        <tr r="F1099" s="35"/>
        <tr r="F237" s="35"/>
        <tr r="F378" s="35"/>
        <tr r="F3339" s="35"/>
        <tr r="F3064" s="35"/>
        <tr r="F2096" s="35"/>
        <tr r="F2560" s="35"/>
        <tr r="F1141" s="35"/>
        <tr r="F3275" s="35"/>
        <tr r="F2357" s="35"/>
        <tr r="F905" s="35"/>
        <tr r="F1759" s="35"/>
        <tr r="F1071" s="35"/>
        <tr r="F1129" s="35"/>
        <tr r="F812" s="35"/>
        <tr r="F2708" s="35"/>
        <tr r="F1979" s="35"/>
        <tr r="F884" s="35"/>
        <tr r="F855" s="35"/>
        <tr r="F640" s="35"/>
        <tr r="F1230" s="35"/>
        <tr r="F1676" s="35"/>
        <tr r="F756" s="35"/>
        <tr r="F2049" s="35"/>
        <tr r="F2502" s="35"/>
        <tr r="F307" s="35"/>
        <tr r="F2515" s="35"/>
        <tr r="F2507" s="35"/>
        <tr r="F3421" s="35"/>
        <tr r="F1013" s="35"/>
        <tr r="F999" s="35"/>
        <tr r="F1956" s="35"/>
        <tr r="F1467" s="35"/>
        <tr r="F755" s="35"/>
        <tr r="F240" s="35"/>
        <tr r="F2907" s="35"/>
        <tr r="F3185" s="35"/>
        <tr r="F2372" s="35"/>
        <tr r="F2267" s="35"/>
        <tr r="F927" s="35"/>
        <tr r="F714" s="35"/>
        <tr r="F733" s="35"/>
        <tr r="F2696" s="35"/>
        <tr r="F828" s="35"/>
        <tr r="F3099" s="35"/>
        <tr r="F2247" s="35"/>
        <tr r="F613" s="35"/>
        <tr r="F291" s="35"/>
        <tr r="F315" s="35"/>
        <tr r="F3237" s="35"/>
        <tr r="F1648" s="35"/>
        <tr r="F2771" s="35"/>
        <tr r="F1431" s="35"/>
        <tr r="F3436" s="35"/>
        <tr r="F164" s="35"/>
        <tr r="F1899" s="35"/>
        <tr r="F2273" s="35"/>
        <tr r="F2077" s="35"/>
        <tr r="F156" s="35"/>
        <tr r="F1146" s="35"/>
        <tr r="F606" s="35"/>
        <tr r="F1050" s="35"/>
        <tr r="F3439" s="35"/>
        <tr r="F3267" s="35"/>
        <tr r="F2186" s="35"/>
        <tr r="F1438" s="35"/>
        <tr r="F3373" s="35"/>
        <tr r="F1698" s="35"/>
        <tr r="F2957" s="35"/>
        <tr r="F3211" s="35"/>
        <tr r="F1906" s="35"/>
        <tr r="F1952" s="35"/>
        <tr r="F687" s="35"/>
        <tr r="F3194" s="35"/>
        <tr r="F2584" s="35"/>
        <tr r="F3269" s="35"/>
        <tr r="F1373" s="35"/>
        <tr r="F1512" s="35"/>
        <tr r="F2751" s="35"/>
        <tr r="F255" s="35"/>
        <tr r="F153" s="35"/>
        <tr r="F1897" s="35"/>
        <tr r="F1714" s="35"/>
        <tr r="F2682" s="35"/>
        <tr r="F1324" s="35"/>
        <tr r="F3172" s="35"/>
        <tr r="F1484" s="35"/>
        <tr r="F2805" s="35"/>
        <tr r="F1005" s="35"/>
        <tr r="F2421" s="35"/>
        <tr r="F1282" s="35"/>
        <tr r="F3332" s="35"/>
        <tr r="F3377" s="35"/>
        <tr r="F534" s="35"/>
        <tr r="F2088" s="35"/>
        <tr r="F3271" s="35"/>
        <tr r="F862" s="35"/>
        <tr r="F2397" s="35"/>
        <tr r="F2837" s="35"/>
        <tr r="F3273" s="35"/>
        <tr r="F674" s="35"/>
        <tr r="F1228" s="35"/>
        <tr r="F3381" s="35"/>
        <tr r="F2279" s="35"/>
        <tr r="F1772" s="35"/>
        <tr r="F560" s="35"/>
        <tr r="F1285" s="35"/>
        <tr r="F204" s="35"/>
        <tr r="F2017" s="35"/>
        <tr r="F1746" s="35"/>
        <tr r="F537" s="35"/>
        <tr r="F1193" s="35"/>
        <tr r="F1035" s="35"/>
        <tr r="F744" s="35"/>
        <tr r="F842" s="35"/>
        <tr r="F2744" s="35"/>
        <tr r="F872" s="35"/>
        <tr r="F459" s="35"/>
        <tr r="F448" s="35"/>
        <tr r="F1594" s="35"/>
        <tr r="F464" s="35"/>
        <tr r="F571" s="35"/>
        <tr r="F2516" s="35"/>
        <tr r="F2823" s="35"/>
        <tr r="F1841" s="35"/>
        <tr r="F2546" s="35"/>
        <tr r="F1966" s="35"/>
        <tr r="F1743" s="35"/>
        <tr r="F1673" s="35"/>
        <tr r="F2862" s="35"/>
        <tr r="F2437" s="35"/>
        <tr r="F2718" s="35"/>
        <tr r="F2557" s="35"/>
        <tr r="F3410" s="35"/>
        <tr r="F1379" s="35"/>
        <tr r="F3468" s="35"/>
        <tr r="F1010" s="35"/>
        <tr r="F1932" s="35"/>
        <tr r="F1255" s="35"/>
        <tr r="F198" s="35"/>
        <tr r="F1734" s="35"/>
        <tr r="F734" s="35"/>
        <tr r="F2422" s="35"/>
        <tr r="F169" s="35"/>
        <tr r="F1494" s="35"/>
        <tr r="F257" s="35"/>
        <tr r="F405" s="35"/>
        <tr r="F1355" s="35"/>
        <tr r="F2609" s="35"/>
        <tr r="F1089" s="35"/>
        <tr r="F2523" s="35"/>
        <tr r="F863" s="35"/>
        <tr r="F2479" s="35"/>
        <tr r="F877" s="35"/>
        <tr r="F2081" s="35"/>
        <tr r="F899" s="35"/>
        <tr r="F2637" s="35"/>
        <tr r="F1008" s="35"/>
        <tr r="F834" s="35"/>
        <tr r="F440" s="35"/>
        <tr r="F703" s="35"/>
        <tr r="F3051" s="35"/>
        <tr r="F2603" s="35"/>
        <tr r="F2924" s="35"/>
        <tr r="F1263" s="35"/>
        <tr r="F3385" s="35"/>
        <tr r="F429" s="35"/>
        <tr r="F692" s="35"/>
        <tr r="F924" s="35"/>
        <tr r="F2590" s="35"/>
        <tr r="F1155" s="35"/>
        <tr r="F252" s="35"/>
        <tr r="F1432" s="35"/>
        <tr r="F600" s="35"/>
        <tr r="F3041" s="35"/>
        <tr r="F3417" s="35"/>
        <tr r="F243" s="35"/>
        <tr r="F3054" s="35"/>
        <tr r="F3033" s="35"/>
        <tr r="F2653" s="35"/>
        <tr r="F2626" s="35"/>
        <tr r="F2120" s="35"/>
        <tr r="F819" s="35"/>
        <tr r="F3466" s="35"/>
        <tr r="F2155" s="35"/>
        <tr r="F1756" s="35"/>
        <tr r="F2576" s="35"/>
        <tr r="F1179" s="35"/>
        <tr r="F3000" s="35"/>
        <tr r="F796" s="35"/>
        <tr r="F2444" s="35"/>
        <tr r="F764" s="35"/>
        <tr r="F2207" s="35"/>
        <tr r="F937" s="35"/>
        <tr r="F2287" s="35"/>
        <tr r="F2565" s="35"/>
        <tr r="F531" s="35"/>
        <tr r="F2043" s="35"/>
        <tr r="F434" s="35"/>
        <tr r="F2061" s="35"/>
        <tr r="F2416" s="35"/>
        <tr r="F222" s="35"/>
        <tr r="F2470" s="35"/>
        <tr r="F2219" s="35"/>
        <tr r="F230" s="35"/>
        <tr r="F2703" s="35"/>
        <tr r="F1593" s="35"/>
        <tr r="F1550" s="35"/>
        <tr r="F941" s="35"/>
        <tr r="F1507" s="35"/>
        <tr r="F915" s="35"/>
        <tr r="F2068" s="35"/>
        <tr r="F2864" s="35"/>
        <tr r="F1655" s="35"/>
        <tr r="F160" s="35"/>
        <tr r="F2786" s="35"/>
        <tr r="F873" s="35"/>
        <tr r="F2128" s="35"/>
        <tr r="F1832" s="35"/>
        <tr r="F2767" s="35"/>
        <tr r="F787" s="35"/>
        <tr r="F3160" s="35"/>
        <tr r="F994" s="35"/>
        <tr r="F1613" s="35"/>
        <tr r="F1896" s="35"/>
        <tr r="F301" s="35"/>
        <tr r="F3069" s="35"/>
        <tr r="F1027" s="35"/>
        <tr r="F2379" s="35"/>
        <tr r="F2014" s="35"/>
        <tr r="F3142" s="35"/>
        <tr r="F2500" s="35"/>
        <tr r="F3222" s="35"/>
        <tr r="F1609" s="35"/>
        <tr r="F296" s="35"/>
        <tr r="F2420" s="35"/>
        <tr r="F1343" s="35"/>
        <tr r="F1164" s="35"/>
        <tr r="F1971" s="35"/>
        <tr r="F1601" s="35"/>
        <tr r="F2220" s="35"/>
        <tr r="F258" s="35"/>
        <tr r="F3039" s="35"/>
        <tr r="F2395" s="35"/>
        <tr r="F2423" s="35"/>
        <tr r="F1753" s="35"/>
        <tr r="F1320" s="35"/>
        <tr r="F1705" s="35"/>
        <tr r="F1739" s="35"/>
        <tr r="F472" s="35"/>
        <tr r="F2334" s="35"/>
        <tr r="F3374" s="35"/>
        <tr r="F589" s="35"/>
        <tr r="F894" s="35"/>
        <tr r="F1915" s="35"/>
        <tr r="F2205" s="35"/>
        <tr r="F2681" s="35"/>
        <tr r="F2501" s="35"/>
        <tr r="F463" s="35"/>
        <tr r="F1386" s="35"/>
        <tr r="F162" s="35"/>
        <tr r="F2309" s="35"/>
        <tr r="F3017" s="35"/>
        <tr r="F2135" s="35"/>
        <tr r="F1258" s="35"/>
        <tr r="F1344" s="35"/>
        <tr r="F557" s="35"/>
        <tr r="F231" s="35"/>
        <tr r="F3420" s="35"/>
        <tr r="F3335" s="35"/>
        <tr r="F1883" s="35"/>
        <tr r="F3116" s="35"/>
        <tr r="F3407" s="35"/>
        <tr r="F1240" s="35"/>
        <tr r="F1624" s="35"/>
        <tr r="F1059" s="35"/>
        <tr r="F578" s="35"/>
        <tr r="F2137" s="35"/>
        <tr r="F2455" s="35"/>
        <tr r="F3254" s="35"/>
        <tr r="F223" s="35"/>
        <tr r="F1657" s="35"/>
        <tr r="F751" s="35"/>
        <tr r="F2684" s="35"/>
        <tr r="F1000" s="35"/>
        <tr r="F2514" s="35"/>
        <tr r="F2971" s="35"/>
        <tr r="F1461" s="35"/>
        <tr r="F2200" s="35"/>
        <tr r="F1289" s="35"/>
        <tr r="F2833" s="35"/>
        <tr r="F940" s="35"/>
        <tr r="F1842" s="35"/>
        <tr r="F1091" s="35"/>
        <tr r="F2028" s="35"/>
        <tr r="F2835" s="35"/>
        <tr r="F2008" s="35"/>
        <tr r="F1205" s="35"/>
        <tr r="F1941" s="35"/>
        <tr r="F3459" s="35"/>
        <tr r="F2093" s="35"/>
        <tr r="F2527" s="35"/>
        <tr r="F576" s="35"/>
        <tr r="F2802" s="35"/>
        <tr r="F1301" s="35"/>
        <tr r="F2406" s="35"/>
        <tr r="F1311" s="35"/>
        <tr r="F2358" s="35"/>
        <tr r="F491" s="35"/>
        <tr r="F455" s="35"/>
        <tr r="F876" s="35"/>
        <tr r="F2494" s="35"/>
        <tr r="F1276" s="35"/>
        <tr r="F225" s="35"/>
        <tr r="F2534" s="35"/>
        <tr r="F2813" s="35"/>
        <tr r="F1219" s="35"/>
        <tr r="F1396" s="35"/>
        <tr r="F1062" s="35"/>
        <tr r="F1738" s="35"/>
        <tr r="F1818" s="35"/>
        <tr r="F586" s="35"/>
        <tr r="F233" s="35"/>
        <tr r="F1661" s="35"/>
        <tr r="F1603" s="35"/>
        <tr r="F1858" s="35"/>
        <tr r="F1387" s="35"/>
        <tr r="F817" s="35"/>
        <tr r="F808" s="35"/>
        <tr r="F1955" s="35"/>
        <tr r="F2829" s="35"/>
        <tr r="F2867" s="35"/>
        <tr r="F1058" s="35"/>
        <tr r="F645" s="35"/>
        <tr r="F3004" s="35"/>
        <tr r="F2967" s="35"/>
        <tr r="F1486" s="35"/>
        <tr r="F3281" s="35"/>
        <tr r="F202" s="35"/>
        <tr r="F1974" s="35"/>
        <tr r="F2036" s="35"/>
        <tr r="F1407" s="35"/>
        <tr r="F2697" s="35"/>
        <tr r="F767" s="35"/>
        <tr r="F2822" s="35"/>
        <tr r="F3375" s="35"/>
        <tr r="F2112" s="35"/>
        <tr r="F2015" s="35"/>
        <tr r="F3286" s="35"/>
        <tr r="F1988" s="35"/>
        <tr r="F2163" s="35"/>
        <tr r="F811" s="35"/>
        <tr r="F1778" s="35"/>
        <tr r="F1811" s="35"/>
        <tr r="F1733" s="35"/>
        <tr r="F235" s="35"/>
        <tr r="F2711" s="35"/>
        <tr r="F1860" s="35"/>
        <tr r="F912" s="35"/>
        <tr r="F1021" s="35"/>
        <tr r="F3347" s="35"/>
        <tr r="F3427" s="35"/>
        <tr r="F565" s="35"/>
        <tr r="F2536" s="35"/>
        <tr r="F2197" s="35"/>
        <tr r="F1761" s="35"/>
        <tr r="F1837" s="35"/>
        <tr r="F3203" s="35"/>
        <tr r="F1033" s="35"/>
        <tr r="F3391" s="35"/>
        <tr r="F672" s="35"/>
        <tr r="F567" s="35"/>
        <tr r="F3175" s="35"/>
        <tr r="F2165" s="35"/>
        <tr r="F2003" s="35"/>
        <tr r="F1169" s="35"/>
        <tr r="F187" s="35"/>
        <tr r="F435" s="35"/>
        <tr r="F248" s="35"/>
        <tr r="F2926" s="35"/>
        <tr r="F2973" s="35"/>
        <tr r="F3143" s="35"/>
        <tr r="F620" s="35"/>
        <tr r="F1629" s="35"/>
        <tr r="F770" s="35"/>
        <tr r="F2602" s="35"/>
        <tr r="F2821" s="35"/>
        <tr r="F1803" s="35"/>
        <tr r="F1881" s="35"/>
        <tr r="F1018" s="35"/>
        <tr r="F569" s="35"/>
        <tr r="F2292" s="35"/>
        <tr r="F830" s="35"/>
        <tr r="F2880" s="35"/>
        <tr r="F1090" s="35"/>
        <tr r="F2362" s="35"/>
        <tr r="F2952" s="35"/>
        <tr r="F1232" s="35"/>
        <tr r="F699" s="35"/>
        <tr r="F2791" s="35"/>
        <tr r="F1449" s="35"/>
        <tr r="F2453" s="35"/>
        <tr r="F849" s="35"/>
        <tr r="F1823" s="35"/>
        <tr r="F1568" s="35"/>
        <tr r="F1354" s="35"/>
        <tr r="F706" s="35"/>
        <tr r="F955" s="35"/>
        <tr r="F1253" s="35"/>
        <tr r="F775" s="35"/>
        <tr r="F742" s="35"/>
        <tr r="F1168" s="35"/>
        <tr r="F2480" s="35"/>
        <tr r="F1362" s="35"/>
        <tr r="F2019" s="35"/>
        <tr r="F3159" s="35"/>
        <tr r="F1194" s="35"/>
        <tr r="F533" s="35"/>
        <tr r="F2748" s="35"/>
        <tr r="F1828" s="35"/>
        <tr r="F3404" s="35"/>
        <tr r="F2712" s="35"/>
        <tr r="F559" s="35"/>
        <tr r="F3197" s="35"/>
        <tr r="F148" s="35"/>
        <tr r="F2988" s="35"/>
        <tr r="F520" s="35"/>
        <tr r="F266" s="35"/>
        <tr r="F832" s="35"/>
        <tr r="F3146" s="35"/>
        <tr r="F407" s="35"/>
        <tr r="F2690" s="35"/>
        <tr r="F1123" s="35"/>
        <tr r="F2614" s="35"/>
        <tr r="F2925" s="35"/>
        <tr r="F427" s="35"/>
        <tr r="F1259" s="35"/>
        <tr r="F3270" s="35"/>
        <tr r="F2506" s="35"/>
        <tr r="F1280" s="35"/>
        <tr r="F196" s="35"/>
        <tr r="F527" s="35"/>
        <tr r="F475" s="35"/>
        <tr r="F445" s="35"/>
        <tr r="F850" s="35"/>
        <tr r="F1072" s="35"/>
        <tr r="F182" s="35"/>
        <tr r="F319" s="35"/>
        <tr r="F1696" s="35"/>
        <tr r="F2476" s="35"/>
        <tr r="F1214" s="35"/>
        <tr r="F2532" s="35"/>
        <tr r="F1393" s="35"/>
        <tr r="F1506" s="35"/>
        <tr r="F1150" s="35"/>
        <tr r="F3052" s="35"/>
        <tr r="F210" s="35"/>
        <tr r="F646" s="35"/>
        <tr r="F1278" s="35"/>
        <tr r="F1104" s="35"/>
        <tr r="F483" s="35"/>
        <tr r="F2635" s="35"/>
        <tr r="F3412" s="35"/>
        <tr r="F2084" s="35"/>
        <tr r="F3118" s="35"/>
        <tr r="F686" s="35"/>
        <tr r="F523" s="35"/>
        <tr r="F1849" s="35"/>
        <tr r="F759" s="35"/>
        <tr r="F1869" s="35"/>
        <tr r="F3221" s="35"/>
        <tr r="F1636" s="35"/>
        <tr r="F1920" s="35"/>
        <tr r="F334" s="35"/>
        <tr r="F2881" s="35"/>
        <tr r="F1222" s="35"/>
        <tr r="F1526" s="35"/>
        <tr r="F1672" s="35"/>
        <tr r="F2982" s="35"/>
        <tr r="F1965" s="35"/>
        <tr r="F2893" s="35"/>
        <tr r="F851" s="35"/>
        <tr r="F3015" s="35"/>
        <tr r="F2918" s="35"/>
        <tr r="F610" s="35"/>
        <tr r="F2956" s="35"/>
        <tr r="F1804" s="35"/>
        <tr r="F2162" s="35"/>
        <tr r="F1954" s="35"/>
        <tr r="F911" s="35"/>
        <tr r="F1809" s="35"/>
        <tr r="F2149" s="35"/>
        <tr r="F2943" s="35"/>
        <tr r="F3328" s="35"/>
        <tr r="F1678" s="35"/>
        <tr r="F700" s="35"/>
        <tr r="F1819" s="35"/>
        <tr r="F1588" s="35"/>
        <tr r="F2428" s="35"/>
        <tr r="F2336" s="35"/>
        <tr r="F1014" s="35"/>
        <tr r="F1886" s="35"/>
        <tr r="F1086" s="35"/>
        <tr r="F3093" s="35"/>
        <tr r="F2724" s="35"/>
        <tr r="F1453" s="35"/>
        <tr r="F2761" s="35"/>
        <tr r="F2027" s="35"/>
        <tr r="F1157" s="35"/>
        <tr r="F970" s="35"/>
        <tr r="F2804" s="35"/>
        <tr r="F1744" s="35"/>
        <tr r="F3253" s="35"/>
        <tr r="F280" s="35"/>
        <tr r="F1216" s="35"/>
        <tr r="F658" s="35"/>
        <tr r="F2446" s="35"/>
        <tr r="F3432" s="35"/>
        <tr r="F2403" s="35"/>
        <tr r="F3263" s="35"/>
        <tr r="F1945" s="35"/>
        <tr r="F1079" s="35"/>
        <tr r="F3193" s="35"/>
        <tr r="F1903" s="35"/>
        <tr r="F1127" s="35"/>
        <tr r="F524" s="35"/>
        <tr r="F2114" s="35"/>
        <tr r="F2044" s="35"/>
        <tr r="F906" s="35"/>
        <tr r="F1249" s="35"/>
        <tr r="F2571" s="35"/>
        <tr r="F1398" s="35"/>
        <tr r="F2353" s="35"/>
        <tr r="F254" s="35"/>
        <tr r="F2992" s="35"/>
        <tr r="F572" s="35"/>
        <tr r="F3053" s="35"/>
        <tr r="F2960" s="35"/>
        <tr r="F1305" s="35"/>
        <tr r="F3189" s="35"/>
        <tr r="F2592" s="35"/>
        <tr r="F3306" s="35"/>
        <tr r="F2103" s="35"/>
        <tr r="F397" s="35"/>
        <tr r="F792" s="35"/>
        <tr r="F391" s="35"/>
        <tr r="F2227" s="35"/>
        <tr r="F3326" s="35"/>
        <tr r="F372" s="35"/>
        <tr r="F1030" s="35"/>
        <tr r="F1239" s="35"/>
        <tr r="F2005" s="35"/>
        <tr r="F1447" s="35"/>
        <tr r="F410" s="35"/>
        <tr r="F1679" s="35"/>
        <tr r="F1600" s="35"/>
        <tr r="F1025" s="35"/>
        <tr r="F2764" s="35"/>
        <tr r="F1029" s="35"/>
        <tr r="F1740" s="35"/>
        <tr r="F2257" s="35"/>
        <tr r="F748" s="35"/>
        <tr r="F652" s="35"/>
        <tr r="F1908" s="35"/>
        <tr r="F948" s="35"/>
        <tr r="F2562" s="35"/>
        <tr r="F1567" s="35"/>
        <tr r="F1189" s="35"/>
        <tr r="F3247" s="35"/>
        <tr r="F1147" s="35"/>
        <tr r="F1610" s="35"/>
        <tr r="F2009" s="35"/>
        <tr r="F1615" s="35"/>
        <tr r="F838" s="35"/>
        <tr r="F931" s="35"/>
        <tr r="F3038" s="35"/>
        <tr r="F2298" s="35"/>
        <tr r="F481" s="35"/>
        <tr r="F2722" s="35"/>
        <tr r="F3481" s="35"/>
        <tr r="F2649" s="35"/>
        <tr r="F2305" s="35"/>
        <tr r="F923" s="35"/>
        <tr r="F637" s="35"/>
        <tr r="F2435" s="35"/>
        <tr r="F1514" s="35"/>
        <tr r="F2010" s="35"/>
        <tr r="F1006" s="35"/>
        <tr r="F1092" s="35"/>
        <tr r="F2388" s="35"/>
        <tr r="F3323" s="35"/>
        <tr r="F497" s="35"/>
        <tr r="F3465" s="35"/>
        <tr r="F3101" s="35"/>
        <tr r="F3400" s="35"/>
        <tr r="F420" s="35"/>
        <tr r="F214" s="35"/>
        <tr r="F506" s="35"/>
        <tr r="F321" s="35"/>
        <tr r="F159" s="35"/>
        <tr r="F1607" s="35"/>
        <tr r="F1262" s="35"/>
        <tr r="F1563" s="35"/>
        <tr r="F3098" s="35"/>
        <tr r="F554" s="35"/>
        <tr r="F511" s="35"/>
        <tr r="F622" s="35"/>
        <tr r="F3340" s="35"/>
        <tr r="F168" s="35"/>
        <tr r="F1333" s="35"/>
        <tr r="F3027" s="35"/>
        <tr r="F1694" s="35"/>
        <tr r="F3486" s="35"/>
        <tr r="F588" s="35"/>
        <tr r="F1993" s="35"/>
        <tr r="F2935" s="35"/>
        <tr r="F3157" s="35"/>
        <tr r="F597" s="35"/>
        <tr r="F2235" s="35"/>
        <tr r="F1250" s="35"/>
        <tr r="F3199" s="35"/>
        <tr r="F2082" s="35"/>
        <tr r="F3314" s="35"/>
        <tr r="F1867" s="35"/>
        <tr r="F1549" s="35"/>
        <tr r="F1918" s="35"/>
        <tr r="F383" s="35"/>
        <tr r="F2094" s="35"/>
        <tr r="F954" s="35"/>
        <tr r="F2107" s="35"/>
        <tr r="F1330" s="35"/>
        <tr r="F2891" s="35"/>
        <tr r="F2742" s="35"/>
        <tr r="F2228" s="35"/>
        <tr r="F2549" s="35"/>
        <tr r="F1557" s="35"/>
        <tr r="F2598" s="35"/>
        <tr r="F761" s="35"/>
        <tr r="F896" s="35"/>
        <tr r="F1489" s="35"/>
        <tr r="F3356" s="35"/>
        <tr r="F3070" s="35"/>
        <tr r="F2640" s="35"/>
        <tr r="F1938" s="35"/>
        <tr r="F2856" s="35"/>
        <tr r="F2841" s="35"/>
        <tr r="F1312" s="35"/>
        <tr r="F3386" s="35"/>
        <tr r="F893" s="35"/>
        <tr r="F1231" s="35"/>
        <tr r="F3167" s="35"/>
        <tr r="F1332" s="35"/>
        <tr r="F1703" s="35"/>
        <tr r="F3372" s="35"/>
        <tr r="F1829" s="35"/>
        <tr r="F2963" s="35"/>
        <tr r="F1067" s="35"/>
        <tr r="F2474" s="35"/>
        <tr r="F2226" s="35"/>
        <tr r="F2905" s="35"/>
        <tr r="F2458" s="35"/>
        <tr r="F2639" s="35"/>
        <tr r="F1862" s="35"/>
        <tr r="F1176" s="35"/>
        <tr r="F551" s="35"/>
        <tr r="F2352" s="35"/>
        <tr r="F843" s="35"/>
        <tr r="F1469" s="35"/>
        <tr r="F3216" s="35"/>
        <tr r="F1465" s="35"/>
        <tr r="F2347" s="35"/>
        <tr r="F864" s="35"/>
        <tr r="F959" s="35"/>
        <tr r="F2160" s="35"/>
        <tr r="F798" s="35"/>
        <tr r="F1785" s="35"/>
        <tr r="F3312" s="35"/>
        <tr r="F396" s="35"/>
        <tr r="F1310" s="35"/>
        <tr r="F1541" s="35"/>
        <tr r="F3350" s="35"/>
        <tr r="F1269" s="35"/>
        <tr r="F3298" s="35"/>
        <tr r="F1808" s="35"/>
        <tr r="F760" s="35"/>
        <tr r="F1105" s="35"/>
        <tr r="F833" s="35"/>
        <tr r="F1244" s="35"/>
        <tr r="F1226" s="35"/>
        <tr r="F2102" s="35"/>
        <tr r="F2659" s="35"/>
        <tr r="F2928" s="35"/>
        <tr r="F1972" s="35"/>
        <tr r="F562" s="35"/>
        <tr r="F3145" s="35"/>
        <tr r="F1167" s="35"/>
        <tr r="F2349" s="35"/>
        <tr r="F964" s="35"/>
        <tr r="F2615" s="35"/>
        <tr r="F2769" s="35"/>
        <tr r="F2790" s="35"/>
        <tr r="F3209" s="35"/>
        <tr r="F1466" s="35"/>
        <tr r="F1521" s="35"/>
        <tr r="F2587" s="35"/>
        <tr r="F1295" s="35"/>
        <tr r="F976" s="35"/>
        <tr r="F944" s="35"/>
        <tr r="F3425" s="35"/>
        <tr r="F2282" s="35"/>
        <tr r="F2404" s="35"/>
        <tr r="F1045" s="35"/>
        <tr r="F1077" s="35"/>
        <tr r="F786" s="35"/>
        <tr r="F1052" s="35"/>
        <tr r="F2770" s="35"/>
        <tr r="F469" s="35"/>
        <tr r="F1934" s="35"/>
        <tr r="F837" s="35"/>
        <tr r="F3124" s="35"/>
        <tr r="F1949" s="35"/>
        <tr r="F2524" s="35"/>
        <tr r="F1023" s="35"/>
        <tr r="F3036" s="35"/>
        <tr r="F1968" s="35"/>
        <tr r="F2387" s="35"/>
        <tr r="F2987" s="35"/>
        <tr r="F323" s="35"/>
        <tr r="F957" s="35"/>
        <tr r="F2787" s="35"/>
        <tr r="F361" s="35"/>
        <tr r="F3461" s="35"/>
        <tr r="F3472" s="35"/>
        <tr r="F2194" s="35"/>
        <tr r="F3152" s="35"/>
        <tr r="F1923" s="35"/>
        <tr r="F1299" s="35"/>
        <tr r="F895" s="35"/>
        <tr r="F1784" s="35"/>
        <tr r="F2644" s="35"/>
        <tr r="F1471" s="35"/>
        <tr r="F3031" s="35"/>
        <tr r="F244" s="35"/>
        <tr r="F1992" s="35"/>
        <tr r="F325" s="35"/>
        <tr r="F3162" s="35"/>
        <tr r="F326" s="35"/>
        <tr r="F3358" s="35"/>
        <tr r="F2969" s="35"/>
        <tr r="F2927" s="35"/>
        <tr r="F732" s="35"/>
        <tr r="F2847" s="35"/>
        <tr r="F3057" s="35"/>
        <tr r="F1699" s="35"/>
        <tr r="F1539" s="35"/>
        <tr r="F753" s="35"/>
        <tr r="F453" s="35"/>
        <tr r="F450" s="35"/>
        <tr r="F2529" s="35"/>
        <tr r="F2260" s="35"/>
        <tr r="F3331" s="35"/>
        <tr r="F1042" s="35"/>
        <tr r="F177" s="35"/>
        <tr r="F1145" s="35"/>
        <tr r="F1835" s="35"/>
        <tr r="F810" s="35"/>
        <tr r="F1221" s="35"/>
        <tr r="F2091" s="35"/>
        <tr r="F1547" s="35"/>
        <tr r="F1420" s="35"/>
        <tr r="F1895" s="35"/>
        <tr r="F679" s="35"/>
        <tr r="F1055" s="35"/>
        <tr r="F2438" s="35"/>
        <tr r="F667" s="35"/>
        <tr r="F1364" s="35"/>
        <tr r="F1939" s="35"/>
        <tr r="F3078" s="35"/>
        <tr r="F2763" s="35"/>
        <tr r="F736" s="35"/>
        <tr r="F2638" s="35"/>
        <tr r="F1769" s="35"/>
        <tr r="F1460" s="35"/>
        <tr r="F1508" s="35"/>
        <tr r="F1632" s="35"/>
        <tr r="F213" s="35"/>
        <tr r="F791" s="35"/>
        <tr r="F2970" s="35"/>
        <tr r="F2232" s="35"/>
        <tr r="F1160" s="35"/>
        <tr r="F392" s="35"/>
        <tr r="F2753" s="35"/>
        <tr r="F417" s="35"/>
        <tr r="F774" s="35"/>
        <tr r="F452" s="35"/>
        <tr r="F1861" s="35"/>
        <tr r="F1211" s="35"/>
        <tr r="F3485" s="35"/>
        <tr r="F2306" s="35"/>
        <tr r="F1120" s="35"/>
        <tr r="F1331" s="35"/>
        <tr r="F342" s="35"/>
        <tr r="F1638" s="35"/>
        <tr r="F220" s="35"/>
        <tr r="F2683" s="35"/>
        <tr r="F3205" s="35"/>
        <tr r="F2612" s="35"/>
        <tr r="F2716" s="35"/>
        <tr r="F2741" s="35"/>
        <tr r="F495" s="35"/>
        <tr r="F1345" s="35"/>
        <tr r="F1592" s="35"/>
        <tr r="F403" s="35"/>
        <tr r="F708" s="35"/>
        <tr r="F2475" s="35"/>
        <tr r="F800" s="35"/>
        <tr r="F3060" s="35"/>
        <tr r="F3219" s="35"/>
        <tr r="F2122" s="35"/>
        <tr r="F2142" s="35"/>
        <tr r="F1704" s="35"/>
        <tr r="F1161" s="35"/>
        <tr r="F2201" s="35"/>
        <tr r="F2922" s="35"/>
        <tr r="F2371" s="35"/>
        <tr r="F1614" s="35"/>
        <tr r="F847" s="35"/>
        <tr r="F480" s="35"/>
        <tr r="F2277" s="35"/>
        <tr r="F186" s="35"/>
        <tr r="F1417" s="35"/>
        <tr r="F1871" s="35"/>
        <tr r="F921" s="35"/>
        <tr r="F1475" s="35"/>
        <tr r="F1799" s="35"/>
        <tr r="F2976" s="35"/>
        <tr r="F939" s="35"/>
        <tr r="F3289" s="35"/>
        <tr r="F2156" s="35"/>
        <tr r="F3291" s="35"/>
        <tr r="F2785" s="35"/>
        <tr r="F3394" s="35"/>
        <tr r="F2356" s="35"/>
        <tr r="F2060" s="35"/>
        <tr r="F1011" s="35"/>
        <tr r="F2333" s="35"/>
        <tr r="F211" s="35"/>
        <tr r="F536" s="35"/>
        <tr r="F3308" s="35"/>
        <tr r="F3474" s="35"/>
        <tr r="F1771" s="35"/>
        <tr r="F189" s="35"/>
        <tr r="F1012" s="35"/>
        <tr r="F2344" s="35"/>
        <tr r="F2596" s="35"/>
        <tr r="F2373" s="35"/>
        <tr r="F3250" s="35"/>
        <tr r="F1236" s="35"/>
        <tr r="F2402" s="35"/>
        <tr r="F1427" s="35"/>
        <tr r="F1254" s="35"/>
        <tr r="F1064" s="35"/>
        <tr r="F2263" s="35"/>
        <tr r="F698" s="35"/>
        <tr r="F419" s="35"/>
        <tr r="F2154" s="35"/>
        <tr r="F1796" s="35"/>
        <tr r="F932" s="35"/>
        <tr r="F1113" s="35"/>
        <tr r="F2374" s="35"/>
        <tr r="F814" s="35"/>
        <tr r="F190" s="35"/>
        <tr r="F3082" s="35"/>
        <tr r="F991" s="35"/>
        <tr r="F3210" s="35"/>
        <tr r="F2852" s="35"/>
        <tr r="F2274" s="35"/>
        <tr r="F2278" s="35"/>
        <tr r="F269" s="35"/>
        <tr r="F2953" s="35"/>
        <tr r="F2234" s="35"/>
        <tr r="F505" s="35"/>
        <tr r="F2728" s="35"/>
        <tr r="F1565" s="35"/>
        <tr r="F1051" s="35"/>
        <tr r="F3309" s="35"/>
        <tr r="F903" s="35"/>
        <tr r="F1775" s="35"/>
        <tr r="F3171" s="35"/>
        <tr r="F644" s="35"/>
        <tr r="F1149" s="35"/>
        <tr r="F3129" s="35"/>
        <tr r="F2806" s="35"/>
        <tr r="F1184" s="35"/>
        <tr r="F1017" s="35"/>
        <tr r="F1457" s="35"/>
        <tr r="F425" s="35"/>
        <tr r="F1458" s="35"/>
        <tr r="F1922" s="35"/>
        <tr r="F1159" s="35"/>
        <tr r="F1203" s="35"/>
        <tr r="F3075" s="35"/>
        <tr r="F1493" s="35"/>
        <tr r="F3452" s="35"/>
        <tr r="F2469" s="35"/>
        <tr r="F2386" s="35"/>
        <tr r="F840" s="35"/>
        <tr r="F1170" s="35"/>
        <tr r="F2889" s="35"/>
        <tr r="F917" s="35"/>
        <tr r="F304" s="35"/>
        <tr r="F193" s="35"/>
        <tr r="F1917" s="35"/>
        <tr r="F3067" s="35"/>
        <tr r="F2616" s="35"/>
        <tr r="F974" s="35"/>
        <tr r="F1283" s="35"/>
        <tr r="F1689" s="35"/>
        <tr r="F2526" s="35"/>
        <tr r="F1537" s="35"/>
        <tr r="F2400" s="35"/>
        <tr r="F375" s="35"/>
        <tr r="F659" s="35"/>
        <tr r="F2486" s="35"/>
        <tr r="F2415" s="35"/>
        <tr r="F2567" s="35"/>
        <tr r="F2911" s="35"/>
        <tr r="F2364" s="35"/>
        <tr r="F2025" s="35"/>
        <tr r="F1403" s="35"/>
        <tr r="F2972" s="35"/>
        <tr r="F2511" s="35"/>
        <tr r="F2289" s="35"/>
        <tr r="F2038" s="35"/>
        <tr r="F1802" s="35"/>
        <tr r="F402" s="35"/>
        <tr r="F1026" s="35"/>
        <tr r="F1491" s="35"/>
        <tr r="F1964" s="35"/>
        <tr r="F2665" s="35"/>
        <tr r="F1639" s="35"/>
        <tr r="F2354" s="35"/>
        <tr r="F1322" s="35"/>
        <tr r="F2874" s="35"/>
        <tr r="F3460" s="35"/>
        <tr r="F184" s="35"/>
        <tr r="F1028" s="35"/>
        <tr r="F1234" s="35"/>
        <tr r="F648" s="35"/>
        <tr r="F2381" s="35"/>
        <tr r="F953" s="35"/>
        <tr r="F221" s="35"/>
        <tr r="F2675" s="35"/>
        <tr r="F2759" s="35"/>
        <tr r="F972" s="35"/>
        <tr r="F1977" s="35"/>
        <tr r="F1983" s="35"/>
        <tr r="F2158" s="35"/>
        <tr r="F3382" s="35"/>
        <tr r="F3483" s="35"/>
        <tr r="F476" s="35"/>
        <tr r="F2668" s="35"/>
        <tr r="F1879" s="35"/>
        <tr r="F1383" s="35"/>
        <tr r="F867" s="35"/>
        <tr r="F2575" s="35"/>
        <tr r="F1914" s="35"/>
        <tr r="F1577" s="35"/>
        <tr r="F3055" s="35"/>
        <tr r="F1144" s="35"/>
        <tr r="F535" s="35"/>
        <tr r="F336" s="35"/>
        <tr r="F234" s="35"/>
        <tr r="F977" s="35"/>
        <tr r="F228" s="35"/>
        <tr r="F363" s="35"/>
        <tr r="F1928" s="35"/>
        <tr r="F3035" s="35"/>
        <tr r="F3125" s="35"/>
        <tr r="F2447" s="35"/>
        <tr r="F3294" s="35"/>
        <tr r="F395" s="35"/>
        <tr r="F702" s="35"/>
        <tr r="F739" s="35"/>
        <tr r="F502" s="35"/>
        <tr r="F816" s="35"/>
        <tr r="F2192" s="35"/>
        <tr r="F2977" s="35"/>
        <tr r="F2488" s="35"/>
        <tr r="F1308" s="35"/>
        <tr r="F566" s="35"/>
        <tr r="F1825" s="35"/>
        <tr r="F3218" s="35"/>
        <tr r="F3026" s="35"/>
        <tr r="F2731" s="35"/>
        <tr r="F2057" s="35"/>
        <tr r="F2313" s="35"/>
        <tr r="F813" s="35"/>
        <tr r="F3351" s="35"/>
        <tr r="F1048" s="35"/>
        <tr r="F3206" s="35"/>
        <tr r="F1115" s="35"/>
        <tr r="F525" s="35"/>
        <tr r="F643" s="35"/>
        <tr r="F815" s="35"/>
        <tr r="F1587" s="35"/>
        <tr r="F848" s="35"/>
        <tr r="F2738" s="35"/>
        <tr r="F2046" s="35"/>
        <tr r="F1548" s="35"/>
        <tr r="F1304" s="35"/>
        <tr r="F2440" s="35"/>
        <tr r="F2324" s="35"/>
        <tr r="F861" s="35"/>
        <tr r="F2310" s="35"/>
        <tr r="F743" s="35"/>
        <tr r="F913" s="35"/>
        <tr r="F1843" s="35"/>
        <tr r="F3005" s="35"/>
        <tr r="F729" s="35"/>
        <tr r="F412" s="35"/>
        <tr r="F1718" s="35"/>
        <tr r="F561" s="35"/>
        <tr r="F1053" s="35"/>
        <tr r="F3297" s="35"/>
        <tr r="F1913" s="35"/>
        <tr r="F163" s="35"/>
        <tr r="F947" s="35"/>
        <tr r="F287" s="35"/>
        <tr r="F2512" s="35"/>
        <tr r="F2211" s="35"/>
        <tr r="F3249" s="35"/>
        <tr r="F3112" s="35"/>
        <tr r="F3109" s="35"/>
        <tr r="F1445" s="35"/>
        <tr r="F185" s="35"/>
        <tr r="F1880" s="35"/>
        <tr r="F747" s="35"/>
        <tr r="F374" s="35"/>
        <tr r="F1650" s="35"/>
        <tr r="F2517" s="35"/>
        <tr r="F934" s="35"/>
        <tr r="F3178" s="35"/>
        <tr r="F2879" s="35"/>
        <tr r="F2318" s="35"/>
        <tr r="F602" s="35"/>
        <tr r="F3258" s="35"/>
        <tr r="F380" s="35"/>
        <tr r="F2632" s="35"/>
        <tr r="F3276" s="35"/>
        <tr r="F2041" s="35"/>
        <tr r="F2909" s="35"/>
        <tr r="F3353" s="35"/>
        <tr r="F1397" s="35"/>
        <tr r="F2504" s="35"/>
        <tr r="F609" s="35"/>
        <tr r="F1487" s="35"/>
        <tr r="F2936" s="35"/>
        <tr r="F1662" s="35"/>
        <tr r="F1162" s="35"/>
        <tr r="F278" s="35"/>
        <tr r="F404" s="35"/>
        <tr r="F3482" s="35"/>
        <tr r="F2246" s="35"/>
        <tr r="F818" s="35"/>
        <tr r="F2059" s="35"/>
        <tr r="F465" s="35"/>
        <tr r="F1782" s="35"/>
        <tr r="F2671" s="35"/>
        <tr r="F1947" s="35"/>
        <tr r="F494" s="35"/>
        <tr r="F2945" s="35"/>
        <tr r="F1327" s="35"/>
        <tr r="F1583" s="35"/>
        <tr r="F1137" s="35"/>
        <tr r="F1474" s="35"/>
        <tr r="F3322" s="35"/>
        <tr r="F1576" s="35"/>
        <tr r="F958" s="35"/>
        <tr r="F2006" s="35"/>
        <tr r="F3278" s="35"/>
        <tr r="F2297" s="35"/>
        <tr r="F2177" s="35"/>
        <tr r="F2171" s="35"/>
        <tr r="F797" s="35"/>
        <tr r="F663" s="35"/>
        <tr r="F3398" s="35"/>
        <tr r="F2739" s="35"/>
        <tr r="F1402" s="35"/>
        <tr r="F295" s="35"/>
        <tr r="F3288" s="35"/>
        <tr r="F2809" s="35"/>
        <tr r="F2775" s="35"/>
        <tr r="F771" s="35"/>
        <tr r="F1339" s="35"/>
        <tr r="F3292" s="35"/>
        <tr r="F1349" s="35"/>
        <tr r="F2694" s="35"/>
        <tr r="F2348" s="35"/>
        <tr r="F1902" s="35"/>
        <tr r="F3083" s="35"/>
        <tr r="F1098" s="35"/>
        <tr r="F1140" s="35"/>
        <tr r="F2861" s="35"/>
        <tr r="F544" s="35"/>
        <tr r="F2897" s="35"/>
        <tr r="F1015" s="35"/>
        <tr r="F1217" s="35"/>
        <tr r="F1666" s="35"/>
        <tr r="F178" s="35"/>
        <tr r="F2462" s="35"/>
        <tr r="F1522" s="35"/>
        <tr r="F3021" s="35"/>
        <tr r="F377" s="35"/>
        <tr r="F2755" s="35"/>
        <tr r="F386" s="35"/>
        <tr r="F2910" s="35"/>
        <tr r="F1199" s="35"/>
        <tr r="F642" s="35"/>
        <tr r="F3032" s="35"/>
        <tr r="F684" s="35"/>
        <tr r="F762" s="35"/>
        <tr r="F2906" s="35"/>
        <tr r="F2530" s="35"/>
        <tr r="F1713" s="35"/>
        <tr r="F2311" s="35"/>
        <tr r="F2839" s="35"/>
        <tr r="F1664" s="35"/>
        <tr r="F835" s="35"/>
        <tr r="F2795" s="35"/>
        <tr r="F3165" s="35"/>
        <tr r="F352" s="35"/>
        <tr r="F883" s="35"/>
        <tr r="F1863" s="35"/>
        <tr r="F579" s="35"/>
        <tr r="F2190" s="35"/>
        <tr r="F1894" s="35"/>
        <tr r="F2384" s="35"/>
        <tr r="F322" s="35"/>
        <tr r="F1611" s="35"/>
        <tr r="F3469" s="35"/>
        <tr r="F1839" s="35"/>
        <tr r="F2022" s="35"/>
        <tr r="F2641" s="35"/>
        <tr r="F1551" s="35"/>
        <tr r="F738" s="35"/>
        <tr r="F2342" s="35"/>
        <tr r="F2588" s="35"/>
        <tr r="F1572" s="35"/>
        <tr r="F2290" s="35"/>
        <tr r="F2111" s="35"/>
        <tr r="F2463" s="35"/>
        <tr r="F1154" s="35"/>
        <tr r="F690" s="35"/>
        <tr r="F2319" s="35"/>
        <tr r="F612" s="35"/>
        <tr r="F2561" s="35"/>
        <tr r="F1959" s="35"/>
        <tr r="F938" s="35"/>
        <tr r="F654" s="35"/>
        <tr r="F411" s="35"/>
        <tr r="F2931" s="35"/>
        <tr r="F289" s="35"/>
        <tr r="F3282" s="35"/>
        <tr r="F2991" s="35"/>
        <tr r="F2979" s="35"/>
        <tr r="F2460" s="35"/>
        <tr r="F3243" s="35"/>
        <tr r="F2892" s="35"/>
        <tr r="F2679" s="35"/>
        <tr r="F1634" s="35"/>
        <tr r="F2367" s="35"/>
        <tr r="F2218" s="35"/>
        <tr r="F1352" s="35"/>
        <tr r="F2071" s="35"/>
        <tr r="F979" s="35"/>
        <tr r="F3163" s="35"/>
        <tr r="F1978" s="35"/>
        <tr r="F829" s="35"/>
        <tr r="F636" s="35"/>
        <tr r="F194" s="35"/>
        <tr r="F351" s="35"/>
        <tr r="F1242" s="35"/>
        <tr r="F2714" s="35"/>
        <tr r="F616" s="35"/>
        <tr r="F467" s="35"/>
        <tr r="F1291" s="35"/>
        <tr r="F1767" s="35"/>
        <tr r="F2735" s="35"/>
        <tr r="F2477" s="35"/>
        <tr r="F487" s="35"/>
        <tr r="F3061" s="35"/>
        <tr r="F2456" s="35"/>
        <tr r="F902" s="35"/>
        <tr r="F1774" s="35"/>
        <tr r="F1245" s="35"/>
        <tr r="F803" s="35"/>
        <tr r="F2664" s="35"/>
        <tr r="F2762" s="35"/>
        <tr r="F689" s="35"/>
        <tr r="F1586" s="35"/>
        <tr r="F1943" s="35"/>
        <tr r="F3304" s="35"/>
        <tr r="F1608" s="35"/>
        <tr r="F1439" s="35"/>
        <tr r="F3187" s="35"/>
        <tr r="F2461" s="35"/>
        <tr r="F854" s="35"/>
        <tr r="F281" s="35"/>
        <tr r="F545" s="35"/>
        <tr r="F171" s="35"/>
        <tr r="F2778" s="35"/>
        <tr r="F2064" s="35"/>
        <tr r="F1158" s="35"/>
        <tr r="F2783" s="35"/>
        <tr r="F2011" s="35"/>
        <tr r="F1201" s="35"/>
        <tr r="F1717" s="35"/>
        <tr r="F1953" s="35"/>
        <tr r="F3488" s="35"/>
        <tr r="F2981" s="35"/>
        <tr r="F2016" s="35"/>
        <tr r="F858" s="35"/>
        <tr r="F1559" s="35"/>
        <tr r="F2827" s="35"/>
        <tr r="F3251" s="35"/>
        <tr r="F3429" s="35"/>
        <tr r="F1801" s="35"/>
        <tr r="F1763" s="35"/>
        <tr r="F2702" s="35"/>
        <tr r="F2792" s="35"/>
        <tr r="F2147" s="35"/>
        <tr r="F859" s="35"/>
        <tr r="F1625" s="35"/>
        <tr r="F1323" s="35"/>
        <tr r="F1518" s="35"/>
        <tr r="F845" s="35"/>
        <tr r="F1976" s="35"/>
        <tr r="F1542" s="35"/>
        <tr r="F2259" s="35"/>
        <tr r="F1706" s="35"/>
        <tr r="F2660" s="35"/>
        <tr r="F1912" s="35"/>
        <tr r="F3030" s="35"/>
        <tr r="F1546" s="35"/>
        <tr r="F2812" s="35"/>
        <tr r="F575" s="35"/>
        <tr r="F758" s="35"/>
        <tr r="F1552" s="35"/>
        <tr r="F1834" s="35"/>
        <tr r="F2539" s="35"/>
        <tr r="F2072" s="35"/>
        <tr r="F2013" s="35"/>
        <tr r="F2780" s="35"/>
        <tr r="F1961" s="35"/>
        <tr r="F2652" s="35"/>
        <tr r="F1421" s="35"/>
        <tr r="F3071" s="35"/>
        <tr r="F3287" s="35"/>
        <tr r="F2166" s="35"/>
        <tr r="F1186" s="35"/>
        <tr r="F3097" s="35"/>
        <tr r="F2934" s="35"/>
        <tr r="F1338" s="35"/>
        <tr r="F3434" s="35"/>
        <tr r="F2237" s="35"/>
        <tr r="F2594" s="35"/>
        <tr r="F916" s="35"/>
        <tr r="F1163" s="35"/>
        <tr r="F373" s="35"/>
        <tr r="F1795" s="35"/>
        <tr r="F2818" s="35"/>
        <tr r="F671" s="35"/>
        <tr r="F3405" s="35"/>
        <tr r="F2846" s="35"/>
        <tr r="F1663" s="35"/>
        <tr r="F650" s="35"/>
        <tr r="F3401" s="35"/>
        <tr r="F3096" s="35"/>
        <tr r="F418" s="35"/>
        <tr r="F1612" s="35"/>
        <tr r="F3414" s="35"/>
        <tr r="F2873" s="35"/>
        <tr r="F2666" s="35"/>
        <tr r="F1196" s="35"/>
        <tr r="F1821" s="35"/>
        <tr r="F2662" s="35"/>
        <tr r="F1530" s="35"/>
        <tr r="F1251" s="35"/>
        <tr r="F3324" s="35"/>
        <tr r="F1400" s="35"/>
        <tr r="F1543" s="35"/>
        <tr r="F1730" s="35"/>
        <tr r="F271" s="35"/>
        <tr r="F3265" s="35"/>
        <tr r="F878" s="35"/>
        <tr r="F1833" s="35"/>
        <tr r="F3300" s="35"/>
        <tr r="F2368" s="35"/>
        <tr r="F2065" s="35"/>
        <tr r="F1443" s="35"/>
        <tr r="F3299" s="35"/>
        <tr r="F2224" s="35"/>
        <tr r="F568" s="35"/>
        <tr r="F205" s="35"/>
        <tr r="F2912" s="35"/>
        <tr r="F2647" s="35"/>
        <tr r="F660" s="35"/>
        <tr r="F3470" s="35"/>
        <tr r="F2859" s="35"/>
        <tr r="F1647" s="35"/>
        <tr r="F3081" s="35"/>
        <tr r="F2551" s="35"/>
        <tr r="F2293" s="35"/>
        <tr r="F2950" s="35"/>
        <tr r="F1891" s="35"/>
        <tr r="F2766" s="35"/>
        <tr r="F1132" s="35"/>
        <tr r="F626" s="35"/>
        <tr r="F3047" s="35"/>
        <tr r="F3220" s="35"/>
        <tr r="F2389" s="35"/>
        <tr r="F1074" s="35"/>
        <tr r="F2033" s="35"/>
        <tr r="F2089" s="35"/>
        <tr r="F1580" s="35"/>
        <tr r="F1365" s="35"/>
        <tr r="F3355" s="35"/>
        <tr r="F2178" s="35"/>
        <tr r="F950" s="35"/>
        <tr r="F149" s="35"/>
        <tr r="F2108" s="35"/>
        <tr r="F2256" s="35"/>
        <tr r="F713" s="35"/>
        <tr r="F1165" s="35"/>
        <tr r="F1617" s="35"/>
        <tr r="F1807" s="35"/>
        <tr r="F1604" s="35"/>
        <tr r="F1585" s="35"/>
        <tr r="F3487" s="35"/>
        <tr r="F728" s="35"/>
        <tr r="F2580" s="35"/>
        <tr r="F1667" s="35"/>
        <tr r="F1207" s="35"/>
        <tr r="F3013" s="35"/>
        <tr r="F1921" s="35"/>
        <tr r="F3490" s="35"/>
        <tr r="F2836" s="35"/>
        <tr r="F1711" s="35"/>
        <tr r="F1366" s="35"/>
        <tr r="F2949" s="35"/>
        <tr r="F2136" s="35"/>
        <tr r="F1926" s="35"/>
        <tr r="F1319" s="35"/>
        <tr r="F2252" s="35"/>
        <tr r="F2445" s="35"/>
        <tr r="F2954" s="35"/>
        <tr r="F1800" s="35"/>
        <tr r="F484" s="35"/>
        <tr r="F512" s="35"/>
        <tr r="F2519" s="35"/>
        <tr r="F1836" s="35"/>
        <tr r="F1770" s="35"/>
        <tr r="F3102" s="35"/>
        <tr r="F1346" s="35"/>
        <tr r="F1751" s="35"/>
        <tr r="F2047" s="35"/>
        <tr r="F2376" s="35"/>
        <tr r="F3467" s="35"/>
        <tr r="F2597" s="35"/>
        <tr r="F1602" s="35"/>
        <tr r="F2695" s="35"/>
        <tr r="F1950" s="35"/>
        <tr r="F1185" s="35"/>
        <tr r="F3318" s="35"/>
        <tr r="F549" s="35"/>
        <tr r="F2441" s="35"/>
        <tr r="F1148" s="35"/>
        <tr r="F353" s="35"/>
        <tr r="F1817" s="35"/>
        <tr r="F462" s="35"/>
        <tr r="F1511" s="35"/>
        <tr r="F2854" s="35"/>
        <tr r="F2814" s="35"/>
        <tr r="F2243" s="35"/>
        <tr r="F3290" s="35"/>
        <tr r="F2687" s="35"/>
        <tr r="F496" s="35"/>
        <tr r="F2138" s="35"/>
        <tr r="F2314" s="35"/>
        <tr r="F2188" s="35"/>
        <tr r="F3313" s="35"/>
        <tr r="F1850" s="35"/>
        <tr r="F1555" s="35"/>
        <tr r="F3016" s="35"/>
        <tr r="F1456" s="35"/>
        <tr r="F2053" s="35"/>
        <tr r="F2796" s="35"/>
        <tr r="F1631" s="35"/>
        <tr r="F1426" s="35"/>
        <tr r="F339" s="35"/>
        <tr r="F2067" s="35"/>
        <tr r="F823" s="35"/>
        <tr r="F1401" s="35"/>
        <tr r="F2525" s="35"/>
        <tr r="F3029" s="35"/>
        <tr r="F1294" s="35"/>
        <tr r="F2844" s="35"/>
        <tr r="F2732" s="35"/>
        <tr r="F521" s="35"/>
        <tr r="F1509" s="35"/>
        <tr r="F3383" s="35"/>
        <tr r="F2264" s="35"/>
        <tr r="F1712" s="35"/>
        <tr r="F943" s="35"/>
        <tr r="F2558" s="35"/>
        <tr r="F824" s="35"/>
        <tr r="F2233" s="35"/>
        <tr r="F555" s="35"/>
        <tr r="F1395" s="35"/>
        <tr r="F914" s="35"/>
        <tr r="F2225" s="35"/>
        <tr r="F3001" s="35"/>
        <tr r="F2007" s="35"/>
        <tr r="F2146" s="35"/>
        <tr r="F1626" s="35"/>
        <tr r="F2740" s="35"/>
        <tr r="F2887" s="35"/>
        <tr r="F1265" s="35"/>
        <tr r="F1640" s="35"/>
        <tr r="F1414" s="35"/>
        <tr r="F1485" s="35"/>
        <tr r="F1130" s="35"/>
        <tr r="F2541" s="35"/>
        <tr r="F2288" s="35"/>
        <tr r="F2845" s="35"/>
        <tr r="F2189" s="35"/>
        <tr r="F778" s="35"/>
        <tr r="F3126" s="35"/>
        <tr r="F772" s="35"/>
        <tr r="F1681" s="35"/>
        <tr r="F3473" s="35"/>
        <tr r="F3475" s="35"/>
        <tr r="F2316" s="35"/>
        <tr r="F2832" s="35"/>
        <tr r="F2452" s="35"/>
        <tr r="F2407" s="35"/>
        <tr r="F596" s="35"/>
        <tr r="F1929" s="35"/>
        <tr r="F1904" s="35"/>
        <tr r="F3402" s="35"/>
        <tr r="F2528" s="35"/>
        <tr r="F2914" s="35"/>
        <tr r="F174" s="35"/>
        <tr r="F1483" s="35"/>
        <tr r="F3387" s="35"/>
        <tr r="F1036" s="35"/>
        <tr r="F2145" s="35"/>
        <tr r="F1981" s="35"/>
        <tr r="F1229" s="35"/>
        <tr r="F681" s="35"/>
        <tr r="F516" s="35"/>
        <tr r="F710" s="35"/>
        <tr r="F371" s="35"/>
        <tr r="F1669" s="35"/>
        <tr r="F2101" s="35"/>
        <tr r="F1868" s="35"/>
        <tr r="F649" s="35"/>
        <tr r="F691" s="35"/>
        <tr r="F693" s="35"/>
        <tr r="F246" s="35"/>
        <tr r="F3230" s="35"/>
        <tr r="F1341" s="35"/>
        <tr r="F3248" s="35"/>
        <tr r="F904" s="35"/>
        <tr r="F2330" s="35"/>
        <tr r="F3342" s="35"/>
        <tr r="F1404" s="35"/>
        <tr r="F777" s="35"/>
        <tr r="F783" s="35"/>
        <tr r="F1351" s="35"/>
        <tr r="F2951" s="35"/>
        <tr r="F2271" s="35"/>
        <tr r="F683" s="35"/>
        <tr r="F2465" s="35"/>
        <tr r="F2676" s="35"/>
        <tr r="F3235" s="35"/>
        <tr r="F2073" s="35"/>
        <tr r="F3480" s="35"/>
        <tr r="F2496" s="35"/>
        <tr r="F513" s="35"/>
        <tr r="F1102" s="35"/>
        <tr r="F629" s="35"/>
        <tr r="F1569" s="35"/>
        <tr r="F3191" s="35"/>
        <tr r="F1095" s="35"/>
        <tr r="F285" s="35"/>
        <tr r="F3489" s="35"/>
        <tr r="F3010" s="35"/>
        <tr r="F2815" s="35"/>
        <tr r="F303" s="35"/>
        <tr r="F2307" s="35"/>
        <tr r="F2715" s="35"/>
        <tr r="F460" s="35"/>
        <tr r="F3411" s="35"/>
        <tr r="F457" s="35"/>
        <tr r="F2119" s="35"/>
        <tr r="F540" s="35"/>
        <tr r="F3268" s="35"/>
        <tr r="F2045" s="35"/>
        <tr r="F1368" s="35"/>
        <tr r="F3169" s="35"/>
        <tr r="F682" s="35"/>
        <tr r="F705" s="35"/>
        <tr r="F2625" s="35"/>
        <tr r="F3345" s="35"/>
        <tr r="F1991" s="35"/>
        <tr r="F956" s="35"/>
        <tr r="F3329" s="35"/>
        <tr r="F984" s="35"/>
        <tr r="F282" s="35"/>
        <tr r="F3062" s="35"/>
        <tr r="F3048" s="35"/>
        <tr r="F1942" s="35"/>
        <tr r="F458" s="35"/>
        <tr r="F2554" s="35"/>
        <tr r="F3137" s="35"/>
        <tr r="F1270" s="35"/>
        <tr r="F2745" s="35"/>
        <tr r="F910" s="35"/>
        <tr r="F2244" s="35"/>
        <tr r="F328" s="35"/>
        <tr r="F2048" s="35"/>
        <tr r="F399" s="35"/>
        <tr r="F1412" s="35"/>
        <tr r="F3042" s="35"/>
        <tr r="F1121" s="35"/>
        <tr r="F727" s="35"/>
        <tr r="F3028" s="35"/>
        <tr r="F1152" s="35"/>
        <tr r="F1437" s="35"/>
        <tr r="F3183" s="35"/>
        <tr r="F2947" s="35"/>
        <tr r="F3182" s="35"/>
        <tr r="F1645" s="35"/>
        <tr r="F1766" s="35"/>
        <tr r="F2325" s="35"/>
        <tr r="F3077" s="35"/>
        <tr r="F779" s="35"/>
        <tr r="F1238" s="35"/>
        <tr r="F2296" s="35"/>
        <tr r="F574" s="35"/>
        <tr r="F2550" s="35"/>
        <tr r="F2994" s="35"/>
        <tr r="F1581" s="35"/>
        <tr r="F2544" s="35"/>
        <tr r="F398" s="35"/>
        <tr r="F1907" s="35"/>
        <tr r="F2948" s="35"/>
        <tr r="F2793" s="35"/>
        <tr r="F173" s="35"/>
        <tr r="F1292" s="35"/>
        <tr r="F2831" s="35"/>
        <tr r="F3338" s="35"/>
        <tr r="F563" s="35"/>
        <tr r="F2872" s="35"/>
        <tr r="F653" s="35"/>
        <tr r="F2942" s="35"/>
        <tr r="F2126" s="35"/>
        <tr r="F1948" s="35"/>
        <tr r="F3409" s="35"/>
        <tr r="F2139" s="35"/>
        <tr r="F1747" s="35"/>
        <tr r="F2484" s="35"/>
        <tr r="F966" s="35"/>
        <tr r="F1078" s="35"/>
        <tr r="F1736" s="35"/>
        <tr r="F2327" s="35"/>
        <tr r="F1616" s="35"/>
        <tr r="F2078" s="35"/>
        <tr r="F573" s="35"/>
        <tr r="F2710" s="35"/>
        <tr r="F1182" s="35"/>
        <tr r="F1272" s="35"/>
        <tr r="F2176" s="35"/>
        <tr r="F1290" s="35"/>
        <tr r="F1223" s="35"/>
        <tr r="F3207" s="35"/>
        <tr r="F1455" s="35"/>
        <tr r="F2633" s="35"/>
        <tr r="F617" s="35"/>
        <tr r="F393" s="35"/>
        <tr r="F968" s="35"/>
        <tr r="F1561" s="35"/>
        <tr r="F2685" s="35"/>
        <tr r="F2648" s="35"/>
        <tr r="F270" s="35"/>
        <tr r="F3179" s="35"/>
        <tr r="F2569" s="35"/>
        <tr r="F1986" s="35"/>
        <tr r="F898" s="35"/>
        <tr r="F1057" s="35"/>
        <tr r="F2254" s="35"/>
        <tr r="F1722" s="35"/>
        <tr r="F2801" s="35"/>
        <tr r="F1642" s="35"/>
        <tr r="F577" s="35"/>
        <tr r="F176" s="35"/>
        <tr r="F2451" s="35"/>
        <tr r="F1856" s="35"/>
        <tr r="F1225" s="35"/>
        <tr r="F2898" s="35"/>
        <tr r="F1794" s="35"/>
        <tr r="F1083" s="35"/>
        <tr r="F2281" s="35"/>
        <tr r="F2208" s="35"/>
        <tr r="F2663" s="35"/>
        <tr r="F1890" s="35"/>
        <tr r="F1728" s="35"/>
        <tr r="F3009" s="35"/>
        <tr r="F593" s="35"/>
        <tr r="F1781" s="35"/>
        <tr r="F1524" s="35"/>
        <tr r="F1621" s="35"/>
        <tr r="F1112" s="35"/>
        <tr r="F2819" s="35"/>
        <tr r="F394" s="35"/>
        <tr r="F2161" s="35"/>
        <tr r="F2725" s="35"/>
        <tr r="F376" s="35"/>
        <tr r="F218" s="35"/>
        <tr r="F482" s="35"/>
        <tr r="F432" s="35"/>
        <tr r="F2923" s="35"/>
        <tr r="F3110" s="35"/>
        <tr r="F3264" s="35"/>
        <tr r="F2031" s="35"/>
        <tr r="F437" s="35"/>
        <tr r="F2645" s="35"/>
        <tr r="F275" s="35"/>
        <tr r="F2890" s="35"/>
        <tr r="F1544" s="35"/>
        <tr r="F200" s="35"/>
        <tr r="F695" s="35"/>
        <tr r="F3022" s="35"/>
        <tr r="F1975" s="35"/>
        <tr r="F2606" s="35"/>
        <tr r="F3089" s="35"/>
        <tr r="F3433" s="35"/>
        <tr r="F2249" s="35"/>
        <tr r="F2674" s="35"/>
        <tr r="F2383" s="35"/>
        <tr r="F2238" s="35"/>
        <tr r="F2035" s="35"/>
        <tr r="F428" s="35"/>
        <tr r="F229" s="35"/>
        <tr r="F1428" s="35"/>
        <tr r="F3186" s="35"/>
        <tr r="F1656" s="35"/>
        <tr r="F390" s="35"/>
        <tr r="F232" s="35"/>
        <tr r="F1742" s="35"/>
        <tr r="F1884" s="35"/>
        <tr r="F2642" s="35"/>
        <tr r="F1032" s="35"/>
        <tr r="F2610" s="35"/>
        <tr r="F2132" s="35"/>
        <tr r="F857" s="35"/>
        <tr r="F630" s="35"/>
        <tr r="F2826" s="35"/>
        <tr r="F890" s="35"/>
        <tr r="F365" s="35"/>
        <tr r="F866" s="35"/>
        <tr r="F2378" s="35"/>
        <tr r="F1909" s="35"/>
        <tr r="F2245" s="35"/>
        <tr r="F238" s="35"/>
        <tr r="F749" s="35"/>
        <tr r="F874" s="35"/>
        <tr r="F3418" s="35"/>
        <tr r="F431" s="35"/>
        <tr r="F587" s="35"/>
        <tr r="F2878" s="35"/>
        <tr r="F1266" s="35"/>
        <tr r="F2392" s="35"/>
        <tr r="F723" s="35"/>
        <tr r="F3378" s="35"/>
        <tr r="F719" s="35"/>
        <tr r="F1660" s="35"/>
        <tr r="F2958" s="35"/>
        <tr r="F2631" s="35"/>
        <tr r="F3255" s="35"/>
        <tr r="F2326" s="35"/>
        <tr r="F413" s="35"/>
        <tr r="F2083" s="35"/>
        <tr r="F614" s="35"/>
        <tr r="F439" s="35"/>
        <tr r="F446" s="35"/>
        <tr r="F639" s="35"/>
        <tr r="F1750" s="35"/>
        <tr r="F1423" s="35"/>
        <tr r="F1313" s="35"/>
        <tr r="F853" s="35"/>
        <tr r="F1570" s="35"/>
        <tr r="F3180" s="35"/>
        <tr r="F2283" s="35"/>
        <tr r="F3095" s="35"/>
        <tr r="F669" s="35"/>
        <tr r="F1516" s="35"/>
        <tr r="F1016" s="35"/>
        <tr r="F2498" s="35"/>
        <tr r="F2868" s="35"/>
        <tr r="F1515" s="35"/>
        <tr r="F3484" s="35"/>
        <tr r="F368" s="35"/>
        <tr r="F773" s="35"/>
        <tr r="F788" s="35"/>
        <tr r="F2747" s="35"/>
        <tr r="F1459" s="35"/>
        <tr r="F2394" s="35"/>
        <tr r="F2776" s="35"/>
        <tr r="F1787" s="35"/>
        <tr r="F2657" s="35"/>
        <tr r="F3448" s="35"/>
        <tr r="F2150" s="35"/>
        <tr r="F1653" s="35"/>
        <tr r="F2834" s="35"/>
        <tr r="F2345" s="35"/>
        <tr r="F1517" s="35"/>
        <tr r="F1855" s="35"/>
        <tr r="F2672" s="35"/>
        <tr r="F1840" s="35"/>
        <tr r="F486" s="35"/>
        <tr r="F3450" s="35"/>
        <tr r="F726" s="35"/>
        <tr r="F595" s="35"/>
        <tr r="F1957" s="35"/>
        <tr r="F2746" s="35"/>
        <tr r="F3228" s="35"/>
        <tr r="F1101" s="35"/>
        <tr r="F510" s="35"/>
        <tr r="F1892" s="35"/>
        <tr r="F359" s="35"/>
        <tr r="F2275" s="35"/>
        <tr r="F2570" s="35"/>
        <tr r="F1962" s="35"/>
        <tr r="F292" s="35"/>
        <tr r="F195" s="35"/>
        <tr r="F3229" s="35"/>
        <tr r="F696" s="35"/>
        <tr r="F603" s="35"/>
        <tr r="F3176" s="35"/>
        <tr r="F2442" s="35"/>
        <tr r="F262" s="35"/>
        <tr r="F2449" s="35"/>
        <tr r="F1318" s="35"/>
        <tr r="F2670" s="35"/>
        <tr r="F1187" s="35"/>
        <tr r="F3320" s="35"/>
        <tr r="F3134" s="35"/>
        <tr r="F1527" s="35"/>
        <tr r="F3319" s="35"/>
        <tr r="F627" s="35"/>
        <tr r="F1300" s="35"/>
        <tr r="F2521" s="35"/>
        <tr r="F3446" s="35"/>
        <tr r="F3463" s="35"/>
        <tr r="F2056" s="35"/>
        <tr r="F3150" s="35"/>
        <tr r="F1480" s="35"/>
        <tr r="F2253" s="35"/>
        <tr r="F3086" s="35"/>
        <tr r="F332" s="35"/>
        <tr r="F1309" s="35"/>
        <tr r="F3046" s="35"/>
        <tr r="F1845" s="35"/>
        <tr r="F2883" s="35"/>
        <tr r="F975" s="35"/>
        <tr r="F547" s="35"/>
        <tr r="F3133" s="35"/>
        <tr r="F2448" s="35"/>
        <tr r="F1846" s="35"/>
        <tr r="F1107" s="35"/>
        <tr r="F2698" s="35"/>
        <tr r="F2978" s="35"/>
        <tr r="F360" s="35"/>
        <tr r="F1003" s="35"/>
        <tr r="F852" s="35"/>
        <tr r="F3121" s="35"/>
        <tr r="F1874" s="35"/>
        <tr r="F1533" s="35"/>
        <tr r="F2811" s="35"/>
        <tr r="F2875" s="35"/>
        <tr r="F3455" s="35"/>
        <tr r="F1701" s="35"/>
        <tr r="F2002" s="35"/>
        <tr r="F2497" s="35"/>
        <tr r="F1007" s="35"/>
        <tr r="F2993" s="35"/>
        <tr r="F1377" s="35"/>
        <tr r="F333" s="35"/>
        <tr r="F212" s="35"/>
        <tr r="F2556" s="35"/>
        <tr r="F3330" s="35"/>
        <tr r="F1598" s="35"/>
        <tr r="F2174" s="35"/>
        <tr r="F444" s="35"/>
        <tr r="F508" s="35"/>
        <tr r="F2876" s="35"/>
        <tr r="F3259" s="35"/>
        <tr r="F2938" s="35"/>
        <tr r="F2390" s="35"/>
        <tr r="F216" s="35"/>
        <tr r="F260" s="35"/>
        <tr r="F1553" s="35"/>
        <tr r="F2087" s="35"/>
        <tr r="F2824" s="35"/>
        <tr r="F1688" s="35"/>
        <tr r="F1866" s="35"/>
        <tr r="F2490" s="35"/>
        <tr r="F2251" s="35"/>
        <tr r="F2853" s="35"/>
        <tr r="F2622" s="35"/>
        <tr r="F3149" s="35"/>
        <tr r="F2170" s="35"/>
        <tr r="F1990" s="35"/>
        <tr r="F2261" s="35"/>
        <tr r="F3284" s="35"/>
        <tr r="F886" s="35"/>
        <tr r="F3122" s="35"/>
        <tr r="F2583" s="35"/>
        <tr r="F1498" s="35"/>
        <tr r="F809" s="35"/>
        <tr r="F3416" s="35"/>
        <tr r="F3303" s="35"/>
        <tr r="F1591" s="35"/>
        <tr r="F2301" s="35"/>
        <tr r="F1558" s="35"/>
        <tr r="F299" s="35"/>
        <tr r="F548" s="35"/>
        <tr r="F1257" s="35"/>
        <tr r="F623" s="35"/>
        <tr r="F2933" s="35"/>
        <tr r="F2099" s="35"/>
        <tr r="F3462" s="35"/>
        <tr r="F657" s="35"/>
        <tr r="F3325" s="35"/>
        <tr r="F2705" s="35"/>
        <tr r="F224" s="35"/>
        <tr r="F2255" s="35"/>
        <tr r="F2855" s="35"/>
        <tr r="F1424" s="35"/>
        <tr r="F528" s="35"/>
        <tr r="F461" s="35"/>
        <tr r="F1668" s="35"/>
        <tr r="F3296" s="35"/>
        <tr r="F2066" s="35"/>
        <tr r="F746" s="35"/>
        <tr r="F241" s="35"/>
        <tr r="F1046" s="35"/>
        <tr r="F2743" s="35"/>
        <tr r="F618" s="35"/>
        <tr r="F656" s="35"/>
        <tr r="F2568" s="35"/>
        <tr r="F406" s="35"/>
        <tr r="F1671" s="35"/>
        <tr r="F3256" s="35"/>
        <tr r="F2929" s="35"/>
        <tr r="F357" s="35"/>
        <tr r="F2828" s="35"/>
        <tr r="F473" s="35"/>
        <tr r="F605" s="35"/>
        <tr r="F2537" s="35"/>
        <tr r="F1153" s="35"/>
        <tr r="F879" s="35"/>
        <tr r="F3234" s="35"/>
        <tr r="F350" s="35"/>
        <tr r="F3085" s="35"/>
        <tr r="F1326" s="35"/>
        <tr r="F936" s="35"/>
        <tr r="F2566" s="35"/>
        <tr r="F3366" s="35"/>
        <tr r="F1777" s="35"/>
        <tr r="F2042" s="35"/>
        <tr r="F180" s="35"/>
        <tr r="F3115" s="35"/>
        <tr r="F367" s="35"/>
        <tr r="F470" s="35"/>
        <tr r="F3002" s="35"/>
        <tr r="F919" s="35"/>
        <tr r="F1178" s="35"/>
        <tr r="F2159" s="35"/>
        <tr r="F1477" s="35"/>
        <tr r="F1463" s="35"/>
        <tr r="F2004" s="35"/>
        <tr r="F3408" s="35"/>
        <tr r="F582" s="35"/>
        <tr r="F2563" s="35"/>
        <tr r="F2265" s="35"/>
        <tr r="F1780" s="35"/>
        <tr r="F217" s="35"/>
        <tr r="F2758" s="35"/>
        <tr r="F1503" s="35"/>
        <tr r="F2055" s="35"/>
        <tr r="F2472" s="35"/>
        <tr r="F2350" s="35"/>
        <tr r="F1768" s="35"/>
        <tr r="F930" s="35"/>
        <tr r="F369" s="35"/>
        <tr r="F320" s="35"/>
        <tr r="F401" s="35"/>
        <tr r="F1599" s="35"/>
        <tr r="F1233" s="35"/>
        <tr r="F1820" s="35"/>
        <tr r="F370" s="35"/>
        <tr r="F3447" s="35"/>
        <tr r="F2062" s="35"/>
        <tr r="F3073" s="35"/>
        <tr r="F2141" s="35"/>
        <tr r="F2468" s="35"/>
        <tr r="F2680" s="35"/>
        <tr r="F2095" s="35"/>
        <tr r="F1422" s="35"/>
        <tr r="F1970" s="35"/>
        <tr r="F2968" s="35"/>
        <tr r="F2396" s="35"/>
        <tr r="F3148" s="35"/>
        <tr r="F3370" s="35"/>
        <tr r="F290" s="35"/>
        <tr r="F1969" s="35"/>
        <tr r="F3074" s="35"/>
        <tr r="F3120" s="35"/>
        <tr r="F3321" s="35"/>
        <tr r="F2495" s="35"/>
        <tr r="F1085" s="35"/>
        <tr r="F3241" s="35"/>
        <tr r="F219" s="35"/>
        <tr r="F1814" s="35"/>
        <tr r="F2427" s="35"/>
        <tr r="F1302" s="35"/>
        <tr r="F1215" s="35"/>
        <tr r="F3403" s="35"/>
        <tr r="F309" s="35"/>
        <tr r="F2399" s="35"/>
        <tr r="F1812" s="35"/>
        <tr r="F666" s="35"/>
        <tr r="F1133" s="35"/>
        <tr r="F519" s="35"/>
        <tr r="F3457" s="35"/>
        <tr r="F2328" s="35"/>
        <tr r="F1408" s="35"/>
        <tr r="F807" s="35"/>
        <tr r="F1325" s="35"/>
        <tr r="F3174" s="35"/>
        <tr r="F2658" s="35"/>
        <tr r="F2351" s="35"/>
        <tr r="F1931" s="35"/>
        <tr r="F1674" s="35"/>
        <tr r="F888" s="35"/>
        <tr r="F1995" s="35"/>
        <tr r="F485" s="35"/>
        <tr r="F901" s="35"/>
        <tr r="F2937" s="35"/>
        <tr r="F2701" s="35"/>
        <tr r="F3192" s="35"/>
        <tr r="F1143" s="35"/>
        <tr r="F1425" s="35"/>
        <tr r="F1815" s="35"/>
        <tr r="F1538" s="35"/>
        <tr r="F1878" s="35"/>
        <tr r="F750" s="35"/>
        <tr r="F2636" s="35"/>
        <tr r="F963" s="35"/>
        <tr r="F3131" s="35"/>
        <tr r="F3196" s="35"/>
        <tr r="F1597" s="35"/>
        <tr r="F3156" s="35"/>
        <tr r="F1760" s="35"/>
        <tr r="F2426" s="35"/>
        <tr r="F3471" s="35"/>
        <tr r="F960" s="35"/>
        <tr r="F3260" s="35"/>
        <tr r="F3245" s="35"/>
        <tr r="F443" s="35"/>
        <tr r="F1481" s="35"/>
        <tr r="F381" s="35"/>
        <tr r="F335" s="35"/>
        <tr r="F2686" s="35"/>
        <tr r="F3293" s="35"/>
        <tr r="F2604" s="35"/>
        <tr r="F1317" s="35"/>
        <tr r="F2726" s="35"/>
        <tr r="F1916" s="35"/>
        <tr r="F2540" s="35"/>
        <tr r="F1350" s="35"/>
        <tr r="F3023" s="35"/>
        <tr r="F3431" s="35"/>
        <tr r="F2736" s="35"/>
        <tr r="F3198" s="35"/>
        <tr r="F2432" s="35"/>
        <tr r="F2286" s="35"/>
        <tr r="F1135" s="35"/>
        <tr r="F1735" s="35"/>
        <tr r="F2552" s="35"/>
        <tr r="F1690" s="35"/>
        <tr r="F2752" s="35"/>
        <tr r="F166" s="35"/>
        <tr r="F2618" s="35"/>
        <tr r="F2092" s="35"/>
        <tr r="F1887" s="35"/>
        <tr r="F3379" s="35"/>
        <tr r="F1040" s="35"/>
        <tr r="F2029" s="35"/>
        <tr r="F2485" s="35"/>
        <tr r="F1128" s="35"/>
        <tr r="F1773" s="35"/>
        <tr r="F1982" s="35"/>
        <tr r="F929" s="35"/>
        <tr r="F215" s="35"/>
        <tr r="F2601" s="35"/>
        <tr r="F1930" s="35"/>
        <tr r="F3232" s="35"/>
        <tr r="F2323" s="35"/>
        <tr r="F2129" s="35"/>
        <tr r="F2143" s="35"/>
        <tr r="F1898" s="35"/>
        <tr r="F2851" s="35"/>
        <tr r="F2848" s="35"/>
        <tr r="F3140" s="35"/>
        <tr r="F752" s="35"/>
        <tr r="F2959" s="35"/>
        <tr r="F3440" s="35"/>
        <tr r="F997" s="35"/>
        <tr r="F1482" s="35"/>
        <tr r="F346" s="35"/>
        <tr r="F532" s="35"/>
        <tr r="F3130" s="35"/>
        <tr r="F2895" s="35"/>
        <tr r="F2375" s="35"/>
        <tr r="F1243" s="35"/>
        <tr r="F150" s="35"/>
        <tr r="F522" s="35"/>
        <tr r="F1094" s="35"/>
        <tr r="F456" s="35"/>
        <tr r="F2482" s="35"/>
        <tr r="F2300" s="35"/>
        <tr r="F745" s="35"/>
        <tr r="F172" s="35"/>
        <tr r="F2757" s="35"/>
        <tr r="F2412" s="35"/>
        <tr r="F1110" s="35"/>
        <tr r="F1623" s="35"/>
        <tr r="F1889" s="35"/>
        <tr r="F1076" s="35"/>
        <tr r="F1357" s="35"/>
        <tr r="F1725" s="35"/>
        <tr r="F709" s="35"/>
        <tr r="F3231" s="35"/>
        <tr r="F468" s="45"/>
        <tr r="F1037" s="45"/>
        <tr r="F125" s="45"/>
        <tr r="F867" s="45"/>
        <tr r="F486" s="45"/>
        <tr r="F408" s="45"/>
        <tr r="F710" s="45"/>
        <tr r="F1720" s="45"/>
        <tr r="F1175" s="45"/>
        <tr r="F1113" s="45"/>
        <tr r="F356" s="45"/>
        <tr r="F526" s="45"/>
        <tr r="F513" s="45"/>
        <tr r="F392" s="45"/>
        <tr r="F297" s="45"/>
        <tr r="F107" s="45"/>
        <tr r="F874" s="45"/>
        <tr r="F1035" s="45"/>
        <tr r="F750" s="45"/>
        <tr r="F1861" s="45"/>
        <tr r="F570" s="45"/>
        <tr r="F197" s="45"/>
        <tr r="F80" s="45"/>
        <tr r="F974" s="45"/>
        <tr r="F908" s="45"/>
        <tr r="F93" s="45"/>
        <tr r="F769" s="45"/>
        <tr r="F1401" s="45"/>
        <tr r="F322" s="45"/>
        <tr r="F776" s="45"/>
        <tr r="F150" s="45"/>
        <tr r="F1497" s="45"/>
        <tr r="F1436" s="45"/>
        <tr r="F1332" s="45"/>
        <tr r="F770" s="45"/>
        <tr r="F944" s="45"/>
        <tr r="F374" s="45"/>
        <tr r="F723" s="45"/>
        <tr r="F1346" s="45"/>
        <tr r="F437" s="45"/>
        <tr r="F103" s="45"/>
        <tr r="F256" s="45"/>
        <tr r="F1429" s="45"/>
        <tr r="F976" s="45"/>
        <tr r="F232" s="45"/>
        <tr r="F240" s="45"/>
        <tr r="F1768" s="45"/>
        <tr r="F1006" s="45"/>
        <tr r="F288" s="45"/>
        <tr r="F308" s="45"/>
        <tr r="F2057" s="45"/>
        <tr r="F583" s="45"/>
        <tr r="F273" s="45"/>
        <tr r="F1950" s="45"/>
        <tr r="F151" s="45"/>
        <tr r="F281" s="45"/>
        <tr r="F247" s="45"/>
        <tr r="F1145" s="45"/>
        <tr r="F160" s="45"/>
        <tr r="F87" s="45"/>
        <tr r="F1331" s="45"/>
        <tr r="F1501" s="45"/>
        <tr r="F913" s="45"/>
        <tr r="F299" s="45"/>
        <tr r="F373" s="45"/>
        <tr r="F551" s="45"/>
        <tr r="F1192" s="45"/>
        <tr r="F305" s="45"/>
        <tr r="F820" s="45"/>
        <tr r="F271" s="45"/>
        <tr r="F88" s="45"/>
        <tr r="F62" s="45"/>
        <tr r="F189" s="45"/>
        <tr r="F921" s="45"/>
        <tr r="F72" s="45"/>
        <tr r="F594" s="45"/>
        <tr r="F1700" s="45"/>
        <tr r="F404" s="45"/>
        <tr r="F892" s="45"/>
        <tr r="F1624" s="45"/>
        <tr r="F263" s="45"/>
        <tr r="F194" s="45"/>
        <tr r="F515" s="45"/>
        <tr r="F540" s="45"/>
        <tr r="F177" s="45"/>
        <tr r="F1956" s="45"/>
        <tr r="F250" s="45"/>
        <tr r="F476" s="45"/>
        <tr r="F450" s="45"/>
        <tr r="F906" s="45"/>
        <tr r="F599" s="45"/>
        <tr r="F702" s="45"/>
        <tr r="F188" s="45"/>
        <tr r="F1189" s="45"/>
        <tr r="F1635" s="45"/>
        <tr r="F94" s="45"/>
        <tr r="F2104" s="45"/>
        <tr r="F636" s="45"/>
        <tr r="F448" s="45"/>
        <tr r="F685" s="45"/>
        <tr r="F296" s="45"/>
        <tr r="F670" s="45"/>
        <tr r="F614" s="45"/>
        <tr r="F138" s="45"/>
        <tr r="F673" s="45"/>
        <tr r="F746" s="45"/>
        <tr r="F1291" s="45"/>
        <tr r="F1341" s="45"/>
        <tr r="F1169" s="45"/>
        <tr r="F384" s="45"/>
        <tr r="F229" s="45"/>
        <tr r="F2071" s="45"/>
        <tr r="F1231" s="45"/>
        <tr r="F355" s="45"/>
        <tr r="F345" s="45"/>
        <tr r="F261" s="45"/>
        <tr r="F1612" s="45"/>
        <tr r="F1596" s="45"/>
        <tr r="F149" s="45"/>
        <tr r="F818" s="45"/>
        <tr r="F1226" s="45"/>
        <tr r="F815" s="45"/>
        <tr r="F1112" s="45"/>
        <tr r="F455" s="45"/>
        <tr r="F734" s="45"/>
        <tr r="F319" s="45"/>
        <tr r="F332" s="45"/>
        <tr r="F1686" s="45"/>
        <tr r="F1385" s="45"/>
        <tr r="F797" s="45"/>
        <tr r="F1317" s="45"/>
        <tr r="F612" s="45"/>
        <tr r="F395" s="45"/>
        <tr r="F1557" s="45"/>
        <tr r="F588" s="45"/>
        <tr r="F242" s="45"/>
        <tr r="F1213" s="45"/>
        <tr r="F978" s="45"/>
        <tr r="F1719" s="45"/>
        <tr r="F2100" s="45"/>
        <tr r="F251" s="45"/>
        <tr r="F146" s="45"/>
        <tr r="F1179" s="45"/>
        <tr r="F1616" s="45"/>
        <tr r="F1689" s="45"/>
        <tr r="F1446" s="45"/>
        <tr r="F1705" s="45"/>
        <tr r="F971" s="45"/>
        <tr r="F1324" s="45"/>
        <tr r="F183" s="45"/>
        <tr r="F454" s="45"/>
        <tr r="F686" s="45"/>
        <tr r="F163" s="45"/>
        <tr r="F1285" s="45"/>
        <tr r="F220" s="45"/>
        <tr r="F507" s="45"/>
        <tr r="F292" s="45"/>
        <tr r="F600" s="45"/>
        <tr r="F78" s="45"/>
        <tr r="F279" s="45"/>
        <tr r="F722" s="45"/>
        <tr r="F524" s="45"/>
        <tr r="F537" s="45"/>
        <tr r="F626" s="45"/>
        <tr r="F1633" s="45"/>
        <tr r="F141" s="45"/>
        <tr r="F754" s="45"/>
        <tr r="F1396" s="45"/>
        <tr r="F933" s="45"/>
        <tr r="F1051" s="45"/>
        <tr r="F74" s="45"/>
        <tr r="F1495" s="45"/>
        <tr r="F889" s="45"/>
        <tr r="F987" s="45"/>
        <tr r="F802" s="45"/>
        <tr r="F245" s="45"/>
        <tr r="F167" s="45"/>
        <tr r="F828" s="45"/>
        <tr r="F152" s="45"/>
        <tr r="F1003" s="45"/>
        <tr r="F95" s="45"/>
        <tr r="F801" s="45"/>
        <tr r="F1284" s="45"/>
        <tr r="F1253" s="45"/>
        <tr r="F274" s="45"/>
        <tr r="F1200" s="45"/>
        <tr r="F657" s="45"/>
        <tr r="F239" s="45"/>
        <tr r="F517" s="45"/>
        <tr r="F1347" s="45"/>
        <tr r="F1246" s="45"/>
        <tr r="F1021" s="45"/>
        <tr r="F1108" s="45"/>
        <tr r="F402" s="45"/>
        <tr r="F963" s="45"/>
        <tr r="F676" s="45"/>
        <tr r="F466" s="45"/>
        <tr r="F1918" s="45"/>
        <tr r="F1475" s="45"/>
        <tr r="F589" s="45"/>
        <tr r="F1388" s="45"/>
        <tr r="F191" s="45"/>
        <tr r="F717" s="45"/>
        <tr r="F1152" s="45"/>
        <tr r="F932" s="45"/>
        <tr r="F654" s="45"/>
        <tr r="F1078" s="45"/>
        <tr r="F1326" s="45"/>
        <tr r="F2277" s="45"/>
        <tr r="F485" s="45"/>
        <tr r="F765" s="45"/>
        <tr r="F127" s="45"/>
        <tr r="F1176" s="45"/>
        <tr r="F823" s="45"/>
        <tr r="F1076" s="45"/>
        <tr r="F1443" s="45"/>
        <tr r="F637" s="45"/>
        <tr r="F170" s="45"/>
        <tr r="F386" s="45"/>
        <tr r="F511" s="45"/>
        <tr r="F236" s="45"/>
        <tr r="F925" s="45"/>
        <tr r="F800" s="45"/>
        <tr r="F671" s="45"/>
        <tr r="F666" s="45"/>
        <tr r="F888" s="45"/>
        <tr r="F155" s="45"/>
        <tr r="F582" s="45"/>
        <tr r="F1236" s="45"/>
        <tr r="F338" s="45"/>
        <tr r="F268" s="45"/>
        <tr r="F202" s="45"/>
        <tr r="F270" s="45"/>
        <tr r="F137" s="45"/>
        <tr r="F348" s="45"/>
        <tr r="F1697" s="45"/>
        <tr r="F1146" s="45"/>
        <tr r="F729" s="45"/>
        <tr r="F1219" s="45"/>
        <tr r="F652" s="45"/>
        <tr r="F162" s="45"/>
        <tr r="F721" s="45"/>
        <tr r="F900" s="45"/>
        <tr r="F669" s="45"/>
        <tr r="F865" s="45"/>
        <tr r="F217" s="45"/>
        <tr r="F1281" s="45"/>
        <tr r="F504" s="45"/>
        <tr r="F410" s="45"/>
        <tr r="F1779" s="45"/>
        <tr r="F357" s="45"/>
        <tr r="F920" s="45"/>
        <tr r="F1260" s="45"/>
        <tr r="F265" s="45"/>
        <tr r="F1655" s="45"/>
        <tr r="F1164" s="45"/>
        <tr r="F587" s="45"/>
        <tr r="F1276" s="45"/>
        <tr r="F1628" s="45"/>
        <tr r="F1067" s="45"/>
        <tr r="F740" s="45"/>
        <tr r="F1170" s="45"/>
        <tr r="F986" s="45"/>
        <tr r="F378" s="45"/>
        <tr r="F753" s="45"/>
        <tr r="F184" s="45"/>
        <tr r="F444" s="45"/>
        <tr r="F1099" s="45"/>
        <tr r="F926" s="45"/>
        <tr r="F393" s="45"/>
        <tr r="F833" s="45"/>
        <tr r="F1445" s="45"/>
        <tr r="F230" s="45"/>
        <tr r="F156" s="45"/>
        <tr r="F505" s="45"/>
        <tr r="F738" s="45"/>
        <tr r="F283" s="45"/>
        <tr r="F849" s="45"/>
        <tr r="F1151" s="45"/>
        <tr r="F104" s="45"/>
        <tr r="F715" s="45"/>
        <tr r="F276" s="45"/>
        <tr r="F1646" s="45"/>
        <tr r="F463" s="45"/>
        <tr r="F464" s="45"/>
        <tr r="F196" s="45"/>
        <tr r="F1960" s="45"/>
        <tr r="F453" s="45"/>
        <tr r="F1077" s="45"/>
        <tr r="F648" s="45"/>
        <tr r="F1514" s="45"/>
        <tr r="F1039" s="45"/>
        <tr r="F165" s="45"/>
        <tr r="F991" s="45"/>
        <tr r="F814" s="45"/>
        <tr r="F739" s="45"/>
        <tr r="F905" s="45"/>
        <tr r="F649" s="45"/>
        <tr r="F525" s="45"/>
        <tr r="F863" s="45"/>
        <tr r="F832" s="45"/>
        <tr r="F343" s="45"/>
        <tr r="F460" s="45"/>
        <tr r="F810" s="45"/>
        <tr r="F1623" s="45"/>
        <tr r="F2240" s="45"/>
        <tr r="F1866" s="45"/>
        <tr r="F1089" s="45"/>
        <tr r="F718" s="45"/>
        <tr r="F680" s="45"/>
        <tr r="F1608" s="45"/>
        <tr r="F544" s="45"/>
        <tr r="F362" s="45"/>
        <tr r="F1432" s="45"/>
        <tr r="F406" s="45"/>
        <tr r="F731" s="45"/>
        <tr r="F516" s="45"/>
        <tr r="F803" s="45"/>
        <tr r="F678" s="45"/>
        <tr r="F1144" s="45"/>
        <tr r="F611" s="45"/>
        <tr r="F317" s="45"/>
        <tr r="F186" s="45"/>
        <tr r="F1610" s="45"/>
        <tr r="F1336" s="45"/>
        <tr r="F647" s="45"/>
        <tr r="F203" s="45"/>
        <tr r="F372" s="45"/>
        <tr r="F262" s="45"/>
        <tr r="F435" s="45"/>
        <tr r="F1080" s="45"/>
        <tr r="F2108" s="45"/>
        <tr r="F472" s="45"/>
        <tr r="F344" s="45"/>
        <tr r="F1550" s="45"/>
        <tr r="F1237" s="45"/>
        <tr r="F840" s="45"/>
        <tr r="F86" s="45"/>
        <tr r="F490" s="45"/>
        <tr r="F1577" s="45"/>
        <tr r="F1940" s="45"/>
        <tr r="F564" s="45"/>
        <tr r="F1266" s="45"/>
        <tr r="F1149" s="45"/>
        <tr r="F1297" s="45"/>
        <tr r="F620" s="45"/>
        <tr r="F459" s="45"/>
        <tr r="F136" s="45"/>
        <tr r="F531" s="45"/>
        <tr r="F1002" s="45"/>
        <tr r="F2123" s="45"/>
        <tr r="F1969" s="45"/>
        <tr r="F1282" s="45"/>
        <tr r="F134" s="45"/>
        <tr r="F1340" s="45"/>
        <tr r="F352" s="45"/>
        <tr r="F733" s="45"/>
        <tr r="F248" s="45"/>
        <tr r="F131" s="45"/>
        <tr r="F1390" s="45"/>
        <tr r="F2117" s="45"/>
        <tr r="F1665" s="45"/>
        <tr r="F775" s="45"/>
        <tr r="F1199" s="45"/>
        <tr r="F799" s="45"/>
        <tr r="F89" s="45"/>
        <tr r="F204" s="45"/>
        <tr r="F639" s="45"/>
        <tr r="F315" s="45"/>
        <tr r="F488" s="45"/>
        <tr r="F71" s="45"/>
        <tr r="F1049" s="45"/>
        <tr r="F224" s="45"/>
        <tr r="F193" s="45"/>
        <tr r="F549" s="45"/>
        <tr r="F341" s="45"/>
        <tr r="F1551" s="45"/>
        <tr r="F585" s="45"/>
        <tr r="F311" s="45"/>
        <tr r="F1045" s="45"/>
        <tr r="F694" s="45"/>
        <tr r="F1527" s="45"/>
        <tr r="F1029" s="45"/>
        <tr r="F282" s="45"/>
        <tr r="F562" s="45"/>
        <tr r="F1224" s="45"/>
        <tr r="F1243" s="45"/>
        <tr r="F365" s="45"/>
        <tr r="F759" s="45"/>
        <tr r="F1244" s="45"/>
        <tr r="F1053" s="45"/>
        <tr r="F545" s="45"/>
        <tr r="F719" s="45"/>
        <tr r="F1439" s="45"/>
        <tr r="F2018" s="45"/>
        <tr r="F118" s="45"/>
        <tr r="F320" s="45"/>
        <tr r="F1287" s="45"/>
        <tr r="F171" s="45"/>
        <tr r="F1182" s="45"/>
        <tr r="F278" s="45"/>
        <tr r="F428" s="45"/>
        <tr r="F1405" s="45"/>
        <tr r="F1069" s="45"/>
        <tr r="F82" s="45"/>
        <tr r="F521" s="45"/>
        <tr r="F210" s="45"/>
        <tr r="F999" s="45"/>
        <tr r="F783" s="45"/>
        <tr r="F574" s="45"/>
        <tr r="F106" s="45"/>
        <tr r="F1148" s="45"/>
        <tr r="F1325" s="45"/>
        <tr r="F286" s="45"/>
        <tr r="F496" s="45"/>
        <tr r="F135" s="45"/>
        <tr r="F610" s="45"/>
        <tr r="F581" s="45"/>
        <tr r="F1107" s="45"/>
        <tr r="F1362" s="45"/>
        <tr r="F633" s="45"/>
        <tr r="F115" s="45"/>
        <tr r="F1430" s="45"/>
        <tr r="F1797" s="45"/>
        <tr r="F159" s="45"/>
        <tr r="F624" s="45"/>
        <tr r="F252" s="45"/>
        <tr r="F877" s="45"/>
        <tr r="F1829" s="45"/>
        <tr r="F642" s="45"/>
        <tr r="F1104" s="45"/>
        <tr r="F325" s="45"/>
        <tr r="F625" s="45"/>
        <tr r="F110" s="45"/>
        <tr r="F222" s="45"/>
        <tr r="F1660" s="45"/>
        <tr r="F872" s="45"/>
        <tr r="F1070" s="45"/>
        <tr r="F1041" s="45"/>
        <tr r="F304" s="45"/>
        <tr r="F412" s="45"/>
        <tr r="F644" s="45"/>
        <tr r="F1275" s="45"/>
        <tr r="F1741" s="45"/>
        <tr r="F346" s="45"/>
        <tr r="F602" s="45"/>
        <tr r="F640" s="45"/>
        <tr r="F1058" s="45"/>
        <tr r="F361" s="45"/>
        <tr r="F130" s="45"/>
        <tr r="F432" s="45"/>
        <tr r="F266" s="45"/>
        <tr r="F1203" s="45"/>
        <tr r="F180" s="45"/>
        <tr r="F592" s="45"/>
        <tr r="F403" s="45"/>
        <tr r="F144" s="45"/>
        <tr r="F1536" s="45"/>
        <tr r="F707" s="45"/>
        <tr r="F324" s="45"/>
        <tr r="F246" s="45"/>
        <tr r="F628" s="45"/>
        <tr r="F1555" s="45"/>
        <tr r="F1526" s="45"/>
        <tr r="F709" s="45"/>
        <tr r="F300" s="45"/>
        <tr r="F2211" s="45"/>
        <tr r="F1032" s="45"/>
        <tr r="F185" s="45"/>
        <tr r="F49" s="45"/>
        <tr r="F683" s="45"/>
        <tr r="F335" s="45"/>
        <tr r="F782" s="45"/>
        <tr r="F604" s="45"/>
        <tr r="F157" s="45"/>
        <tr r="F541" s="45"/>
        <tr r="F1299" s="45"/>
        <tr r="F1365" s="45"/>
        <tr r="F1042" s="45"/>
        <tr r="F538" s="45"/>
        <tr r="F510" s="45"/>
        <tr r="F430" s="45"/>
        <tr r="F174" s="45"/>
        <tr r="F1333" s="45"/>
        <tr r="F1248" s="45"/>
        <tr r="F1421" s="45"/>
        <tr r="F449" s="45"/>
        <tr r="F1576" s="45"/>
        <tr r="F1195" s="45"/>
        <tr r="F1012" s="45"/>
        <tr r="F568" s="45"/>
        <tr r="F76" s="45"/>
        <tr r="F1031" s="45"/>
        <tr r="F1359" s="45"/>
        <tr r="F439" s="45"/>
        <tr r="F1672" s="45"/>
        <tr r="F1265" s="45"/>
        <tr r="F1548" s="45"/>
        <tr r="F1498" s="45"/>
        <tr r="F112" s="45"/>
        <tr r="F334" s="45"/>
        <tr r="F1755" s="45"/>
        <tr r="F1327" s="45"/>
        <tr r="F209" s="45"/>
        <tr r="F931" s="45"/>
        <tr r="F2185" s="45"/>
        <tr r="F380" s="45"/>
        <tr r="F1804" s="45"/>
        <tr r="F413" s="45"/>
        <tr r="F2210" s="45"/>
        <tr r="F854" s="45"/>
        <tr r="F1110" s="45"/>
        <tr r="F2025" s="45"/>
        <tr r="F786" s="45"/>
        <tr r="F321" s="45"/>
        <tr r="F1651" s="45"/>
        <tr r="F1161" s="45"/>
        <tr r="F593" s="45"/>
        <tr r="F1552" s="45"/>
        <tr r="F113" s="45"/>
        <tr r="F114" s="45"/>
        <tr r="F939" s="45"/>
        <tr r="F128" s="45"/>
        <tr r="F742" s="45"/>
        <tr r="F766" s="45"/>
        <tr r="F1750" s="45"/>
        <tr r="F1598" s="45"/>
        <tr r="F995" s="45"/>
        <tr r="F1207" s="45"/>
        <tr r="F2045" s="45"/>
        <tr r="F353" s="45"/>
        <tr r="F1028" s="45"/>
        <tr r="F377" s="45"/>
        <tr r="F1335" s="45"/>
        <tr r="F3040" s="45"/>
        <tr r="F1417" s="45"/>
        <tr r="F1302" s="45"/>
        <tr r="F1935" s="45"/>
        <tr r="F1307" s="45"/>
        <tr r="F2861" s="45"/>
        <tr r="F536" s="45"/>
        <tr r="F968" s="45"/>
        <tr r="F1676" s="45"/>
        <tr r="F440" s="45"/>
        <tr r="F996" s="45"/>
        <tr r="F166" s="45"/>
        <tr r="F1442" s="45"/>
        <tr r="F207" s="45"/>
        <tr r="F109" s="45"/>
        <tr r="F458" s="45"/>
        <tr r="F1428" s="45"/>
        <tr r="F339" s="45"/>
        <tr r="F1696" s="45"/>
        <tr r="F748" s="45"/>
        <tr r="F1018" s="45"/>
        <tr r="F1518" s="45"/>
        <tr r="F1744" s="45"/>
        <tr r="F411" s="45"/>
        <tr r="F1907" s="45"/>
        <tr r="F858" s="45"/>
        <tr r="F1166" s="45"/>
        <tr r="F736" s="45"/>
        <tr r="F482" s="45"/>
        <tr r="F1239" s="45"/>
        <tr r="F1849" s="45"/>
        <tr r="F436" s="45"/>
        <tr r="F1423" s="45"/>
        <tr r="F405" s="45"/>
        <tr r="F1350" s="45"/>
        <tr r="F565" s="45"/>
        <tr r="F847" s="45"/>
        <tr r="F1535" s="45"/>
        <tr r="F175" s="45"/>
        <tr r="F641" s="45"/>
        <tr r="F1288" s="45"/>
        <tr r="F139" s="45"/>
        <tr r="F1138" s="45"/>
        <tr r="F1564" s="45"/>
        <tr r="F477" s="45"/>
        <tr r="F621" s="45"/>
        <tr r="F1030" s="45"/>
        <tr r="F681" s="45"/>
        <tr r="F1782" s="45"/>
        <tr r="F1407" s="45"/>
        <tr r="F790" s="45"/>
        <tr r="F682" s="45"/>
        <tr r="F1411" s="45"/>
        <tr r="F213" s="45"/>
        <tr r="F836" s="45"/>
        <tr r="F607" s="45"/>
        <tr r="F616" s="45"/>
        <tr r="F2189" s="45"/>
        <tr r="F809" s="45"/>
        <tr r="F2305" s="45"/>
        <tr r="F100" s="45"/>
        <tr r="F1515" s="45"/>
        <tr r="F1168" s="45"/>
        <tr r="F595" s="45"/>
        <tr r="F1710" s="45"/>
        <tr r="F937" s="45"/>
        <tr r="F394" s="45"/>
        <tr r="F96" s="45"/>
        <tr r="F518" s="45"/>
        <tr r="F677" s="45"/>
        <tr r="F2264" s="45"/>
        <tr r="F737" s="45"/>
        <tr r="F1837" s="45"/>
        <tr r="F1380" s="45"/>
        <tr r="F461" s="45"/>
        <tr r="F724" s="45"/>
        <tr r="F1093" s="45"/>
        <tr r="F605" s="45"/>
        <tr r="F473" s="45"/>
        <tr r="F1540" s="45"/>
        <tr r="F1519" s="45"/>
        <tr r="F1009" s="45"/>
        <tr r="F826" s="45"/>
        <tr r="F309" s="45"/>
        <tr r="F634" s="45"/>
        <tr r="F465" s="45"/>
        <tr r="F695" s="45"/>
        <tr r="F1661" s="45"/>
        <tr r="F1040" s="45"/>
        <tr r="F1927" s="45"/>
        <tr r="F1114" s="45"/>
        <tr r="F1368" s="45"/>
        <tr r="F370" s="45"/>
        <tr r="F1202" s="45"/>
        <tr r="F674" s="45"/>
        <tr r="F1738" s="45"/>
        <tr r="F651" s="45"/>
        <tr r="F318" s="45"/>
        <tr r="F371" s="45"/>
        <tr r="F1128" s="45"/>
        <tr r="F1262" s="45"/>
        <tr r="F1627" s="45"/>
        <tr r="F522" s="45"/>
        <tr r="F1374" s="45"/>
        <tr r="F285" s="45"/>
        <tr r="F1026" s="45"/>
        <tr r="F1737" s="45"/>
        <tr r="F557" s="45"/>
        <tr r="F211" s="45"/>
        <tr r="F443" s="45"/>
        <tr r="F745" s="45"/>
        <tr r="F387" s="45"/>
        <tr r="F1842" s="45"/>
        <tr r="F1572" s="45"/>
        <tr r="F1945" s="45"/>
        <tr r="F891" s="45"/>
        <tr r="F493" s="45"/>
        <tr r="F542" s="45"/>
        <tr r="F1120" s="45"/>
        <tr r="F1859" s="45"/>
        <tr r="F902" s="45"/>
        <tr r="F821" s="45"/>
        <tr r="F1157" s="45"/>
        <tr r="F1393" s="45"/>
        <tr r="F1753" s="45"/>
        <tr r="F785" s="45"/>
        <tr r="F804" s="45"/>
        <tr r="F237" s="45"/>
        <tr r="F216" s="45"/>
        <tr r="F383" s="45"/>
        <tr r="F862" s="45"/>
        <tr r="F1259" s="45"/>
        <tr r="F2254" s="45"/>
        <tr r="F609" s="45"/>
        <tr r="F1813" s="45"/>
        <tr r="F1046" s="45"/>
        <tr r="F1154" s="45"/>
        <tr r="F2166" s="45"/>
        <tr r="F1292" s="45"/>
        <tr r="F235" s="45"/>
        <tr r="F761" s="45"/>
        <tr r="F590" s="45"/>
        <tr r="F1973" s="45"/>
        <tr r="F2474" s="45"/>
        <tr r="F1386" s="45"/>
        <tr r="F1930" s="45"/>
        <tr r="F618" s="45"/>
        <tr r="F275" s="45"/>
        <tr r="F1004" s="45"/>
        <tr r="F1863" s="45"/>
        <tr r="F1521" s="45"/>
        <tr r="F316" s="45"/>
        <tr r="F306" s="45"/>
        <tr r="F422" s="45"/>
        <tr r="F1510" s="45"/>
        <tr r="F329" s="45"/>
        <tr r="F221" s="45"/>
        <tr r="F878" s="45"/>
        <tr r="F457" s="45"/>
        <tr r="F945" s="45"/>
        <tr r="F811" s="45"/>
        <tr r="F1815" s="45"/>
        <tr r="F2091" s="45"/>
        <tr r="F1996" s="45"/>
        <tr r="F1305" s="45"/>
        <tr r="F418" s="45"/>
        <tr r="F675" s="45"/>
        <tr r="F1606" s="45"/>
        <tr r="F295" s="45"/>
        <tr r="F1279" s="45"/>
        <tr r="F129" s="45"/>
        <tr r="F1865" s="45"/>
        <tr r="F2244" s="45"/>
        <tr r="F1544" s="45"/>
        <tr r="F101" s="45"/>
        <tr r="F234" s="45"/>
        <tr r="F615" s="45"/>
        <tr r="F1316" s="45"/>
        <tr r="F1474" s="45"/>
        <tr r="F499" s="45"/>
        <tr r="F1773" s="45"/>
        <tr r="F1796" s="45"/>
        <tr r="F895" s="45"/>
        <tr r="F1296" s="45"/>
        <tr r="F253" s="45"/>
        <tr r="F1684" s="45"/>
        <tr r="F713" s="45"/>
        <tr r="F954" s="45"/>
        <tr r="F598" s="45"/>
        <tr r="F280" s="45"/>
        <tr r="F705" s="45"/>
        <tr r="F483" s="45"/>
        <tr r="F1043" s="45"/>
        <tr r="F698" s="45"/>
        <tr r="F584" s="45"/>
        <tr r="F543" s="45"/>
        <tr r="F51" s="45"/>
        <tr r="F1987" s="45"/>
        <tr r="F1184" s="45"/>
        <tr r="F890" s="45"/>
        <tr r="F205" s="45"/>
        <tr r="F92" s="45"/>
        <tr r="F1645" s="45"/>
        <tr r="F741" s="45"/>
        <tr r="F1118" s="45"/>
        <tr r="F1812" s="45"/>
        <tr r="F576" s="45"/>
        <tr r="F330" s="45"/>
        <tr r="F117" s="45"/>
        <tr r="F179" s="45"/>
        <tr r="F2019" s="45"/>
        <tr r="F975" s="45"/>
        <tr r="F2562" s="45"/>
        <tr r="F382" s="45"/>
        <tr r="F613" s="45"/>
        <tr r="F1903" s="45"/>
        <tr r="F1666" s="45"/>
        <tr r="F381" s="45"/>
        <tr r="F1583" s="45"/>
        <tr r="F1339" s="45"/>
        <tr r="F1263" s="45"/>
        <tr r="F1597" s="45"/>
        <tr r="F2299" s="45"/>
        <tr r="F254" s="45"/>
        <tr r="F433" s="45"/>
        <tr r="F1115" s="45"/>
        <tr r="F756" s="45"/>
        <tr r="F553" s="45"/>
        <tr r="F813" s="45"/>
        <tr r="F1369" s="45"/>
        <tr r="F369" s="45"/>
        <tr r="F1621" s="45"/>
        <tr r="F1399" s="45"/>
        <tr r="F1886" s="45"/>
        <tr r="F192" s="45"/>
        <tr r="F701" s="45"/>
        <tr r="F1360" s="45"/>
        <tr r="F850" s="45"/>
        <tr r="F519" s="45"/>
        <tr r="F1008" s="45"/>
        <tr r="F471" s="45"/>
        <tr r="F784" s="45"/>
        <tr r="F1611" s="45"/>
        <tr r="F617" s="45"/>
        <tr r="F949" s="45"/>
        <tr r="F2349" s="45"/>
        <tr r="F416" s="45"/>
        <tr r="F907" s="45"/>
        <tr r="F2327" s="45"/>
        <tr r="F1799" s="45"/>
        <tr r="F1023" s="45"/>
        <tr r="F1604" s="45"/>
        <tr r="F340" s="45"/>
        <tr r="F1802" s="45"/>
        <tr r="F98" s="45"/>
        <tr r="F389" s="45"/>
        <tr r="F1420" s="45"/>
        <tr r="F857" s="45"/>
        <tr r="F744" s="45"/>
        <tr r="F807" s="45"/>
        <tr r="F1955" s="45"/>
        <tr r="F233" s="45"/>
        <tr r="F879" s="45"/>
        <tr r="F314" s="45"/>
        <tr r="F1289" s="45"/>
        <tr r="F1087" s="45"/>
        <tr r="F241" s="45"/>
        <tr r="F1074" s="45"/>
        <tr r="F1091" s="45"/>
        <tr r="F1506" s="45"/>
        <tr r="F1832" s="45"/>
        <tr r="F509" s="45"/>
        <tr r="F1683" s="45"/>
        <tr r="F927" s="45"/>
        <tr r="F1319" s="45"/>
        <tr r="F762" s="45"/>
        <tr r="F1129" s="45"/>
        <tr r="F481" s="45"/>
        <tr r="F708" s="45"/>
        <tr r="F1211" s="45"/>
        <tr r="F825" s="45"/>
        <tr r="F935" s="45"/>
        <tr r="F1027" s="45"/>
        <tr r="F1090" s="45"/>
        <tr r="F1484" s="45"/>
        <tr r="F284" s="45"/>
        <tr r="F122" s="45"/>
        <tr r="F1052" s="45"/>
        <tr r="F79" s="45"/>
        <tr r="F206" s="45"/>
        <tr r="F1217" s="45"/>
        <tr r="F1328" s="45"/>
        <tr r="F704" s="45"/>
        <tr r="F1063" s="45"/>
        <tr r="F667" s="45"/>
        <tr r="F452" s="45"/>
        <tr r="F347" s="45"/>
        <tr r="F1575" s="45"/>
        <tr r="F269" s="45"/>
        <tr r="F1116" s="45"/>
        <tr r="F1617" s="45"/>
        <tr r="F375" s="45"/>
        <tr r="F1349" s="45"/>
        <tr r="F208" s="45"/>
        <tr r="F1928" s="45"/>
        <tr r="F1280" s="45"/>
        <tr r="F1528" s="45"/>
        <tr r="F1491" s="45"/>
        <tr r="F1747" s="45"/>
        <tr r="F834" s="45"/>
        <tr r="F148" s="45"/>
        <tr r="F1638" s="45"/>
        <tr r="F893" s="45"/>
        <tr r="F1383" s="45"/>
        <tr r="F359" s="45"/>
        <tr r="F200" s="45"/>
        <tr r="F777" s="45"/>
        <tr r="F145" s="45"/>
        <tr r="F1534" s="45"/>
        <tr r="F555" s="45"/>
        <tr r="F1286" s="45"/>
        <tr r="F298" s="45"/>
        <tr r="F663" s="45"/>
        <tr r="F1709" s="45"/>
        <tr r="F1163" s="45"/>
        <tr r="F1162" s="45"/>
        <tr r="F868" s="45"/>
        <tr r="F969" s="45"/>
        <tr r="F988" s="45"/>
        <tr r="F1344" s="45"/>
        <tr r="F354" s="45"/>
        <tr r="F831" s="45"/>
        <tr r="F1376" s="45"/>
        <tr r="F690" s="45"/>
        <tr r="F1567" s="45"/>
        <tr r="F934" s="45"/>
        <tr r="F1711" s="45"/>
        <tr r="F108" s="45"/>
        <tr r="F1085" s="45"/>
        <tr r="F916" s="45"/>
        <tr r="F656" s="45"/>
        <tr r="F105" s="45"/>
        <tr r="F124" s="45"/>
        <tr r="F1013" s="45"/>
        <tr r="F1662" s="45"/>
        <tr r="F2585" s="45"/>
        <tr r="F400" s="45"/>
        <tr r="F1377" s="45"/>
        <tr r="F1614" s="45"/>
        <tr r="F1351" s="45"/>
        <tr r="F214" s="45"/>
        <tr r="F1549" s="45"/>
        <tr r="F446" s="45"/>
        <tr r="F1187" s="45"/>
        <tr r="F1019" s="45"/>
        <tr r="F140" s="45"/>
        <tr r="F578" s="45"/>
        <tr r="F255" s="45"/>
        <tr r="F1579" s="45"/>
        <tr r="F2252" s="45"/>
        <tr r="F366" s="45"/>
        <tr r="F1748" s="45"/>
        <tr r="F1272" s="45"/>
        <tr r="F231" s="45"/>
        <tr r="F1850" s="45"/>
        <tr r="F331" s="45"/>
        <tr r="F99" s="45"/>
        <tr r="F716" s="45"/>
        <tr r="F215" s="45"/>
        <tr r="F2310" s="45"/>
        <tr r="F1477" s="45"/>
        <tr r="F1735" s="45"/>
        <tr r="F726" s="45"/>
        <tr r="F1015" s="45"/>
        <tr r="F1267" s="45"/>
        <tr r="F2433" s="45"/>
        <tr r="F1306" s="45"/>
        <tr r="F2276" s="45"/>
        <tr r="F1126" s="45"/>
        <tr r="F2033" s="45"/>
        <tr r="F547" s="45"/>
        <tr r="F1391" s="45"/>
        <tr r="F212" s="45"/>
        <tr r="F2102" s="45"/>
        <tr r="F860" s="45"/>
        <tr r="F313" s="45"/>
        <tr r="F1922" s="45"/>
        <tr r="F929" s="45"/>
        <tr r="F1769" s="45"/>
        <tr r="F692" s="45"/>
        <tr r="F1707" s="45"/>
        <tr r="F1914" s="45"/>
        <tr r="F1111" s="45"/>
        <tr r="F1293" s="45"/>
        <tr r="F1402" s="45"/>
        <tr r="F1257" s="45"/>
        <tr r="F1581" s="45"/>
        <tr r="F838" s="45"/>
        <tr r="F147" s="45"/>
        <tr r="F1418" s="45"/>
        <tr r="F401" s="45"/>
        <tr r="F1671" s="45"/>
        <tr r="F1062" s="45"/>
        <tr r="F946" s="45"/>
        <tr r="F1119" s="45"/>
        <tr r="F2136" s="45"/>
        <tr r="F1523" s="45"/>
        <tr r="F419" s="45"/>
        <tr r="F1134" s="45"/>
        <tr r="F1916" s="45"/>
        <tr r="F1871" s="45"/>
        <tr r="F1852" s="45"/>
        <tr r="F1494" s="45"/>
        <tr r="F1822" s="45"/>
        <tr r="F3114" s="45"/>
        <tr r="F2084" s="45"/>
        <tr r="F922" s="45"/>
        <tr r="F264" s="45"/>
        <tr r="F187" s="45"/>
        <tr r="F1136" s="45"/>
        <tr r="F2409" s="45"/>
        <tr r="F1222" s="45"/>
        <tr r="F758" s="45"/>
        <tr r="F2040" s="45"/>
        <tr r="F424" s="45"/>
        <tr r="F556" s="45"/>
        <tr r="F1511" s="45"/>
        <tr r="F1298" s="45"/>
        <tr r="F1673" s="45"/>
        <tr r="F178" s="45"/>
        <tr r="F659" s="45"/>
        <tr r="F249" s="45"/>
        <tr r="F577" s="45"/>
        <tr r="F60" s="45"/>
        <tr r="F426" s="45"/>
        <tr r="F795" s="45"/>
        <tr r="F1323" s="45"/>
        <tr r="F1109" s="45"/>
        <tr r="F827" s="45"/>
        <tr r="F972" s="45"/>
        <tr r="F1334" s="45"/>
        <tr r="F743" s="45"/>
        <tr r="F845" s="45"/>
        <tr r="F728" s="45"/>
        <tr r="F1466" s="45"/>
        <tr r="F388" s="45"/>
        <tr r="F1194" s="45"/>
        <tr r="F941" s="45"/>
        <tr r="F1397" s="45"/>
        <tr r="F1310" s="45"/>
        <tr r="F1508" s="45"/>
        <tr r="F495" s="45"/>
        <tr r="F1770" s="45"/>
        <tr r="F1094" s="45"/>
        <tr r="F984" s="45"/>
        <tr r="F342" s="45"/>
        <tr r="F1322" s="45"/>
        <tr r="F85" s="45"/>
        <tr r="F328" s="45"/>
        <tr r="F606" s="45"/>
        <tr r="F1143" s="45"/>
        <tr r="F243" s="45"/>
        <tr r="F1221" s="45"/>
        <tr r="F1424" s="45"/>
        <tr r="F512" s="45"/>
        <tr r="F1854" s="45"/>
        <tr r="F368" s="45"/>
        <tr r="F2253" s="45"/>
        <tr r="F480" s="45"/>
        <tr r="F478" s="45"/>
        <tr r="F572" s="45"/>
        <tr r="F73" s="45"/>
        <tr r="F1427" s="45"/>
        <tr r="F385" s="45"/>
        <tr r="F1966" s="45"/>
        <tr r="F1214" s="45"/>
        <tr r="F1680" s="45"/>
        <tr r="F2626" s="45"/>
        <tr r="F1171" s="45"/>
        <tr r="F442" s="45"/>
        <tr r="F1181" s="45"/>
        <tr r="F851" s="45"/>
        <tr r="F2461" s="45"/>
        <tr r="F824" s="45"/>
        <tr r="F1238" s="45"/>
        <tr r="F467" s="45"/>
        <tr r="F2500" s="45"/>
        <tr r="F910" s="45"/>
        <tr r="F1455" s="45"/>
        <tr r="F1541" s="45"/>
        <tr r="F1212" s="45"/>
        <tr r="F2131" s="45"/>
        <tr r="F1929" s="45"/>
        <tr r="F948" s="45"/>
        <tr r="F1216" s="45"/>
        <tr r="F1357" s="45"/>
        <tr r="F398" s="45"/>
        <tr r="F1159" s="45"/>
        <tr r="F1227" s="45"/>
        <tr r="F421" s="45"/>
        <tr r="F501" s="45"/>
        <tr r="F1196" s="45"/>
        <tr r="F930" s="45"/>
        <tr r="F337" s="45"/>
        <tr r="F1381" s="45"/>
        <tr r="F133" s="45"/>
        <tr r="F1780" s="45"/>
        <tr r="F2051" s="45"/>
        <tr r="F2002" s="45"/>
        <tr r="F2106" s="45"/>
        <tr r="F859" s="45"/>
        <tr r="F508" s="45"/>
        <tr r="F1893" s="45"/>
        <tr r="F1400" s="45"/>
        <tr r="F2846" s="45"/>
        <tr r="F959" s="45"/>
        <tr r="F1410" s="45"/>
        <tr r="F1414" s="45"/>
        <tr r="F53" s="45"/>
        <tr r="F1072" s="45"/>
        <tr r="F1205" s="45"/>
        <tr r="F1759" s="45"/>
        <tr r="F1375" s="45"/>
        <tr r="F664" s="45"/>
        <tr r="F1725" s="45"/>
        <tr r="F484" s="45"/>
        <tr r="F238" s="45"/>
        <tr r="F1372" s="45"/>
        <tr r="F1767" s="45"/>
        <tr r="F1727" s="45"/>
        <tr r="F272" s="45"/>
        <tr r="F1995" s="45"/>
        <tr r="F2874" s="45"/>
        <tr r="F653" s="45"/>
        <tr r="F1139" s="45"/>
        <tr r="F1649" s="45"/>
        <tr r="F2571" s="45"/>
        <tr r="F1419" s="45"/>
        <tr r="F1197" s="45"/>
        <tr r="F2680" s="45"/>
        <tr r="F1352" s="45"/>
        <tr r="F1543" s="45"/>
        <tr r="F837" s="45"/>
        <tr r="F1240" s="45"/>
        <tr r="F111" s="45"/>
        <tr r="F1537" s="45"/>
        <tr r="F487" s="45"/>
        <tr r="F1256" s="45"/>
        <tr r="F1131" s="45"/>
        <tr r="F1264" s="45"/>
        <tr r="F534" s="45"/>
        <tr r="F732" s="45"/>
        <tr r="F1449" s="45"/>
        <tr r="F950" s="45"/>
        <tr r="F3130" s="45"/>
        <tr r="F2445" s="45"/>
        <tr r="F2429" s="45"/>
        <tr r="F665" s="45"/>
        <tr r="F1524" s="45"/>
        <tr r="F1140" s="45"/>
        <tr r="F1135" s="45"/>
        <tr r="F176" s="45"/>
        <tr r="F1017" s="45"/>
        <tr r="F1249" s="45"/>
        <tr r="F1088" s="45"/>
        <tr r="F631" s="45"/>
        <tr r="F1304" s="45"/>
        <tr r="F679" s="45"/>
        <tr r="F121" s="45"/>
        <tr r="F451" s="45"/>
        <tr r="F77" s="45"/>
        <tr r="F961" s="45"/>
        <tr r="F228" s="45"/>
        <tr r="F919" s="45"/>
        <tr r="F1079" s="45"/>
        <tr r="F1270" s="45"/>
        <tr r="F1416" s="45"/>
        <tr r="F1888" s="45"/>
        <tr r="F1603" s="45"/>
        <tr r="F302" s="45"/>
        <tr r="F1095" s="45"/>
        <tr r="F886" s="45"/>
        <tr r="F1701" s="45"/>
        <tr r="F491" s="45"/>
        <tr r="F2195" s="45"/>
        <tr r="F2561" s="45"/>
        <tr r="F397" s="45"/>
        <tr r="F914" s="45"/>
        <tr r="F1496" s="45"/>
        <tr r="F1968" s="45"/>
        <tr r="F349" s="45"/>
        <tr r="F1356" s="45"/>
        <tr r="F1438" s="45"/>
        <tr r="F2408" s="45"/>
        <tr r="F494" s="45"/>
        <tr r="F1874" s="45"/>
        <tr r="F852" s="45"/>
        <tr r="F2333" s="45"/>
        <tr r="F1844" s="45"/>
        <tr r="F307" s="45"/>
        <tr r="F429" s="45"/>
        <tr r="F1532" s="45"/>
        <tr r="F660" s="45"/>
        <tr r="F1513" s="45"/>
        <tr r="F1693" s="45"/>
        <tr r="F1258" s="45"/>
        <tr r="F580" s="45"/>
        <tr r="F970" s="45"/>
        <tr r="F2181" s="45"/>
        <tr r="F1033" s="45"/>
        <tr r="F91" s="45"/>
        <tr r="F1313" s="45"/>
        <tr r="F1642" s="45"/>
        <tr r="F75" s="45"/>
        <tr r="F552" s="45"/>
        <tr r="F1068" s="45"/>
        <tr r="F2146" s="45"/>
        <tr r="F1121" s="45"/>
        <tr r="F2229" s="45"/>
        <tr r="F1007" s="45"/>
        <tr r="F755" s="45"/>
        <tr r="F2093" s="45"/>
        <tr r="F1206" s="45"/>
        <tr r="F1025" s="45"/>
        <tr r="F643" s="45"/>
        <tr r="F2360" s="45"/>
        <tr r="F764" s="45"/>
        <tr r="F1997" s="45"/>
        <tr r="F1218" s="45"/>
        <tr r="F730" s="45"/>
        <tr r="F1841" s="45"/>
        <tr r="F1059" s="45"/>
        <tr r="F390" s="45"/>
        <tr r="F2393" s="45"/>
        <tr r="F1586" s="45"/>
        <tr r="F1261" s="45"/>
        <tr r="F559" s="45"/>
        <tr r="F195" s="45"/>
        <tr r="F1198" s="45"/>
        <tr r="F2030" s="45"/>
        <tr r="F781" s="45"/>
        <tr r="F2663" s="45"/>
        <tr r="F1500" s="45"/>
        <tr r="F1600" s="45"/>
        <tr r="F855" s="45"/>
        <tr r="F956" s="45"/>
        <tr r="F1268" s="45"/>
        <tr r="F661" s="45"/>
        <tr r="F1367" s="45"/>
        <tr r="F1630" s="45"/>
        <tr r="F2048" s="45"/>
        <tr r="F1173" s="45"/>
        <tr r="F757" s="45"/>
        <tr r="F1679" s="45"/>
        <tr r="F198" s="45"/>
        <tr r="F689" s="45"/>
        <tr r="F1585" s="45"/>
        <tr r="F396" s="45"/>
        <tr r="F1071" s="45"/>
        <tr r="F816" s="45"/>
        <tr r="F218" s="45"/>
        <tr r="F962" s="45"/>
        <tr r="F1833" s="45"/>
        <tr r="F2358" s="45"/>
        <tr r="F2483" s="45"/>
        <tr r="F1458" s="45"/>
        <tr r="F830" s="45"/>
        <tr r="F399" s="45"/>
        <tr r="F260" s="45"/>
        <tr r="F843" s="45"/>
        <tr r="F1343" s="45"/>
        <tr r="F558" s="45"/>
        <tr r="F979" s="45"/>
        <tr r="F554" s="45"/>
        <tr r="F955" s="45"/>
        <tr r="F1201" s="45"/>
        <tr r="F2373" s="45"/>
        <tr r="F462" s="45"/>
        <tr r="F1626" s="45"/>
        <tr r="F873" s="45"/>
        <tr r="F575" s="45"/>
        <tr r="F573" s="45"/>
        <tr r="F767" s="45"/>
        <tr r="F2225" s="45"/>
        <tr r="F1048" s="45"/>
        <tr r="F985" s="45"/>
        <tr r="F503" s="45"/>
        <tr r="F928" s="45"/>
        <tr r="F1460" s="45"/>
        <tr r="F2410" s="45"/>
        <tr r="F1553" s="45"/>
        <tr r="F792" s="45"/>
        <tr r="F539" s="45"/>
        <tr r="F1464" s="45"/>
        <tr r="F1677" s="45"/>
        <tr r="F267" s="45"/>
        <tr r="F646" s="45"/>
        <tr r="F1789" s="45"/>
        <tr r="F447" s="45"/>
        <tr r="F350" s="45"/>
        <tr r="F1885" s="45"/>
        <tr r="F1607" s="45"/>
        <tr r="F1800" s="45"/>
        <tr r="F1592" s="45"/>
        <tr r="F808" s="45"/>
        <tr r="F772" s="45"/>
        <tr r="F1715" s="45"/>
        <tr r="F2039" s="45"/>
        <tr r="F425" s="45"/>
        <tr r="F1247" s="45"/>
        <tr r="F1444" s="45"/>
        <tr r="F417" s="45"/>
        <tr r="F829" s="45"/>
        <tr r="F1934" s="45"/>
        <tr r="F662" s="45"/>
        <tr r="F658" s="45"/>
        <tr r="F794" s="45"/>
        <tr r="F1964" s="45"/>
        <tr r="F2063" s="45"/>
        <tr r="F981" s="45"/>
        <tr r="F2989" s="45"/>
        <tr r="F870" s="45"/>
        <tr r="F1915" s="45"/>
        <tr r="F2176" s="45"/>
        <tr r="F1303" s="45"/>
        <tr r="F1936" s="45"/>
        <tr r="F1690" s="45"/>
        <tr r="F1394" s="45"/>
        <tr r="F1311" s="45"/>
        <tr r="F918" s="45"/>
        <tr r="F1667" s="45"/>
        <tr r="F1605" s="45"/>
        <tr r="F1245" s="45"/>
        <tr r="F2465" s="45"/>
        <tr r="F277" s="45"/>
        <tr r="F2027" s="45"/>
        <tr r="F1742" s="45"/>
        <tr r="F1512" s="45"/>
        <tr r="F225" s="45"/>
        <tr r="F687" s="45"/>
        <tr r="F379" s="45"/>
        <tr r="F1125" s="45"/>
        <tr r="F1883" s="45"/>
        <tr r="F866" s="45"/>
        <tr r="F778" s="45"/>
        <tr r="F884" s="45"/>
        <tr r="F497" s="45"/>
        <tr r="F1000" s="45"/>
        <tr r="F227" s="45"/>
        <tr r="F1373" s="45"/>
        <tr r="F1370" s="45"/>
        <tr r="F1371" s="45"/>
        <tr r="F1133" s="45"/>
        <tr r="F1060" s="45"/>
        <tr r="F2231" s="45"/>
        <tr r="F1538" s="45"/>
        <tr r="F1702" s="45"/>
        <tr r="F1472" s="45"/>
        <tr r="F1653" s="45"/>
        <tr r="F2928" s="45"/>
        <tr r="F635" s="45"/>
        <tr r="F773" s="45"/>
        <tr r="F173" s="45"/>
        <tr r="F1743" s="45"/>
        <tr r="F752" s="45"/>
        <tr r="F1663" s="45"/>
        <tr r="F1354" s="45"/>
        <tr r="F3149" s="45"/>
        <tr r="F533" s="45"/>
        <tr r="F2226" s="45"/>
        <tr r="F779" s="45"/>
        <tr r="F1404" s="45"/>
        <tr r="F623" s="45"/>
        <tr r="F688" s="45"/>
        <tr r="F1366" s="45"/>
        <tr r="F711" s="45"/>
        <tr r="F1599" s="45"/>
        <tr r="F2286" s="45"/>
        <tr r="F869" s="45"/>
        <tr r="F2575" s="45"/>
        <tr r="F1959" s="45"/>
        <tr r="F2069" s="45"/>
        <tr r="F569" s="45"/>
        <tr r="F119" s="45"/>
        <tr r="F788" s="45"/>
        <tr r="F2173" s="45"/>
        <tr r="F1561" s="45"/>
        <tr r="F479" s="45"/>
        <tr r="F1687" s="45"/>
        <tr r="F1277" s="45"/>
        <tr r="F700" s="45"/>
        <tr r="F2265" s="45"/>
        <tr r="F2420" s="45"/>
        <tr r="F1911" s="45"/>
        <tr r="F1977" s="45"/>
        <tr r="F2101" s="45"/>
        <tr r="F2076" s="45"/>
        <tr r="F1295" s="45"/>
        <tr r="F2061" s="45"/>
        <tr r="F1084" s="45"/>
        <tr r="F1190" s="45"/>
        <tr r="F1502" s="45"/>
        <tr r="F1127" s="45"/>
        <tr r="F622" s="45"/>
        <tr r="F1919" s="45"/>
        <tr r="F1342" s="45"/>
        <tr r="F1178" s="45"/>
        <tr r="F1846" s="45"/>
        <tr r="F301" s="45"/>
        <tr r="F1726" s="45"/>
        <tr r="F1177" s="45"/>
        <tr r="F835" s="45"/>
        <tr r="F1471" s="45"/>
        <tr r="F1228" s="45"/>
        <tr r="F904" s="45"/>
        <tr r="F126" s="45"/>
        <tr r="F725" s="45"/>
        <tr r="F244" s="45"/>
        <tr r="F1308" s="45"/>
        <tr r="F293" s="45"/>
        <tr r="F1186" s="45"/>
        <tr r="F1044" s="45"/>
        <tr r="F768" s="45"/>
        <tr r="F1457" s="45"/>
        <tr r="F1463" s="45"/>
        <tr r="F1011" s="45"/>
        <tr r="F132" s="45"/>
        <tr r="F376" s="45"/>
        <tr r="F1546" s="45"/>
        <tr r="F1704" s="45"/>
        <tr r="F1961" s="45"/>
        <tr r="F2765" s="45"/>
        <tr r="F258" s="45"/>
        <tr r="F1529" s="45"/>
        <tr r="F1255" s="45"/>
        <tr r="F1476" s="45"/>
        <tr r="F1290" s="45"/>
        <tr r="F2656" s="45"/>
        <tr r="F2498" s="45"/>
        <tr r="F414" s="45"/>
        <tr r="F469" s="45"/>
        <tr r="F550" s="45"/>
        <tr r="F1584" s="45"/>
        <tr r="F1480" s="45"/>
        <tr r="F1101" s="45"/>
        <tr r="F2401" s="45"/>
        <tr r="F1490" s="45"/>
        <tr r="F980" s="45"/>
        <tr r="F199" s="45"/>
        <tr r="F1698" s="45"/>
        <tr r="F333" s="45"/>
        <tr r="F1413" s="45"/>
        <tr r="F161" s="45"/>
        <tr r="F2459" s="45"/>
        <tr r="F1764" s="45"/>
        <tr r="F586" s="45"/>
        <tr r="F989" s="45"/>
        <tr r="F1654" s="45"/>
        <tr r="F514" s="45"/>
        <tr r="F1554" s="45"/>
        <tr r="F1990" s="45"/>
        <tr r="F2295" s="45"/>
        <tr r="F1794" s="45"/>
        <tr r="F530" s="45"/>
        <tr r="F1843" s="45"/>
        <tr r="F1124" s="45"/>
        <tr r="F2060" s="45"/>
        <tr r="F2328" s="45"/>
        <tr r="F1836" s="45"/>
        <tr r="F1102" s="45"/>
        <tr r="F822" s="45"/>
        <tr r="F2035" s="45"/>
        <tr r="F1358" s="45"/>
        <tr r="F1784" s="45"/>
        <tr r="F1235" s="45"/>
        <tr r="F407" s="45"/>
        <tr r="F2441" s="45"/>
        <tr r="F456" s="45"/>
        <tr r="F1005" s="45"/>
        <tr r="F470" s="45"/>
        <tr r="F1613" s="45"/>
        <tr r="F2721" s="45"/>
        <tr r="F1816" s="45"/>
        <tr r="F1685" s="45"/>
        <tr r="F90" s="45"/>
        <tr r="F143" s="45"/>
        <tr r="F81" s="45"/>
        <tr r="F1569" s="45"/>
        <tr r="F735" s="45"/>
        <tr r="F1363" s="45"/>
        <tr r="F1504" s="45"/>
        <tr r="F1461" s="45"/>
        <tr r="F1057" s="45"/>
        <tr r="F1132" s="45"/>
        <tr r="F1409" s="45"/>
        <tr r="F2053" s="45"/>
        <tr r="F806" s="45"/>
        <tr r="F1309" s="45"/>
        <tr r="F83" s="45"/>
        <tr r="F2298" s="45"/>
        <tr r="F1947" s="45"/>
        <tr r="F1448" s="45"/>
        <tr r="F1571" s="45"/>
        <tr r="F2863" s="45"/>
        <tr r="F2546" s="45"/>
        <tr r="F2059" s="45"/>
        <tr r="F774" s="45"/>
        <tr r="F1412" s="45"/>
        <tr r="F819" s="45"/>
        <tr r="F164" s="45"/>
        <tr r="F441" s="45"/>
        <tr r="F1499" s="45"/>
        <tr r="F1760" s="45"/>
        <tr r="F1817" s="45"/>
        <tr r="F116" s="45"/>
        <tr r="F1530" s="45"/>
        <tr r="F951" s="45"/>
        <tr r="F899" s="45"/>
        <tr r="F1191" s="45"/>
        <tr r="F747" s="45"/>
        <tr r="F1723" s="45"/>
        <tr r="F2134" s="45"/>
        <tr r="F2386" s="45"/>
        <tr r="F474" s="45"/>
        <tr r="F751" s="45"/>
        <tr r="F84" s="45"/>
        <tr r="F2407" s="45"/>
        <tr r="F1520" s="45"/>
        <tr r="F1896" s="45"/>
        <tr r="F1670" s="45"/>
        <tr r="F1034" s="45"/>
        <tr r="F1522" s="45"/>
        <tr r="F2773" s="45"/>
        <tr r="F1731" s="45"/>
        <tr r="F875" s="45"/>
        <tr r="F2355" s="45"/>
        <tr r="F1469" s="45"/>
        <tr r="F706" s="45"/>
        <tr r="F3052" s="45"/>
        <tr r="F2153" s="45"/>
        <tr r="F475" s="45"/>
        <tr r="F2843" s="45"/>
        <tr r="F1209" s="45"/>
        <tr r="F523" s="45"/>
        <tr r="F120" s="45"/>
        <tr r="F1772" s="45"/>
        <tr r="F993" s="45"/>
        <tr r="F917" s="45"/>
        <tr r="F502" s="45"/>
        <tr r="F1251" s="45"/>
        <tr r="F1318" s="45"/>
        <tr r="F2065" s="45"/>
        <tr r="F632" s="45"/>
        <tr r="F1273" s="45"/>
        <tr r="F1984" s="45"/>
        <tr r="F2492" s="45"/>
        <tr r="F287" s="45"/>
        <tr r="F953" s="45"/>
        <tr r="F880" s="45"/>
        <tr r="F1835" s="45"/>
        <tr r="F2003" s="45"/>
        <tr r="F154" s="45"/>
        <tr r="F1640" s="45"/>
        <tr r="F1601" s="45"/>
        <tr r="F2369" s="45"/>
        <tr r="F1001" s="45"/>
        <tr r="F1578" s="45"/>
        <tr r="F2271" s="45"/>
        <tr r="F2036" s="45"/>
        <tr r="F1123" s="45"/>
        <tr r="F102" s="45"/>
        <tr r="F2979" s="45"/>
        <tr r="F1803" s="45"/>
        <tr r="F2086" s="45"/>
        <tr r="F1820" s="45"/>
        <tr r="F1517" s="45"/>
        <tr r="F2447" s="45"/>
        <tr r="F2374" s="45"/>
        <tr r="F2443" s="45"/>
        <tr r="F619" s="45"/>
        <tr r="F142" s="45"/>
        <tr r="F1232" s="45"/>
        <tr r="F2144" s="45"/>
        <tr r="F1147" s="45"/>
        <tr r="F780" s="45"/>
        <tr r="F1706" s="45"/>
        <tr r="F2097" s="45"/>
        <tr r="F434" s="45"/>
        <tr r="F2130" s="45"/>
        <tr r="F1752" s="45"/>
        <tr r="F1142" s="45"/>
        <tr r="F712" s="45"/>
        <tr r="F1055" s="45"/>
        <tr r="F423" s="45"/>
        <tr r="F805" s="45"/>
        <tr r="F2686" s="45"/>
        <tr r="F1877" s="45"/>
        <tr r="F1881" s="45"/>
        <tr r="F787" s="45"/>
        <tr r="F2142" s="45"/>
        <tr r="F2375" s="45"/>
        <tr r="F1615" s="45"/>
        <tr r="F1097" s="45"/>
        <tr r="F1153" s="45"/>
        <tr r="F181" s="45"/>
        <tr r="F1384" s="45"/>
        <tr r="F691" s="45"/>
        <tr r="F2670" s="45"/>
        <tr r="F1762" s="45"/>
        <tr r="F566" s="45"/>
        <tr r="F312" s="45"/>
        <tr r="F1426" s="45"/>
        <tr r="F561" s="45"/>
        <tr r="F2501" s="45"/>
        <tr r="F415" s="45"/>
        <tr r="F2397" s="45"/>
        <tr r="F2020" s="45"/>
        <tr r="F1100" s="45"/>
        <tr r="F1398" s="45"/>
        <tr r="F1392" s="45"/>
        <tr r="F158" s="45"/>
        <tr r="F2023" s="45"/>
        <tr r="F2037" s="45"/>
        <tr r="F2336" s="45"/>
        <tr r="F2168" s="45"/>
        <tr r="F763" s="45"/>
        <tr r="F1353" s="45"/>
        <tr r="F1736" s="45"/>
        <tr r="F427" s="45"/>
        <tr r="F966" s="45"/>
        <tr r="F942" s="45"/>
        <tr r="F1791" s="45"/>
        <tr r="F2013" s="45"/>
        <tr r="F1639" s="45"/>
        <tr r="F1873" s="45"/>
        <tr r="F1868" s="45"/>
        <tr r="F1963" s="45"/>
        <tr r="F223" s="45"/>
        <tr r="F1533" s="45"/>
        <tr r="F947" s="45"/>
        <tr r="F990" s="45"/>
        <tr r="F1838" s="45"/>
        <tr r="F492" s="45"/>
        <tr r="F2010" s="45"/>
        <tr r="F1944" s="45"/>
        <tr r="F1300" s="45"/>
        <tr r="F608" s="45"/>
        <tr r="F883" s="45"/>
        <tr r="F2222" s="45"/>
        <tr r="F1172" s="45"/>
        <tr r="F420" s="45"/>
        <tr r="F2648" s="45"/>
        <tr r="F2510" s="45"/>
        <tr r="F943" s="45"/>
        <tr r="F2199" s="45"/>
        <tr r="F896" s="45"/>
        <tr r="F1900" s="45"/>
        <tr r="F2083" s="45"/>
        <tr r="F1155" s="45"/>
        <tr r="F1014" s="45"/>
        <tr r="F983" s="45"/>
        <tr r="F529" s="45"/>
        <tr r="F431" s="45"/>
        <tr r="F123" s="45"/>
        <tr r="F1225" s="45"/>
        <tr r="F839" s="45"/>
        <tr r="F597" s="45"/>
        <tr r="F882" s="45"/>
        <tr r="F2197" s="45"/>
        <tr r="F1315" s="45"/>
        <tr r="F1056" s="45"/>
        <tr r="F327" s="45"/>
        <tr r="F1792" s="45"/>
        <tr r="F1980" s="45"/>
        <tr r="F1364" s="45"/>
        <tr r="F793" s="45"/>
        <tr r="F1165" s="45"/>
        <tr r="F1691" s="45"/>
        <tr r="F885" s="45"/>
        <tr r="F1650" s="45"/>
        <tr r="F789" s="45"/>
        <tr r="F596" s="45"/>
        <tr r="F1242" s="45"/>
        <tr r="F1745" s="45"/>
        <tr r="F2303" s="45"/>
        <tr r="F336" s="45"/>
        <tr r="F727" s="45"/>
        <tr r="F2662" s="45"/>
        <tr r="F699" s="45"/>
        <tr r="F409" s="45"/>
        <tr r="F1992" s="45"/>
        <tr r="F1503" s="45"/>
        <tr r="F1664" s="45"/>
        <tr r="F603" s="45"/>
        <tr r="F2739" s="45"/>
        <tr r="F1010" s="45"/>
        <tr r="F1879" s="45"/>
        <tr r="F1805" s="45"/>
        <tr r="F2469" s="45"/>
        <tr r="F168" s="45"/>
        <tr r="F2221" s="45"/>
        <tr r="F601" s="45"/>
        <tr r="F871" s="45"/>
        <tr r="F630" s="45"/>
        <tr r="F1565" s="45"/>
        <tr r="F1609" s="45"/>
        <tr r="F1183" s="45"/>
        <tr r="F940" s="45"/>
        <tr r="F2976" s="45"/>
        <tr r="F1081" s="45"/>
        <tr r="F897" s="45"/>
        <tr r="F326" s="45"/>
        <tr r="F1862" s="45"/>
        <tr r="F2486" s="45"/>
        <tr r="F1451" s="45"/>
        <tr r="F923" s="45"/>
        <tr r="F2929" s="45"/>
        <tr r="F303" s="45"/>
        <tr r="F563" s="45"/>
        <tr r="F363" s="45"/>
        <tr r="F438" s="45"/>
        <tr r="F257" s="45"/>
        <tr r="F289" s="45"/>
        <tr r="F1708" s="45"/>
        <tr r="F2602" s="45"/>
        <tr r="F693" s="45"/>
        <tr r="F1379" s="45"/>
        <tr r="F1188" s="45"/>
        <tr r="F876" s="45"/>
        <tr r="F1681" s="45"/>
        <tr r="F1694" s="45"/>
        <tr r="F2761" s="45"/>
        <tr r="F1403" s="45"/>
        <tr r="F977" s="45"/>
        <tr r="F960" s="45"/>
        <tr r="F2044" s="45"/>
        <tr r="F817" s="45"/>
        <tr r="F1905" s="45"/>
        <tr r="F957" s="45"/>
        <tr r="F201" s="45"/>
        <tr r="F1348" s="45"/>
        <tr r="F2873" s="45"/>
        <tr r="F2050" s="45"/>
        <tr r="F1712" s="45"/>
        <tr r="F2204" s="45"/>
        <tr r="F1450" s="45"/>
        <tr r="F2321" s="45"/>
        <tr r="F1233" s="45"/>
        <tr r="F650" s="45"/>
        <tr r="F1408" s="45"/>
        <tr r="F898" s="45"/>
        <tr r="F703" s="45"/>
        <tr r="F1954" s="45"/>
        <tr r="F1456" s="45"/>
        <tr r="F2464" s="45"/>
        <tr r="F1746" s="45"/>
        <tr r="F1338" s="45"/>
        <tr r="F532" s="45"/>
        <tr r="F1899" s="45"/>
        <tr r="F1724" s="45"/>
        <tr r="F219" s="45"/>
        <tr r="F2389" s="45"/>
        <tr r="F1434" s="45"/>
        <tr r="F1777" s="45"/>
        <tr r="F2274" s="45"/>
        <tr r="F2178" s="45"/>
        <tr r="F668" s="45"/>
        <tr r="F887" s="45"/>
        <tr r="F546" s="45"/>
        <tr r="F1656" s="45"/>
        <tr r="F1563" s="45"/>
        <tr r="F1659" s="45"/>
        <tr r="F528" s="45"/>
        <tr r="F2129" s="45"/>
        <tr r="F1098" s="45"/>
        <tr r="F1269" s="45"/>
        <tr r="F1595" s="45"/>
        <tr r="F1749" s="45"/>
        <tr r="F1825" s="45"/>
        <tr r="F1943" s="45"/>
        <tr r="F645" s="45"/>
        <tr r="F2784" s="45"/>
        <tr r="F2791" s="45"/>
        <tr r="F1158" s="45"/>
        <tr r="F97" s="45"/>
        <tr r="F2481" s="45"/>
        <tr r="F2691" s="45"/>
        <tr r="F1785" s="45"/>
        <tr r="F190" s="45"/>
        <tr r="F2317" s="45"/>
        <tr r="F2522" s="45"/>
        <tr r="F2837" s="45"/>
        <tr r="F1848" s="45"/>
        <tr r="F1931" s="45"/>
        <tr r="F1641" s="45"/>
        <tr r="F3005" s="45"/>
        <tr r="F172" s="45"/>
        <tr r="F2853" s="45"/>
        <tr r="F2781" s="45"/>
        <tr r="F2932" s="45"/>
        <tr r="F2780" s="45"/>
        <tr r="F1818" s="45"/>
        <tr r="F2371" s="45"/>
        <tr r="F2428" s="45"/>
        <tr r="F2612" s="45"/>
        <tr r="F791" s="45"/>
        <tr r="F1283" s="45"/>
        <tr r="F1728" s="45"/>
        <tr r="F812" s="45"/>
        <tr r="F2322" s="45"/>
        <tr r="F153" s="45"/>
        <tr r="F1946" s="45"/>
        <tr r="F1560" s="45"/>
        <tr r="F1482" s="45"/>
        <tr r="F527" s="45"/>
        <tr r="F798" s="45"/>
        <tr r="F1847" s="45"/>
        <tr r="F2151" s="45"/>
        <tr r="F2614" s="45"/>
        <tr r="F1234" s="45"/>
        <tr r="F1722" s="45"/>
        <tr r="F2062" s="45"/>
        <tr r="F1278" s="45"/>
        <tr r="F2385" s="45"/>
        <tr r="F2016" s="45"/>
        <tr r="F2594" s="45"/>
        <tr r="F2208" s="45"/>
        <tr r="F1989" s="45"/>
        <tr r="F2490" s="45"/>
        <tr r="F2304" s="45"/>
        <tr r="F567" s="45"/>
        <tr r="F952" s="45"/>
        <tr r="F1122" s="45"/>
        <tr r="F2981" s="45"/>
        <tr r="F2187" s="45"/>
        <tr r="F1761" s="45"/>
        <tr r="F1853" s="45"/>
        <tr r="F3079" s="45"/>
        <tr r="F1330" s="45"/>
        <tr r="F1776" s="45"/>
        <tr r="F2038" s="45"/>
        <tr r="F1845" s="45"/>
        <tr r="F2007" s="45"/>
        <tr r="F2314" s="45"/>
        <tr r="F1075" s="45"/>
        <tr r="F853" s="45"/>
        <tr r="F364" s="45"/>
        <tr r="F1795" s="45"/>
        <tr r="F1361" s="45"/>
        <tr r="F2118" s="45"/>
        <tr r="F2856" s="45"/>
        <tr r="F3243" s="45"/>
        <tr r="F2113" s="45"/>
        <tr r="F909" s="45"/>
        <tr r="F2798" s="45"/>
        <tr r="F1876" s="45"/>
        <tr r="F2077" s="45"/>
        <tr r="F1180" s="45"/>
        <tr r="F2075" s="45"/>
        <tr r="F912" s="45"/>
        <tr r="F506" s="45"/>
        <tr r="F2012" s="45"/>
        <tr r="F1860" s="45"/>
        <tr r="F2617" s="45"/>
        <tr r="F1884" s="45"/>
        <tr r="F3083" s="45"/>
        <tr r="F500" s="45"/>
        <tr r="F1828" s="45"/>
        <tr r="F1489" s="45"/>
        <tr r="F1913" s="45"/>
        <tr r="F1105" s="45"/>
        <tr r="F1103" s="45"/>
        <tr r="F2316" s="45"/>
        <tr r="F2458" s="45"/>
        <tr r="F1763" s="45"/>
        <tr r="F1952" s="45"/>
        <tr r="F864" s="45"/>
        <tr r="F1986" s="45"/>
        <tr r="F2563" s="45"/>
        <tr r="F1559" s="45"/>
        <tr r="F1061" s="45"/>
        <tr r="F367" s="45"/>
        <tr r="F1809" s="45"/>
        <tr r="F1643" s="45"/>
        <tr r="F3341" s="45"/>
        <tr r="F1721" s="45"/>
        <tr r="F1978" s="45"/>
        <tr r="F1590" s="45"/>
        <tr r="F2516" s="45"/>
        <tr r="F1174" s="45"/>
        <tr r="F1953" s="45"/>
        <tr r="F2150" s="45"/>
        <tr r="F2578" s="45"/>
        <tr r="F1437" s="45"/>
        <tr r="F1634" s="45"/>
        <tr r="F1487" s="45"/>
        <tr r="F2092" s="45"/>
        <tr r="F1831" s="45"/>
        <tr r="F973" s="45"/>
        <tr r="F2000" s="45"/>
        <tr r="F2996" s="45"/>
        <tr r="F1668" s="45"/>
        <tr r="F1974" s="45"/>
        <tr r="F2232" s="45"/>
        <tr r="F2484" s="45"/>
        <tr r="F571" s="45"/>
        <tr r="F760" s="45"/>
        <tr r="F2587" s="45"/>
        <tr r="F2289" s="45"/>
        <tr r="F1591" s="45"/>
        <tr r="F2391" s="45"/>
        <tr r="F1141" s="45"/>
        <tr r="F3090" s="45"/>
        <tr r="F2177" s="45"/>
        <tr r="F1582" s="45"/>
        <tr r="F3035" s="45"/>
        <tr r="F2082" s="45"/>
        <tr r="F1644" s="45"/>
        <tr r="F1566" s="45"/>
        <tr r="F560" s="45"/>
        <tr r="F2519" s="45"/>
        <tr r="F1994" s="45"/>
        <tr r="F1999" s="45"/>
        <tr r="F1022" s="45"/>
        <tr r="F881" s="45"/>
        <tr r="F796" s="45"/>
        <tr r="F1793" s="45"/>
        <tr r="F1558" s="45"/>
        <tr r="F2872" s="45"/>
        <tr r="F846" s="45"/>
        <tr r="F1250" s="45"/>
        <tr r="F1629" s="45"/>
        <tr r="F2462" s="45"/>
        <tr r="F2042" s="45"/>
        <tr r="F2383" s="45"/>
        <tr r="F1631" s="45"/>
        <tr r="F1766" s="45"/>
        <tr r="F936" s="45"/>
        <tr r="F1618" s="45"/>
        <tr r="F1294" s="45"/>
        <tr r="F2404" s="45"/>
        <tr r="F1545" s="45"/>
        <tr r="F1425" s="45"/>
        <tr r="F1355" s="45"/>
        <tr r="F2213" s="45"/>
        <tr r="F1892" s="45"/>
        <tr r="F1160" s="45"/>
        <tr r="F2537" s="45"/>
        <tr r="F2152" s="45"/>
        <tr r="F259" s="45"/>
        <tr r="F2359" s="45"/>
        <tr r="F938" s="45"/>
        <tr r="F2339" s="45"/>
        <tr r="F391" s="45"/>
        <tr r="F358" s="45"/>
        <tr r="F1493" s="45"/>
        <tr r="F1622" s="45"/>
        <tr r="F2438" s="45"/>
        <tr r="F3268" s="45"/>
        <tr r="F1378" s="45"/>
        <tr r="F638" s="45"/>
        <tr r="F2068" s="45"/>
        <tr r="F1798" s="45"/>
        <tr r="F2384" s="45"/>
        <tr r="F2419" s="45"/>
        <tr r="F2913" s="45"/>
        <tr r="F1509" s="45"/>
        <tr r="F2367" s="45"/>
        <tr r="F2249" s="45"/>
        <tr r="F2412" s="45"/>
        <tr r="F1441" s="45"/>
        <tr r="F294" s="45"/>
        <tr r="F1156" s="45"/>
        <tr r="F964" s="45"/>
        <tr r="F169" s="45"/>
        <tr r="F915" s="45"/>
        <tr r="F3009" s="45"/>
        <tr r="F1897" s="45"/>
        <tr r="F1570" s="45"/>
        <tr r="F3297" s="45"/>
        <tr r="F856" s="45"/>
        <tr r="F1481" s="45"/>
        <tr r="F2262" s="45"/>
        <tr r="F1890" s="45"/>
        <tr r="F489" s="45"/>
        <tr r="F2296" s="45"/>
        <tr r="F2915" s="45"/>
        <tr r="F1150" s="45"/>
        <tr r="F2400" s="45"/>
        <tr r="F1864" s="45"/>
        <tr r="F2435" s="45"/>
        <tr r="F2147" s="45"/>
        <tr r="F3033" s="45"/>
        <tr r="F1485" s="45"/>
        <tr r="F1695" s="45"/>
        <tr r="F2540" s="45"/>
        <tr r="F1692" s="45"/>
        <tr r="F1020" s="45"/>
        <tr r="F1241" s="45"/>
        <tr r="F1902" s="45"/>
        <tr r="F2774" s="45"/>
        <tr r="F1887" s="45"/>
        <tr r="F2509" s="45"/>
        <tr r="F1208" s="45"/>
        <tr r="F2258" s="45"/>
        <tr r="F2183" s="45"/>
        <tr r="F2868" s="45"/>
        <tr r="F2593" s="45"/>
        <tr r="F1047" s="45"/>
        <tr r="F1574" s="45"/>
        <tr r="F1065" s="45"/>
        <tr r="F360" s="45"/>
        <tr r="F1976" s="45"/>
        <tr r="F2318" s="45"/>
        <tr r="F958" s="45"/>
        <tr r="F1083" s="45"/>
        <tr r="F2293" s="45"/>
        <tr r="F1167" s="45"/>
        <tr r="F1675" s="45"/>
        <tr r="F2341" s="45"/>
        <tr r="F1054" s="45"/>
        <tr r="F1215" s="45"/>
        <tr r="F1024" s="45"/>
        <tr r="F1452" s="45"/>
        <tr r="F2047" s="45"/>
        <tr r="F2738" s="45"/>
        <tr r="F1337" s="45"/>
        <tr r="F1717" s="45"/>
        <tr r="F2916" s="45"/>
        <tr r="F1703" s="45"/>
        <tr r="F714" s="45"/>
        <tr r="F1754" s="45"/>
        <tr r="F2463" s="45"/>
        <tr r="F1038" s="45"/>
        <tr r="F1730" s="45"/>
        <tr r="F2422" s="45"/>
        <tr r="F965" s="45"/>
        <tr r="F2904" s="45"/>
        <tr r="F1106" s="45"/>
        <tr r="F2143" s="45"/>
        <tr r="F2346" s="45"/>
        <tr r="F1568" s="45"/>
        <tr r="F771" s="45"/>
        <tr r="F1872" s="45"/>
        <tr r="F2070" s="45"/>
        <tr r="F697" s="45"/>
        <tr r="F1808" s="45"/>
        <tr r="F2415" s="45"/>
        <tr r="F2315" s="45"/>
        <tr r="F1274" s="45"/>
        <tr r="F2495" s="45"/>
        <tr r="F992" s="45"/>
        <tr r="F2893" s="45"/>
        <tr r="F290" s="45"/>
        <tr r="F1516" s="45"/>
        <tr r="F2170" s="45"/>
        <tr r="F2331" s="45"/>
        <tr r="F2165" s="45"/>
        <tr r="F1587" s="45"/>
        <tr r="F861" s="45"/>
        <tr r="F655" s="45"/>
        <tr r="F2206" s="45"/>
        <tr r="F1819" s="45"/>
        <tr r="F3022" s="45"/>
        <tr r="F2634" s="45"/>
        <tr r="F2631" s="45"/>
        <tr r="F1925" s="45"/>
        <tr r="F2641" s="45"/>
        <tr r="F2629" s="45"/>
        <tr r="F1193" s="45"/>
        <tr r="F2202" s="45"/>
        <tr r="F1906" s="45"/>
        <tr r="F1505" s="45"/>
        <tr r="F1433" s="45"/>
        <tr r="F911" s="45"/>
        <tr r="F2105" s="45"/>
        <tr r="F2618" s="45"/>
        <tr r="F579" s="45"/>
        <tr r="F1957" s="45"/>
        <tr r="F3247" s="45"/>
        <tr r="F2649" s="45"/>
        <tr r="F1230" s="45"/>
        <tr r="F3002" s="45"/>
        <tr r="F548" s="45"/>
        <tr r="F2390" s="45"/>
        <tr r="F3142" s="45"/>
        <tr r="F2466" s="45"/>
        <tr r="F1210" s="45"/>
        <tr r="F1926" s="45"/>
        <tr r="F3376" s="45"/>
        <tr r="F2940" s="45"/>
        <tr r="F3343" s="45"/>
        <tr r="F1856" s="45"/>
        <tr r="F1807" s="45"/>
        <tr r="F310" s="45"/>
        <tr r="F1917" s="45"/>
        <tr r="F2161" s="45"/>
        <tr r="F629" s="45"/>
        <tr r="F1933" s="45"/>
        <tr r="F3185" s="45"/>
        <tr r="F2200" s="45"/>
        <tr r="F1786" s="45"/>
        <tr r="F1468" s="45"/>
        <tr r="F2156" s="45"/>
        <tr r="F2268" s="45"/>
        <tr r="F2747" s="45"/>
        <tr r="F2021" s="45"/>
        <tr r="F2014" s="45"/>
        <tr r="F2370" s="45"/>
        <tr r="F1834" s="45"/>
        <tr r="F2542" s="45"/>
        <tr r="F2988" s="45"/>
        <tr r="F3417" s="45"/>
        <tr r="F2345" s="45"/>
        <tr r="F2175" s="45"/>
        <tr r="F1185" s="45"/>
        <tr r="F1092" s="45"/>
        <tr r="F1016" s="45"/>
        <tr r="F2171" s="45"/>
        <tr r="F2611" s="45"/>
        <tr r="F2329" s="45"/>
        <tr r="F1382" s="45"/>
        <tr r="F1718" s="45"/>
        <tr r="F2109" s="45"/>
        <tr r="F2609" s="45"/>
        <tr r="F2554" s="45"/>
        <tr r="F2080" s="45"/>
        <tr r="F2517" s="45"/>
        <tr r="F1539" s="45"/>
        <tr r="F2326" s="45"/>
        <tr r="F3032" s="45"/>
        <tr r="F2679" s="45"/>
        <tr r="F1810" s="45"/>
        <tr r="F2566" s="45"/>
        <tr r="F1814" s="45"/>
        <tr r="F1547" s="45"/>
        <tr r="F1064" s="45"/>
        <tr r="F2241" s="45"/>
        <tr r="F2334" s="45"/>
        <tr r="F1734" s="45"/>
        <tr r="F1479" s="45"/>
        <tr r="F2812" s="45"/>
        <tr r="F1938" s="45"/>
        <tr r="F924" s="45"/>
        <tr r="F2451" s="45"/>
        <tr r="F2485" s="45"/>
        <tr r="F1542" s="45"/>
        <tr r="F2034" s="45"/>
        <tr r="F2348" s="45"/>
        <tr r="F2535" s="45"/>
        <tr r="F3123" s="45"/>
        <tr r="F2476" s="45"/>
        <tr r="F2338" s="45"/>
        <tr r="F1130" s="45"/>
        <tr r="F1790" s="45"/>
        <tr r="F2011" s="45"/>
        <tr r="F1826" s="45"/>
        <tr r="F2432" s="45"/>
        <tr r="F2145" s="45"/>
        <tr r="F967" s="45"/>
        <tr r="F1314" s="45"/>
        <tr r="F3139" s="45"/>
        <tr r="F1970" s="45"/>
        <tr r="F2148" s="45"/>
        <tr r="F2785" s="45"/>
        <tr r="F3029" s="45"/>
        <tr r="F2888" s="45"/>
        <tr r="F841" s="45"/>
        <tr r="F1647" s="45"/>
        <tr r="F2191" s="45"/>
        <tr r="F1632" s="45"/>
        <tr r="F3293" s="45"/>
        <tr r="F1137" s="45"/>
        <tr r="F2446" s="45"/>
        <tr r="F1589" s="45"/>
        <tr r="F3070" s="45"/>
        <tr r="F2275" s="45"/>
        <tr r="F2622" s="45"/>
        <tr r="F2749" s="45"/>
        <tr r="F2528" s="45"/>
        <tr r="F2608" s="45"/>
        <tr r="F1422" s="45"/>
        <tr r="F1117" s="45"/>
        <tr r="F2125" s="45"/>
        <tr r="F1329" s="45"/>
        <tr r="F2112" s="45"/>
        <tr r="F2201" s="45"/>
        <tr r="F182" s="45"/>
        <tr r="F1787" s="45"/>
        <tr r="F1920" s="45"/>
        <tr r="F2300" s="45"/>
        <tr r="F2538" s="45"/>
        <tr r="F2793" s="45"/>
        <tr r="F1431" s="45"/>
        <tr r="F1942" s="45"/>
        <tr r="F2323" s="45"/>
        <tr r="F696" s="45"/>
        <tr r="F3156" s="45"/>
        <tr r="F3363" s="45"/>
        <tr r="F2524" s="45"/>
        <tr r="F2864" s="45"/>
        <tr r="F2167" s="45"/>
        <tr r="F2480" s="45"/>
        <tr r="F1204" s="45"/>
        <tr r="F2217" s="45"/>
        <tr r="F1036" s="45"/>
        <tr r="F2701" s="45"/>
        <tr r="F2482" s="45"/>
        <tr r="F1492" s="45"/>
        <tr r="F2110" s="45"/>
        <tr r="F2135" s="45"/>
        <tr r="F2896" s="45"/>
        <tr r="F1657" s="45"/>
        <tr r="F2005" s="45"/>
        <tr r="F2674" s="45"/>
        <tr r="F2381" s="45"/>
        <tr r="F1562" s="45"/>
        <tr r="F351" s="45"/>
        <tr r="F2073" s="45"/>
        <tr r="F2908" s="45"/>
        <tr r="F684" s="45"/>
        <tr r="F2448" s="45"/>
        <tr r="F1758" s="45"/>
        <tr r="F1878" s="45"/>
        <tr r="F1669" s="45"/>
        <tr r="F2133" s="45"/>
        <tr r="F2557" s="45"/>
        <tr r="F1593" s="45"/>
        <tr r="F2046" s="45"/>
        <tr r="F1823" s="45"/>
        <tr r="F2278" s="45"/>
        <tr r="F3060" s="45"/>
        <tr r="F1483" s="45"/>
        <tr r="F2281" s="45"/>
        <tr r="F842" s="45"/>
        <tr r="F2017" s="45"/>
        <tr r="F2194" s="45"/>
        <tr r="F2263" s="45"/>
        <tr r="F2643" s="45"/>
        <tr r="F1556" s="45"/>
        <tr r="F2398" s="45"/>
        <tr r="F2054" s="45"/>
        <tr r="F2417" s="45"/>
        <tr r="F2698" s="45"/>
        <tr r="F894" s="45"/>
        <tr r="F2654" s="45"/>
        <tr r="F2280" s="45"/>
        <tr r="F2636" s="45"/>
        <tr r="F1949" s="45"/>
        <tr r="F1594" s="45"/>
        <tr r="F1811" s="45"/>
        <tr r="F323" s="45"/>
        <tr r="F1415" s="45"/>
        <tr r="F2224" s="45"/>
        <tr r="F749" s="45"/>
        <tr r="F2028" s="45"/>
        <tr r="F2379" s="45"/>
        <tr r="F1473" s="45"/>
        <tr r="F1387" s="45"/>
        <tr r="F1924" s="45"/>
        <tr r="F844" s="45"/>
        <tr r="F2548" s="45"/>
        <tr r="F1733" s="45"/>
        <tr r="F1830" s="45"/>
        <tr r="F1937" s="45"/>
        <tr r="F848" s="45"/>
        <tr r="F2041" s="45"/>
        <tr r="F1096" s="45"/>
        <tr r="F2549" s="45"/>
        <tr r="F2088" s="45"/>
        <tr r="F2239" s="45"/>
        <tr r="F1066" s="45"/>
        <tr r="F1857" s="45"/>
        <tr r="F2052" s="45"/>
        <tr r="F2297" s="45"/>
        <tr r="F2421" s="45"/>
        <tr r="F2706" s="45"/>
        <tr r="F2534" s="45"/>
        <tr r="F2558" s="45"/>
        <tr r="F994" s="45"/>
        <tr r="F1050" s="45"/>
        <tr r="F2121" s="45"/>
        <tr r="F1821" s="45"/>
        <tr r="F2770" s="45"/>
        <tr r="F2957" s="45"/>
        <tr r="F535" s="45"/>
        <tr r="F1440" s="45"/>
        <tr r="F2292" s="45"/>
        <tr r="F982" s="45"/>
        <tr r="F1982" s="45"/>
        <tr r="F1488" s="45"/>
        <tr r="F2302" s="45"/>
        <tr r="F1620" s="45"/>
        <tr r="F1625" s="45"/>
        <tr r="F1345" s="45"/>
        <tr r="F2325" s="45"/>
        <tr r="F2004" s="45"/>
        <tr r="F1573" s="45"/>
        <tr r="F672" s="45"/>
        <tr r="F3384" s="45"/>
        <tr r="F1086" s="45"/>
        <tr r="F2597" s="45"/>
        <tr r="F2601" s="45"/>
        <tr r="F2344" s="45"/>
        <tr r="F2362" s="45"/>
        <tr r="F2308" s="45"/>
        <tr r="F2174" s="45"/>
        <tr r="F1674" s="45"/>
        <tr r="F1714" s="45"/>
        <tr r="F1972" s="45"/>
        <tr r="F1486" s="45"/>
        <tr r="F1220" s="45"/>
        <tr r="F997" s="45"/>
        <tr r="F2814" s="45"/>
        <tr r="F3205" s="45"/>
        <tr r="F1840" s="45"/>
        <tr r="F2215" s="45"/>
        <tr r="F1921" s="45"/>
        <tr r="F1870" s="45"/>
        <tr r="F2301" s="45"/>
        <tr r="F2758" s="45"/>
        <tr r="F2953" s="45"/>
        <tr r="F2515" s="45"/>
        <tr r="F2901" s="45"/>
        <tr r="F2169" s="45"/>
        <tr r="F2935" s="45"/>
        <tr r="F2948" s="45"/>
        <tr r="F1824" s="45"/>
        <tr r="F2380" s="45"/>
        <tr r="F2742" s="45"/>
        <tr r="F2001" s="45"/>
        <tr r="F1740" s="45"/>
        <tr r="F2655" s="45"/>
        <tr r="F998" s="45"/>
        <tr r="F2288" s="45"/>
        <tr r="F2270" s="45"/>
        <tr r="F1729" s="45"/>
        <tr r="F2681" s="45"/>
        <tr r="F3446" s="45"/>
        <tr r="F2457" s="45"/>
        <tr r="F2914" s="45"/>
        <tr r="F3457" s="45"/>
        <tr r="F3206" s="45"/>
        <tr r="F1082" s="45"/>
        <tr r="F3435" s="45"/>
        <tr r="F2985" s="45"/>
        <tr r="F3065" s="45"/>
        <tr r="F2209" s="45"/>
        <tr r="F2930" s="45"/>
        <tr r="F2064" s="45"/>
        <tr r="F2713" s="45"/>
        <tr r="F2251" s="45"/>
        <tr r="F2808" s="45"/>
        <tr r="F1648" s="45"/>
        <tr r="F2909" s="45"/>
        <tr r="F2788" s="45"/>
        <tr r="F2399" s="45"/>
        <tr r="F2219" s="45"/>
        <tr r="F2532" s="45"/>
        <tr r="F1993" s="45"/>
        <tr r="F2794" s="45"/>
        <tr r="F2124" s="45"/>
        <tr r="F2024" s="45"/>
        <tr r="F2234" s="45"/>
        <tr r="F2576" s="45"/>
        <tr r="F2099" s="45"/>
        <tr r="F1699" s="45"/>
        <tr r="F901" s="45"/>
        <tr r="F1713" s="45"/>
        <tr r="F2489" s="45"/>
        <tr r="F1775" s="45"/>
        <tr r="F1678" s="45"/>
        <tr r="F2114" s="45"/>
        <tr r="F1958" s="45"/>
        <tr r="F2543" s="45"/>
        <tr r="F2603" s="45"/>
        <tr r="F2255" s="45"/>
        <tr r="F2220" s="45"/>
        <tr r="F2518" s="45"/>
        <tr r="F3478" s="45"/>
        <tr r="F2403" s="45"/>
        <tr r="F1981" s="45"/>
        <tr r="F3078" s="45"/>
        <tr r="F2434" s="45"/>
        <tr r="F3179" s="45"/>
        <tr r="F2312" s="45"/>
        <tr r="F2235" s="45"/>
        <tr r="F2564" s="45"/>
        <tr r="F2997" s="45"/>
        <tr r="F1889" s="45"/>
        <tr r="F2659" s="45"/>
        <tr r="F2453" s="45"/>
        <tr r="F2502" s="45"/>
        <tr r="F2269" s="45"/>
        <tr r="F2539" s="45"/>
        <tr r="F3208" s="45"/>
        <tr r="F2198" s="45"/>
        <tr r="F591" s="45"/>
        <tr r="F2111" s="45"/>
        <tr r="F3230" s="45"/>
        <tr r="F2600" s="45"/>
        <tr r="F2291" s="45"/>
        <tr r="F2207" s="45"/>
        <tr r="F2245" s="45"/>
        <tr r="F3214" s="45"/>
        <tr r="F2838" s="45"/>
        <tr r="F2261" s="45"/>
        <tr r="F1788" s="45"/>
        <tr r="F3485" s="45"/>
        <tr r="F2579" s="45"/>
        <tr r="F445" s="45"/>
        <tr r="F1406" s="45"/>
        <tr r="F2411" s="45"/>
        <tr r="F3019" s="45"/>
        <tr r="F903" s="45"/>
        <tr r="F1975" s="45"/>
        <tr r="F3076" s="45"/>
        <tr r="F1839" s="45"/>
        <tr r="F2382" s="45"/>
        <tr r="F3326" s="45"/>
        <tr r="F2056" s="45"/>
        <tr r="F2604" s="45"/>
        <tr r="F1774" s="45"/>
        <tr r="F3036" s="45"/>
        <tr r="F2159" s="45"/>
        <tr r="F2074" s="45"/>
        <tr r="F1875" s="45"/>
        <tr r="F3260" s="45"/>
        <tr r="F3071" s="45"/>
        <tr r="F2963" s="45"/>
        <tr r="F1531" s="45"/>
        <tr r="F2722" s="45"/>
        <tr r="F2819" s="45"/>
        <tr r="F1252" s="45"/>
        <tr r="F2162" s="45"/>
        <tr r="F1939" s="45"/>
        <tr r="F2138" s="45"/>
        <tr r="F2709" s="45"/>
        <tr r="F2418" s="45"/>
        <tr r="F1229" s="45"/>
        <tr r="F2394" s="45"/>
        <tr r="F2427" s="45"/>
        <tr r="F2972" s="45"/>
        <tr r="F2472" s="45"/>
        <tr r="F2583" s="45"/>
        <tr r="F3198" s="45"/>
        <tr r="F2223" s="45"/>
        <tr r="F3175" s="45"/>
        <tr r="F56" s="45"/>
        <tr r="F498" s="45"/>
        <tr r="F1507" s="45"/>
        <tr r="F1951" s="45"/>
        <tr r="F2259" s="45"/>
        <tr r="F2556" s="45"/>
        <tr r="F2279" s="45"/>
        <tr r="F1459" s="45"/>
        <tr r="F2137" s="45"/>
        <tr r="F2645" s="45"/>
        <tr r="F3131" s="45"/>
        <tr r="F2351" s="45"/>
        <tr r="F1910" s="45"/>
        <tr r="F2529" s="45"/>
        <tr r="F2854" s="45"/>
        <tr r="F2897" s="45"/>
        <tr r="F2799" s="45"/>
        <tr r="F2405" s="45"/>
        <tr r="F1312" s="45"/>
        <tr r="F2043" s="45"/>
        <tr r="F2605" s="45"/>
        <tr r="F2182" s="45"/>
        <tr r="F1652" s="45"/>
        <tr r="F2140" s="45"/>
        <tr r="F2993" s="45"/>
        <tr r="F1073" s="45"/>
        <tr r="F3166" s="45"/>
        <tr r="F2858" s="45"/>
        <tr r="F2956" s="45"/>
        <tr r="F3263" s="45"/>
        <tr r="F2089" s="45"/>
        <tr r="F1321" s="45"/>
        <tr r="F2437" s="45"/>
        <tr r="F2776" s="45"/>
        <tr r="F2066" s="45"/>
        <tr r="F3420" s="45"/>
        <tr r="F2702" s="45"/>
        <tr r="F2267" s="45"/>
        <tr r="F3231" s="45"/>
        <tr r="F2676" s="45"/>
        <tr r="F1991" s="45"/>
        <tr r="F2678" s="45"/>
        <tr r="F1454" s="45"/>
        <tr r="F2368" s="45"/>
        <tr r="F2179" s="45"/>
        <tr r="F2995" s="45"/>
        <tr r="F1941" s="45"/>
        <tr r="F2032" s="45"/>
        <tr r="F2347" s="45"/>
        <tr r="F2354" s="45"/>
        <tr r="F2072" s="45"/>
        <tr r="F2456" s="45"/>
        <tr r="F2530" s="45"/>
        <tr r="F1851" s="45"/>
        <tr r="F2760" s="45"/>
        <tr r="F2506" s="45"/>
        <tr r="F2366" s="45"/>
        <tr r="F2728" s="45"/>
        <tr r="F2931" s="45"/>
        <tr r="F3077" s="45"/>
        <tr r="F1882" s="45"/>
        <tr r="F2830" s="45"/>
        <tr r="F2216" s="45"/>
        <tr r="F2343" s="45"/>
        <tr r="F1901" s="45"/>
        <tr r="F2607" s="45"/>
        <tr r="F2669" s="45"/>
        <tr r="F3228" s="45"/>
        <tr r="F3313" s="45"/>
        <tr r="F1783" s="45"/>
        <tr r="F3157" s="45"/>
        <tr r="F2243" s="45"/>
        <tr r="F2560" s="45"/>
        <tr r="F2493" s="45"/>
        <tr r="F2553" s="45"/>
        <tr r="F1588" s="45"/>
        <tr r="F2550" s="45"/>
        <tr r="F3418" s="45"/>
        <tr r="F2377" s="45"/>
        <tr r="F2716" s="45"/>
        <tr r="F2450" s="45"/>
        <tr r="F3124" s="45"/>
        <tr r="F2309" s="45"/>
        <tr r="F2754" s="45"/>
        <tr r="F2081" s="45"/>
        <tr r="F2682" s="45"/>
        <tr r="F1716" s="45"/>
        <tr r="F1948" s="45"/>
        <tr r="F1395" s="45"/>
        <tr r="F3160" s="45"/>
        <tr r="F2755" s="45"/>
        <tr r="F2961" s="45"/>
        <tr r="F2820" s="45"/>
        <tr r="F2294" s="45"/>
        <tr r="F2725" s="45"/>
        <tr r="F1682" s="45"/>
        <tr r="F2126" s="45"/>
        <tr r="F3339" s="45"/>
        <tr r="F2246" s="45"/>
        <tr r="F520" s="45"/>
        <tr r="F2902" s="45"/>
        <tr r="F3069" s="45"/>
        <tr r="F3254" s="45"/>
        <tr r="F2392" s="45"/>
        <tr r="F1988" s="45"/>
        <tr r="F1688" s="45"/>
        <tr r="F2324" s="45"/>
        <tr r="F2098" s="45"/>
        <tr r="F1771" s="45"/>
        <tr r="F3462" s="45"/>
        <tr r="F2096" s="45"/>
        <tr r="F2015" s="45"/>
        <tr r="F1301" s="45"/>
        <tr r="F2559" s="45"/>
        <tr r="F2218" s="45"/>
        <tr r="F1467" s="45"/>
        <tr r="F2520" s="45"/>
        <tr r="F2413" s="45"/>
        <tr r="F2986" s="45"/>
        <tr r="F2430" s="45"/>
        <tr r="F3311" s="45"/>
        <tr r="F2157" s="45"/>
        <tr r="F2273" s="45"/>
        <tr r="F3222" s="45"/>
        <tr r="F2987" s="45"/>
        <tr r="F2977" s="45"/>
        <tr r="F3400" s="45"/>
        <tr r="F2227" s="45"/>
        <tr r="F1983" s="45"/>
        <tr r="F3464" s="45"/>
        <tr r="F2184" s="45"/>
        <tr r="F2852" s="45"/>
        <tr r="F2813" s="45"/>
        <tr r="F2568" s="45"/>
        <tr r="F3174" s="45"/>
        <tr r="F3061" s="45"/>
        <tr r="F2049" s="45"/>
        <tr r="F3245" s="45"/>
        <tr r="F1465" s="45"/>
        <tr r="F3017" s="45"/>
        <tr r="F3330" s="45"/>
        <tr r="F1912" s="45"/>
        <tr r="F291" s="45"/>
        <tr r="F3102" s="45"/>
        <tr r="F2205" s="45"/>
        <tr r="F3262" s="45"/>
        <tr r="F2705" s="45"/>
        <tr r="F3346" s="45"/>
        <tr r="F3235" s="45"/>
        <tr r="F2180" s="45"/>
        <tr r="F2775" s="45"/>
        <tr r="F3154" s="45"/>
        <tr r="F2257" s="45"/>
        <tr r="F2536" s="45"/>
        <tr r="F2122" s="45"/>
        <tr r="F2727" s="45"/>
        <tr r="F2570" s="45"/>
        <tr r="F2857" s="45"/>
        <tr r="F3075" s="45"/>
        <tr r="F3451" s="45"/>
        <tr r="F1756" s="45"/>
        <tr r="F2731" s="45"/>
        <tr r="F2657" s="45"/>
        <tr r="F3474" s="45"/>
        <tr r="F2455" s="45"/>
        <tr r="F2272" s="45"/>
        <tr r="F2544" s="45"/>
        <tr r="F3463" s="45"/>
        <tr r="F2621" s="45"/>
        <tr r="F2994" s="45"/>
        <tr r="F3342" s="45"/>
        <tr r="F2573" s="45"/>
        <tr r="F2487" s="45"/>
        <tr r="F2128" s="45"/>
        <tr r="F1478" s="45"/>
        <tr r="F2923" s="45"/>
        <tr r="F1447" s="45"/>
        <tr r="F2079" s="45"/>
        <tr r="F2845" s="45"/>
        <tr r="F1751" s="45"/>
        <tr r="F2638" s="45"/>
        <tr r="F1895" s="45"/>
        <tr r="F2523" s="45"/>
        <tr r="F2287" s="45"/>
        <tr r="F2687" s="45"/>
        <tr r="F2635" s="45"/>
        <tr r="F2750" s="45"/>
        <tr r="F2878" s="45"/>
        <tr r="F2426" s="45"/>
        <tr r="F2163" s="45"/>
        <tr r="F1658" s="45"/>
        <tr r="F3285" s="45"/>
        <tr r="F3316" s="45"/>
        <tr r="F2978" s="45"/>
        <tr r="F2188" s="45"/>
        <tr r="F2771" s="45"/>
        <tr r="F3045" s="45"/>
        <tr r="F2876" s="45"/>
        <tr r="F2592" s="45"/>
        <tr r="F2285" s="45"/>
        <tr r="F2266" s="45"/>
        <tr r="F3394" s="45"/>
        <tr r="F2342" s="45"/>
        <tr r="F2891" s="45"/>
        <tr r="F2809" s="45"/>
        <tr r="F2952" s="45"/>
        <tr r="F1781" s="45"/>
        <tr r="F3355" s="45"/>
        <tr r="F2356" s="45"/>
        <tr r="F1757" s="45"/>
        <tr r="F1962" s="45"/>
        <tr r="F2623" s="45"/>
        <tr r="F1923" s="45"/>
        <tr r="F3096" s="45"/>
        <tr r="F2423" s="45"/>
        <tr r="F2319" s="45"/>
        <tr r="F2795" s="45"/>
        <tr r="F3270" s="45"/>
        <tr r="F2637" s="45"/>
        <tr r="F2192" s="45"/>
        <tr r="F226" s="45"/>
        <tr r="F2055" s="45"/>
        <tr r="F3115" s="45"/>
        <tr r="F3177" s="45"/>
        <tr r="F2827" s="45"/>
        <tr r="F3308" s="45"/>
        <tr r="F3250" s="45"/>
        <tr r="F2577" s="45"/>
        <tr r="F3356" s="45"/>
        <tr r="F2596" s="45"/>
        <tr r="F2330" s="45"/>
        <tr r="F3414" s="45"/>
        <tr r="F2470" s="45"/>
        <tr r="F2416" s="45"/>
        <tr r="F2642" s="45"/>
        <tr r="F2803" s="45"/>
        <tr r="F1932" s="45"/>
        <tr r="F3064" s="45"/>
        <tr r="F2766" s="45"/>
        <tr r="F3248" s="45"/>
        <tr r="F2647" s="45"/>
        <tr r="F50" s="45"/>
        <tr r="F2743" s="45"/>
        <tr r="F3188" s="45"/>
        <tr r="F2613" s="45"/>
        <tr r="F3021" s="45"/>
        <tr r="F1904" s="45"/>
        <tr r="F3138" s="45"/>
        <tr r="F2087" s="45"/>
        <tr r="F3147" s="45"/>
        <tr r="F1462" s="45"/>
        <tr r="F3323" s="45"/>
        <tr r="F2008" s="45"/>
        <tr r="F3375" s="45"/>
        <tr r="F3099" s="45"/>
        <tr r="F2668" s="45"/>
        <tr r="F2786" s="45"/>
        <tr r="F2653" s="45"/>
        <tr r="F2164" s="45"/>
        <tr r="F1898" s="45"/>
        <tr r="F2919" s="45"/>
        <tr r="F2921" s="45"/>
        <tr r="F2006" s="45"/>
        <tr r="F2859" s="45"/>
        <tr r="F2567" s="45"/>
        <tr r="F3182" s="45"/>
        <tr r="F2260" s="45"/>
        <tr r="F1254" s="45"/>
        <tr r="F3351" s="45"/>
        <tr r="F2436" s="45"/>
        <tr r="F1855" s="45"/>
        <tr r="F3357" s="45"/>
        <tr r="F1778" s="45"/>
        <tr r="F2172" s="45"/>
        <tr r="F2764" s="45"/>
        <tr r="F1801" s="45"/>
        <tr r="F1732" s="45"/>
        <tr r="F2984" s="45"/>
        <tr r="F3237" s="45"/>
        <tr r="F3423" s="45"/>
        <tr r="F2283" s="45"/>
        <tr r="F3103" s="45"/>
        <tr r="F1880" s="45"/>
        <tr r="F1525" s="45"/>
        <tr r="F2340" s="45"/>
        <tr r="F2708" s="45"/>
        <tr r="F2778" s="45"/>
        <tr r="F2717" s="45"/>
        <tr r="F1320" s="45"/>
        <tr r="F2737" s="45"/>
        <tr r="F1389" s="45"/>
        <tr r="F2525" s="45"/>
        <tr r="F2533" s="45"/>
        <tr r="F2651" s="45"/>
        <tr r="F3059" s="45"/>
        <tr r="F2115" s="45"/>
        <tr r="F2815" s="45"/>
        <tr r="F2236" s="45"/>
        <tr r="F2242" s="45"/>
        <tr r="F3452" s="45"/>
        <tr r="F2116" s="45"/>
        <tr r="F2835" s="45"/>
        <tr r="F2606" s="45"/>
        <tr r="F2214" s="45"/>
        <tr r="F2719" s="45"/>
        <tr r="F2772" s="45"/>
        <tr r="F3011" s="45"/>
        <tr r="F1891" s="45"/>
        <tr r="F2944" s="45"/>
        <tr r="F3082" s="45"/>
        <tr r="F3004" s="45"/>
        <tr r="F3354" s="45"/>
        <tr r="F2720" s="45"/>
        <tr r="F54" s="45"/>
        <tr r="F3223" s="45"/>
        <tr r="F3312" s="45"/>
        <tr r="F3229" s="45"/>
        <tr r="F2710" s="45"/>
        <tr r="F3410" s="45"/>
        <tr r="F2406" s="45"/>
        <tr r="F2942" s="45"/>
        <tr r="F3408" s="45"/>
        <tr r="F2672" s="45"/>
        <tr r="F2998" s="45"/>
        <tr r="F2504" s="45"/>
        <tr r="F2826" s="45"/>
        <tr r="F3227" s="45"/>
        <tr r="F2479" s="45"/>
        <tr r="F2090" s="45"/>
        <tr r="F3068" s="45"/>
        <tr r="F2212" s="45"/>
        <tr r="F2306" s="45"/>
        <tr r="F3358" s="45"/>
        <tr r="F2512" s="45"/>
        <tr r="F2756" s="45"/>
        <tr r="F1867" s="45"/>
        <tr r="F2026" s="45"/>
        <tr r="F2968" s="45"/>
        <tr r="F2715" s="45"/>
        <tr r="F3183" s="45"/>
        <tr r="F1894" s="45"/>
        <tr r="F3051" s="45"/>
        <tr r="F3043" s="45"/>
        <tr r="F2875" s="45"/>
        <tr r="F2107" s="45"/>
        <tr r="F3000" s="45"/>
        <tr r="F1985" s="45"/>
        <tr r="F3253" s="45"/>
        <tr r="F1580" s="45"/>
        <tr r="F2777" s="45"/>
        <tr r="F3058" s="45"/>
        <tr r="F3482" s="45"/>
        <tr r="F2203" s="45"/>
        <tr r="F2247" s="45"/>
        <tr r="F2569" s="45"/>
        <tr r="F2155" s="45"/>
        <tr r="F2313" s="45"/>
        <tr r="F2937" s="45"/>
        <tr r="F2936" s="45"/>
        <tr r="F2938" s="45"/>
        <tr r="F3327" s="45"/>
        <tr r="F2807" s="45"/>
        <tr r="F2473" s="45"/>
        <tr r="F2959" s="45"/>
        <tr r="F2228" s="45"/>
        <tr r="F2711" s="45"/>
        <tr r="F3125" s="45"/>
        <tr r="F2565" s="45"/>
        <tr r="F2396" s="45"/>
        <tr r="F1636" s="45"/>
        <tr r="F2580" s="45"/>
        <tr r="F3141" s="45"/>
        <tr r="F2850" s="45"/>
        <tr r="F2667" s="45"/>
        <tr r="F2692" s="45"/>
        <tr r="F2966" s="45"/>
        <tr r="F3193" s="45"/>
        <tr r="F3257" s="45"/>
        <tr r="F2892" s="45"/>
        <tr r="F3153" s="45"/>
        <tr r="F3027" s="45"/>
        <tr r="F3098" s="45"/>
        <tr r="F2363" s="45"/>
        <tr r="F3483" s="45"/>
        <tr r="F3284" s="45"/>
        <tr r="F3280" s="45"/>
        <tr r="F3287" s="45"/>
        <tr r="F2832" s="45"/>
        <tr r="F3318" s="45"/>
        <tr r="F2768" s="45"/>
        <tr r="F2584" s="45"/>
        <tr r="F1765" s="45"/>
        <tr r="F3440" s="45"/>
        <tr r="F2402" s="45"/>
        <tr r="F2505" s="45"/>
        <tr r="F2782" s="45"/>
        <tr r="F3207" s="45"/>
        <tr r="F3258" s="45"/>
        <tr r="F1979" s="45"/>
        <tr r="F2031" s="45"/>
        <tr r="F720" s="45"/>
        <tr r="F1619" s="45"/>
        <tr r="F2141" s="45"/>
        <tr r="F2839" s="45"/>
        <tr r="F3042" s="45"/>
        <tr r="F2127" s="45"/>
        <tr r="F2475" s="45"/>
        <tr r="F2238" s="45"/>
        <tr r="F2783" s="45"/>
        <tr r="F2364" s="45"/>
        <tr r="F2628" s="45"/>
        <tr r="F3320" s="45"/>
        <tr r="F2831" s="45"/>
        <tr r="F3296" s="45"/>
        <tr r="F2833" s="45"/>
        <tr r="F3338" s="45"/>
        <tr r="F2745" s="45"/>
        <tr r="F2652" s="45"/>
        <tr r="F1223" s="45"/>
        <tr r="F627" s="45"/>
        <tr r="F2703" s="45"/>
        <tr r="F2149" s="45"/>
        <tr r="F2650" s="45"/>
        <tr r="F2689" s="45"/>
        <tr r="F2589" s="45"/>
        <tr r="F3279" s="45"/>
        <tr r="F2471" s="45"/>
        <tr r="F2009" s="45"/>
        <tr r="F2250" s="45"/>
        <tr r="F3477" s="45"/>
        <tr r="F3453" s="45"/>
        <tr r="F3361" s="45"/>
        <tr r="F2591" s="45"/>
        <tr r="F3389" s="45"/>
        <tr r="F3246" s="45"/>
        <tr r="F3089" s="45"/>
        <tr r="F2842" s="45"/>
        <tr r="F3350" s="45"/>
        <tr r="F3359" s="45"/>
        <tr r="F3390" s="45"/>
        <tr r="F2975" s="45"/>
        <tr r="F2962" s="45"/>
        <tr r="F3303" s="45"/>
        <tr r="F2311" s="45"/>
        <tr r="F3466" s="45"/>
        <tr r="F2022" s="45"/>
        <tr r="F3062" s="45"/>
        <tr r="F2284" s="45"/>
        <tr r="F2732" s="45"/>
        <tr r="F3377" s="45"/>
        <tr r="F2282" s="45"/>
        <tr r="F3046" s="45"/>
        <tr r="F2849" s="45"/>
        <tr r="F2752" s="45"/>
        <tr r="F3173" s="45"/>
        <tr r="F2521" s="45"/>
        <tr r="F1827" s="45"/>
        <tr r="F3353" s="45"/>
        <tr r="F2467" s="45"/>
        <tr r="F3473" s="45"/>
        <tr r="F1967" s="45"/>
        <tr r="F2867" s="45"/>
        <tr r="F1998" s="45"/>
        <tr r="F2950" s="45"/>
        <tr r="F3378" s="45"/>
        <tr r="F2696" s="45"/>
        <tr r="F2992" s="45"/>
        <tr r="F2514" s="45"/>
        <tr r="F3264" s="45"/>
        <tr r="F3467" s="45"/>
        <tr r="F2158" s="45"/>
        <tr r="F3352" s="45"/>
        <tr r="F3037" s="45"/>
        <tr r="F2683" s="45"/>
        <tr r="F3074" s="45"/>
        <tr r="F2078" s="45"/>
        <tr r="F2094" s="45"/>
        <tr r="F2664" s="45"/>
        <tr r="F3085" s="45"/>
        <tr r="F1908" s="45"/>
        <tr r="F2440" s="45"/>
        <tr r="F3159" s="45"/>
        <tr r="F1453" s="45"/>
        <tr r="F2581" s="45"/>
        <tr r="F1869" s="45"/>
        <tr r="F2625" s="45"/>
        <tr r="F3412" s="45"/>
        <tr r="F3289" s="45"/>
        <tr r="F2058" s="45"/>
        <tr r="F2823" s="45"/>
        <tr r="F2627" s="45"/>
        <tr r="F3295" s="45"/>
        <tr r="F3402" s="45"/>
        <tr r="F2748" s="45"/>
        <tr r="F3129" s="45"/>
        <tr r="F3431" s="45"/>
        <tr r="F2527" s="45"/>
        <tr r="F2624" s="45"/>
        <tr r="F2816" s="45"/>
        <tr r="F3385" s="45"/>
        <tr r="F3392" s="45"/>
        <tr r="F2736" s="45"/>
        <tr r="F3007" s="45"/>
        <tr r="F3406" s="45"/>
        <tr r="F3449" s="45"/>
        <tr r="F3421" s="45"/>
        <tr r="F2488" s="45"/>
        <tr r="F3047" s="45"/>
        <tr r="F2818" s="45"/>
        <tr r="F3126" s="45"/>
        <tr r="F2885" s="45"/>
        <tr r="F2797" s="45"/>
        <tr r="F2103" s="45"/>
        <tr r="F3470" s="45"/>
        <tr r="F55" s="45"/>
        <tr r="F2388" s="45"/>
        <tr r="F2951" s="45"/>
        <tr r="F2332" s="45"/>
        <tr r="F2862" s="45"/>
        <tr r="F3050" s="45"/>
        <tr r="F2905" s="45"/>
        <tr r="F2630" s="45"/>
        <tr r="F2619" s="45"/>
        <tr r="F2700" s="45"/>
        <tr r="F2552" s="45"/>
        <tr r="F3220" s="45"/>
        <tr r="F3347" s="45"/>
        <tr r="F3104" s="45"/>
        <tr r="F2847" s="45"/>
        <tr r="F3275" s="45"/>
        <tr r="F2513" s="45"/>
        <tr r="F2248" s="45"/>
        <tr r="F2757" s="45"/>
        <tr r="F1971" s="45"/>
        <tr r="F2955" s="45"/>
        <tr r="F3379" s="45"/>
        <tr r="F2991" s="45"/>
        <tr r="F2119" s="45"/>
        <tr r="F1637" s="45"/>
        <tr r="F2969" s="45"/>
        <tr r="F2804" s="45"/>
        <tr r="F3429" s="45"/>
        <tr r="F3415" s="45"/>
        <tr r="F2851" s="45"/>
        <tr r="F2132" s="45"/>
        <tr r="F2190" s="45"/>
        <tr r="F3055" s="45"/>
        <tr r="F2980" s="45"/>
        <tr r="F2974" s="45"/>
        <tr r="F2767" s="45"/>
        <tr r="F2671" s="45"/>
        <tr r="F2673" s="45"/>
        <tr r="F3472" s="45"/>
        <tr r="F2802" s="45"/>
        <tr r="F3465" s="45"/>
        <tr r="F2610" s="45"/>
        <tr r="F2822" s="45"/>
        <tr r="F2965" s="45"/>
        <tr r="F2449" s="45"/>
        <tr r="F3221" s="45"/>
        <tr r="F1909" s="45"/>
        <tr r="F3136" s="45"/>
        <tr r="F3018" s="45"/>
        <tr r="F3084" s="45"/>
        <tr r="F2661" s="45"/>
        <tr r="F3407" s="45"/>
        <tr r="F3066" s="45"/>
        <tr r="F1470" s="45"/>
        <tr r="F1965" s="45"/>
        <tr r="F2922" s="45"/>
        <tr r="F2424" s="45"/>
        <tr r="F2753" s="45"/>
        <tr r="F2934" s="45"/>
        <tr r="F3305" s="45"/>
        <tr r="F2160" s="45"/>
        <tr r="F1435" s="45"/>
        <tr r="F2759" s="45"/>
        <tr r="F3328" s="45"/>
        <tr r="F2939" s="45"/>
        <tr r="F2237" s="45"/>
        <tr r="F3468" s="45"/>
        <tr r="F2644" s="45"/>
        <tr r="F3225" s="45"/>
        <tr r="F3095" s="45"/>
        <tr r="F2572" s="45"/>
        <tr r="F3490" s="45"/>
        <tr r="F2769" s="45"/>
        <tr r="F3135" s="45"/>
        <tr r="F3307" s="45"/>
        <tr r="F2912" s="45"/>
        <tr r="F2910" s="45"/>
        <tr r="F2960" s="45"/>
        <tr r="F3401" s="45"/>
        <tr r="F2526" s="45"/>
        <tr r="F3479" s="45"/>
        <tr r="F3370" s="45"/>
        <tr r="F3306" s="45"/>
        <tr r="F2796" s="45"/>
        <tr r="F3112" s="45"/>
        <tr r="F3481" s="45"/>
        <tr r="F2508" s="45"/>
        <tr r="F2337" s="45"/>
        <tr r="F67" s="45"/>
        <tr r="F3360" s="45"/>
        <tr r="F3081" s="45"/>
        <tr r="F2444" s="45"/>
        <tr r="F2574" s="45"/>
        <tr r="F2920" s="45"/>
        <tr r="F3329" s="45"/>
        <tr r="F3008" s="45"/>
        <tr r="F2335" s="45"/>
        <tr r="F2865" s="45"/>
        <tr r="F3197" s="45"/>
        <tr r="F3455" s="45"/>
        <tr r="F3091" s="45"/>
        <tr r="F2555" s="45"/>
        <tr r="F3454" s="45"/>
        <tr r="F2378" s="45"/>
        <tr r="F3335" s="45"/>
        <tr r="F3128" s="45"/>
        <tr r="F2452" s="45"/>
        <tr r="F2946" s="45"/>
        <tr r="F3024" s="45"/>
        <tr r="F3010" s="45"/>
        <tr r="F3331" s="45"/>
        <tr r="F2193" s="45"/>
        <tr r="F2718" s="45"/>
        <tr r="F2964" s="45"/>
        <tr r="F2836" s="45"/>
        <tr r="F2586" s="45"/>
        <tr r="F2425" s="45"/>
        <tr r="F3381" s="45"/>
        <tr r="F3416" s="45"/>
        <tr r="F2887" s="45"/>
        <tr r="F2971" s="45"/>
        <tr r="F3430" s="45"/>
        <tr r="F3426" s="45"/>
        <tr r="F3405" s="45"/>
        <tr r="F3244" s="45"/>
        <tr r="F2503" s="45"/>
        <tr r="F3273" s="45"/>
        <tr r="F2860" s="45"/>
        <tr r="F3049" s="45"/>
        <tr r="F2746" s="45"/>
        <tr r="F3386" s="45"/>
        <tr r="F2733" s="45"/>
        <tr r="F3134" s="45"/>
        <tr r="F3315" s="45"/>
        <tr r="F3283" s="45"/>
        <tr r="F3271" s="45"/>
        <tr r="F58" s="45"/>
        <tr r="F3038" s="45"/>
        <tr r="F3492" s="45"/>
        <tr r="F3238" s="45"/>
        <tr r="F3261" s="45"/>
        <tr r="F2855" s="45"/>
        <tr r="F1602" s="45"/>
        <tr r="F3121" s="45"/>
        <tr r="F3127" s="45"/>
        <tr r="F3249" s="45"/>
        <tr r="F2704" s="45"/>
        <tr r="F3213" s="45"/>
        <tr r="F2805" s="45"/>
        <tr r="F3436" s="45"/>
        <tr r="F3471" s="45"/>
        <tr r="F3388" s="45"/>
        <tr r="F2848" s="45"/>
        <tr r="F3013" s="45"/>
        <tr r="F2970" s="45"/>
        <tr r="F3475" s="45"/>
        <tr r="F2800" s="45"/>
        <tr r="F2067" s="45"/>
        <tr r="F2911" s="45"/>
        <tr r="F3210" s="45"/>
        <tr r="F2825" s="45"/>
        <tr r="F3092" s="45"/>
        <tr r="F3438" s="45"/>
        <tr r="F2666" s="45"/>
        <tr r="F3176" s="45"/>
        <tr r="F3031" s="45"/>
        <tr r="F3314" s="45"/>
        <tr r="F3189" s="45"/>
        <tr r="F2945" s="45"/>
        <tr r="F3299" s="45"/>
        <tr r="F3001" s="45"/>
        <tr r="F3309" s="45"/>
        <tr r="F2925" s="45"/>
        <tr r="F3167" s="45"/>
        <tr r="F3259" s="45"/>
        <tr r="F2677" s="45"/>
        <tr r="F2353" s="45"/>
        <tr r="F2688" s="45"/>
        <tr r="F3063" s="45"/>
        <tr r="F3105" s="45"/>
        <tr r="F3424" s="45"/>
        <tr r="F3067" s="45"/>
        <tr r="F3224" s="45"/>
        <tr r="F3460" s="45"/>
        <tr r="F3020" s="45"/>
        <tr r="F2821" s="45"/>
        <tr r="F2640" s="45"/>
        <tr r="F3265" s="45"/>
        <tr r="F2883" s="45"/>
        <tr r="F70" s="45"/>
        <tr r="F3291" s="45"/>
        <tr r="F3152" s="45"/>
        <tr r="F2844" s="45"/>
        <tr r="F3143" s="45"/>
        <tr r="F2967" s="45"/>
        <tr r="F3413" s="45"/>
        <tr r="F3252" s="45"/>
        <tr r="F2256" s="45"/>
        <tr r="F2712" s="45"/>
        <tr r="F2899" s="45"/>
        <tr r="F2903" s="45"/>
        <tr r="F3144" s="45"/>
        <tr r="F3073" s="45"/>
        <tr r="F3442" s="45"/>
        <tr r="F3086" s="45"/>
        <tr r="F2817" s="45"/>
        <tr r="F2801" s="45"/>
        <tr r="F3433" s="45"/>
        <tr r="F2120" s="45"/>
        <tr r="F3373" s="45"/>
        <tr r="F2551" s="45"/>
        <tr r="F3439" s="45"/>
        <tr r="F2690" s="45"/>
        <tr r="F2811" s="45"/>
        <tr r="F3030" s="45"/>
        <tr r="F2633" s="45"/>
        <tr r="F2834" s="45"/>
        <tr r="F2762" s="45"/>
        <tr r="F2590" s="45"/>
        <tr r="F2361" s="45"/>
        <tr r="F2724" s="45"/>
        <tr r="F3132" s="45"/>
        <tr r="F2599" s="45"/>
        <tr r="F3151" s="45"/>
        <tr r="F3023" s="45"/>
        <tr r="F3180" s="45"/>
        <tr r="F2290" s="45"/>
        <tr r="F3211" s="45"/>
        <tr r="F2454" s="45"/>
        <tr r="F2894" s="45"/>
        <tr r="F3172" s="45"/>
        <tr r="F3171" s="45"/>
        <tr r="F2233" s="45"/>
        <tr r="F2511" s="45"/>
        <tr r="F3161" s="45"/>
        <tr r="F3101" s="45"/>
        <tr r="F3088" s="45"/>
        <tr r="F2879" s="45"/>
        <tr r="F3458" s="45"/>
        <tr r="F3242" s="45"/>
        <tr r="F2595" s="45"/>
        <tr r="F57" s="45"/>
        <tr r="F3006" s="45"/>
        <tr r="F2900" s="45"/>
        <tr r="F3489" s="45"/>
        <tr r="F3348" s="45"/>
        <tr r="F3476" s="45"/>
        <tr r="F2230" s="45"/>
        <tr r="F2744" s="45"/>
        <tr r="F61" s="45"/>
        <tr r="F3382" s="45"/>
        <tr r="F3437" s="45"/>
        <tr r="F2881" s="45"/>
        <tr r="F3364" s="45"/>
        <tr r="F3324" s="45"/>
        <tr r="F2886" s="45"/>
        <tr r="F2320" s="45"/>
        <tr r="F3122" s="45"/>
        <tr r="F3277" s="45"/>
        <tr r="F2685" s="45"/>
        <tr r="F2841" s="45"/>
        <tr r="F2740" s="45"/>
        <tr r="F3304" s="45"/>
        <tr r="F3434" s="45"/>
        <tr r="F3397" s="45"/>
        <tr r="F2307" s="45"/>
        <tr r="F3251" s="45"/>
        <tr r="F2877" s="45"/>
        <tr r="F3445" s="45"/>
        <tr r="F3387" s="45"/>
        <tr r="F2387" s="45"/>
        <tr r="F2889" s="45"/>
        <tr r="F3234" s="45"/>
        <tr r="F3282" s="45"/>
        <tr r="F2478" s="45"/>
        <tr r="F2895" s="45"/>
        <tr r="F3267" s="45"/>
        <tr r="F1271" s="45"/>
        <tr r="F2095" s="45"/>
        <tr r="F2547" s="45"/>
        <tr r="F2439" s="45"/>
        <tr r="F3012" s="45"/>
        <tr r="F3332" s="45"/>
        <tr r="F2372" s="45"/>
        <tr r="F2926" s="45"/>
        <tr r="F3362" s="45"/>
        <tr r="F3396" s="45"/>
        <tr r="F3239" s="45"/>
        <tr r="F2789" s="45"/>
        <tr r="F3441" s="45"/>
        <tr r="F2414" s="45"/>
        <tr r="F2829" s="45"/>
        <tr r="F3150" s="45"/>
        <tr r="F66" s="45"/>
        <tr r="F3194" s="45"/>
        <tr r="F2890" s="45"/>
        <tr r="F3486" s="45"/>
        <tr r="F3192" s="45"/>
        <tr r="F2906" s="45"/>
        <tr r="F2541" s="45"/>
        <tr r="F3044" s="45"/>
        <tr r="F65" s="45"/>
        <tr r="F1739" s="45"/>
        <tr r="F2982" s="45"/>
        <tr r="F3093" s="45"/>
        <tr r="F3310" s="45"/>
        <tr r="F3146" s="45"/>
        <tr r="F2806" s="45"/>
        <tr r="F2376" s="45"/>
        <tr r="F3398" s="45"/>
        <tr r="F2695" s="45"/>
        <tr r="F3209" s="45"/>
        <tr r="F2582" s="45"/>
        <tr r="F2880" s="45"/>
        <tr r="F3202" s="45"/>
        <tr r="F3226" s="45"/>
        <tr r="F2907" s="45"/>
        <tr r="F2723" s="45"/>
        <tr r="F3056" s="45"/>
        <tr r="F3117" s="45"/>
        <tr r="F3480" s="45"/>
        <tr r="F3372" s="45"/>
        <tr r="F3298" s="45"/>
        <tr r="F3255" s="45"/>
        <tr r="F2357" s="45"/>
        <tr r="F3432" s="45"/>
        <tr r="F2460" s="45"/>
        <tr r="F3367" s="45"/>
        <tr r="F3155" s="45"/>
        <tr r="F2154" s="45"/>
        <tr r="F3072" s="45"/>
        <tr r="F2824" s="45"/>
        <tr r="F3113" s="45"/>
        <tr r="F2726" s="45"/>
        <tr r="F2917" s="45"/>
        <tr r="F2924" s="45"/>
        <tr r="F3218" s="45"/>
        <tr r="F3340" s="45"/>
        <tr r="F3278" s="45"/>
        <tr r="F3015" s="45"/>
        <tr r="F3087" s="45"/>
        <tr r="F3461" s="45"/>
        <tr r="F2684" s="45"/>
        <tr r="F3184" s="45"/>
        <tr r="F2496" s="45"/>
        <tr r="F3107" s="45"/>
        <tr r="F3187" s="45"/>
        <tr r="F3158" s="45"/>
        <tr r="F3274" s="45"/>
        <tr r="F2646" s="45"/>
        <tr r="F3106" s="45"/>
        <tr r="F2871" s="45"/>
        <tr r="F3319" s="45"/>
        <tr r="F3425" s="45"/>
        <tr r="F3369" s="45"/>
        <tr r="F3057" s="45"/>
        <tr r="F3403" s="45"/>
        <tr r="F3345" s="45"/>
        <tr r="F3409" s="45"/>
        <tr r="F3393" s="45"/>
        <tr r="F3016" s="45"/>
        <tr r="F52" s="45"/>
        <tr r="F2828" s="45"/>
        <tr r="F3215" s="45"/>
        <tr r="F63" s="45"/>
        <tr r="F3100" s="45"/>
        <tr r="F2810" s="45"/>
        <tr r="F3048" s="45"/>
        <tr r="F3443" s="45"/>
        <tr r="F3163" s="45"/>
        <tr r="F3256" s="45"/>
        <tr r="F3444" s="45"/>
        <tr r="F3203" s="45"/>
        <tr r="F68" s="45"/>
        <tr r="F2468" s="45"/>
        <tr r="F2884" s="45"/>
        <tr r="F3336" s="45"/>
        <tr r="F3300" s="45"/>
        <tr r="F3337" s="45"/>
        <tr r="F3186" s="45"/>
        <tr r="F3119" s="45"/>
        <tr r="F2729" s="45"/>
        <tr r="F3110" s="45"/>
        <tr r="F2730" s="45"/>
        <tr r="F3491" s="45"/>
        <tr r="F2531" s="45"/>
        <tr r="F2927" s="45"/>
        <tr r="F1858" s="45"/>
        <tr r="F2840" s="45"/>
        <tr r="F3371" s="45"/>
        <tr r="F3325" s="45"/>
        <tr r="F2943" s="45"/>
        <tr r="F3191" s="45"/>
        <tr r="F2675" s="45"/>
        <tr r="F3333" s="45"/>
        <tr r="F3236" s="45"/>
        <tr r="F2792" s="45"/>
        <tr r="F3232" s="45"/>
        <tr r="F3292" s="45"/>
        <tr r="F3148" s="45"/>
        <tr r="F3411" s="45"/>
        <tr r="F3487" s="45"/>
        <tr r="F3368" s="45"/>
        <tr r="F2983" s="45"/>
        <tr r="F2734" s="45"/>
        <tr r="F3391" s="45"/>
        <tr r="F2999" s="45"/>
        <tr r="F2494" s="45"/>
        <tr r="F3344" s="45"/>
        <tr r="F2779" s="45"/>
        <tr r="F3034" s="45"/>
        <tr r="F2958" s="45"/>
        <tr r="F3094" s="45"/>
        <tr r="F3162" s="45"/>
        <tr r="F3178" s="45"/>
        <tr r="F2350" s="45"/>
        <tr r="F2751" s="45"/>
        <tr r="F3118" s="45"/>
        <tr r="F3212" s="45"/>
        <tr r="F3014" s="45"/>
        <tr r="F2714" s="45"/>
        <tr r="F3053" s="45"/>
        <tr r="F2918" s="45"/>
        <tr r="F3380" s="45"/>
        <tr r="F3427" s="45"/>
        <tr r="F2545" s="45"/>
        <tr r="F2029" s="45"/>
        <tr r="F3469" s="45"/>
        <tr r="F3301" s="45"/>
        <tr r="F3041" s="45"/>
        <tr r="F2196" s="45"/>
        <tr r="F3169" s="45"/>
        <tr r="F3039" s="45"/>
        <tr r="F3108" s="45"/>
        <tr r="F3181" s="45"/>
        <tr r="F3334" s="45"/>
        <tr r="F3195" s="45"/>
        <tr r="F3217" s="45"/>
        <tr r="F3240" s="45"/>
        <tr r="F3456" s="45"/>
        <tr r="F2693" s="45"/>
        <tr r="F3349" s="45"/>
        <tr r="F2869" s="45"/>
        <tr r="F3080" s="45"/>
        <tr r="F3269" s="45"/>
        <tr r="F2787" s="45"/>
        <tr r="F3097" s="45"/>
        <tr r="F3054" s="45"/>
        <tr r="F3294" s="45"/>
        <tr r="F2763" s="45"/>
        <tr r="F3419" s="45"/>
        <tr r="F3109" s="45"/>
        <tr r="F3133" s="45"/>
        <tr r="F3233" s="45"/>
        <tr r="F2741" s="45"/>
        <tr r="F2632" s="45"/>
        <tr r="F2941" s="45"/>
        <tr r="F2658" s="45"/>
        <tr r="F2186" s="45"/>
        <tr r="F2665" s="45"/>
        <tr r="F3241" s="45"/>
        <tr r="F2615" s="45"/>
        <tr r="F3025" s="45"/>
        <tr r="F2735" s="45"/>
        <tr r="F2477" s="45"/>
        <tr r="F3201" s="45"/>
        <tr r="F3003" s="45"/>
        <tr r="F3140" s="45"/>
        <tr r="F3111" s="45"/>
        <tr r="F2497" s="45"/>
        <tr r="F3276" s="45"/>
        <tr r="F2882" s="45"/>
        <tr r="F3216" s="45"/>
        <tr r="F3190" s="45"/>
        <tr r="F3266" s="45"/>
        <tr r="F3199" s="45"/>
        <tr r="F2588" s="45"/>
        <tr r="F3272" s="45"/>
        <tr r="F3302" s="45"/>
        <tr r="F3383" s="45"/>
        <tr r="F3404" s="45"/>
        <tr r="F2598" s="45"/>
        <tr r="F2694" s="45"/>
        <tr r="F2491" s="45"/>
        <tr r="F2442" s="45"/>
        <tr r="F2365" s="45"/>
        <tr r="F3428" s="45"/>
        <tr r="F3170" s="45"/>
        <tr r="F2085" s="45"/>
        <tr r="F3165" s="45"/>
        <tr r="F3447" s="45"/>
        <tr r="F2697" s="45"/>
        <tr r="F3399" s="45"/>
        <tr r="F3281" s="45"/>
        <tr r="F3422" s="45"/>
        <tr r="F3204" s="45"/>
        <tr r="F2707" s="45"/>
        <tr r="F3448" s="45"/>
        <tr r="F3450" s="45"/>
        <tr r="F3026" s="45"/>
        <tr r="F3288" s="45"/>
        <tr r="F3028" s="45"/>
        <tr r="F1806" s="45"/>
        <tr r="F3120" s="45"/>
        <tr r="F2933" s="45"/>
        <tr r="F3164" s="45"/>
        <tr r="F3196" s="45"/>
        <tr r="F2639" s="45"/>
        <tr r="F59" s="45"/>
        <tr r="F3116" s="45"/>
        <tr r="F3374" s="45"/>
        <tr r="F3322" s="45"/>
        <tr r="F3145" s="45"/>
        <tr r="F2499" s="45"/>
        <tr r="F2699" s="45"/>
        <tr r="F2139" s="45"/>
        <tr r="F3395" s="45"/>
        <tr r="F2790" s="45"/>
        <tr r="F2395" s="45"/>
        <tr r="F2431" s="45"/>
        <tr r="F2620" s="45"/>
        <tr r="F3290" s="45"/>
        <tr r="F3459" s="45"/>
        <tr r="F3488" s="45"/>
        <tr r="F2352" s="45"/>
        <tr r="F2616" s="45"/>
        <tr r="F3137" s="45"/>
        <tr r="F2947" s="45"/>
        <tr r="F69" s="45"/>
        <tr r="F3484" s="45"/>
        <tr r="F3365" s="45"/>
        <tr r="F3200" s="45"/>
        <tr r="F2973" s="45"/>
        <tr r="F3317" s="45"/>
        <tr r="F2898" s="45"/>
        <tr r="F3286" s="45"/>
        <tr r="F2949" s="45"/>
        <tr r="F2660" s="45"/>
        <tr r="F2866" s="45"/>
        <tr r="F2990" s="45"/>
        <tr r="F3219" s="45"/>
        <tr r="F2507" s="45"/>
        <tr r="F3168" s="45"/>
        <tr r="F2954" s="45"/>
        <tr r="F3321" s="45"/>
        <tr r="F2870" s="45"/>
        <tr r="F3366" s="45"/>
        <tr r="F64" s="45"/>
      </tp>
    </main>
    <main first="rtdsrv.ad817209c5f1483bb98190a850b15b35">
      <tp>
        <v>-3.56</v>
        <stp/>
        <stp>Market</stp>
        <stp>STOCK</stp>
        <stp>33500.T</stp>
        <stp>前日比率</stp>
        <tr r="D3" s="8"/>
      </tp>
      <tp>
        <v>-14.29</v>
        <stp/>
        <stp>Market</stp>
        <stp>STOCK</stp>
        <stp>23380.T</stp>
        <stp>前日比率</stp>
        <tr r="D9" s="8"/>
      </tp>
      <tp>
        <v>5.77</v>
        <stp/>
        <stp>Market</stp>
        <stp>STOCK</stp>
        <stp>23340.T</stp>
        <stp>前日比率</stp>
        <tr r="D11" s="8"/>
      </tp>
      <tp>
        <v>-6.64</v>
        <stp/>
        <stp>Market</stp>
        <stp>STOCK</stp>
        <stp>43890.T</stp>
        <stp>前日比率</stp>
        <tr r="E21" s="5"/>
      </tp>
      <tp>
        <v>-3.57</v>
        <stp/>
        <stp>Market</stp>
        <stp>STOCK</stp>
        <stp>339A0.T</stp>
        <stp>前日比率</stp>
        <tr r="E14" s="5"/>
      </tp>
      <tp>
        <v>114.9</v>
        <stp/>
        <stp>Market</stp>
        <stp>STOCK</stp>
        <stp>39030.T</stp>
        <stp>回転日数</stp>
        <tr r="K18" s="8"/>
      </tp>
    </main>
    <main first="rtdsrv.ad817209c5f1483bb98190a850b15b35">
      <tp>
        <v>-1.92</v>
        <stp/>
        <stp>Market</stp>
        <stp>STOCK</stp>
        <stp>60710.T</stp>
        <stp>前日比率</stp>
        <tr r="E19" s="5"/>
      </tp>
      <tp>
        <v>-0.11</v>
        <stp/>
        <stp>Market</stp>
        <stp>STOCK</stp>
        <stp>70490.T</stp>
        <stp>前日比率</stp>
        <tr r="E8" s="5"/>
      </tp>
      <tp>
        <v>0.89</v>
        <stp/>
        <stp>Market</stp>
        <stp>STOCK</stp>
        <stp>40400.T</stp>
        <stp>前日比率</stp>
        <tr r="E29" s="5"/>
      </tp>
      <tp>
        <v>-1.32</v>
        <stp/>
        <stp>Market</stp>
        <stp>STOCK</stp>
        <stp>40140.T</stp>
        <stp>前日比率</stp>
        <tr r="E2" s="5"/>
      </tp>
      <tp>
        <v>-3.36</v>
        <stp/>
        <stp>Market</stp>
        <stp>STOCK</stp>
        <stp>70890.T</stp>
        <stp>前日比率</stp>
        <tr r="E30" s="5"/>
      </tp>
      <tp>
        <v>-3.84</v>
        <stp/>
        <stp>Market</stp>
        <stp>STOCK</stp>
        <stp>60800.T</stp>
        <stp>前日比率</stp>
        <tr r="E17" s="5"/>
      </tp>
      <tp>
        <v>10</v>
        <stp/>
        <stp>Market</stp>
        <stp>STOCK</stp>
        <stp>48330.T</stp>
        <stp>回転日数</stp>
        <tr r="K6" s="8"/>
      </tp>
      <tp>
        <v>52</v>
        <stp/>
        <stp>Market</stp>
        <stp>STOCK</stp>
        <stp>38250.T</stp>
        <stp>回転日数</stp>
        <tr r="K4" s="8"/>
      </tp>
    </main>
    <main first="rtdsrv.ad817209c5f1483bb98190a850b15b35">
      <tp>
        <v>-8.24</v>
        <stp/>
        <stp>Market</stp>
        <stp>STOCK</stp>
        <stp>215A0.T</stp>
        <stp>前日比率</stp>
        <tr r="E10" s="5"/>
      </tp>
      <tp>
        <v>-6.55</v>
        <stp/>
        <stp>Market</stp>
        <stp>STOCK</stp>
        <stp>31210.T</stp>
        <stp>前日比率</stp>
        <tr r="D19" s="8"/>
      </tp>
      <tp>
        <v>-3.75</v>
        <stp/>
        <stp>Market</stp>
        <stp>STOCK</stp>
        <stp>71380.T</stp>
        <stp>前日比率</stp>
        <tr r="D23" s="8"/>
      </tp>
      <tp>
        <v>14.69</v>
        <stp/>
        <stp>Market</stp>
        <stp>STOCK</stp>
        <stp>81360.T</stp>
        <stp>前日比率</stp>
        <tr r="E4" s="5"/>
      </tp>
      <tp>
        <v>-5.58</v>
        <stp/>
        <stp>Market</stp>
        <stp>STOCK</stp>
        <stp>81050.T</stp>
        <stp>前日比率</stp>
        <tr r="D17" s="8"/>
      </tp>
    </main>
    <main first="rtdsrv.ad817209c5f1483bb98190a850b15b35">
      <tp>
        <v>-4.33</v>
        <stp/>
        <stp>Market</stp>
        <stp>STOCK</stp>
        <stp>31890.T</stp>
        <stp>前日比率</stp>
        <tr r="D2" s="8"/>
      </tp>
    </main>
    <main first="rtdsrv.ad817209c5f1483bb98190a850b15b35">
      <tp>
        <v>-5.88</v>
        <stp/>
        <stp>Market</stp>
        <stp>STOCK</stp>
        <stp>36640.T</stp>
        <stp>前日比率</stp>
        <tr r="D10" s="8"/>
      </tp>
      <tp>
        <v>-1.63</v>
        <stp/>
        <stp>Market</stp>
        <stp>STOCK</stp>
        <stp>36610.T</stp>
        <stp>前日比率</stp>
        <tr r="E22" s="5"/>
      </tp>
      <tp>
        <v>-16.190000000000001</v>
        <stp/>
        <stp>Market</stp>
        <stp>STOCK</stp>
        <stp>36590.T</stp>
        <stp>前日比率</stp>
        <tr r="D14" s="8"/>
      </tp>
      <tp>
        <v>-3.57</v>
        <stp/>
        <stp>Market</stp>
        <stp>STOCK</stp>
        <stp>36240.T</stp>
        <stp>前日比率</stp>
        <tr r="D24" s="8"/>
      </tp>
      <tp>
        <v>-3.41</v>
        <stp/>
        <stp>Market</stp>
        <stp>STOCK</stp>
        <stp>76030.T</stp>
        <stp>前日比率</stp>
        <tr r="D5" s="8"/>
      </tp>
      <tp>
        <v>-10.47</v>
        <stp/>
        <stp>Market</stp>
        <stp>STOCK</stp>
        <stp>36960.T</stp>
        <stp>前日比率</stp>
        <tr r="E28" s="5"/>
      </tp>
    </main>
    <main first="rtdsrv.ad817209c5f1483bb98190a850b15b35">
      <tp>
        <v>-1.51</v>
        <stp/>
        <stp>Market</stp>
        <stp>STOCK</stp>
        <stp>37260.T</stp>
        <stp>前日比率</stp>
        <tr r="D20" s="8"/>
      </tp>
      <tp>
        <v>-5.07</v>
        <stp/>
        <stp>Market</stp>
        <stp>STOCK</stp>
        <stp>57210.T</stp>
        <stp>前日比率</stp>
        <tr r="D8" s="8"/>
      </tp>
      <tp>
        <v>-5.7</v>
        <stp/>
        <stp>Market</stp>
        <stp>STOCK</stp>
        <stp>87890.T</stp>
        <stp>前日比率</stp>
        <tr r="E25" s="5"/>
      </tp>
    </main>
    <main first="rtdsrv.ad817209c5f1483bb98190a850b15b35">
      <tp>
        <v>-0.92</v>
        <stp/>
        <stp>Market</stp>
        <stp>STOCK</stp>
        <stp>14310.T</stp>
        <stp>前日比率</stp>
        <tr r="D13" s="8"/>
      </tp>
      <tp>
        <v>-5.07</v>
        <stp/>
        <stp>Market</stp>
        <stp>STOCK</stp>
        <stp>34090.T</stp>
        <stp>前日比率</stp>
        <tr r="D21" s="8"/>
      </tp>
      <tp>
        <v>-1.37</v>
        <stp/>
        <stp>Market</stp>
        <stp>STOCK</stp>
        <stp>94160.T</stp>
        <stp>前日比率</stp>
        <tr r="E15" s="5"/>
      </tp>
      <tp>
        <v>-0.49</v>
        <stp/>
        <stp>Market</stp>
        <stp>STOCK</stp>
        <stp>24100.T</stp>
        <stp>前日比率</stp>
        <tr r="E23" s="5"/>
      </tp>
      <tp>
        <v>-0.82</v>
        <stp/>
        <stp>Market</stp>
        <stp>STOCK</stp>
        <stp>44950.T</stp>
        <stp>前日比率</stp>
        <tr r="E24" s="5"/>
      </tp>
      <tp>
        <v>-1.78</v>
        <stp/>
        <stp>Market</stp>
        <stp>STOCK</stp>
        <stp>44960.T</stp>
        <stp>前日比率</stp>
        <tr r="E27" s="5"/>
      </tp>
    </main>
    <main first="rtdsrv.ad817209c5f1483bb98190a850b15b35">
      <tp>
        <v>2.36</v>
        <stp/>
        <stp>Market</stp>
        <stp>STOCK</stp>
        <stp>65740.T</stp>
        <stp>前日比率</stp>
        <tr r="E5" s="5"/>
        <tr r="D7" s="8"/>
      </tp>
      <tp>
        <v>-2.9</v>
        <stp/>
        <stp>Market</stp>
        <stp>STOCK</stp>
        <stp>65730.T</stp>
        <stp>前日比率</stp>
        <tr r="D15" s="8"/>
      </tp>
      <tp>
        <v>-1.97</v>
        <stp/>
        <stp>Market</stp>
        <stp>STOCK</stp>
        <stp>254A0.T</stp>
        <stp>前日比率</stp>
        <tr r="D12" s="8"/>
      </tp>
      <tp>
        <v>-2.96</v>
        <stp/>
        <stp>Market</stp>
        <stp>STOCK</stp>
        <stp>95520.T</stp>
        <stp>前日比率</stp>
        <tr r="E11" s="5"/>
      </tp>
      <tp>
        <v>0.06</v>
        <stp/>
        <stp>Market</stp>
        <stp>STOCK</stp>
        <stp>55960.T</stp>
        <stp>前日比率</stp>
        <tr r="E3" s="5"/>
      </tp>
    </main>
    <main first="rtdsrv.ad817209c5f1483bb98190a850b15b35">
      <tp t="s">
        <v>グロースエクスパートナーズ</v>
        <stp/>
        <stp>Market</stp>
        <stp>STOCK</stp>
        <stp>244A0.T</stp>
        <stp>銘柄名称</stp>
        <tr r="B34" s="45"/>
      </tp>
      <tp t="s">
        <v>ＳＥホール＆インキュベ</v>
        <stp/>
        <stp>Market</stp>
        <stp>STOCK</stp>
        <stp>94780.T</stp>
        <stp>銘柄名称</stp>
        <tr r="B9" s="45"/>
      </tp>
      <tp t="s">
        <v>中央経済社ＨＬＤＧＳ</v>
        <stp/>
        <stp>Market</stp>
        <stp>STOCK</stp>
        <stp>94760.T</stp>
        <stp>銘柄名称</stp>
        <tr r="B12" s="45"/>
      </tp>
      <tp t="s">
        <v>アズワン</v>
        <stp/>
        <stp>Market</stp>
        <stp>STOCK</stp>
        <stp>74760.T</stp>
        <stp>銘柄名称</stp>
        <tr r="B47" s="45"/>
      </tp>
      <tp t="s">
        <v>コロンビア・ワークス</v>
        <stp/>
        <stp>Market</stp>
        <stp>STOCK</stp>
        <stp>146A0.T</stp>
        <stp>銘柄名称</stp>
        <tr r="B61" s="35"/>
      </tp>
      <tp t="s">
        <v>キャリアデザインセンター</v>
        <stp/>
        <stp>Market</stp>
        <stp>STOCK</stp>
        <stp>24100.T</stp>
        <stp>銘柄名称</stp>
        <tr r="B91" s="35"/>
        <tr r="B23" s="5"/>
      </tp>
      <tp t="s">
        <v>みずほフィナンシャルＧ</v>
        <stp/>
        <stp>Market</stp>
        <stp>STOCK</stp>
        <stp>84110.T</stp>
        <stp>銘柄名称</stp>
        <tr r="B33" s="35"/>
      </tp>
      <tp t="s">
        <v>ＪＦＥホールディングス</v>
        <stp/>
        <stp>Market</stp>
        <stp>STOCK</stp>
        <stp>54110.T</stp>
        <stp>銘柄名称</stp>
        <tr r="B7" s="39"/>
      </tp>
      <tp t="s">
        <v>ビジョン</v>
        <stp/>
        <stp>Market</stp>
        <stp>STOCK</stp>
        <stp>94160.T</stp>
        <stp>銘柄名称</stp>
        <tr r="B103" s="35"/>
        <tr r="B15" s="5"/>
      </tp>
      <tp t="s">
        <v>北紡</v>
        <stp/>
        <stp>Market</stp>
        <stp>STOCK</stp>
        <stp>34090.T</stp>
        <stp>銘柄名称</stp>
        <tr r="B131" s="35"/>
        <tr r="B21" s="8"/>
      </tp>
      <tp t="s">
        <v>エムティーアイ</v>
        <stp/>
        <stp>Market</stp>
        <stp>STOCK</stp>
        <stp>94380.T</stp>
        <stp>銘柄名称</stp>
        <tr r="B41" s="45"/>
      </tp>
      <tp t="s">
        <v>ＮＴＴ</v>
        <stp/>
        <stp>Market</stp>
        <stp>STOCK</stp>
        <stp>94320.T</stp>
        <stp>銘柄名称</stp>
        <tr r="B36" s="35"/>
        <tr r="B10" s="39"/>
      </tp>
      <tp t="s">
        <v>ＫＤＤＩ</v>
        <stp/>
        <stp>Market</stp>
        <stp>STOCK</stp>
        <stp>94330.T</stp>
        <stp>銘柄名称</stp>
        <tr r="B58" s="35"/>
      </tp>
      <tp t="s">
        <v>ＬｉｂＷｏｒｋ</v>
        <stp/>
        <stp>Market</stp>
        <stp>STOCK</stp>
        <stp>14310.T</stp>
        <stp>銘柄名称</stp>
        <tr r="B126" s="35"/>
        <tr r="B13" s="8"/>
      </tp>
      <tp t="s">
        <v>共同ピーアール</v>
        <stp/>
        <stp>Market</stp>
        <stp>STOCK</stp>
        <stp>24360.T</stp>
        <stp>銘柄名称</stp>
        <tr r="B59" s="35"/>
      </tp>
      <tp t="s">
        <v>アマノ</v>
        <stp/>
        <stp>Market</stp>
        <stp>STOCK</stp>
        <stp>64360.T</stp>
        <stp>銘柄名称</stp>
        <tr r="B67" s="35"/>
      </tp>
      <tp t="s">
        <v>ウェルネット</v>
        <stp/>
        <stp>Market</stp>
        <stp>STOCK</stp>
        <stp>24280.T</stp>
        <stp>銘柄名称</stp>
        <tr r="B55" s="35"/>
      </tp>
      <tp t="s">
        <v>アズーム</v>
        <stp/>
        <stp>Market</stp>
        <stp>STOCK</stp>
        <stp>34960.T</stp>
        <stp>銘柄名称</stp>
        <tr r="B9" s="35"/>
      </tp>
      <tp t="s">
        <v>コマースＯＮＥＨＬＤＧＳ</v>
        <stp/>
        <stp>Market</stp>
        <stp>STOCK</stp>
        <stp>44960.T</stp>
        <stp>銘柄名称</stp>
        <tr r="B125" s="35"/>
        <tr r="B27" s="5"/>
      </tp>
      <tp t="s">
        <v>アイキューブドシステムズ</v>
        <stp/>
        <stp>Market</stp>
        <stp>STOCK</stp>
        <stp>44950.T</stp>
        <stp>銘柄名称</stp>
        <tr r="B106" s="35"/>
        <tr r="B24" s="5"/>
      </tp>
      <tp t="s">
        <v>グロバルリンクマネジメント</v>
        <stp/>
        <stp>Market</stp>
        <stp>STOCK</stp>
        <stp>34860.T</stp>
        <stp>銘柄名称</stp>
        <tr r="B72" s="35"/>
      </tp>
      <tp t="s">
        <v>出前館</v>
        <stp/>
        <stp>Market</stp>
        <stp>STOCK</stp>
        <stp>24840.T</stp>
        <stp>銘柄名称</stp>
        <tr r="B6" s="45"/>
      </tp>
    </main>
    <main first="rtdsrv.ad817209c5f1483bb98190a850b15b35">
      <tp t="s">
        <v>クオンツ総研ホールディンク</v>
        <stp/>
        <stp>Market</stp>
        <stp>STOCK</stp>
        <stp>95520.T</stp>
        <stp>銘柄名称</stp>
        <tr r="B100" s="35"/>
        <tr r="B11" s="5"/>
      </tp>
      <tp t="s">
        <v>ＡＩフュージョン</v>
        <stp/>
        <stp>Market</stp>
        <stp>STOCK</stp>
        <stp>254A0.T</stp>
        <stp>銘柄名称</stp>
        <tr r="B147" s="35"/>
        <tr r="B12" s="8"/>
      </tp>
      <tp t="s">
        <v>ＣＲＡＶＩＡ</v>
        <stp/>
        <stp>Market</stp>
        <stp>STOCK</stp>
        <stp>65730.T</stp>
        <stp>銘柄名称</stp>
        <tr r="B140" s="35"/>
        <tr r="B15" s="8"/>
      </tp>
      <tp t="s">
        <v>免疫生物研究所</v>
        <stp/>
        <stp>Market</stp>
        <stp>STOCK</stp>
        <stp>45700.T</stp>
        <stp>銘柄名称</stp>
        <tr r="B60" s="35"/>
      </tp>
      <tp t="s">
        <v>コンヴァノ</v>
        <stp/>
        <stp>Market</stp>
        <stp>STOCK</stp>
        <stp>65740.T</stp>
        <stp>銘柄名称</stp>
        <tr r="B114" s="35"/>
        <tr r="B5" s="5"/>
        <tr r="B7" s="8"/>
      </tp>
      <tp t="s">
        <v>第一三共</v>
        <stp/>
        <stp>Market</stp>
        <stp>STOCK</stp>
        <stp>45680.T</stp>
        <stp>銘柄名称</stp>
        <tr r="B17" s="35"/>
      </tp>
      <tp t="s">
        <v>中外製薬</v>
        <stp/>
        <stp>Market</stp>
        <stp>STOCK</stp>
        <stp>45190.T</stp>
        <stp>銘柄名称</stp>
        <tr r="B16" s="35"/>
      </tp>
      <tp t="s">
        <v>日本新薬</v>
        <stp/>
        <stp>Market</stp>
        <stp>STOCK</stp>
        <stp>45160.T</stp>
        <stp>銘柄名称</stp>
        <tr r="B32" s="35"/>
      </tp>
      <tp t="s">
        <v>コーナン商事</v>
        <stp/>
        <stp>Market</stp>
        <stp>STOCK</stp>
        <stp>75160.T</stp>
        <stp>銘柄名称</stp>
        <tr r="B9" s="39"/>
      </tp>
      <tp t="s">
        <v>九州電力</v>
        <stp/>
        <stp>Market</stp>
        <stp>STOCK</stp>
        <stp>95080.T</stp>
        <stp>銘柄名称</stp>
        <tr r="B52" s="35"/>
      </tp>
      <tp t="s">
        <v>関西電力</v>
        <stp/>
        <stp>Market</stp>
        <stp>STOCK</stp>
        <stp>95030.T</stp>
        <stp>銘柄名称</stp>
        <tr r="B26" s="35"/>
      </tp>
      <tp t="s">
        <v>塩野義製薬</v>
        <stp/>
        <stp>Market</stp>
        <stp>STOCK</stp>
        <stp>45070.T</stp>
        <stp>銘柄名称</stp>
        <tr r="B66" s="35"/>
      </tp>
      <tp t="s">
        <v>ディスラプターズ</v>
        <stp/>
        <stp>Market</stp>
        <stp>STOCK</stp>
        <stp>65380.T</stp>
        <stp>銘柄名称</stp>
        <tr r="B117" s="35"/>
      </tp>
      <tp t="s">
        <v>エリッツホールディングス</v>
        <stp/>
        <stp>Market</stp>
        <stp>STOCK</stp>
        <stp>55330.T</stp>
        <stp>銘柄名称</stp>
        <tr r="B39" s="35"/>
      </tp>
      <tp t="s">
        <v>東京瓦斯</v>
        <stp/>
        <stp>Market</stp>
        <stp>STOCK</stp>
        <stp>95310.T</stp>
        <stp>銘柄名称</stp>
        <tr r="B27" s="35"/>
      </tp>
      <tp t="s">
        <v>ミガロホールディングス</v>
        <stp/>
        <stp>Market</stp>
        <stp>STOCK</stp>
        <stp>55350.T</stp>
        <stp>銘柄名称</stp>
        <tr r="B2" s="38"/>
        <tr r="B3" s="37"/>
      </tp>
      <tp t="s">
        <v>アウトルックコンサルティング</v>
        <stp/>
        <stp>Market</stp>
        <stp>STOCK</stp>
        <stp>55960.T</stp>
        <stp>銘柄名称</stp>
        <tr r="B98" s="35"/>
        <tr r="B3" s="5"/>
      </tp>
      <tp t="s">
        <v>ＨＰＣシステムズ</v>
        <stp/>
        <stp>Market</stp>
        <stp>STOCK</stp>
        <stp>65970.T</stp>
        <stp>銘柄名称</stp>
        <tr r="B84" s="35"/>
      </tp>
      <tp t="s">
        <v>フルッタフルッタ</v>
        <stp/>
        <stp>Market</stp>
        <stp>STOCK</stp>
        <stp>25860.T</stp>
        <stp>銘柄名称</stp>
        <tr r="B8" s="37"/>
      </tp>
      <tp t="s">
        <v>ペプチドリーム</v>
        <stp/>
        <stp>Market</stp>
        <stp>STOCK</stp>
        <stp>45870.T</stp>
        <stp>銘柄名称</stp>
        <tr r="B41" s="35"/>
      </tp>
    </main>
    <main first="rtdsrv.ad817209c5f1483bb98190a850b15b35">
      <tp t="s">
        <v>ネクソン</v>
        <stp/>
        <stp>Market</stp>
        <stp>STOCK</stp>
        <stp>36590.T</stp>
        <stp>銘柄名称</stp>
        <tr r="B133" s="35"/>
        <tr r="B14" s="8"/>
      </tp>
      <tp t="s">
        <v>正興電機製作所</v>
        <stp/>
        <stp>Market</stp>
        <stp>STOCK</stp>
        <stp>66530.T</stp>
        <stp>銘柄名称</stp>
        <tr r="B23" s="35"/>
      </tp>
      <tp t="s">
        <v>ＧＸＵＳ適格社債Ｈ有</v>
        <stp/>
        <stp>Market</stp>
        <stp>STOCK</stp>
        <stp>467A0.T</stp>
        <stp>銘柄名称</stp>
        <tr r="B4" s="45"/>
      </tp>
      <tp t="s">
        <v>アイスタイル</v>
        <stp/>
        <stp>Market</stp>
        <stp>STOCK</stp>
        <stp>36600.T</stp>
        <stp>銘柄名称</stp>
        <tr r="B10" s="35"/>
      </tp>
      <tp t="s">
        <v>エムアップホールディングス</v>
        <stp/>
        <stp>Market</stp>
        <stp>STOCK</stp>
        <stp>36610.T</stp>
        <stp>銘柄名称</stp>
        <tr r="B124" s="35"/>
        <tr r="B22" s="5"/>
      </tp>
      <tp t="s">
        <v>オリエンタルランド</v>
        <stp/>
        <stp>Market</stp>
        <stp>STOCK</stp>
        <stp>46610.T</stp>
        <stp>銘柄名称</stp>
        <tr r="B18" s="35"/>
      </tp>
      <tp t="s">
        <v>モブキャストＨＬＤＧＳ</v>
        <stp/>
        <stp>Market</stp>
        <stp>STOCK</stp>
        <stp>36640.T</stp>
        <stp>銘柄名称</stp>
        <tr r="B134" s="35"/>
        <tr r="B10" s="8"/>
      </tp>
      <tp t="s">
        <v>日水コン</v>
        <stp/>
        <stp>Market</stp>
        <stp>STOCK</stp>
        <stp>261A0.T</stp>
        <stp>銘柄名称</stp>
        <tr r="B39" s="45"/>
      </tp>
      <tp t="s">
        <v>ＱＤレーザ</v>
        <stp/>
        <stp>Market</stp>
        <stp>STOCK</stp>
        <stp>66130.T</stp>
        <stp>銘柄名称</stp>
        <tr r="B45" s="35"/>
      </tp>
      <tp t="s">
        <v>京都きもの友禅ＨＤ</v>
        <stp/>
        <stp>Market</stp>
        <stp>STOCK</stp>
        <stp>76150.T</stp>
        <stp>銘柄名称</stp>
        <tr r="B20" s="45"/>
      </tp>
      <tp t="s">
        <v>ジーイエット</v>
        <stp/>
        <stp>Market</stp>
        <stp>STOCK</stp>
        <stp>76030.T</stp>
        <stp>銘柄名称</stp>
        <tr r="B143" s="35"/>
        <tr r="B5" s="8"/>
      </tp>
      <tp t="s">
        <v>野村ホールディングス</v>
        <stp/>
        <stp>Market</stp>
        <stp>STOCK</stp>
        <stp>86040.T</stp>
        <stp>銘柄名称</stp>
        <tr r="B116" s="35"/>
        <tr r="B3" s="39"/>
      </tp>
      <tp t="s">
        <v>ＩＮＰＥＸ</v>
        <stp/>
        <stp>Market</stp>
        <stp>STOCK</stp>
        <stp>16050.T</stp>
        <stp>銘柄名称</stp>
        <tr r="B4" s="35"/>
        <tr r="B6" s="39"/>
      </tp>
      <tp t="s">
        <v>ＣＧＳホールディングス</v>
        <stp/>
        <stp>Market</stp>
        <stp>STOCK</stp>
        <stp>66330.T</stp>
        <stp>銘柄名称</stp>
        <tr r="B23" s="45"/>
      </tp>
      <tp t="s">
        <v>アクセルマーク</v>
        <stp/>
        <stp>Market</stp>
        <stp>STOCK</stp>
        <stp>36240.T</stp>
        <stp>銘柄名称</stp>
        <tr r="B132" s="35"/>
        <tr r="B24" s="8"/>
        <tr r="B38" s="45"/>
      </tp>
      <tp t="s">
        <v>ＣＲＩ・ミドルウェア</v>
        <stp/>
        <stp>Market</stp>
        <stp>STOCK</stp>
        <stp>36980.T</stp>
        <stp>銘柄名称</stp>
        <tr r="B12" s="35"/>
      </tp>
      <tp t="s">
        <v>セレス</v>
        <stp/>
        <stp>Market</stp>
        <stp>STOCK</stp>
        <stp>36960.T</stp>
        <stp>銘柄名称</stp>
        <tr r="B115" s="35"/>
        <tr r="B28" s="5"/>
      </tp>
      <tp t="s">
        <v>ＳＨＩＦＴ</v>
        <stp/>
        <stp>Market</stp>
        <stp>STOCK</stp>
        <stp>36970.T</stp>
        <stp>銘柄名称</stp>
        <tr r="B31" s="35"/>
      </tp>
      <tp t="s">
        <v>北里コーポレーション</v>
        <stp/>
        <stp>Market</stp>
        <stp>STOCK</stp>
        <stp>368A0.T</stp>
        <stp>銘柄名称</stp>
        <tr r="B47" s="35"/>
      </tp>
      <tp t="s">
        <v>サイバーリンクス</v>
        <stp/>
        <stp>Market</stp>
        <stp>STOCK</stp>
        <stp>36830.T</stp>
        <stp>銘柄名称</stp>
        <tr r="B104" s="35"/>
      </tp>
      <tp t="s">
        <v>ジャストシステム</v>
        <stp/>
        <stp>Market</stp>
        <stp>STOCK</stp>
        <stp>46860.T</stp>
        <stp>銘柄名称</stp>
        <tr r="B48" s="45"/>
      </tp>
      <tp t="s">
        <v>フィックスターズ</v>
        <stp/>
        <stp>Market</stp>
        <stp>STOCK</stp>
        <stp>36870.T</stp>
        <stp>銘柄名称</stp>
        <tr r="B11" s="35"/>
      </tp>
      <tp t="s">
        <v>キヤノン</v>
        <stp/>
        <stp>Market</stp>
        <stp>STOCK</stp>
        <stp>77510.T</stp>
        <stp>銘柄名称</stp>
        <tr r="B29" s="45"/>
      </tp>
      <tp t="s">
        <v>アンリツ</v>
        <stp/>
        <stp>Market</stp>
        <stp>STOCK</stp>
        <stp>67540.T</stp>
        <stp>銘柄名称</stp>
        <tr r="B43" s="45"/>
      </tp>
      <tp t="s">
        <v>セック</v>
        <stp/>
        <stp>Market</stp>
        <stp>STOCK</stp>
        <stp>37410.T</stp>
        <stp>銘柄名称</stp>
        <tr r="B54" s="35"/>
      </tp>
      <tp t="s">
        <v>東計電算</v>
        <stp/>
        <stp>Market</stp>
        <stp>STOCK</stp>
        <stp>47460.T</stp>
        <stp>銘柄名称</stp>
        <tr r="B65" s="35"/>
      </tp>
      <tp t="s">
        <v>アドバンスト・メディア</v>
        <stp/>
        <stp>Market</stp>
        <stp>STOCK</stp>
        <stp>37730.T</stp>
        <stp>銘柄名称</stp>
        <tr r="B30" s="35"/>
      </tp>
      <tp t="s">
        <v>サイボウズ</v>
        <stp/>
        <stp>Market</stp>
        <stp>STOCK</stp>
        <stp>47760.T</stp>
        <stp>銘柄名称</stp>
        <tr r="B57" s="35"/>
      </tp>
      <tp t="s">
        <v>ＳＡＮＴＥＣＨＯＬＤＩＮＧＳ</v>
        <stp/>
        <stp>Market</stp>
        <stp>STOCK</stp>
        <stp>67770.T</stp>
        <stp>銘柄名称</stp>
        <tr r="B37" s="35"/>
      </tp>
      <tp t="s">
        <v>ザインエレクトロニクス</v>
        <stp/>
        <stp>Market</stp>
        <stp>STOCK</stp>
        <stp>67690.T</stp>
        <stp>銘柄名称</stp>
        <tr r="B18" s="45"/>
      </tp>
      <tp t="s">
        <v>クリーク・アンド・リバー社</v>
        <stp/>
        <stp>Market</stp>
        <stp>STOCK</stp>
        <stp>47630.T</stp>
        <stp>銘柄名称</stp>
        <tr r="B111" s="35"/>
      </tp>
      <tp t="s">
        <v>美樹工業</v>
        <stp/>
        <stp>Market</stp>
        <stp>STOCK</stp>
        <stp>17180.T</stp>
        <stp>銘柄名称</stp>
        <tr r="B7" s="45"/>
      </tp>
      <tp t="s">
        <v>古河機金</v>
        <stp/>
        <stp>Market</stp>
        <stp>STOCK</stp>
        <stp>57150.T</stp>
        <stp>銘柄名称</stp>
        <tr r="B11" s="39"/>
      </tp>
      <tp t="s">
        <v>島津製作所</v>
        <stp/>
        <stp>Market</stp>
        <stp>STOCK</stp>
        <stp>77010.T</stp>
        <stp>銘柄名称</stp>
        <tr r="B46" s="45"/>
      </tp>
      <tp t="s">
        <v>ソフトウェア・サービス</v>
        <stp/>
        <stp>Market</stp>
        <stp>STOCK</stp>
        <stp>37330.T</stp>
        <stp>銘柄名称</stp>
        <tr r="B33" s="45"/>
      </tp>
      <tp t="s">
        <v>エス・サイエンス</v>
        <stp/>
        <stp>Market</stp>
        <stp>STOCK</stp>
        <stp>57210.T</stp>
        <stp>銘柄名称</stp>
        <tr r="B138" s="35"/>
        <tr r="B8" s="8"/>
      </tp>
      <tp t="s">
        <v>フォーシーズＨＤ</v>
        <stp/>
        <stp>Market</stp>
        <stp>STOCK</stp>
        <stp>37260.T</stp>
        <stp>銘柄名称</stp>
        <tr r="B135" s="35"/>
        <tr r="B20" s="8"/>
      </tp>
      <tp t="s">
        <v>シンクレイヤ</v>
        <stp/>
        <stp>Market</stp>
        <stp>STOCK</stp>
        <stp>17240.T</stp>
        <stp>銘柄名称</stp>
        <tr r="B3" s="35"/>
      </tp>
      <tp t="s">
        <v>ダイセキ</v>
        <stp/>
        <stp>Market</stp>
        <stp>STOCK</stp>
        <stp>97930.T</stp>
        <stp>銘柄名称</stp>
        <tr r="B36" s="45"/>
      </tp>
      <tp t="s">
        <v>Ｔ＆Ｄホールディングス</v>
        <stp/>
        <stp>Market</stp>
        <stp>STOCK</stp>
        <stp>87950.T</stp>
        <stp>銘柄名称</stp>
        <tr r="B4" s="39"/>
      </tp>
      <tp t="s">
        <v>フィンテックグローバル</v>
        <stp/>
        <stp>Market</stp>
        <stp>STOCK</stp>
        <stp>87890.T</stp>
        <stp>銘柄名称</stp>
        <tr r="B95" s="35"/>
        <tr r="B25" s="5"/>
      </tp>
      <tp t="s">
        <v>ＧＭＯインターネット</v>
        <stp/>
        <stp>Market</stp>
        <stp>STOCK</stp>
        <stp>47840.T</stp>
        <stp>銘柄名称</stp>
        <tr r="B19" s="35"/>
      </tp>
    </main>
    <main first="rtdsrv.ad817209c5f1483bb98190a850b15b35">
      <tp t="s">
        <v>ＳＵＮＡＳＴＥＲＩＳＫ</v>
        <stp/>
        <stp>Market</stp>
        <stp>STOCK</stp>
        <stp>40530.T</stp>
        <stp>銘柄名称</stp>
        <tr r="B35" s="45"/>
      </tp>
      <tp t="s">
        <v>ＧＭＯフィナンシャルゲート</v>
        <stp/>
        <stp>Market</stp>
        <stp>STOCK</stp>
        <stp>40510.T</stp>
        <stp>銘柄名称</stp>
        <tr r="B80" s="35"/>
      </tp>
      <tp t="s">
        <v>日本情報クリエイト</v>
        <stp/>
        <stp>Market</stp>
        <stp>STOCK</stp>
        <stp>40540.T</stp>
        <stp>銘柄名称</stp>
        <tr r="B81" s="35"/>
      </tp>
    </main>
    <main first="rtdsrv.ad817209c5f1483bb98190a850b15b35">
      <tp t="s">
        <v>識学</v>
        <stp/>
        <stp>Market</stp>
        <stp>STOCK</stp>
        <stp>70490.T</stp>
        <stp>銘柄名称</stp>
        <tr r="B123" s="35"/>
        <tr r="B8" s="5"/>
      </tp>
      <tp t="s">
        <v>南海化学</v>
        <stp/>
        <stp>Market</stp>
        <stp>STOCK</stp>
        <stp>40400.T</stp>
        <stp>銘柄名称</stp>
        <tr r="B109" s="35"/>
        <tr r="B29" s="5"/>
      </tp>
      <tp t="s">
        <v>ポート</v>
        <stp/>
        <stp>Market</stp>
        <stp>STOCK</stp>
        <stp>70470.T</stp>
        <stp>銘柄名称</stp>
        <tr r="B74" s="35"/>
      </tp>
    </main>
    <main first="rtdsrv.ad817209c5f1483bb98190a850b15b35">
      <tp t="s">
        <v>アンビスホールディングス</v>
        <stp/>
        <stp>Market</stp>
        <stp>STOCK</stp>
        <stp>70710.T</stp>
        <stp>銘柄名称</stp>
        <tr r="B27" s="45"/>
      </tp>
      <tp t="s">
        <v>ＩＢＪ</v>
        <stp/>
        <stp>Market</stp>
        <stp>STOCK</stp>
        <stp>60710.T</stp>
        <stp>銘柄名称</stp>
        <tr r="B99" s="35"/>
        <tr r="B19" s="5"/>
      </tp>
    </main>
    <main first="rtdsrv.ad817209c5f1483bb98190a850b15b35">
      <tp t="s">
        <v>フレアス</v>
        <stp/>
        <stp>Market</stp>
        <stp>STOCK</stp>
        <stp>70620.T</stp>
        <stp>銘柄名称</stp>
        <tr r="B22" s="45"/>
      </tp>
      <tp t="s">
        <v>ＭｏｎｏｔａＲＯ</v>
        <stp/>
        <stp>Market</stp>
        <stp>STOCK</stp>
        <stp>30640.T</stp>
        <stp>銘柄名称</stp>
        <tr r="B83" s="35"/>
      </tp>
      <tp t="s">
        <v>タクマ</v>
        <stp/>
        <stp>Market</stp>
        <stp>STOCK</stp>
        <stp>60130.T</stp>
        <stp>銘柄名称</stp>
        <tr r="B21" s="35"/>
      </tp>
      <tp t="s">
        <v>カラダノート</v>
        <stp/>
        <stp>Market</stp>
        <stp>STOCK</stp>
        <stp>40140.T</stp>
        <stp>銘柄名称</stp>
        <tr r="B90" s="35"/>
        <tr r="B2" s="5"/>
      </tp>
    </main>
    <main first="rtdsrv.ad817209c5f1483bb98190a850b15b35">
      <tp t="s">
        <v>ユアサ・フナシヨク</v>
        <stp/>
        <stp>Market</stp>
        <stp>STOCK</stp>
        <stp>80060.T</stp>
        <stp>銘柄名称</stp>
        <tr r="B10" s="45"/>
      </tp>
      <tp t="s">
        <v>ＮＮ原油ダブル・ブル</v>
        <stp/>
        <stp>Market</stp>
        <stp>STOCK</stp>
        <stp>20380.T</stp>
        <stp>銘柄名称</stp>
        <tr r="B2" s="45"/>
      </tp>
      <tp t="s">
        <v>日本動物高度医療</v>
        <stp/>
        <stp>Market</stp>
        <stp>STOCK</stp>
        <stp>60390.T</stp>
        <stp>銘柄名称</stp>
        <tr r="B22" s="35"/>
      </tp>
      <tp t="s">
        <v>西日本鉄道</v>
        <stp/>
        <stp>Market</stp>
        <stp>STOCK</stp>
        <stp>90310.T</stp>
        <stp>銘柄名称</stp>
        <tr r="B25" s="35"/>
      </tp>
      <tp t="s">
        <v>ラクーンホールディングス</v>
        <stp/>
        <stp>Market</stp>
        <stp>STOCK</stp>
        <stp>30310.T</stp>
        <stp>銘柄名称</stp>
        <tr r="B69" s="35"/>
      </tp>
      <tp t="s">
        <v>豆蔵</v>
        <stp/>
        <stp>Market</stp>
        <stp>STOCK</stp>
        <stp>202A0.T</stp>
        <stp>銘柄名称</stp>
        <tr r="B46" s="35"/>
      </tp>
    </main>
    <main first="rtdsrv.ad817209c5f1483bb98190a850b15b35">
      <tp t="s">
        <v>ラサ工業</v>
        <stp/>
        <stp>Market</stp>
        <stp>STOCK</stp>
        <stp>40220.T</stp>
        <stp>銘柄名称</stp>
        <tr r="B14" s="35"/>
      </tp>
      <tp t="s">
        <v>ＥＮＥＯＳホールディングス</v>
        <stp/>
        <stp>Market</stp>
        <stp>STOCK</stp>
        <stp>50200.T</stp>
        <stp>銘柄名称</stp>
        <tr r="B5" s="39"/>
      </tp>
    </main>
    <main first="rtdsrv.ad817209c5f1483bb98190a850b15b35">
      <tp t="s">
        <v>ＭＡＣＢＥＥＰＬＡＮＥＴ</v>
        <stp/>
        <stp>Market</stp>
        <stp>STOCK</stp>
        <stp>70950.T</stp>
        <stp>銘柄名称</stp>
        <tr r="B68" s="35"/>
      </tp>
      <tp t="s">
        <v>シグマクシス・ホールディンク</v>
        <stp/>
        <stp>Market</stp>
        <stp>STOCK</stp>
        <stp>60880.T</stp>
        <stp>銘柄名称</stp>
        <tr r="B38" s="35"/>
      </tp>
      <tp t="s">
        <v>フォースタートアップス</v>
        <stp/>
        <stp>Market</stp>
        <stp>STOCK</stp>
        <stp>70890.T</stp>
        <stp>銘柄名称</stp>
        <tr r="B121" s="35"/>
        <tr r="B30" s="5"/>
      </tp>
      <tp t="s">
        <v>Ｍ＆Ａキャピタルパートナー</v>
        <stp/>
        <stp>Market</stp>
        <stp>STOCK</stp>
        <stp>60800.T</stp>
        <stp>銘柄名称</stp>
        <tr r="B118" s="35"/>
        <tr r="B17" s="5"/>
      </tp>
    </main>
    <main first="rtdsrv.ad817209c5f1483bb98190a850b15b35">
      <tp t="s">
        <v>タイミー</v>
        <stp/>
        <stp>Market</stp>
        <stp>STOCK</stp>
        <stp>215A0.T</stp>
        <stp>銘柄名称</stp>
        <tr r="B113" s="35"/>
        <tr r="B10" s="5"/>
      </tp>
    </main>
    <main first="rtdsrv.ad817209c5f1483bb98190a850b15b35">
      <tp t="s">
        <v>メディアスホールディングス</v>
        <stp/>
        <stp>Market</stp>
        <stp>STOCK</stp>
        <stp>31540.T</stp>
        <stp>銘柄名称</stp>
        <tr r="B15" s="45"/>
      </tp>
    </main>
    <main first="rtdsrv.ad817209c5f1483bb98190a850b15b35">
      <tp t="s">
        <v>ＦＰＧ</v>
        <stp/>
        <stp>Market</stp>
        <stp>STOCK</stp>
        <stp>71480.T</stp>
        <stp>銘柄名称</stp>
        <tr r="B63" s="35"/>
      </tp>
    </main>
    <main first="rtdsrv.ad817209c5f1483bb98190a850b15b35">
      <tp t="s">
        <v>アクアライン</v>
        <stp/>
        <stp>Market</stp>
        <stp>STOCK</stp>
        <stp>61730.T</stp>
        <stp>銘柄名称</stp>
        <tr r="B5" s="45"/>
      </tp>
      <tp t="s">
        <v>ブランジスタ</v>
        <stp/>
        <stp>Market</stp>
        <stp>STOCK</stp>
        <stp>61760.T</stp>
        <stp>銘柄名称</stp>
        <tr r="B62" s="35"/>
      </tp>
    </main>
    <main first="rtdsrv.ad817209c5f1483bb98190a850b15b35">
      <tp t="s">
        <v>アストマックス</v>
        <stp/>
        <stp>Market</stp>
        <stp>STOCK</stp>
        <stp>71620.T</stp>
        <stp>銘柄名称</stp>
        <tr r="B8" s="45"/>
      </tp>
      <tp t="s">
        <v>アルトナー</v>
        <stp/>
        <stp>Market</stp>
        <stp>STOCK</stp>
        <stp>21630.T</stp>
        <stp>銘柄名称</stp>
        <tr r="B50" s="35"/>
      </tp>
      <tp t="s">
        <v>ジーエヌアイグループ</v>
        <stp/>
        <stp>Market</stp>
        <stp>STOCK</stp>
        <stp>21600.T</stp>
        <stp>銘柄名称</stp>
        <tr r="B89" s="35"/>
      </tp>
      <tp t="s">
        <v>クオルテック</v>
        <stp/>
        <stp>Market</stp>
        <stp>STOCK</stp>
        <stp>91650.T</stp>
        <stp>銘柄名称</stp>
        <tr r="B19" s="45"/>
      </tp>
    </main>
    <main first="rtdsrv.ad817209c5f1483bb98190a850b15b35">
      <tp t="s">
        <v>ユニ・チヤ－ム</v>
        <stp/>
        <stp>Market</stp>
        <stp>STOCK</stp>
        <stp>81130.T</stp>
        <stp>銘柄名称</stp>
        <tr r="B34" s="35"/>
      </tp>
      <tp t="s">
        <v>日本郵船</v>
        <stp/>
        <stp>Market</stp>
        <stp>STOCK</stp>
        <stp>91010.T</stp>
        <stp>銘柄名称</stp>
        <tr r="B5" s="35"/>
      </tp>
      <tp t="s">
        <v>横浜ゴム</v>
        <stp/>
        <stp>Market</stp>
        <stp>STOCK</stp>
        <stp>51010.T</stp>
        <stp>銘柄名称</stp>
        <tr r="B24" s="45"/>
      </tp>
      <tp t="s">
        <v>ツガミ</v>
        <stp/>
        <stp>Market</stp>
        <stp>STOCK</stp>
        <stp>61010.T</stp>
        <stp>銘柄名称</stp>
        <tr r="B76" s="35"/>
      </tp>
      <tp t="s">
        <v>商船三井</v>
        <stp/>
        <stp>Market</stp>
        <stp>STOCK</stp>
        <stp>91040.T</stp>
        <stp>銘柄名称</stp>
        <tr r="B2" s="35"/>
      </tp>
      <tp t="s">
        <v>ＢＩＴＣＯＩＮＪＡＰＡＮ</v>
        <stp/>
        <stp>Market</stp>
        <stp>STOCK</stp>
        <stp>81050.T</stp>
        <stp>銘柄名称</stp>
        <tr r="B144" s="35"/>
        <tr r="B17" s="8"/>
      </tp>
      <tp t="s">
        <v>ＴＯＹＯＴＩＲＥ</v>
        <stp/>
        <stp>Market</stp>
        <stp>STOCK</stp>
        <stp>51050.T</stp>
        <stp>銘柄名称</stp>
        <tr r="B31" s="45"/>
      </tp>
    </main>
    <main first="rtdsrv.ad817209c5f1483bb98190a850b15b35">
      <tp t="s">
        <v>ＴＯＲＩＣＯ</v>
        <stp/>
        <stp>Market</stp>
        <stp>STOCK</stp>
        <stp>71380.T</stp>
        <stp>銘柄名称</stp>
        <tr r="B141" s="35"/>
        <tr r="B23" s="8"/>
      </tp>
      <tp t="s">
        <v>サンリオ</v>
        <stp/>
        <stp>Market</stp>
        <stp>STOCK</stp>
        <stp>81360.T</stp>
        <stp>銘柄名称</stp>
        <tr r="B88" s="35"/>
        <tr r="B4" s="5"/>
      </tp>
      <tp t="s">
        <v>Ｈａｍｅｅ</v>
        <stp/>
        <stp>Market</stp>
        <stp>STOCK</stp>
        <stp>31340.T</stp>
        <stp>銘柄名称</stp>
        <tr r="B7" s="35"/>
      </tp>
    </main>
    <main first="rtdsrv.ad817209c5f1483bb98190a850b15b35">
      <tp t="s">
        <v>ＬＩＦＵＬＬ</v>
        <stp/>
        <stp>Market</stp>
        <stp>STOCK</stp>
        <stp>21200.T</stp>
        <stp>銘柄名称</stp>
        <tr r="B6" s="38"/>
      </tp>
      <tp t="s">
        <v>マーチャント・バンカーズ</v>
        <stp/>
        <stp>Market</stp>
        <stp>STOCK</stp>
        <stp>31210.T</stp>
        <stp>銘柄名称</stp>
        <tr r="B129" s="35"/>
        <tr r="B19" s="8"/>
      </tp>
      <tp t="s">
        <v>藤倉コンポジット</v>
        <stp/>
        <stp>Market</stp>
        <stp>STOCK</stp>
        <stp>51210.T</stp>
        <stp>銘柄名称</stp>
        <tr r="B20" s="35"/>
      </tp>
    </main>
    <main first="rtdsrv.ad817209c5f1483bb98190a850b15b35">
      <tp t="s">
        <v>アトラエ</v>
        <stp/>
        <stp>Market</stp>
        <stp>STOCK</stp>
        <stp>61940.T</stp>
        <stp>銘柄名称</stp>
        <tr r="B44" s="35"/>
      </tp>
      <tp t="s">
        <v>ＡＮＡＰホールディングス</v>
        <stp/>
        <stp>Market</stp>
        <stp>STOCK</stp>
        <stp>31890.T</stp>
        <stp>銘柄名称</stp>
        <tr r="B130" s="35"/>
        <tr r="B2" s="8"/>
        <tr r="B9" s="37"/>
      </tp>
      <tp t="s">
        <v>ＫＨネオケム</v>
        <stp/>
        <stp>Market</stp>
        <stp>STOCK</stp>
        <stp>41890.T</stp>
        <stp>銘柄名称</stp>
        <tr r="B94" s="35"/>
      </tp>
      <tp t="s">
        <v/>
        <stp/>
        <stp>Market</stp>
        <stp>STOCK</stp>
        <stp/>
        <stp>市場部略称</stp>
        <tr r="C94" s="45"/>
        <tr r="C103" s="45"/>
        <tr r="C72" s="45"/>
        <tr r="C51" s="45"/>
        <tr r="C90" s="45"/>
        <tr r="C84" s="45"/>
        <tr r="C97" s="45"/>
        <tr r="C76" s="45"/>
        <tr r="C73" s="45"/>
        <tr r="C111" s="45"/>
        <tr r="C93" s="45"/>
        <tr r="C82" s="45"/>
        <tr r="C62" s="45"/>
        <tr r="C49" s="45"/>
        <tr r="C116" s="45"/>
        <tr r="C80" s="45"/>
        <tr r="C115" s="45"/>
        <tr r="C112" s="45"/>
        <tr r="C83" s="45"/>
        <tr r="C100" s="45"/>
        <tr r="C113" s="45"/>
        <tr r="C105" s="45"/>
        <tr r="C98" s="45"/>
        <tr r="C79" s="45"/>
        <tr r="C53" s="45"/>
        <tr r="C87" s="45"/>
        <tr r="C114" s="45"/>
        <tr r="C89" s="45"/>
        <tr r="C86" s="45"/>
        <tr r="C108" s="45"/>
        <tr r="C118" s="45"/>
        <tr r="C96" s="45"/>
        <tr r="C109" s="45"/>
        <tr r="C81" s="45"/>
        <tr r="C102" s="45"/>
        <tr r="C101" s="45"/>
        <tr r="C88" s="45"/>
        <tr r="C92" s="45"/>
        <tr r="C71" s="45"/>
        <tr r="C121" s="45"/>
        <tr r="C119" s="45"/>
        <tr r="C99" s="45"/>
        <tr r="C78" s="45"/>
        <tr r="C60" s="45"/>
        <tr r="C107" s="45"/>
        <tr r="C120" s="45"/>
        <tr r="C91" s="45"/>
        <tr r="C95" s="45"/>
        <tr r="C75" s="45"/>
        <tr r="C106" s="45"/>
        <tr r="C110" s="45"/>
        <tr r="C104" s="45"/>
        <tr r="C77" s="45"/>
        <tr r="C117" s="45"/>
        <tr r="C74" s="45"/>
        <tr r="C85" s="45"/>
        <tr r="C50" s="45"/>
        <tr r="C69" s="45"/>
        <tr r="C63" s="45"/>
        <tr r="C67" s="45"/>
        <tr r="C52" s="45"/>
        <tr r="C58" s="45"/>
        <tr r="C66" s="45"/>
        <tr r="C59" s="45"/>
        <tr r="C68" s="45"/>
        <tr r="C61" s="45"/>
        <tr r="C70" s="45"/>
        <tr r="C56" s="45"/>
        <tr r="C54" s="45"/>
        <tr r="C57" s="45"/>
        <tr r="C65" s="45"/>
        <tr r="C55" s="45"/>
        <tr r="C64" s="45"/>
      </tp>
    </main>
    <main first="rtdsrv.ad817209c5f1483bb98190a850b15b35">
      <tp t="s">
        <v>テクノロジーズ</v>
        <stp/>
        <stp>Market</stp>
        <stp>STOCK</stp>
        <stp>52480.T</stp>
        <stp>銘柄名称</stp>
        <tr r="B105" s="35"/>
        <tr r="B6" s="5"/>
      </tp>
      <tp t="s">
        <v>ＴＲＥホールディングス</v>
        <stp/>
        <stp>Market</stp>
        <stp>STOCK</stp>
        <stp>92470.T</stp>
        <stp>銘柄名称</stp>
        <tr r="B35" s="35"/>
      </tp>
      <tp t="s">
        <v>ＪＩＧ．ＪＰ</v>
        <stp/>
        <stp>Market</stp>
        <stp>STOCK</stp>
        <stp>52440.T</stp>
        <stp>銘柄名称</stp>
        <tr r="B7" s="38"/>
      </tp>
      <tp t="s">
        <v>イクヨ</v>
        <stp/>
        <stp>Market</stp>
        <stp>STOCK</stp>
        <stp>72730.T</stp>
        <stp>銘柄名称</stp>
        <tr r="B142" s="35"/>
        <tr r="B16" s="8"/>
      </tp>
      <tp t="s">
        <v>ＳＵＢＡＲＵ</v>
        <stp/>
        <stp>Market</stp>
        <stp>STOCK</stp>
        <stp>72700.T</stp>
        <stp>銘柄名称</stp>
        <tr r="B16" s="45"/>
      </tp>
      <tp t="s">
        <v>シルバーライフ</v>
        <stp/>
        <stp>Market</stp>
        <stp>STOCK</stp>
        <stp>92620.T</stp>
        <stp>銘柄名称</stp>
        <tr r="B26" s="45"/>
      </tp>
      <tp t="s">
        <v>ニフティライフスタイル</v>
        <stp/>
        <stp>Market</stp>
        <stp>STOCK</stp>
        <stp>42620.T</stp>
        <stp>銘柄名称</stp>
        <tr r="B82" s="35"/>
      </tp>
      <tp t="s">
        <v>タツモ</v>
        <stp/>
        <stp>Market</stp>
        <stp>STOCK</stp>
        <stp>62660.T</stp>
        <stp>銘柄名称</stp>
        <tr r="B28" s="35"/>
      </tp>
      <tp t="s">
        <v>イオン</v>
        <stp/>
        <stp>Market</stp>
        <stp>STOCK</stp>
        <stp>82670.T</stp>
        <stp>銘柄名称</stp>
        <tr r="B71" s="35"/>
        <tr r="B145" s="35"/>
      </tp>
      <tp t="s">
        <v>ポエック</v>
        <stp/>
        <stp>Market</stp>
        <stp>STOCK</stp>
        <stp>92640.T</stp>
        <stp>銘柄名称</stp>
        <tr r="B87" s="35"/>
      </tp>
      <tp t="s">
        <v>ムービン・ストラテジック・キ</v>
        <stp/>
        <stp>Market</stp>
        <stp>STOCK</stp>
        <stp>421A0.T</stp>
        <stp>銘柄名称</stp>
        <tr r="B120" s="35"/>
        <tr r="B20" s="5"/>
      </tp>
      <tp t="s">
        <v>ＧＲＥＥＮＥＡＲＴＨＩＮＳＴ</v>
        <stp/>
        <stp>Market</stp>
        <stp>STOCK</stp>
        <stp>92120.T</stp>
        <stp>銘柄名称</stp>
        <tr r="B40" s="45"/>
      </tp>
      <tp t="s">
        <v>日本電気硝子</v>
        <stp/>
        <stp>Market</stp>
        <stp>STOCK</stp>
        <stp>52140.T</stp>
        <stp>銘柄名称</stp>
        <tr r="B21" s="45"/>
      </tp>
      <tp t="s">
        <v>日本板硝子</v>
        <stp/>
        <stp>Market</stp>
        <stp>STOCK</stp>
        <stp>52020.T</stp>
        <stp>銘柄名称</stp>
        <tr r="B13" s="39"/>
      </tp>
      <tp t="s">
        <v>インソース</v>
        <stp/>
        <stp>Market</stp>
        <stp>STOCK</stp>
        <stp>62000.T</stp>
        <stp>銘柄名称</stp>
        <tr r="B85" s="35"/>
      </tp>
      <tp t="s">
        <v>バリュークリエーション</v>
        <stp/>
        <stp>Market</stp>
        <stp>STOCK</stp>
        <stp>92380.T</stp>
        <stp>銘柄名称</stp>
        <tr r="B146" s="35"/>
        <tr r="B22" s="8"/>
      </tp>
      <tp t="s">
        <v>ＡＣＳＬ</v>
        <stp/>
        <stp>Market</stp>
        <stp>STOCK</stp>
        <stp>62320.T</stp>
        <stp>銘柄名称</stp>
        <tr r="B7" s="37"/>
      </tp>
      <tp t="s">
        <v>寿スピリッツ</v>
        <stp/>
        <stp>Market</stp>
        <stp>STOCK</stp>
        <stp>22220.T</stp>
        <stp>銘柄名称</stp>
        <tr r="B79" s="35"/>
      </tp>
      <tp t="s">
        <v>児玉化学</v>
        <stp/>
        <stp>Market</stp>
        <stp>STOCK</stp>
        <stp>42220.T</stp>
        <stp>銘柄名称</stp>
        <tr r="B108" s="35"/>
        <tr r="B12" s="5"/>
      </tp>
    </main>
    <main first="rtdsrv.ad817209c5f1483bb98190a850b15b35">
      <tp t="s">
        <v>ポピンズ</v>
        <stp/>
        <stp>Market</stp>
        <stp>STOCK</stp>
        <stp>73580.T</stp>
        <stp>銘柄名称</stp>
        <tr r="B32" s="45"/>
      </tp>
      <tp t="s">
        <v>メタプラネット</v>
        <stp/>
        <stp>Market</stp>
        <stp>STOCK</stp>
        <stp>33500.T</stp>
        <stp>銘柄名称</stp>
        <tr r="B8" s="35"/>
        <tr r="B4" s="37"/>
        <tr r="B3" s="8"/>
        <tr r="B1" s="38"/>
      </tp>
      <tp t="s">
        <v>ＹＥＤＩＧＩＴＡＬ</v>
        <stp/>
        <stp>Market</stp>
        <stp>STOCK</stp>
        <stp>23540.T</stp>
        <stp>銘柄名称</stp>
        <tr r="B75" s="35"/>
      </tp>
      <tp t="s">
        <v>ＨＯＤＬ１</v>
        <stp/>
        <stp>Market</stp>
        <stp>STOCK</stp>
        <stp>23450.T</stp>
        <stp>銘柄名称</stp>
        <tr r="B10" s="37"/>
      </tp>
      <tp t="s">
        <v>シーティーエス</v>
        <stp/>
        <stp>Market</stp>
        <stp>STOCK</stp>
        <stp>43450.T</stp>
        <stp>銘柄名称</stp>
        <tr r="B70" s="35"/>
      </tp>
      <tp t="s">
        <v>アシロ</v>
        <stp/>
        <stp>Market</stp>
        <stp>STOCK</stp>
        <stp>73780.T</stp>
        <stp>銘柄名称</stp>
        <tr r="B40" s="35"/>
        <tr r="B4" s="38"/>
      </tp>
      <tp t="s">
        <v>ケア２１</v>
        <stp/>
        <stp>Market</stp>
        <stp>STOCK</stp>
        <stp>23730.T</stp>
        <stp>銘柄名称</stp>
        <tr r="B28" s="45"/>
      </tp>
      <tp t="s">
        <v>コンフィデンス・インターワーク</v>
        <stp/>
        <stp>Market</stp>
        <stp>STOCK</stp>
        <stp>73740.T</stp>
        <stp>銘柄名称</stp>
        <tr r="B48" s="35"/>
      </tp>
      <tp t="s">
        <v>松本油脂製薬</v>
        <stp/>
        <stp>Market</stp>
        <stp>STOCK</stp>
        <stp>43650.T</stp>
        <stp>銘柄名称</stp>
        <tr r="B11" s="45"/>
      </tp>
      <tp t="s">
        <v>三井住友フィナンシャルＧ</v>
        <stp/>
        <stp>Market</stp>
        <stp>STOCK</stp>
        <stp>83160.T</stp>
        <stp>銘柄名称</stp>
        <tr r="B102" s="35"/>
      </tp>
      <tp t="s">
        <v>システナ</v>
        <stp/>
        <stp>Market</stp>
        <stp>STOCK</stp>
        <stp>23170.T</stp>
        <stp>銘柄名称</stp>
        <tr r="B86" s="35"/>
      </tp>
      <tp t="s">
        <v>松屋アールアンドディ</v>
        <stp/>
        <stp>Market</stp>
        <stp>STOCK</stp>
        <stp>73170.T</stp>
        <stp>銘柄名称</stp>
        <tr r="B43" s="35"/>
      </tp>
      <tp t="s">
        <v>三菱ＵＦＪフィナンシャルＧ</v>
        <stp/>
        <stp>Market</stp>
        <stp>STOCK</stp>
        <stp>83060.T</stp>
        <stp>銘柄名称</stp>
        <tr r="B101" s="35"/>
        <tr r="B2" s="39"/>
      </tp>
      <tp t="s">
        <v>クオンタムソリューションズ</v>
        <stp/>
        <stp>Market</stp>
        <stp>STOCK</stp>
        <stp>23380.T</stp>
        <stp>銘柄名称</stp>
        <tr r="B128" s="35"/>
        <tr r="B9" s="8"/>
      </tp>
      <tp t="s">
        <v>三菱化工機</v>
        <stp/>
        <stp>Market</stp>
        <stp>STOCK</stp>
        <stp>63310.T</stp>
        <stp>銘柄名称</stp>
        <tr r="B37" s="45"/>
      </tp>
      <tp t="s">
        <v>イオレ</v>
        <stp/>
        <stp>Market</stp>
        <stp>STOCK</stp>
        <stp>23340.T</stp>
        <stp>銘柄名称</stp>
        <tr r="B127" s="35"/>
        <tr r="B11" s="8"/>
      </tp>
      <tp t="s">
        <v>プログレス・テクノロジース</v>
        <stp/>
        <stp>Market</stp>
        <stp>STOCK</stp>
        <stp>339A0.T</stp>
        <stp>銘柄名称</stp>
        <tr r="B107" s="35"/>
        <tr r="B14" s="5"/>
      </tp>
      <tp t="s">
        <v>ブロードバンドセキュリテ</v>
        <stp/>
        <stp>Market</stp>
        <stp>STOCK</stp>
        <stp>43980.T</stp>
        <stp>銘柄名称</stp>
        <tr r="B15" s="35"/>
      </tp>
      <tp t="s">
        <v>スターティアホールディングス</v>
        <stp/>
        <stp>Market</stp>
        <stp>STOCK</stp>
        <stp>33930.T</stp>
        <stp>銘柄名称</stp>
        <tr r="B53" s="35"/>
      </tp>
      <tp t="s">
        <v>プロパティデータバンク</v>
        <stp/>
        <stp>Market</stp>
        <stp>STOCK</stp>
        <stp>43890.T</stp>
        <stp>銘柄名称</stp>
        <tr r="B96" s="35"/>
        <tr r="B21" s="5"/>
      </tp>
      <tp t="s">
        <v>ダイフク</v>
        <stp/>
        <stp>Market</stp>
        <stp>STOCK</stp>
        <stp>63830.T</stp>
        <stp>銘柄名称</stp>
        <tr r="B139" s="35"/>
      </tp>
    </main>
    <main first="rtdsrv.ad817209c5f1483bb98190a850b15b35">
      <tp t="s">
        <v>ＧＸ高配当ＥＳＧ日株</v>
        <stp/>
        <stp>Market</stp>
        <stp>STOCK</stp>
        <stp>28490.T</stp>
        <stp>銘柄名称</stp>
        <tr r="B3" s="45"/>
      </tp>
    </main>
    <main first="rtdsrv.ad817209c5f1483bb98190a850b15b35">
      <tp t="s">
        <v>王子ホールディングス</v>
        <stp/>
        <stp>Market</stp>
        <stp>STOCK</stp>
        <stp>38610.T</stp>
        <stp>銘柄名称</stp>
        <tr r="B8" s="39"/>
      </tp>
    </main>
    <main first="rtdsrv.ad817209c5f1483bb98190a850b15b35">
      <tp t="s">
        <v>長谷工コーポレーシヨン</v>
        <stp/>
        <stp>Market</stp>
        <stp>STOCK</stp>
        <stp>18080.T</stp>
        <stp>銘柄名称</stp>
        <tr r="B12" s="39"/>
      </tp>
      <tp t="s">
        <v>三菱地所</v>
        <stp/>
        <stp>Market</stp>
        <stp>STOCK</stp>
        <stp>88020.T</stp>
        <stp>銘柄名称</stp>
        <tr r="B51" s="35"/>
      </tp>
      <tp t="s">
        <v>ティアック</v>
        <stp/>
        <stp>Market</stp>
        <stp>STOCK</stp>
        <stp>68030.T</stp>
        <stp>銘柄名称</stp>
        <tr r="B14" s="45"/>
      </tp>
      <tp t="s">
        <v>三井不動産</v>
        <stp/>
        <stp>Market</stp>
        <stp>STOCK</stp>
        <stp>88010.T</stp>
        <stp>銘柄名称</stp>
        <tr r="B42" s="35"/>
      </tp>
    </main>
    <main first="rtdsrv.ad817209c5f1483bb98190a850b15b35">
      <tp t="s">
        <v>ＤＥＦＣＯＮＳＵＬＴＩＮＧ</v>
        <stp/>
        <stp>Market</stp>
        <stp>STOCK</stp>
        <stp>48330.T</stp>
        <stp>銘柄名称</stp>
        <tr r="B49" s="35"/>
        <tr r="B137" s="35"/>
        <tr r="B5" s="37"/>
        <tr r="B6" s="8"/>
        <tr r="B3" s="38"/>
      </tp>
    </main>
    <main first="rtdsrv.ad817209c5f1483bb98190a850b15b35">
      <tp t="s">
        <v>リミックスポイント</v>
        <stp/>
        <stp>Market</stp>
        <stp>STOCK</stp>
        <stp>38250.T</stp>
        <stp>銘柄名称</stp>
        <tr r="B93" s="35"/>
        <tr r="B9" s="5"/>
        <tr r="B4" s="8"/>
        <tr r="B5" s="38"/>
        <tr r="B6" s="37"/>
      </tp>
    </main>
    <main first="rtdsrv.ad817209c5f1483bb98190a850b15b35">
      <tp t="s">
        <v>セルソース</v>
        <stp/>
        <stp>Market</stp>
        <stp>STOCK</stp>
        <stp>48800.T</stp>
        <stp>銘柄名称</stp>
        <tr r="B30" s="45"/>
      </tp>
    </main>
    <main first="rtdsrv.ad817209c5f1483bb98190a850b15b35">
      <tp t="s">
        <v>エステー</v>
        <stp/>
        <stp>Market</stp>
        <stp>STOCK</stp>
        <stp>49510.T</stp>
        <stp>銘柄名称</stp>
        <tr r="B17" s="45"/>
      </tp>
    </main>
    <main first="rtdsrv.ad817209c5f1483bb98190a850b15b35">
      <tp t="s">
        <v>イトーキ</v>
        <stp/>
        <stp>Market</stp>
        <stp>STOCK</stp>
        <stp>79720.T</stp>
        <stp>銘柄名称</stp>
        <tr r="B42" s="45"/>
      </tp>
    </main>
    <main first="rtdsrv.ad817209c5f1483bb98190a850b15b35">
      <tp t="s">
        <v>チェンジホールディングス</v>
        <stp/>
        <stp>Market</stp>
        <stp>STOCK</stp>
        <stp>39620.T</stp>
        <stp>銘柄名称</stp>
        <tr r="B64" s="35"/>
      </tp>
    </main>
    <main first="rtdsrv.ad817209c5f1483bb98190a850b15b35">
      <tp t="s">
        <v>モバイルファクトリー</v>
        <stp/>
        <stp>Market</stp>
        <stp>STOCK</stp>
        <stp>39120.T</stp>
        <stp>銘柄名称</stp>
        <tr r="B122" s="35"/>
        <tr r="B7" s="5"/>
      </tp>
      <tp t="s">
        <v>住友林業</v>
        <stp/>
        <stp>Market</stp>
        <stp>STOCK</stp>
        <stp>19110.T</stp>
        <stp>銘柄名称</stp>
        <tr r="B25" s="45"/>
      </tp>
      <tp t="s">
        <v>日本たばこ産業</v>
        <stp/>
        <stp>Market</stp>
        <stp>STOCK</stp>
        <stp>29140.T</stp>
        <stp>銘柄名称</stp>
        <tr r="B110" s="35"/>
      </tp>
      <tp t="s">
        <v>テラスカイ</v>
        <stp/>
        <stp>Market</stp>
        <stp>STOCK</stp>
        <stp>39150.T</stp>
        <stp>銘柄名称</stp>
        <tr r="B13" s="35"/>
      </tp>
    </main>
    <main first="rtdsrv.ad817209c5f1483bb98190a850b15b35">
      <tp t="s">
        <v>ｇｕｍｉ</v>
        <stp/>
        <stp>Market</stp>
        <stp>STOCK</stp>
        <stp>39030.T</stp>
        <stp>銘柄名称</stp>
        <tr r="B136" s="35"/>
        <tr r="B18" s="8"/>
      </tp>
      <tp t="s">
        <v>シンポ</v>
        <stp/>
        <stp>Market</stp>
        <stp>STOCK</stp>
        <stp>59030.T</stp>
        <stp>銘柄名称</stp>
        <tr r="B78" s="35"/>
      </tp>
      <tp t="s">
        <v>ベリテ</v>
        <stp/>
        <stp>Market</stp>
        <stp>STOCK</stp>
        <stp>99040.T</stp>
        <stp>銘柄名称</stp>
        <tr r="B45" s="45"/>
      </tp>
      <tp t="s">
        <v>データセクション</v>
        <stp/>
        <stp>Market</stp>
        <stp>STOCK</stp>
        <stp>39050.T</stp>
        <stp>銘柄名称</stp>
        <tr r="B9" s="38"/>
        <tr r="B2" s="37"/>
      </tp>
    </main>
    <main first="rtdsrv.ad817209c5f1483bb98190a850b15b35">
      <tp t="s">
        <v>カナミックネットワーク</v>
        <stp/>
        <stp>Market</stp>
        <stp>STOCK</stp>
        <stp>39390.T</stp>
        <stp>銘柄名称</stp>
        <tr r="B97" s="35"/>
        <tr r="B13" s="5"/>
      </tp>
      <tp t="s">
        <v>アカツキ</v>
        <stp/>
        <stp>Market</stp>
        <stp>STOCK</stp>
        <stp>39320.T</stp>
        <stp>銘柄名称</stp>
        <tr r="B73" s="35"/>
      </tp>
      <tp t="s">
        <v>チエル</v>
        <stp/>
        <stp>Market</stp>
        <stp>STOCK</stp>
        <stp>39330.T</stp>
        <stp>銘柄名称</stp>
        <tr r="B77" s="35"/>
      </tp>
      <tp t="s">
        <v>ユーグレナ</v>
        <stp/>
        <stp>Market</stp>
        <stp>STOCK</stp>
        <stp>29310.T</stp>
        <stp>銘柄名称</stp>
        <tr r="B6" s="35"/>
      </tp>
      <tp t="s">
        <v>サンフロンティア不動産</v>
        <stp/>
        <stp>Market</stp>
        <stp>STOCK</stp>
        <stp>89340.T</stp>
        <stp>銘柄名称</stp>
        <tr r="B56" s="35"/>
      </tp>
    </main>
    <main first="rtdsrv.ad817209c5f1483bb98190a850b15b35">
      <tp t="s">
        <v>ラクス</v>
        <stp/>
        <stp>Market</stp>
        <stp>STOCK</stp>
        <stp>39230.T</stp>
        <stp>銘柄名称</stp>
        <tr r="B119" s="35"/>
        <tr r="B26" s="5"/>
      </tp>
      <tp t="s">
        <v>東祥</v>
        <stp/>
        <stp>Market</stp>
        <stp>STOCK</stp>
        <stp>89200.T</stp>
        <stp>銘柄名称</stp>
        <tr r="B112" s="35"/>
        <tr r="B18" s="5"/>
      </tp>
      <tp t="s">
        <v>ムトー精工</v>
        <stp/>
        <stp>Market</stp>
        <stp>STOCK</stp>
        <stp>79270.T</stp>
        <stp>銘柄名称</stp>
        <tr r="B24" s="35"/>
      </tp>
    </main>
    <main first="rtdsrv.ad817209c5f1483bb98190a850b15b35">
      <tp t="s">
        <v>立川ブラインド</v>
        <stp/>
        <stp>Market</stp>
        <stp>STOCK</stp>
        <stp>79890.T</stp>
        <stp>銘柄名称</stp>
        <tr r="B13" s="45"/>
      </tp>
      <tp t="s">
        <v>デクセリアルズ</v>
        <stp/>
        <stp>Market</stp>
        <stp>STOCK</stp>
        <stp>49800.T</stp>
        <stp>銘柄名称</stp>
        <tr r="B29" s="35"/>
      </tp>
      <tp t="s">
        <v>村田製作所</v>
        <stp/>
        <stp>Market</stp>
        <stp>STOCK</stp>
        <stp>69810.T</stp>
        <stp>銘柄名称</stp>
        <tr r="B44" s="45"/>
      </tp>
      <tp t="s">
        <v>ソフトバンクグループ</v>
        <stp/>
        <stp>Market</stp>
        <stp>STOCK</stp>
        <stp>99840.T</stp>
        <stp>銘柄名称</stp>
        <tr r="B92" s="35"/>
        <tr r="B16" s="5"/>
      </tp>
    </main>
    <main first="rtdsrv.ad817209c5f1483bb98190a850b15b35">
      <tp>
        <v>75769800</v>
        <stp/>
        <stp>Market</stp>
        <stp>STOCK</stp>
        <stp>99840.T</stp>
        <stp>出来高</stp>
        <tr r="G16" s="5"/>
      </tp>
      <tp>
        <v>428900</v>
        <stp/>
        <stp>Market</stp>
        <stp>STOCK</stp>
        <stp>95520.T</stp>
        <stp>出来高</stp>
        <tr r="G11" s="5"/>
      </tp>
      <tp>
        <v>422500</v>
        <stp/>
        <stp>Market</stp>
        <stp>STOCK</stp>
        <stp>94160.T</stp>
        <stp>出来高</stp>
        <tr r="G15" s="5"/>
      </tp>
      <tp>
        <v>166100</v>
        <stp/>
        <stp>Market</stp>
        <stp>STOCK</stp>
        <stp>89200.T</stp>
        <stp>出来高</stp>
        <tr r="G18" s="5"/>
      </tp>
      <tp>
        <v>2381700</v>
        <stp/>
        <stp>Market</stp>
        <stp>STOCK</stp>
        <stp>81360.T</stp>
        <stp>出来高</stp>
        <tr r="G4" s="5"/>
      </tp>
      <tp>
        <v>3593000</v>
        <stp/>
        <stp>Market</stp>
        <stp>STOCK</stp>
        <stp>87890.T</stp>
        <stp>出来高</stp>
        <tr r="G25" s="5"/>
      </tp>
      <tp t="s">
        <v/>
        <stp/>
        <stp>Market</stp>
        <stp>STOCK</stp>
        <stp/>
        <stp>配当</stp>
        <tr r="M75" s="45"/>
        <tr r="M106" s="45"/>
        <tr r="M49" s="45"/>
        <tr r="M82" s="45"/>
        <tr r="M95" s="45"/>
        <tr r="M62" s="45"/>
        <tr r="M99" s="45"/>
        <tr r="M98" s="45"/>
        <tr r="M90" s="45"/>
        <tr r="M88" s="45"/>
        <tr r="M96" s="45"/>
        <tr r="M83" s="45"/>
        <tr r="M103" s="45"/>
        <tr r="M92" s="45"/>
        <tr r="M100" s="45"/>
        <tr r="M120" s="45"/>
        <tr r="M115" s="45"/>
        <tr r="M86" s="45"/>
        <tr r="M77" s="45"/>
        <tr r="M85" s="45"/>
        <tr r="M60" s="45"/>
        <tr r="M79" s="45"/>
        <tr r="M81" s="45"/>
        <tr r="M121" s="45"/>
        <tr r="M110" s="45"/>
        <tr r="M53" s="45"/>
        <tr r="M105" s="45"/>
        <tr r="M112" s="45"/>
        <tr r="M117" s="45"/>
        <tr r="M118" s="45"/>
        <tr r="M93" s="45"/>
        <tr r="M101" s="45"/>
        <tr r="M104" s="45"/>
        <tr r="M71" s="45"/>
        <tr r="M94" s="45"/>
        <tr r="M91" s="45"/>
        <tr r="M76" s="45"/>
        <tr r="M102" s="45"/>
        <tr r="M89" s="45"/>
        <tr r="M74" s="45"/>
        <tr r="M114" s="45"/>
        <tr r="M51" s="45"/>
        <tr r="M109" s="45"/>
        <tr r="M111" s="45"/>
        <tr r="M107" s="45"/>
        <tr r="M87" s="45"/>
        <tr r="M73" s="45"/>
        <tr r="M108" s="45"/>
        <tr r="M97" s="45"/>
        <tr r="M113" s="45"/>
        <tr r="M78" s="45"/>
        <tr r="M116" s="45"/>
        <tr r="M72" s="45"/>
        <tr r="M80" s="45"/>
        <tr r="M119" s="45"/>
        <tr r="M84" s="45"/>
        <tr r="M66" s="45"/>
        <tr r="M68" s="45"/>
        <tr r="M69" s="45"/>
        <tr r="M70" s="45"/>
        <tr r="M64" s="45"/>
        <tr r="M59" s="45"/>
        <tr r="M67" s="45"/>
        <tr r="M57" s="45"/>
        <tr r="M55" s="45"/>
        <tr r="M61" s="45"/>
        <tr r="M54" s="45"/>
        <tr r="M56" s="45"/>
        <tr r="M52" s="45"/>
        <tr r="M50" s="45"/>
        <tr r="M65" s="45"/>
        <tr r="M63" s="45"/>
        <tr r="M58" s="45"/>
      </tp>
    </main>
    <main first="rtdsrv.ad817209c5f1483bb98190a850b15b35">
      <tp>
        <v>14700</v>
        <stp/>
        <stp>Market</stp>
        <stp>STOCK</stp>
        <stp>39120.T</stp>
        <stp>出来高</stp>
        <tr r="G7" s="5"/>
      </tp>
      <tp>
        <v>202800</v>
        <stp/>
        <stp>Market</stp>
        <stp>STOCK</stp>
        <stp>39390.T</stp>
        <stp>出来高</stp>
        <tr r="G13" s="5"/>
      </tp>
      <tp>
        <v>6060600</v>
        <stp/>
        <stp>Market</stp>
        <stp>STOCK</stp>
        <stp>39230.T</stp>
        <stp>出来高</stp>
        <tr r="G26" s="5"/>
      </tp>
      <tp>
        <v>2127200</v>
        <stp/>
        <stp>Market</stp>
        <stp>STOCK</stp>
        <stp>38250.T</stp>
        <stp>出来高</stp>
        <tr r="G9" s="5"/>
      </tp>
      <tp>
        <v>51700</v>
        <stp/>
        <stp>Market</stp>
        <stp>STOCK</stp>
        <stp>339A0.T</stp>
        <stp>出来高</stp>
        <tr r="G14" s="5"/>
      </tp>
      <tp>
        <v>557500</v>
        <stp/>
        <stp>Market</stp>
        <stp>STOCK</stp>
        <stp>36960.T</stp>
        <stp>出来高</stp>
        <tr r="G28" s="5"/>
      </tp>
      <tp>
        <v>973100</v>
        <stp/>
        <stp>Market</stp>
        <stp>STOCK</stp>
        <stp>36610.T</stp>
        <stp>出来高</stp>
        <tr r="G22" s="5"/>
      </tp>
    </main>
    <main first="rtdsrv.ad817209c5f1483bb98190a850b15b35">
      <tp>
        <v>3873000</v>
        <stp/>
        <stp>Market</stp>
        <stp>STOCK</stp>
        <stp>215A0.T</stp>
        <stp>出来高</stp>
        <tr r="G10" s="5"/>
      </tp>
      <tp>
        <v>55300</v>
        <stp/>
        <stp>Market</stp>
        <stp>STOCK</stp>
        <stp>24100.T</stp>
        <stp>出来高</stp>
        <tr r="G23" s="5"/>
      </tp>
    </main>
    <main first="rtdsrv.ad817209c5f1483bb98190a850b15b35">
      <tp>
        <v>101700</v>
        <stp/>
        <stp>Market</stp>
        <stp>STOCK</stp>
        <stp>70890.T</stp>
        <stp>出来高</stp>
        <tr r="G30" s="5"/>
      </tp>
      <tp>
        <v>16600</v>
        <stp/>
        <stp>Market</stp>
        <stp>STOCK</stp>
        <stp>70490.T</stp>
        <stp>出来高</stp>
        <tr r="G8" s="5"/>
      </tp>
    </main>
    <main first="rtdsrv.ad817209c5f1483bb98190a850b15b35">
      <tp>
        <v>113300</v>
        <stp/>
        <stp>Market</stp>
        <stp>STOCK</stp>
        <stp>60800.T</stp>
        <stp>出来高</stp>
        <tr r="G17" s="5"/>
      </tp>
      <tp>
        <v>296500</v>
        <stp/>
        <stp>Market</stp>
        <stp>STOCK</stp>
        <stp>60710.T</stp>
        <stp>出来高</stp>
        <tr r="G19" s="5"/>
      </tp>
      <tp>
        <v>2070000</v>
        <stp/>
        <stp>Market</stp>
        <stp>STOCK</stp>
        <stp>65740.T</stp>
        <stp>出来高</stp>
        <tr r="G5" s="5"/>
      </tp>
    </main>
    <main first="rtdsrv.ad817209c5f1483bb98190a850b15b35">
      <tp>
        <v>64900</v>
        <stp/>
        <stp>Market</stp>
        <stp>STOCK</stp>
        <stp>52480.T</stp>
        <stp>出来高</stp>
        <tr r="G6" s="5"/>
      </tp>
      <tp>
        <v>2400</v>
        <stp/>
        <stp>Market</stp>
        <stp>STOCK</stp>
        <stp>55960.T</stp>
        <stp>出来高</stp>
        <tr r="G3" s="5"/>
      </tp>
    </main>
    <main first="rtdsrv.ad817209c5f1483bb98190a850b15b35">
      <tp>
        <v>16200</v>
        <stp/>
        <stp>Market</stp>
        <stp>STOCK</stp>
        <stp>43890.T</stp>
        <stp>出来高</stp>
        <tr r="G21" s="5"/>
      </tp>
      <tp>
        <v>111300</v>
        <stp/>
        <stp>Market</stp>
        <stp>STOCK</stp>
        <stp>421A0.T</stp>
        <stp>出来高</stp>
        <tr r="G20" s="5"/>
      </tp>
      <tp>
        <v>558400</v>
        <stp/>
        <stp>Market</stp>
        <stp>STOCK</stp>
        <stp>42220.T</stp>
        <stp>出来高</stp>
        <tr r="G12" s="5"/>
      </tp>
      <tp>
        <v>7200</v>
        <stp/>
        <stp>Market</stp>
        <stp>STOCK</stp>
        <stp>40140.T</stp>
        <stp>出来高</stp>
        <tr r="G2" s="5"/>
      </tp>
      <tp>
        <v>41600</v>
        <stp/>
        <stp>Market</stp>
        <stp>STOCK</stp>
        <stp>40400.T</stp>
        <stp>出来高</stp>
        <tr r="G29" s="5"/>
      </tp>
      <tp>
        <v>8900</v>
        <stp/>
        <stp>Market</stp>
        <stp>STOCK</stp>
        <stp>44960.T</stp>
        <stp>出来高</stp>
        <tr r="G27" s="5"/>
      </tp>
      <tp>
        <v>37500</v>
        <stp/>
        <stp>Market</stp>
        <stp>STOCK</stp>
        <stp>44950.T</stp>
        <stp>出来高</stp>
        <tr r="G24" s="5"/>
      </tp>
    </main>
    <main first="rtdsrv.ad817209c5f1483bb98190a850b15b35">
      <tp t="s">
        <v/>
        <stp/>
        <stp>Market</stp>
        <stp>STOCK</stp>
        <stp/>
        <stp>銘柄名称</stp>
        <tr r="B15" s="39"/>
        <tr r="B21" s="39"/>
        <tr r="B107" s="45"/>
        <tr r="B17" s="39"/>
        <tr r="B14" s="39"/>
        <tr r="B25" s="39"/>
        <tr r="B79" s="45"/>
        <tr r="B19" s="39"/>
        <tr r="B24" s="39"/>
        <tr r="B16" s="39"/>
        <tr r="B22" s="39"/>
        <tr r="B18" s="39"/>
        <tr r="B20" s="39"/>
        <tr r="B93" s="45"/>
        <tr r="B101" s="45"/>
        <tr r="B108" s="45"/>
        <tr r="B113" s="45"/>
        <tr r="B23" s="39"/>
        <tr r="B117" s="45"/>
        <tr r="B60" s="45"/>
        <tr r="B87" s="45"/>
        <tr r="B51" s="45"/>
        <tr r="B72" s="45"/>
        <tr r="B110" s="45"/>
        <tr r="B106" s="45"/>
        <tr r="B86" s="45"/>
        <tr r="B82" s="45"/>
        <tr r="B73" s="45"/>
        <tr r="B78" s="45"/>
        <tr r="B77" s="45"/>
        <tr r="B80" s="45"/>
        <tr r="B114" s="45"/>
        <tr r="B103" s="45"/>
        <tr r="B91" s="45"/>
        <tr r="B119" s="45"/>
        <tr r="B83" s="45"/>
        <tr r="B104" s="45"/>
        <tr r="B121" s="45"/>
        <tr r="B94" s="45"/>
        <tr r="B112" s="45"/>
        <tr r="B109" s="45"/>
        <tr r="B102" s="45"/>
        <tr r="B92" s="45"/>
        <tr r="B53" s="45"/>
        <tr r="B84" s="45"/>
        <tr r="B98" s="45"/>
        <tr r="B76" s="45"/>
        <tr r="B120" s="45"/>
        <tr r="B49" s="45"/>
        <tr r="B111" s="45"/>
        <tr r="B105" s="45"/>
        <tr r="B62" s="45"/>
        <tr r="B89" s="45"/>
        <tr r="B88" s="45"/>
        <tr r="B71" s="45"/>
        <tr r="B96" s="45"/>
        <tr r="B99" s="45"/>
        <tr r="B100" s="45"/>
        <tr r="B118" s="45"/>
        <tr r="B97" s="45"/>
        <tr r="B116" s="45"/>
        <tr r="B115" s="45"/>
        <tr r="B75" s="45"/>
        <tr r="B90" s="45"/>
        <tr r="B85" s="45"/>
        <tr r="B81" s="45"/>
        <tr r="B58" s="45"/>
        <tr r="B74" s="45"/>
        <tr r="B95" s="45"/>
        <tr r="B67" s="45"/>
        <tr r="B52" s="45"/>
        <tr r="B50" s="45"/>
        <tr r="B66" s="45"/>
        <tr r="B56" s="45"/>
        <tr r="B65" s="45"/>
        <tr r="B63" s="45"/>
        <tr r="B59" s="45"/>
        <tr r="B55" s="45"/>
        <tr r="B70" s="45"/>
        <tr r="B69" s="45"/>
        <tr r="B57" s="45"/>
        <tr r="B68" s="45"/>
        <tr r="B54" s="45"/>
        <tr r="B61" s="45"/>
        <tr r="B64" s="45"/>
      </tp>
      <tp>
        <v>395</v>
        <stp/>
        <stp>Market</stp>
        <stp>STOCK</stp>
        <stp>99040.T</stp>
        <stp>現在値</stp>
        <tr r="D45" s="45"/>
      </tp>
      <tp>
        <v>4390</v>
        <stp/>
        <stp>Market</stp>
        <stp>STOCK</stp>
        <stp>99840.T</stp>
        <stp>現在値</stp>
        <tr r="D92" s="35"/>
        <tr r="C16" s="5"/>
      </tp>
      <tp>
        <v>465</v>
        <stp/>
        <stp>Market</stp>
        <stp>STOCK</stp>
        <stp>94780.T</stp>
        <stp>現在値</stp>
        <tr r="D9" s="45"/>
      </tp>
      <tp>
        <v>887</v>
        <stp/>
        <stp>Market</stp>
        <stp>STOCK</stp>
        <stp>94760.T</stp>
        <stp>現在値</stp>
        <tr r="D12" s="45"/>
      </tp>
      <tp>
        <v>1293</v>
        <stp/>
        <stp>Market</stp>
        <stp>STOCK</stp>
        <stp>94160.T</stp>
        <stp>現在値</stp>
        <tr r="D103" s="35"/>
        <tr r="C15" s="5"/>
      </tp>
      <tp>
        <v>685</v>
        <stp/>
        <stp>Market</stp>
        <stp>STOCK</stp>
        <stp>94380.T</stp>
        <stp>現在値</stp>
        <tr r="D41" s="45"/>
      </tp>
      <tp>
        <v>154.6</v>
        <stp/>
        <stp>Market</stp>
        <stp>STOCK</stp>
        <stp>94320.T</stp>
        <stp>現在値</stp>
        <tr r="D36" s="35"/>
        <tr r="D10" s="39"/>
      </tp>
      <tp>
        <v>2694</v>
        <stp/>
        <stp>Market</stp>
        <stp>STOCK</stp>
        <stp>94330.T</stp>
        <stp>現在値</stp>
        <tr r="D58" s="35"/>
      </tp>
      <tp>
        <v>1048</v>
        <stp/>
        <stp>Market</stp>
        <stp>STOCK</stp>
        <stp>95520.T</stp>
        <stp>現在値</stp>
        <tr r="D100" s="35"/>
        <tr r="C11" s="5"/>
      </tp>
      <tp>
        <v>1863</v>
        <stp/>
        <stp>Market</stp>
        <stp>STOCK</stp>
        <stp>95080.T</stp>
        <stp>現在値</stp>
        <tr r="D52" s="35"/>
      </tp>
      <tp>
        <v>2745.5</v>
        <stp/>
        <stp>Market</stp>
        <stp>STOCK</stp>
        <stp>95030.T</stp>
        <stp>現在値</stp>
        <tr r="D26" s="35"/>
      </tp>
      <tp>
        <v>7769</v>
        <stp/>
        <stp>Market</stp>
        <stp>STOCK</stp>
        <stp>95310.T</stp>
        <stp>現在値</stp>
        <tr r="D27" s="35"/>
      </tp>
      <tp>
        <v>3635</v>
        <stp/>
        <stp>Market</stp>
        <stp>STOCK</stp>
        <stp>97930.T</stp>
        <stp>現在値</stp>
        <tr r="D36" s="45"/>
      </tp>
      <tp>
        <v>3145</v>
        <stp/>
        <stp>Market</stp>
        <stp>STOCK</stp>
        <stp>90310.T</stp>
        <stp>現在値</stp>
        <tr r="D25" s="35"/>
      </tp>
      <tp>
        <v>1600</v>
        <stp/>
        <stp>Market</stp>
        <stp>STOCK</stp>
        <stp>91650.T</stp>
        <stp>現在値</stp>
        <tr r="D19" s="45"/>
      </tp>
      <tp>
        <v>5140</v>
        <stp/>
        <stp>Market</stp>
        <stp>STOCK</stp>
        <stp>91040.T</stp>
        <stp>現在値</stp>
        <tr r="D2" s="35"/>
      </tp>
      <tp>
        <v>5049</v>
        <stp/>
        <stp>Market</stp>
        <stp>STOCK</stp>
        <stp>91010.T</stp>
        <stp>現在値</stp>
        <tr r="D5" s="35"/>
      </tp>
      <tp>
        <v>1709</v>
        <stp/>
        <stp>Market</stp>
        <stp>STOCK</stp>
        <stp>92470.T</stp>
        <stp>現在値</stp>
        <tr r="D35" s="35"/>
      </tp>
      <tp>
        <v>1741</v>
        <stp/>
        <stp>Market</stp>
        <stp>STOCK</stp>
        <stp>92640.T</stp>
        <stp>現在値</stp>
        <tr r="D87" s="35"/>
      </tp>
      <tp>
        <v>818</v>
        <stp/>
        <stp>Market</stp>
        <stp>STOCK</stp>
        <stp>92620.T</stp>
        <stp>現在値</stp>
        <tr r="D26" s="45"/>
      </tp>
      <tp>
        <v>399</v>
        <stp/>
        <stp>Market</stp>
        <stp>STOCK</stp>
        <stp>92120.T</stp>
        <stp>現在値</stp>
        <tr r="D40" s="45"/>
      </tp>
      <tp>
        <v>1257</v>
        <stp/>
        <stp>Market</stp>
        <stp>STOCK</stp>
        <stp>92380.T</stp>
        <stp>現在値</stp>
        <tr r="D146" s="35"/>
        <tr r="C22" s="8"/>
      </tp>
      <tp>
        <v>2081.5</v>
        <stp/>
        <stp>Market</stp>
        <stp>STOCK</stp>
        <stp>88010.T</stp>
        <stp>現在値</stp>
        <tr r="D42" s="35"/>
      </tp>
      <tp>
        <v>4853</v>
        <stp/>
        <stp>Market</stp>
        <stp>STOCK</stp>
        <stp>88020.T</stp>
        <stp>現在値</stp>
        <tr r="D51" s="35"/>
      </tp>
      <tp>
        <v>2459</v>
        <stp/>
        <stp>Market</stp>
        <stp>STOCK</stp>
        <stp>89340.T</stp>
        <stp>現在値</stp>
        <tr r="D56" s="35"/>
      </tp>
      <tp>
        <v>929</v>
        <stp/>
        <stp>Market</stp>
        <stp>STOCK</stp>
        <stp>89200.T</stp>
        <stp>現在値</stp>
        <tr r="D112" s="35"/>
        <tr r="C18" s="5"/>
      </tp>
      <tp>
        <v>7681</v>
        <stp/>
        <stp>Market</stp>
        <stp>STOCK</stp>
        <stp>84110.T</stp>
        <stp>現在値</stp>
        <tr r="D33" s="35"/>
      </tp>
      <tp>
        <v>1442</v>
        <stp/>
        <stp>Market</stp>
        <stp>STOCK</stp>
        <stp>86040.T</stp>
        <stp>現在値</stp>
        <tr r="D116" s="35"/>
        <tr r="D3" s="39"/>
      </tp>
      <tp>
        <v>4110</v>
        <stp/>
        <stp>Market</stp>
        <stp>STOCK</stp>
        <stp>87950.T</stp>
        <stp>現在値</stp>
        <tr r="D4" s="39"/>
      </tp>
      <tp>
        <v>149</v>
        <stp/>
        <stp>Market</stp>
        <stp>STOCK</stp>
        <stp>87890.T</stp>
        <stp>現在値</stp>
        <tr r="D95" s="35"/>
        <tr r="C25" s="5"/>
      </tp>
      <tp>
        <v>1770</v>
        <stp/>
        <stp>Market</stp>
        <stp>STOCK</stp>
        <stp>80060.T</stp>
        <stp>現在値</stp>
        <tr r="D10" s="45"/>
      </tp>
      <tp>
        <v>1043.5</v>
        <stp/>
        <stp>Market</stp>
        <stp>STOCK</stp>
        <stp>81130.T</stp>
        <stp>現在値</stp>
        <tr r="D34" s="35"/>
      </tp>
      <tp>
        <v>237</v>
        <stp/>
        <stp>Market</stp>
        <stp>STOCK</stp>
        <stp>81050.T</stp>
        <stp>現在値</stp>
        <tr r="D144" s="35"/>
        <tr r="C17" s="8"/>
      </tp>
      <tp>
        <v>5464</v>
        <stp/>
        <stp>Market</stp>
        <stp>STOCK</stp>
        <stp>81360.T</stp>
        <stp>現在値</stp>
        <tr r="D88" s="35"/>
        <tr r="C4" s="5"/>
      </tp>
    </main>
    <main first="rtdsrv.ad817209c5f1483bb98190a850b15b35">
      <tp>
        <v>2319</v>
        <stp/>
        <stp>Market</stp>
        <stp>STOCK</stp>
        <stp>82670.T</stp>
        <stp>現在値</stp>
        <tr r="D71" s="35"/>
        <tr r="D145" s="35"/>
      </tp>
      <tp>
        <v>6062</v>
        <stp/>
        <stp>Market</stp>
        <stp>STOCK</stp>
        <stp>83160.T</stp>
        <stp>現在値</stp>
        <tr r="D102" s="35"/>
      </tp>
      <tp>
        <v>3003</v>
        <stp/>
        <stp>Market</stp>
        <stp>STOCK</stp>
        <stp>83060.T</stp>
        <stp>現在値</stp>
        <tr r="D101" s="35"/>
        <tr r="D2" s="39"/>
      </tp>
      <tp>
        <v>2624</v>
        <stp/>
        <stp>Market</stp>
        <stp>STOCK</stp>
        <stp>79720.T</stp>
        <stp>現在値</stp>
        <tr r="D42" s="45"/>
      </tp>
      <tp>
        <v>2336</v>
        <stp/>
        <stp>Market</stp>
        <stp>STOCK</stp>
        <stp>79270.T</stp>
        <stp>現在値</stp>
        <tr r="D24" s="35"/>
      </tp>
      <tp>
        <v>2518</v>
        <stp/>
        <stp>Market</stp>
        <stp>STOCK</stp>
        <stp>79890.T</stp>
        <stp>現在値</stp>
        <tr r="D13" s="45"/>
      </tp>
      <tp>
        <v>2241.5</v>
        <stp/>
        <stp>Market</stp>
        <stp>STOCK</stp>
        <stp>74760.T</stp>
        <stp>現在値</stp>
        <tr r="D47" s="45"/>
      </tp>
      <tp>
        <v>4080</v>
        <stp/>
        <stp>Market</stp>
        <stp>STOCK</stp>
        <stp>75160.T</stp>
        <stp>現在値</stp>
        <tr r="D9" s="39"/>
      </tp>
      <tp>
        <v>172</v>
        <stp/>
        <stp>Market</stp>
        <stp>STOCK</stp>
        <stp>76150.T</stp>
        <stp>現在値</stp>
        <tr r="D20" s="45"/>
      </tp>
      <tp>
        <v>170</v>
        <stp/>
        <stp>Market</stp>
        <stp>STOCK</stp>
        <stp>76030.T</stp>
        <stp>現在値</stp>
        <tr r="D143" s="35"/>
        <tr r="C5" s="8"/>
      </tp>
      <tp>
        <v>4824</v>
        <stp/>
        <stp>Market</stp>
        <stp>STOCK</stp>
        <stp>77510.T</stp>
        <stp>現在値</stp>
        <tr r="D29" s="45"/>
      </tp>
      <tp>
        <v>4153</v>
        <stp/>
        <stp>Market</stp>
        <stp>STOCK</stp>
        <stp>77010.T</stp>
        <stp>現在値</stp>
        <tr r="D46" s="45"/>
      </tp>
      <tp>
        <v>925</v>
        <stp/>
        <stp>Market</stp>
        <stp>STOCK</stp>
        <stp>70490.T</stp>
        <stp>現在値</stp>
        <tr r="D123" s="35"/>
        <tr r="C8" s="5"/>
      </tp>
      <tp>
        <v>2170</v>
        <stp/>
        <stp>Market</stp>
        <stp>STOCK</stp>
        <stp>70470.T</stp>
        <stp>現在値</stp>
        <tr r="D74" s="35"/>
      </tp>
      <tp>
        <v>499</v>
        <stp/>
        <stp>Market</stp>
        <stp>STOCK</stp>
        <stp>70710.T</stp>
        <stp>現在値</stp>
        <tr r="D27" s="45"/>
      </tp>
      <tp>
        <v>823</v>
        <stp/>
        <stp>Market</stp>
        <stp>STOCK</stp>
        <stp>70620.T</stp>
        <stp>現在値</stp>
        <tr r="D22" s="45"/>
      </tp>
      <tp>
        <v>1435</v>
        <stp/>
        <stp>Market</stp>
        <stp>STOCK</stp>
        <stp>70950.T</stp>
        <stp>現在値</stp>
        <tr r="D68" s="35"/>
      </tp>
      <tp>
        <v>1180</v>
        <stp/>
        <stp>Market</stp>
        <stp>STOCK</stp>
        <stp>70890.T</stp>
        <stp>現在値</stp>
        <tr r="D121" s="35"/>
        <tr r="C30" s="5"/>
      </tp>
      <tp>
        <v>2038</v>
        <stp/>
        <stp>Market</stp>
        <stp>STOCK</stp>
        <stp>71480.T</stp>
        <stp>現在値</stp>
        <tr r="D63" s="35"/>
      </tp>
      <tp>
        <v>213</v>
        <stp/>
        <stp>Market</stp>
        <stp>STOCK</stp>
        <stp>71620.T</stp>
        <stp>現在値</stp>
        <tr r="D8" s="45"/>
      </tp>
      <tp>
        <v>308</v>
        <stp/>
        <stp>Market</stp>
        <stp>STOCK</stp>
        <stp>71380.T</stp>
        <stp>現在値</stp>
        <tr r="D141" s="35"/>
        <tr r="C23" s="8"/>
      </tp>
      <tp>
        <v>3165</v>
        <stp/>
        <stp>Market</stp>
        <stp>STOCK</stp>
        <stp>72700.T</stp>
        <stp>現在値</stp>
        <tr r="D16" s="45"/>
      </tp>
      <tp>
        <v>760</v>
        <stp/>
        <stp>Market</stp>
        <stp>STOCK</stp>
        <stp>72730.T</stp>
        <stp>現在値</stp>
        <tr r="D142" s="35"/>
        <tr r="C16" s="8"/>
      </tp>
      <tp>
        <v>1435</v>
        <stp/>
        <stp>Market</stp>
        <stp>STOCK</stp>
        <stp>73580.T</stp>
        <stp>現在値</stp>
        <tr r="D32" s="45"/>
      </tp>
      <tp>
        <v>1763</v>
        <stp/>
        <stp>Market</stp>
        <stp>STOCK</stp>
        <stp>73780.T</stp>
        <stp>現在値</stp>
        <tr r="D40" s="35"/>
        <tr r="C4" s="38"/>
      </tp>
      <tp>
        <v>1699</v>
        <stp/>
        <stp>Market</stp>
        <stp>STOCK</stp>
        <stp>73740.T</stp>
        <stp>現在値</stp>
        <tr r="D48" s="35"/>
      </tp>
      <tp>
        <v>1090</v>
        <stp/>
        <stp>Market</stp>
        <stp>STOCK</stp>
        <stp>73170.T</stp>
        <stp>現在値</stp>
        <tr r="D43" s="35"/>
      </tp>
      <tp>
        <v>119</v>
        <stp/>
        <stp>Market</stp>
        <stp>STOCK</stp>
        <stp>68030.T</stp>
        <stp>現在値</stp>
        <tr r="D14" s="45"/>
      </tp>
      <tp>
        <v>3259</v>
        <stp/>
        <stp>Market</stp>
        <stp>STOCK</stp>
        <stp>69810.T</stp>
        <stp>現在値</stp>
        <tr r="D44" s="45"/>
      </tp>
      <tp>
        <v>4004</v>
        <stp/>
        <stp>Market</stp>
        <stp>STOCK</stp>
        <stp>64360.T</stp>
        <stp>現在値</stp>
        <tr r="D67" s="35"/>
      </tp>
      <tp>
        <v>130</v>
        <stp/>
        <stp>Market</stp>
        <stp>STOCK</stp>
        <stp>65740.T</stp>
        <stp>現在値</stp>
        <tr r="D114" s="35"/>
        <tr r="C5" s="5"/>
        <tr r="C7" s="8"/>
      </tp>
      <tp>
        <v>67</v>
        <stp/>
        <stp>Market</stp>
        <stp>STOCK</stp>
        <stp>65730.T</stp>
        <stp>現在値</stp>
        <tr r="D140" s="35"/>
        <tr r="C15" s="8"/>
      </tp>
      <tp>
        <v>329</v>
        <stp/>
        <stp>Market</stp>
        <stp>STOCK</stp>
        <stp>65380.T</stp>
        <stp>現在値</stp>
        <tr r="D117" s="35"/>
      </tp>
      <tp>
        <v>1863</v>
        <stp/>
        <stp>Market</stp>
        <stp>STOCK</stp>
        <stp>65970.T</stp>
        <stp>現在値</stp>
        <tr r="D84" s="35"/>
      </tp>
      <tp>
        <v>2260</v>
        <stp/>
        <stp>Market</stp>
        <stp>STOCK</stp>
        <stp>66530.T</stp>
        <stp>現在値</stp>
        <tr r="D23" s="35"/>
      </tp>
      <tp>
        <v>615</v>
        <stp/>
        <stp>Market</stp>
        <stp>STOCK</stp>
        <stp>66130.T</stp>
        <stp>現在値</stp>
        <tr r="D45" s="35"/>
      </tp>
      <tp>
        <v>411</v>
        <stp/>
        <stp>Market</stp>
        <stp>STOCK</stp>
        <stp>66330.T</stp>
        <stp>現在値</stp>
        <tr r="D23" s="45"/>
      </tp>
      <tp>
        <v>2364.5</v>
        <stp/>
        <stp>Market</stp>
        <stp>STOCK</stp>
        <stp>67540.T</stp>
        <stp>現在値</stp>
        <tr r="D43" s="45"/>
      </tp>
      <tp>
        <v>17670</v>
        <stp/>
        <stp>Market</stp>
        <stp>STOCK</stp>
        <stp>67770.T</stp>
        <stp>現在値</stp>
        <tr r="D37" s="35"/>
      </tp>
      <tp>
        <v>827</v>
        <stp/>
        <stp>Market</stp>
        <stp>STOCK</stp>
        <stp>67690.T</stp>
        <stp>現在値</stp>
        <tr r="D18" s="45"/>
      </tp>
      <tp>
        <v>717</v>
        <stp/>
        <stp>Market</stp>
        <stp>STOCK</stp>
        <stp>60710.T</stp>
        <stp>現在値</stp>
        <tr r="D99" s="35"/>
        <tr r="C19" s="5"/>
      </tp>
      <tp>
        <v>2602</v>
        <stp/>
        <stp>Market</stp>
        <stp>STOCK</stp>
        <stp>60130.T</stp>
        <stp>現在値</stp>
        <tr r="D21" s="35"/>
      </tp>
      <tp>
        <v>1304</v>
        <stp/>
        <stp>Market</stp>
        <stp>STOCK</stp>
        <stp>60390.T</stp>
        <stp>現在値</stp>
        <tr r="D22" s="35"/>
      </tp>
      <tp>
        <v>658</v>
        <stp/>
        <stp>Market</stp>
        <stp>STOCK</stp>
        <stp>60880.T</stp>
        <stp>現在値</stp>
        <tr r="D38" s="35"/>
      </tp>
      <tp>
        <v>3380</v>
        <stp/>
        <stp>Market</stp>
        <stp>STOCK</stp>
        <stp>60800.T</stp>
        <stp>現在値</stp>
        <tr r="D118" s="35"/>
        <tr r="C17" s="5"/>
      </tp>
      <tp>
        <v>730</v>
        <stp/>
        <stp>Market</stp>
        <stp>STOCK</stp>
        <stp>61760.T</stp>
        <stp>現在値</stp>
        <tr r="D62" s="35"/>
      </tp>
      <tp>
        <v>177</v>
        <stp/>
        <stp>Market</stp>
        <stp>STOCK</stp>
        <stp>61730.T</stp>
        <stp>現在値</stp>
        <tr r="D5" s="45"/>
      </tp>
      <tp>
        <v>3690</v>
        <stp/>
        <stp>Market</stp>
        <stp>STOCK</stp>
        <stp>61010.T</stp>
        <stp>現在値</stp>
        <tr r="D76" s="35"/>
      </tp>
      <tp>
        <v>718</v>
        <stp/>
        <stp>Market</stp>
        <stp>STOCK</stp>
        <stp>61940.T</stp>
        <stp>現在値</stp>
        <tr r="D44" s="35"/>
      </tp>
      <tp>
        <v>2783</v>
        <stp/>
        <stp>Market</stp>
        <stp>STOCK</stp>
        <stp>62660.T</stp>
        <stp>現在値</stp>
        <tr r="D28" s="35"/>
      </tp>
      <tp>
        <v>704</v>
        <stp/>
        <stp>Market</stp>
        <stp>STOCK</stp>
        <stp>62000.T</stp>
        <stp>現在値</stp>
        <tr r="D85" s="35"/>
      </tp>
      <tp>
        <v>1113</v>
        <stp/>
        <stp>Market</stp>
        <stp>STOCK</stp>
        <stp>62320.T</stp>
        <stp>現在値</stp>
        <tr r="C7" s="37"/>
      </tp>
      <tp>
        <v>3490</v>
        <stp/>
        <stp>Market</stp>
        <stp>STOCK</stp>
        <stp>63310.T</stp>
        <stp>現在値</stp>
        <tr r="D37" s="45"/>
      </tp>
      <tp>
        <v>6311</v>
        <stp/>
        <stp>Market</stp>
        <stp>STOCK</stp>
        <stp>63830.T</stp>
        <stp>現在値</stp>
        <tr r="D139" s="35"/>
      </tp>
      <tp>
        <v>1196</v>
        <stp/>
        <stp>Market</stp>
        <stp>STOCK</stp>
        <stp>59030.T</stp>
        <stp>現在値</stp>
        <tr r="D78" s="35"/>
      </tp>
      <tp>
        <v>2287</v>
        <stp/>
        <stp>Market</stp>
        <stp>STOCK</stp>
        <stp>54110.T</stp>
        <stp>現在値</stp>
        <tr r="D7" s="39"/>
      </tp>
      <tp>
        <v>408</v>
        <stp/>
        <stp>Market</stp>
        <stp>STOCK</stp>
        <stp>55350.T</stp>
        <stp>現在値</stp>
        <tr r="C3" s="37"/>
        <tr r="C2" s="38"/>
      </tp>
      <tp>
        <v>1997</v>
        <stp/>
        <stp>Market</stp>
        <stp>STOCK</stp>
        <stp>55330.T</stp>
        <stp>現在値</stp>
        <tr r="D39" s="35"/>
      </tp>
      <tp>
        <v>1788</v>
        <stp/>
        <stp>Market</stp>
        <stp>STOCK</stp>
        <stp>55960.T</stp>
        <stp>現在値</stp>
        <tr r="D98" s="35"/>
        <tr r="C3" s="5"/>
      </tp>
      <tp>
        <v>6120</v>
        <stp/>
        <stp>Market</stp>
        <stp>STOCK</stp>
        <stp>57150.T</stp>
        <stp>現在値</stp>
        <tr r="D11" s="39"/>
      </tp>
      <tp>
        <v>131</v>
        <stp/>
        <stp>Market</stp>
        <stp>STOCK</stp>
        <stp>57210.T</stp>
        <stp>現在値</stp>
        <tr r="D138" s="35"/>
        <tr r="C8" s="8"/>
      </tp>
      <tp>
        <v>1425.5</v>
        <stp/>
        <stp>Market</stp>
        <stp>STOCK</stp>
        <stp>50200.T</stp>
        <stp>現在値</stp>
        <tr r="D5" s="39"/>
      </tp>
      <tp>
        <v>4418</v>
        <stp/>
        <stp>Market</stp>
        <stp>STOCK</stp>
        <stp>51050.T</stp>
        <stp>現在値</stp>
        <tr r="D31" s="45"/>
      </tp>
      <tp>
        <v>6767</v>
        <stp/>
        <stp>Market</stp>
        <stp>STOCK</stp>
        <stp>51010.T</stp>
        <stp>現在値</stp>
        <tr r="D24" s="45"/>
      </tp>
      <tp>
        <v>2535</v>
        <stp/>
        <stp>Market</stp>
        <stp>STOCK</stp>
        <stp>51210.T</stp>
        <stp>現在値</stp>
        <tr r="D20" s="35"/>
      </tp>
      <tp>
        <v>523</v>
        <stp/>
        <stp>Market</stp>
        <stp>STOCK</stp>
        <stp>52480.T</stp>
        <stp>現在値</stp>
        <tr r="D105" s="35"/>
        <tr r="C6" s="5"/>
      </tp>
      <tp>
        <v>234</v>
        <stp/>
        <stp>Market</stp>
        <stp>STOCK</stp>
        <stp>52440.T</stp>
        <stp>現在値</stp>
        <tr r="C7" s="38"/>
      </tp>
      <tp>
        <v>5700</v>
        <stp/>
        <stp>Market</stp>
        <stp>STOCK</stp>
        <stp>52140.T</stp>
        <stp>現在値</stp>
        <tr r="D21" s="45"/>
      </tp>
      <tp>
        <v>606</v>
        <stp/>
        <stp>Market</stp>
        <stp>STOCK</stp>
        <stp>52020.T</stp>
        <stp>現在値</stp>
        <tr r="D13" s="39"/>
      </tp>
      <tp>
        <v>73</v>
        <stp/>
        <stp>Market</stp>
        <stp>STOCK</stp>
        <stp>48330.T</stp>
        <stp>現在値</stp>
        <tr r="D49" s="35"/>
        <tr r="D137" s="35"/>
        <tr r="C6" s="8"/>
        <tr r="C3" s="38"/>
        <tr r="C5" s="37"/>
      </tp>
      <tp>
        <v>395</v>
        <stp/>
        <stp>Market</stp>
        <stp>STOCK</stp>
        <stp>48800.T</stp>
        <stp>現在値</stp>
        <tr r="D30" s="45"/>
      </tp>
      <tp>
        <v>1558</v>
        <stp/>
        <stp>Market</stp>
        <stp>STOCK</stp>
        <stp>49510.T</stp>
        <stp>現在値</stp>
        <tr r="D17" s="45"/>
      </tp>
      <tp>
        <v>2236.5</v>
        <stp/>
        <stp>Market</stp>
        <stp>STOCK</stp>
        <stp>49800.T</stp>
        <stp>現在値</stp>
        <tr r="D29" s="35"/>
      </tp>
      <tp>
        <v>2408</v>
        <stp/>
        <stp>Market</stp>
        <stp>STOCK</stp>
        <stp>44950.T</stp>
        <stp>現在値</stp>
        <tr r="D106" s="35"/>
        <tr r="C24" s="5"/>
      </tp>
      <tp>
        <v>773</v>
        <stp/>
        <stp>Market</stp>
        <stp>STOCK</stp>
        <stp>44960.T</stp>
        <stp>現在値</stp>
        <tr r="D125" s="35"/>
        <tr r="C27" s="5"/>
      </tp>
      <tp>
        <v>1579</v>
        <stp/>
        <stp>Market</stp>
        <stp>STOCK</stp>
        <stp>45700.T</stp>
        <stp>現在値</stp>
        <tr r="D60" s="35"/>
      </tp>
      <tp>
        <v>2937.5</v>
        <stp/>
        <stp>Market</stp>
        <stp>STOCK</stp>
        <stp>45680.T</stp>
        <stp>現在値</stp>
        <tr r="D17" s="35"/>
      </tp>
      <tp>
        <v>9280</v>
        <stp/>
        <stp>Market</stp>
        <stp>STOCK</stp>
        <stp>45190.T</stp>
        <stp>現在値</stp>
        <tr r="D16" s="35"/>
      </tp>
      <tp>
        <v>4978</v>
        <stp/>
        <stp>Market</stp>
        <stp>STOCK</stp>
        <stp>45160.T</stp>
        <stp>現在値</stp>
        <tr r="D32" s="35"/>
      </tp>
      <tp>
        <v>3536</v>
        <stp/>
        <stp>Market</stp>
        <stp>STOCK</stp>
        <stp>45070.T</stp>
        <stp>現在値</stp>
        <tr r="D66" s="35"/>
      </tp>
      <tp>
        <v>1518.5</v>
        <stp/>
        <stp>Market</stp>
        <stp>STOCK</stp>
        <stp>45870.T</stp>
        <stp>現在値</stp>
        <tr r="D41" s="35"/>
      </tp>
      <tp>
        <v>300</v>
        <stp/>
        <stp>Market</stp>
        <stp>STOCK</stp>
        <stp>467A0.T</stp>
        <stp>現在値</stp>
        <tr r="D4" s="45"/>
      </tp>
      <tp>
        <v>2819</v>
        <stp/>
        <stp>Market</stp>
        <stp>STOCK</stp>
        <stp>46610.T</stp>
        <stp>現在値</stp>
        <tr r="D18" s="35"/>
      </tp>
      <tp>
        <v>3955</v>
        <stp/>
        <stp>Market</stp>
        <stp>STOCK</stp>
        <stp>46860.T</stp>
        <stp>現在値</stp>
        <tr r="D48" s="45"/>
      </tp>
      <tp>
        <v>4295</v>
        <stp/>
        <stp>Market</stp>
        <stp>STOCK</stp>
        <stp>47460.T</stp>
        <stp>現在値</stp>
        <tr r="D65" s="35"/>
      </tp>
      <tp>
        <v>2117</v>
        <stp/>
        <stp>Market</stp>
        <stp>STOCK</stp>
        <stp>47760.T</stp>
        <stp>現在値</stp>
        <tr r="D57" s="35"/>
      </tp>
      <tp>
        <v>1492</v>
        <stp/>
        <stp>Market</stp>
        <stp>STOCK</stp>
        <stp>47630.T</stp>
        <stp>現在値</stp>
        <tr r="D111" s="35"/>
      </tp>
      <tp>
        <v>804</v>
        <stp/>
        <stp>Market</stp>
        <stp>STOCK</stp>
        <stp>47840.T</stp>
        <stp>現在値</stp>
        <tr r="D19" s="35"/>
      </tp>
      <tp>
        <v>600</v>
        <stp/>
        <stp>Market</stp>
        <stp>STOCK</stp>
        <stp>40540.T</stp>
        <stp>現在値</stp>
        <tr r="D81" s="35"/>
      </tp>
      <tp>
        <v>5250</v>
        <stp/>
        <stp>Market</stp>
        <stp>STOCK</stp>
        <stp>40510.T</stp>
        <stp>現在値</stp>
        <tr r="D80" s="35"/>
      </tp>
      <tp>
        <v>431</v>
        <stp/>
        <stp>Market</stp>
        <stp>STOCK</stp>
        <stp>40530.T</stp>
        <stp>現在値</stp>
        <tr r="D35" s="45"/>
      </tp>
      <tp>
        <v>3415</v>
        <stp/>
        <stp>Market</stp>
        <stp>STOCK</stp>
        <stp>40400.T</stp>
        <stp>現在値</stp>
        <tr r="D109" s="35"/>
        <tr r="C29" s="5"/>
      </tp>
      <tp>
        <v>449</v>
        <stp/>
        <stp>Market</stp>
        <stp>STOCK</stp>
        <stp>40140.T</stp>
        <stp>現在値</stp>
        <tr r="D90" s="35"/>
        <tr r="C2" s="5"/>
      </tp>
      <tp>
        <v>9260</v>
        <stp/>
        <stp>Market</stp>
        <stp>STOCK</stp>
        <stp>40220.T</stp>
        <stp>現在値</stp>
        <tr r="D14" s="35"/>
      </tp>
      <tp>
        <v>2989</v>
        <stp/>
        <stp>Market</stp>
        <stp>STOCK</stp>
        <stp>41890.T</stp>
        <stp>現在値</stp>
        <tr r="D94" s="35"/>
      </tp>
      <tp>
        <v>1456</v>
        <stp/>
        <stp>Market</stp>
        <stp>STOCK</stp>
        <stp>42620.T</stp>
        <stp>現在値</stp>
        <tr r="D82" s="35"/>
      </tp>
      <tp>
        <v>2519</v>
        <stp/>
        <stp>Market</stp>
        <stp>STOCK</stp>
        <stp>421A0.T</stp>
        <stp>現在値</stp>
        <tr r="D120" s="35"/>
        <tr r="C20" s="5"/>
      </tp>
      <tp>
        <v>892</v>
        <stp/>
        <stp>Market</stp>
        <stp>STOCK</stp>
        <stp>42220.T</stp>
        <stp>現在値</stp>
        <tr r="D108" s="35"/>
        <tr r="C12" s="5"/>
      </tp>
      <tp>
        <v>1032</v>
        <stp/>
        <stp>Market</stp>
        <stp>STOCK</stp>
        <stp>43450.T</stp>
        <stp>現在値</stp>
        <tr r="D70" s="35"/>
      </tp>
      <tp>
        <v>0</v>
        <stp/>
        <stp>Market</stp>
        <stp>STOCK</stp>
        <stp>43650.T</stp>
        <stp>現在値</stp>
        <tr r="D11" s="45"/>
      </tp>
      <tp>
        <v>1361</v>
        <stp/>
        <stp>Market</stp>
        <stp>STOCK</stp>
        <stp>43980.T</stp>
        <stp>現在値</stp>
        <tr r="D15" s="35"/>
      </tp>
      <tp>
        <v>788</v>
        <stp/>
        <stp>Market</stp>
        <stp>STOCK</stp>
        <stp>43890.T</stp>
        <stp>現在値</stp>
        <tr r="D96" s="35"/>
        <tr r="C21" s="5"/>
      </tp>
      <tp>
        <v>978</v>
        <stp/>
        <stp>Market</stp>
        <stp>STOCK</stp>
        <stp>38610.T</stp>
        <stp>現在値</stp>
        <tr r="D8" s="39"/>
      </tp>
      <tp>
        <v>233</v>
        <stp/>
        <stp>Market</stp>
        <stp>STOCK</stp>
        <stp>38250.T</stp>
        <stp>現在値</stp>
        <tr r="D93" s="35"/>
        <tr r="C9" s="5"/>
        <tr r="C6" s="37"/>
        <tr r="C5" s="38"/>
        <tr r="C4" s="8"/>
      </tp>
      <tp>
        <v>1000</v>
        <stp/>
        <stp>Market</stp>
        <stp>STOCK</stp>
        <stp>39620.T</stp>
        <stp>現在値</stp>
        <tr r="D64" s="35"/>
      </tp>
      <tp>
        <v>1910</v>
        <stp/>
        <stp>Market</stp>
        <stp>STOCK</stp>
        <stp>39150.T</stp>
        <stp>現在値</stp>
        <tr r="D13" s="35"/>
      </tp>
      <tp>
        <v>1140</v>
        <stp/>
        <stp>Market</stp>
        <stp>STOCK</stp>
        <stp>39120.T</stp>
        <stp>現在値</stp>
        <tr r="D122" s="35"/>
        <tr r="C7" s="5"/>
      </tp>
      <tp>
        <v>1910</v>
        <stp/>
        <stp>Market</stp>
        <stp>STOCK</stp>
        <stp>39050.T</stp>
        <stp>現在値</stp>
        <tr r="C2" s="37"/>
        <tr r="C9" s="38"/>
      </tp>
      <tp>
        <v>333</v>
        <stp/>
        <stp>Market</stp>
        <stp>STOCK</stp>
        <stp>39030.T</stp>
        <stp>現在値</stp>
        <tr r="D136" s="35"/>
        <tr r="C18" s="8"/>
      </tp>
      <tp>
        <v>518</v>
        <stp/>
        <stp>Market</stp>
        <stp>STOCK</stp>
        <stp>39390.T</stp>
        <stp>現在値</stp>
        <tr r="D97" s="35"/>
        <tr r="C13" s="5"/>
      </tp>
      <tp>
        <v>2716</v>
        <stp/>
        <stp>Market</stp>
        <stp>STOCK</stp>
        <stp>39320.T</stp>
        <stp>現在値</stp>
        <tr r="D73" s="35"/>
      </tp>
      <tp>
        <v>685</v>
        <stp/>
        <stp>Market</stp>
        <stp>STOCK</stp>
        <stp>39330.T</stp>
        <stp>現在値</stp>
        <tr r="D77" s="35"/>
      </tp>
      <tp>
        <v>765</v>
        <stp/>
        <stp>Market</stp>
        <stp>STOCK</stp>
        <stp>39230.T</stp>
        <stp>現在値</stp>
        <tr r="D119" s="35"/>
        <tr r="C26" s="5"/>
      </tp>
      <tp>
        <v>131</v>
        <stp/>
        <stp>Market</stp>
        <stp>STOCK</stp>
        <stp>34090.T</stp>
        <stp>現在値</stp>
        <tr r="D131" s="35"/>
        <tr r="C21" s="8"/>
      </tp>
      <tp>
        <v>4325</v>
        <stp/>
        <stp>Market</stp>
        <stp>STOCK</stp>
        <stp>34960.T</stp>
        <stp>現在値</stp>
        <tr r="D9" s="35"/>
      </tp>
      <tp>
        <v>2238</v>
        <stp/>
        <stp>Market</stp>
        <stp>STOCK</stp>
        <stp>34860.T</stp>
        <stp>現在値</stp>
        <tr r="D72" s="35"/>
      </tp>
      <tp>
        <v>3148</v>
        <stp/>
        <stp>Market</stp>
        <stp>STOCK</stp>
        <stp>36590.T</stp>
        <stp>現在値</stp>
        <tr r="D133" s="35"/>
        <tr r="C14" s="8"/>
      </tp>
      <tp>
        <v>32</v>
        <stp/>
        <stp>Market</stp>
        <stp>STOCK</stp>
        <stp>36640.T</stp>
        <stp>現在値</stp>
        <tr r="D134" s="35"/>
        <tr r="C10" s="8"/>
      </tp>
      <tp>
        <v>448</v>
        <stp/>
        <stp>Market</stp>
        <stp>STOCK</stp>
        <stp>36600.T</stp>
        <stp>現在値</stp>
        <tr r="D10" s="35"/>
      </tp>
      <tp>
        <v>787</v>
        <stp/>
        <stp>Market</stp>
        <stp>STOCK</stp>
        <stp>36610.T</stp>
        <stp>現在値</stp>
        <tr r="D124" s="35"/>
        <tr r="C22" s="5"/>
      </tp>
      <tp>
        <v>81</v>
        <stp/>
        <stp>Market</stp>
        <stp>STOCK</stp>
        <stp>36240.T</stp>
        <stp>現在値</stp>
        <tr r="D132" s="35"/>
        <tr r="C24" s="8"/>
        <tr r="D38" s="45"/>
      </tp>
      <tp>
        <v>982</v>
        <stp/>
        <stp>Market</stp>
        <stp>STOCK</stp>
        <stp>36980.T</stp>
        <stp>現在値</stp>
        <tr r="D12" s="35"/>
      </tp>
      <tp>
        <v>1617</v>
        <stp/>
        <stp>Market</stp>
        <stp>STOCK</stp>
        <stp>36960.T</stp>
        <stp>現在値</stp>
        <tr r="D115" s="35"/>
        <tr r="C28" s="5"/>
      </tp>
      <tp>
        <v>623.6</v>
        <stp/>
        <stp>Market</stp>
        <stp>STOCK</stp>
        <stp>36970.T</stp>
        <stp>現在値</stp>
        <tr r="D31" s="35"/>
      </tp>
      <tp>
        <v>1526</v>
        <stp/>
        <stp>Market</stp>
        <stp>STOCK</stp>
        <stp>368A0.T</stp>
        <stp>現在値</stp>
        <tr r="D47" s="35"/>
      </tp>
      <tp>
        <v>1444</v>
        <stp/>
        <stp>Market</stp>
        <stp>STOCK</stp>
        <stp>36870.T</stp>
        <stp>現在値</stp>
        <tr r="D11" s="35"/>
      </tp>
      <tp>
        <v>1219</v>
        <stp/>
        <stp>Market</stp>
        <stp>STOCK</stp>
        <stp>36830.T</stp>
        <stp>現在値</stp>
        <tr r="D104" s="35"/>
      </tp>
      <tp>
        <v>3870</v>
        <stp/>
        <stp>Market</stp>
        <stp>STOCK</stp>
        <stp>37410.T</stp>
        <stp>現在値</stp>
        <tr r="D54" s="35"/>
      </tp>
      <tp>
        <v>1119</v>
        <stp/>
        <stp>Market</stp>
        <stp>STOCK</stp>
        <stp>37730.T</stp>
        <stp>現在値</stp>
        <tr r="D30" s="35"/>
      </tp>
      <tp>
        <v>12450</v>
        <stp/>
        <stp>Market</stp>
        <stp>STOCK</stp>
        <stp>37330.T</stp>
        <stp>現在値</stp>
        <tr r="D33" s="45"/>
      </tp>
      <tp>
        <v>456</v>
        <stp/>
        <stp>Market</stp>
        <stp>STOCK</stp>
        <stp>37260.T</stp>
        <stp>現在値</stp>
        <tr r="D135" s="35"/>
        <tr r="C20" s="8"/>
      </tp>
      <tp>
        <v>2074.5</v>
        <stp/>
        <stp>Market</stp>
        <stp>STOCK</stp>
        <stp>30640.T</stp>
        <stp>現在値</stp>
        <tr r="D83" s="35"/>
      </tp>
      <tp>
        <v>658</v>
        <stp/>
        <stp>Market</stp>
        <stp>STOCK</stp>
        <stp>30310.T</stp>
        <stp>現在値</stp>
        <tr r="D69" s="35"/>
      </tp>
      <tp>
        <v>836</v>
        <stp/>
        <stp>Market</stp>
        <stp>STOCK</stp>
        <stp>31540.T</stp>
        <stp>現在値</stp>
        <tr r="D15" s="45"/>
      </tp>
      <tp>
        <v>481</v>
        <stp/>
        <stp>Market</stp>
        <stp>STOCK</stp>
        <stp>31340.T</stp>
        <stp>現在値</stp>
        <tr r="D7" s="35"/>
      </tp>
      <tp>
        <v>214</v>
        <stp/>
        <stp>Market</stp>
        <stp>STOCK</stp>
        <stp>31210.T</stp>
        <stp>現在値</stp>
        <tr r="D129" s="35"/>
        <tr r="C19" s="8"/>
      </tp>
      <tp>
        <v>243</v>
        <stp/>
        <stp>Market</stp>
        <stp>STOCK</stp>
        <stp>31890.T</stp>
        <stp>現在値</stp>
        <tr r="D130" s="35"/>
        <tr r="C9" s="37"/>
        <tr r="C2" s="8"/>
      </tp>
      <tp>
        <v>325</v>
        <stp/>
        <stp>Market</stp>
        <stp>STOCK</stp>
        <stp>33500.T</stp>
        <stp>現在値</stp>
        <tr r="D8" s="35"/>
        <tr r="C3" s="8"/>
        <tr r="C1" s="38"/>
        <tr r="C4" s="37"/>
      </tp>
      <tp>
        <v>1487</v>
        <stp/>
        <stp>Market</stp>
        <stp>STOCK</stp>
        <stp>339A0.T</stp>
        <stp>現在値</stp>
        <tr r="D107" s="35"/>
        <tr r="C14" s="5"/>
      </tp>
      <tp>
        <v>2674</v>
        <stp/>
        <stp>Market</stp>
        <stp>STOCK</stp>
        <stp>33930.T</stp>
        <stp>現在値</stp>
        <tr r="D53" s="35"/>
      </tp>
      <tp>
        <v>5293</v>
        <stp/>
        <stp>Market</stp>
        <stp>STOCK</stp>
        <stp>28490.T</stp>
        <stp>現在値</stp>
        <tr r="D3" s="45"/>
      </tp>
      <tp>
        <v>6087</v>
        <stp/>
        <stp>Market</stp>
        <stp>STOCK</stp>
        <stp>29140.T</stp>
        <stp>現在値</stp>
        <tr r="D110" s="35"/>
      </tp>
      <tp>
        <v>405</v>
        <stp/>
        <stp>Market</stp>
        <stp>STOCK</stp>
        <stp>29310.T</stp>
        <stp>現在値</stp>
        <tr r="D6" s="35"/>
      </tp>
      <tp>
        <v>1390</v>
        <stp/>
        <stp>Market</stp>
        <stp>STOCK</stp>
        <stp>244A0.T</stp>
        <stp>現在値</stp>
        <tr r="D34" s="45"/>
      </tp>
      <tp>
        <v>2445</v>
        <stp/>
        <stp>Market</stp>
        <stp>STOCK</stp>
        <stp>24100.T</stp>
        <stp>現在値</stp>
        <tr r="D91" s="35"/>
        <tr r="C23" s="5"/>
      </tp>
      <tp>
        <v>1021</v>
        <stp/>
        <stp>Market</stp>
        <stp>STOCK</stp>
        <stp>24360.T</stp>
        <stp>現在値</stp>
        <tr r="D59" s="35"/>
      </tp>
      <tp>
        <v>662</v>
        <stp/>
        <stp>Market</stp>
        <stp>STOCK</stp>
        <stp>24280.T</stp>
        <stp>現在値</stp>
        <tr r="D55" s="35"/>
      </tp>
      <tp>
        <v>130</v>
        <stp/>
        <stp>Market</stp>
        <stp>STOCK</stp>
        <stp>24840.T</stp>
        <stp>現在値</stp>
        <tr r="D6" s="45"/>
      </tp>
      <tp>
        <v>898</v>
        <stp/>
        <stp>Market</stp>
        <stp>STOCK</stp>
        <stp>254A0.T</stp>
        <stp>現在値</stp>
        <tr r="D147" s="35"/>
        <tr r="C12" s="8"/>
      </tp>
      <tp>
        <v>141</v>
        <stp/>
        <stp>Market</stp>
        <stp>STOCK</stp>
        <stp>25860.T</stp>
        <stp>現在値</stp>
        <tr r="C8" s="37"/>
      </tp>
      <tp>
        <v>2283</v>
        <stp/>
        <stp>Market</stp>
        <stp>STOCK</stp>
        <stp>261A0.T</stp>
        <stp>現在値</stp>
        <tr r="D39" s="45"/>
      </tp>
      <tp>
        <v>1551</v>
        <stp/>
        <stp>Market</stp>
        <stp>STOCK</stp>
        <stp>20380.T</stp>
        <stp>現在値</stp>
        <tr r="D2" s="45"/>
      </tp>
      <tp>
        <v>3540</v>
        <stp/>
        <stp>Market</stp>
        <stp>STOCK</stp>
        <stp>202A0.T</stp>
        <stp>現在値</stp>
        <tr r="D46" s="35"/>
      </tp>
      <tp>
        <v>1191</v>
        <stp/>
        <stp>Market</stp>
        <stp>STOCK</stp>
        <stp>215A0.T</stp>
        <stp>現在値</stp>
        <tr r="D113" s="35"/>
        <tr r="C10" s="5"/>
      </tp>
      <tp>
        <v>2461</v>
        <stp/>
        <stp>Market</stp>
        <stp>STOCK</stp>
        <stp>21600.T</stp>
        <stp>現在値</stp>
        <tr r="D89" s="35"/>
      </tp>
      <tp>
        <v>2010</v>
        <stp/>
        <stp>Market</stp>
        <stp>STOCK</stp>
        <stp>21630.T</stp>
        <stp>現在値</stp>
        <tr r="D50" s="35"/>
      </tp>
      <tp>
        <v>214</v>
        <stp/>
        <stp>Market</stp>
        <stp>STOCK</stp>
        <stp>21200.T</stp>
        <stp>現在値</stp>
        <tr r="C6" s="38"/>
      </tp>
      <tp>
        <v>1979</v>
        <stp/>
        <stp>Market</stp>
        <stp>STOCK</stp>
        <stp>22220.T</stp>
        <stp>現在値</stp>
        <tr r="D79" s="35"/>
      </tp>
      <tp>
        <v>792</v>
        <stp/>
        <stp>Market</stp>
        <stp>STOCK</stp>
        <stp>23540.T</stp>
        <stp>現在値</stp>
        <tr r="D75" s="35"/>
      </tp>
      <tp>
        <v>202</v>
        <stp/>
        <stp>Market</stp>
        <stp>STOCK</stp>
        <stp>23450.T</stp>
        <stp>現在値</stp>
        <tr r="C10" s="37"/>
      </tp>
      <tp>
        <v>443</v>
        <stp/>
        <stp>Market</stp>
        <stp>STOCK</stp>
        <stp>23730.T</stp>
        <stp>現在値</stp>
        <tr r="D28" s="45"/>
      </tp>
      <tp>
        <v>425</v>
        <stp/>
        <stp>Market</stp>
        <stp>STOCK</stp>
        <stp>23170.T</stp>
        <stp>現在値</stp>
        <tr r="D86" s="35"/>
      </tp>
      <tp>
        <v>144</v>
        <stp/>
        <stp>Market</stp>
        <stp>STOCK</stp>
        <stp>23380.T</stp>
        <stp>現在値</stp>
        <tr r="D128" s="35"/>
        <tr r="C9" s="8"/>
      </tp>
      <tp>
        <v>440</v>
        <stp/>
        <stp>Market</stp>
        <stp>STOCK</stp>
        <stp>23340.T</stp>
        <stp>現在値</stp>
        <tr r="D127" s="35"/>
        <tr r="C11" s="8"/>
      </tp>
      <tp>
        <v>3277</v>
        <stp/>
        <stp>Market</stp>
        <stp>STOCK</stp>
        <stp>18080.T</stp>
        <stp>現在値</stp>
        <tr r="D12" s="39"/>
      </tp>
      <tp>
        <v>1785.5</v>
        <stp/>
        <stp>Market</stp>
        <stp>STOCK</stp>
        <stp>19110.T</stp>
        <stp>現在値</stp>
        <tr r="D25" s="45"/>
      </tp>
      <tp>
        <v>4335</v>
        <stp/>
        <stp>Market</stp>
        <stp>STOCK</stp>
        <stp>146A0.T</stp>
        <stp>現在値</stp>
        <tr r="D61" s="35"/>
      </tp>
      <tp>
        <v>644</v>
        <stp/>
        <stp>Market</stp>
        <stp>STOCK</stp>
        <stp>14310.T</stp>
        <stp>現在値</stp>
        <tr r="D126" s="35"/>
        <tr r="C13" s="8"/>
      </tp>
      <tp>
        <v>3473</v>
        <stp/>
        <stp>Market</stp>
        <stp>STOCK</stp>
        <stp>16050.T</stp>
        <stp>現在値</stp>
        <tr r="D4" s="35"/>
        <tr r="D6" s="39"/>
      </tp>
      <tp>
        <v>9590</v>
        <stp/>
        <stp>Market</stp>
        <stp>STOCK</stp>
        <stp>17180.T</stp>
        <stp>現在値</stp>
        <tr r="D7" s="45"/>
      </tp>
      <tp>
        <v>703</v>
        <stp/>
        <stp>Market</stp>
        <stp>STOCK</stp>
        <stp>17240.T</stp>
        <stp>現在値</stp>
        <tr r="D3" s="35"/>
      </tp>
    </main>
    <main first="rtdsrv.ad817209c5f1483bb98190a850b15b35">
      <tp>
        <v>0</v>
        <stp/>
        <stp>Market</stp>
        <stp>STOCK</stp>
        <stp>28490.T</stp>
        <stp>時価総額</stp>
        <tr r="F3" s="45"/>
      </tp>
    </main>
    <main first="rtdsrv.ad817209c5f1483bb98190a850b15b35">
      <tp>
        <v>34726</v>
        <stp/>
        <stp>Market</stp>
        <stp>STOCK</stp>
        <stp>38250.T</stp>
        <stp>時価総額</stp>
        <tr r="F93" s="35"/>
        <tr r="E4" s="8"/>
        <tr r="D6" s="37"/>
      </tp>
    </main>
    <main first="rtdsrv.ad817209c5f1483bb98190a850b15b35">
      <tp>
        <v>4997</v>
        <stp/>
        <stp>Market</stp>
        <stp>STOCK</stp>
        <stp>48330.T</stp>
        <stp>時価総額</stp>
        <tr r="F49" s="35"/>
        <tr r="F137" s="35"/>
        <tr r="E6" s="8"/>
        <tr r="D5" s="37"/>
      </tp>
    </main>
    <main first="rtdsrv.ad817209c5f1483bb98190a850b15b35">
      <tp>
        <v>3442</v>
        <stp/>
        <stp>Market</stp>
        <stp>STOCK</stp>
        <stp>68030.T</stp>
        <stp>時価総額</stp>
        <tr r="F14" s="45"/>
      </tp>
      <tp>
        <v>5907235</v>
        <stp/>
        <stp>Market</stp>
        <stp>STOCK</stp>
        <stp>88020.T</stp>
        <stp>時価総額</stp>
        <tr r="F51" s="35"/>
      </tp>
      <tp>
        <v>5791127</v>
        <stp/>
        <stp>Market</stp>
        <stp>STOCK</stp>
        <stp>88010.T</stp>
        <stp>時価総額</stp>
        <tr r="F42" s="35"/>
      </tp>
    </main>
    <main first="rtdsrv.ad817209c5f1483bb98190a850b15b35">
      <tp>
        <v>7831</v>
        <stp/>
        <stp>Market</stp>
        <stp>STOCK</stp>
        <stp>48800.T</stp>
        <stp>時価総額</stp>
        <tr r="F30" s="45"/>
      </tp>
      <tp>
        <v>73852</v>
        <stp/>
        <stp>Market</stp>
        <stp>STOCK</stp>
        <stp>39620.T</stp>
        <stp>時価総額</stp>
        <tr r="F64" s="35"/>
      </tp>
    </main>
    <main first="rtdsrv.ad817209c5f1483bb98190a850b15b35">
      <tp>
        <v>140076</v>
        <stp/>
        <stp>Market</stp>
        <stp>STOCK</stp>
        <stp>79720.T</stp>
        <stp>時価総額</stp>
        <tr r="F42" s="45"/>
      </tp>
    </main>
    <main first="rtdsrv.ad817209c5f1483bb98190a850b15b35">
      <tp>
        <v>35834</v>
        <stp/>
        <stp>Market</stp>
        <stp>STOCK</stp>
        <stp>49510.T</stp>
        <stp>時価総額</stp>
        <tr r="F17" s="45"/>
      </tp>
    </main>
    <main first="rtdsrv.ad817209c5f1483bb98190a850b15b35">
      <tp>
        <v>275909</v>
        <stp/>
        <stp>Market</stp>
        <stp>STOCK</stp>
        <stp>39230.T</stp>
        <stp>時価総額</stp>
        <tr r="F119" s="35"/>
      </tp>
      <tp>
        <v>35594</v>
        <stp/>
        <stp>Market</stp>
        <stp>STOCK</stp>
        <stp>89200.T</stp>
        <stp>時価総額</stp>
        <tr r="F112" s="35"/>
      </tp>
      <tp>
        <v>18079</v>
        <stp/>
        <stp>Market</stp>
        <stp>STOCK</stp>
        <stp>79270.T</stp>
        <stp>時価総額</stp>
        <tr r="F24" s="35"/>
      </tp>
    </main>
    <main first="rtdsrv.ad817209c5f1483bb98190a850b15b35">
      <tp>
        <v>5392</v>
        <stp/>
        <stp>Market</stp>
        <stp>STOCK</stp>
        <stp>39330.T</stp>
        <stp>時価総額</stp>
        <tr r="F77" s="35"/>
      </tp>
      <tp>
        <v>39435</v>
        <stp/>
        <stp>Market</stp>
        <stp>STOCK</stp>
        <stp>39320.T</stp>
        <stp>時価総額</stp>
        <tr r="F73" s="35"/>
      </tp>
      <tp>
        <v>55322</v>
        <stp/>
        <stp>Market</stp>
        <stp>STOCK</stp>
        <stp>29310.T</stp>
        <stp>時価総額</stp>
        <tr r="F6" s="35"/>
      </tp>
      <tp>
        <v>119889</v>
        <stp/>
        <stp>Market</stp>
        <stp>STOCK</stp>
        <stp>89340.T</stp>
        <stp>時価総額</stp>
        <tr r="F56" s="35"/>
      </tp>
      <tp>
        <v>24932</v>
        <stp/>
        <stp>Market</stp>
        <stp>STOCK</stp>
        <stp>39390.T</stp>
        <stp>時価総額</stp>
        <tr r="F97" s="35"/>
      </tp>
    </main>
    <main first="rtdsrv.ad817209c5f1483bb98190a850b15b35">
      <tp>
        <v>17503</v>
        <stp/>
        <stp>Market</stp>
        <stp>STOCK</stp>
        <stp>39030.T</stp>
        <stp>時価総額</stp>
        <tr r="F136" s="35"/>
        <tr r="E18" s="8"/>
      </tp>
      <tp>
        <v>7344</v>
        <stp/>
        <stp>Market</stp>
        <stp>STOCK</stp>
        <stp>59030.T</stp>
        <stp>時価総額</stp>
        <tr r="F78" s="35"/>
      </tp>
      <tp>
        <v>56858</v>
        <stp/>
        <stp>Market</stp>
        <stp>STOCK</stp>
        <stp>39050.T</stp>
        <stp>時価総額</stp>
        <tr r="D2" s="37"/>
      </tp>
      <tp>
        <v>10756</v>
        <stp/>
        <stp>Market</stp>
        <stp>STOCK</stp>
        <stp>99040.T</stp>
        <stp>時価総額</stp>
        <tr r="F45" s="45"/>
      </tp>
    </main>
    <main first="rtdsrv.ad817209c5f1483bb98190a850b15b35">
      <tp>
        <v>10175</v>
        <stp/>
        <stp>Market</stp>
        <stp>STOCK</stp>
        <stp>39120.T</stp>
        <stp>時価総額</stp>
        <tr r="F122" s="35"/>
      </tp>
      <tp>
        <v>1104431</v>
        <stp/>
        <stp>Market</stp>
        <stp>STOCK</stp>
        <stp>19110.T</stp>
        <stp>時価総額</stp>
        <tr r="F25" s="45"/>
      </tp>
      <tp>
        <v>24674</v>
        <stp/>
        <stp>Market</stp>
        <stp>STOCK</stp>
        <stp>39150.T</stp>
        <stp>時価総額</stp>
        <tr r="F13" s="35"/>
      </tp>
      <tp>
        <v>12174000</v>
        <stp/>
        <stp>Market</stp>
        <stp>STOCK</stp>
        <stp>29140.T</stp>
        <stp>時価総額</stp>
        <tr r="F110" s="35"/>
      </tp>
    </main>
    <main first="rtdsrv.ad817209c5f1483bb98190a850b15b35">
      <tp>
        <v>6397423</v>
        <stp/>
        <stp>Market</stp>
        <stp>STOCK</stp>
        <stp>69810.T</stp>
        <stp>時価総額</stp>
        <tr r="F44" s="45"/>
      </tp>
      <tp>
        <v>390809</v>
        <stp/>
        <stp>Market</stp>
        <stp>STOCK</stp>
        <stp>49800.T</stp>
        <stp>時価総額</stp>
        <tr r="F29" s="35"/>
      </tp>
      <tp>
        <v>25075013</v>
        <stp/>
        <stp>Market</stp>
        <stp>STOCK</stp>
        <stp>99840.T</stp>
        <stp>時価総額</stp>
        <tr r="F92" s="35"/>
      </tp>
      <tp>
        <v>52282</v>
        <stp/>
        <stp>Market</stp>
        <stp>STOCK</stp>
        <stp>79890.T</stp>
        <stp>時価総額</stp>
        <tr r="F13" s="45"/>
      </tp>
    </main>
    <main first="rtdsrv.ad817209c5f1483bb98190a850b15b35">
      <tp>
        <v>2146</v>
        <stp/>
        <stp>Market</stp>
        <stp>STOCK</stp>
        <stp>70620.T</stp>
        <stp>時価総額</stp>
        <tr r="F22" s="45"/>
      </tp>
      <tp>
        <v>1040073</v>
        <stp/>
        <stp>Market</stp>
        <stp>STOCK</stp>
        <stp>30640.T</stp>
        <stp>時価総額</stp>
        <tr r="F83" s="35"/>
      </tp>
    </main>
    <main first="rtdsrv.ad817209c5f1483bb98190a850b15b35">
      <tp>
        <v>48957</v>
        <stp/>
        <stp>Market</stp>
        <stp>STOCK</stp>
        <stp>70710.T</stp>
        <stp>時価総額</stp>
        <tr r="F27" s="45"/>
      </tp>
      <tp>
        <v>30114</v>
        <stp/>
        <stp>Market</stp>
        <stp>STOCK</stp>
        <stp>60710.T</stp>
        <stp>時価総額</stp>
        <tr r="F99" s="35"/>
      </tp>
    </main>
    <main first="rtdsrv.ad817209c5f1483bb98190a850b15b35">
      <tp>
        <v>7958</v>
        <stp/>
        <stp>Market</stp>
        <stp>STOCK</stp>
        <stp>40400.T</stp>
        <stp>時価総額</stp>
        <tr r="F109" s="35"/>
      </tp>
      <tp>
        <v>30698</v>
        <stp/>
        <stp>Market</stp>
        <stp>STOCK</stp>
        <stp>70470.T</stp>
        <stp>時価総額</stp>
        <tr r="F74" s="35"/>
      </tp>
      <tp>
        <v>8453</v>
        <stp/>
        <stp>Market</stp>
        <stp>STOCK</stp>
        <stp>70490.T</stp>
        <stp>時価総額</stp>
        <tr r="F123" s="35"/>
      </tp>
    </main>
    <main first="rtdsrv.ad817209c5f1483bb98190a850b15b35">
      <tp>
        <v>16858</v>
        <stp/>
        <stp>Market</stp>
        <stp>STOCK</stp>
        <stp>40530.T</stp>
        <stp>時価総額</stp>
        <tr r="F35" s="45"/>
      </tp>
      <tp>
        <v>43782</v>
        <stp/>
        <stp>Market</stp>
        <stp>STOCK</stp>
        <stp>40510.T</stp>
        <stp>時価総額</stp>
        <tr r="F80" s="35"/>
      </tp>
      <tp>
        <v>8624</v>
        <stp/>
        <stp>Market</stp>
        <stp>STOCK</stp>
        <stp>40540.T</stp>
        <stp>時価総額</stp>
        <tr r="F81" s="35"/>
      </tp>
      <tp>
        <v>73563</v>
        <stp/>
        <stp>Market</stp>
        <stp>STOCK</stp>
        <stp>40220.T</stp>
        <stp>時価総額</stp>
        <tr r="F14" s="35"/>
      </tp>
      <tp>
        <v>56817</v>
        <stp/>
        <stp>Market</stp>
        <stp>STOCK</stp>
        <stp>202A0.T</stp>
        <stp>時価総額</stp>
        <tr r="F46" s="35"/>
      </tp>
      <tp>
        <v>249587</v>
        <stp/>
        <stp>Market</stp>
        <stp>STOCK</stp>
        <stp>90310.T</stp>
        <stp>時価総額</stp>
        <tr r="F25" s="35"/>
      </tp>
      <tp>
        <v>14648</v>
        <stp/>
        <stp>Market</stp>
        <stp>STOCK</stp>
        <stp>30310.T</stp>
        <stp>時価総額</stp>
        <tr r="F69" s="35"/>
      </tp>
      <tp>
        <v>18765</v>
        <stp/>
        <stp>Market</stp>
        <stp>STOCK</stp>
        <stp>60390.T</stp>
        <stp>時価総額</stp>
        <tr r="F22" s="35"/>
      </tp>
      <tp>
        <v>0</v>
        <stp/>
        <stp>Market</stp>
        <stp>STOCK</stp>
        <stp>20380.T</stp>
        <stp>時価総額</stp>
        <tr r="F2" s="45"/>
      </tp>
      <tp>
        <v>34675</v>
        <stp/>
        <stp>Market</stp>
        <stp>STOCK</stp>
        <stp>80060.T</stp>
        <stp>時価総額</stp>
        <tr r="F10" s="45"/>
      </tp>
    </main>
    <main first="rtdsrv.ad817209c5f1483bb98190a850b15b35">
      <tp>
        <v>209556</v>
        <stp/>
        <stp>Market</stp>
        <stp>STOCK</stp>
        <stp>60130.T</stp>
        <stp>時価総額</stp>
        <tr r="F21" s="35"/>
      </tp>
      <tp>
        <v>3007</v>
        <stp/>
        <stp>Market</stp>
        <stp>STOCK</stp>
        <stp>40140.T</stp>
        <stp>時価総額</stp>
        <tr r="F90" s="35"/>
      </tp>
    </main>
    <main first="rtdsrv.ad817209c5f1483bb98190a850b15b35">
      <tp>
        <v>107345</v>
        <stp/>
        <stp>Market</stp>
        <stp>STOCK</stp>
        <stp>60800.T</stp>
        <stp>時価総額</stp>
        <tr r="F118" s="35"/>
      </tp>
      <tp>
        <v>7789</v>
        <stp/>
        <stp>Market</stp>
        <stp>STOCK</stp>
        <stp>70890.T</stp>
        <stp>時価総額</stp>
        <tr r="F121" s="35"/>
      </tp>
      <tp>
        <v>56588</v>
        <stp/>
        <stp>Market</stp>
        <stp>STOCK</stp>
        <stp>60880.T</stp>
        <stp>時価総額</stp>
        <tr r="F38" s="35"/>
      </tp>
      <tp>
        <v>21028</v>
        <stp/>
        <stp>Market</stp>
        <stp>STOCK</stp>
        <stp>70950.T</stp>
        <stp>時価総額</stp>
        <tr r="F68" s="35"/>
      </tp>
      <tp>
        <v>21362</v>
        <stp/>
        <stp>Market</stp>
        <stp>STOCK</stp>
        <stp>21630.T</stp>
        <stp>時価総額</stp>
        <tr r="F50" s="35"/>
      </tp>
      <tp>
        <v>2803</v>
        <stp/>
        <stp>Market</stp>
        <stp>STOCK</stp>
        <stp>71620.T</stp>
        <stp>時価総額</stp>
        <tr r="F8" s="45"/>
      </tp>
      <tp>
        <v>137033</v>
        <stp/>
        <stp>Market</stp>
        <stp>STOCK</stp>
        <stp>21600.T</stp>
        <stp>時価総額</stp>
        <tr r="F89" s="35"/>
      </tp>
      <tp>
        <v>3760</v>
        <stp/>
        <stp>Market</stp>
        <stp>STOCK</stp>
        <stp>91650.T</stp>
        <stp>時価総額</stp>
        <tr r="F19" s="45"/>
      </tp>
    </main>
    <main first="rtdsrv.ad817209c5f1483bb98190a850b15b35">
      <tp>
        <v>1479</v>
        <stp/>
        <stp>Market</stp>
        <stp>STOCK</stp>
        <stp>61730.T</stp>
        <stp>時価総額</stp>
        <tr r="F5" s="45"/>
      </tp>
      <tp>
        <v>10639</v>
        <stp/>
        <stp>Market</stp>
        <stp>STOCK</stp>
        <stp>61760.T</stp>
        <stp>時価総額</stp>
        <tr r="F62" s="35"/>
      </tp>
    </main>
    <main first="rtdsrv.ad817209c5f1483bb98190a850b15b35">
      <tp>
        <v>170791</v>
        <stp/>
        <stp>Market</stp>
        <stp>STOCK</stp>
        <stp>71480.T</stp>
        <stp>時価総額</stp>
        <tr r="F63" s="35"/>
      </tp>
    </main>
    <main first="rtdsrv.ad817209c5f1483bb98190a850b15b35">
      <tp>
        <v>18591</v>
        <stp/>
        <stp>Market</stp>
        <stp>STOCK</stp>
        <stp>31540.T</stp>
        <stp>時価総額</stp>
        <tr r="F15" s="45"/>
      </tp>
      <tp>
        <v>119888</v>
        <stp/>
        <stp>Market</stp>
        <stp>STOCK</stp>
        <stp>215A0.T</stp>
        <stp>時価総額</stp>
        <tr r="F113" s="35"/>
      </tp>
    </main>
    <main first="rtdsrv.ad817209c5f1483bb98190a850b15b35">
      <tp>
        <v>6806</v>
        <stp/>
        <stp>Market</stp>
        <stp>STOCK</stp>
        <stp>31210.T</stp>
        <stp>時価総額</stp>
        <tr r="F129" s="35"/>
        <tr r="E19" s="8"/>
      </tp>
      <tp>
        <v>50890</v>
        <stp/>
        <stp>Market</stp>
        <stp>STOCK</stp>
        <stp>51210.T</stp>
        <stp>時価総額</stp>
        <tr r="F20" s="35"/>
      </tp>
    </main>
    <main first="rtdsrv.ad817209c5f1483bb98190a850b15b35">
      <tp>
        <v>1395550</v>
        <stp/>
        <stp>Market</stp>
        <stp>STOCK</stp>
        <stp>81360.T</stp>
        <stp>時価総額</stp>
        <tr r="F88" s="35"/>
      </tp>
      <tp>
        <v>7853</v>
        <stp/>
        <stp>Market</stp>
        <stp>STOCK</stp>
        <stp>31340.T</stp>
        <stp>時価総額</stp>
        <tr r="F7" s="35"/>
      </tp>
      <tp>
        <v>4602</v>
        <stp/>
        <stp>Market</stp>
        <stp>STOCK</stp>
        <stp>71380.T</stp>
        <stp>時価総額</stp>
        <tr r="F141" s="35"/>
        <tr r="E23" s="8"/>
      </tp>
    </main>
    <main first="rtdsrv.ad817209c5f1483bb98190a850b15b35">
      <tp>
        <v>2191778</v>
        <stp/>
        <stp>Market</stp>
        <stp>STOCK</stp>
        <stp>91010.T</stp>
        <stp>時価総額</stp>
        <tr r="F5" s="35"/>
      </tp>
      <tp>
        <v>177120</v>
        <stp/>
        <stp>Market</stp>
        <stp>STOCK</stp>
        <stp>61010.T</stp>
        <stp>時価総額</stp>
        <tr r="F76" s="35"/>
      </tp>
      <tp>
        <v>1126004</v>
        <stp/>
        <stp>Market</stp>
        <stp>STOCK</stp>
        <stp>51010.T</stp>
        <stp>時価総額</stp>
        <tr r="F24" s="45"/>
      </tp>
      <tp>
        <v>14549</v>
        <stp/>
        <stp>Market</stp>
        <stp>STOCK</stp>
        <stp>81050.T</stp>
        <stp>時価総額</stp>
        <tr r="F144" s="35"/>
        <tr r="E17" s="8"/>
      </tp>
      <tp>
        <v>680862</v>
        <stp/>
        <stp>Market</stp>
        <stp>STOCK</stp>
        <stp>51050.T</stp>
        <stp>時価総額</stp>
        <tr r="F31" s="45"/>
      </tp>
      <tp>
        <v>1865169</v>
        <stp/>
        <stp>Market</stp>
        <stp>STOCK</stp>
        <stp>91040.T</stp>
        <stp>時価総額</stp>
        <tr r="F2" s="35"/>
      </tp>
      <tp>
        <v>1943521</v>
        <stp/>
        <stp>Market</stp>
        <stp>STOCK</stp>
        <stp>81130.T</stp>
        <stp>時価総額</stp>
        <tr r="F34" s="35"/>
      </tp>
    </main>
    <main first="rtdsrv.ad817209c5f1483bb98190a850b15b35">
      <tp>
        <v>9868</v>
        <stp/>
        <stp>Market</stp>
        <stp>STOCK</stp>
        <stp>31890.T</stp>
        <stp>時価総額</stp>
        <tr r="F130" s="35"/>
        <tr r="D9" s="37"/>
        <tr r="E2" s="8"/>
      </tp>
      <tp>
        <v>111039</v>
        <stp/>
        <stp>Market</stp>
        <stp>STOCK</stp>
        <stp>41890.T</stp>
        <stp>時価総額</stp>
        <tr r="F94" s="35"/>
      </tp>
      <tp>
        <v>16525</v>
        <stp/>
        <stp>Market</stp>
        <stp>STOCK</stp>
        <stp>61940.T</stp>
        <stp>時価総額</stp>
        <tr r="F44" s="35"/>
      </tp>
      <tp>
        <v>8922</v>
        <stp/>
        <stp>Market</stp>
        <stp>STOCK</stp>
        <stp>92620.T</stp>
        <stp>時価総額</stp>
        <tr r="F26" s="45"/>
      </tp>
      <tp>
        <v>9293</v>
        <stp/>
        <stp>Market</stp>
        <stp>STOCK</stp>
        <stp>42620.T</stp>
        <stp>時価総額</stp>
        <tr r="F82" s="35"/>
      </tp>
      <tp>
        <v>6455003</v>
        <stp/>
        <stp>Market</stp>
        <stp>STOCK</stp>
        <stp>82670.T</stp>
        <stp>時価総額</stp>
        <tr r="F71" s="35"/>
        <tr r="F145" s="35"/>
      </tp>
      <tp>
        <v>41306</v>
        <stp/>
        <stp>Market</stp>
        <stp>STOCK</stp>
        <stp>62660.T</stp>
        <stp>時価総額</stp>
        <tr r="F28" s="35"/>
      </tp>
      <tp>
        <v>8184</v>
        <stp/>
        <stp>Market</stp>
        <stp>STOCK</stp>
        <stp>92640.T</stp>
        <stp>時価総額</stp>
        <tr r="F87" s="35"/>
      </tp>
      <tp>
        <v>22332</v>
        <stp/>
        <stp>Market</stp>
        <stp>STOCK</stp>
        <stp>72730.T</stp>
        <stp>時価総額</stp>
        <tr r="F142" s="35"/>
        <tr r="E16" s="8"/>
      </tp>
      <tp>
        <v>2270366</v>
        <stp/>
        <stp>Market</stp>
        <stp>STOCK</stp>
        <stp>72700.T</stp>
        <stp>時価総額</stp>
        <tr r="F16" s="45"/>
      </tp>
      <tp>
        <v>89911</v>
        <stp/>
        <stp>Market</stp>
        <stp>STOCK</stp>
        <stp>92470.T</stp>
        <stp>時価総額</stp>
        <tr r="F35" s="35"/>
      </tp>
      <tp>
        <v>8850</v>
        <stp/>
        <stp>Market</stp>
        <stp>STOCK</stp>
        <stp>52480.T</stp>
        <stp>時価総額</stp>
        <tr r="F105" s="35"/>
      </tp>
      <tp>
        <v>308047</v>
        <stp/>
        <stp>Market</stp>
        <stp>STOCK</stp>
        <stp>22220.T</stp>
        <stp>時価総額</stp>
        <tr r="F79" s="35"/>
      </tp>
      <tp>
        <v>13948</v>
        <stp/>
        <stp>Market</stp>
        <stp>STOCK</stp>
        <stp>42220.T</stp>
        <stp>時価総額</stp>
        <tr r="F108" s="35"/>
      </tp>
      <tp>
        <v>20084</v>
        <stp/>
        <stp>Market</stp>
        <stp>STOCK</stp>
        <stp>62320.T</stp>
        <stp>時価総額</stp>
        <tr r="D7" s="37"/>
      </tp>
      <tp>
        <v>2948</v>
        <stp/>
        <stp>Market</stp>
        <stp>STOCK</stp>
        <stp>92380.T</stp>
        <stp>時価総額</stp>
        <tr r="F146" s="35"/>
        <tr r="E22" s="8"/>
      </tp>
      <tp>
        <v>60011</v>
        <stp/>
        <stp>Market</stp>
        <stp>STOCK</stp>
        <stp>62000.T</stp>
        <stp>時価総額</stp>
        <tr r="F85" s="35"/>
      </tp>
      <tp>
        <v>4530</v>
        <stp/>
        <stp>Market</stp>
        <stp>STOCK</stp>
        <stp>92120.T</stp>
        <stp>時価総額</stp>
        <tr r="F40" s="45"/>
      </tp>
      <tp>
        <v>510282</v>
        <stp/>
        <stp>Market</stp>
        <stp>STOCK</stp>
        <stp>52140.T</stp>
        <stp>時価総額</stp>
        <tr r="F21" s="45"/>
      </tp>
      <tp>
        <v>21265</v>
        <stp/>
        <stp>Market</stp>
        <stp>STOCK</stp>
        <stp>421A0.T</stp>
        <stp>時価総額</stp>
        <tr r="F120" s="35"/>
      </tp>
      <tp>
        <v>92193</v>
        <stp/>
        <stp>Market</stp>
        <stp>STOCK</stp>
        <stp>43650.T</stp>
        <stp>時価総額</stp>
        <tr r="F11" s="45"/>
      </tp>
      <tp>
        <v>6575</v>
        <stp/>
        <stp>Market</stp>
        <stp>STOCK</stp>
        <stp>23730.T</stp>
        <stp>時価総額</stp>
        <tr r="F28" s="45"/>
      </tp>
      <tp>
        <v>11405</v>
        <stp/>
        <stp>Market</stp>
        <stp>STOCK</stp>
        <stp>73740.T</stp>
        <stp>時価総額</stp>
        <tr r="F48" s="35"/>
      </tp>
      <tp>
        <v>13011</v>
        <stp/>
        <stp>Market</stp>
        <stp>STOCK</stp>
        <stp>73780.T</stp>
        <stp>時価総額</stp>
        <tr r="F40" s="35"/>
      </tp>
      <tp>
        <v>3758</v>
        <stp/>
        <stp>Market</stp>
        <stp>STOCK</stp>
        <stp>23450.T</stp>
        <stp>時価総額</stp>
        <tr r="D10" s="37"/>
      </tp>
      <tp>
        <v>43344</v>
        <stp/>
        <stp>Market</stp>
        <stp>STOCK</stp>
        <stp>43450.T</stp>
        <stp>時価総額</stp>
        <tr r="F70" s="35"/>
      </tp>
      <tp>
        <v>379211</v>
        <stp/>
        <stp>Market</stp>
        <stp>STOCK</stp>
        <stp>33500.T</stp>
        <stp>時価総額</stp>
        <tr r="F8" s="35"/>
        <tr r="D4" s="37"/>
        <tr r="E3" s="8"/>
      </tp>
      <tp>
        <v>14514</v>
        <stp/>
        <stp>Market</stp>
        <stp>STOCK</stp>
        <stp>23540.T</stp>
        <stp>時価総額</stp>
        <tr r="F75" s="35"/>
      </tp>
      <tp>
        <v>14604</v>
        <stp/>
        <stp>Market</stp>
        <stp>STOCK</stp>
        <stp>73580.T</stp>
        <stp>時価総額</stp>
        <tr r="F32" s="45"/>
      </tp>
      <tp>
        <v>82859</v>
        <stp/>
        <stp>Market</stp>
        <stp>STOCK</stp>
        <stp>63310.T</stp>
        <stp>時価総額</stp>
        <tr r="F37" s="45"/>
      </tp>
      <tp>
        <v>16832</v>
        <stp/>
        <stp>Market</stp>
        <stp>STOCK</stp>
        <stp>23340.T</stp>
        <stp>時価総額</stp>
        <tr r="F127" s="35"/>
        <tr r="E11" s="8"/>
      </tp>
      <tp>
        <v>7091</v>
        <stp/>
        <stp>Market</stp>
        <stp>STOCK</stp>
        <stp>23380.T</stp>
        <stp>時価総額</stp>
        <tr r="F128" s="35"/>
        <tr r="E9" s="8"/>
      </tp>
      <tp>
        <v>35638735</v>
        <stp/>
        <stp>Market</stp>
        <stp>STOCK</stp>
        <stp>83060.T</stp>
        <stp>時価総額</stp>
        <tr r="F101" s="35"/>
      </tp>
      <tp>
        <v>180999</v>
        <stp/>
        <stp>Market</stp>
        <stp>STOCK</stp>
        <stp>23170.T</stp>
        <stp>時価総額</stp>
        <tr r="F86" s="35"/>
      </tp>
      <tp>
        <v>23336</v>
        <stp/>
        <stp>Market</stp>
        <stp>STOCK</stp>
        <stp>73170.T</stp>
        <stp>時価総額</stp>
        <tr r="F43" s="35"/>
      </tp>
      <tp>
        <v>23383605</v>
        <stp/>
        <stp>Market</stp>
        <stp>STOCK</stp>
        <stp>83160.T</stp>
        <stp>時価総額</stp>
        <tr r="F102" s="35"/>
      </tp>
      <tp>
        <v>2397108</v>
        <stp/>
        <stp>Market</stp>
        <stp>STOCK</stp>
        <stp>63830.T</stp>
        <stp>時価総額</stp>
        <tr r="F139" s="35"/>
      </tp>
      <tp>
        <v>9349</v>
        <stp/>
        <stp>Market</stp>
        <stp>STOCK</stp>
        <stp>43890.T</stp>
        <stp>時価総額</stp>
        <tr r="F96" s="35"/>
      </tp>
      <tp>
        <v>27382</v>
        <stp/>
        <stp>Market</stp>
        <stp>STOCK</stp>
        <stp>33930.T</stp>
        <stp>時価総額</stp>
        <tr r="F53" s="35"/>
      </tp>
      <tp>
        <v>6253</v>
        <stp/>
        <stp>Market</stp>
        <stp>STOCK</stp>
        <stp>43980.T</stp>
        <stp>時価総額</stp>
        <tr r="F15" s="35"/>
      </tp>
      <tp>
        <v>11568</v>
        <stp/>
        <stp>Market</stp>
        <stp>STOCK</stp>
        <stp>339A0.T</stp>
        <stp>時価総額</stp>
        <tr r="F107" s="35"/>
      </tp>
      <tp>
        <v>33451</v>
        <stp/>
        <stp>Market</stp>
        <stp>STOCK</stp>
        <stp>146A0.T</stp>
        <stp>時価総額</stp>
        <tr r="F61" s="35"/>
      </tp>
      <tp>
        <v>3901</v>
        <stp/>
        <stp>Market</stp>
        <stp>STOCK</stp>
        <stp>94760.T</stp>
        <stp>時価総額</stp>
        <tr r="F12" s="45"/>
      </tp>
      <tp>
        <v>168902</v>
        <stp/>
        <stp>Market</stp>
        <stp>STOCK</stp>
        <stp>74760.T</stp>
        <stp>時価総額</stp>
        <tr r="F47" s="45"/>
      </tp>
      <tp>
        <v>7944</v>
        <stp/>
        <stp>Market</stp>
        <stp>STOCK</stp>
        <stp>94780.T</stp>
        <stp>時価総額</stp>
        <tr r="F9" s="45"/>
      </tp>
      <tp>
        <v>4695</v>
        <stp/>
        <stp>Market</stp>
        <stp>STOCK</stp>
        <stp>244A0.T</stp>
        <stp>時価総額</stp>
        <tr r="F34" s="45"/>
      </tp>
      <tp>
        <v>12842</v>
        <stp/>
        <stp>Market</stp>
        <stp>STOCK</stp>
        <stp>24280.T</stp>
        <stp>時価総額</stp>
        <tr r="F55" s="35"/>
      </tp>
      <tp>
        <v>11282061</v>
        <stp/>
        <stp>Market</stp>
        <stp>STOCK</stp>
        <stp>94330.T</stp>
        <stp>時価総額</stp>
        <tr r="F58" s="35"/>
      </tp>
      <tp>
        <v>13999078</v>
        <stp/>
        <stp>Market</stp>
        <stp>STOCK</stp>
        <stp>94320.T</stp>
        <stp>時価総額</stp>
        <tr r="F36" s="35"/>
      </tp>
      <tp>
        <v>15553</v>
        <stp/>
        <stp>Market</stp>
        <stp>STOCK</stp>
        <stp>14310.T</stp>
        <stp>時価総額</stp>
        <tr r="F126" s="35"/>
        <tr r="E13" s="8"/>
      </tp>
      <tp>
        <v>9000</v>
        <stp/>
        <stp>Market</stp>
        <stp>STOCK</stp>
        <stp>24360.T</stp>
        <stp>時価総額</stp>
        <tr r="F59" s="35"/>
      </tp>
      <tp>
        <v>284708</v>
        <stp/>
        <stp>Market</stp>
        <stp>STOCK</stp>
        <stp>64360.T</stp>
        <stp>時価総額</stp>
        <tr r="F67" s="35"/>
      </tp>
      <tp>
        <v>41398</v>
        <stp/>
        <stp>Market</stp>
        <stp>STOCK</stp>
        <stp>94380.T</stp>
        <stp>時価総額</stp>
        <tr r="F41" s="45"/>
      </tp>
      <tp>
        <v>3779</v>
        <stp/>
        <stp>Market</stp>
        <stp>STOCK</stp>
        <stp>34090.T</stp>
        <stp>時価総額</stp>
        <tr r="F131" s="35"/>
        <tr r="E21" s="8"/>
      </tp>
      <tp>
        <v>19124527</v>
        <stp/>
        <stp>Market</stp>
        <stp>STOCK</stp>
        <stp>84110.T</stp>
        <stp>時価総額</stp>
        <tr r="F33" s="35"/>
      </tp>
      <tp>
        <v>13442</v>
        <stp/>
        <stp>Market</stp>
        <stp>STOCK</stp>
        <stp>24100.T</stp>
        <stp>時価総額</stp>
        <tr r="F91" s="35"/>
      </tp>
      <tp>
        <v>65863</v>
        <stp/>
        <stp>Market</stp>
        <stp>STOCK</stp>
        <stp>94160.T</stp>
        <stp>時価総額</stp>
        <tr r="F103" s="35"/>
      </tp>
      <tp>
        <v>35905</v>
        <stp/>
        <stp>Market</stp>
        <stp>STOCK</stp>
        <stp>34860.T</stp>
        <stp>時価総額</stp>
        <tr r="F72" s="35"/>
      </tp>
      <tp>
        <v>14609</v>
        <stp/>
        <stp>Market</stp>
        <stp>STOCK</stp>
        <stp>24840.T</stp>
        <stp>時価総額</stp>
        <tr r="F6" s="45"/>
      </tp>
      <tp>
        <v>53078</v>
        <stp/>
        <stp>Market</stp>
        <stp>STOCK</stp>
        <stp>34960.T</stp>
        <stp>時価総額</stp>
        <tr r="F9" s="35"/>
      </tp>
      <tp>
        <v>5560</v>
        <stp/>
        <stp>Market</stp>
        <stp>STOCK</stp>
        <stp>44960.T</stp>
        <stp>時価総額</stp>
        <tr r="F125" s="35"/>
      </tp>
      <tp>
        <v>12788</v>
        <stp/>
        <stp>Market</stp>
        <stp>STOCK</stp>
        <stp>44950.T</stp>
        <stp>時価総額</stp>
        <tr r="F106" s="35"/>
      </tp>
      <tp>
        <v>5564654</v>
        <stp/>
        <stp>Market</stp>
        <stp>STOCK</stp>
        <stp>45680.T</stp>
        <stp>時価総額</stp>
        <tr r="F17" s="35"/>
      </tp>
      <tp>
        <v>2256</v>
        <stp/>
        <stp>Market</stp>
        <stp>STOCK</stp>
        <stp>65730.T</stp>
        <stp>時価総額</stp>
        <tr r="F140" s="35"/>
        <tr r="E15" s="8"/>
      </tp>
      <tp>
        <v>14707</v>
        <stp/>
        <stp>Market</stp>
        <stp>STOCK</stp>
        <stp>45700.T</stp>
        <stp>時価総額</stp>
        <tr r="F60" s="35"/>
      </tp>
      <tp>
        <v>66190</v>
        <stp/>
        <stp>Market</stp>
        <stp>STOCK</stp>
        <stp>65740.T</stp>
        <stp>時価総額</stp>
        <tr r="F114" s="35"/>
        <tr r="E7" s="8"/>
      </tp>
      <tp>
        <v>8712</v>
        <stp/>
        <stp>Market</stp>
        <stp>STOCK</stp>
        <stp>254A0.T</stp>
        <stp>時価総額</stp>
        <tr r="F147" s="35"/>
        <tr r="E12" s="8"/>
      </tp>
      <tp>
        <v>56698</v>
        <stp/>
        <stp>Market</stp>
        <stp>STOCK</stp>
        <stp>95520.T</stp>
        <stp>時価総額</stp>
        <tr r="F100" s="35"/>
      </tp>
      <tp>
        <v>7010</v>
        <stp/>
        <stp>Market</stp>
        <stp>STOCK</stp>
        <stp>55330.T</stp>
        <stp>時価総額</stp>
        <tr r="F39" s="35"/>
      </tp>
      <tp>
        <v>2883004</v>
        <stp/>
        <stp>Market</stp>
        <stp>STOCK</stp>
        <stp>95310.T</stp>
        <stp>時価総額</stp>
        <tr r="F27" s="35"/>
      </tp>
      <tp>
        <v>26366</v>
        <stp/>
        <stp>Market</stp>
        <stp>STOCK</stp>
        <stp>55350.T</stp>
        <stp>時価総額</stp>
        <tr r="D3" s="37"/>
      </tp>
      <tp>
        <v>6907</v>
        <stp/>
        <stp>Market</stp>
        <stp>STOCK</stp>
        <stp>65380.T</stp>
        <stp>時価総額</stp>
        <tr r="F117" s="35"/>
      </tp>
      <tp>
        <v>3061033</v>
        <stp/>
        <stp>Market</stp>
        <stp>STOCK</stp>
        <stp>95030.T</stp>
        <stp>時価総額</stp>
        <tr r="F26" s="35"/>
      </tp>
      <tp>
        <v>3145739</v>
        <stp/>
        <stp>Market</stp>
        <stp>STOCK</stp>
        <stp>45070.T</stp>
        <stp>時価総額</stp>
        <tr r="F66" s="35"/>
      </tp>
      <tp>
        <v>883404</v>
        <stp/>
        <stp>Market</stp>
        <stp>STOCK</stp>
        <stp>95080.T</stp>
        <stp>時価総額</stp>
        <tr r="F52" s="35"/>
      </tp>
      <tp>
        <v>349711</v>
        <stp/>
        <stp>Market</stp>
        <stp>STOCK</stp>
        <stp>45160.T</stp>
        <stp>時価総額</stp>
        <tr r="F32" s="35"/>
      </tp>
      <tp>
        <v>15581655</v>
        <stp/>
        <stp>Market</stp>
        <stp>STOCK</stp>
        <stp>45190.T</stp>
        <stp>時価総額</stp>
        <tr r="F16" s="35"/>
      </tp>
      <tp>
        <v>197420</v>
        <stp/>
        <stp>Market</stp>
        <stp>STOCK</stp>
        <stp>45870.T</stp>
        <stp>時価総額</stp>
        <tr r="F41" s="35"/>
      </tp>
      <tp>
        <v>14365</v>
        <stp/>
        <stp>Market</stp>
        <stp>STOCK</stp>
        <stp>25860.T</stp>
        <stp>時価総額</stp>
        <tr r="D8" s="37"/>
      </tp>
      <tp>
        <v>8151</v>
        <stp/>
        <stp>Market</stp>
        <stp>STOCK</stp>
        <stp>65970.T</stp>
        <stp>時価総額</stp>
        <tr r="F84" s="35"/>
      </tp>
      <tp>
        <v>6400</v>
        <stp/>
        <stp>Market</stp>
        <stp>STOCK</stp>
        <stp>55960.T</stp>
        <stp>時価総額</stp>
        <tr r="F98" s="35"/>
      </tp>
      <tp>
        <v>57445</v>
        <stp/>
        <stp>Market</stp>
        <stp>STOCK</stp>
        <stp>36610.T</stp>
        <stp>時価総額</stp>
        <tr r="F124" s="35"/>
      </tp>
      <tp>
        <v>5075470</v>
        <stp/>
        <stp>Market</stp>
        <stp>STOCK</stp>
        <stp>46610.T</stp>
        <stp>時価総額</stp>
        <tr r="F18" s="35"/>
      </tp>
      <tp>
        <v>45918</v>
        <stp/>
        <stp>Market</stp>
        <stp>STOCK</stp>
        <stp>36600.T</stp>
        <stp>時価総額</stp>
        <tr r="F10" s="35"/>
      </tp>
      <tp>
        <v>2708</v>
        <stp/>
        <stp>Market</stp>
        <stp>STOCK</stp>
        <stp>36640.T</stp>
        <stp>時価総額</stp>
        <tr r="F134" s="35"/>
        <tr r="E10" s="8"/>
      </tp>
      <tp>
        <v>0</v>
        <stp/>
        <stp>Market</stp>
        <stp>STOCK</stp>
        <stp>467A0.T</stp>
        <stp>時価総額</stp>
        <tr r="F4" s="45"/>
      </tp>
      <tp>
        <v>31433</v>
        <stp/>
        <stp>Market</stp>
        <stp>STOCK</stp>
        <stp>66530.T</stp>
        <stp>時価総額</stp>
        <tr r="F23" s="35"/>
      </tp>
      <tp>
        <v>2603902</v>
        <stp/>
        <stp>Market</stp>
        <stp>STOCK</stp>
        <stp>36590.T</stp>
        <stp>時価総額</stp>
        <tr r="F133" s="35"/>
        <tr r="E14" s="8"/>
      </tp>
      <tp>
        <v>1609</v>
        <stp/>
        <stp>Market</stp>
        <stp>STOCK</stp>
        <stp>36240.T</stp>
        <stp>時価総額</stp>
        <tr r="F132" s="35"/>
        <tr r="E24" s="8"/>
        <tr r="F38" s="45"/>
      </tp>
      <tp>
        <v>4028</v>
        <stp/>
        <stp>Market</stp>
        <stp>STOCK</stp>
        <stp>66330.T</stp>
        <stp>時価総額</stp>
        <tr r="F23" s="45"/>
      </tp>
      <tp>
        <v>4377</v>
        <stp/>
        <stp>Market</stp>
        <stp>STOCK</stp>
        <stp>76030.T</stp>
        <stp>時価総額</stp>
        <tr r="F143" s="35"/>
        <tr r="E5" s="8"/>
      </tp>
      <tp>
        <v>4372979</v>
        <stp/>
        <stp>Market</stp>
        <stp>STOCK</stp>
        <stp>16050.T</stp>
        <stp>時価総額</stp>
        <tr r="F4" s="35"/>
      </tp>
      <tp>
        <v>4561857</v>
        <stp/>
        <stp>Market</stp>
        <stp>STOCK</stp>
        <stp>86040.T</stp>
        <stp>時価総額</stp>
        <tr r="F116" s="35"/>
      </tp>
      <tp>
        <v>25685</v>
        <stp/>
        <stp>Market</stp>
        <stp>STOCK</stp>
        <stp>66130.T</stp>
        <stp>時価総額</stp>
        <tr r="F45" s="35"/>
      </tp>
      <tp>
        <v>3445</v>
        <stp/>
        <stp>Market</stp>
        <stp>STOCK</stp>
        <stp>76150.T</stp>
        <stp>時価総額</stp>
        <tr r="F20" s="45"/>
      </tp>
      <tp>
        <v>27090</v>
        <stp/>
        <stp>Market</stp>
        <stp>STOCK</stp>
        <stp>261A0.T</stp>
        <stp>時価総額</stp>
        <tr r="F39" s="45"/>
      </tp>
      <tp>
        <v>13915</v>
        <stp/>
        <stp>Market</stp>
        <stp>STOCK</stp>
        <stp>36830.T</stp>
        <stp>時価総額</stp>
        <tr r="F104" s="35"/>
      </tp>
      <tp>
        <v>48568</v>
        <stp/>
        <stp>Market</stp>
        <stp>STOCK</stp>
        <stp>36870.T</stp>
        <stp>時価総額</stp>
        <tr r="F11" s="35"/>
      </tp>
      <tp>
        <v>254009</v>
        <stp/>
        <stp>Market</stp>
        <stp>STOCK</stp>
        <stp>46860.T</stp>
        <stp>時価総額</stp>
        <tr r="F48" s="45"/>
      </tp>
      <tp>
        <v>61040</v>
        <stp/>
        <stp>Market</stp>
        <stp>STOCK</stp>
        <stp>368A0.T</stp>
        <stp>時価総額</stp>
        <tr r="F47" s="35"/>
      </tp>
      <tp>
        <v>166813</v>
        <stp/>
        <stp>Market</stp>
        <stp>STOCK</stp>
        <stp>36970.T</stp>
        <stp>時価総額</stp>
        <tr r="F31" s="35"/>
      </tp>
      <tp>
        <v>19592</v>
        <stp/>
        <stp>Market</stp>
        <stp>STOCK</stp>
        <stp>36960.T</stp>
        <stp>時価総額</stp>
        <tr r="F115" s="35"/>
      </tp>
      <tp>
        <v>5477</v>
        <stp/>
        <stp>Market</stp>
        <stp>STOCK</stp>
        <stp>36980.T</stp>
        <stp>時価総額</stp>
        <tr r="F12" s="35"/>
      </tp>
      <tp>
        <v>0</v>
        <stp/>
        <stp>Market</stp>
        <stp>STOCK</stp>
        <stp>467A0.T</stp>
        <stp>配当</stp>
        <tr r="M4" s="45"/>
      </tp>
      <tp>
        <v>0</v>
        <stp/>
        <stp>Market</stp>
        <stp>STOCK</stp>
        <stp>421A0.T</stp>
        <stp>配当</stp>
        <tr r="M120" s="35"/>
        <tr r="O20" s="5"/>
      </tp>
      <tp>
        <v>70</v>
        <stp/>
        <stp>Market</stp>
        <stp>STOCK</stp>
        <stp>146A0.T</stp>
        <stp>配当</stp>
        <tr r="M61" s="35"/>
      </tp>
      <tp>
        <v>64</v>
        <stp/>
        <stp>Market</stp>
        <stp>STOCK</stp>
        <stp>261A0.T</stp>
        <stp>配当</stp>
        <tr r="M39" s="45"/>
      </tp>
      <tp>
        <v>0</v>
        <stp/>
        <stp>Market</stp>
        <stp>STOCK</stp>
        <stp>254A0.T</stp>
        <stp>配当</stp>
        <tr r="M147" s="35"/>
      </tp>
      <tp>
        <v>0</v>
        <stp/>
        <stp>Market</stp>
        <stp>STOCK</stp>
        <stp>244A0.T</stp>
        <stp>配当</stp>
        <tr r="M34" s="45"/>
      </tp>
      <tp>
        <v>0</v>
        <stp/>
        <stp>Market</stp>
        <stp>STOCK</stp>
        <stp>215A0.T</stp>
        <stp>配当</stp>
        <tr r="M113" s="35"/>
        <tr r="O10" s="5"/>
      </tp>
      <tp>
        <v>61</v>
        <stp/>
        <stp>Market</stp>
        <stp>STOCK</stp>
        <stp>202A0.T</stp>
        <stp>配当</stp>
        <tr r="M46" s="35"/>
      </tp>
      <tp>
        <v>41</v>
        <stp/>
        <stp>Market</stp>
        <stp>STOCK</stp>
        <stp>368A0.T</stp>
        <stp>配当</stp>
        <tr r="M47" s="35"/>
      </tp>
      <tp>
        <v>30</v>
        <stp/>
        <stp>Market</stp>
        <stp>STOCK</stp>
        <stp>339A0.T</stp>
        <stp>配当</stp>
        <tr r="M107" s="35"/>
        <tr r="O14" s="5"/>
      </tp>
      <tp>
        <v>34329</v>
        <stp/>
        <stp>Market</stp>
        <stp>STOCK</stp>
        <stp>47630.T</stp>
        <stp>時価総額</stp>
        <tr r="F111" s="35"/>
      </tp>
      <tp>
        <v>10205</v>
        <stp/>
        <stp>Market</stp>
        <stp>STOCK</stp>
        <stp>67690.T</stp>
        <stp>時価総額</stp>
        <tr r="F18" s="45"/>
      </tp>
      <tp>
        <v>20581</v>
        <stp/>
        <stp>Market</stp>
        <stp>STOCK</stp>
        <stp>37730.T</stp>
        <stp>時価総額</stp>
        <tr r="F30" s="35"/>
      </tp>
      <tp>
        <v>211352</v>
        <stp/>
        <stp>Market</stp>
        <stp>STOCK</stp>
        <stp>67770.T</stp>
        <stp>時価総額</stp>
        <tr r="F37" s="35"/>
      </tp>
      <tp>
        <v>111688</v>
        <stp/>
        <stp>Market</stp>
        <stp>STOCK</stp>
        <stp>47760.T</stp>
        <stp>時価総額</stp>
        <tr r="F57" s="35"/>
      </tp>
      <tp>
        <v>39628</v>
        <stp/>
        <stp>Market</stp>
        <stp>STOCK</stp>
        <stp>37410.T</stp>
        <stp>時価総額</stp>
        <tr r="F54" s="35"/>
      </tp>
      <tp>
        <v>80316</v>
        <stp/>
        <stp>Market</stp>
        <stp>STOCK</stp>
        <stp>47460.T</stp>
        <stp>時価総額</stp>
        <tr r="F65" s="35"/>
      </tp>
      <tp>
        <v>6434074</v>
        <stp/>
        <stp>Market</stp>
        <stp>STOCK</stp>
        <stp>77510.T</stp>
        <stp>時価総額</stp>
        <tr r="F29" s="45"/>
      </tp>
      <tp>
        <v>321266</v>
        <stp/>
        <stp>Market</stp>
        <stp>STOCK</stp>
        <stp>67540.T</stp>
        <stp>時価総額</stp>
        <tr r="F43" s="45"/>
      </tp>
      <tp>
        <v>22944</v>
        <stp/>
        <stp>Market</stp>
        <stp>STOCK</stp>
        <stp>57210.T</stp>
        <stp>時価総額</stp>
        <tr r="F138" s="35"/>
        <tr r="E8" s="8"/>
      </tp>
      <tp>
        <v>5110</v>
        <stp/>
        <stp>Market</stp>
        <stp>STOCK</stp>
        <stp>37260.T</stp>
        <stp>時価総額</stp>
        <tr r="F135" s="35"/>
        <tr r="E20" s="8"/>
      </tp>
      <tp>
        <v>3475</v>
        <stp/>
        <stp>Market</stp>
        <stp>STOCK</stp>
        <stp>17240.T</stp>
        <stp>時価総額</stp>
        <tr r="F3" s="35"/>
      </tp>
      <tp>
        <v>68325</v>
        <stp/>
        <stp>Market</stp>
        <stp>STOCK</stp>
        <stp>37330.T</stp>
        <stp>時価総額</stp>
        <tr r="F33" s="45"/>
      </tp>
      <tp>
        <v>1229579</v>
        <stp/>
        <stp>Market</stp>
        <stp>STOCK</stp>
        <stp>77010.T</stp>
        <stp>時価総額</stp>
        <tr r="F46" s="45"/>
      </tp>
      <tp>
        <v>11059</v>
        <stp/>
        <stp>Market</stp>
        <stp>STOCK</stp>
        <stp>17180.T</stp>
        <stp>時価総額</stp>
        <tr r="F7" s="45"/>
      </tp>
      <tp>
        <v>220857</v>
        <stp/>
        <stp>Market</stp>
        <stp>STOCK</stp>
        <stp>47840.T</stp>
        <stp>時価総額</stp>
        <tr r="F19" s="35"/>
      </tp>
      <tp>
        <v>29996</v>
        <stp/>
        <stp>Market</stp>
        <stp>STOCK</stp>
        <stp>87890.T</stp>
        <stp>時価総額</stp>
        <tr r="F95" s="35"/>
      </tp>
      <tp>
        <v>174480</v>
        <stp/>
        <stp>Market</stp>
        <stp>STOCK</stp>
        <stp>97930.T</stp>
        <stp>時価総額</stp>
        <tr r="F36" s="4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8087AD-7775-4517-AAA0-E2CD183D2579}" name="T20D3" displayName="T20D3" ref="A1:Q30" headerRowDxfId="73" headerRowBorderDxfId="72">
  <autoFilter ref="A1:Q30" xr:uid="{00000000-0009-0000-0100-000001000000}"/>
  <sortState xmlns:xlrd2="http://schemas.microsoft.com/office/spreadsheetml/2017/richdata2" ref="A2:Q30">
    <sortCondition ref="J1:J30"/>
  </sortState>
  <tableColumns count="17">
    <tableColumn id="1" xr3:uid="{F117FCB9-6AB2-479F-AE49-30438083E8E1}" name="コード" dataDxfId="71"/>
    <tableColumn id="2" xr3:uid="{EFF4DA32-A533-47C2-AE49-D10044A23527}" name="銘柄名（RSS）" dataDxfId="70">
      <calculatedColumnFormula>IFERROR(_xll.RssMarket($A2,"銘柄名称"),"")</calculatedColumnFormula>
    </tableColumn>
    <tableColumn id="20" xr3:uid="{DC2F1D95-0CEF-4212-B432-222D066F5AF9}" name="現在値" dataDxfId="69">
      <calculatedColumnFormula>IFERROR(_xll.RssMarket($A2,"現在値"),"")</calculatedColumnFormula>
    </tableColumn>
    <tableColumn id="19" xr3:uid="{98B07336-BB83-4DC2-8729-FAE7E1FD3566}" name="前日比率" dataDxfId="68">
      <calculatedColumnFormula>IFERROR(_xll.RssMarket($A2,"前日比"),"")</calculatedColumnFormula>
    </tableColumn>
    <tableColumn id="13" xr3:uid="{8FE78B8E-EEB2-4900-B52B-62F775EAE208}" name="前日比率2" dataDxfId="67">
      <calculatedColumnFormula>IFERROR(_xll.RssMarket($A2,"前日比率"),"")</calculatedColumnFormula>
    </tableColumn>
    <tableColumn id="14" xr3:uid="{4A11A0AE-611E-4900-8273-0E379199B8C0}" name="VWAP" dataDxfId="66">
      <calculatedColumnFormula>IFERROR(_xll.RssMarket($A2,"出来高加重平均"),"")</calculatedColumnFormula>
    </tableColumn>
    <tableColumn id="3" xr3:uid="{72ED21C5-FB93-486E-9D1C-C8B318A5C5D8}" name="当日出来高（RSS）" dataDxfId="65">
      <calculatedColumnFormula>IFERROR(_xll.RssMarket($A2,"出来高"),"")</calculatedColumnFormula>
    </tableColumn>
    <tableColumn id="9" xr3:uid="{256C25DA-1B28-4C02-9FC7-6FA0B9D422DA}" name="20日平均出来高" dataDxfId="64"/>
    <tableColumn id="6" xr3:uid="{298562BF-ED62-4B7A-9982-11AEE3970AEF}" name="RVOL" dataDxfId="63"/>
    <tableColumn id="5" xr3:uid="{B3ABBAF1-6FCB-4150-8F55-D60FBC3A58F6}" name="補正RVOL" dataDxfId="62">
      <calculatedColumnFormula>T20D3[[#This Row],[RVOL]]*$U$2</calculatedColumnFormula>
    </tableColumn>
    <tableColumn id="7" xr3:uid="{8D6ACD75-84C8-494C-B036-E0EB973456A0}" name="判定2" dataDxfId="61">
      <calculatedColumnFormula>IFERROR(IF(J2&gt;=デイ!$U$1,"〇",""),"")</calculatedColumnFormula>
    </tableColumn>
    <tableColumn id="4" xr3:uid="{01AE39B3-DF25-4BD1-93C6-7CFCAE25BD61}" name="信用倍率" dataDxfId="60">
      <calculatedColumnFormula>IFERROR(_xll.RssMarket($A2,"信用倍率"),"")</calculatedColumnFormula>
    </tableColumn>
    <tableColumn id="10" xr3:uid="{B3196939-80EA-4471-944A-A30F58894EC1}" name="PER" dataDxfId="59">
      <calculatedColumnFormula>IFERROR(_xll.RssMarket($A2,"PER"),"")</calculatedColumnFormula>
    </tableColumn>
    <tableColumn id="11" xr3:uid="{F32517E4-82D9-4121-B4D7-67A65E5EAE6B}" name="PBR" dataDxfId="58">
      <calculatedColumnFormula>IFERROR(_xll.RssMarket($A2,"PBR"),"")</calculatedColumnFormula>
    </tableColumn>
    <tableColumn id="18" xr3:uid="{E6377537-B617-4E9A-AC4F-3C769FB80435}" name="配当" dataDxfId="57">
      <calculatedColumnFormula>IFERROR(_xll.RssMarket($A2,"配当"),"")</calculatedColumnFormula>
    </tableColumn>
    <tableColumn id="12" xr3:uid="{CF79640F-1EFF-4B52-A92F-B20B505BA5A7}" name="配当率" dataDxfId="56">
      <calculatedColumnFormula>T20D3[[#This Row],[配当]]/T20D3[[#This Row],[現在値]]</calculatedColumnFormula>
    </tableColumn>
    <tableColumn id="8" xr3:uid="{FA3FCE36-3D96-4B3F-8EF1-4114AD702BE3}" name="メモ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FA998B-A746-43E8-AF3B-9B29337D6411}" name="T20D35746" displayName="T20D35746" ref="A1:X3491" headerRowDxfId="54">
  <autoFilter ref="A1:X3491" xr:uid="{00000000-0009-0000-0100-000001000000}"/>
  <sortState xmlns:xlrd2="http://schemas.microsoft.com/office/spreadsheetml/2017/richdata2" ref="A2:X3491">
    <sortCondition ref="Q1:Q3491"/>
  </sortState>
  <tableColumns count="24">
    <tableColumn id="1" xr3:uid="{EE08C7FE-AB41-484C-859C-435F3A3815E2}" name="コード(手入力）" dataDxfId="53"/>
    <tableColumn id="2" xr3:uid="{51693018-15BD-4855-B04E-5313F914A3A7}" name="銘柄名（RSS）" dataDxfId="52">
      <calculatedColumnFormula>IFERROR(_xll.RssMarket($A2,"銘柄名称"),"")</calculatedColumnFormula>
    </tableColumn>
    <tableColumn id="31" xr3:uid="{C198779C-B774-4816-9BCB-644A8AC9178D}" name="市場部" dataDxfId="51">
      <calculatedColumnFormula>IFERROR(_xll.RssMarket($A2,"市場部名称"),"")</calculatedColumnFormula>
    </tableColumn>
    <tableColumn id="20" xr3:uid="{CA6AB77F-73D6-4930-97AA-53AEE38C00DF}" name="現在値" dataDxfId="50">
      <calculatedColumnFormula>IFERROR(_xll.RssMarket($A2,"現在値"),"")</calculatedColumnFormula>
    </tableColumn>
    <tableColumn id="32" xr3:uid="{8B69F2ED-467C-445D-822E-D3ECDB247444}" name="前日比" dataDxfId="49">
      <calculatedColumnFormula>IFERROR(_xll.RssMarket($A2,"前日比"),"")</calculatedColumnFormula>
    </tableColumn>
    <tableColumn id="5" xr3:uid="{C984AFB4-6BA4-4AA4-B63A-10049747D6E2}" name="時価総額" dataDxfId="48">
      <calculatedColumnFormula>IFERROR(_xll.RssMarket($A2,"時価総額"),"")</calculatedColumnFormula>
    </tableColumn>
    <tableColumn id="3" xr3:uid="{EDD10F75-1F00-41BC-819B-8AE3E2726E73}" name="株式数_x000a_（百万）" dataDxfId="47">
      <calculatedColumnFormula>T20D35746[[#This Row],[時価総額]]/T20D35746[[#This Row],[現在値]]</calculatedColumnFormula>
    </tableColumn>
    <tableColumn id="10" xr3:uid="{D33E2A82-CB11-4B4D-844A-571483B94840}" name="PER" dataDxfId="46">
      <calculatedColumnFormula>IFERROR(_xll.RssMarket($A2,"PER"),"")</calculatedColumnFormula>
    </tableColumn>
    <tableColumn id="9" xr3:uid="{A1151232-08BD-446E-A20C-4D28F861F3A5}" name="EPS" dataDxfId="45">
      <calculatedColumnFormula>T20D35746[[#This Row],[現在値]]/T20D35746[[#This Row],[PER]]</calculatedColumnFormula>
    </tableColumn>
    <tableColumn id="11" xr3:uid="{63D8D427-E791-4E7D-83E3-0207F5E66422}" name="PBR" dataDxfId="44">
      <calculatedColumnFormula>IFERROR(_xll.RssMarket($A2,"PBR"),"")</calculatedColumnFormula>
    </tableColumn>
    <tableColumn id="13" xr3:uid="{184A8089-69D6-4717-8AF6-4A9F68495E8D}" name="BPS" dataDxfId="43">
      <calculatedColumnFormula>T20D35746[[#This Row],[現在値]]/T20D35746[[#This Row],[PBR]]</calculatedColumnFormula>
    </tableColumn>
    <tableColumn id="14" xr3:uid="{A5A87E9E-7B0F-4A4A-8E7F-6FD8B7199E86}" name="ROE" dataDxfId="42">
      <calculatedColumnFormula>T20D35746[[#This Row],[EPS]]/T20D35746[[#This Row],[BPS]]</calculatedColumnFormula>
    </tableColumn>
    <tableColumn id="18" xr3:uid="{A245D915-7FB6-415F-905B-E7D19DF53851}" name="配当" dataDxfId="41">
      <calculatedColumnFormula>IFERROR(_xll.RssMarket($A2,"配当"),"")</calculatedColumnFormula>
    </tableColumn>
    <tableColumn id="12" xr3:uid="{8699881C-E75F-41FD-A518-926A07DD786A}" name="配当率" dataDxfId="40">
      <calculatedColumnFormula>T20D35746[[#This Row],[配当]]/T20D35746[[#This Row],[現在値]]</calculatedColumnFormula>
    </tableColumn>
    <tableColumn id="6" xr3:uid="{BC1BD61F-C1FE-4A8E-B444-1B89B4E83415}" name="スコア③" dataDxfId="39">
      <calculatedColumnFormula>ROUND(
 ((IF(OR(R2="",R2&lt;=0),20,R2)/20)
  *(L2/15))
 /(IFERROR(IF(H2&gt;0,H2,15),15)/15)
 *100,0)</calculatedColumnFormula>
    </tableColumn>
    <tableColumn id="37" xr3:uid="{A28536E1-F919-4C79-A335-1E8247BDAB1A}" name="スコア⑤" dataDxfId="38">
      <calculatedColumnFormula>ROUND(((R2/20)*(L2/15)*(S2/15)*(1+W2/200))/(H2/15)*100,0)</calculatedColumnFormula>
    </tableColumn>
    <tableColumn id="39" xr3:uid="{E2832EE4-5D00-4024-9C2B-48ADAF2158B9}" name="Gap比" dataDxfId="37">
      <calculatedColumnFormula>T20D35746[[#This Row],[スコア⑤]]/T20D35746[[#This Row],[スコア③]]</calculatedColumnFormula>
    </tableColumn>
    <tableColumn id="16" xr3:uid="{639648D9-A15A-434C-8403-D8D3A4412C70}" name="営業利益_x000a_率（予）" dataDxfId="36">
      <calculatedColumnFormula>#REF!+#REF!</calculatedColumnFormula>
    </tableColumn>
    <tableColumn id="30" xr3:uid="{64FE6A37-8F64-4937-85FD-9BEEE25F8D82}" name="成長率" dataDxfId="35"/>
    <tableColumn id="36" xr3:uid="{003B3007-A39D-4872-A58D-6F6F162F0B5C}" name="現金及び預金（億）" dataDxfId="34"/>
    <tableColumn id="35" xr3:uid="{2F99E2E2-560A-461D-986C-81B5CAA228A0}" name="負債（億）" dataDxfId="33"/>
    <tableColumn id="34" xr3:uid="{6C762715-3291-4247-B091-34904042A714}" name="総資産" dataDxfId="32"/>
    <tableColumn id="33" xr3:uid="{43E28BF3-FB21-4C38-947D-4F0DAAA59DF7}" name="ネットキャッシュ比率" dataDxfId="31">
      <calculatedColumnFormula>(T20D35746[[#This Row],[現金及び預金（億）]]-T20D35746[[#This Row],[負債（億）]])/T20D35746[[#This Row],[総資産]]*100</calculatedColumnFormula>
    </tableColumn>
    <tableColumn id="8" xr3:uid="{4E258A6D-4CF4-49F6-821A-98883D512D72}" name="列1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03A58F-B772-4E56-92B9-A3A647D2C803}" name="T20D357462" displayName="T20D357462" ref="A1:X3493" headerRowDxfId="29">
  <autoFilter ref="A1:X3493" xr:uid="{00000000-0009-0000-0100-000001000000}"/>
  <sortState xmlns:xlrd2="http://schemas.microsoft.com/office/spreadsheetml/2017/richdata2" ref="A2:X3493">
    <sortCondition ref="J1:J3493"/>
  </sortState>
  <tableColumns count="24">
    <tableColumn id="1" xr3:uid="{72D68AEA-1D4A-492C-9CA5-4AAA7AC8B786}" name="コード(手入力）" dataDxfId="28"/>
    <tableColumn id="2" xr3:uid="{35DC5AF3-05C3-47D9-A719-5B4B0D03A72E}" name="銘柄名（RSS）" dataDxfId="27">
      <calculatedColumnFormula>IFERROR(_xll.RssMarket($A2,"銘柄名称"),"")</calculatedColumnFormula>
    </tableColumn>
    <tableColumn id="31" xr3:uid="{EC44F785-E252-4E8A-8293-C2FDA8001F42}" name="市場部" dataDxfId="26">
      <calculatedColumnFormula>IFERROR(_xll.RssMarket($A2,"市場部名称"),"")</calculatedColumnFormula>
    </tableColumn>
    <tableColumn id="20" xr3:uid="{E291A9F7-4C49-43FC-9FAB-C87940DE6A2B}" name="現在値" dataDxfId="25">
      <calculatedColumnFormula>IFERROR(_xll.RssMarket($A2,"現在値"),"")</calculatedColumnFormula>
    </tableColumn>
    <tableColumn id="32" xr3:uid="{95CD6EA6-A147-498F-A584-0F8962C319ED}" name="前日比" dataDxfId="24">
      <calculatedColumnFormula>IFERROR(_xll.RssMarket($A2,"前日比"),"")</calculatedColumnFormula>
    </tableColumn>
    <tableColumn id="5" xr3:uid="{31306052-1005-4529-A647-52A2BE8C6E1A}" name="時価総額" dataDxfId="23">
      <calculatedColumnFormula>IFERROR(_xll.RssMarket($A2,"時価総額"),"")</calculatedColumnFormula>
    </tableColumn>
    <tableColumn id="3" xr3:uid="{439C2D20-F686-4B2C-86F0-989C72BB2AB5}" name="株式数_x000a_（百万）" dataDxfId="22">
      <calculatedColumnFormula>T20D357462[[#This Row],[時価総額]]/T20D357462[[#This Row],[現在値]]</calculatedColumnFormula>
    </tableColumn>
    <tableColumn id="10" xr3:uid="{DA503EF5-14F7-443A-85BB-2975E6489252}" name="PER" dataDxfId="21">
      <calculatedColumnFormula>IFERROR(_xll.RssMarket($A2,"PER"),"")</calculatedColumnFormula>
    </tableColumn>
    <tableColumn id="9" xr3:uid="{6DD64C34-6C6C-475C-A0D5-7CA9C6822932}" name="EPS" dataDxfId="20">
      <calculatedColumnFormula>T20D357462[[#This Row],[現在値]]/T20D357462[[#This Row],[PER]]</calculatedColumnFormula>
    </tableColumn>
    <tableColumn id="11" xr3:uid="{AA5A587B-CFF7-4376-868C-E94B95861E4D}" name="PBR" dataDxfId="19">
      <calculatedColumnFormula>IFERROR(_xll.RssMarket($A2,"PBR"),"")</calculatedColumnFormula>
    </tableColumn>
    <tableColumn id="13" xr3:uid="{56040977-4159-4569-B788-5536514AD6EF}" name="BPS" dataDxfId="18">
      <calculatedColumnFormula>T20D357462[[#This Row],[現在値]]/T20D357462[[#This Row],[PBR]]</calculatedColumnFormula>
    </tableColumn>
    <tableColumn id="14" xr3:uid="{B3DB11A2-D75A-4A54-9BBD-553BA2E75658}" name="ROE" dataDxfId="17">
      <calculatedColumnFormula>T20D357462[[#This Row],[EPS]]/T20D357462[[#This Row],[BPS]]</calculatedColumnFormula>
    </tableColumn>
    <tableColumn id="18" xr3:uid="{577A1436-1B16-4EB7-BF73-9C68C5373845}" name="配当" dataDxfId="16">
      <calculatedColumnFormula>IFERROR(_xll.RssMarket($A2,"配当"),"")</calculatedColumnFormula>
    </tableColumn>
    <tableColumn id="12" xr3:uid="{14F5FB9A-B3ED-46EE-B3A0-E13A0453ABD1}" name="配当率" dataDxfId="15">
      <calculatedColumnFormula>T20D357462[[#This Row],[配当]]/T20D357462[[#This Row],[現在値]]</calculatedColumnFormula>
    </tableColumn>
    <tableColumn id="6" xr3:uid="{091A045F-D2B3-43EA-A9CE-48C04CAD9CEE}" name="スコア③" dataDxfId="14">
      <calculatedColumnFormula>ROUND(
 ((IF(OR(R2="",R2&lt;=0),20,R2)/20)
  *(L2/15))
 /(IFERROR(IF(H2&gt;0,H2,15),15)/15)
 *100,0)</calculatedColumnFormula>
    </tableColumn>
    <tableColumn id="37" xr3:uid="{56BEA053-726C-4735-98E1-6BC67C10938B}" name="スコア⑤" dataDxfId="13">
      <calculatedColumnFormula>ROUND(((R2/20)*(L2/15)*(S2/15)*(1+W2/200))/(H2/15)*100,0)</calculatedColumnFormula>
    </tableColumn>
    <tableColumn id="39" xr3:uid="{51907BEB-DC10-4B7E-B3A7-79F1D9AF919F}" name="Gap比" dataDxfId="12">
      <calculatedColumnFormula>T20D357462[[#This Row],[スコア⑤]]/T20D357462[[#This Row],[スコア③]]</calculatedColumnFormula>
    </tableColumn>
    <tableColumn id="16" xr3:uid="{8140ACBE-7FB6-4F8E-8BF7-C8212E9804CB}" name="営業利益_x000a_率（予）" dataDxfId="11">
      <calculatedColumnFormula>#REF!+#REF!</calculatedColumnFormula>
    </tableColumn>
    <tableColumn id="30" xr3:uid="{1069EAE9-C9E4-4E22-9DFF-626006CBF370}" name="成長率" dataDxfId="10"/>
    <tableColumn id="36" xr3:uid="{1C011316-AEE2-4FB3-B5AA-3A8DFCBCAB24}" name="現金及び預金（億）" dataDxfId="9"/>
    <tableColumn id="35" xr3:uid="{3A4F68A2-2923-4546-9CA0-377EBD6C92E7}" name="負債（億）" dataDxfId="8"/>
    <tableColumn id="34" xr3:uid="{7A2F26FC-5FE8-4BF7-AACA-7A95E5D45D95}" name="総資産" dataDxfId="7"/>
    <tableColumn id="33" xr3:uid="{A57E534D-171D-4B75-B183-4E699E425905}" name="ネットキャッシュ比率" dataDxfId="6">
      <calculatedColumnFormula>(T20D357462[[#This Row],[現金及び預金（億）]]-T20D357462[[#This Row],[負債（億）]])/T20D357462[[#This Row],[総資産]]*100</calculatedColumnFormula>
    </tableColumn>
    <tableColumn id="8" xr3:uid="{676EAD76-1688-4C71-8A80-6DE21969823F}" name="列1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9002B-A479-4A44-9A20-2699290999B0}" name="テーブル4" displayName="テーブル4" ref="M2:O8" totalsRowShown="0" headerRowDxfId="4">
  <autoFilter ref="M2:O8" xr:uid="{4D29002B-A479-4A44-9A20-2699290999B0}"/>
  <tableColumns count="3">
    <tableColumn id="1" xr3:uid="{486F6F48-0D7B-4881-AEFC-1F5260B9C3CD}" name="ネットキャッシュ比率" dataDxfId="3"/>
    <tableColumn id="2" xr3:uid="{2F57F86C-91F3-492E-A020-4A712A3E5E54}" name="評価"/>
    <tableColumn id="3" xr3:uid="{74AB2695-8ECC-48D4-A6C7-AA7AD5AF9258}" name="状況・意味合い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7D63-4986-4A46-A0C8-E596E2E89BD6}">
  <dimension ref="A1:U40"/>
  <sheetViews>
    <sheetView workbookViewId="0">
      <pane ySplit="5" topLeftCell="A15" activePane="bottomLeft" state="frozen"/>
      <selection pane="bottomLeft" activeCell="A20" sqref="A20:A30"/>
    </sheetView>
  </sheetViews>
  <sheetFormatPr defaultRowHeight="18.75" x14ac:dyDescent="0.2"/>
  <cols>
    <col min="1" max="1" width="7.875" style="169" customWidth="1"/>
    <col min="2" max="2" width="23.75" style="223" customWidth="1"/>
    <col min="3" max="3" width="8.25" style="8" customWidth="1"/>
    <col min="4" max="4" width="7.75" style="8" customWidth="1"/>
    <col min="5" max="5" width="8.625" style="110" customWidth="1"/>
    <col min="6" max="6" width="9.25" style="29" customWidth="1"/>
    <col min="7" max="7" width="13.25" style="58" customWidth="1"/>
    <col min="8" max="8" width="13.5" style="159" customWidth="1"/>
    <col min="9" max="10" width="8.625" customWidth="1"/>
    <col min="11" max="11" width="6.25" style="81" customWidth="1"/>
    <col min="12" max="15" width="8.625" style="21" customWidth="1"/>
    <col min="16" max="16" width="11" style="65" customWidth="1"/>
    <col min="17" max="17" width="27.25" style="161" customWidth="1"/>
    <col min="18" max="18" width="10.5" customWidth="1"/>
    <col min="21" max="21" width="8.25" customWidth="1"/>
  </cols>
  <sheetData>
    <row r="1" spans="1:21" s="2" customFormat="1" ht="20.100000000000001" customHeight="1" thickTop="1" thickBot="1" x14ac:dyDescent="0.25">
      <c r="A1" s="211" t="s">
        <v>7</v>
      </c>
      <c r="B1" s="217" t="s">
        <v>2</v>
      </c>
      <c r="C1" s="213" t="s">
        <v>9</v>
      </c>
      <c r="D1" s="162" t="s">
        <v>55</v>
      </c>
      <c r="E1" s="163" t="s">
        <v>134</v>
      </c>
      <c r="F1" s="164" t="s">
        <v>57</v>
      </c>
      <c r="G1" s="165" t="s">
        <v>3</v>
      </c>
      <c r="H1" s="166" t="s">
        <v>6</v>
      </c>
      <c r="I1" s="162" t="s">
        <v>4</v>
      </c>
      <c r="J1" s="162" t="s">
        <v>16</v>
      </c>
      <c r="K1" s="162" t="s">
        <v>58</v>
      </c>
      <c r="L1" s="162" t="s">
        <v>48</v>
      </c>
      <c r="M1" s="162" t="s">
        <v>49</v>
      </c>
      <c r="N1" s="162" t="s">
        <v>50</v>
      </c>
      <c r="O1" s="164" t="s">
        <v>53</v>
      </c>
      <c r="P1" s="167" t="s">
        <v>59</v>
      </c>
      <c r="Q1" s="168" t="s">
        <v>5</v>
      </c>
      <c r="R1" s="82">
        <v>0.37847222222222221</v>
      </c>
      <c r="S1" s="83">
        <v>60</v>
      </c>
      <c r="T1" s="11" t="s">
        <v>0</v>
      </c>
      <c r="U1" s="10">
        <v>1.5</v>
      </c>
    </row>
    <row r="2" spans="1:21" ht="20.100000000000001" customHeight="1" thickTop="1" thickBot="1" x14ac:dyDescent="0.3">
      <c r="A2" s="170">
        <v>4014</v>
      </c>
      <c r="B2" s="218" t="str">
        <f>IFERROR(_xll.RssMarket($A2,"銘柄名称"),"")</f>
        <v>カラダノート</v>
      </c>
      <c r="C2" s="214">
        <f>IFERROR(_xll.RssMarket($A2,"現在値"),"")</f>
        <v>449</v>
      </c>
      <c r="D2" s="171">
        <f>IFERROR(_xll.RssMarket($A2,"前日比"),"")</f>
        <v>-6</v>
      </c>
      <c r="E2" s="172">
        <f>IFERROR(_xll.RssMarket($A2,"前日比率"),"")</f>
        <v>-1.32</v>
      </c>
      <c r="F2" s="173">
        <f>IFERROR(_xll.RssMarket($A2,"出来高加重平均"),"")</f>
        <v>450.69439999999997</v>
      </c>
      <c r="G2" s="174">
        <f>IFERROR(_xll.RssMarket($A2,"出来高"),"")</f>
        <v>7200</v>
      </c>
      <c r="H2" s="175">
        <v>105375</v>
      </c>
      <c r="I2" s="176">
        <f>IFERROR(G2/H2,"")</f>
        <v>6.8327402135231322E-2</v>
      </c>
      <c r="J2" s="177">
        <f>T20D3[[#This Row],[RVOL]]*$U$2</f>
        <v>6.8327402135231322E-2</v>
      </c>
      <c r="K2" s="178" t="str">
        <f>IFERROR(IF(J2&gt;=デイ!$U$1,"〇",""),"")</f>
        <v/>
      </c>
      <c r="L2" s="179">
        <f>IFERROR(_xll.RssMarket($A2,"信用倍率"),"")</f>
        <v>0</v>
      </c>
      <c r="M2" s="248">
        <f>IFERROR(_xll.RssMarket($A2,"PER"),"")</f>
        <v>12.5</v>
      </c>
      <c r="N2" s="179">
        <f>IFERROR(_xll.RssMarket($A2,"PBR"),"")</f>
        <v>6.24</v>
      </c>
      <c r="O2" s="178">
        <f>IFERROR(_xll.RssMarket($A2,"配当"),"")</f>
        <v>0</v>
      </c>
      <c r="P2" s="237">
        <f>T20D3[[#This Row],[配当]]/T20D3[[#This Row],[現在値]]</f>
        <v>0</v>
      </c>
      <c r="Q2" s="180"/>
      <c r="R2" s="82">
        <v>0.38194444444444442</v>
      </c>
      <c r="S2" s="83">
        <v>30</v>
      </c>
      <c r="T2" s="12" t="s">
        <v>17</v>
      </c>
      <c r="U2" s="9">
        <v>1</v>
      </c>
    </row>
    <row r="3" spans="1:21" ht="20.100000000000001" customHeight="1" thickTop="1" x14ac:dyDescent="0.25">
      <c r="A3" s="181">
        <v>5596</v>
      </c>
      <c r="B3" s="219" t="str">
        <f>IFERROR(_xll.RssMarket($A3,"銘柄名称"),"")</f>
        <v>アウトルックコンサルティング</v>
      </c>
      <c r="C3" s="215">
        <f>IFERROR(_xll.RssMarket($A3,"現在値"),"")</f>
        <v>1788</v>
      </c>
      <c r="D3" s="182">
        <f>IFERROR(_xll.RssMarket($A3,"前日比"),"")</f>
        <v>1</v>
      </c>
      <c r="E3" s="183">
        <f>IFERROR(_xll.RssMarket($A3,"前日比率"),"")</f>
        <v>0.06</v>
      </c>
      <c r="F3" s="184">
        <f>IFERROR(_xll.RssMarket($A3,"出来高加重平均"),"")</f>
        <v>1787.5</v>
      </c>
      <c r="G3" s="185">
        <f>IFERROR(_xll.RssMarket($A3,"出来高"),"")</f>
        <v>2400</v>
      </c>
      <c r="H3" s="186">
        <v>12905</v>
      </c>
      <c r="I3" s="187">
        <f>IFERROR(G3/H3,"")</f>
        <v>0.18597442851607904</v>
      </c>
      <c r="J3" s="188">
        <f>T20D3[[#This Row],[RVOL]]*$U$2</f>
        <v>0.18597442851607904</v>
      </c>
      <c r="K3" s="184" t="str">
        <f>IFERROR(IF(J3&gt;=デイ!$U$1,"〇",""),"")</f>
        <v/>
      </c>
      <c r="L3" s="189">
        <f>IFERROR(_xll.RssMarket($A3,"信用倍率"),"")</f>
        <v>0</v>
      </c>
      <c r="M3" s="193">
        <f>IFERROR(_xll.RssMarket($A3,"PER"),"")</f>
        <v>14.11</v>
      </c>
      <c r="N3" s="189">
        <f>IFERROR(_xll.RssMarket($A3,"PBR"),"")</f>
        <v>4.99</v>
      </c>
      <c r="O3" s="190">
        <f>IFERROR(_xll.RssMarket($A3,"配当"),"")</f>
        <v>17</v>
      </c>
      <c r="P3" s="191">
        <f>T20D3[[#This Row],[配当]]/T20D3[[#This Row],[現在値]]</f>
        <v>9.5078299776286349E-3</v>
      </c>
      <c r="Q3" s="192"/>
      <c r="R3" s="82">
        <v>0.38541666666666669</v>
      </c>
      <c r="S3" s="83">
        <v>20</v>
      </c>
    </row>
    <row r="4" spans="1:21" ht="20.100000000000001" customHeight="1" x14ac:dyDescent="0.25">
      <c r="A4" s="181">
        <v>8136</v>
      </c>
      <c r="B4" s="219" t="str">
        <f>IFERROR(_xll.RssMarket($A4,"銘柄名称"),"")</f>
        <v>サンリオ</v>
      </c>
      <c r="C4" s="215">
        <f>IFERROR(_xll.RssMarket($A4,"現在値"),"")</f>
        <v>5464</v>
      </c>
      <c r="D4" s="182">
        <f>IFERROR(_xll.RssMarket($A4,"前日比"),"")</f>
        <v>700</v>
      </c>
      <c r="E4" s="183">
        <f>IFERROR(_xll.RssMarket($A4,"前日比率"),"")</f>
        <v>14.69</v>
      </c>
      <c r="F4" s="184">
        <f>IFERROR(_xll.RssMarket($A4,"出来高加重平均"),"")</f>
        <v>5464</v>
      </c>
      <c r="G4" s="185">
        <f>IFERROR(_xll.RssMarket($A4,"出来高"),"")</f>
        <v>2381700</v>
      </c>
      <c r="H4" s="186">
        <v>8534270</v>
      </c>
      <c r="I4" s="187">
        <f>IFERROR(G4/H4,"")</f>
        <v>0.27907483592621279</v>
      </c>
      <c r="J4" s="188">
        <f>T20D3[[#This Row],[RVOL]]*$U$2</f>
        <v>0.27907483592621279</v>
      </c>
      <c r="K4" s="184" t="str">
        <f>IFERROR(IF(J4&gt;=デイ!$U$1,"〇",""),"")</f>
        <v/>
      </c>
      <c r="L4" s="189">
        <f>IFERROR(_xll.RssMarket($A4,"信用倍率"),"")</f>
        <v>31.82</v>
      </c>
      <c r="M4" s="189">
        <f>IFERROR(_xll.RssMarket($A4,"PER"),"")</f>
        <v>26.82</v>
      </c>
      <c r="N4" s="189">
        <f>IFERROR(_xll.RssMarket($A4,"PBR"),"")</f>
        <v>9.31</v>
      </c>
      <c r="O4" s="190">
        <f>IFERROR(_xll.RssMarket($A4,"配当"),"")</f>
        <v>62</v>
      </c>
      <c r="P4" s="191">
        <f>T20D3[[#This Row],[配当]]/T20D3[[#This Row],[現在値]]</f>
        <v>1.1346998535871157E-2</v>
      </c>
      <c r="Q4" s="192"/>
      <c r="R4" s="82">
        <v>0.39583333333333331</v>
      </c>
      <c r="S4" s="83">
        <v>10</v>
      </c>
    </row>
    <row r="5" spans="1:21" s="37" customFormat="1" ht="20.100000000000001" customHeight="1" x14ac:dyDescent="0.25">
      <c r="A5" s="181">
        <v>6574</v>
      </c>
      <c r="B5" s="219" t="str">
        <f>IFERROR(_xll.RssMarket($A5,"銘柄名称"),"")</f>
        <v>コンヴァノ</v>
      </c>
      <c r="C5" s="215">
        <f>IFERROR(_xll.RssMarket($A5,"現在値"),"")</f>
        <v>130</v>
      </c>
      <c r="D5" s="182">
        <f>IFERROR(_xll.RssMarket($A5,"前日比"),"")</f>
        <v>3</v>
      </c>
      <c r="E5" s="183">
        <f>IFERROR(_xll.RssMarket($A5,"前日比率"),"")</f>
        <v>2.36</v>
      </c>
      <c r="F5" s="184">
        <f>IFERROR(_xll.RssMarket($A5,"出来高加重平均"),"")</f>
        <v>127.9115</v>
      </c>
      <c r="G5" s="185">
        <f>IFERROR(_xll.RssMarket($A5,"出来高"),"")</f>
        <v>2070000</v>
      </c>
      <c r="H5" s="186">
        <v>6767215</v>
      </c>
      <c r="I5" s="187">
        <f>IFERROR(G5/H5,"")</f>
        <v>0.30588654269149124</v>
      </c>
      <c r="J5" s="188">
        <f>T20D3[[#This Row],[RVOL]]*$U$2</f>
        <v>0.30588654269149124</v>
      </c>
      <c r="K5" s="184" t="str">
        <f>IFERROR(IF(J5&gt;=デイ!$U$1,"〇",""),"")</f>
        <v/>
      </c>
      <c r="L5" s="189">
        <f>IFERROR(_xll.RssMarket($A5,"信用倍率"),"")</f>
        <v>0</v>
      </c>
      <c r="M5" s="193">
        <f>IFERROR(_xll.RssMarket($A5,"PER"),"")</f>
        <v>16.88</v>
      </c>
      <c r="N5" s="189">
        <f>IFERROR(_xll.RssMarket($A5,"PBR"),"")</f>
        <v>4.99</v>
      </c>
      <c r="O5" s="190">
        <f>IFERROR(_xll.RssMarket($A5,"配当"),"")</f>
        <v>0</v>
      </c>
      <c r="P5" s="191">
        <f>T20D3[[#This Row],[配当]]/T20D3[[#This Row],[現在値]]</f>
        <v>0</v>
      </c>
      <c r="Q5" s="192"/>
      <c r="R5" s="82">
        <v>0.41666666666666669</v>
      </c>
      <c r="S5" s="83">
        <v>5</v>
      </c>
    </row>
    <row r="6" spans="1:21" ht="24" x14ac:dyDescent="0.25">
      <c r="A6" s="181">
        <v>5248</v>
      </c>
      <c r="B6" s="219" t="str">
        <f>IFERROR(_xll.RssMarket($A6,"銘柄名称"),"")</f>
        <v>テクノロジーズ</v>
      </c>
      <c r="C6" s="215">
        <f>IFERROR(_xll.RssMarket($A6,"現在値"),"")</f>
        <v>523</v>
      </c>
      <c r="D6" s="182">
        <f>IFERROR(_xll.RssMarket($A6,"前日比"),"")</f>
        <v>-15</v>
      </c>
      <c r="E6" s="183">
        <f>IFERROR(_xll.RssMarket($A6,"前日比率"),"")</f>
        <v>-2.79</v>
      </c>
      <c r="F6" s="184">
        <f>IFERROR(_xll.RssMarket($A6,"出来高加重平均"),"")</f>
        <v>521.41750000000002</v>
      </c>
      <c r="G6" s="185">
        <f>IFERROR(_xll.RssMarket($A6,"出来高"),"")</f>
        <v>64900</v>
      </c>
      <c r="H6" s="186">
        <v>168265</v>
      </c>
      <c r="I6" s="187">
        <f>IFERROR(G6/H6,"")</f>
        <v>0.38570112619974445</v>
      </c>
      <c r="J6" s="188">
        <f>T20D3[[#This Row],[RVOL]]*$U$2</f>
        <v>0.38570112619974445</v>
      </c>
      <c r="K6" s="184" t="str">
        <f>IFERROR(IF(J6&gt;=デイ!$U$1,"〇",""),"")</f>
        <v/>
      </c>
      <c r="L6" s="189">
        <f>IFERROR(_xll.RssMarket($A6,"信用倍率"),"")</f>
        <v>0</v>
      </c>
      <c r="M6" s="193">
        <f>IFERROR(_xll.RssMarket($A6,"PER"),"")</f>
        <v>17.72</v>
      </c>
      <c r="N6" s="189">
        <f>IFERROR(_xll.RssMarket($A6,"PBR"),"")</f>
        <v>6.33</v>
      </c>
      <c r="O6" s="190">
        <f>IFERROR(_xll.RssMarket($A6,"配当"),"")</f>
        <v>0</v>
      </c>
      <c r="P6" s="191">
        <f>T20D3[[#This Row],[配当]]/T20D3[[#This Row],[現在値]]</f>
        <v>0</v>
      </c>
      <c r="Q6" s="192"/>
      <c r="R6" s="84">
        <v>0.45833333333333331</v>
      </c>
      <c r="S6" s="85">
        <v>2.5</v>
      </c>
    </row>
    <row r="7" spans="1:21" ht="24" x14ac:dyDescent="0.25">
      <c r="A7" s="181">
        <v>3912</v>
      </c>
      <c r="B7" s="219" t="str">
        <f>IFERROR(_xll.RssMarket($A7,"銘柄名称"),"")</f>
        <v>モバイルファクトリー</v>
      </c>
      <c r="C7" s="215">
        <f>IFERROR(_xll.RssMarket($A7,"現在値"),"")</f>
        <v>1140</v>
      </c>
      <c r="D7" s="182">
        <f>IFERROR(_xll.RssMarket($A7,"前日比"),"")</f>
        <v>-24</v>
      </c>
      <c r="E7" s="183">
        <f>IFERROR(_xll.RssMarket($A7,"前日比率"),"")</f>
        <v>-2.06</v>
      </c>
      <c r="F7" s="184">
        <f>IFERROR(_xll.RssMarket($A7,"出来高加重平均"),"")</f>
        <v>1154.7619</v>
      </c>
      <c r="G7" s="185">
        <f>IFERROR(_xll.RssMarket($A7,"出来高"),"")</f>
        <v>14700</v>
      </c>
      <c r="H7" s="186">
        <v>35845</v>
      </c>
      <c r="I7" s="187">
        <f>IFERROR(G7/H7,"")</f>
        <v>0.41009903752266702</v>
      </c>
      <c r="J7" s="188">
        <f>T20D3[[#This Row],[RVOL]]*$U$2</f>
        <v>0.41009903752266702</v>
      </c>
      <c r="K7" s="184" t="str">
        <f>IFERROR(IF(J7&gt;=デイ!$U$1,"〇",""),"")</f>
        <v/>
      </c>
      <c r="L7" s="189">
        <f>IFERROR(_xll.RssMarket($A7,"信用倍率"),"")</f>
        <v>26.11</v>
      </c>
      <c r="M7" s="189">
        <f>IFERROR(_xll.RssMarket($A7,"PER"),"")</f>
        <v>9.0399999999999991</v>
      </c>
      <c r="N7" s="189">
        <f>IFERROR(_xll.RssMarket($A7,"PBR"),"")</f>
        <v>2.63</v>
      </c>
      <c r="O7" s="190">
        <f>IFERROR(_xll.RssMarket($A7,"配当"),"")</f>
        <v>51</v>
      </c>
      <c r="P7" s="191">
        <f>T20D3[[#This Row],[配当]]/T20D3[[#This Row],[現在値]]</f>
        <v>4.4736842105263158E-2</v>
      </c>
      <c r="Q7" s="194"/>
      <c r="R7" s="84">
        <v>0.47916666666666669</v>
      </c>
      <c r="S7" s="85">
        <v>2</v>
      </c>
    </row>
    <row r="8" spans="1:21" ht="24" x14ac:dyDescent="0.25">
      <c r="A8" s="181">
        <v>7049</v>
      </c>
      <c r="B8" s="219" t="str">
        <f>IFERROR(_xll.RssMarket($A8,"銘柄名称"),"")</f>
        <v>識学</v>
      </c>
      <c r="C8" s="215">
        <f>IFERROR(_xll.RssMarket($A8,"現在値"),"")</f>
        <v>925</v>
      </c>
      <c r="D8" s="182">
        <f>IFERROR(_xll.RssMarket($A8,"前日比"),"")</f>
        <v>-1</v>
      </c>
      <c r="E8" s="183">
        <f>IFERROR(_xll.RssMarket($A8,"前日比率"),"")</f>
        <v>-0.11</v>
      </c>
      <c r="F8" s="184">
        <f>IFERROR(_xll.RssMarket($A8,"出来高加重平均"),"")</f>
        <v>926.14449999999999</v>
      </c>
      <c r="G8" s="185">
        <f>IFERROR(_xll.RssMarket($A8,"出来高"),"")</f>
        <v>16600</v>
      </c>
      <c r="H8" s="186">
        <v>29885</v>
      </c>
      <c r="I8" s="187">
        <f>IFERROR(G8/H8,"")</f>
        <v>0.55546260665885894</v>
      </c>
      <c r="J8" s="188">
        <f>T20D3[[#This Row],[RVOL]]*$U$2</f>
        <v>0.55546260665885894</v>
      </c>
      <c r="K8" s="184" t="str">
        <f>IFERROR(IF(J8&gt;=デイ!$U$1,"〇",""),"")</f>
        <v/>
      </c>
      <c r="L8" s="189">
        <f>IFERROR(_xll.RssMarket($A8,"信用倍率"),"")</f>
        <v>0.51</v>
      </c>
      <c r="M8" s="193">
        <f>IFERROR(_xll.RssMarket($A8,"PER"),"")</f>
        <v>21.61</v>
      </c>
      <c r="N8" s="189">
        <f>IFERROR(_xll.RssMarket($A8,"PBR"),"")</f>
        <v>2.67</v>
      </c>
      <c r="O8" s="190">
        <f>IFERROR(_xll.RssMarket($A8,"配当"),"")</f>
        <v>0</v>
      </c>
      <c r="P8" s="191">
        <f>T20D3[[#This Row],[配当]]/T20D3[[#This Row],[現在値]]</f>
        <v>0</v>
      </c>
      <c r="Q8" s="194"/>
      <c r="R8" s="84">
        <v>0.54166666666666663</v>
      </c>
      <c r="S8" s="85">
        <v>1.7</v>
      </c>
    </row>
    <row r="9" spans="1:21" ht="24" x14ac:dyDescent="0.25">
      <c r="A9" s="181">
        <v>3825</v>
      </c>
      <c r="B9" s="219" t="str">
        <f>IFERROR(_xll.RssMarket($A9,"銘柄名称"),"")</f>
        <v>リミックスポイント</v>
      </c>
      <c r="C9" s="215">
        <f>IFERROR(_xll.RssMarket($A9,"現在値"),"")</f>
        <v>233</v>
      </c>
      <c r="D9" s="182">
        <f>IFERROR(_xll.RssMarket($A9,"前日比"),"")</f>
        <v>-14</v>
      </c>
      <c r="E9" s="183">
        <f>IFERROR(_xll.RssMarket($A9,"前日比率"),"")</f>
        <v>-5.67</v>
      </c>
      <c r="F9" s="184">
        <f>IFERROR(_xll.RssMarket($A9,"出来高加重平均"),"")</f>
        <v>236.7158</v>
      </c>
      <c r="G9" s="185">
        <f>IFERROR(_xll.RssMarket($A9,"出来高"),"")</f>
        <v>2127200</v>
      </c>
      <c r="H9" s="186">
        <v>3573785</v>
      </c>
      <c r="I9" s="187">
        <f>IFERROR(G9/H9,"")</f>
        <v>0.59522327168534206</v>
      </c>
      <c r="J9" s="188">
        <f>T20D3[[#This Row],[RVOL]]*$U$2</f>
        <v>0.59522327168534206</v>
      </c>
      <c r="K9" s="184" t="str">
        <f>IFERROR(IF(J9&gt;=デイ!$U$1,"〇",""),"")</f>
        <v/>
      </c>
      <c r="L9" s="189">
        <f>IFERROR(_xll.RssMarket($A9,"信用倍率"),"")</f>
        <v>0</v>
      </c>
      <c r="M9" s="189">
        <f>IFERROR(_xll.RssMarket($A9,"PER"),"")</f>
        <v>16.29</v>
      </c>
      <c r="N9" s="189">
        <f>IFERROR(_xll.RssMarket($A9,"PBR"),"")</f>
        <v>1.04</v>
      </c>
      <c r="O9" s="190">
        <f>IFERROR(_xll.RssMarket($A9,"配当"),"")</f>
        <v>5</v>
      </c>
      <c r="P9" s="191">
        <f>T20D3[[#This Row],[配当]]/T20D3[[#This Row],[現在値]]</f>
        <v>2.1459227467811159E-2</v>
      </c>
      <c r="Q9" s="192"/>
    </row>
    <row r="10" spans="1:21" ht="30.75" x14ac:dyDescent="0.3">
      <c r="A10" s="181" t="s">
        <v>79</v>
      </c>
      <c r="B10" s="220" t="str">
        <f>IFERROR(_xll.RssMarket($A10,"銘柄名称"),"")</f>
        <v>タイミー</v>
      </c>
      <c r="C10" s="215">
        <f>IFERROR(_xll.RssMarket($A10,"現在値"),"")</f>
        <v>1191</v>
      </c>
      <c r="D10" s="182">
        <f>IFERROR(_xll.RssMarket($A10,"前日比"),"")</f>
        <v>-107</v>
      </c>
      <c r="E10" s="183">
        <f>IFERROR(_xll.RssMarket($A10,"前日比率"),"")</f>
        <v>-8.24</v>
      </c>
      <c r="F10" s="184">
        <f>IFERROR(_xll.RssMarket($A10,"出来高加重平均"),"")</f>
        <v>1218.9931999999999</v>
      </c>
      <c r="G10" s="185">
        <f>IFERROR(_xll.RssMarket($A10,"出来高"),"")</f>
        <v>3873000</v>
      </c>
      <c r="H10" s="186">
        <v>5191325</v>
      </c>
      <c r="I10" s="187">
        <f>IFERROR(G10/H10,"")</f>
        <v>0.746052308418371</v>
      </c>
      <c r="J10" s="188">
        <f>T20D3[[#This Row],[RVOL]]*$U$2</f>
        <v>0.746052308418371</v>
      </c>
      <c r="K10" s="184" t="str">
        <f>IFERROR(IF(J10&gt;=デイ!$U$1,"〇",""),"")</f>
        <v/>
      </c>
      <c r="L10" s="189">
        <f>IFERROR(_xll.RssMarket($A10,"信用倍率"),"")</f>
        <v>2.69</v>
      </c>
      <c r="M10" s="189">
        <f>IFERROR(_xll.RssMarket($A10,"PER"),"")</f>
        <v>50.04</v>
      </c>
      <c r="N10" s="189">
        <f>IFERROR(_xll.RssMarket($A10,"PBR"),"")</f>
        <v>8.2200000000000006</v>
      </c>
      <c r="O10" s="190">
        <f>IFERROR(_xll.RssMarket($A10,"配当"),"")</f>
        <v>0</v>
      </c>
      <c r="P10" s="191">
        <f>T20D3[[#This Row],[配当]]/T20D3[[#This Row],[現在値]]</f>
        <v>0</v>
      </c>
      <c r="Q10" s="192"/>
    </row>
    <row r="11" spans="1:21" ht="24" x14ac:dyDescent="0.25">
      <c r="A11" s="181">
        <v>9552</v>
      </c>
      <c r="B11" s="219" t="str">
        <f>IFERROR(_xll.RssMarket($A11,"銘柄名称"),"")</f>
        <v>クオンツ総研ホールディンク</v>
      </c>
      <c r="C11" s="215">
        <f>IFERROR(_xll.RssMarket($A11,"現在値"),"")</f>
        <v>1048</v>
      </c>
      <c r="D11" s="182">
        <f>IFERROR(_xll.RssMarket($A11,"前日比"),"")</f>
        <v>-32</v>
      </c>
      <c r="E11" s="183">
        <f>IFERROR(_xll.RssMarket($A11,"前日比率"),"")</f>
        <v>-2.96</v>
      </c>
      <c r="F11" s="184">
        <f>IFERROR(_xll.RssMarket($A11,"出来高加重平均"),"")</f>
        <v>1049.5779</v>
      </c>
      <c r="G11" s="185">
        <f>IFERROR(_xll.RssMarket($A11,"出来高"),"")</f>
        <v>428900</v>
      </c>
      <c r="H11" s="186">
        <v>537790</v>
      </c>
      <c r="I11" s="187">
        <f>IFERROR(G11/H11,"")</f>
        <v>0.79752319678684991</v>
      </c>
      <c r="J11" s="188">
        <f>T20D3[[#This Row],[RVOL]]*$U$2</f>
        <v>0.79752319678684991</v>
      </c>
      <c r="K11" s="184" t="str">
        <f>IFERROR(IF(J11&gt;=デイ!$U$1,"〇",""),"")</f>
        <v/>
      </c>
      <c r="L11" s="189">
        <f>IFERROR(_xll.RssMarket($A11,"信用倍率"),"")</f>
        <v>9.56</v>
      </c>
      <c r="M11" s="189">
        <f>IFERROR(_xll.RssMarket($A11,"PER"),"")</f>
        <v>16.04</v>
      </c>
      <c r="N11" s="189">
        <f>IFERROR(_xll.RssMarket($A11,"PBR"),"")</f>
        <v>10.75</v>
      </c>
      <c r="O11" s="190">
        <f>IFERROR(_xll.RssMarket($A11,"配当"),"")</f>
        <v>6</v>
      </c>
      <c r="P11" s="191">
        <f>T20D3[[#This Row],[配当]]/T20D3[[#This Row],[現在値]]</f>
        <v>5.7251908396946565E-3</v>
      </c>
      <c r="Q11" s="192"/>
    </row>
    <row r="12" spans="1:21" ht="24" x14ac:dyDescent="0.25">
      <c r="A12" s="181">
        <v>4222</v>
      </c>
      <c r="B12" s="219" t="str">
        <f>IFERROR(_xll.RssMarket($A12,"銘柄名称"),"")</f>
        <v>児玉化学</v>
      </c>
      <c r="C12" s="215">
        <f>IFERROR(_xll.RssMarket($A12,"現在値"),"")</f>
        <v>892</v>
      </c>
      <c r="D12" s="182">
        <f>IFERROR(_xll.RssMarket($A12,"前日比"),"")</f>
        <v>-60</v>
      </c>
      <c r="E12" s="183">
        <f>IFERROR(_xll.RssMarket($A12,"前日比率"),"")</f>
        <v>-6.3</v>
      </c>
      <c r="F12" s="184">
        <f>IFERROR(_xll.RssMarket($A12,"出来高加重平均"),"")</f>
        <v>909.64890000000003</v>
      </c>
      <c r="G12" s="185">
        <f>IFERROR(_xll.RssMarket($A12,"出来高"),"")</f>
        <v>558400</v>
      </c>
      <c r="H12" s="186">
        <v>679610</v>
      </c>
      <c r="I12" s="187">
        <f>IFERROR(G12/H12,"")</f>
        <v>0.82164770971586643</v>
      </c>
      <c r="J12" s="188">
        <f>T20D3[[#This Row],[RVOL]]*$U$2</f>
        <v>0.82164770971586643</v>
      </c>
      <c r="K12" s="184" t="str">
        <f>IFERROR(IF(J12&gt;=デイ!$U$1,"〇",""),"")</f>
        <v/>
      </c>
      <c r="L12" s="189">
        <f>IFERROR(_xll.RssMarket($A12,"信用倍率"),"")</f>
        <v>0</v>
      </c>
      <c r="M12" s="193">
        <f>IFERROR(_xll.RssMarket($A12,"PER"),"")</f>
        <v>0.69</v>
      </c>
      <c r="N12" s="193">
        <f>IFERROR(_xll.RssMarket($A12,"PBR"),"")</f>
        <v>0.52</v>
      </c>
      <c r="O12" s="190">
        <f>IFERROR(_xll.RssMarket($A12,"配当"),"")</f>
        <v>0</v>
      </c>
      <c r="P12" s="191">
        <f>T20D3[[#This Row],[配当]]/T20D3[[#This Row],[現在値]]</f>
        <v>0</v>
      </c>
      <c r="Q12" s="192"/>
    </row>
    <row r="13" spans="1:21" ht="24" x14ac:dyDescent="0.25">
      <c r="A13" s="181">
        <v>3939</v>
      </c>
      <c r="B13" s="219" t="str">
        <f>IFERROR(_xll.RssMarket($A13,"銘柄名称"),"")</f>
        <v>カナミックネットワーク</v>
      </c>
      <c r="C13" s="215">
        <f>IFERROR(_xll.RssMarket($A13,"現在値"),"")</f>
        <v>518</v>
      </c>
      <c r="D13" s="182">
        <f>IFERROR(_xll.RssMarket($A13,"前日比"),"")</f>
        <v>-25</v>
      </c>
      <c r="E13" s="183">
        <f>IFERROR(_xll.RssMarket($A13,"前日比率"),"")</f>
        <v>-4.5999999999999996</v>
      </c>
      <c r="F13" s="184">
        <f>IFERROR(_xll.RssMarket($A13,"出来高加重平均"),"")</f>
        <v>523.46640000000002</v>
      </c>
      <c r="G13" s="185">
        <f>IFERROR(_xll.RssMarket($A13,"出来高"),"")</f>
        <v>202800</v>
      </c>
      <c r="H13" s="186">
        <v>224360</v>
      </c>
      <c r="I13" s="187">
        <f>IFERROR(G13/H13,"")</f>
        <v>0.90390443929399178</v>
      </c>
      <c r="J13" s="188">
        <f>T20D3[[#This Row],[RVOL]]*$U$2</f>
        <v>0.90390443929399178</v>
      </c>
      <c r="K13" s="184" t="str">
        <f>IFERROR(IF(J13&gt;=デイ!$U$1,"〇",""),"")</f>
        <v/>
      </c>
      <c r="L13" s="189">
        <f>IFERROR(_xll.RssMarket($A13,"信用倍率"),"")</f>
        <v>2.0299999999999998</v>
      </c>
      <c r="M13" s="189">
        <f>IFERROR(_xll.RssMarket($A13,"PER"),"")</f>
        <v>17.920000000000002</v>
      </c>
      <c r="N13" s="189">
        <f>IFERROR(_xll.RssMarket($A13,"PBR"),"")</f>
        <v>5.28</v>
      </c>
      <c r="O13" s="190">
        <f>IFERROR(_xll.RssMarket($A13,"配当"),"")</f>
        <v>9</v>
      </c>
      <c r="P13" s="191">
        <f>T20D3[[#This Row],[配当]]/T20D3[[#This Row],[現在値]]</f>
        <v>1.7374517374517374E-2</v>
      </c>
      <c r="Q13" s="192"/>
    </row>
    <row r="14" spans="1:21" ht="24" x14ac:dyDescent="0.25">
      <c r="A14" s="181" t="s">
        <v>83</v>
      </c>
      <c r="B14" s="219" t="str">
        <f>IFERROR(_xll.RssMarket($A14,"銘柄名称"),"")</f>
        <v>プログレス・テクノロジース</v>
      </c>
      <c r="C14" s="215">
        <f>IFERROR(_xll.RssMarket($A14,"現在値"),"")</f>
        <v>1487</v>
      </c>
      <c r="D14" s="182">
        <f>IFERROR(_xll.RssMarket($A14,"前日比"),"")</f>
        <v>-55</v>
      </c>
      <c r="E14" s="183">
        <f>IFERROR(_xll.RssMarket($A14,"前日比率"),"")</f>
        <v>-3.57</v>
      </c>
      <c r="F14" s="184">
        <f>IFERROR(_xll.RssMarket($A14,"出来高加重平均"),"")</f>
        <v>1485.9186999999999</v>
      </c>
      <c r="G14" s="185">
        <f>IFERROR(_xll.RssMarket($A14,"出来高"),"")</f>
        <v>51700</v>
      </c>
      <c r="H14" s="186">
        <v>54645</v>
      </c>
      <c r="I14" s="187">
        <f>IFERROR(G14/H14,"")</f>
        <v>0.94610668862658975</v>
      </c>
      <c r="J14" s="188">
        <f>T20D3[[#This Row],[RVOL]]*$U$2</f>
        <v>0.94610668862658975</v>
      </c>
      <c r="K14" s="184" t="str">
        <f>IFERROR(IF(J14&gt;=デイ!$U$1,"〇",""),"")</f>
        <v/>
      </c>
      <c r="L14" s="189">
        <f>IFERROR(_xll.RssMarket($A14,"信用倍率"),"")</f>
        <v>0</v>
      </c>
      <c r="M14" s="193">
        <f>IFERROR(_xll.RssMarket($A14,"PER"),"")</f>
        <v>10.51</v>
      </c>
      <c r="N14" s="193">
        <f>IFERROR(_xll.RssMarket($A14,"PBR"),"")</f>
        <v>2.12</v>
      </c>
      <c r="O14" s="190">
        <f>IFERROR(_xll.RssMarket($A14,"配当"),"")</f>
        <v>30</v>
      </c>
      <c r="P14" s="191">
        <f>T20D3[[#This Row],[配当]]/T20D3[[#This Row],[現在値]]</f>
        <v>2.0174848688634835E-2</v>
      </c>
      <c r="Q14" s="192"/>
    </row>
    <row r="15" spans="1:21" ht="24" x14ac:dyDescent="0.25">
      <c r="A15" s="181">
        <v>9416</v>
      </c>
      <c r="B15" s="219" t="str">
        <f>IFERROR(_xll.RssMarket($A15,"銘柄名称"),"")</f>
        <v>ビジョン</v>
      </c>
      <c r="C15" s="215">
        <f>IFERROR(_xll.RssMarket($A15,"現在値"),"")</f>
        <v>1293</v>
      </c>
      <c r="D15" s="182">
        <f>IFERROR(_xll.RssMarket($A15,"前日比"),"")</f>
        <v>-18</v>
      </c>
      <c r="E15" s="183">
        <f>IFERROR(_xll.RssMarket($A15,"前日比率"),"")</f>
        <v>-1.37</v>
      </c>
      <c r="F15" s="184">
        <f>IFERROR(_xll.RssMarket($A15,"出来高加重平均"),"")</f>
        <v>1298.4047</v>
      </c>
      <c r="G15" s="185">
        <f>IFERROR(_xll.RssMarket($A15,"出来高"),"")</f>
        <v>422500</v>
      </c>
      <c r="H15" s="186">
        <v>363260</v>
      </c>
      <c r="I15" s="187">
        <f>IFERROR(G15/H15,"")</f>
        <v>1.163078786544073</v>
      </c>
      <c r="J15" s="188">
        <f>T20D3[[#This Row],[RVOL]]*$U$2</f>
        <v>1.163078786544073</v>
      </c>
      <c r="K15" s="184" t="str">
        <f>IFERROR(IF(J15&gt;=デイ!$U$1,"〇",""),"")</f>
        <v/>
      </c>
      <c r="L15" s="189">
        <f>IFERROR(_xll.RssMarket($A15,"信用倍率"),"")</f>
        <v>60.43</v>
      </c>
      <c r="M15" s="193">
        <f>IFERROR(_xll.RssMarket($A15,"PER"),"")</f>
        <v>14.87</v>
      </c>
      <c r="N15" s="189">
        <f>IFERROR(_xll.RssMarket($A15,"PBR"),"")</f>
        <v>3.32</v>
      </c>
      <c r="O15" s="190">
        <f>IFERROR(_xll.RssMarket($A15,"配当"),"")</f>
        <v>50</v>
      </c>
      <c r="P15" s="195">
        <f>T20D3[[#This Row],[配当]]/T20D3[[#This Row],[現在値]]</f>
        <v>3.8669760247486466E-2</v>
      </c>
      <c r="Q15" s="192"/>
    </row>
    <row r="16" spans="1:21" ht="24" x14ac:dyDescent="0.25">
      <c r="A16" s="181">
        <v>9984</v>
      </c>
      <c r="B16" s="219" t="str">
        <f>IFERROR(_xll.RssMarket($A16,"銘柄名称"),"")</f>
        <v>ソフトバンクグループ</v>
      </c>
      <c r="C16" s="215">
        <f>IFERROR(_xll.RssMarket($A16,"現在値"),"")</f>
        <v>4390</v>
      </c>
      <c r="D16" s="182">
        <f>IFERROR(_xll.RssMarket($A16,"前日比"),"")</f>
        <v>-427</v>
      </c>
      <c r="E16" s="183">
        <f>IFERROR(_xll.RssMarket($A16,"前日比率"),"")</f>
        <v>-8.86</v>
      </c>
      <c r="F16" s="184">
        <f>IFERROR(_xll.RssMarket($A16,"出来高加重平均"),"")</f>
        <v>4550.2294000000002</v>
      </c>
      <c r="G16" s="185">
        <f>IFERROR(_xll.RssMarket($A16,"出来高"),"")</f>
        <v>75769800</v>
      </c>
      <c r="H16" s="186">
        <v>61468480</v>
      </c>
      <c r="I16" s="187">
        <f>IFERROR(G16/H16,"")</f>
        <v>1.2326610321257334</v>
      </c>
      <c r="J16" s="188">
        <f>T20D3[[#This Row],[RVOL]]*$U$2</f>
        <v>1.2326610321257334</v>
      </c>
      <c r="K16" s="184" t="str">
        <f>IFERROR(IF(J16&gt;=デイ!$U$1,"〇",""),"")</f>
        <v/>
      </c>
      <c r="L16" s="189">
        <f>IFERROR(_xll.RssMarket($A16,"信用倍率"),"")</f>
        <v>11.82</v>
      </c>
      <c r="M16" s="189">
        <f>IFERROR(_xll.RssMarket($A16,"PER"),"")</f>
        <v>7.58</v>
      </c>
      <c r="N16" s="189">
        <f>IFERROR(_xll.RssMarket($A16,"PBR"),"")</f>
        <v>1.77</v>
      </c>
      <c r="O16" s="190">
        <f>IFERROR(_xll.RssMarket($A16,"配当"),"")</f>
        <v>11</v>
      </c>
      <c r="P16" s="191">
        <f>T20D3[[#This Row],[配当]]/T20D3[[#This Row],[現在値]]</f>
        <v>2.5056947608200456E-3</v>
      </c>
      <c r="Q16" s="192"/>
    </row>
    <row r="17" spans="1:17" ht="24" x14ac:dyDescent="0.25">
      <c r="A17" s="181">
        <v>6080</v>
      </c>
      <c r="B17" s="219" t="str">
        <f>IFERROR(_xll.RssMarket($A17,"銘柄名称"),"")</f>
        <v>Ｍ＆Ａキャピタルパートナー</v>
      </c>
      <c r="C17" s="215">
        <f>IFERROR(_xll.RssMarket($A17,"現在値"),"")</f>
        <v>3380</v>
      </c>
      <c r="D17" s="182">
        <f>IFERROR(_xll.RssMarket($A17,"前日比"),"")</f>
        <v>-135</v>
      </c>
      <c r="E17" s="183">
        <f>IFERROR(_xll.RssMarket($A17,"前日比率"),"")</f>
        <v>-3.84</v>
      </c>
      <c r="F17" s="184">
        <f>IFERROR(_xll.RssMarket($A17,"出来高加重平均"),"")</f>
        <v>3414.0070000000001</v>
      </c>
      <c r="G17" s="185">
        <f>IFERROR(_xll.RssMarket($A17,"出来高"),"")</f>
        <v>113300</v>
      </c>
      <c r="H17" s="186">
        <v>90265</v>
      </c>
      <c r="I17" s="187">
        <f>IFERROR(G17/H17,"")</f>
        <v>1.2551930427075833</v>
      </c>
      <c r="J17" s="188">
        <f>T20D3[[#This Row],[RVOL]]*$U$2</f>
        <v>1.2551930427075833</v>
      </c>
      <c r="K17" s="184" t="str">
        <f>IFERROR(IF(J17&gt;=デイ!$U$1,"〇",""),"")</f>
        <v/>
      </c>
      <c r="L17" s="189">
        <f>IFERROR(_xll.RssMarket($A17,"信用倍率"),"")</f>
        <v>2.78</v>
      </c>
      <c r="M17" s="193">
        <f>IFERROR(_xll.RssMarket($A17,"PER"),"")</f>
        <v>14.84</v>
      </c>
      <c r="N17" s="189">
        <f>IFERROR(_xll.RssMarket($A17,"PBR"),"")</f>
        <v>2.4700000000000002</v>
      </c>
      <c r="O17" s="190">
        <f>IFERROR(_xll.RssMarket($A17,"配当"),"")</f>
        <v>68.34</v>
      </c>
      <c r="P17" s="191">
        <f>T20D3[[#This Row],[配当]]/T20D3[[#This Row],[現在値]]</f>
        <v>2.0218934911242603E-2</v>
      </c>
      <c r="Q17" s="192"/>
    </row>
    <row r="18" spans="1:17" ht="24" x14ac:dyDescent="0.25">
      <c r="A18" s="181">
        <v>8920</v>
      </c>
      <c r="B18" s="219" t="str">
        <f>IFERROR(_xll.RssMarket($A18,"銘柄名称"),"")</f>
        <v>東祥</v>
      </c>
      <c r="C18" s="215">
        <f>IFERROR(_xll.RssMarket($A18,"現在値"),"")</f>
        <v>929</v>
      </c>
      <c r="D18" s="182">
        <f>IFERROR(_xll.RssMarket($A18,"前日比"),"")</f>
        <v>11</v>
      </c>
      <c r="E18" s="183">
        <f>IFERROR(_xll.RssMarket($A18,"前日比率"),"")</f>
        <v>1.2</v>
      </c>
      <c r="F18" s="184">
        <f>IFERROR(_xll.RssMarket($A18,"出来高加重平均"),"")</f>
        <v>926.14080000000001</v>
      </c>
      <c r="G18" s="185">
        <f>IFERROR(_xll.RssMarket($A18,"出来高"),"")</f>
        <v>166100</v>
      </c>
      <c r="H18" s="186">
        <v>121930</v>
      </c>
      <c r="I18" s="187">
        <f>IFERROR(G18/H18,"")</f>
        <v>1.362257032723694</v>
      </c>
      <c r="J18" s="188">
        <f>T20D3[[#This Row],[RVOL]]*$U$2</f>
        <v>1.362257032723694</v>
      </c>
      <c r="K18" s="184" t="str">
        <f>IFERROR(IF(J18&gt;=デイ!$U$1,"〇",""),"")</f>
        <v/>
      </c>
      <c r="L18" s="189">
        <f>IFERROR(_xll.RssMarket($A18,"信用倍率"),"")</f>
        <v>8.2100000000000009</v>
      </c>
      <c r="M18" s="193">
        <f>IFERROR(_xll.RssMarket($A18,"PER"),"")</f>
        <v>9.7899999999999991</v>
      </c>
      <c r="N18" s="193">
        <f>IFERROR(_xll.RssMarket($A18,"PBR"),"")</f>
        <v>0.93</v>
      </c>
      <c r="O18" s="190">
        <f>IFERROR(_xll.RssMarket($A18,"配当"),"")</f>
        <v>10</v>
      </c>
      <c r="P18" s="191">
        <f>T20D3[[#This Row],[配当]]/T20D3[[#This Row],[現在値]]</f>
        <v>1.0764262648008612E-2</v>
      </c>
      <c r="Q18" s="192"/>
    </row>
    <row r="19" spans="1:17" ht="24" x14ac:dyDescent="0.25">
      <c r="A19" s="181">
        <v>6071</v>
      </c>
      <c r="B19" s="219" t="str">
        <f>IFERROR(_xll.RssMarket($A19,"銘柄名称"),"")</f>
        <v>ＩＢＪ</v>
      </c>
      <c r="C19" s="215">
        <f>IFERROR(_xll.RssMarket($A19,"現在値"),"")</f>
        <v>717</v>
      </c>
      <c r="D19" s="182">
        <f>IFERROR(_xll.RssMarket($A19,"前日比"),"")</f>
        <v>-14</v>
      </c>
      <c r="E19" s="183">
        <f>IFERROR(_xll.RssMarket($A19,"前日比率"),"")</f>
        <v>-1.92</v>
      </c>
      <c r="F19" s="184">
        <f>IFERROR(_xll.RssMarket($A19,"出来高加重平均"),"")</f>
        <v>721.81449999999995</v>
      </c>
      <c r="G19" s="185">
        <f>IFERROR(_xll.RssMarket($A19,"出来高"),"")</f>
        <v>296500</v>
      </c>
      <c r="H19" s="186">
        <v>208280</v>
      </c>
      <c r="I19" s="187">
        <f>IFERROR(G19/H19,"")</f>
        <v>1.4235644324947188</v>
      </c>
      <c r="J19" s="188">
        <f>T20D3[[#This Row],[RVOL]]*$U$2</f>
        <v>1.4235644324947188</v>
      </c>
      <c r="K19" s="184" t="str">
        <f>IFERROR(IF(J19&gt;=デイ!$U$1,"〇",""),"")</f>
        <v/>
      </c>
      <c r="L19" s="189">
        <f>IFERROR(_xll.RssMarket($A19,"信用倍率"),"")</f>
        <v>16.82</v>
      </c>
      <c r="M19" s="189">
        <f>IFERROR(_xll.RssMarket($A19,"PER"),"")</f>
        <v>17.399999999999999</v>
      </c>
      <c r="N19" s="189">
        <f>IFERROR(_xll.RssMarket($A19,"PBR"),"")</f>
        <v>2.93</v>
      </c>
      <c r="O19" s="190">
        <f>IFERROR(_xll.RssMarket($A19,"配当"),"")</f>
        <v>10</v>
      </c>
      <c r="P19" s="191">
        <f>T20D3[[#This Row],[配当]]/T20D3[[#This Row],[現在値]]</f>
        <v>1.3947001394700139E-2</v>
      </c>
      <c r="Q19" s="192"/>
    </row>
    <row r="20" spans="1:17" ht="24" x14ac:dyDescent="0.25">
      <c r="A20" s="181" t="s">
        <v>189</v>
      </c>
      <c r="B20" s="219" t="str">
        <f>IFERROR(_xll.RssMarket($A20,"銘柄名称"),"")</f>
        <v>ムービン・ストラテジック・キ</v>
      </c>
      <c r="C20" s="215">
        <f>IFERROR(_xll.RssMarket($A20,"現在値"),"")</f>
        <v>2519</v>
      </c>
      <c r="D20" s="182">
        <f>IFERROR(_xll.RssMarket($A20,"前日比"),"")</f>
        <v>-89</v>
      </c>
      <c r="E20" s="183">
        <f>IFERROR(_xll.RssMarket($A20,"前日比率"),"")</f>
        <v>-3.41</v>
      </c>
      <c r="F20" s="184">
        <f>IFERROR(_xll.RssMarket($A20,"出来高加重平均"),"")</f>
        <v>2588.7959999999998</v>
      </c>
      <c r="G20" s="185">
        <f>IFERROR(_xll.RssMarket($A20,"出来高"),"")</f>
        <v>111300</v>
      </c>
      <c r="H20" s="186">
        <v>66260</v>
      </c>
      <c r="I20" s="187">
        <f>IFERROR(G20/H20,"")</f>
        <v>1.6797464533655297</v>
      </c>
      <c r="J20" s="188">
        <f>T20D3[[#This Row],[RVOL]]*$U$2</f>
        <v>1.6797464533655297</v>
      </c>
      <c r="K20" s="184" t="str">
        <f>IFERROR(IF(J20&gt;=デイ!$U$1,"〇",""),"")</f>
        <v>〇</v>
      </c>
      <c r="L20" s="189">
        <f>IFERROR(_xll.RssMarket($A20,"信用倍率"),"")</f>
        <v>0</v>
      </c>
      <c r="M20" s="189">
        <f>IFERROR(_xll.RssMarket($A20,"PER"),"")</f>
        <v>19.329999999999998</v>
      </c>
      <c r="N20" s="189">
        <f>IFERROR(_xll.RssMarket($A20,"PBR"),"")</f>
        <v>8.07</v>
      </c>
      <c r="O20" s="190">
        <f>IFERROR(_xll.RssMarket($A20,"配当"),"")</f>
        <v>0</v>
      </c>
      <c r="P20" s="191">
        <f>T20D3[[#This Row],[配当]]/T20D3[[#This Row],[現在値]]</f>
        <v>0</v>
      </c>
      <c r="Q20" s="192"/>
    </row>
    <row r="21" spans="1:17" ht="24" x14ac:dyDescent="0.25">
      <c r="A21" s="181">
        <v>4389</v>
      </c>
      <c r="B21" s="219" t="str">
        <f>IFERROR(_xll.RssMarket($A21,"銘柄名称"),"")</f>
        <v>プロパティデータバンク</v>
      </c>
      <c r="C21" s="215">
        <f>IFERROR(_xll.RssMarket($A21,"現在値"),"")</f>
        <v>788</v>
      </c>
      <c r="D21" s="182">
        <f>IFERROR(_xll.RssMarket($A21,"前日比"),"")</f>
        <v>-56</v>
      </c>
      <c r="E21" s="183">
        <f>IFERROR(_xll.RssMarket($A21,"前日比率"),"")</f>
        <v>-6.64</v>
      </c>
      <c r="F21" s="184">
        <f>IFERROR(_xll.RssMarket($A21,"出来高加重平均"),"")</f>
        <v>808.51850000000002</v>
      </c>
      <c r="G21" s="185">
        <f>IFERROR(_xll.RssMarket($A21,"出来高"),"")</f>
        <v>16200</v>
      </c>
      <c r="H21" s="186">
        <v>8615</v>
      </c>
      <c r="I21" s="187">
        <f>IFERROR(G21/H21,"")</f>
        <v>1.8804410911201392</v>
      </c>
      <c r="J21" s="188">
        <f>T20D3[[#This Row],[RVOL]]*$U$2</f>
        <v>1.8804410911201392</v>
      </c>
      <c r="K21" s="184" t="str">
        <f>IFERROR(IF(J21&gt;=デイ!$U$1,"〇",""),"")</f>
        <v>〇</v>
      </c>
      <c r="L21" s="189">
        <f>IFERROR(_xll.RssMarket($A21,"信用倍率"),"")</f>
        <v>0</v>
      </c>
      <c r="M21" s="193">
        <f>IFERROR(_xll.RssMarket($A21,"PER"),"")</f>
        <v>12.42</v>
      </c>
      <c r="N21" s="189">
        <f>IFERROR(_xll.RssMarket($A21,"PBR"),"")</f>
        <v>2.2999999999999998</v>
      </c>
      <c r="O21" s="190">
        <f>IFERROR(_xll.RssMarket($A21,"配当"),"")</f>
        <v>12</v>
      </c>
      <c r="P21" s="191">
        <f>T20D3[[#This Row],[配当]]/T20D3[[#This Row],[現在値]]</f>
        <v>1.5228426395939087E-2</v>
      </c>
      <c r="Q21" s="192"/>
    </row>
    <row r="22" spans="1:17" ht="24" x14ac:dyDescent="0.25">
      <c r="A22" s="181">
        <v>3661</v>
      </c>
      <c r="B22" s="219" t="str">
        <f>IFERROR(_xll.RssMarket($A22,"銘柄名称"),"")</f>
        <v>エムアップホールディングス</v>
      </c>
      <c r="C22" s="215">
        <f>IFERROR(_xll.RssMarket($A22,"現在値"),"")</f>
        <v>787</v>
      </c>
      <c r="D22" s="182">
        <f>IFERROR(_xll.RssMarket($A22,"前日比"),"")</f>
        <v>-13</v>
      </c>
      <c r="E22" s="183">
        <f>IFERROR(_xll.RssMarket($A22,"前日比率"),"")</f>
        <v>-1.63</v>
      </c>
      <c r="F22" s="184">
        <f>IFERROR(_xll.RssMarket($A22,"出来高加重平均"),"")</f>
        <v>793.49699999999996</v>
      </c>
      <c r="G22" s="185">
        <f>IFERROR(_xll.RssMarket($A22,"出来高"),"")</f>
        <v>973100</v>
      </c>
      <c r="H22" s="186">
        <v>497645</v>
      </c>
      <c r="I22" s="187">
        <f>IFERROR(G22/H22,"")</f>
        <v>1.9554099810105596</v>
      </c>
      <c r="J22" s="188">
        <f>T20D3[[#This Row],[RVOL]]*$U$2</f>
        <v>1.9554099810105596</v>
      </c>
      <c r="K22" s="184" t="str">
        <f>IFERROR(IF(J22&gt;=デイ!$U$1,"〇",""),"")</f>
        <v>〇</v>
      </c>
      <c r="L22" s="189">
        <f>IFERROR(_xll.RssMarket($A22,"信用倍率"),"")</f>
        <v>22.95</v>
      </c>
      <c r="M22" s="189">
        <f>IFERROR(_xll.RssMarket($A22,"PER"),"")</f>
        <v>18</v>
      </c>
      <c r="N22" s="189">
        <f>IFERROR(_xll.RssMarket($A22,"PBR"),"")</f>
        <v>6.67</v>
      </c>
      <c r="O22" s="190">
        <f>IFERROR(_xll.RssMarket($A22,"配当"),"")</f>
        <v>12.5</v>
      </c>
      <c r="P22" s="191">
        <f>T20D3[[#This Row],[配当]]/T20D3[[#This Row],[現在値]]</f>
        <v>1.588310038119441E-2</v>
      </c>
      <c r="Q22" s="192"/>
    </row>
    <row r="23" spans="1:17" ht="30.75" x14ac:dyDescent="0.3">
      <c r="A23" s="181">
        <v>2410</v>
      </c>
      <c r="B23" s="220" t="str">
        <f>IFERROR(_xll.RssMarket($A23,"銘柄名称"),"")</f>
        <v>キャリアデザインセンター</v>
      </c>
      <c r="C23" s="215">
        <f>IFERROR(_xll.RssMarket($A23,"現在値"),"")</f>
        <v>2445</v>
      </c>
      <c r="D23" s="182">
        <f>IFERROR(_xll.RssMarket($A23,"前日比"),"")</f>
        <v>-12</v>
      </c>
      <c r="E23" s="183">
        <f>IFERROR(_xll.RssMarket($A23,"前日比率"),"")</f>
        <v>-0.49</v>
      </c>
      <c r="F23" s="184">
        <f>IFERROR(_xll.RssMarket($A23,"出来高加重平均"),"")</f>
        <v>2465.9854999999998</v>
      </c>
      <c r="G23" s="185">
        <f>IFERROR(_xll.RssMarket($A23,"出来高"),"")</f>
        <v>55300</v>
      </c>
      <c r="H23" s="186">
        <v>23690</v>
      </c>
      <c r="I23" s="187">
        <f>IFERROR(G23/H23,"")</f>
        <v>2.3343182777543268</v>
      </c>
      <c r="J23" s="188">
        <f>T20D3[[#This Row],[RVOL]]*$U$2</f>
        <v>2.3343182777543268</v>
      </c>
      <c r="K23" s="184" t="str">
        <f>IFERROR(IF(J23&gt;=デイ!$U$1,"〇",""),"")</f>
        <v>〇</v>
      </c>
      <c r="L23" s="189">
        <f>IFERROR(_xll.RssMarket($A23,"信用倍率"),"")</f>
        <v>32.83</v>
      </c>
      <c r="M23" s="193">
        <f>IFERROR(_xll.RssMarket($A23,"PER"),"")</f>
        <v>10.09</v>
      </c>
      <c r="N23" s="189">
        <f>IFERROR(_xll.RssMarket($A23,"PBR"),"")</f>
        <v>2.77</v>
      </c>
      <c r="O23" s="190">
        <f>IFERROR(_xll.RssMarket($A23,"配当"),"")</f>
        <v>125</v>
      </c>
      <c r="P23" s="195">
        <f>T20D3[[#This Row],[配当]]/T20D3[[#This Row],[現在値]]</f>
        <v>5.112474437627812E-2</v>
      </c>
      <c r="Q23" s="192"/>
    </row>
    <row r="24" spans="1:17" ht="24" x14ac:dyDescent="0.25">
      <c r="A24" s="181">
        <v>4495</v>
      </c>
      <c r="B24" s="219" t="str">
        <f>IFERROR(_xll.RssMarket($A24,"銘柄名称"),"")</f>
        <v>アイキューブドシステムズ</v>
      </c>
      <c r="C24" s="215">
        <f>IFERROR(_xll.RssMarket($A24,"現在値"),"")</f>
        <v>2408</v>
      </c>
      <c r="D24" s="182">
        <f>IFERROR(_xll.RssMarket($A24,"前日比"),"")</f>
        <v>-20</v>
      </c>
      <c r="E24" s="183">
        <f>IFERROR(_xll.RssMarket($A24,"前日比率"),"")</f>
        <v>-0.82</v>
      </c>
      <c r="F24" s="184">
        <f>IFERROR(_xll.RssMarket($A24,"出来高加重平均"),"")</f>
        <v>2506.8265999999999</v>
      </c>
      <c r="G24" s="185">
        <f>IFERROR(_xll.RssMarket($A24,"出来高"),"")</f>
        <v>37500</v>
      </c>
      <c r="H24" s="186">
        <v>15795</v>
      </c>
      <c r="I24" s="187">
        <f>IFERROR(G24/H24,"")</f>
        <v>2.3741690408357075</v>
      </c>
      <c r="J24" s="188">
        <f>T20D3[[#This Row],[RVOL]]*$U$2</f>
        <v>2.3741690408357075</v>
      </c>
      <c r="K24" s="184" t="str">
        <f>IFERROR(IF(J24&gt;=デイ!$U$1,"〇",""),"")</f>
        <v>〇</v>
      </c>
      <c r="L24" s="189">
        <f>IFERROR(_xll.RssMarket($A24,"信用倍率"),"")</f>
        <v>0</v>
      </c>
      <c r="M24" s="189">
        <f>IFERROR(_xll.RssMarket($A24,"PER"),"")</f>
        <v>16.579999999999998</v>
      </c>
      <c r="N24" s="189">
        <f>IFERROR(_xll.RssMarket($A24,"PBR"),"")</f>
        <v>4.59</v>
      </c>
      <c r="O24" s="190">
        <f>IFERROR(_xll.RssMarket($A24,"配当"),"")</f>
        <v>36</v>
      </c>
      <c r="P24" s="191">
        <f>T20D3[[#This Row],[配当]]/T20D3[[#This Row],[現在値]]</f>
        <v>1.4950166112956811E-2</v>
      </c>
      <c r="Q24" s="192"/>
    </row>
    <row r="25" spans="1:17" ht="24" x14ac:dyDescent="0.25">
      <c r="A25" s="181">
        <v>8789</v>
      </c>
      <c r="B25" s="219" t="str">
        <f>IFERROR(_xll.RssMarket($A25,"銘柄名称"),"")</f>
        <v>フィンテックグローバル</v>
      </c>
      <c r="C25" s="215">
        <f>IFERROR(_xll.RssMarket($A25,"現在値"),"")</f>
        <v>149</v>
      </c>
      <c r="D25" s="182">
        <f>IFERROR(_xll.RssMarket($A25,"前日比"),"")</f>
        <v>-9</v>
      </c>
      <c r="E25" s="183">
        <f>IFERROR(_xll.RssMarket($A25,"前日比率"),"")</f>
        <v>-5.7</v>
      </c>
      <c r="F25" s="184">
        <f>IFERROR(_xll.RssMarket($A25,"出来高加重平均"),"")</f>
        <v>147.6061</v>
      </c>
      <c r="G25" s="185">
        <f>IFERROR(_xll.RssMarket($A25,"出来高"),"")</f>
        <v>3593000</v>
      </c>
      <c r="H25" s="186">
        <v>1496970</v>
      </c>
      <c r="I25" s="187">
        <f>IFERROR(G25/H25,"")</f>
        <v>2.4001817003680768</v>
      </c>
      <c r="J25" s="188">
        <f>T20D3[[#This Row],[RVOL]]*$U$2</f>
        <v>2.4001817003680768</v>
      </c>
      <c r="K25" s="184" t="str">
        <f>IFERROR(IF(J25&gt;=デイ!$U$1,"〇",""),"")</f>
        <v>〇</v>
      </c>
      <c r="L25" s="189">
        <f>IFERROR(_xll.RssMarket($A25,"信用倍率"),"")</f>
        <v>20.12</v>
      </c>
      <c r="M25" s="189">
        <f>IFERROR(_xll.RssMarket($A25,"PER"),"")</f>
        <v>10.64</v>
      </c>
      <c r="N25" s="189">
        <f>IFERROR(_xll.RssMarket($A25,"PBR"),"")</f>
        <v>2.63</v>
      </c>
      <c r="O25" s="190">
        <f>IFERROR(_xll.RssMarket($A25,"配当"),"")</f>
        <v>5</v>
      </c>
      <c r="P25" s="195">
        <f>T20D3[[#This Row],[配当]]/T20D3[[#This Row],[現在値]]</f>
        <v>3.3557046979865772E-2</v>
      </c>
      <c r="Q25" s="192"/>
    </row>
    <row r="26" spans="1:17" ht="24" x14ac:dyDescent="0.25">
      <c r="A26" s="181">
        <v>3923</v>
      </c>
      <c r="B26" s="219" t="str">
        <f>IFERROR(_xll.RssMarket($A26,"銘柄名称"),"")</f>
        <v>ラクス</v>
      </c>
      <c r="C26" s="215">
        <f>IFERROR(_xll.RssMarket($A26,"現在値"),"")</f>
        <v>765</v>
      </c>
      <c r="D26" s="182">
        <f>IFERROR(_xll.RssMarket($A26,"前日比"),"")</f>
        <v>-55</v>
      </c>
      <c r="E26" s="183">
        <f>IFERROR(_xll.RssMarket($A26,"前日比率"),"")</f>
        <v>-6.71</v>
      </c>
      <c r="F26" s="184">
        <f>IFERROR(_xll.RssMarket($A26,"出来高加重平均"),"")</f>
        <v>775.5598</v>
      </c>
      <c r="G26" s="185">
        <f>IFERROR(_xll.RssMarket($A26,"出来高"),"")</f>
        <v>6060600</v>
      </c>
      <c r="H26" s="186">
        <v>2474825</v>
      </c>
      <c r="I26" s="187">
        <f>IFERROR(G26/H26,"")</f>
        <v>2.4489004273029407</v>
      </c>
      <c r="J26" s="188">
        <f>T20D3[[#This Row],[RVOL]]*$U$2</f>
        <v>2.4489004273029407</v>
      </c>
      <c r="K26" s="184" t="str">
        <f>IFERROR(IF(J26&gt;=デイ!$U$1,"〇",""),"")</f>
        <v>〇</v>
      </c>
      <c r="L26" s="189">
        <f>IFERROR(_xll.RssMarket($A26,"信用倍率"),"")</f>
        <v>6.73</v>
      </c>
      <c r="M26" s="189">
        <f>IFERROR(_xll.RssMarket($A26,"PER"),"")</f>
        <v>22.76</v>
      </c>
      <c r="N26" s="189">
        <f>IFERROR(_xll.RssMarket($A26,"PBR"),"")</f>
        <v>11.29</v>
      </c>
      <c r="O26" s="190">
        <f>IFERROR(_xll.RssMarket($A26,"配当"),"")</f>
        <v>3.4</v>
      </c>
      <c r="P26" s="191">
        <f>T20D3[[#This Row],[配当]]/T20D3[[#This Row],[現在値]]</f>
        <v>4.4444444444444444E-3</v>
      </c>
      <c r="Q26" s="192"/>
    </row>
    <row r="27" spans="1:17" ht="24" x14ac:dyDescent="0.25">
      <c r="A27" s="200">
        <v>4496</v>
      </c>
      <c r="B27" s="232" t="str">
        <f>IFERROR(_xll.RssMarket($A27,"銘柄名称"),"")</f>
        <v>コマースＯＮＥＨＬＤＧＳ</v>
      </c>
      <c r="C27" s="233">
        <f>IFERROR(_xll.RssMarket($A27,"現在値"),"")</f>
        <v>773</v>
      </c>
      <c r="D27" s="234">
        <f>IFERROR(_xll.RssMarket($A27,"前日比"),"")</f>
        <v>-14</v>
      </c>
      <c r="E27" s="226">
        <f>IFERROR(_xll.RssMarket($A27,"前日比率"),"")</f>
        <v>-1.78</v>
      </c>
      <c r="F27" s="227">
        <f>IFERROR(_xll.RssMarket($A27,"出来高加重平均"),"")</f>
        <v>799.32579999999996</v>
      </c>
      <c r="G27" s="228">
        <f>IFERROR(_xll.RssMarket($A27,"出来高"),"")</f>
        <v>8900</v>
      </c>
      <c r="H27" s="229">
        <v>3375</v>
      </c>
      <c r="I27" s="187">
        <f>IFERROR(G27/H27,"")</f>
        <v>2.6370370370370368</v>
      </c>
      <c r="J27" s="230">
        <f>T20D3[[#This Row],[RVOL]]*$U$2</f>
        <v>2.6370370370370368</v>
      </c>
      <c r="K27" s="227" t="str">
        <f>IFERROR(IF(J27&gt;=デイ!$U$1,"〇",""),"")</f>
        <v>〇</v>
      </c>
      <c r="L27" s="235">
        <f>IFERROR(_xll.RssMarket($A27,"信用倍率"),"")</f>
        <v>0</v>
      </c>
      <c r="M27" s="236">
        <f>IFERROR(_xll.RssMarket($A27,"PER"),"")</f>
        <v>11.31</v>
      </c>
      <c r="N27" s="235">
        <f>IFERROR(_xll.RssMarket($A27,"PBR"),"")</f>
        <v>2.0499999999999998</v>
      </c>
      <c r="O27" s="231">
        <f>IFERROR(_xll.RssMarket($A27,"配当"),"")</f>
        <v>21</v>
      </c>
      <c r="P27" s="238">
        <f>T20D3[[#This Row],[配当]]/T20D3[[#This Row],[現在値]]</f>
        <v>2.7166882276843468E-2</v>
      </c>
      <c r="Q27" s="210"/>
    </row>
    <row r="28" spans="1:17" ht="24" x14ac:dyDescent="0.25">
      <c r="A28" s="200">
        <v>3696</v>
      </c>
      <c r="B28" s="232" t="str">
        <f>IFERROR(_xll.RssMarket($A28,"銘柄名称"),"")</f>
        <v>セレス</v>
      </c>
      <c r="C28" s="233">
        <f>IFERROR(_xll.RssMarket($A28,"現在値"),"")</f>
        <v>1617</v>
      </c>
      <c r="D28" s="234">
        <f>IFERROR(_xll.RssMarket($A28,"前日比"),"")</f>
        <v>-189</v>
      </c>
      <c r="E28" s="226">
        <f>IFERROR(_xll.RssMarket($A28,"前日比率"),"")</f>
        <v>-10.47</v>
      </c>
      <c r="F28" s="227">
        <f>IFERROR(_xll.RssMarket($A28,"出来高加重平均"),"")</f>
        <v>1683.2807</v>
      </c>
      <c r="G28" s="228">
        <f>IFERROR(_xll.RssMarket($A28,"出来高"),"")</f>
        <v>557500</v>
      </c>
      <c r="H28" s="229">
        <v>162100</v>
      </c>
      <c r="I28" s="187">
        <f>IFERROR(G28/H28,"")</f>
        <v>3.4392350400987044</v>
      </c>
      <c r="J28" s="230">
        <f>T20D3[[#This Row],[RVOL]]*$U$2</f>
        <v>3.4392350400987044</v>
      </c>
      <c r="K28" s="227" t="str">
        <f>IFERROR(IF(J28&gt;=デイ!$U$1,"〇",""),"")</f>
        <v>〇</v>
      </c>
      <c r="L28" s="235">
        <f>IFERROR(_xll.RssMarket($A28,"信用倍率"),"")</f>
        <v>26.6</v>
      </c>
      <c r="M28" s="236">
        <f>IFERROR(_xll.RssMarket($A28,"PER"),"")</f>
        <v>5.57</v>
      </c>
      <c r="N28" s="236">
        <f>IFERROR(_xll.RssMarket($A28,"PBR"),"")</f>
        <v>1.54</v>
      </c>
      <c r="O28" s="231">
        <f>IFERROR(_xll.RssMarket($A28,"配当"),"")</f>
        <v>80</v>
      </c>
      <c r="P28" s="238">
        <f>T20D3[[#This Row],[配当]]/T20D3[[#This Row],[現在値]]</f>
        <v>4.9474335188620905E-2</v>
      </c>
      <c r="Q28" s="210"/>
    </row>
    <row r="29" spans="1:17" ht="24" x14ac:dyDescent="0.25">
      <c r="A29" s="200">
        <v>4040</v>
      </c>
      <c r="B29" s="232" t="str">
        <f>IFERROR(_xll.RssMarket($A29,"銘柄名称"),"")</f>
        <v>南海化学</v>
      </c>
      <c r="C29" s="233">
        <f>IFERROR(_xll.RssMarket($A29,"現在値"),"")</f>
        <v>3415</v>
      </c>
      <c r="D29" s="234">
        <f>IFERROR(_xll.RssMarket($A29,"前日比"),"")</f>
        <v>30</v>
      </c>
      <c r="E29" s="226">
        <f>IFERROR(_xll.RssMarket($A29,"前日比率"),"")</f>
        <v>0.89</v>
      </c>
      <c r="F29" s="227">
        <f>IFERROR(_xll.RssMarket($A29,"出来高加重平均"),"")</f>
        <v>3478.1729999999998</v>
      </c>
      <c r="G29" s="228">
        <f>IFERROR(_xll.RssMarket($A29,"出来高"),"")</f>
        <v>41600</v>
      </c>
      <c r="H29" s="229">
        <v>11355</v>
      </c>
      <c r="I29" s="187">
        <f>IFERROR(G29/H29,"")</f>
        <v>3.6635843240863055</v>
      </c>
      <c r="J29" s="230">
        <f>T20D3[[#This Row],[RVOL]]*$U$2</f>
        <v>3.6635843240863055</v>
      </c>
      <c r="K29" s="227" t="str">
        <f>IFERROR(IF(J29&gt;=デイ!$U$1,"〇",""),"")</f>
        <v>〇</v>
      </c>
      <c r="L29" s="235">
        <f>IFERROR(_xll.RssMarket($A29,"信用倍率"),"")</f>
        <v>0</v>
      </c>
      <c r="M29" s="236">
        <f>IFERROR(_xll.RssMarket($A29,"PER"),"")</f>
        <v>3.54</v>
      </c>
      <c r="N29" s="236">
        <f>IFERROR(_xll.RssMarket($A29,"PBR"),"")</f>
        <v>0.79</v>
      </c>
      <c r="O29" s="231">
        <f>IFERROR(_xll.RssMarket($A29,"配当"),"")</f>
        <v>60</v>
      </c>
      <c r="P29" s="209">
        <f>T20D3[[#This Row],[配当]]/T20D3[[#This Row],[現在値]]</f>
        <v>1.7569546120058566E-2</v>
      </c>
      <c r="Q29" s="210"/>
    </row>
    <row r="30" spans="1:17" ht="24" x14ac:dyDescent="0.25">
      <c r="A30" s="200">
        <v>7089</v>
      </c>
      <c r="B30" s="232" t="str">
        <f>IFERROR(_xll.RssMarket($A30,"銘柄名称"),"")</f>
        <v>フォースタートアップス</v>
      </c>
      <c r="C30" s="233">
        <f>IFERROR(_xll.RssMarket($A30,"現在値"),"")</f>
        <v>1180</v>
      </c>
      <c r="D30" s="234">
        <f>IFERROR(_xll.RssMarket($A30,"前日比"),"")</f>
        <v>-41</v>
      </c>
      <c r="E30" s="226">
        <f>IFERROR(_xll.RssMarket($A30,"前日比率"),"")</f>
        <v>-3.36</v>
      </c>
      <c r="F30" s="227">
        <f>IFERROR(_xll.RssMarket($A30,"出来高加重平均"),"")</f>
        <v>1195.4866999999999</v>
      </c>
      <c r="G30" s="228">
        <f>IFERROR(_xll.RssMarket($A30,"出来高"),"")</f>
        <v>101700</v>
      </c>
      <c r="H30" s="229">
        <v>24095</v>
      </c>
      <c r="I30" s="187">
        <f>IFERROR(G30/H30,"")</f>
        <v>4.2207926955799957</v>
      </c>
      <c r="J30" s="230">
        <f>T20D3[[#This Row],[RVOL]]*$U$2</f>
        <v>4.2207926955799957</v>
      </c>
      <c r="K30" s="227" t="str">
        <f>IFERROR(IF(J30&gt;=デイ!$U$1,"〇",""),"")</f>
        <v>〇</v>
      </c>
      <c r="L30" s="235">
        <f>IFERROR(_xll.RssMarket($A30,"信用倍率"),"")</f>
        <v>0</v>
      </c>
      <c r="M30" s="236">
        <f>IFERROR(_xll.RssMarket($A30,"PER"),"")</f>
        <v>12.77</v>
      </c>
      <c r="N30" s="235">
        <f>IFERROR(_xll.RssMarket($A30,"PBR"),"")</f>
        <v>3.22</v>
      </c>
      <c r="O30" s="231">
        <f>IFERROR(_xll.RssMarket($A30,"配当"),"")</f>
        <v>0</v>
      </c>
      <c r="P30" s="209">
        <f>T20D3[[#This Row],[配当]]/T20D3[[#This Row],[現在値]]</f>
        <v>0</v>
      </c>
      <c r="Q30" s="210"/>
    </row>
    <row r="31" spans="1:17" ht="24" x14ac:dyDescent="0.25">
      <c r="A31" s="181"/>
      <c r="B31" s="219"/>
      <c r="C31" s="196"/>
      <c r="D31" s="196"/>
      <c r="E31" s="197"/>
      <c r="F31" s="190"/>
      <c r="G31" s="185"/>
      <c r="H31" s="198"/>
      <c r="I31" s="199"/>
      <c r="J31" s="199"/>
      <c r="K31" s="190"/>
      <c r="L31" s="190"/>
      <c r="M31" s="190"/>
      <c r="N31" s="190"/>
      <c r="O31" s="190"/>
      <c r="P31" s="191"/>
      <c r="Q31" s="192"/>
    </row>
    <row r="32" spans="1:17" x14ac:dyDescent="0.2">
      <c r="A32" s="200"/>
      <c r="B32" s="221"/>
      <c r="C32" s="201"/>
      <c r="D32" s="201"/>
      <c r="E32" s="202"/>
      <c r="F32" s="203"/>
      <c r="G32" s="204"/>
      <c r="H32" s="205"/>
      <c r="I32" s="206"/>
      <c r="J32" s="206"/>
      <c r="K32" s="207"/>
      <c r="L32" s="208"/>
      <c r="M32" s="208"/>
      <c r="N32" s="208"/>
      <c r="O32" s="208"/>
      <c r="P32" s="209"/>
      <c r="Q32" s="210"/>
    </row>
    <row r="33" spans="1:19" ht="13.5" x14ac:dyDescent="0.15">
      <c r="A33" s="212" t="s">
        <v>7</v>
      </c>
      <c r="B33" s="222" t="s">
        <v>2</v>
      </c>
      <c r="C33" s="216" t="s">
        <v>9</v>
      </c>
      <c r="D33" s="35" t="s">
        <v>135</v>
      </c>
      <c r="E33" s="111" t="s">
        <v>136</v>
      </c>
      <c r="F33" s="36" t="s">
        <v>57</v>
      </c>
      <c r="G33" s="102" t="s">
        <v>3</v>
      </c>
      <c r="H33" s="158" t="s">
        <v>6</v>
      </c>
      <c r="I33" s="35" t="s">
        <v>4</v>
      </c>
      <c r="J33" s="35" t="s">
        <v>16</v>
      </c>
      <c r="K33" s="35" t="s">
        <v>58</v>
      </c>
      <c r="L33" s="35" t="s">
        <v>48</v>
      </c>
      <c r="M33" s="35" t="s">
        <v>49</v>
      </c>
      <c r="N33" s="35" t="s">
        <v>50</v>
      </c>
      <c r="O33" s="36" t="s">
        <v>53</v>
      </c>
      <c r="P33" s="64" t="s">
        <v>59</v>
      </c>
      <c r="Q33" s="160" t="s">
        <v>5</v>
      </c>
    </row>
    <row r="40" spans="1:19" x14ac:dyDescent="0.2">
      <c r="R40" s="84">
        <v>0.54166666666666663</v>
      </c>
      <c r="S40" s="85">
        <v>1.7</v>
      </c>
    </row>
  </sheetData>
  <phoneticPr fontId="3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17DFC-B377-45F6-84FC-10CAE63801A4}">
  <dimension ref="A1:X3492"/>
  <sheetViews>
    <sheetView workbookViewId="0">
      <pane ySplit="1" topLeftCell="A112" activePane="bottomLeft" state="frozen"/>
      <selection pane="bottomLeft" activeCell="Q90" sqref="Q90:Q125"/>
    </sheetView>
  </sheetViews>
  <sheetFormatPr defaultRowHeight="24" x14ac:dyDescent="0.25"/>
  <cols>
    <col min="1" max="1" width="6.125" style="69" customWidth="1"/>
    <col min="2" max="2" width="20.375" style="8" customWidth="1"/>
    <col min="3" max="3" width="4.25" style="71" customWidth="1"/>
    <col min="4" max="4" width="6.625" style="54" customWidth="1"/>
    <col min="5" max="5" width="5.5" style="54" customWidth="1"/>
    <col min="6" max="7" width="10.25" style="74" customWidth="1"/>
    <col min="8" max="10" width="6.625" style="21" customWidth="1"/>
    <col min="11" max="11" width="6.625" style="31" customWidth="1"/>
    <col min="12" max="12" width="8.25" style="117" customWidth="1"/>
    <col min="13" max="13" width="0.375" style="21" customWidth="1"/>
    <col min="14" max="14" width="8.625" style="86" customWidth="1"/>
    <col min="15" max="15" width="11.625" style="125" customWidth="1"/>
    <col min="16" max="16" width="13" style="125" customWidth="1"/>
    <col min="17" max="17" width="12.5" style="147" customWidth="1"/>
    <col min="18" max="18" width="7.375" style="76" customWidth="1"/>
    <col min="19" max="19" width="8.375" style="76" customWidth="1"/>
    <col min="20" max="20" width="9.25" style="119" customWidth="1"/>
    <col min="21" max="21" width="10.875" style="76" customWidth="1"/>
    <col min="22" max="22" width="10.75" style="76" customWidth="1"/>
    <col min="23" max="23" width="9.75" style="109" customWidth="1"/>
    <col min="24" max="24" width="13.25" style="67" customWidth="1"/>
    <col min="25" max="25" width="13.5" customWidth="1"/>
    <col min="26" max="26" width="10.5" customWidth="1"/>
    <col min="29" max="29" width="8.25" customWidth="1"/>
  </cols>
  <sheetData>
    <row r="1" spans="1:24" s="144" customFormat="1" ht="30" customHeight="1" x14ac:dyDescent="0.15">
      <c r="A1" s="130" t="s">
        <v>1</v>
      </c>
      <c r="B1" s="131" t="s">
        <v>2</v>
      </c>
      <c r="C1" s="132" t="s">
        <v>74</v>
      </c>
      <c r="D1" s="133" t="s">
        <v>9</v>
      </c>
      <c r="E1" s="133" t="s">
        <v>75</v>
      </c>
      <c r="F1" s="134" t="s">
        <v>80</v>
      </c>
      <c r="G1" s="149" t="s">
        <v>182</v>
      </c>
      <c r="H1" s="140" t="s">
        <v>49</v>
      </c>
      <c r="I1" s="133" t="s">
        <v>63</v>
      </c>
      <c r="J1" s="133" t="s">
        <v>50</v>
      </c>
      <c r="K1" s="135" t="s">
        <v>60</v>
      </c>
      <c r="L1" s="141" t="s">
        <v>62</v>
      </c>
      <c r="M1" s="135" t="s">
        <v>53</v>
      </c>
      <c r="N1" s="136" t="s">
        <v>59</v>
      </c>
      <c r="O1" s="137" t="s">
        <v>149</v>
      </c>
      <c r="P1" s="137" t="s">
        <v>148</v>
      </c>
      <c r="Q1" s="146" t="s">
        <v>174</v>
      </c>
      <c r="R1" s="145" t="s">
        <v>132</v>
      </c>
      <c r="S1" s="142" t="s">
        <v>142</v>
      </c>
      <c r="T1" s="139" t="s">
        <v>146</v>
      </c>
      <c r="U1" s="138" t="s">
        <v>147</v>
      </c>
      <c r="V1" s="138" t="s">
        <v>143</v>
      </c>
      <c r="W1" s="143" t="s">
        <v>145</v>
      </c>
      <c r="X1" s="131" t="s">
        <v>81</v>
      </c>
    </row>
    <row r="2" spans="1:24" x14ac:dyDescent="0.25">
      <c r="A2" s="69">
        <v>9104</v>
      </c>
      <c r="B2" s="153" t="str">
        <f>IFERROR(_xll.RssMarket($A2,"銘柄名称"),"")</f>
        <v>商船三井</v>
      </c>
      <c r="C2" s="72" t="str">
        <f>IFERROR(_xll.RssMarket($A2,"市場部略称"),"")</f>
        <v>東Ｐ</v>
      </c>
      <c r="D2" s="56">
        <f>IFERROR(_xll.RssMarket($A2,"現在値"),"")</f>
        <v>5140</v>
      </c>
      <c r="E2" s="56">
        <f>IFERROR(_xll.RssMarket($A2,"前日比"),"")</f>
        <v>-71</v>
      </c>
      <c r="F2" s="75">
        <f>IFERROR(_xll.RssMarket($A2,"時価総額"),"")</f>
        <v>1865169</v>
      </c>
      <c r="G2" s="75">
        <f>T20D35746[[#This Row],[時価総額]]/T20D35746[[#This Row],[現在値]]</f>
        <v>362.87334630350193</v>
      </c>
      <c r="H2" s="20">
        <f>IFERROR(_xll.RssMarket($A2,"PER"),"")</f>
        <v>8.82</v>
      </c>
      <c r="I2" s="57">
        <f>T20D35746[[#This Row],[現在値]] / IFERROR(IF(T20D35746[[#This Row],[PER]] &gt; 0, T20D35746[[#This Row],[PER]], 15), 15)</f>
        <v>582.76643990929699</v>
      </c>
      <c r="J2" s="34">
        <f>IFERROR(_xll.RssMarket($A2,"PBR"),"")</f>
        <v>0.68</v>
      </c>
      <c r="K2" s="32">
        <f>T20D35746[[#This Row],[現在値]]/T20D35746[[#This Row],[PBR]]</f>
        <v>7558.823529411764</v>
      </c>
      <c r="L2" s="116">
        <f>T20D35746[[#This Row],[EPS]]/T20D35746[[#This Row],[BPS]]*100</f>
        <v>7.7097505668934234</v>
      </c>
      <c r="M2" s="31">
        <f>IFERROR(_xll.RssMarket($A2,"配当"),"")</f>
        <v>200</v>
      </c>
      <c r="N2" s="87">
        <f>T20D35746[[#This Row],[配当]]/T20D35746[[#This Row],[現在値]]</f>
        <v>3.8910505836575876E-2</v>
      </c>
      <c r="O2" s="125">
        <f>ROUND(
 ((IF(OR(R2="",R2&lt;=0),20,R2)/20)
  *(L2/15))
 /(IFERROR(IF(H2&gt;0,H2,15),15)/15)
 *100,0)</f>
        <v>26</v>
      </c>
      <c r="P2" s="125">
        <f>ROUND(
 ((IF(OR(R2="",R2&lt;=0),20,R2)/20)
  *(L2/15)
  *((MIN(MAX(S2,0),50)/15)+1)
  *(1+MIN(MAX(IFERROR(IF(W2="",0,W2),0),-30),50)/200))
 /(IFERROR(IF(H2&gt;0,H2,15),15)/15)
 *100,0)</f>
        <v>22</v>
      </c>
      <c r="Q2" s="147">
        <f>T20D35746[[#This Row],[スコア⑤]]/T20D35746[[#This Row],[スコア③]]</f>
        <v>0.84615384615384615</v>
      </c>
      <c r="R2" s="76">
        <v>5.94</v>
      </c>
      <c r="T2" s="119">
        <v>1560</v>
      </c>
      <c r="U2" s="76">
        <v>16900</v>
      </c>
      <c r="V2" s="76">
        <v>49800</v>
      </c>
      <c r="W2" s="109">
        <f>(T20D35746[[#This Row],[現金及び預金（億）]]-T20D35746[[#This Row],[負債（億）]])/T20D35746[[#This Row],[総資産]]*100</f>
        <v>-30.803212851405622</v>
      </c>
      <c r="X2" s="67" t="s">
        <v>191</v>
      </c>
    </row>
    <row r="3" spans="1:24" x14ac:dyDescent="0.25">
      <c r="A3" s="69">
        <v>1724</v>
      </c>
      <c r="B3" s="39" t="str">
        <f>IFERROR(_xll.RssMarket($A3,"銘柄名称"),"")</f>
        <v>シンクレイヤ</v>
      </c>
      <c r="C3" s="72" t="str">
        <f>IFERROR(_xll.RssMarket($A3,"市場部略称"),"")</f>
        <v>東Ｓ</v>
      </c>
      <c r="D3" s="56">
        <f>IFERROR(_xll.RssMarket($A3,"現在値"),"")</f>
        <v>703</v>
      </c>
      <c r="E3" s="56">
        <f>IFERROR(_xll.RssMarket($A3,"前日比"),"")</f>
        <v>-30</v>
      </c>
      <c r="F3" s="75">
        <f>IFERROR(_xll.RssMarket($A3,"時価総額"),"")</f>
        <v>3475</v>
      </c>
      <c r="G3" s="75">
        <f>T20D35746[[#This Row],[時価総額]]/T20D35746[[#This Row],[現在値]]</f>
        <v>4.9431009957325749</v>
      </c>
      <c r="H3" s="20">
        <f>IFERROR(_xll.RssMarket($A3,"PER"),"")</f>
        <v>6.28</v>
      </c>
      <c r="I3" s="57">
        <f>T20D35746[[#This Row],[現在値]] / IFERROR(IF(T20D35746[[#This Row],[PER]] &gt; 0, T20D35746[[#This Row],[PER]], 15), 15)</f>
        <v>111.94267515923566</v>
      </c>
      <c r="J3" s="34">
        <f>IFERROR(_xll.RssMarket($A3,"PBR"),"")</f>
        <v>0.53</v>
      </c>
      <c r="K3" s="32">
        <f>T20D35746[[#This Row],[現在値]]/T20D35746[[#This Row],[PBR]]</f>
        <v>1326.4150943396226</v>
      </c>
      <c r="L3" s="116">
        <f>T20D35746[[#This Row],[EPS]]/T20D35746[[#This Row],[BPS]]*100</f>
        <v>8.4394904458598727</v>
      </c>
      <c r="M3" s="31">
        <f>IFERROR(_xll.RssMarket($A3,"配当"),"")</f>
        <v>28</v>
      </c>
      <c r="N3" s="87">
        <f>T20D35746[[#This Row],[配当]]/T20D35746[[#This Row],[現在値]]</f>
        <v>3.9829302987197723E-2</v>
      </c>
      <c r="O3" s="125">
        <f>ROUND(
 ((IF(OR(R3="",R3&lt;=0),20,R3)/20)
  *(L3/15))
 /(IFERROR(IF(H3&gt;0,H3,15),15)/15)
 *100,0)</f>
        <v>40</v>
      </c>
      <c r="P3" s="125">
        <f>ROUND(
 ((IF(OR(R3="",R3&lt;=0),20,R3)/20)
  *(L3/15)
  *((MIN(MAX(S3,0),50)/15)+1)
  *(1+MIN(MAX(IFERROR(IF(W3="",0,W3),0),-30),50)/200))
 /(IFERROR(IF(H3&gt;0,H3,15),15)/15)
 *100,0)</f>
        <v>37</v>
      </c>
      <c r="Q3" s="147">
        <f>T20D35746[[#This Row],[スコア⑤]]/T20D35746[[#This Row],[スコア③]]</f>
        <v>0.92500000000000004</v>
      </c>
      <c r="R3" s="76">
        <v>6</v>
      </c>
      <c r="T3" s="119">
        <v>9.48</v>
      </c>
      <c r="U3" s="76">
        <v>26.2</v>
      </c>
      <c r="V3" s="76">
        <v>114</v>
      </c>
      <c r="W3" s="109">
        <f>(T20D35746[[#This Row],[現金及び預金（億）]]-T20D35746[[#This Row],[負債（億）]])/T20D35746[[#This Row],[総資産]]*100</f>
        <v>-14.666666666666666</v>
      </c>
    </row>
    <row r="4" spans="1:24" x14ac:dyDescent="0.25">
      <c r="A4" s="69">
        <v>1605</v>
      </c>
      <c r="B4" s="153" t="str">
        <f>IFERROR(_xll.RssMarket($A4,"銘柄名称"),"")</f>
        <v>ＩＮＰＥＸ</v>
      </c>
      <c r="C4" s="72" t="str">
        <f>IFERROR(_xll.RssMarket($A4,"市場部略称"),"")</f>
        <v>東Ｐ</v>
      </c>
      <c r="D4" s="56">
        <f>IFERROR(_xll.RssMarket($A4,"現在値"),"")</f>
        <v>3473</v>
      </c>
      <c r="E4" s="56">
        <f>IFERROR(_xll.RssMarket($A4,"前日比"),"")</f>
        <v>-525</v>
      </c>
      <c r="F4" s="75">
        <f>IFERROR(_xll.RssMarket($A4,"時価総額"),"")</f>
        <v>4372979</v>
      </c>
      <c r="G4" s="75">
        <f>T20D35746[[#This Row],[時価総額]]/T20D35746[[#This Row],[現在値]]</f>
        <v>1259.1359055571552</v>
      </c>
      <c r="H4" s="20">
        <f>IFERROR(_xll.RssMarket($A4,"PER"),"")</f>
        <v>10.37</v>
      </c>
      <c r="I4" s="57">
        <f>T20D35746[[#This Row],[現在値]] / IFERROR(IF(T20D35746[[#This Row],[PER]] &gt; 0, T20D35746[[#This Row],[PER]], 15), 15)</f>
        <v>334.90838958534238</v>
      </c>
      <c r="J4" s="34">
        <f>IFERROR(_xll.RssMarket($A4,"PBR"),"")</f>
        <v>0.9</v>
      </c>
      <c r="K4" s="32">
        <f>T20D35746[[#This Row],[現在値]]/T20D35746[[#This Row],[PBR]]</f>
        <v>3858.8888888888887</v>
      </c>
      <c r="L4" s="116">
        <f>T20D35746[[#This Row],[EPS]]/T20D35746[[#This Row],[BPS]]*100</f>
        <v>8.6788813886210239</v>
      </c>
      <c r="M4" s="31">
        <f>IFERROR(_xll.RssMarket($A4,"配当"),"")</f>
        <v>100</v>
      </c>
      <c r="N4" s="87">
        <f>T20D35746[[#This Row],[配当]]/T20D35746[[#This Row],[現在値]]</f>
        <v>2.8793550244745177E-2</v>
      </c>
      <c r="O4" s="125">
        <f>ROUND(
 ((IF(OR(R4="",R4&lt;=0),20,R4)/20)
  *(L4/15))
 /(IFERROR(IF(H4&gt;0,H4,15),15)/15)
 *100,0)</f>
        <v>234</v>
      </c>
      <c r="P4" s="126">
        <f>ROUND(
 ((IF(OR(R4="",R4&lt;=0),20,R4)/20)
  *(L4/15)
  *((MIN(MAX(S4,0),50)/15)+1)
  *(1+MIN(MAX(IFERROR(IF(W4="",0,W4),0),-30),50)/200))
 /(IFERROR(IF(H4&gt;0,H4,15),15)/15)
 *100,0)</f>
        <v>221</v>
      </c>
      <c r="Q4" s="147">
        <f>T20D35746[[#This Row],[スコア⑤]]/T20D35746[[#This Row],[スコア③]]</f>
        <v>0.94444444444444442</v>
      </c>
      <c r="R4" s="80">
        <v>56</v>
      </c>
      <c r="T4" s="119">
        <v>2417</v>
      </c>
      <c r="U4" s="76">
        <v>10600</v>
      </c>
      <c r="V4" s="76">
        <v>73800</v>
      </c>
      <c r="W4" s="109">
        <f>(T20D35746[[#This Row],[現金及び預金（億）]]-T20D35746[[#This Row],[負債（億）]])/T20D35746[[#This Row],[総資産]]*100</f>
        <v>-11.088075880758808</v>
      </c>
      <c r="X4" s="67" t="s">
        <v>191</v>
      </c>
    </row>
    <row r="5" spans="1:24" x14ac:dyDescent="0.25">
      <c r="A5" s="69">
        <v>9101</v>
      </c>
      <c r="B5" s="153" t="str">
        <f>IFERROR(_xll.RssMarket($A5,"銘柄名称"),"")</f>
        <v>日本郵船</v>
      </c>
      <c r="C5" s="72" t="str">
        <f>IFERROR(_xll.RssMarket($A5,"市場部略称"),"")</f>
        <v>東Ｐ</v>
      </c>
      <c r="D5" s="56">
        <f>IFERROR(_xll.RssMarket($A5,"現在値"),"")</f>
        <v>5049</v>
      </c>
      <c r="E5" s="56">
        <f>IFERROR(_xll.RssMarket($A5,"前日比"),"")</f>
        <v>-61</v>
      </c>
      <c r="F5" s="75">
        <f>IFERROR(_xll.RssMarket($A5,"時価総額"),"")</f>
        <v>2191778</v>
      </c>
      <c r="G5" s="75">
        <f>T20D35746[[#This Row],[時価総額]]/T20D35746[[#This Row],[現在値]]</f>
        <v>434.10140621905327</v>
      </c>
      <c r="H5" s="20">
        <f>IFERROR(_xll.RssMarket($A5,"PER"),"")</f>
        <v>9.83</v>
      </c>
      <c r="I5" s="57">
        <f>T20D35746[[#This Row],[現在値]] / IFERROR(IF(T20D35746[[#This Row],[PER]] &gt; 0, T20D35746[[#This Row],[PER]], 15), 15)</f>
        <v>513.63173957273648</v>
      </c>
      <c r="J5" s="34">
        <f>IFERROR(_xll.RssMarket($A5,"PBR"),"")</f>
        <v>0.74</v>
      </c>
      <c r="K5" s="32">
        <f>T20D35746[[#This Row],[現在値]]/T20D35746[[#This Row],[PBR]]</f>
        <v>6822.9729729729734</v>
      </c>
      <c r="L5" s="116">
        <f>T20D35746[[#This Row],[EPS]]/T20D35746[[#This Row],[BPS]]*100</f>
        <v>7.5279755849440484</v>
      </c>
      <c r="M5" s="31">
        <f>IFERROR(_xll.RssMarket($A5,"配当"),"")</f>
        <v>225</v>
      </c>
      <c r="N5" s="87">
        <f>T20D35746[[#This Row],[配当]]/T20D35746[[#This Row],[現在値]]</f>
        <v>4.4563279857397504E-2</v>
      </c>
      <c r="O5" s="125">
        <f>ROUND(
 ((IF(OR(R5="",R5&lt;=0),20,R5)/20)
  *(L5/15))
 /(IFERROR(IF(H5&gt;0,H5,15),15)/15)
 *100,0)</f>
        <v>20</v>
      </c>
      <c r="P5" s="125">
        <f>ROUND(
 ((IF(OR(R5="",R5&lt;=0),20,R5)/20)
  *(L5/15)
  *((MIN(MAX(S5,0),50)/15)+1)
  *(1+MIN(MAX(IFERROR(IF(W5="",0,W5),0),-30),50)/200))
 /(IFERROR(IF(H5&gt;0,H5,15),15)/15)
 *100,0)</f>
        <v>19</v>
      </c>
      <c r="Q5" s="147">
        <f>T20D35746[[#This Row],[スコア⑤]]/T20D35746[[#This Row],[スコア③]]</f>
        <v>0.95</v>
      </c>
      <c r="R5" s="76">
        <v>5.1100000000000003</v>
      </c>
      <c r="T5" s="119">
        <v>1499</v>
      </c>
      <c r="U5" s="76">
        <v>6200</v>
      </c>
      <c r="V5" s="76">
        <v>43200</v>
      </c>
      <c r="W5" s="109">
        <f>(T20D35746[[#This Row],[現金及び預金（億）]]-T20D35746[[#This Row],[負債（億）]])/T20D35746[[#This Row],[総資産]]*100</f>
        <v>-10.881944444444445</v>
      </c>
      <c r="X5" s="67" t="s">
        <v>191</v>
      </c>
    </row>
    <row r="6" spans="1:24" x14ac:dyDescent="0.25">
      <c r="A6" s="69">
        <v>2931</v>
      </c>
      <c r="B6" s="39" t="str">
        <f>IFERROR(_xll.RssMarket($A6,"銘柄名称"),"")</f>
        <v>ユーグレナ</v>
      </c>
      <c r="C6" s="72" t="str">
        <f>IFERROR(_xll.RssMarket($A6,"市場部略称"),"")</f>
        <v>東Ｐ</v>
      </c>
      <c r="D6" s="56">
        <f>IFERROR(_xll.RssMarket($A6,"現在値"),"")</f>
        <v>405</v>
      </c>
      <c r="E6" s="56">
        <f>IFERROR(_xll.RssMarket($A6,"前日比"),"")</f>
        <v>-10</v>
      </c>
      <c r="F6" s="75">
        <f>IFERROR(_xll.RssMarket($A6,"時価総額"),"")</f>
        <v>55322</v>
      </c>
      <c r="G6" s="75">
        <f>T20D35746[[#This Row],[時価総額]]/T20D35746[[#This Row],[現在値]]</f>
        <v>136.59753086419752</v>
      </c>
      <c r="H6" s="20">
        <f>IFERROR(_xll.RssMarket($A6,"PER"),"")</f>
        <v>0</v>
      </c>
      <c r="I6" s="57">
        <f>T20D35746[[#This Row],[現在値]] / IFERROR(IF(T20D35746[[#This Row],[PER]] &gt; 0, T20D35746[[#This Row],[PER]], 15), 15)</f>
        <v>27</v>
      </c>
      <c r="J6" s="34">
        <f>IFERROR(_xll.RssMarket($A6,"PBR"),"")</f>
        <v>1.8</v>
      </c>
      <c r="K6" s="32">
        <f>T20D35746[[#This Row],[現在値]]/T20D35746[[#This Row],[PBR]]</f>
        <v>225</v>
      </c>
      <c r="L6" s="116">
        <f>T20D35746[[#This Row],[EPS]]/T20D35746[[#This Row],[BPS]]*100</f>
        <v>12</v>
      </c>
      <c r="M6" s="31">
        <f>IFERROR(_xll.RssMarket($A6,"配当"),"")</f>
        <v>0</v>
      </c>
      <c r="N6" s="88">
        <f>T20D35746[[#This Row],[配当]]/T20D35746[[#This Row],[現在値]]</f>
        <v>0</v>
      </c>
      <c r="O6" s="125">
        <f>ROUND(
 ((IF(OR(R6="",R6&lt;=0),20,R6)/20)
  *(L6/15))
 /(IFERROR(IF(H6&gt;0,H6,15),15)/15)
 *100,0)</f>
        <v>80</v>
      </c>
      <c r="P6" s="125">
        <f>ROUND(
 ((IF(OR(R6="",R6&lt;=0),20,R6)/20)
  *(L6/15)
  *((MIN(MAX(S6,0),50)/15)+1)
  *(1+MIN(MAX(IFERROR(IF(W6="",0,W6),0),-30),50)/200))
 /(IFERROR(IF(H6&gt;0,H6,15),15)/15)
 *100,0)</f>
        <v>80</v>
      </c>
      <c r="Q6" s="147">
        <f>T20D35746[[#This Row],[スコア⑤]]/T20D35746[[#This Row],[スコア③]]</f>
        <v>1</v>
      </c>
      <c r="W6" s="109" t="e">
        <f>(T20D35746[[#This Row],[現金及び預金（億）]]-T20D35746[[#This Row],[負債（億）]])/T20D35746[[#This Row],[総資産]]*100</f>
        <v>#DIV/0!</v>
      </c>
    </row>
    <row r="7" spans="1:24" x14ac:dyDescent="0.25">
      <c r="A7" s="69">
        <v>3134</v>
      </c>
      <c r="B7" s="39" t="str">
        <f>IFERROR(_xll.RssMarket($A7,"銘柄名称"),"")</f>
        <v>Ｈａｍｅｅ</v>
      </c>
      <c r="C7" s="72" t="str">
        <f>IFERROR(_xll.RssMarket($A7,"市場部略称"),"")</f>
        <v>東Ｓ</v>
      </c>
      <c r="D7" s="56">
        <f>IFERROR(_xll.RssMarket($A7,"現在値"),"")</f>
        <v>481</v>
      </c>
      <c r="E7" s="56">
        <f>IFERROR(_xll.RssMarket($A7,"前日比"),"")</f>
        <v>-7</v>
      </c>
      <c r="F7" s="75">
        <f>IFERROR(_xll.RssMarket($A7,"時価総額"),"")</f>
        <v>7853</v>
      </c>
      <c r="G7" s="75">
        <f>T20D35746[[#This Row],[時価総額]]/T20D35746[[#This Row],[現在値]]</f>
        <v>16.326403326403327</v>
      </c>
      <c r="H7" s="95">
        <f>IFERROR(_xll.RssMarket($A7,"PER"),"")</f>
        <v>51.17</v>
      </c>
      <c r="I7" s="57">
        <f>T20D35746[[#This Row],[現在値]] / IFERROR(IF(T20D35746[[#This Row],[PER]] &gt; 0, T20D35746[[#This Row],[PER]], 15), 15)</f>
        <v>9.4000390854016018</v>
      </c>
      <c r="J7" s="34">
        <f>IFERROR(_xll.RssMarket($A7,"PBR"),"")</f>
        <v>1.57</v>
      </c>
      <c r="K7" s="32">
        <f>T20D35746[[#This Row],[現在値]]/T20D35746[[#This Row],[PBR]]</f>
        <v>306.36942675159236</v>
      </c>
      <c r="L7" s="116">
        <f>T20D35746[[#This Row],[EPS]]/T20D35746[[#This Row],[BPS]]*100</f>
        <v>3.0682040257963648</v>
      </c>
      <c r="M7" s="31">
        <f>IFERROR(_xll.RssMarket($A7,"配当"),"")</f>
        <v>22.5</v>
      </c>
      <c r="N7" s="87">
        <f>T20D35746[[#This Row],[配当]]/T20D35746[[#This Row],[現在値]]</f>
        <v>4.677754677754678E-2</v>
      </c>
      <c r="O7" s="126">
        <f>ROUND(
 ((IF(OR(R7="",R7&lt;=0),20,R7)/20)
  *(L7/15))
 /(IFERROR(IF(H7&gt;0,H7,15),15)/15)
 *100,0)</f>
        <v>2</v>
      </c>
      <c r="P7" s="125">
        <f>ROUND(
 ((IF(OR(R7="",R7&lt;=0),20,R7)/20)
  *(L7/15)
  *((MIN(MAX(S7,0),50)/15)+1)
  *(1+MIN(MAX(IFERROR(IF(W7="",0,W7),0),-30),50)/200))
 /(IFERROR(IF(H7&gt;0,H7,15),15)/15)
 *100,0)</f>
        <v>2</v>
      </c>
      <c r="Q7" s="147">
        <f>T20D35746[[#This Row],[スコア⑤]]/T20D35746[[#This Row],[スコア③]]</f>
        <v>1</v>
      </c>
      <c r="R7" s="78">
        <v>6.27</v>
      </c>
      <c r="S7" s="80"/>
      <c r="T7" s="119">
        <v>49.9</v>
      </c>
      <c r="U7" s="76">
        <v>38.5</v>
      </c>
      <c r="V7" s="76">
        <v>170</v>
      </c>
      <c r="W7" s="109">
        <f>(T20D35746[[#This Row],[現金及び預金（億）]]-T20D35746[[#This Row],[負債（億）]])/T20D35746[[#This Row],[総資産]]*100</f>
        <v>6.7058823529411757</v>
      </c>
    </row>
    <row r="8" spans="1:24" x14ac:dyDescent="0.25">
      <c r="A8" s="69">
        <v>3350</v>
      </c>
      <c r="B8" s="39" t="str">
        <f>IFERROR(_xll.RssMarket($A8,"銘柄名称"),"")</f>
        <v>メタプラネット</v>
      </c>
      <c r="C8" s="72" t="str">
        <f>IFERROR(_xll.RssMarket($A8,"市場部略称"),"")</f>
        <v>東Ｓ</v>
      </c>
      <c r="D8" s="56">
        <f>IFERROR(_xll.RssMarket($A8,"現在値"),"")</f>
        <v>325</v>
      </c>
      <c r="E8" s="56">
        <f>IFERROR(_xll.RssMarket($A8,"前日比"),"")</f>
        <v>-12</v>
      </c>
      <c r="F8" s="75">
        <f>IFERROR(_xll.RssMarket($A8,"時価総額"),"")</f>
        <v>379211</v>
      </c>
      <c r="G8" s="75">
        <f>T20D35746[[#This Row],[時価総額]]/T20D35746[[#This Row],[現在値]]</f>
        <v>1166.803076923077</v>
      </c>
      <c r="H8" s="20">
        <f>IFERROR(_xll.RssMarket($A8,"PER"),"")</f>
        <v>0</v>
      </c>
      <c r="I8" s="57">
        <f>T20D35746[[#This Row],[現在値]] / IFERROR(IF(T20D35746[[#This Row],[PER]] &gt; 0, T20D35746[[#This Row],[PER]], 15), 15)</f>
        <v>21.666666666666668</v>
      </c>
      <c r="J8" s="34">
        <f>IFERROR(_xll.RssMarket($A8,"PBR"),"")</f>
        <v>1.06</v>
      </c>
      <c r="K8" s="32">
        <f>T20D35746[[#This Row],[現在値]]/T20D35746[[#This Row],[PBR]]</f>
        <v>306.60377358490564</v>
      </c>
      <c r="L8" s="116">
        <f>T20D35746[[#This Row],[EPS]]/T20D35746[[#This Row],[BPS]]*100</f>
        <v>7.0666666666666673</v>
      </c>
      <c r="M8" s="31">
        <f>IFERROR(_xll.RssMarket($A8,"配当"),"")</f>
        <v>0</v>
      </c>
      <c r="N8" s="87">
        <f>T20D35746[[#This Row],[配当]]/T20D35746[[#This Row],[現在値]]</f>
        <v>0</v>
      </c>
      <c r="O8" s="125">
        <f>ROUND(
 ((IF(OR(R8="",R8&lt;=0),20,R8)/20)
  *(L8/15))
 /(IFERROR(IF(H8&gt;0,H8,15),15)/15)
 *100,0)</f>
        <v>163</v>
      </c>
      <c r="P8" s="126">
        <f>ROUND(
 ((IF(OR(R8="",R8&lt;=0),20,R8)/20)
  *(L8/15)
  *((MIN(MAX(S8,0),50)/15)+1)
  *(1+MIN(MAX(IFERROR(IF(W8="",0,W8),0),-30),50)/200))
 /(IFERROR(IF(H8&gt;0,H8,15),15)/15)
 *100,0)</f>
        <v>163</v>
      </c>
      <c r="Q8" s="147">
        <f>T20D35746[[#This Row],[スコア⑤]]/T20D35746[[#This Row],[スコア③]]</f>
        <v>1</v>
      </c>
      <c r="R8" s="80">
        <v>69.12</v>
      </c>
      <c r="T8" s="119">
        <v>27.7</v>
      </c>
      <c r="U8" s="76">
        <v>45</v>
      </c>
      <c r="V8" s="76">
        <v>5507</v>
      </c>
      <c r="W8" s="109">
        <f>(T20D35746[[#This Row],[現金及び預金（億）]]-T20D35746[[#This Row],[負債（億）]])/T20D35746[[#This Row],[総資産]]*100</f>
        <v>-0.31414563283094243</v>
      </c>
    </row>
    <row r="9" spans="1:24" x14ac:dyDescent="0.25">
      <c r="A9" s="69">
        <v>3496</v>
      </c>
      <c r="B9" s="39" t="str">
        <f>IFERROR(_xll.RssMarket($A9,"銘柄名称"),"")</f>
        <v>アズーム</v>
      </c>
      <c r="C9" s="72" t="str">
        <f>IFERROR(_xll.RssMarket($A9,"市場部略称"),"")</f>
        <v>東Ｐ</v>
      </c>
      <c r="D9" s="56">
        <f>IFERROR(_xll.RssMarket($A9,"現在値"),"")</f>
        <v>4325</v>
      </c>
      <c r="E9" s="56">
        <f>IFERROR(_xll.RssMarket($A9,"前日比"),"")</f>
        <v>-155</v>
      </c>
      <c r="F9" s="75">
        <f>IFERROR(_xll.RssMarket($A9,"時価総額"),"")</f>
        <v>53078</v>
      </c>
      <c r="G9" s="75">
        <f>T20D35746[[#This Row],[時価総額]]/T20D35746[[#This Row],[現在値]]</f>
        <v>12.272369942196532</v>
      </c>
      <c r="H9" s="20">
        <f>IFERROR(_xll.RssMarket($A9,"PER"),"")</f>
        <v>24.12</v>
      </c>
      <c r="I9" s="57">
        <f>T20D35746[[#This Row],[現在値]] / IFERROR(IF(T20D35746[[#This Row],[PER]] &gt; 0, T20D35746[[#This Row],[PER]], 15), 15)</f>
        <v>179.31177446102819</v>
      </c>
      <c r="J9" s="34">
        <f>IFERROR(_xll.RssMarket($A9,"PBR"),"")</f>
        <v>7.78</v>
      </c>
      <c r="K9" s="32">
        <f>T20D35746[[#This Row],[現在値]]/T20D35746[[#This Row],[PBR]]</f>
        <v>555.91259640102828</v>
      </c>
      <c r="L9" s="116">
        <f>T20D35746[[#This Row],[EPS]]/T20D35746[[#This Row],[BPS]]*100</f>
        <v>32.25538971807628</v>
      </c>
      <c r="M9" s="31">
        <f>IFERROR(_xll.RssMarket($A9,"配当"),"")</f>
        <v>126</v>
      </c>
      <c r="N9" s="88">
        <f>T20D35746[[#This Row],[配当]]/T20D35746[[#This Row],[現在値]]</f>
        <v>2.9132947976878612E-2</v>
      </c>
      <c r="O9" s="125">
        <f>ROUND(
 ((IF(OR(R9="",R9&lt;=0),20,R9)/20)
  *(L9/15))
 /(IFERROR(IF(H9&gt;0,H9,15),15)/15)
 *100,0)</f>
        <v>134</v>
      </c>
      <c r="P9" s="125">
        <f>ROUND(
 ((IF(OR(R9="",R9&lt;=0),20,R9)/20)
  *(L9/15)
  *((MIN(MAX(S9,0),50)/15)+1)
  *(1+MIN(MAX(IFERROR(IF(W9="",0,W9),0),-30),50)/200))
 /(IFERROR(IF(H9&gt;0,H9,15),15)/15)
 *100,0)</f>
        <v>134</v>
      </c>
      <c r="Q9" s="147">
        <f>T20D35746[[#This Row],[スコア⑤]]/T20D35746[[#This Row],[スコア③]]</f>
        <v>1</v>
      </c>
      <c r="W9" s="109" t="e">
        <f>(T20D35746[[#This Row],[現金及び預金（億）]]-T20D35746[[#This Row],[負債（億）]])/T20D35746[[#This Row],[総資産]]*100</f>
        <v>#DIV/0!</v>
      </c>
    </row>
    <row r="10" spans="1:24" x14ac:dyDescent="0.25">
      <c r="A10" s="69">
        <v>3660</v>
      </c>
      <c r="B10" s="39" t="str">
        <f>IFERROR(_xll.RssMarket($A10,"銘柄名称"),"")</f>
        <v>アイスタイル</v>
      </c>
      <c r="C10" s="72" t="str">
        <f>IFERROR(_xll.RssMarket($A10,"市場部略称"),"")</f>
        <v>東Ｐ</v>
      </c>
      <c r="D10" s="56">
        <f>IFERROR(_xll.RssMarket($A10,"現在値"),"")</f>
        <v>448</v>
      </c>
      <c r="E10" s="56">
        <f>IFERROR(_xll.RssMarket($A10,"前日比"),"")</f>
        <v>-23</v>
      </c>
      <c r="F10" s="75">
        <f>IFERROR(_xll.RssMarket($A10,"時価総額"),"")</f>
        <v>45918</v>
      </c>
      <c r="G10" s="75">
        <f>T20D35746[[#This Row],[時価総額]]/T20D35746[[#This Row],[現在値]]</f>
        <v>102.49553571428571</v>
      </c>
      <c r="H10" s="20">
        <f>IFERROR(_xll.RssMarket($A10,"PER"),"")</f>
        <v>16.05</v>
      </c>
      <c r="I10" s="57">
        <f>T20D35746[[#This Row],[現在値]] / IFERROR(IF(T20D35746[[#This Row],[PER]] &gt; 0, T20D35746[[#This Row],[PER]], 15), 15)</f>
        <v>27.912772585669781</v>
      </c>
      <c r="J10" s="34">
        <f>IFERROR(_xll.RssMarket($A10,"PBR"),"")</f>
        <v>2.5</v>
      </c>
      <c r="K10" s="32">
        <f>T20D35746[[#This Row],[現在値]]/T20D35746[[#This Row],[PBR]]</f>
        <v>179.2</v>
      </c>
      <c r="L10" s="116">
        <f>T20D35746[[#This Row],[EPS]]/T20D35746[[#This Row],[BPS]]*100</f>
        <v>15.576323987538942</v>
      </c>
      <c r="M10" s="31">
        <f>IFERROR(_xll.RssMarket($A10,"配当"),"")</f>
        <v>1</v>
      </c>
      <c r="N10" s="88">
        <f>T20D35746[[#This Row],[配当]]/T20D35746[[#This Row],[現在値]]</f>
        <v>2.232142857142857E-3</v>
      </c>
      <c r="O10" s="125">
        <f>ROUND(
 ((IF(OR(R10="",R10&lt;=0),20,R10)/20)
  *(L10/15))
 /(IFERROR(IF(H10&gt;0,H10,15),15)/15)
 *100,0)</f>
        <v>97</v>
      </c>
      <c r="P10" s="126">
        <f>ROUND(
 ((IF(OR(R10="",R10&lt;=0),20,R10)/20)
  *(L10/15)
  *((MIN(MAX(S10,0),50)/15)+1)
  *(1+MIN(MAX(IFERROR(IF(W10="",0,W10),0),-30),50)/200))
 /(IFERROR(IF(H10&gt;0,H10,15),15)/15)
 *100,0)</f>
        <v>97</v>
      </c>
      <c r="Q10" s="147">
        <f>T20D35746[[#This Row],[スコア⑤]]/T20D35746[[#This Row],[スコア③]]</f>
        <v>1</v>
      </c>
      <c r="W10" s="109" t="e">
        <f>(T20D35746[[#This Row],[現金及び預金（億）]]-T20D35746[[#This Row],[負債（億）]])/T20D35746[[#This Row],[総資産]]*100</f>
        <v>#DIV/0!</v>
      </c>
    </row>
    <row r="11" spans="1:24" x14ac:dyDescent="0.25">
      <c r="A11" s="69">
        <v>3687</v>
      </c>
      <c r="B11" s="39" t="str">
        <f>IFERROR(_xll.RssMarket($A11,"銘柄名称"),"")</f>
        <v>フィックスターズ</v>
      </c>
      <c r="C11" s="72" t="str">
        <f>IFERROR(_xll.RssMarket($A11,"市場部略称"),"")</f>
        <v>東Ｐ</v>
      </c>
      <c r="D11" s="56">
        <f>IFERROR(_xll.RssMarket($A11,"現在値"),"")</f>
        <v>1444</v>
      </c>
      <c r="E11" s="56">
        <f>IFERROR(_xll.RssMarket($A11,"前日比"),"")</f>
        <v>-38</v>
      </c>
      <c r="F11" s="75">
        <f>IFERROR(_xll.RssMarket($A11,"時価総額"),"")</f>
        <v>48568</v>
      </c>
      <c r="G11" s="75">
        <f>T20D35746[[#This Row],[時価総額]]/T20D35746[[#This Row],[現在値]]</f>
        <v>33.634349030470915</v>
      </c>
      <c r="H11" s="20">
        <f>IFERROR(_xll.RssMarket($A11,"PER"),"")</f>
        <v>29.17</v>
      </c>
      <c r="I11" s="57">
        <f>T20D35746[[#This Row],[現在値]] / IFERROR(IF(T20D35746[[#This Row],[PER]] &gt; 0, T20D35746[[#This Row],[PER]], 15), 15)</f>
        <v>49.502913952691117</v>
      </c>
      <c r="J11" s="34">
        <f>IFERROR(_xll.RssMarket($A11,"PBR"),"")</f>
        <v>5.64</v>
      </c>
      <c r="K11" s="32">
        <f>T20D35746[[#This Row],[現在値]]/T20D35746[[#This Row],[PBR]]</f>
        <v>256.02836879432624</v>
      </c>
      <c r="L11" s="116">
        <f>T20D35746[[#This Row],[EPS]]/T20D35746[[#This Row],[BPS]]*100</f>
        <v>19.334933150497086</v>
      </c>
      <c r="M11" s="31">
        <f>IFERROR(_xll.RssMarket($A11,"配当"),"")</f>
        <v>18</v>
      </c>
      <c r="N11" s="88">
        <f>T20D35746[[#This Row],[配当]]/T20D35746[[#This Row],[現在値]]</f>
        <v>1.2465373961218837E-2</v>
      </c>
      <c r="O11" s="125">
        <f>ROUND(
 ((IF(OR(R11="",R11&lt;=0),20,R11)/20)
  *(L11/15))
 /(IFERROR(IF(H11&gt;0,H11,15),15)/15)
 *100,0)</f>
        <v>66</v>
      </c>
      <c r="P11" s="125">
        <f>ROUND(
 ((IF(OR(R11="",R11&lt;=0),20,R11)/20)
  *(L11/15)
  *((MIN(MAX(S11,0),50)/15)+1)
  *(1+MIN(MAX(IFERROR(IF(W11="",0,W11),0),-30),50)/200))
 /(IFERROR(IF(H11&gt;0,H11,15),15)/15)
 *100,0)</f>
        <v>66</v>
      </c>
      <c r="Q11" s="147">
        <f>T20D35746[[#This Row],[スコア⑤]]/T20D35746[[#This Row],[スコア③]]</f>
        <v>1</v>
      </c>
      <c r="W11" s="109" t="e">
        <f>(T20D35746[[#This Row],[現金及び預金（億）]]-T20D35746[[#This Row],[負債（億）]])/T20D35746[[#This Row],[総資産]]*100</f>
        <v>#DIV/0!</v>
      </c>
    </row>
    <row r="12" spans="1:24" x14ac:dyDescent="0.25">
      <c r="A12" s="69">
        <v>3698</v>
      </c>
      <c r="B12" s="39" t="str">
        <f>IFERROR(_xll.RssMarket($A12,"銘柄名称"),"")</f>
        <v>ＣＲＩ・ミドルウェア</v>
      </c>
      <c r="C12" s="72" t="str">
        <f>IFERROR(_xll.RssMarket($A12,"市場部略称"),"")</f>
        <v>東Ｓ</v>
      </c>
      <c r="D12" s="56">
        <f>IFERROR(_xll.RssMarket($A12,"現在値"),"")</f>
        <v>982</v>
      </c>
      <c r="E12" s="56">
        <f>IFERROR(_xll.RssMarket($A12,"前日比"),"")</f>
        <v>-82</v>
      </c>
      <c r="F12" s="75">
        <f>IFERROR(_xll.RssMarket($A12,"時価総額"),"")</f>
        <v>5477</v>
      </c>
      <c r="G12" s="75">
        <f>T20D35746[[#This Row],[時価総額]]/T20D35746[[#This Row],[現在値]]</f>
        <v>5.5773930753564152</v>
      </c>
      <c r="H12" s="20">
        <f>IFERROR(_xll.RssMarket($A12,"PER"),"")</f>
        <v>11.15</v>
      </c>
      <c r="I12" s="57">
        <f>T20D35746[[#This Row],[現在値]] / IFERROR(IF(T20D35746[[#This Row],[PER]] &gt; 0, T20D35746[[#This Row],[PER]], 15), 15)</f>
        <v>88.071748878923771</v>
      </c>
      <c r="J12" s="34">
        <f>IFERROR(_xll.RssMarket($A12,"PBR"),"")</f>
        <v>1.26</v>
      </c>
      <c r="K12" s="32">
        <f>T20D35746[[#This Row],[現在値]]/T20D35746[[#This Row],[PBR]]</f>
        <v>779.3650793650794</v>
      </c>
      <c r="L12" s="116">
        <f>T20D35746[[#This Row],[EPS]]/T20D35746[[#This Row],[BPS]]*100</f>
        <v>11.300448430493274</v>
      </c>
      <c r="M12" s="31">
        <f>IFERROR(_xll.RssMarket($A12,"配当"),"")</f>
        <v>27</v>
      </c>
      <c r="N12" s="88">
        <f>T20D35746[[#This Row],[配当]]/T20D35746[[#This Row],[現在値]]</f>
        <v>2.7494908350305498E-2</v>
      </c>
      <c r="O12" s="125">
        <f>ROUND(
 ((IF(OR(R12="",R12&lt;=0),20,R12)/20)
  *(L12/15))
 /(IFERROR(IF(H12&gt;0,H12,15),15)/15)
 *100,0)</f>
        <v>101</v>
      </c>
      <c r="P12" s="126">
        <f>ROUND(
 ((IF(OR(R12="",R12&lt;=0),20,R12)/20)
  *(L12/15)
  *((MIN(MAX(S12,0),50)/15)+1)
  *(1+MIN(MAX(IFERROR(IF(W12="",0,W12),0),-30),50)/200))
 /(IFERROR(IF(H12&gt;0,H12,15),15)/15)
 *100,0)</f>
        <v>101</v>
      </c>
      <c r="Q12" s="147">
        <f>T20D35746[[#This Row],[スコア⑤]]/T20D35746[[#This Row],[スコア③]]</f>
        <v>1</v>
      </c>
      <c r="W12" s="109" t="e">
        <f>(T20D35746[[#This Row],[現金及び預金（億）]]-T20D35746[[#This Row],[負債（億）]])/T20D35746[[#This Row],[総資産]]*100</f>
        <v>#DIV/0!</v>
      </c>
    </row>
    <row r="13" spans="1:24" x14ac:dyDescent="0.25">
      <c r="A13" s="69">
        <v>3915</v>
      </c>
      <c r="B13" s="39" t="str">
        <f>IFERROR(_xll.RssMarket($A13,"銘柄名称"),"")</f>
        <v>テラスカイ</v>
      </c>
      <c r="C13" s="72" t="str">
        <f>IFERROR(_xll.RssMarket($A13,"市場部略称"),"")</f>
        <v>東Ｐ</v>
      </c>
      <c r="D13" s="56">
        <f>IFERROR(_xll.RssMarket($A13,"現在値"),"")</f>
        <v>1910</v>
      </c>
      <c r="E13" s="56">
        <f>IFERROR(_xll.RssMarket($A13,"前日比"),"")</f>
        <v>-78</v>
      </c>
      <c r="F13" s="75">
        <f>IFERROR(_xll.RssMarket($A13,"時価総額"),"")</f>
        <v>24674</v>
      </c>
      <c r="G13" s="75">
        <f>T20D35746[[#This Row],[時価総額]]/T20D35746[[#This Row],[現在値]]</f>
        <v>12.918324607329843</v>
      </c>
      <c r="H13" s="20">
        <f>IFERROR(_xll.RssMarket($A13,"PER"),"")</f>
        <v>18</v>
      </c>
      <c r="I13" s="57">
        <f>T20D35746[[#This Row],[現在値]] / IFERROR(IF(T20D35746[[#This Row],[PER]] &gt; 0, T20D35746[[#This Row],[PER]], 15), 15)</f>
        <v>106.11111111111111</v>
      </c>
      <c r="J13" s="34">
        <f>IFERROR(_xll.RssMarket($A13,"PBR"),"")</f>
        <v>2.14</v>
      </c>
      <c r="K13" s="32">
        <f>T20D35746[[#This Row],[現在値]]/T20D35746[[#This Row],[PBR]]</f>
        <v>892.52336448598123</v>
      </c>
      <c r="L13" s="116">
        <f>T20D35746[[#This Row],[EPS]]/T20D35746[[#This Row],[BPS]]*100</f>
        <v>11.888888888888891</v>
      </c>
      <c r="M13" s="31">
        <f>IFERROR(_xll.RssMarket($A13,"配当"),"")</f>
        <v>16</v>
      </c>
      <c r="N13" s="88">
        <f>T20D35746[[#This Row],[配当]]/T20D35746[[#This Row],[現在値]]</f>
        <v>8.3769633507853412E-3</v>
      </c>
      <c r="O13" s="125">
        <f>ROUND(
 ((IF(OR(R13="",R13&lt;=0),20,R13)/20)
  *(L13/15))
 /(IFERROR(IF(H13&gt;0,H13,15),15)/15)
 *100,0)</f>
        <v>66</v>
      </c>
      <c r="P13" s="125">
        <f>ROUND(
 ((IF(OR(R13="",R13&lt;=0),20,R13)/20)
  *(L13/15)
  *((MIN(MAX(S13,0),50)/15)+1)
  *(1+MIN(MAX(IFERROR(IF(W13="",0,W13),0),-30),50)/200))
 /(IFERROR(IF(H13&gt;0,H13,15),15)/15)
 *100,0)</f>
        <v>66</v>
      </c>
      <c r="Q13" s="147">
        <f>T20D35746[[#This Row],[スコア⑤]]/T20D35746[[#This Row],[スコア③]]</f>
        <v>1</v>
      </c>
      <c r="W13" s="109" t="e">
        <f>(T20D35746[[#This Row],[現金及び預金（億）]]-T20D35746[[#This Row],[負債（億）]])/T20D35746[[#This Row],[総資産]]*100</f>
        <v>#DIV/0!</v>
      </c>
    </row>
    <row r="14" spans="1:24" x14ac:dyDescent="0.25">
      <c r="A14" s="69">
        <v>4022</v>
      </c>
      <c r="B14" s="39" t="str">
        <f>IFERROR(_xll.RssMarket($A14,"銘柄名称"),"")</f>
        <v>ラサ工業</v>
      </c>
      <c r="C14" s="72" t="str">
        <f>IFERROR(_xll.RssMarket($A14,"市場部略称"),"")</f>
        <v>東Ｐ</v>
      </c>
      <c r="D14" s="56">
        <f>IFERROR(_xll.RssMarket($A14,"現在値"),"")</f>
        <v>9260</v>
      </c>
      <c r="E14" s="56">
        <f>IFERROR(_xll.RssMarket($A14,"前日比"),"")</f>
        <v>120</v>
      </c>
      <c r="F14" s="75">
        <f>IFERROR(_xll.RssMarket($A14,"時価総額"),"")</f>
        <v>73563</v>
      </c>
      <c r="G14" s="75">
        <f>T20D35746[[#This Row],[時価総額]]/T20D35746[[#This Row],[現在値]]</f>
        <v>7.9441684665226786</v>
      </c>
      <c r="H14" s="20">
        <f>IFERROR(_xll.RssMarket($A14,"PER"),"")</f>
        <v>19.03</v>
      </c>
      <c r="I14" s="57">
        <f>T20D35746[[#This Row],[現在値]] / IFERROR(IF(T20D35746[[#This Row],[PER]] &gt; 0, T20D35746[[#This Row],[PER]], 15), 15)</f>
        <v>486.60010509721491</v>
      </c>
      <c r="J14" s="34">
        <f>IFERROR(_xll.RssMarket($A14,"PBR"),"")</f>
        <v>2.4300000000000002</v>
      </c>
      <c r="K14" s="32">
        <f>T20D35746[[#This Row],[現在値]]/T20D35746[[#This Row],[PBR]]</f>
        <v>3810.699588477366</v>
      </c>
      <c r="L14" s="116">
        <f>T20D35746[[#This Row],[EPS]]/T20D35746[[#This Row],[BPS]]*100</f>
        <v>12.769311613242248</v>
      </c>
      <c r="M14" s="31">
        <f>IFERROR(_xll.RssMarket($A14,"配当"),"")</f>
        <v>145</v>
      </c>
      <c r="N14" s="88">
        <f>T20D35746[[#This Row],[配当]]/T20D35746[[#This Row],[現在値]]</f>
        <v>1.5658747300215981E-2</v>
      </c>
      <c r="O14" s="125">
        <f>ROUND(
 ((IF(OR(R14="",R14&lt;=0),20,R14)/20)
  *(L14/15))
 /(IFERROR(IF(H14&gt;0,H14,15),15)/15)
 *100,0)</f>
        <v>67</v>
      </c>
      <c r="P14" s="125">
        <f>ROUND(
 ((IF(OR(R14="",R14&lt;=0),20,R14)/20)
  *(L14/15)
  *((MIN(MAX(S14,0),50)/15)+1)
  *(1+MIN(MAX(IFERROR(IF(W14="",0,W14),0),-30),50)/200))
 /(IFERROR(IF(H14&gt;0,H14,15),15)/15)
 *100,0)</f>
        <v>67</v>
      </c>
      <c r="Q14" s="147">
        <f>T20D35746[[#This Row],[スコア⑤]]/T20D35746[[#This Row],[スコア③]]</f>
        <v>1</v>
      </c>
      <c r="W14" s="109" t="e">
        <f>(T20D35746[[#This Row],[現金及び預金（億）]]-T20D35746[[#This Row],[負債（億）]])/T20D35746[[#This Row],[総資産]]*100</f>
        <v>#DIV/0!</v>
      </c>
    </row>
    <row r="15" spans="1:24" x14ac:dyDescent="0.25">
      <c r="A15" s="69">
        <v>4398</v>
      </c>
      <c r="B15" s="39" t="str">
        <f>IFERROR(_xll.RssMarket($A15,"銘柄名称"),"")</f>
        <v>ブロードバンドセキュリテ</v>
      </c>
      <c r="C15" s="72" t="str">
        <f>IFERROR(_xll.RssMarket($A15,"市場部略称"),"")</f>
        <v>東Ｓ</v>
      </c>
      <c r="D15" s="56">
        <f>IFERROR(_xll.RssMarket($A15,"現在値"),"")</f>
        <v>1361</v>
      </c>
      <c r="E15" s="56">
        <f>IFERROR(_xll.RssMarket($A15,"前日比"),"")</f>
        <v>-117</v>
      </c>
      <c r="F15" s="75">
        <f>IFERROR(_xll.RssMarket($A15,"時価総額"),"")</f>
        <v>6253</v>
      </c>
      <c r="G15" s="75">
        <f>T20D35746[[#This Row],[時価総額]]/T20D35746[[#This Row],[現在値]]</f>
        <v>4.5944158706833207</v>
      </c>
      <c r="H15" s="20">
        <f>IFERROR(_xll.RssMarket($A15,"PER"),"")</f>
        <v>12.98</v>
      </c>
      <c r="I15" s="57">
        <f>T20D35746[[#This Row],[現在値]] / IFERROR(IF(T20D35746[[#This Row],[PER]] &gt; 0, T20D35746[[#This Row],[PER]], 15), 15)</f>
        <v>104.85362095531586</v>
      </c>
      <c r="J15" s="34">
        <f>IFERROR(_xll.RssMarket($A15,"PBR"),"")</f>
        <v>2.82</v>
      </c>
      <c r="K15" s="32">
        <f>T20D35746[[#This Row],[現在値]]/T20D35746[[#This Row],[PBR]]</f>
        <v>482.62411347517735</v>
      </c>
      <c r="L15" s="116">
        <f>T20D35746[[#This Row],[EPS]]/T20D35746[[#This Row],[BPS]]*100</f>
        <v>21.725731895223415</v>
      </c>
      <c r="M15" s="31">
        <f>IFERROR(_xll.RssMarket($A15,"配当"),"")</f>
        <v>16</v>
      </c>
      <c r="N15" s="88">
        <f>T20D35746[[#This Row],[配当]]/T20D35746[[#This Row],[現在値]]</f>
        <v>1.1756061719324026E-2</v>
      </c>
      <c r="O15" s="125">
        <f>ROUND(
 ((IF(OR(R15="",R15&lt;=0),20,R15)/20)
  *(L15/15))
 /(IFERROR(IF(H15&gt;0,H15,15),15)/15)
 *100,0)</f>
        <v>83</v>
      </c>
      <c r="P15" s="125">
        <f>ROUND(
 ((IF(OR(R15="",R15&lt;=0),20,R15)/20)
  *(L15/15)
  *((MIN(MAX(S15,0),50)/15)+1)
  *(1+MIN(MAX(IFERROR(IF(W15="",0,W15),0),-30),50)/200))
 /(IFERROR(IF(H15&gt;0,H15,15),15)/15)
 *100,0)</f>
        <v>83</v>
      </c>
      <c r="Q15" s="147">
        <f>T20D35746[[#This Row],[スコア⑤]]/T20D35746[[#This Row],[スコア③]]</f>
        <v>1</v>
      </c>
      <c r="R15" s="76">
        <v>9.86</v>
      </c>
      <c r="W15" s="109" t="e">
        <f>(T20D35746[[#This Row],[現金及び預金（億）]]-T20D35746[[#This Row],[負債（億）]])/T20D35746[[#This Row],[総資産]]*100</f>
        <v>#DIV/0!</v>
      </c>
    </row>
    <row r="16" spans="1:24" x14ac:dyDescent="0.25">
      <c r="A16" s="69">
        <v>4519</v>
      </c>
      <c r="B16" s="153" t="str">
        <f>IFERROR(_xll.RssMarket($A16,"銘柄名称"),"")</f>
        <v>中外製薬</v>
      </c>
      <c r="C16" s="72" t="str">
        <f>IFERROR(_xll.RssMarket($A16,"市場部略称"),"")</f>
        <v>東Ｐ</v>
      </c>
      <c r="D16" s="56">
        <f>IFERROR(_xll.RssMarket($A16,"現在値"),"")</f>
        <v>9280</v>
      </c>
      <c r="E16" s="56">
        <f>IFERROR(_xll.RssMarket($A16,"前日比"),"")</f>
        <v>80</v>
      </c>
      <c r="F16" s="75">
        <f>IFERROR(_xll.RssMarket($A16,"時価総額"),"")</f>
        <v>15581655</v>
      </c>
      <c r="G16" s="75">
        <f>T20D35746[[#This Row],[時価総額]]/T20D35746[[#This Row],[現在値]]</f>
        <v>1679.0576508620691</v>
      </c>
      <c r="H16" s="20">
        <f>IFERROR(_xll.RssMarket($A16,"PER"),"")</f>
        <v>33.94</v>
      </c>
      <c r="I16" s="57">
        <f>T20D35746[[#This Row],[現在値]] / IFERROR(IF(T20D35746[[#This Row],[PER]] &gt; 0, T20D35746[[#This Row],[PER]], 15), 15)</f>
        <v>273.4236888626989</v>
      </c>
      <c r="J16" s="34">
        <f>IFERROR(_xll.RssMarket($A16,"PBR"),"")</f>
        <v>7.53</v>
      </c>
      <c r="K16" s="32">
        <f>T20D35746[[#This Row],[現在値]]/T20D35746[[#This Row],[PBR]]</f>
        <v>1232.4037184594954</v>
      </c>
      <c r="L16" s="116">
        <f>T20D35746[[#This Row],[EPS]]/T20D35746[[#This Row],[BPS]]*100</f>
        <v>22.186210960518562</v>
      </c>
      <c r="M16" s="31">
        <f>IFERROR(_xll.RssMarket($A16,"配当"),"")</f>
        <v>132</v>
      </c>
      <c r="N16" s="87">
        <f>T20D35746[[#This Row],[配当]]/T20D35746[[#This Row],[現在値]]</f>
        <v>1.4224137931034483E-2</v>
      </c>
      <c r="O16" s="125">
        <f>ROUND(
 ((IF(OR(R16="",R16&lt;=0),20,R16)/20)
  *(L16/15))
 /(IFERROR(IF(H16&gt;0,H16,15),15)/15)
 *100,0)</f>
        <v>65</v>
      </c>
      <c r="P16" s="126">
        <f>ROUND(
 ((IF(OR(R16="",R16&lt;=0),20,R16)/20)
  *(L16/15)
  *((MIN(MAX(S16,0),50)/15)+1)
  *(1+MIN(MAX(IFERROR(IF(W16="",0,W16),0),-30),50)/200))
 /(IFERROR(IF(H16&gt;0,H16,15),15)/15)
 *100,0)</f>
        <v>65</v>
      </c>
      <c r="Q16" s="147">
        <f>T20D35746[[#This Row],[スコア⑤]]/T20D35746[[#This Row],[スコア③]]</f>
        <v>1</v>
      </c>
      <c r="W16" s="109" t="e">
        <f>(T20D35746[[#This Row],[現金及び預金（億）]]-T20D35746[[#This Row],[負債（億）]])/T20D35746[[#This Row],[総資産]]*100</f>
        <v>#DIV/0!</v>
      </c>
      <c r="X16" s="67" t="s">
        <v>191</v>
      </c>
    </row>
    <row r="17" spans="1:24" x14ac:dyDescent="0.25">
      <c r="A17" s="69">
        <v>4568</v>
      </c>
      <c r="B17" s="153" t="str">
        <f>IFERROR(_xll.RssMarket($A17,"銘柄名称"),"")</f>
        <v>第一三共</v>
      </c>
      <c r="C17" s="72" t="str">
        <f>IFERROR(_xll.RssMarket($A17,"市場部略称"),"")</f>
        <v>東Ｐ</v>
      </c>
      <c r="D17" s="56">
        <f>IFERROR(_xll.RssMarket($A17,"現在値"),"")</f>
        <v>2937.5</v>
      </c>
      <c r="E17" s="56">
        <f>IFERROR(_xll.RssMarket($A17,"前日比"),"")</f>
        <v>31.5</v>
      </c>
      <c r="F17" s="75">
        <f>IFERROR(_xll.RssMarket($A17,"時価総額"),"")</f>
        <v>5564654</v>
      </c>
      <c r="G17" s="75">
        <f>T20D35746[[#This Row],[時価総額]]/T20D35746[[#This Row],[現在値]]</f>
        <v>1894.3502978723404</v>
      </c>
      <c r="H17" s="20">
        <f>IFERROR(_xll.RssMarket($A17,"PER"),"")</f>
        <v>18.84</v>
      </c>
      <c r="I17" s="57">
        <f>T20D35746[[#This Row],[現在値]] / IFERROR(IF(T20D35746[[#This Row],[PER]] &gt; 0, T20D35746[[#This Row],[PER]], 15), 15)</f>
        <v>155.91825902335458</v>
      </c>
      <c r="J17" s="34">
        <f>IFERROR(_xll.RssMarket($A17,"PBR"),"")</f>
        <v>3.29</v>
      </c>
      <c r="K17" s="32">
        <f>T20D35746[[#This Row],[現在値]]/T20D35746[[#This Row],[PBR]]</f>
        <v>892.85714285714289</v>
      </c>
      <c r="L17" s="116">
        <f>T20D35746[[#This Row],[EPS]]/T20D35746[[#This Row],[BPS]]*100</f>
        <v>17.462845010615712</v>
      </c>
      <c r="M17" s="31">
        <f>IFERROR(_xll.RssMarket($A17,"配当"),"")</f>
        <v>78</v>
      </c>
      <c r="N17" s="88">
        <f>T20D35746[[#This Row],[配当]]/T20D35746[[#This Row],[現在値]]</f>
        <v>2.6553191489361701E-2</v>
      </c>
      <c r="O17" s="125">
        <f>ROUND(
 ((IF(OR(R17="",R17&lt;=0),20,R17)/20)
  *(L17/15))
 /(IFERROR(IF(H17&gt;0,H17,15),15)/15)
 *100,0)</f>
        <v>93</v>
      </c>
      <c r="P17" s="126">
        <f>ROUND(
 ((IF(OR(R17="",R17&lt;=0),20,R17)/20)
  *(L17/15)
  *((MIN(MAX(S17,0),50)/15)+1)
  *(1+MIN(MAX(IFERROR(IF(W17="",0,W17),0),-30),50)/200))
 /(IFERROR(IF(H17&gt;0,H17,15),15)/15)
 *100,0)</f>
        <v>93</v>
      </c>
      <c r="Q17" s="147">
        <f>T20D35746[[#This Row],[スコア⑤]]/T20D35746[[#This Row],[スコア③]]</f>
        <v>1</v>
      </c>
      <c r="W17" s="109" t="e">
        <f>(T20D35746[[#This Row],[現金及び預金（億）]]-T20D35746[[#This Row],[負債（億）]])/T20D35746[[#This Row],[総資産]]*100</f>
        <v>#DIV/0!</v>
      </c>
      <c r="X17" s="67" t="s">
        <v>191</v>
      </c>
    </row>
    <row r="18" spans="1:24" x14ac:dyDescent="0.25">
      <c r="A18" s="69">
        <v>4661</v>
      </c>
      <c r="B18" s="153" t="str">
        <f>IFERROR(_xll.RssMarket($A18,"銘柄名称"),"")</f>
        <v>オリエンタルランド</v>
      </c>
      <c r="C18" s="72" t="str">
        <f>IFERROR(_xll.RssMarket($A18,"市場部略称"),"")</f>
        <v>東Ｐ</v>
      </c>
      <c r="D18" s="56">
        <f>IFERROR(_xll.RssMarket($A18,"現在値"),"")</f>
        <v>2819</v>
      </c>
      <c r="E18" s="56">
        <f>IFERROR(_xll.RssMarket($A18,"前日比"),"")</f>
        <v>5.5</v>
      </c>
      <c r="F18" s="75">
        <f>IFERROR(_xll.RssMarket($A18,"時価総額"),"")</f>
        <v>5075470</v>
      </c>
      <c r="G18" s="75">
        <f>T20D35746[[#This Row],[時価総額]]/T20D35746[[#This Row],[現在値]]</f>
        <v>1800.4505143667968</v>
      </c>
      <c r="H18" s="20">
        <f>IFERROR(_xll.RssMarket($A18,"PER"),"")</f>
        <v>37.880000000000003</v>
      </c>
      <c r="I18" s="57">
        <f>T20D35746[[#This Row],[現在値]] / IFERROR(IF(T20D35746[[#This Row],[PER]] &gt; 0, T20D35746[[#This Row],[PER]], 15), 15)</f>
        <v>74.419218585005268</v>
      </c>
      <c r="J18" s="34">
        <f>IFERROR(_xll.RssMarket($A18,"PBR"),"")</f>
        <v>4.49</v>
      </c>
      <c r="K18" s="32">
        <f>T20D35746[[#This Row],[現在値]]/T20D35746[[#This Row],[PBR]]</f>
        <v>627.83964365256122</v>
      </c>
      <c r="L18" s="116">
        <f>T20D35746[[#This Row],[EPS]]/T20D35746[[#This Row],[BPS]]*100</f>
        <v>11.853220696937697</v>
      </c>
      <c r="M18" s="31">
        <f>IFERROR(_xll.RssMarket($A18,"配当"),"")</f>
        <v>14</v>
      </c>
      <c r="N18" s="88">
        <f>T20D35746[[#This Row],[配当]]/T20D35746[[#This Row],[現在値]]</f>
        <v>4.9663001064207167E-3</v>
      </c>
      <c r="O18" s="125">
        <f>ROUND(
 ((IF(OR(R18="",R18&lt;=0),20,R18)/20)
  *(L18/15))
 /(IFERROR(IF(H18&gt;0,H18,15),15)/15)
 *100,0)</f>
        <v>36</v>
      </c>
      <c r="P18" s="126">
        <f>ROUND(
 ((IF(OR(R18="",R18&lt;=0),20,R18)/20)
  *(L18/15)
  *((MIN(MAX(S18,0),50)/15)+1)
  *(1+MIN(MAX(IFERROR(IF(W18="",0,W18),0),-30),50)/200))
 /(IFERROR(IF(H18&gt;0,H18,15),15)/15)
 *100,0)</f>
        <v>36</v>
      </c>
      <c r="Q18" s="147">
        <f>T20D35746[[#This Row],[スコア⑤]]/T20D35746[[#This Row],[スコア③]]</f>
        <v>1</v>
      </c>
      <c r="R18" s="76">
        <v>23.08</v>
      </c>
      <c r="W18" s="109" t="e">
        <f>(T20D35746[[#This Row],[現金及び預金（億）]]-T20D35746[[#This Row],[負債（億）]])/T20D35746[[#This Row],[総資産]]*100</f>
        <v>#DIV/0!</v>
      </c>
    </row>
    <row r="19" spans="1:24" x14ac:dyDescent="0.25">
      <c r="A19" s="69">
        <v>4784</v>
      </c>
      <c r="B19" s="39" t="str">
        <f>IFERROR(_xll.RssMarket($A19,"銘柄名称"),"")</f>
        <v>ＧＭＯインターネット</v>
      </c>
      <c r="C19" s="72" t="str">
        <f>IFERROR(_xll.RssMarket($A19,"市場部略称"),"")</f>
        <v>東Ｐ</v>
      </c>
      <c r="D19" s="56">
        <f>IFERROR(_xll.RssMarket($A19,"現在値"),"")</f>
        <v>804</v>
      </c>
      <c r="E19" s="56">
        <f>IFERROR(_xll.RssMarket($A19,"前日比"),"")</f>
        <v>-89</v>
      </c>
      <c r="F19" s="75">
        <f>IFERROR(_xll.RssMarket($A19,"時価総額"),"")</f>
        <v>220857</v>
      </c>
      <c r="G19" s="75">
        <f>T20D35746[[#This Row],[時価総額]]/T20D35746[[#This Row],[現在値]]</f>
        <v>274.69776119402985</v>
      </c>
      <c r="H19" s="20">
        <f>IFERROR(_xll.RssMarket($A19,"PER"),"")</f>
        <v>44.17</v>
      </c>
      <c r="I19" s="57">
        <f>T20D35746[[#This Row],[現在値]] / IFERROR(IF(T20D35746[[#This Row],[PER]] &gt; 0, T20D35746[[#This Row],[PER]], 15), 15)</f>
        <v>18.202399818881592</v>
      </c>
      <c r="J19" s="34">
        <f>IFERROR(_xll.RssMarket($A19,"PBR"),"")</f>
        <v>16.72</v>
      </c>
      <c r="K19" s="32">
        <f>T20D35746[[#This Row],[現在値]]/T20D35746[[#This Row],[PBR]]</f>
        <v>48.086124401913878</v>
      </c>
      <c r="L19" s="116">
        <f>T20D35746[[#This Row],[EPS]]/T20D35746[[#This Row],[BPS]]*100</f>
        <v>37.853746887027391</v>
      </c>
      <c r="M19" s="31">
        <f>IFERROR(_xll.RssMarket($A19,"配当"),"")</f>
        <v>18.2</v>
      </c>
      <c r="N19" s="88">
        <f>T20D35746[[#This Row],[配当]]/T20D35746[[#This Row],[現在値]]</f>
        <v>2.2636815920398009E-2</v>
      </c>
      <c r="O19" s="125">
        <f>ROUND(
 ((IF(OR(R19="",R19&lt;=0),20,R19)/20)
  *(L19/15))
 /(IFERROR(IF(H19&gt;0,H19,15),15)/15)
 *100,0)</f>
        <v>86</v>
      </c>
      <c r="P19" s="125">
        <f>ROUND(
 ((IF(OR(R19="",R19&lt;=0),20,R19)/20)
  *(L19/15)
  *((MIN(MAX(S19,0),50)/15)+1)
  *(1+MIN(MAX(IFERROR(IF(W19="",0,W19),0),-30),50)/200))
 /(IFERROR(IF(H19&gt;0,H19,15),15)/15)
 *100,0)</f>
        <v>86</v>
      </c>
      <c r="Q19" s="147">
        <f>T20D35746[[#This Row],[スコア⑤]]/T20D35746[[#This Row],[スコア③]]</f>
        <v>1</v>
      </c>
      <c r="W19" s="109" t="e">
        <f>(T20D35746[[#This Row],[現金及び預金（億）]]-T20D35746[[#This Row],[負債（億）]])/T20D35746[[#This Row],[総資産]]*100</f>
        <v>#DIV/0!</v>
      </c>
    </row>
    <row r="20" spans="1:24" x14ac:dyDescent="0.25">
      <c r="A20" s="8">
        <v>5121</v>
      </c>
      <c r="B20" s="39" t="str">
        <f>IFERROR(_xll.RssMarket($A20,"銘柄名称"),"")</f>
        <v>藤倉コンポジット</v>
      </c>
      <c r="C20" s="72" t="str">
        <f>IFERROR(_xll.RssMarket($A20,"市場部略称"),"")</f>
        <v>東Ｐ</v>
      </c>
      <c r="D20" s="56">
        <f>IFERROR(_xll.RssMarket($A20,"現在値"),"")</f>
        <v>2535</v>
      </c>
      <c r="E20" s="56">
        <f>IFERROR(_xll.RssMarket($A20,"前日比"),"")</f>
        <v>-47</v>
      </c>
      <c r="F20" s="75">
        <f>IFERROR(_xll.RssMarket($A20,"時価総額"),"")</f>
        <v>50890</v>
      </c>
      <c r="G20" s="75">
        <f>T20D35746[[#This Row],[時価総額]]/T20D35746[[#This Row],[現在値]]</f>
        <v>20.074950690335307</v>
      </c>
      <c r="H20" s="95">
        <f>IFERROR(_xll.RssMarket($A20,"PER"),"")</f>
        <v>13.1</v>
      </c>
      <c r="I20" s="57">
        <f>T20D35746[[#This Row],[現在値]] / IFERROR(IF(T20D35746[[#This Row],[PER]] &gt; 0, T20D35746[[#This Row],[PER]], 15), 15)</f>
        <v>193.5114503816794</v>
      </c>
      <c r="J20" s="62">
        <f>IFERROR(_xll.RssMarket($A20,"PBR"),"")</f>
        <v>1.35</v>
      </c>
      <c r="K20" s="32">
        <f>T20D35746[[#This Row],[現在値]]/T20D35746[[#This Row],[PBR]]</f>
        <v>1877.7777777777776</v>
      </c>
      <c r="L20" s="116">
        <f>T20D35746[[#This Row],[EPS]]/T20D35746[[#This Row],[BPS]]*100</f>
        <v>10.305343511450383</v>
      </c>
      <c r="M20" s="31">
        <f>IFERROR(_xll.RssMarket($A20,"配当"),"")</f>
        <v>66</v>
      </c>
      <c r="N20" s="87">
        <f>T20D35746[[#This Row],[配当]]/T20D35746[[#This Row],[現在値]]</f>
        <v>2.6035502958579881E-2</v>
      </c>
      <c r="O20" s="125">
        <f>ROUND(
 ((IF(OR(R20="",R20&lt;=0),20,R20)/20)
  *(L20/15))
 /(IFERROR(IF(H20&gt;0,H20,15),15)/15)
 *100,0)</f>
        <v>48</v>
      </c>
      <c r="P20" s="125">
        <f>ROUND(
 ((IF(OR(R20="",R20&lt;=0),20,R20)/20)
  *(L20/15)
  *((MIN(MAX(S20,0),50)/15)+1)
  *(1+MIN(MAX(IFERROR(IF(W20="",0,W20),0),-30),50)/200))
 /(IFERROR(IF(H20&gt;0,H20,15),15)/15)
 *100,0)</f>
        <v>48</v>
      </c>
      <c r="Q20" s="147">
        <f>T20D35746[[#This Row],[スコア⑤]]/T20D35746[[#This Row],[スコア③]]</f>
        <v>1</v>
      </c>
      <c r="R20" s="80">
        <v>12.29</v>
      </c>
      <c r="W20" s="109" t="e">
        <f>(T20D35746[[#This Row],[現金及び預金（億）]]-T20D35746[[#This Row],[負債（億）]])/T20D35746[[#This Row],[総資産]]*100</f>
        <v>#DIV/0!</v>
      </c>
    </row>
    <row r="21" spans="1:24" x14ac:dyDescent="0.25">
      <c r="A21" s="69">
        <v>6013</v>
      </c>
      <c r="B21" s="39" t="str">
        <f>IFERROR(_xll.RssMarket($A21,"銘柄名称"),"")</f>
        <v>タクマ</v>
      </c>
      <c r="C21" s="72" t="str">
        <f>IFERROR(_xll.RssMarket($A21,"市場部略称"),"")</f>
        <v>東Ｐ</v>
      </c>
      <c r="D21" s="56">
        <f>IFERROR(_xll.RssMarket($A21,"現在値"),"")</f>
        <v>2602</v>
      </c>
      <c r="E21" s="56">
        <f>IFERROR(_xll.RssMarket($A21,"前日比"),"")</f>
        <v>-79</v>
      </c>
      <c r="F21" s="75">
        <f>IFERROR(_xll.RssMarket($A21,"時価総額"),"")</f>
        <v>209556</v>
      </c>
      <c r="G21" s="75">
        <f>T20D35746[[#This Row],[時価総額]]/T20D35746[[#This Row],[現在値]]</f>
        <v>80.536510376633359</v>
      </c>
      <c r="H21" s="20">
        <f>IFERROR(_xll.RssMarket($A21,"PER"),"")</f>
        <v>15.27</v>
      </c>
      <c r="I21" s="57">
        <f>T20D35746[[#This Row],[現在値]] / IFERROR(IF(T20D35746[[#This Row],[PER]] &gt; 0, T20D35746[[#This Row],[PER]], 15), 15)</f>
        <v>170.39947609692209</v>
      </c>
      <c r="J21" s="34">
        <f>IFERROR(_xll.RssMarket($A21,"PBR"),"")</f>
        <v>1.8</v>
      </c>
      <c r="K21" s="32">
        <f>T20D35746[[#This Row],[現在値]]/T20D35746[[#This Row],[PBR]]</f>
        <v>1445.5555555555554</v>
      </c>
      <c r="L21" s="116">
        <f>T20D35746[[#This Row],[EPS]]/T20D35746[[#This Row],[BPS]]*100</f>
        <v>11.787819253438116</v>
      </c>
      <c r="M21" s="31">
        <f>IFERROR(_xll.RssMarket($A21,"配当"),"")</f>
        <v>79</v>
      </c>
      <c r="N21" s="87">
        <f>T20D35746[[#This Row],[配当]]/T20D35746[[#This Row],[現在値]]</f>
        <v>3.0361260568793236E-2</v>
      </c>
      <c r="O21" s="125">
        <f>ROUND(
 ((IF(OR(R21="",R21&lt;=0),20,R21)/20)
  *(L21/15))
 /(IFERROR(IF(H21&gt;0,H21,15),15)/15)
 *100,0)</f>
        <v>77</v>
      </c>
      <c r="P21" s="126">
        <f>ROUND(
 ((IF(OR(R21="",R21&lt;=0),20,R21)/20)
  *(L21/15)
  *((MIN(MAX(S21,0),50)/15)+1)
  *(1+MIN(MAX(IFERROR(IF(W21="",0,W21),0),-30),50)/200))
 /(IFERROR(IF(H21&gt;0,H21,15),15)/15)
 *100,0)</f>
        <v>77</v>
      </c>
      <c r="Q21" s="147">
        <f>T20D35746[[#This Row],[スコア⑤]]/T20D35746[[#This Row],[スコア③]]</f>
        <v>1</v>
      </c>
      <c r="W21" s="109" t="e">
        <f>(T20D35746[[#This Row],[現金及び預金（億）]]-T20D35746[[#This Row],[負債（億）]])/T20D35746[[#This Row],[総資産]]*100</f>
        <v>#DIV/0!</v>
      </c>
    </row>
    <row r="22" spans="1:24" x14ac:dyDescent="0.25">
      <c r="A22" s="69">
        <v>6039</v>
      </c>
      <c r="B22" s="39" t="str">
        <f>IFERROR(_xll.RssMarket($A22,"銘柄名称"),"")</f>
        <v>日本動物高度医療</v>
      </c>
      <c r="C22" s="72" t="str">
        <f>IFERROR(_xll.RssMarket($A22,"市場部略称"),"")</f>
        <v>東Ｇ</v>
      </c>
      <c r="D22" s="56">
        <f>IFERROR(_xll.RssMarket($A22,"現在値"),"")</f>
        <v>1304</v>
      </c>
      <c r="E22" s="56">
        <f>IFERROR(_xll.RssMarket($A22,"前日比"),"")</f>
        <v>-21</v>
      </c>
      <c r="F22" s="75">
        <f>IFERROR(_xll.RssMarket($A22,"時価総額"),"")</f>
        <v>18765</v>
      </c>
      <c r="G22" s="75">
        <f>T20D35746[[#This Row],[時価総額]]/T20D35746[[#This Row],[現在値]]</f>
        <v>14.390337423312884</v>
      </c>
      <c r="H22" s="20">
        <f>IFERROR(_xll.RssMarket($A22,"PER"),"")</f>
        <v>23.07</v>
      </c>
      <c r="I22" s="57">
        <f>T20D35746[[#This Row],[現在値]] / IFERROR(IF(T20D35746[[#This Row],[PER]] &gt; 0, T20D35746[[#This Row],[PER]], 15), 15)</f>
        <v>56.523623753792805</v>
      </c>
      <c r="J22" s="34">
        <f>IFERROR(_xll.RssMarket($A22,"PBR"),"")</f>
        <v>3.77</v>
      </c>
      <c r="K22" s="32">
        <f>T20D35746[[#This Row],[現在値]]/T20D35746[[#This Row],[PBR]]</f>
        <v>345.88859416445621</v>
      </c>
      <c r="L22" s="116">
        <f>T20D35746[[#This Row],[EPS]]/T20D35746[[#This Row],[BPS]]*100</f>
        <v>16.341569137407891</v>
      </c>
      <c r="M22" s="31">
        <f>IFERROR(_xll.RssMarket($A22,"配当"),"")</f>
        <v>8</v>
      </c>
      <c r="N22" s="88">
        <f>T20D35746[[#This Row],[配当]]/T20D35746[[#This Row],[現在値]]</f>
        <v>6.1349693251533744E-3</v>
      </c>
      <c r="O22" s="125">
        <f>ROUND(
 ((IF(OR(R22="",R22&lt;=0),20,R22)/20)
  *(L22/15))
 /(IFERROR(IF(H22&gt;0,H22,15),15)/15)
 *100,0)</f>
        <v>71</v>
      </c>
      <c r="P22" s="125">
        <f>ROUND(
 ((IF(OR(R22="",R22&lt;=0),20,R22)/20)
  *(L22/15)
  *((MIN(MAX(S22,0),50)/15)+1)
  *(1+MIN(MAX(IFERROR(IF(W22="",0,W22),0),-30),50)/200))
 /(IFERROR(IF(H22&gt;0,H22,15),15)/15)
 *100,0)</f>
        <v>71</v>
      </c>
      <c r="Q22" s="147">
        <f>T20D35746[[#This Row],[スコア⑤]]/T20D35746[[#This Row],[スコア③]]</f>
        <v>1</v>
      </c>
      <c r="W22" s="109" t="e">
        <f>(T20D35746[[#This Row],[現金及び預金（億）]]-T20D35746[[#This Row],[負債（億）]])/T20D35746[[#This Row],[総資産]]*100</f>
        <v>#DIV/0!</v>
      </c>
    </row>
    <row r="23" spans="1:24" x14ac:dyDescent="0.25">
      <c r="A23" s="69">
        <v>6653</v>
      </c>
      <c r="B23" s="39" t="str">
        <f>IFERROR(_xll.RssMarket($A23,"銘柄名称"),"")</f>
        <v>正興電機製作所</v>
      </c>
      <c r="C23" s="72" t="str">
        <f>IFERROR(_xll.RssMarket($A23,"市場部略称"),"")</f>
        <v>東Ｐ</v>
      </c>
      <c r="D23" s="56">
        <f>IFERROR(_xll.RssMarket($A23,"現在値"),"")</f>
        <v>2260</v>
      </c>
      <c r="E23" s="56">
        <f>IFERROR(_xll.RssMarket($A23,"前日比"),"")</f>
        <v>-471</v>
      </c>
      <c r="F23" s="75">
        <f>IFERROR(_xll.RssMarket($A23,"時価総額"),"")</f>
        <v>31433</v>
      </c>
      <c r="G23" s="75">
        <f>T20D35746[[#This Row],[時価総額]]/T20D35746[[#This Row],[現在値]]</f>
        <v>13.908407079646018</v>
      </c>
      <c r="H23" s="20">
        <f>IFERROR(_xll.RssMarket($A23,"PER"),"")</f>
        <v>15.28</v>
      </c>
      <c r="I23" s="57">
        <f>T20D35746[[#This Row],[現在値]] / IFERROR(IF(T20D35746[[#This Row],[PER]] &gt; 0, T20D35746[[#This Row],[PER]], 15), 15)</f>
        <v>147.90575916230367</v>
      </c>
      <c r="J23" s="34">
        <f>IFERROR(_xll.RssMarket($A23,"PBR"),"")</f>
        <v>1.82</v>
      </c>
      <c r="K23" s="32">
        <f>T20D35746[[#This Row],[現在値]]/T20D35746[[#This Row],[PBR]]</f>
        <v>1241.7582417582416</v>
      </c>
      <c r="L23" s="116">
        <f>T20D35746[[#This Row],[EPS]]/T20D35746[[#This Row],[BPS]]*100</f>
        <v>11.910994764397907</v>
      </c>
      <c r="M23" s="31">
        <f>IFERROR(_xll.RssMarket($A23,"配当"),"")</f>
        <v>50</v>
      </c>
      <c r="N23" s="88">
        <f>T20D35746[[#This Row],[配当]]/T20D35746[[#This Row],[現在値]]</f>
        <v>2.2123893805309734E-2</v>
      </c>
      <c r="O23" s="125">
        <f>ROUND(
 ((IF(OR(R23="",R23&lt;=0),20,R23)/20)
  *(L23/15))
 /(IFERROR(IF(H23&gt;0,H23,15),15)/15)
 *100,0)</f>
        <v>78</v>
      </c>
      <c r="P23" s="126">
        <f>ROUND(
 ((IF(OR(R23="",R23&lt;=0),20,R23)/20)
  *(L23/15)
  *((MIN(MAX(S23,0),50)/15)+1)
  *(1+MIN(MAX(IFERROR(IF(W23="",0,W23),0),-30),50)/200))
 /(IFERROR(IF(H23&gt;0,H23,15),15)/15)
 *100,0)</f>
        <v>78</v>
      </c>
      <c r="Q23" s="147">
        <f>T20D35746[[#This Row],[スコア⑤]]/T20D35746[[#This Row],[スコア③]]</f>
        <v>1</v>
      </c>
      <c r="W23" s="109" t="e">
        <f>(T20D35746[[#This Row],[現金及び預金（億）]]-T20D35746[[#This Row],[負債（億）]])/T20D35746[[#This Row],[総資産]]*100</f>
        <v>#DIV/0!</v>
      </c>
    </row>
    <row r="24" spans="1:24" x14ac:dyDescent="0.25">
      <c r="A24" s="69">
        <v>7927</v>
      </c>
      <c r="B24" s="39" t="str">
        <f>IFERROR(_xll.RssMarket($A24,"銘柄名称"),"")</f>
        <v>ムトー精工</v>
      </c>
      <c r="C24" s="72" t="str">
        <f>IFERROR(_xll.RssMarket($A24,"市場部略称"),"")</f>
        <v>東Ｓ</v>
      </c>
      <c r="D24" s="56">
        <f>IFERROR(_xll.RssMarket($A24,"現在値"),"")</f>
        <v>2336</v>
      </c>
      <c r="E24" s="56">
        <f>IFERROR(_xll.RssMarket($A24,"前日比"),"")</f>
        <v>-100</v>
      </c>
      <c r="F24" s="75">
        <f>IFERROR(_xll.RssMarket($A24,"時価総額"),"")</f>
        <v>18079</v>
      </c>
      <c r="G24" s="75">
        <f>T20D35746[[#This Row],[時価総額]]/T20D35746[[#This Row],[現在値]]</f>
        <v>7.7392979452054798</v>
      </c>
      <c r="H24" s="20">
        <f>IFERROR(_xll.RssMarket($A24,"PER"),"")</f>
        <v>9.27</v>
      </c>
      <c r="I24" s="57">
        <f>T20D35746[[#This Row],[現在値]] / IFERROR(IF(T20D35746[[#This Row],[PER]] &gt; 0, T20D35746[[#This Row],[PER]], 15), 15)</f>
        <v>251.99568500539377</v>
      </c>
      <c r="J24" s="34">
        <f>IFERROR(_xll.RssMarket($A24,"PBR"),"")</f>
        <v>0.86</v>
      </c>
      <c r="K24" s="32">
        <f>T20D35746[[#This Row],[現在値]]/T20D35746[[#This Row],[PBR]]</f>
        <v>2716.2790697674418</v>
      </c>
      <c r="L24" s="116">
        <f>T20D35746[[#This Row],[EPS]]/T20D35746[[#This Row],[BPS]]*100</f>
        <v>9.2772384034519977</v>
      </c>
      <c r="M24" s="31">
        <f>IFERROR(_xll.RssMarket($A24,"配当"),"")</f>
        <v>101</v>
      </c>
      <c r="N24" s="87">
        <f>T20D35746[[#This Row],[配当]]/T20D35746[[#This Row],[現在値]]</f>
        <v>4.3236301369863013E-2</v>
      </c>
      <c r="O24" s="125">
        <f>ROUND(
 ((IF(OR(R24="",R24&lt;=0),20,R24)/20)
  *(L24/15))
 /(IFERROR(IF(H24&gt;0,H24,15),15)/15)
 *100,0)</f>
        <v>100</v>
      </c>
      <c r="P24" s="125">
        <f>ROUND(
 ((IF(OR(R24="",R24&lt;=0),20,R24)/20)
  *(L24/15)
  *((MIN(MAX(S24,0),50)/15)+1)
  *(1+MIN(MAX(IFERROR(IF(W24="",0,W24),0),-30),50)/200))
 /(IFERROR(IF(H24&gt;0,H24,15),15)/15)
 *100,0)</f>
        <v>100</v>
      </c>
      <c r="Q24" s="147">
        <f>T20D35746[[#This Row],[スコア⑤]]/T20D35746[[#This Row],[スコア③]]</f>
        <v>1</v>
      </c>
      <c r="W24" s="109" t="e">
        <f>(T20D35746[[#This Row],[現金及び預金（億）]]-T20D35746[[#This Row],[負債（億）]])/T20D35746[[#This Row],[総資産]]*100</f>
        <v>#DIV/0!</v>
      </c>
    </row>
    <row r="25" spans="1:24" x14ac:dyDescent="0.25">
      <c r="A25" s="69">
        <v>9031</v>
      </c>
      <c r="B25" s="39" t="str">
        <f>IFERROR(_xll.RssMarket($A25,"銘柄名称"),"")</f>
        <v>西日本鉄道</v>
      </c>
      <c r="C25" s="72" t="str">
        <f>IFERROR(_xll.RssMarket($A25,"市場部略称"),"")</f>
        <v>東Ｐ</v>
      </c>
      <c r="D25" s="56">
        <f>IFERROR(_xll.RssMarket($A25,"現在値"),"")</f>
        <v>3145</v>
      </c>
      <c r="E25" s="56">
        <f>IFERROR(_xll.RssMarket($A25,"前日比"),"")</f>
        <v>108</v>
      </c>
      <c r="F25" s="75">
        <f>IFERROR(_xll.RssMarket($A25,"時価総額"),"")</f>
        <v>249587</v>
      </c>
      <c r="G25" s="75">
        <f>T20D35746[[#This Row],[時価総額]]/T20D35746[[#This Row],[現在値]]</f>
        <v>79.359936406995232</v>
      </c>
      <c r="H25" s="20">
        <f>IFERROR(_xll.RssMarket($A25,"PER"),"")</f>
        <v>9.49</v>
      </c>
      <c r="I25" s="57">
        <f>T20D35746[[#This Row],[現在値]] / IFERROR(IF(T20D35746[[#This Row],[PER]] &gt; 0, T20D35746[[#This Row],[PER]], 15), 15)</f>
        <v>331.40147523709169</v>
      </c>
      <c r="J25" s="34">
        <f>IFERROR(_xll.RssMarket($A25,"PBR"),"")</f>
        <v>0.92</v>
      </c>
      <c r="K25" s="32">
        <f>T20D35746[[#This Row],[現在値]]/T20D35746[[#This Row],[PBR]]</f>
        <v>3418.478260869565</v>
      </c>
      <c r="L25" s="116">
        <f>T20D35746[[#This Row],[EPS]]/T20D35746[[#This Row],[BPS]]*100</f>
        <v>9.6944151738672293</v>
      </c>
      <c r="M25" s="31">
        <f>IFERROR(_xll.RssMarket($A25,"配当"),"")</f>
        <v>50</v>
      </c>
      <c r="N25" s="88">
        <f>T20D35746[[#This Row],[配当]]/T20D35746[[#This Row],[現在値]]</f>
        <v>1.5898251192368838E-2</v>
      </c>
      <c r="O25" s="125">
        <f>ROUND(
 ((IF(OR(R25="",R25&lt;=0),20,R25)/20)
  *(L25/15))
 /(IFERROR(IF(H25&gt;0,H25,15),15)/15)
 *100,0)</f>
        <v>102</v>
      </c>
      <c r="P25" s="125">
        <f>ROUND(
 ((IF(OR(R25="",R25&lt;=0),20,R25)/20)
  *(L25/15)
  *((MIN(MAX(S25,0),50)/15)+1)
  *(1+MIN(MAX(IFERROR(IF(W25="",0,W25),0),-30),50)/200))
 /(IFERROR(IF(H25&gt;0,H25,15),15)/15)
 *100,0)</f>
        <v>102</v>
      </c>
      <c r="Q25" s="147">
        <f>T20D35746[[#This Row],[スコア⑤]]/T20D35746[[#This Row],[スコア③]]</f>
        <v>1</v>
      </c>
      <c r="W25" s="109" t="e">
        <f>(T20D35746[[#This Row],[現金及び預金（億）]]-T20D35746[[#This Row],[負債（億）]])/T20D35746[[#This Row],[総資産]]*100</f>
        <v>#DIV/0!</v>
      </c>
    </row>
    <row r="26" spans="1:24" x14ac:dyDescent="0.25">
      <c r="A26" s="69">
        <v>9503</v>
      </c>
      <c r="B26" s="39" t="str">
        <f>IFERROR(_xll.RssMarket($A26,"銘柄名称"),"")</f>
        <v>関西電力</v>
      </c>
      <c r="C26" s="72" t="str">
        <f>IFERROR(_xll.RssMarket($A26,"市場部略称"),"")</f>
        <v>東Ｐ</v>
      </c>
      <c r="D26" s="56">
        <f>IFERROR(_xll.RssMarket($A26,"現在値"),"")</f>
        <v>2745.5</v>
      </c>
      <c r="E26" s="56">
        <f>IFERROR(_xll.RssMarket($A26,"前日比"),"")</f>
        <v>2</v>
      </c>
      <c r="F26" s="75">
        <f>IFERROR(_xll.RssMarket($A26,"時価総額"),"")</f>
        <v>3061033</v>
      </c>
      <c r="G26" s="75">
        <f>T20D35746[[#This Row],[時価総額]]/T20D35746[[#This Row],[現在値]]</f>
        <v>1114.9273356401384</v>
      </c>
      <c r="H26" s="20">
        <f>IFERROR(_xll.RssMarket($A26,"PER"),"")</f>
        <v>8.49</v>
      </c>
      <c r="I26" s="57">
        <f>T20D35746[[#This Row],[現在値]] / IFERROR(IF(T20D35746[[#This Row],[PER]] &gt; 0, T20D35746[[#This Row],[PER]], 15), 15)</f>
        <v>323.38044758539456</v>
      </c>
      <c r="J26" s="34">
        <f>IFERROR(_xll.RssMarket($A26,"PBR"),"")</f>
        <v>0.93</v>
      </c>
      <c r="K26" s="32">
        <f>T20D35746[[#This Row],[現在値]]/T20D35746[[#This Row],[PBR]]</f>
        <v>2952.1505376344085</v>
      </c>
      <c r="L26" s="116">
        <f>T20D35746[[#This Row],[EPS]]/T20D35746[[#This Row],[BPS]]*100</f>
        <v>10.954063604240282</v>
      </c>
      <c r="M26" s="31">
        <f>IFERROR(_xll.RssMarket($A26,"配当"),"")</f>
        <v>75</v>
      </c>
      <c r="N26" s="88">
        <f>T20D35746[[#This Row],[配当]]/T20D35746[[#This Row],[現在値]]</f>
        <v>2.7317428519395375E-2</v>
      </c>
      <c r="O26" s="125">
        <f>ROUND(
 ((IF(OR(R26="",R26&lt;=0),20,R26)/20)
  *(L26/15))
 /(IFERROR(IF(H26&gt;0,H26,15),15)/15)
 *100,0)</f>
        <v>72</v>
      </c>
      <c r="P26" s="125">
        <f>ROUND(
 ((IF(OR(R26="",R26&lt;=0),20,R26)/20)
  *(L26/15)
  *((MIN(MAX(S26,0),50)/15)+1)
  *(1+MIN(MAX(IFERROR(IF(W26="",0,W26),0),-30),50)/200))
 /(IFERROR(IF(H26&gt;0,H26,15),15)/15)
 *100,0)</f>
        <v>72</v>
      </c>
      <c r="Q26" s="147">
        <f>T20D35746[[#This Row],[スコア⑤]]/T20D35746[[#This Row],[スコア③]]</f>
        <v>1</v>
      </c>
      <c r="R26" s="76">
        <v>11.11</v>
      </c>
      <c r="W26" s="109" t="e">
        <f>(T20D35746[[#This Row],[現金及び預金（億）]]-T20D35746[[#This Row],[負債（億）]])/T20D35746[[#This Row],[総資産]]*100</f>
        <v>#DIV/0!</v>
      </c>
    </row>
    <row r="27" spans="1:24" x14ac:dyDescent="0.25">
      <c r="A27" s="69">
        <v>9531</v>
      </c>
      <c r="B27" s="153" t="str">
        <f>IFERROR(_xll.RssMarket($A27,"銘柄名称"),"")</f>
        <v>東京瓦斯</v>
      </c>
      <c r="C27" s="72" t="str">
        <f>IFERROR(_xll.RssMarket($A27,"市場部略称"),"")</f>
        <v>東Ｐ</v>
      </c>
      <c r="D27" s="56">
        <f>IFERROR(_xll.RssMarket($A27,"現在値"),"")</f>
        <v>7769</v>
      </c>
      <c r="E27" s="56">
        <f>IFERROR(_xll.RssMarket($A27,"前日比"),"")</f>
        <v>-11</v>
      </c>
      <c r="F27" s="75">
        <f>IFERROR(_xll.RssMarket($A27,"時価総額"),"")</f>
        <v>2883004</v>
      </c>
      <c r="G27" s="75">
        <f>T20D35746[[#This Row],[時価総額]]/T20D35746[[#This Row],[現在値]]</f>
        <v>371.09074526966145</v>
      </c>
      <c r="H27" s="20">
        <f>IFERROR(_xll.RssMarket($A27,"PER"),"")</f>
        <v>13.48</v>
      </c>
      <c r="I27" s="57">
        <f>T20D35746[[#This Row],[現在値]] / IFERROR(IF(T20D35746[[#This Row],[PER]] &gt; 0, T20D35746[[#This Row],[PER]], 15), 15)</f>
        <v>576.33531157270033</v>
      </c>
      <c r="J27" s="34">
        <f>IFERROR(_xll.RssMarket($A27,"PBR"),"")</f>
        <v>1.69</v>
      </c>
      <c r="K27" s="32">
        <f>T20D35746[[#This Row],[現在値]]/T20D35746[[#This Row],[PBR]]</f>
        <v>4597.041420118343</v>
      </c>
      <c r="L27" s="116">
        <f>T20D35746[[#This Row],[EPS]]/T20D35746[[#This Row],[BPS]]*100</f>
        <v>12.537091988130566</v>
      </c>
      <c r="M27" s="31">
        <f>IFERROR(_xll.RssMarket($A27,"配当"),"")</f>
        <v>100</v>
      </c>
      <c r="N27" s="88">
        <f>T20D35746[[#This Row],[配当]]/T20D35746[[#This Row],[現在値]]</f>
        <v>1.2871669455528383E-2</v>
      </c>
      <c r="O27" s="125">
        <f>ROUND(
 ((IF(OR(R27="",R27&lt;=0),20,R27)/20)
  *(L27/15))
 /(IFERROR(IF(H27&gt;0,H27,15),15)/15)
 *100,0)</f>
        <v>93</v>
      </c>
      <c r="P27" s="126">
        <f>ROUND(
 ((IF(OR(R27="",R27&lt;=0),20,R27)/20)
  *(L27/15)
  *((MIN(MAX(S27,0),50)/15)+1)
  *(1+MIN(MAX(IFERROR(IF(W27="",0,W27),0),-30),50)/200))
 /(IFERROR(IF(H27&gt;0,H27,15),15)/15)
 *100,0)</f>
        <v>93</v>
      </c>
      <c r="Q27" s="147">
        <f>T20D35746[[#This Row],[スコア⑤]]/T20D35746[[#This Row],[スコア③]]</f>
        <v>1</v>
      </c>
      <c r="W27" s="109" t="e">
        <f>(T20D35746[[#This Row],[現金及び預金（億）]]-T20D35746[[#This Row],[負債（億）]])/T20D35746[[#This Row],[総資産]]*100</f>
        <v>#DIV/0!</v>
      </c>
      <c r="X27" s="67" t="s">
        <v>191</v>
      </c>
    </row>
    <row r="28" spans="1:24" x14ac:dyDescent="0.25">
      <c r="A28" s="69">
        <v>6266</v>
      </c>
      <c r="B28" s="39" t="str">
        <f>IFERROR(_xll.RssMarket($A28,"銘柄名称"),"")</f>
        <v>タツモ</v>
      </c>
      <c r="C28" s="72" t="str">
        <f>IFERROR(_xll.RssMarket($A28,"市場部略称"),"")</f>
        <v>東Ｐ</v>
      </c>
      <c r="D28" s="56">
        <f>IFERROR(_xll.RssMarket($A28,"現在値"),"")</f>
        <v>2783</v>
      </c>
      <c r="E28" s="56">
        <f>IFERROR(_xll.RssMarket($A28,"前日比"),"")</f>
        <v>-30</v>
      </c>
      <c r="F28" s="75">
        <f>IFERROR(_xll.RssMarket($A28,"時価総額"),"")</f>
        <v>41306</v>
      </c>
      <c r="G28" s="75">
        <f>T20D35746[[#This Row],[時価総額]]/T20D35746[[#This Row],[現在値]]</f>
        <v>14.842256557671577</v>
      </c>
      <c r="H28" s="20">
        <f>IFERROR(_xll.RssMarket($A28,"PER"),"")</f>
        <v>11.5</v>
      </c>
      <c r="I28" s="57">
        <f>T20D35746[[#This Row],[現在値]] / IFERROR(IF(T20D35746[[#This Row],[PER]] &gt; 0, T20D35746[[#This Row],[PER]], 15), 15)</f>
        <v>242</v>
      </c>
      <c r="J28" s="34">
        <f>IFERROR(_xll.RssMarket($A28,"PBR"),"")</f>
        <v>1.66</v>
      </c>
      <c r="K28" s="32">
        <f>T20D35746[[#This Row],[現在値]]/T20D35746[[#This Row],[PBR]]</f>
        <v>1676.5060240963855</v>
      </c>
      <c r="L28" s="116">
        <f>T20D35746[[#This Row],[EPS]]/T20D35746[[#This Row],[BPS]]*100</f>
        <v>14.434782608695651</v>
      </c>
      <c r="M28" s="31">
        <f>IFERROR(_xll.RssMarket($A28,"配当"),"")</f>
        <v>34</v>
      </c>
      <c r="N28" s="88">
        <f>T20D35746[[#This Row],[配当]]/T20D35746[[#This Row],[現在値]]</f>
        <v>1.221703197987783E-2</v>
      </c>
      <c r="O28" s="125">
        <f>ROUND(
 ((IF(OR(R28="",R28&lt;=0),20,R28)/20)
  *(L28/15))
 /(IFERROR(IF(H28&gt;0,H28,15),15)/15)
 *100,0)</f>
        <v>87</v>
      </c>
      <c r="P28" s="125">
        <f>ROUND(
 ((IF(OR(R28="",R28&lt;=0),20,R28)/20)
  *(L28/15)
  *((MIN(MAX(S28,0),50)/15)+1)
  *(1+MIN(MAX(IFERROR(IF(W28="",0,W28),0),-30),50)/200))
 /(IFERROR(IF(H28&gt;0,H28,15),15)/15)
 *100,0)</f>
        <v>88</v>
      </c>
      <c r="Q28" s="147">
        <f>T20D35746[[#This Row],[スコア⑤]]/T20D35746[[#This Row],[スコア③]]</f>
        <v>1.0114942528735633</v>
      </c>
      <c r="R28" s="76">
        <v>13.89</v>
      </c>
      <c r="T28" s="119">
        <v>97.3</v>
      </c>
      <c r="U28" s="76">
        <v>87.9</v>
      </c>
      <c r="V28" s="76">
        <v>492</v>
      </c>
      <c r="W28" s="109">
        <f>(T20D35746[[#This Row],[現金及び預金（億）]]-T20D35746[[#This Row],[負債（億）]])/T20D35746[[#This Row],[総資産]]*100</f>
        <v>1.910569105691055</v>
      </c>
    </row>
    <row r="29" spans="1:24" x14ac:dyDescent="0.25">
      <c r="A29" s="69">
        <v>4980</v>
      </c>
      <c r="B29" s="39" t="str">
        <f>IFERROR(_xll.RssMarket($A29,"銘柄名称"),"")</f>
        <v>デクセリアルズ</v>
      </c>
      <c r="C29" s="72" t="str">
        <f>IFERROR(_xll.RssMarket($A29,"市場部略称"),"")</f>
        <v>東Ｐ</v>
      </c>
      <c r="D29" s="56">
        <f>IFERROR(_xll.RssMarket($A29,"現在値"),"")</f>
        <v>2236.5</v>
      </c>
      <c r="E29" s="56">
        <f>IFERROR(_xll.RssMarket($A29,"前日比"),"")</f>
        <v>-182.5</v>
      </c>
      <c r="F29" s="75">
        <f>IFERROR(_xll.RssMarket($A29,"時価総額"),"")</f>
        <v>390809</v>
      </c>
      <c r="G29" s="75">
        <f>T20D35746[[#This Row],[時価総額]]/T20D35746[[#This Row],[現在値]]</f>
        <v>174.74133691035098</v>
      </c>
      <c r="H29" s="20">
        <f>IFERROR(_xll.RssMarket($A29,"PER"),"")</f>
        <v>13.87</v>
      </c>
      <c r="I29" s="57">
        <f>T20D35746[[#This Row],[現在値]] / IFERROR(IF(T20D35746[[#This Row],[PER]] &gt; 0, T20D35746[[#This Row],[PER]], 15), 15)</f>
        <v>161.24729632299929</v>
      </c>
      <c r="J29" s="34">
        <f>IFERROR(_xll.RssMarket($A29,"PBR"),"")</f>
        <v>3.66</v>
      </c>
      <c r="K29" s="32">
        <f>T20D35746[[#This Row],[現在値]]/T20D35746[[#This Row],[PBR]]</f>
        <v>611.06557377049182</v>
      </c>
      <c r="L29" s="116">
        <f>T20D35746[[#This Row],[EPS]]/T20D35746[[#This Row],[BPS]]*100</f>
        <v>26.387887527036767</v>
      </c>
      <c r="M29" s="31">
        <f>IFERROR(_xll.RssMarket($A29,"配当"),"")</f>
        <v>58</v>
      </c>
      <c r="N29" s="88">
        <f>T20D35746[[#This Row],[配当]]/T20D35746[[#This Row],[現在値]]</f>
        <v>2.5933378046054101E-2</v>
      </c>
      <c r="O29" s="126">
        <f>ROUND(
 ((IF(OR(R29="",R29&lt;=0),20,R29)/20)
  *(L29/15))
 /(IFERROR(IF(H29&gt;0,H29,15),15)/15)
 *100,0)</f>
        <v>257</v>
      </c>
      <c r="P29" s="126">
        <f>ROUND(
 ((IF(OR(R29="",R29&lt;=0),20,R29)/20)
  *(L29/15)
  *((MIN(MAX(S29,0),50)/15)+1)
  *(1+MIN(MAX(IFERROR(IF(W29="",0,W29),0),-30),50)/200))
 /(IFERROR(IF(H29&gt;0,H29,15),15)/15)
 *100,0)</f>
        <v>269</v>
      </c>
      <c r="Q29" s="147">
        <f>T20D35746[[#This Row],[スコア⑤]]/T20D35746[[#This Row],[スコア③]]</f>
        <v>1.0466926070038911</v>
      </c>
      <c r="R29" s="80">
        <v>27.05</v>
      </c>
      <c r="S29" s="79">
        <v>-24.69</v>
      </c>
      <c r="T29" s="118">
        <v>350</v>
      </c>
      <c r="U29" s="79">
        <v>217</v>
      </c>
      <c r="V29" s="79">
        <v>1518</v>
      </c>
      <c r="W29" s="122">
        <f>(T20D35746[[#This Row],[現金及び預金（億）]]-T20D35746[[#This Row],[負債（億）]])/T20D35746[[#This Row],[総資産]]*100</f>
        <v>8.7615283267457187</v>
      </c>
      <c r="X29" s="67" t="s">
        <v>133</v>
      </c>
    </row>
    <row r="30" spans="1:24" x14ac:dyDescent="0.25">
      <c r="A30" s="69">
        <v>3773</v>
      </c>
      <c r="B30" s="39" t="str">
        <f>IFERROR(_xll.RssMarket($A30,"銘柄名称"),"")</f>
        <v>アドバンスト・メディア</v>
      </c>
      <c r="C30" s="72" t="str">
        <f>IFERROR(_xll.RssMarket($A30,"市場部略称"),"")</f>
        <v>東Ｇ</v>
      </c>
      <c r="D30" s="56">
        <f>IFERROR(_xll.RssMarket($A30,"現在値"),"")</f>
        <v>1119</v>
      </c>
      <c r="E30" s="56">
        <f>IFERROR(_xll.RssMarket($A30,"前日比"),"")</f>
        <v>-19</v>
      </c>
      <c r="F30" s="75">
        <f>IFERROR(_xll.RssMarket($A30,"時価総額"),"")</f>
        <v>20581</v>
      </c>
      <c r="G30" s="75">
        <f>T20D35746[[#This Row],[時価総額]]/T20D35746[[#This Row],[現在値]]</f>
        <v>18.392314566577301</v>
      </c>
      <c r="H30" s="95">
        <f>IFERROR(_xll.RssMarket($A30,"PER"),"")</f>
        <v>15.24</v>
      </c>
      <c r="I30" s="57">
        <f>T20D35746[[#This Row],[現在値]] / IFERROR(IF(T20D35746[[#This Row],[PER]] &gt; 0, T20D35746[[#This Row],[PER]], 15), 15)</f>
        <v>73.425196850393704</v>
      </c>
      <c r="J30" s="34">
        <f>IFERROR(_xll.RssMarket($A30,"PBR"),"")</f>
        <v>1.35</v>
      </c>
      <c r="K30" s="32">
        <f>T20D35746[[#This Row],[現在値]]/T20D35746[[#This Row],[PBR]]</f>
        <v>828.8888888888888</v>
      </c>
      <c r="L30" s="116">
        <f>T20D35746[[#This Row],[EPS]]/T20D35746[[#This Row],[BPS]]*100</f>
        <v>8.8582677165354333</v>
      </c>
      <c r="M30" s="31">
        <f>IFERROR(_xll.RssMarket($A30,"配当"),"")</f>
        <v>30</v>
      </c>
      <c r="N30" s="88">
        <f>T20D35746[[#This Row],[配当]]/T20D35746[[#This Row],[現在値]]</f>
        <v>2.6809651474530832E-2</v>
      </c>
      <c r="O30" s="125">
        <f>ROUND(
 ((IF(OR(R30="",R30&lt;=0),20,R30)/20)
  *(L30/15))
 /(IFERROR(IF(H30&gt;0,H30,15),15)/15)
 *100,0)</f>
        <v>65</v>
      </c>
      <c r="P30" s="125">
        <f>ROUND(
 ((IF(OR(R30="",R30&lt;=0),20,R30)/20)
  *(L30/15)
  *((MIN(MAX(S30,0),50)/15)+1)
  *(1+MIN(MAX(IFERROR(IF(W30="",0,W30),0),-30),50)/200))
 /(IFERROR(IF(H30&gt;0,H30,15),15)/15)
 *100,0)</f>
        <v>70</v>
      </c>
      <c r="Q30" s="147">
        <f>T20D35746[[#This Row],[スコア⑤]]/T20D35746[[#This Row],[スコア③]]</f>
        <v>1.0769230769230769</v>
      </c>
      <c r="R30" s="80">
        <v>22.5</v>
      </c>
      <c r="S30" s="76">
        <v>-0.73</v>
      </c>
      <c r="T30" s="119">
        <v>41.1</v>
      </c>
      <c r="U30" s="76">
        <v>17.7</v>
      </c>
      <c r="V30" s="76">
        <v>160</v>
      </c>
      <c r="W30" s="109">
        <f>(T20D35746[[#This Row],[現金及び預金（億）]]-T20D35746[[#This Row],[負債（億）]])/T20D35746[[#This Row],[総資産]]*100</f>
        <v>14.625000000000002</v>
      </c>
    </row>
    <row r="31" spans="1:24" x14ac:dyDescent="0.25">
      <c r="A31" s="69">
        <v>3697</v>
      </c>
      <c r="B31" s="153" t="str">
        <f>IFERROR(_xll.RssMarket($A31,"銘柄名称"),"")</f>
        <v>ＳＨＩＦＴ</v>
      </c>
      <c r="C31" s="72" t="str">
        <f>IFERROR(_xll.RssMarket($A31,"市場部略称"),"")</f>
        <v>東Ｐ</v>
      </c>
      <c r="D31" s="56">
        <f>IFERROR(_xll.RssMarket($A31,"現在値"),"")</f>
        <v>623.6</v>
      </c>
      <c r="E31" s="56">
        <f>IFERROR(_xll.RssMarket($A31,"前日比"),"")</f>
        <v>-31.2</v>
      </c>
      <c r="F31" s="75">
        <f>IFERROR(_xll.RssMarket($A31,"時価総額"),"")</f>
        <v>166813</v>
      </c>
      <c r="G31" s="75">
        <f>T20D35746[[#This Row],[時価総額]]/T20D35746[[#This Row],[現在値]]</f>
        <v>267.5</v>
      </c>
      <c r="H31" s="20">
        <f>IFERROR(_xll.RssMarket($A31,"PER"),"")</f>
        <v>14.46</v>
      </c>
      <c r="I31" s="57">
        <f>T20D35746[[#This Row],[現在値]] / IFERROR(IF(T20D35746[[#This Row],[PER]] &gt; 0, T20D35746[[#This Row],[PER]], 15), 15)</f>
        <v>43.12586445366528</v>
      </c>
      <c r="J31" s="34">
        <f>IFERROR(_xll.RssMarket($A31,"PBR"),"")</f>
        <v>4.04</v>
      </c>
      <c r="K31" s="32">
        <f>T20D35746[[#This Row],[現在値]]/T20D35746[[#This Row],[PBR]]</f>
        <v>154.35643564356437</v>
      </c>
      <c r="L31" s="116">
        <f>T20D35746[[#This Row],[EPS]]/T20D35746[[#This Row],[BPS]]*100</f>
        <v>27.939142461964035</v>
      </c>
      <c r="M31" s="31">
        <f>IFERROR(_xll.RssMarket($A31,"配当"),"")</f>
        <v>0</v>
      </c>
      <c r="N31" s="88">
        <f>T20D35746[[#This Row],[配当]]/T20D35746[[#This Row],[現在値]]</f>
        <v>0</v>
      </c>
      <c r="O31" s="125">
        <f>ROUND(
 ((IF(OR(R31="",R31&lt;=0),20,R31)/20)
  *(L31/15))
 /(IFERROR(IF(H31&gt;0,H31,15),15)/15)
 *100,0)</f>
        <v>116</v>
      </c>
      <c r="P31" s="125">
        <f>ROUND(
 ((IF(OR(R31="",R31&lt;=0),20,R31)/20)
  *(L31/15)
  *((MIN(MAX(S31,0),50)/15)+1)
  *(1+MIN(MAX(IFERROR(IF(W31="",0,W31),0),-30),50)/200))
 /(IFERROR(IF(H31&gt;0,H31,15),15)/15)
 *100,0)</f>
        <v>125</v>
      </c>
      <c r="Q31" s="147">
        <f>T20D35746[[#This Row],[スコア⑤]]/T20D35746[[#This Row],[スコア③]]</f>
        <v>1.0775862068965518</v>
      </c>
      <c r="R31" s="76">
        <v>12</v>
      </c>
      <c r="T31" s="119">
        <v>236</v>
      </c>
      <c r="U31" s="76">
        <v>120</v>
      </c>
      <c r="V31" s="76">
        <v>770</v>
      </c>
      <c r="W31" s="109">
        <f>(T20D35746[[#This Row],[現金及び預金（億）]]-T20D35746[[#This Row],[負債（億）]])/T20D35746[[#This Row],[総資産]]*100</f>
        <v>15.064935064935064</v>
      </c>
    </row>
    <row r="32" spans="1:24" x14ac:dyDescent="0.25">
      <c r="A32" s="69">
        <v>4516</v>
      </c>
      <c r="B32" s="39" t="str">
        <f>IFERROR(_xll.RssMarket($A32,"銘柄名称"),"")</f>
        <v>日本新薬</v>
      </c>
      <c r="C32" s="72" t="str">
        <f>IFERROR(_xll.RssMarket($A32,"市場部略称"),"")</f>
        <v>東Ｐ</v>
      </c>
      <c r="D32" s="55">
        <f>IFERROR(_xll.RssMarket($A32,"現在値"),"")</f>
        <v>4978</v>
      </c>
      <c r="E32" s="55">
        <f>IFERROR(_xll.RssMarket($A32,"前日比"),"")</f>
        <v>-26</v>
      </c>
      <c r="F32" s="75">
        <f>IFERROR(_xll.RssMarket($A32,"時価総額"),"")</f>
        <v>349711</v>
      </c>
      <c r="G32" s="75">
        <f>T20D35746[[#This Row],[時価総額]]/T20D35746[[#This Row],[現在値]]</f>
        <v>70.251305745279225</v>
      </c>
      <c r="H32" s="95">
        <f>IFERROR(_xll.RssMarket($A32,"PER"),"")</f>
        <v>12.75</v>
      </c>
      <c r="I32" s="57">
        <f>T20D35746[[#This Row],[現在値]] / IFERROR(IF(T20D35746[[#This Row],[PER]] &gt; 0, T20D35746[[#This Row],[PER]], 15), 15)</f>
        <v>390.43137254901961</v>
      </c>
      <c r="J32" s="95">
        <f>IFERROR(_xll.RssMarket($A32,"PBR"),"")</f>
        <v>1.29</v>
      </c>
      <c r="K32" s="32">
        <f>T20D35746[[#This Row],[現在値]]/T20D35746[[#This Row],[PBR]]</f>
        <v>3858.9147286821703</v>
      </c>
      <c r="L32" s="116">
        <f>T20D35746[[#This Row],[EPS]]/T20D35746[[#This Row],[BPS]]*100</f>
        <v>10.117647058823529</v>
      </c>
      <c r="M32" s="21">
        <f>IFERROR(_xll.RssMarket($A32,"配当"),"")</f>
        <v>124</v>
      </c>
      <c r="N32" s="89">
        <f>T20D35746[[#This Row],[配当]]/T20D35746[[#This Row],[現在値]]</f>
        <v>2.4909602249899559E-2</v>
      </c>
      <c r="O32" s="125">
        <f>ROUND(
 ((IF(OR(R32="",R32&lt;=0),20,R32)/20)
  *(L32/15))
 /(IFERROR(IF(H32&gt;0,H32,15),15)/15)
 *100,0)</f>
        <v>72</v>
      </c>
      <c r="P32" s="125">
        <f>ROUND(
 ((IF(OR(R32="",R32&lt;=0),20,R32)/20)
  *(L32/15)
  *((MIN(MAX(S32,0),50)/15)+1)
  *(1+MIN(MAX(IFERROR(IF(W32="",0,W32),0),-30),50)/200))
 /(IFERROR(IF(H32&gt;0,H32,15),15)/15)
 *100,0)</f>
        <v>78</v>
      </c>
      <c r="Q32" s="147">
        <f>T20D35746[[#This Row],[スコア⑤]]/T20D35746[[#This Row],[スコア③]]</f>
        <v>1.0833333333333333</v>
      </c>
      <c r="R32" s="80">
        <v>18.07</v>
      </c>
      <c r="S32" s="76">
        <v>-26.3</v>
      </c>
      <c r="T32" s="119">
        <v>552</v>
      </c>
      <c r="U32" s="76">
        <v>27.2</v>
      </c>
      <c r="V32" s="76">
        <v>2836</v>
      </c>
      <c r="W32" s="109">
        <f>(T20D35746[[#This Row],[現金及び預金（億）]]-T20D35746[[#This Row],[負債（億）]])/T20D35746[[#This Row],[総資産]]*100</f>
        <v>18.504936530324397</v>
      </c>
    </row>
    <row r="33" spans="1:24" x14ac:dyDescent="0.25">
      <c r="A33" s="69">
        <v>8411</v>
      </c>
      <c r="B33" s="153" t="str">
        <f>IFERROR(_xll.RssMarket($A33,"銘柄名称"),"")</f>
        <v>みずほフィナンシャルＧ</v>
      </c>
      <c r="C33" s="72" t="str">
        <f>IFERROR(_xll.RssMarket($A33,"市場部略称"),"")</f>
        <v>東Ｐ</v>
      </c>
      <c r="D33" s="56">
        <f>IFERROR(_xll.RssMarket($A33,"現在値"),"")</f>
        <v>7681</v>
      </c>
      <c r="E33" s="56">
        <f>IFERROR(_xll.RssMarket($A33,"前日比"),"")</f>
        <v>-186</v>
      </c>
      <c r="F33" s="75">
        <f>IFERROR(_xll.RssMarket($A33,"時価総額"),"")</f>
        <v>19124527</v>
      </c>
      <c r="G33" s="75">
        <f>T20D35746[[#This Row],[時価総額]]/T20D35746[[#This Row],[現在値]]</f>
        <v>2489.8485874235125</v>
      </c>
      <c r="H33" s="20">
        <f>IFERROR(_xll.RssMarket($A33,"PER"),"")</f>
        <v>16.72</v>
      </c>
      <c r="I33" s="57">
        <f>T20D35746[[#This Row],[現在値]] / IFERROR(IF(T20D35746[[#This Row],[PER]] &gt; 0, T20D35746[[#This Row],[PER]], 15), 15)</f>
        <v>459.38995215311007</v>
      </c>
      <c r="J33" s="34">
        <f>IFERROR(_xll.RssMarket($A33,"PBR"),"")</f>
        <v>1.73</v>
      </c>
      <c r="K33" s="32">
        <f>T20D35746[[#This Row],[現在値]]/T20D35746[[#This Row],[PBR]]</f>
        <v>4439.884393063584</v>
      </c>
      <c r="L33" s="116">
        <f>T20D35746[[#This Row],[EPS]]/T20D35746[[#This Row],[BPS]]*100</f>
        <v>10.346889952153109</v>
      </c>
      <c r="M33" s="31">
        <f>IFERROR(_xll.RssMarket($A33,"配当"),"")</f>
        <v>145</v>
      </c>
      <c r="N33" s="88">
        <f>T20D35746[[#This Row],[配当]]/T20D35746[[#This Row],[現在値]]</f>
        <v>1.8877750292930609E-2</v>
      </c>
      <c r="O33" s="125">
        <f>ROUND(
 ((IF(OR(R33="",R33&lt;=0),20,R33)/20)
  *(L33/15))
 /(IFERROR(IF(H33&gt;0,H33,15),15)/15)
 *100,0)</f>
        <v>62</v>
      </c>
      <c r="P33" s="125">
        <f>ROUND(
 ((IF(OR(R33="",R33&lt;=0),20,R33)/20)
  *(L33/15)
  *((MIN(MAX(S33,0),50)/15)+1)
  *(1+MIN(MAX(IFERROR(IF(W33="",0,W33),0),-30),50)/200))
 /(IFERROR(IF(H33&gt;0,H33,15),15)/15)
 *100,0)</f>
        <v>68</v>
      </c>
      <c r="Q33" s="147">
        <f>T20D35746[[#This Row],[スコア⑤]]/T20D35746[[#This Row],[スコア③]]</f>
        <v>1.096774193548387</v>
      </c>
      <c r="T33" s="119">
        <v>707000</v>
      </c>
      <c r="U33" s="76">
        <v>150000</v>
      </c>
      <c r="V33" s="76">
        <v>2830000</v>
      </c>
      <c r="W33" s="109">
        <f>(T20D35746[[#This Row],[現金及び預金（億）]]-T20D35746[[#This Row],[負債（億）]])/T20D35746[[#This Row],[総資産]]*100</f>
        <v>19.68197879858657</v>
      </c>
      <c r="X33" s="67" t="s">
        <v>191</v>
      </c>
    </row>
    <row r="34" spans="1:24" x14ac:dyDescent="0.25">
      <c r="A34" s="69">
        <v>8113</v>
      </c>
      <c r="B34" s="39" t="str">
        <f>IFERROR(_xll.RssMarket($A34,"銘柄名称"),"")</f>
        <v>ユニ・チヤ－ム</v>
      </c>
      <c r="C34" s="72" t="str">
        <f>IFERROR(_xll.RssMarket($A34,"市場部略称"),"")</f>
        <v>東Ｐ</v>
      </c>
      <c r="D34" s="56">
        <f>IFERROR(_xll.RssMarket($A34,"現在値"),"")</f>
        <v>1043.5</v>
      </c>
      <c r="E34" s="56">
        <f>IFERROR(_xll.RssMarket($A34,"前日比"),"")</f>
        <v>78</v>
      </c>
      <c r="F34" s="75">
        <f>IFERROR(_xll.RssMarket($A34,"時価総額"),"")</f>
        <v>1943521</v>
      </c>
      <c r="G34" s="75">
        <f>T20D35746[[#This Row],[時価総額]]/T20D35746[[#This Row],[現在値]]</f>
        <v>1862.502156205079</v>
      </c>
      <c r="H34" s="20">
        <f>IFERROR(_xll.RssMarket($A34,"PER"),"")</f>
        <v>27.82</v>
      </c>
      <c r="I34" s="57">
        <f>T20D35746[[#This Row],[現在値]] / IFERROR(IF(T20D35746[[#This Row],[PER]] &gt; 0, T20D35746[[#This Row],[PER]], 15), 15)</f>
        <v>37.508986340762043</v>
      </c>
      <c r="J34" s="34">
        <f>IFERROR(_xll.RssMarket($A34,"PBR"),"")</f>
        <v>2.39</v>
      </c>
      <c r="K34" s="32">
        <f>T20D35746[[#This Row],[現在値]]/T20D35746[[#This Row],[PBR]]</f>
        <v>436.61087866108784</v>
      </c>
      <c r="L34" s="116">
        <f>T20D35746[[#This Row],[EPS]]/T20D35746[[#This Row],[BPS]]*100</f>
        <v>8.590941768511863</v>
      </c>
      <c r="M34" s="31">
        <f>IFERROR(_xll.RssMarket($A34,"配当"),"")</f>
        <v>18</v>
      </c>
      <c r="N34" s="88">
        <f>T20D35746[[#This Row],[配当]]/T20D35746[[#This Row],[現在値]]</f>
        <v>1.7249640632486823E-2</v>
      </c>
      <c r="O34" s="126">
        <f>ROUND(
 ((IF(OR(R34="",R34&lt;=0),20,R34)/20)
  *(L34/15))
 /(IFERROR(IF(H34&gt;0,H34,15),15)/15)
 *100,0)</f>
        <v>19</v>
      </c>
      <c r="P34" s="126">
        <f>ROUND(
 ((IF(OR(R34="",R34&lt;=0),20,R34)/20)
  *(L34/15)
  *((MIN(MAX(S34,0),50)/15)+1)
  *(1+MIN(MAX(IFERROR(IF(W34="",0,W34),0),-30),50)/200))
 /(IFERROR(IF(H34&gt;0,H34,15),15)/15)
 *100,0)</f>
        <v>21</v>
      </c>
      <c r="Q34" s="147">
        <f>T20D35746[[#This Row],[スコア⑤]]/T20D35746[[#This Row],[スコア③]]</f>
        <v>1.1052631578947369</v>
      </c>
      <c r="R34" s="76">
        <v>12.32</v>
      </c>
      <c r="T34" s="119">
        <v>2611</v>
      </c>
      <c r="U34" s="76">
        <v>269</v>
      </c>
      <c r="V34" s="76">
        <v>12400</v>
      </c>
      <c r="W34" s="109">
        <f>(T20D35746[[#This Row],[現金及び預金（億）]]-T20D35746[[#This Row],[負債（億）]])/T20D35746[[#This Row],[総資産]]*100</f>
        <v>18.887096774193548</v>
      </c>
    </row>
    <row r="35" spans="1:24" x14ac:dyDescent="0.25">
      <c r="A35" s="69">
        <v>9247</v>
      </c>
      <c r="B35" s="39" t="str">
        <f>IFERROR(_xll.RssMarket($A35,"銘柄名称"),"")</f>
        <v>ＴＲＥホールディングス</v>
      </c>
      <c r="C35" s="72" t="str">
        <f>IFERROR(_xll.RssMarket($A35,"市場部略称"),"")</f>
        <v>東Ｐ</v>
      </c>
      <c r="D35" s="56">
        <f>IFERROR(_xll.RssMarket($A35,"現在値"),"")</f>
        <v>1709</v>
      </c>
      <c r="E35" s="56">
        <f>IFERROR(_xll.RssMarket($A35,"前日比"),"")</f>
        <v>-72</v>
      </c>
      <c r="F35" s="75">
        <f>IFERROR(_xll.RssMarket($A35,"時価総額"),"")</f>
        <v>89911</v>
      </c>
      <c r="G35" s="75">
        <f>T20D35746[[#This Row],[時価総額]]/T20D35746[[#This Row],[現在値]]</f>
        <v>52.610298420128728</v>
      </c>
      <c r="H35" s="20">
        <f>IFERROR(_xll.RssMarket($A35,"PER"),"")</f>
        <v>6.5</v>
      </c>
      <c r="I35" s="57">
        <f>T20D35746[[#This Row],[現在値]] / IFERROR(IF(T20D35746[[#This Row],[PER]] &gt; 0, T20D35746[[#This Row],[PER]], 15), 15)</f>
        <v>262.92307692307691</v>
      </c>
      <c r="J35" s="34">
        <f>IFERROR(_xll.RssMarket($A35,"PBR"),"")</f>
        <v>1.03</v>
      </c>
      <c r="K35" s="32">
        <f>T20D35746[[#This Row],[現在値]]/T20D35746[[#This Row],[PBR]]</f>
        <v>1659.2233009708737</v>
      </c>
      <c r="L35" s="116">
        <f>T20D35746[[#This Row],[EPS]]/T20D35746[[#This Row],[BPS]]*100</f>
        <v>15.846153846153847</v>
      </c>
      <c r="M35" s="31">
        <f>IFERROR(_xll.RssMarket($A35,"配当"),"")</f>
        <v>50</v>
      </c>
      <c r="N35" s="87">
        <f>T20D35746[[#This Row],[配当]]/T20D35746[[#This Row],[現在値]]</f>
        <v>2.9256875365710942E-2</v>
      </c>
      <c r="O35" s="125">
        <f>ROUND(
 ((IF(OR(R35="",R35&lt;=0),20,R35)/20)
  *(L35/15))
 /(IFERROR(IF(H35&gt;0,H35,15),15)/15)
 *100,0)</f>
        <v>191</v>
      </c>
      <c r="P35" s="126">
        <f>ROUND(
 ((IF(OR(R35="",R35&lt;=0),20,R35)/20)
  *(L35/15)
  *((MIN(MAX(S35,0),50)/15)+1)
  *(1+MIN(MAX(IFERROR(IF(W35="",0,W35),0),-30),50)/200))
 /(IFERROR(IF(H35&gt;0,H35,15),15)/15)
 *100,0)</f>
        <v>221</v>
      </c>
      <c r="Q35" s="147">
        <f>T20D35746[[#This Row],[スコア⑤]]/T20D35746[[#This Row],[スコア③]]</f>
        <v>1.1570680628272252</v>
      </c>
      <c r="R35" s="76">
        <v>15.66</v>
      </c>
      <c r="S35" s="76">
        <v>4.21</v>
      </c>
      <c r="T35" s="119">
        <v>299</v>
      </c>
      <c r="U35" s="76">
        <v>607</v>
      </c>
      <c r="V35" s="76">
        <v>1620</v>
      </c>
      <c r="W35" s="109">
        <f>(T20D35746[[#This Row],[現金及び預金（億）]]-T20D35746[[#This Row],[負債（億）]])/T20D35746[[#This Row],[総資産]]*100</f>
        <v>-19.012345679012345</v>
      </c>
    </row>
    <row r="36" spans="1:24" x14ac:dyDescent="0.25">
      <c r="A36" s="69">
        <v>9432</v>
      </c>
      <c r="B36" s="153" t="str">
        <f>IFERROR(_xll.RssMarket($A36,"銘柄名称"),"")</f>
        <v>ＮＴＴ</v>
      </c>
      <c r="C36" s="72" t="str">
        <f>IFERROR(_xll.RssMarket($A36,"市場部略称"),"")</f>
        <v>東Ｐ</v>
      </c>
      <c r="D36" s="56">
        <f>IFERROR(_xll.RssMarket($A36,"現在値"),"")</f>
        <v>154.6</v>
      </c>
      <c r="E36" s="56">
        <f>IFERROR(_xll.RssMarket($A36,"前日比"),"")</f>
        <v>1.2</v>
      </c>
      <c r="F36" s="75">
        <f>IFERROR(_xll.RssMarket($A36,"時価総額"),"")</f>
        <v>13999078</v>
      </c>
      <c r="G36" s="75">
        <f>T20D35746[[#This Row],[時価総額]]/T20D35746[[#This Row],[現在値]]</f>
        <v>90550.310478654603</v>
      </c>
      <c r="H36" s="20">
        <f>IFERROR(_xll.RssMarket($A36,"PER"),"")</f>
        <v>13.1</v>
      </c>
      <c r="I36" s="57">
        <f>T20D35746[[#This Row],[現在値]] / IFERROR(IF(T20D35746[[#This Row],[PER]] &gt; 0, T20D35746[[#This Row],[PER]], 15), 15)</f>
        <v>11.801526717557252</v>
      </c>
      <c r="J36" s="34">
        <f>IFERROR(_xll.RssMarket($A36,"PBR"),"")</f>
        <v>1.38</v>
      </c>
      <c r="K36" s="32">
        <f>T20D35746[[#This Row],[現在値]]/T20D35746[[#This Row],[PBR]]</f>
        <v>112.02898550724638</v>
      </c>
      <c r="L36" s="116">
        <f>T20D35746[[#This Row],[EPS]]/T20D35746[[#This Row],[BPS]]*100</f>
        <v>10.534351145038167</v>
      </c>
      <c r="M36" s="31">
        <f>IFERROR(_xll.RssMarket($A36,"配当"),"")</f>
        <v>5.3</v>
      </c>
      <c r="N36" s="87">
        <f>T20D35746[[#This Row],[配当]]/T20D35746[[#This Row],[現在値]]</f>
        <v>3.428201811125485E-2</v>
      </c>
      <c r="O36" s="125">
        <f>ROUND(
 ((IF(OR(R36="",R36&lt;=0),20,R36)/20)
  *(L36/15))
 /(IFERROR(IF(H36&gt;0,H36,15),15)/15)
 *100,0)</f>
        <v>50</v>
      </c>
      <c r="P36" s="126">
        <f>ROUND(
 ((IF(OR(R36="",R36&lt;=0),20,R36)/20)
  *(L36/15)
  *((MIN(MAX(S36,0),50)/15)+1)
  *(1+MIN(MAX(IFERROR(IF(W36="",0,W36),0),-30),50)/200))
 /(IFERROR(IF(H36&gt;0,H36,15),15)/15)
 *100,0)</f>
        <v>58</v>
      </c>
      <c r="Q36" s="147">
        <f>T20D35746[[#This Row],[スコア⑤]]/T20D35746[[#This Row],[スコア③]]</f>
        <v>1.1599999999999999</v>
      </c>
      <c r="R36" s="76">
        <v>12.47</v>
      </c>
      <c r="S36" s="76">
        <v>5.35</v>
      </c>
      <c r="T36" s="119">
        <v>10000</v>
      </c>
      <c r="U36" s="76">
        <v>112000</v>
      </c>
      <c r="V36" s="76">
        <v>301000</v>
      </c>
      <c r="W36" s="109">
        <f>(T20D35746[[#This Row],[現金及び預金（億）]]-T20D35746[[#This Row],[負債（億）]])/T20D35746[[#This Row],[総資産]]*100</f>
        <v>-33.887043189368768</v>
      </c>
      <c r="X36" s="67" t="s">
        <v>191</v>
      </c>
    </row>
    <row r="37" spans="1:24" x14ac:dyDescent="0.25">
      <c r="A37" s="69">
        <v>6777</v>
      </c>
      <c r="B37" s="39" t="str">
        <f>IFERROR(_xll.RssMarket($A37,"銘柄名称"),"")</f>
        <v>ＳＡＮＴＥＣＨＯＬＤＩＮＧＳ</v>
      </c>
      <c r="C37" s="72" t="str">
        <f>IFERROR(_xll.RssMarket($A37,"市場部略称"),"")</f>
        <v>東Ｓ</v>
      </c>
      <c r="D37" s="56">
        <f>IFERROR(_xll.RssMarket($A37,"現在値"),"")</f>
        <v>17670</v>
      </c>
      <c r="E37" s="56">
        <f>IFERROR(_xll.RssMarket($A37,"前日比"),"")</f>
        <v>250</v>
      </c>
      <c r="F37" s="75">
        <f>IFERROR(_xll.RssMarket($A37,"時価総額"),"")</f>
        <v>211352</v>
      </c>
      <c r="G37" s="75">
        <f>T20D35746[[#This Row],[時価総額]]/T20D35746[[#This Row],[現在値]]</f>
        <v>11.961063950198076</v>
      </c>
      <c r="H37" s="20">
        <f>IFERROR(_xll.RssMarket($A37,"PER"),"")</f>
        <v>37.78</v>
      </c>
      <c r="I37" s="57">
        <f>T20D35746[[#This Row],[現在値]] / IFERROR(IF(T20D35746[[#This Row],[PER]] &gt; 0, T20D35746[[#This Row],[PER]], 15), 15)</f>
        <v>467.70778189518262</v>
      </c>
      <c r="J37" s="34">
        <f>IFERROR(_xll.RssMarket($A37,"PBR"),"")</f>
        <v>9.0299999999999994</v>
      </c>
      <c r="K37" s="32">
        <f>T20D35746[[#This Row],[現在値]]/T20D35746[[#This Row],[PBR]]</f>
        <v>1956.8106312292359</v>
      </c>
      <c r="L37" s="116">
        <f>T20D35746[[#This Row],[EPS]]/T20D35746[[#This Row],[BPS]]*100</f>
        <v>23.901535203811537</v>
      </c>
      <c r="M37" s="31">
        <f>IFERROR(_xll.RssMarket($A37,"配当"),"")</f>
        <v>150</v>
      </c>
      <c r="N37" s="88">
        <f>T20D35746[[#This Row],[配当]]/T20D35746[[#This Row],[現在値]]</f>
        <v>8.4889643463497456E-3</v>
      </c>
      <c r="O37" s="125">
        <f>ROUND(
 ((IF(OR(R37="",R37&lt;=0),20,R37)/20)
  *(L37/15))
 /(IFERROR(IF(H37&gt;0,H37,15),15)/15)
 *100,0)</f>
        <v>90</v>
      </c>
      <c r="P37" s="125">
        <f>ROUND(
 ((IF(OR(R37="",R37&lt;=0),20,R37)/20)
  *(L37/15)
  *((MIN(MAX(S37,0),50)/15)+1)
  *(1+MIN(MAX(IFERROR(IF(W37="",0,W37),0),-30),50)/200))
 /(IFERROR(IF(H37&gt;0,H37,15),15)/15)
 *100,0)</f>
        <v>105</v>
      </c>
      <c r="Q37" s="147">
        <f>T20D35746[[#This Row],[スコア⑤]]/T20D35746[[#This Row],[スコア③]]</f>
        <v>1.1666666666666667</v>
      </c>
      <c r="R37" s="76">
        <v>28.46</v>
      </c>
      <c r="T37" s="119">
        <v>126</v>
      </c>
      <c r="U37" s="76">
        <v>27.2</v>
      </c>
      <c r="V37" s="76">
        <v>295</v>
      </c>
      <c r="W37" s="109">
        <f>(T20D35746[[#This Row],[現金及び預金（億）]]-T20D35746[[#This Row],[負債（億）]])/T20D35746[[#This Row],[総資産]]*100</f>
        <v>33.49152542372881</v>
      </c>
    </row>
    <row r="38" spans="1:24" x14ac:dyDescent="0.25">
      <c r="A38" s="69">
        <v>6088</v>
      </c>
      <c r="B38" s="39" t="str">
        <f>IFERROR(_xll.RssMarket($A38,"銘柄名称"),"")</f>
        <v>シグマクシス・ホールディンク</v>
      </c>
      <c r="C38" s="72" t="str">
        <f>IFERROR(_xll.RssMarket($A38,"市場部略称"),"")</f>
        <v>東Ｐ</v>
      </c>
      <c r="D38" s="56">
        <f>IFERROR(_xll.RssMarket($A38,"現在値"),"")</f>
        <v>658</v>
      </c>
      <c r="E38" s="56">
        <f>IFERROR(_xll.RssMarket($A38,"前日比"),"")</f>
        <v>3</v>
      </c>
      <c r="F38" s="75">
        <f>IFERROR(_xll.RssMarket($A38,"時価総額"),"")</f>
        <v>56588</v>
      </c>
      <c r="G38" s="75">
        <f>T20D35746[[#This Row],[時価総額]]/T20D35746[[#This Row],[現在値]]</f>
        <v>86</v>
      </c>
      <c r="H38" s="20">
        <f>IFERROR(_xll.RssMarket($A38,"PER"),"")</f>
        <v>12.32</v>
      </c>
      <c r="I38" s="57">
        <f>T20D35746[[#This Row],[現在値]] / IFERROR(IF(T20D35746[[#This Row],[PER]] &gt; 0, T20D35746[[#This Row],[PER]], 15), 15)</f>
        <v>53.409090909090907</v>
      </c>
      <c r="J38" s="34">
        <f>IFERROR(_xll.RssMarket($A38,"PBR"),"")</f>
        <v>3.8</v>
      </c>
      <c r="K38" s="32">
        <f>T20D35746[[#This Row],[現在値]]/T20D35746[[#This Row],[PBR]]</f>
        <v>173.15789473684211</v>
      </c>
      <c r="L38" s="116">
        <f>T20D35746[[#This Row],[EPS]]/T20D35746[[#This Row],[BPS]]*100</f>
        <v>30.844155844155839</v>
      </c>
      <c r="M38" s="31">
        <f>IFERROR(_xll.RssMarket($A38,"配当"),"")</f>
        <v>26</v>
      </c>
      <c r="N38" s="87">
        <f>T20D35746[[#This Row],[配当]]/T20D35746[[#This Row],[現在値]]</f>
        <v>3.9513677811550151E-2</v>
      </c>
      <c r="O38" s="126">
        <f>ROUND(
 ((IF(OR(R38="",R38&lt;=0),20,R38)/20)
  *(L38/15))
 /(IFERROR(IF(H38&gt;0,H38,15),15)/15)
 *100,0)</f>
        <v>290</v>
      </c>
      <c r="P38" s="126">
        <f>ROUND(
 ((IF(OR(R38="",R38&lt;=0),20,R38)/20)
  *(L38/15)
  *((MIN(MAX(S38,0),50)/15)+1)
  *(1+MIN(MAX(IFERROR(IF(W38="",0,W38),0),-30),50)/200))
 /(IFERROR(IF(H38&gt;0,H38,15),15)/15)
 *100,0)</f>
        <v>341</v>
      </c>
      <c r="Q38" s="148">
        <f>T20D35746[[#This Row],[スコア⑤]]/T20D35746[[#This Row],[スコア③]]</f>
        <v>1.1758620689655173</v>
      </c>
      <c r="R38" s="80">
        <v>23.17</v>
      </c>
      <c r="T38" s="119">
        <v>69.5</v>
      </c>
      <c r="U38" s="76">
        <v>0</v>
      </c>
      <c r="V38" s="76">
        <v>197</v>
      </c>
      <c r="W38" s="123">
        <f>(T20D35746[[#This Row],[現金及び預金（億）]]-T20D35746[[#This Row],[負債（億）]])/T20D35746[[#This Row],[総資産]]*100</f>
        <v>35.279187817258887</v>
      </c>
    </row>
    <row r="39" spans="1:24" x14ac:dyDescent="0.25">
      <c r="A39" s="69">
        <v>5533</v>
      </c>
      <c r="B39" s="39" t="str">
        <f>IFERROR(_xll.RssMarket($A39,"銘柄名称"),"")</f>
        <v>エリッツホールディングス</v>
      </c>
      <c r="C39" s="72" t="str">
        <f>IFERROR(_xll.RssMarket($A39,"市場部略称"),"")</f>
        <v>東Ｓ</v>
      </c>
      <c r="D39" s="56">
        <f>IFERROR(_xll.RssMarket($A39,"現在値"),"")</f>
        <v>1997</v>
      </c>
      <c r="E39" s="56">
        <f>IFERROR(_xll.RssMarket($A39,"前日比"),"")</f>
        <v>19</v>
      </c>
      <c r="F39" s="75">
        <f>IFERROR(_xll.RssMarket($A39,"時価総額"),"")</f>
        <v>7010</v>
      </c>
      <c r="G39" s="75">
        <f>T20D35746[[#This Row],[時価総額]]/T20D35746[[#This Row],[現在値]]</f>
        <v>3.5102653980971459</v>
      </c>
      <c r="H39" s="20">
        <f>IFERROR(_xll.RssMarket($A39,"PER"),"")</f>
        <v>9.73</v>
      </c>
      <c r="I39" s="57">
        <f>T20D35746[[#This Row],[現在値]] / IFERROR(IF(T20D35746[[#This Row],[PER]] &gt; 0, T20D35746[[#This Row],[PER]], 15), 15)</f>
        <v>205.24152106885919</v>
      </c>
      <c r="J39" s="34">
        <f>IFERROR(_xll.RssMarket($A39,"PBR"),"")</f>
        <v>1.3</v>
      </c>
      <c r="K39" s="32">
        <f>T20D35746[[#This Row],[現在値]]/T20D35746[[#This Row],[PBR]]</f>
        <v>1536.1538461538462</v>
      </c>
      <c r="L39" s="116">
        <f>T20D35746[[#This Row],[EPS]]/T20D35746[[#This Row],[BPS]]*100</f>
        <v>13.360739979445013</v>
      </c>
      <c r="M39" s="31">
        <f>IFERROR(_xll.RssMarket($A39,"配当"),"")</f>
        <v>70</v>
      </c>
      <c r="N39" s="88">
        <f>T20D35746[[#This Row],[配当]]/T20D35746[[#This Row],[現在値]]</f>
        <v>3.5052578868302452E-2</v>
      </c>
      <c r="O39" s="125">
        <f>ROUND(
 ((IF(OR(R39="",R39&lt;=0),20,R39)/20)
  *(L39/15))
 /(IFERROR(IF(H39&gt;0,H39,15),15)/15)
 *100,0)</f>
        <v>112</v>
      </c>
      <c r="P39" s="126">
        <f>ROUND(
 ((IF(OR(R39="",R39&lt;=0),20,R39)/20)
  *(L39/15)
  *((MIN(MAX(S39,0),50)/15)+1)
  *(1+MIN(MAX(IFERROR(IF(W39="",0,W39),0),-30),50)/200))
 /(IFERROR(IF(H39&gt;0,H39,15),15)/15)
 *100,0)</f>
        <v>135</v>
      </c>
      <c r="Q39" s="147">
        <f>T20D35746[[#This Row],[スコア⑤]]/T20D35746[[#This Row],[スコア③]]</f>
        <v>1.2053571428571428</v>
      </c>
      <c r="R39" s="76">
        <v>16.329999999999998</v>
      </c>
      <c r="S39" s="76">
        <v>2</v>
      </c>
      <c r="T39" s="119">
        <v>45</v>
      </c>
      <c r="U39" s="76">
        <v>33.69</v>
      </c>
      <c r="V39" s="76">
        <v>95.5</v>
      </c>
      <c r="W39" s="109">
        <f>(T20D35746[[#This Row],[現金及び預金（億）]]-T20D35746[[#This Row],[負債（億）]])/T20D35746[[#This Row],[総資産]]*100</f>
        <v>11.842931937172779</v>
      </c>
    </row>
    <row r="40" spans="1:24" x14ac:dyDescent="0.25">
      <c r="A40" s="69">
        <v>7378</v>
      </c>
      <c r="B40" s="39" t="str">
        <f>IFERROR(_xll.RssMarket($A40,"銘柄名称"),"")</f>
        <v>アシロ</v>
      </c>
      <c r="C40" s="72" t="str">
        <f>IFERROR(_xll.RssMarket($A40,"市場部略称"),"")</f>
        <v>東Ｇ</v>
      </c>
      <c r="D40" s="56">
        <f>IFERROR(_xll.RssMarket($A40,"現在値"),"")</f>
        <v>1763</v>
      </c>
      <c r="E40" s="56">
        <f>IFERROR(_xll.RssMarket($A40,"前日比"),"")</f>
        <v>-50</v>
      </c>
      <c r="F40" s="75">
        <f>IFERROR(_xll.RssMarket($A40,"時価総額"),"")</f>
        <v>13011</v>
      </c>
      <c r="G40" s="75">
        <f>T20D35746[[#This Row],[時価総額]]/T20D35746[[#This Row],[現在値]]</f>
        <v>7.3800340328984682</v>
      </c>
      <c r="H40" s="20">
        <f>IFERROR(_xll.RssMarket($A40,"PER"),"")</f>
        <v>12.73</v>
      </c>
      <c r="I40" s="57">
        <f>T20D35746[[#This Row],[現在値]] / IFERROR(IF(T20D35746[[#This Row],[PER]] &gt; 0, T20D35746[[#This Row],[PER]], 15), 15)</f>
        <v>138.49175176747841</v>
      </c>
      <c r="J40" s="34">
        <f>IFERROR(_xll.RssMarket($A40,"PBR"),"")</f>
        <v>4.0999999999999996</v>
      </c>
      <c r="K40" s="32">
        <f>T20D35746[[#This Row],[現在値]]/T20D35746[[#This Row],[PBR]]</f>
        <v>430.00000000000006</v>
      </c>
      <c r="L40" s="116">
        <f>T20D35746[[#This Row],[EPS]]/T20D35746[[#This Row],[BPS]]*100</f>
        <v>32.207384131971715</v>
      </c>
      <c r="M40" s="31">
        <f>IFERROR(_xll.RssMarket($A40,"配当"),"")</f>
        <v>40.33</v>
      </c>
      <c r="N40" s="88">
        <f>T20D35746[[#This Row],[配当]]/T20D35746[[#This Row],[現在値]]</f>
        <v>2.2875779920589902E-2</v>
      </c>
      <c r="O40" s="126">
        <f>ROUND(
 ((IF(OR(R40="",R40&lt;=0),20,R40)/20)
  *(L40/15))
 /(IFERROR(IF(H40&gt;0,H40,15),15)/15)
 *100,0)</f>
        <v>271</v>
      </c>
      <c r="P40" s="125">
        <f>ROUND(
 ((IF(OR(R40="",R40&lt;=0),20,R40)/20)
  *(L40/15)
  *((MIN(MAX(S40,0),50)/15)+1)
  *(1+MIN(MAX(IFERROR(IF(W40="",0,W40),0),-30),50)/200))
 /(IFERROR(IF(H40&gt;0,H40,15),15)/15)
 *100,0)</f>
        <v>328</v>
      </c>
      <c r="Q40" s="147">
        <f>T20D35746[[#This Row],[スコア⑤]]/T20D35746[[#This Row],[スコア③]]</f>
        <v>1.2103321033210332</v>
      </c>
      <c r="R40" s="80">
        <v>21.43</v>
      </c>
      <c r="S40" s="80">
        <v>0</v>
      </c>
      <c r="T40" s="119">
        <v>24.7</v>
      </c>
      <c r="U40" s="76">
        <v>4.25</v>
      </c>
      <c r="V40" s="76">
        <v>48.3</v>
      </c>
      <c r="W40" s="123">
        <f>(T20D35746[[#This Row],[現金及び預金（億）]]-T20D35746[[#This Row],[負債（億）]])/T20D35746[[#This Row],[総資産]]*100</f>
        <v>42.339544513457554</v>
      </c>
      <c r="X40" s="67" t="s">
        <v>190</v>
      </c>
    </row>
    <row r="41" spans="1:24" x14ac:dyDescent="0.25">
      <c r="A41" s="69">
        <v>4587</v>
      </c>
      <c r="B41" s="39" t="str">
        <f>IFERROR(_xll.RssMarket($A41,"銘柄名称"),"")</f>
        <v>ペプチドリーム</v>
      </c>
      <c r="C41" s="72" t="str">
        <f>IFERROR(_xll.RssMarket($A41,"市場部略称"),"")</f>
        <v>東Ｐ</v>
      </c>
      <c r="D41" s="56">
        <f>IFERROR(_xll.RssMarket($A41,"現在値"),"")</f>
        <v>1518.5</v>
      </c>
      <c r="E41" s="56">
        <f>IFERROR(_xll.RssMarket($A41,"前日比"),"")</f>
        <v>-21</v>
      </c>
      <c r="F41" s="75">
        <f>IFERROR(_xll.RssMarket($A41,"時価総額"),"")</f>
        <v>197420</v>
      </c>
      <c r="G41" s="75">
        <f>T20D35746[[#This Row],[時価総額]]/T20D35746[[#This Row],[現在値]]</f>
        <v>130.00987816924598</v>
      </c>
      <c r="H41" s="95">
        <f>IFERROR(_xll.RssMarket($A41,"PER"),"")</f>
        <v>0</v>
      </c>
      <c r="I41" s="57">
        <f>T20D35746[[#This Row],[現在値]] / IFERROR(IF(T20D35746[[#This Row],[PER]] &gt; 0, T20D35746[[#This Row],[PER]], 15), 15)</f>
        <v>101.23333333333333</v>
      </c>
      <c r="J41" s="34">
        <f>IFERROR(_xll.RssMarket($A41,"PBR"),"")</f>
        <v>3.65</v>
      </c>
      <c r="K41" s="32">
        <f>T20D35746[[#This Row],[現在値]]/T20D35746[[#This Row],[PBR]]</f>
        <v>416.02739726027397</v>
      </c>
      <c r="L41" s="116">
        <f>T20D35746[[#This Row],[EPS]]/T20D35746[[#This Row],[BPS]]*100</f>
        <v>24.333333333333336</v>
      </c>
      <c r="M41" s="31">
        <f>IFERROR(_xll.RssMarket($A41,"配当"),"")</f>
        <v>0</v>
      </c>
      <c r="N41" s="88">
        <f>T20D35746[[#This Row],[配当]]/T20D35746[[#This Row],[現在値]]</f>
        <v>0</v>
      </c>
      <c r="O41" s="126">
        <f>ROUND(
 ((IF(OR(R41="",R41&lt;=0),20,R41)/20)
  *(L41/15))
 /(IFERROR(IF(H41&gt;0,H41,15),15)/15)
 *100,0)</f>
        <v>358</v>
      </c>
      <c r="P41" s="126">
        <f>ROUND(
 ((IF(OR(R41="",R41&lt;=0),20,R41)/20)
  *(L41/15)
  *((MIN(MAX(S41,0),50)/15)+1)
  *(1+MIN(MAX(IFERROR(IF(W41="",0,W41),0),-30),50)/200))
 /(IFERROR(IF(H41&gt;0,H41,15),15)/15)
 *100,0)</f>
        <v>436</v>
      </c>
      <c r="Q41" s="147">
        <f>T20D35746[[#This Row],[スコア⑤]]/T20D35746[[#This Row],[スコア③]]</f>
        <v>1.217877094972067</v>
      </c>
      <c r="R41" s="80">
        <v>44.08</v>
      </c>
      <c r="S41" s="76">
        <v>0.87</v>
      </c>
      <c r="T41" s="119">
        <v>481</v>
      </c>
      <c r="U41" s="76">
        <v>196</v>
      </c>
      <c r="V41" s="76">
        <v>928</v>
      </c>
      <c r="W41" s="123">
        <f>(T20D35746[[#This Row],[現金及び預金（億）]]-T20D35746[[#This Row],[負債（億）]])/T20D35746[[#This Row],[総資産]]*100</f>
        <v>30.711206896551722</v>
      </c>
    </row>
    <row r="42" spans="1:24" x14ac:dyDescent="0.25">
      <c r="A42" s="69">
        <v>8801</v>
      </c>
      <c r="B42" s="153" t="str">
        <f>IFERROR(_xll.RssMarket($A42,"銘柄名称"),"")</f>
        <v>三井不動産</v>
      </c>
      <c r="C42" s="72" t="str">
        <f>IFERROR(_xll.RssMarket($A42,"市場部略称"),"")</f>
        <v>東Ｐ</v>
      </c>
      <c r="D42" s="56">
        <f>IFERROR(_xll.RssMarket($A42,"現在値"),"")</f>
        <v>2081.5</v>
      </c>
      <c r="E42" s="56">
        <f>IFERROR(_xll.RssMarket($A42,"前日比"),"")</f>
        <v>-66</v>
      </c>
      <c r="F42" s="75">
        <f>IFERROR(_xll.RssMarket($A42,"時価総額"),"")</f>
        <v>5791127</v>
      </c>
      <c r="G42" s="75">
        <f>T20D35746[[#This Row],[時価総額]]/T20D35746[[#This Row],[現在値]]</f>
        <v>2782.1892865721834</v>
      </c>
      <c r="H42" s="20">
        <f>IFERROR(_xll.RssMarket($A42,"PER"),"")</f>
        <v>21.06</v>
      </c>
      <c r="I42" s="57">
        <f>T20D35746[[#This Row],[現在値]] / IFERROR(IF(T20D35746[[#This Row],[PER]] &gt; 0, T20D35746[[#This Row],[PER]], 15), 15)</f>
        <v>98.836657169990502</v>
      </c>
      <c r="J42" s="34">
        <f>IFERROR(_xll.RssMarket($A42,"PBR"),"")</f>
        <v>1.78</v>
      </c>
      <c r="K42" s="32">
        <f>T20D35746[[#This Row],[現在値]]/T20D35746[[#This Row],[PBR]]</f>
        <v>1169.3820224719102</v>
      </c>
      <c r="L42" s="116">
        <f>T20D35746[[#This Row],[EPS]]/T20D35746[[#This Row],[BPS]]*100</f>
        <v>8.4520417853751173</v>
      </c>
      <c r="M42" s="31">
        <f>IFERROR(_xll.RssMarket($A42,"配当"),"")</f>
        <v>34</v>
      </c>
      <c r="N42" s="88">
        <f>T20D35746[[#This Row],[配当]]/T20D35746[[#This Row],[現在値]]</f>
        <v>1.6334374249339419E-2</v>
      </c>
      <c r="O42" s="125">
        <f>ROUND(
 ((IF(OR(R42="",R42&lt;=0),20,R42)/20)
  *(L42/15))
 /(IFERROR(IF(H42&gt;0,H42,15),15)/15)
 *100,0)</f>
        <v>40</v>
      </c>
      <c r="P42" s="125">
        <f>ROUND(
 ((IF(OR(R42="",R42&lt;=0),20,R42)/20)
  *(L42/15)
  *((MIN(MAX(S42,0),50)/15)+1)
  *(1+MIN(MAX(IFERROR(IF(W42="",0,W42),0),-30),50)/200))
 /(IFERROR(IF(H42&gt;0,H42,15),15)/15)
 *100,0)</f>
        <v>49</v>
      </c>
      <c r="Q42" s="147">
        <f>T20D35746[[#This Row],[スコア⑤]]/T20D35746[[#This Row],[スコア③]]</f>
        <v>1.2250000000000001</v>
      </c>
      <c r="S42" s="76">
        <v>6.74</v>
      </c>
      <c r="T42" s="119">
        <v>1633</v>
      </c>
      <c r="U42" s="76">
        <v>39500</v>
      </c>
      <c r="V42" s="76">
        <v>98600</v>
      </c>
      <c r="W42" s="109">
        <f>(T20D35746[[#This Row],[現金及び預金（億）]]-T20D35746[[#This Row],[負債（億）]])/T20D35746[[#This Row],[総資産]]*100</f>
        <v>-38.404665314401619</v>
      </c>
      <c r="X42" s="67" t="s">
        <v>191</v>
      </c>
    </row>
    <row r="43" spans="1:24" x14ac:dyDescent="0.25">
      <c r="A43" s="69">
        <v>7317</v>
      </c>
      <c r="B43" s="39" t="str">
        <f>IFERROR(_xll.RssMarket($A43,"銘柄名称"),"")</f>
        <v>松屋アールアンドディ</v>
      </c>
      <c r="C43" s="72" t="str">
        <f>IFERROR(_xll.RssMarket($A43,"市場部略称"),"")</f>
        <v>東Ｇ</v>
      </c>
      <c r="D43" s="56">
        <f>IFERROR(_xll.RssMarket($A43,"現在値"),"")</f>
        <v>1090</v>
      </c>
      <c r="E43" s="56">
        <f>IFERROR(_xll.RssMarket($A43,"前日比"),"")</f>
        <v>-1</v>
      </c>
      <c r="F43" s="75">
        <f>IFERROR(_xll.RssMarket($A43,"時価総額"),"")</f>
        <v>23336</v>
      </c>
      <c r="G43" s="75">
        <f>T20D35746[[#This Row],[時価総額]]/T20D35746[[#This Row],[現在値]]</f>
        <v>21.409174311926606</v>
      </c>
      <c r="H43" s="20">
        <f>IFERROR(_xll.RssMarket($A43,"PER"),"")</f>
        <v>14.57</v>
      </c>
      <c r="I43" s="57">
        <f>T20D35746[[#This Row],[現在値]] / IFERROR(IF(T20D35746[[#This Row],[PER]] &gt; 0, T20D35746[[#This Row],[PER]], 15), 15)</f>
        <v>74.811256005490733</v>
      </c>
      <c r="J43" s="34">
        <f>IFERROR(_xll.RssMarket($A43,"PBR"),"")</f>
        <v>3.37</v>
      </c>
      <c r="K43" s="32">
        <f>T20D35746[[#This Row],[現在値]]/T20D35746[[#This Row],[PBR]]</f>
        <v>323.44213649851633</v>
      </c>
      <c r="L43" s="116">
        <f>T20D35746[[#This Row],[EPS]]/T20D35746[[#This Row],[BPS]]*100</f>
        <v>23.129718599862731</v>
      </c>
      <c r="M43" s="31">
        <f>IFERROR(_xll.RssMarket($A43,"配当"),"")</f>
        <v>0</v>
      </c>
      <c r="N43" s="88">
        <f>T20D35746[[#This Row],[配当]]/T20D35746[[#This Row],[現在値]]</f>
        <v>0</v>
      </c>
      <c r="O43" s="125">
        <f>ROUND(
 ((IF(OR(R43="",R43&lt;=0),20,R43)/20)
  *(L43/15))
 /(IFERROR(IF(H43&gt;0,H43,15),15)/15)
 *100,0)</f>
        <v>165</v>
      </c>
      <c r="P43" s="126">
        <f>ROUND(
 ((IF(OR(R43="",R43&lt;=0),20,R43)/20)
  *(L43/15)
  *((MIN(MAX(S43,0),50)/15)+1)
  *(1+MIN(MAX(IFERROR(IF(W43="",0,W43),0),-30),50)/200))
 /(IFERROR(IF(H43&gt;0,H43,15),15)/15)
 *100,0)</f>
        <v>204</v>
      </c>
      <c r="Q43" s="147">
        <f>T20D35746[[#This Row],[スコア⑤]]/T20D35746[[#This Row],[スコア③]]</f>
        <v>1.2363636363636363</v>
      </c>
      <c r="R43" s="76">
        <v>20.83</v>
      </c>
      <c r="S43" s="76">
        <v>2.2200000000000002</v>
      </c>
      <c r="T43" s="119">
        <v>39.799999999999997</v>
      </c>
      <c r="U43" s="76">
        <v>23.1</v>
      </c>
      <c r="V43" s="76">
        <v>109</v>
      </c>
      <c r="W43" s="109">
        <f>(T20D35746[[#This Row],[現金及び預金（億）]]-T20D35746[[#This Row],[負債（億）]])/T20D35746[[#This Row],[総資産]]*100</f>
        <v>15.321100917431188</v>
      </c>
    </row>
    <row r="44" spans="1:24" x14ac:dyDescent="0.25">
      <c r="A44" s="69">
        <v>6194</v>
      </c>
      <c r="B44" s="39" t="str">
        <f>IFERROR(_xll.RssMarket($A44,"銘柄名称"),"")</f>
        <v>アトラエ</v>
      </c>
      <c r="C44" s="72" t="str">
        <f>IFERROR(_xll.RssMarket($A44,"市場部略称"),"")</f>
        <v>東Ｐ</v>
      </c>
      <c r="D44" s="56">
        <f>IFERROR(_xll.RssMarket($A44,"現在値"),"")</f>
        <v>718</v>
      </c>
      <c r="E44" s="56">
        <f>IFERROR(_xll.RssMarket($A44,"前日比"),"")</f>
        <v>11</v>
      </c>
      <c r="F44" s="75">
        <f>IFERROR(_xll.RssMarket($A44,"時価総額"),"")</f>
        <v>16525</v>
      </c>
      <c r="G44" s="75">
        <f>T20D35746[[#This Row],[時価総額]]/T20D35746[[#This Row],[現在値]]</f>
        <v>23.015320334261837</v>
      </c>
      <c r="H44" s="20">
        <f>IFERROR(_xll.RssMarket($A44,"PER"),"")</f>
        <v>21.05</v>
      </c>
      <c r="I44" s="57">
        <f>T20D35746[[#This Row],[現在値]] / IFERROR(IF(T20D35746[[#This Row],[PER]] &gt; 0, T20D35746[[#This Row],[PER]], 15), 15)</f>
        <v>34.109263657957243</v>
      </c>
      <c r="J44" s="34">
        <f>IFERROR(_xll.RssMarket($A44,"PBR"),"")</f>
        <v>3.76</v>
      </c>
      <c r="K44" s="32">
        <f>T20D35746[[#This Row],[現在値]]/T20D35746[[#This Row],[PBR]]</f>
        <v>190.95744680851064</v>
      </c>
      <c r="L44" s="116">
        <f>T20D35746[[#This Row],[EPS]]/T20D35746[[#This Row],[BPS]]*100</f>
        <v>17.862232779097386</v>
      </c>
      <c r="M44" s="31">
        <f>IFERROR(_xll.RssMarket($A44,"配当"),"")</f>
        <v>33</v>
      </c>
      <c r="N44" s="87">
        <f>T20D35746[[#This Row],[配当]]/T20D35746[[#This Row],[現在値]]</f>
        <v>4.596100278551532E-2</v>
      </c>
      <c r="O44" s="126">
        <f>ROUND(
 ((IF(OR(R44="",R44&lt;=0),20,R44)/20)
  *(L44/15))
 /(IFERROR(IF(H44&gt;0,H44,15),15)/15)
 *100,0)</f>
        <v>73</v>
      </c>
      <c r="P44" s="125">
        <f>ROUND(
 ((IF(OR(R44="",R44&lt;=0),20,R44)/20)
  *(L44/15)
  *((MIN(MAX(S44,0),50)/15)+1)
  *(1+MIN(MAX(IFERROR(IF(W44="",0,W44),0),-30),50)/200))
 /(IFERROR(IF(H44&gt;0,H44,15),15)/15)
 *100,0)</f>
        <v>91</v>
      </c>
      <c r="Q44" s="147">
        <f>T20D35746[[#This Row],[スコア⑤]]/T20D35746[[#This Row],[スコア③]]</f>
        <v>1.2465753424657535</v>
      </c>
      <c r="R44" s="80">
        <v>17.11</v>
      </c>
      <c r="S44" s="80"/>
      <c r="T44" s="119">
        <v>43.6</v>
      </c>
      <c r="U44" s="76">
        <v>5</v>
      </c>
      <c r="V44" s="76">
        <v>72.2</v>
      </c>
      <c r="W44" s="123">
        <f>(T20D35746[[#This Row],[現金及び預金（億）]]-T20D35746[[#This Row],[負債（億）]])/T20D35746[[#This Row],[総資産]]*100</f>
        <v>53.46260387811634</v>
      </c>
    </row>
    <row r="45" spans="1:24" x14ac:dyDescent="0.25">
      <c r="A45" s="69">
        <v>6613</v>
      </c>
      <c r="B45" s="39" t="str">
        <f>IFERROR(_xll.RssMarket($A45,"銘柄名称"),"")</f>
        <v>ＱＤレーザ</v>
      </c>
      <c r="C45" s="72" t="str">
        <f>IFERROR(_xll.RssMarket($A45,"市場部略称"),"")</f>
        <v>東Ｇ</v>
      </c>
      <c r="D45" s="56">
        <f>IFERROR(_xll.RssMarket($A45,"現在値"),"")</f>
        <v>615</v>
      </c>
      <c r="E45" s="56">
        <f>IFERROR(_xll.RssMarket($A45,"前日比"),"")</f>
        <v>-20</v>
      </c>
      <c r="F45" s="75">
        <f>IFERROR(_xll.RssMarket($A45,"時価総額"),"")</f>
        <v>25685</v>
      </c>
      <c r="G45" s="75">
        <f>T20D35746[[#This Row],[時価総額]]/T20D35746[[#This Row],[現在値]]</f>
        <v>41.764227642276424</v>
      </c>
      <c r="H45" s="20">
        <f>IFERROR(_xll.RssMarket($A45,"PER"),"")</f>
        <v>0</v>
      </c>
      <c r="I45" s="57">
        <f>T20D35746[[#This Row],[現在値]] / IFERROR(IF(T20D35746[[#This Row],[PER]] &gt; 0, T20D35746[[#This Row],[PER]], 15), 15)</f>
        <v>41</v>
      </c>
      <c r="J45" s="34">
        <f>IFERROR(_xll.RssMarket($A45,"PBR"),"")</f>
        <v>5.08</v>
      </c>
      <c r="K45" s="32">
        <f>T20D35746[[#This Row],[現在値]]/T20D35746[[#This Row],[PBR]]</f>
        <v>121.06299212598425</v>
      </c>
      <c r="L45" s="116">
        <f>T20D35746[[#This Row],[EPS]]/T20D35746[[#This Row],[BPS]]*100</f>
        <v>33.866666666666667</v>
      </c>
      <c r="M45" s="31">
        <f>IFERROR(_xll.RssMarket($A45,"配当"),"")</f>
        <v>0</v>
      </c>
      <c r="N45" s="88">
        <f>T20D35746[[#This Row],[配当]]/T20D35746[[#This Row],[現在値]]</f>
        <v>0</v>
      </c>
      <c r="O45" s="126">
        <f>ROUND(
 ((IF(OR(R45="",R45&lt;=0),20,R45)/20)
  *(L45/15))
 /(IFERROR(IF(H45&gt;0,H45,15),15)/15)
 *100,0)</f>
        <v>226</v>
      </c>
      <c r="P45" s="125">
        <f>ROUND(
 ((IF(OR(R45="",R45&lt;=0),20,R45)/20)
  *(L45/15)
  *((MIN(MAX(S45,0),50)/15)+1)
  *(1+MIN(MAX(IFERROR(IF(W45="",0,W45),0),-30),50)/200))
 /(IFERROR(IF(H45&gt;0,H45,15),15)/15)
 *100,0)</f>
        <v>282</v>
      </c>
      <c r="Q45" s="147">
        <f>T20D35746[[#This Row],[スコア⑤]]/T20D35746[[#This Row],[スコア③]]</f>
        <v>1.247787610619469</v>
      </c>
      <c r="T45" s="119">
        <v>37.5</v>
      </c>
      <c r="V45" s="76">
        <v>55.1</v>
      </c>
      <c r="W45" s="123">
        <f>(T20D35746[[#This Row],[現金及び預金（億）]]-T20D35746[[#This Row],[負債（億）]])/T20D35746[[#This Row],[総資産]]*100</f>
        <v>68.058076225045369</v>
      </c>
    </row>
    <row r="46" spans="1:24" x14ac:dyDescent="0.25">
      <c r="A46" s="69" t="s">
        <v>77</v>
      </c>
      <c r="B46" s="39" t="str">
        <f>IFERROR(_xll.RssMarket($A46,"銘柄名称"),"")</f>
        <v>豆蔵</v>
      </c>
      <c r="C46" s="72" t="str">
        <f>IFERROR(_xll.RssMarket($A46,"市場部略称"),"")</f>
        <v>東Ｇ</v>
      </c>
      <c r="D46" s="56">
        <f>IFERROR(_xll.RssMarket($A46,"現在値"),"")</f>
        <v>3540</v>
      </c>
      <c r="E46" s="56">
        <f>IFERROR(_xll.RssMarket($A46,"前日比"),"")</f>
        <v>-5</v>
      </c>
      <c r="F46" s="75">
        <f>IFERROR(_xll.RssMarket($A46,"時価総額"),"")</f>
        <v>56817</v>
      </c>
      <c r="G46" s="75">
        <f>T20D35746[[#This Row],[時価総額]]/T20D35746[[#This Row],[現在値]]</f>
        <v>16.05</v>
      </c>
      <c r="H46" s="20">
        <f>IFERROR(_xll.RssMarket($A46,"PER"),"")</f>
        <v>17.75</v>
      </c>
      <c r="I46" s="57">
        <f>T20D35746[[#This Row],[現在値]] / IFERROR(IF(T20D35746[[#This Row],[PER]] &gt; 0, T20D35746[[#This Row],[PER]], 15), 15)</f>
        <v>199.43661971830986</v>
      </c>
      <c r="J46" s="34">
        <f>IFERROR(_xll.RssMarket($A46,"PBR"),"")</f>
        <v>17.57</v>
      </c>
      <c r="K46" s="32">
        <f>T20D35746[[#This Row],[現在値]]/T20D35746[[#This Row],[PBR]]</f>
        <v>201.47979510529311</v>
      </c>
      <c r="L46" s="116">
        <f>T20D35746[[#This Row],[EPS]]/T20D35746[[#This Row],[BPS]]*100</f>
        <v>98.985915492957744</v>
      </c>
      <c r="M46" s="31">
        <f>IFERROR(_xll.RssMarket($A46,"配当"),"")</f>
        <v>61</v>
      </c>
      <c r="N46" s="88">
        <f>T20D35746[[#This Row],[配当]]/T20D35746[[#This Row],[現在値]]</f>
        <v>1.7231638418079096E-2</v>
      </c>
      <c r="O46" s="126">
        <f>ROUND(
 ((IF(OR(R46="",R46&lt;=0),20,R46)/20)
  *(L46/15))
 /(IFERROR(IF(H46&gt;0,H46,15),15)/15)
 *100,0)</f>
        <v>547</v>
      </c>
      <c r="P46" s="126">
        <f>ROUND(
 ((IF(OR(R46="",R46&lt;=0),20,R46)/20)
  *(L46/15)
  *((MIN(MAX(S46,0),50)/15)+1)
  *(1+MIN(MAX(IFERROR(IF(W46="",0,W46),0),-30),50)/200))
 /(IFERROR(IF(H46&gt;0,H46,15),15)/15)
 *100,0)</f>
        <v>685</v>
      </c>
      <c r="Q46" s="147">
        <f>T20D35746[[#This Row],[スコア⑤]]/T20D35746[[#This Row],[スコア③]]</f>
        <v>1.2522851919561244</v>
      </c>
      <c r="R46" s="76">
        <v>19.62</v>
      </c>
      <c r="S46" s="76">
        <v>0.86</v>
      </c>
      <c r="T46" s="119">
        <v>18.3</v>
      </c>
      <c r="U46" s="76">
        <v>1</v>
      </c>
      <c r="V46" s="76">
        <v>47.1</v>
      </c>
      <c r="W46" s="123">
        <f>(T20D35746[[#This Row],[現金及び預金（億）]]-T20D35746[[#This Row],[負債（億）]])/T20D35746[[#This Row],[総資産]]*100</f>
        <v>36.730360934182592</v>
      </c>
    </row>
    <row r="47" spans="1:24" x14ac:dyDescent="0.25">
      <c r="A47" s="69" t="s">
        <v>78</v>
      </c>
      <c r="B47" s="249" t="str">
        <f>IFERROR(_xll.RssMarket($A47,"銘柄名称"),"")</f>
        <v>北里コーポレーション</v>
      </c>
      <c r="C47" s="72" t="str">
        <f>IFERROR(_xll.RssMarket($A47,"市場部略称"),"")</f>
        <v>東Ｐ</v>
      </c>
      <c r="D47" s="56">
        <f>IFERROR(_xll.RssMarket($A47,"現在値"),"")</f>
        <v>1526</v>
      </c>
      <c r="E47" s="56">
        <f>IFERROR(_xll.RssMarket($A47,"前日比"),"")</f>
        <v>-71</v>
      </c>
      <c r="F47" s="75">
        <f>IFERROR(_xll.RssMarket($A47,"時価総額"),"")</f>
        <v>61040</v>
      </c>
      <c r="G47" s="75">
        <f>T20D35746[[#This Row],[時価総額]]/T20D35746[[#This Row],[現在値]]</f>
        <v>40</v>
      </c>
      <c r="H47" s="20">
        <f>IFERROR(_xll.RssMarket($A47,"PER"),"")</f>
        <v>16.260000000000002</v>
      </c>
      <c r="I47" s="57">
        <f>T20D35746[[#This Row],[現在値]] / IFERROR(IF(T20D35746[[#This Row],[PER]] &gt; 0, T20D35746[[#This Row],[PER]], 15), 15)</f>
        <v>93.84993849938499</v>
      </c>
      <c r="J47" s="34">
        <f>IFERROR(_xll.RssMarket($A47,"PBR"),"")</f>
        <v>3.31</v>
      </c>
      <c r="K47" s="32">
        <f>T20D35746[[#This Row],[現在値]]/T20D35746[[#This Row],[PBR]]</f>
        <v>461.02719033232626</v>
      </c>
      <c r="L47" s="116">
        <f>T20D35746[[#This Row],[EPS]]/T20D35746[[#This Row],[BPS]]*100</f>
        <v>20.35670356703567</v>
      </c>
      <c r="M47" s="31">
        <f>IFERROR(_xll.RssMarket($A47,"配当"),"")</f>
        <v>41</v>
      </c>
      <c r="N47" s="88">
        <f>T20D35746[[#This Row],[配当]]/T20D35746[[#This Row],[現在値]]</f>
        <v>2.6867627785058978E-2</v>
      </c>
      <c r="O47" s="126">
        <f>ROUND(
 ((IF(OR(R47="",R47&lt;=0),20,R47)/20)
  *(L47/15))
 /(IFERROR(IF(H47&gt;0,H47,15),15)/15)
 *100,0)</f>
        <v>317</v>
      </c>
      <c r="P47" s="126">
        <f>ROUND(
 ((IF(OR(R47="",R47&lt;=0),20,R47)/20)
  *(L47/15)
  *((MIN(MAX(S47,0),50)/15)+1)
  *(1+MIN(MAX(IFERROR(IF(W47="",0,W47),0),-30),50)/200))
 /(IFERROR(IF(H47&gt;0,H47,15),15)/15)
 *100,0)</f>
        <v>397</v>
      </c>
      <c r="Q47" s="147">
        <f>T20D35746[[#This Row],[スコア⑤]]/T20D35746[[#This Row],[スコア③]]</f>
        <v>1.2523659305993691</v>
      </c>
      <c r="R47" s="76">
        <v>50.69</v>
      </c>
      <c r="T47" s="119">
        <v>115</v>
      </c>
      <c r="V47" s="76">
        <v>197</v>
      </c>
      <c r="W47" s="155">
        <f>(T20D35746[[#This Row],[現金及び預金（億）]]-T20D35746[[#This Row],[負債（億）]])/T20D35746[[#This Row],[総資産]]*100</f>
        <v>58.375634517766493</v>
      </c>
    </row>
    <row r="48" spans="1:24" x14ac:dyDescent="0.25">
      <c r="A48" s="69">
        <v>7374</v>
      </c>
      <c r="B48" s="39" t="str">
        <f>IFERROR(_xll.RssMarket($A48,"銘柄名称"),"")</f>
        <v>コンフィデンス・インターワーク</v>
      </c>
      <c r="C48" s="72" t="str">
        <f>IFERROR(_xll.RssMarket($A48,"市場部略称"),"")</f>
        <v>東Ｇ</v>
      </c>
      <c r="D48" s="56">
        <f>IFERROR(_xll.RssMarket($A48,"現在値"),"")</f>
        <v>1699</v>
      </c>
      <c r="E48" s="56">
        <f>IFERROR(_xll.RssMarket($A48,"前日比"),"")</f>
        <v>-23</v>
      </c>
      <c r="F48" s="75">
        <f>IFERROR(_xll.RssMarket($A48,"時価総額"),"")</f>
        <v>11405</v>
      </c>
      <c r="G48" s="75">
        <f>T20D35746[[#This Row],[時価総額]]/T20D35746[[#This Row],[現在値]]</f>
        <v>6.7127722189523249</v>
      </c>
      <c r="H48" s="95">
        <f>IFERROR(_xll.RssMarket($A48,"PER"),"")</f>
        <v>11.29</v>
      </c>
      <c r="I48" s="57">
        <f>T20D35746[[#This Row],[現在値]] / IFERROR(IF(T20D35746[[#This Row],[PER]] &gt; 0, T20D35746[[#This Row],[PER]], 15), 15)</f>
        <v>150.48715677590789</v>
      </c>
      <c r="J48" s="62">
        <f>IFERROR(_xll.RssMarket($A48,"PBR"),"")</f>
        <v>1.74</v>
      </c>
      <c r="K48" s="32">
        <f>T20D35746[[#This Row],[現在値]]/T20D35746[[#This Row],[PBR]]</f>
        <v>976.43678160919546</v>
      </c>
      <c r="L48" s="116">
        <f>T20D35746[[#This Row],[EPS]]/T20D35746[[#This Row],[BPS]]*100</f>
        <v>15.411868910540303</v>
      </c>
      <c r="M48" s="31">
        <f>IFERROR(_xll.RssMarket($A48,"配当"),"")</f>
        <v>75</v>
      </c>
      <c r="N48" s="87">
        <f>T20D35746[[#This Row],[配当]]/T20D35746[[#This Row],[現在値]]</f>
        <v>4.414361389052384E-2</v>
      </c>
      <c r="O48" s="125">
        <f>ROUND(
 ((IF(OR(R48="",R48&lt;=0),20,R48)/20)
  *(L48/15))
 /(IFERROR(IF(H48&gt;0,H48,15),15)/15)
 *100,0)</f>
        <v>99</v>
      </c>
      <c r="P48" s="125">
        <f>ROUND(
 ((IF(OR(R48="",R48&lt;=0),20,R48)/20)
  *(L48/15)
  *((MIN(MAX(S48,0),50)/15)+1)
  *(1+MIN(MAX(IFERROR(IF(W48="",0,W48),0),-30),50)/200))
 /(IFERROR(IF(H48&gt;0,H48,15),15)/15)
 *100,0)</f>
        <v>124</v>
      </c>
      <c r="Q48" s="147">
        <f>T20D35746[[#This Row],[スコア⑤]]/T20D35746[[#This Row],[スコア③]]</f>
        <v>1.2525252525252526</v>
      </c>
      <c r="R48" s="76">
        <v>14.56</v>
      </c>
      <c r="T48" s="119">
        <v>39.9</v>
      </c>
      <c r="U48" s="76">
        <v>0.56000000000000005</v>
      </c>
      <c r="V48" s="76">
        <v>66.099999999999994</v>
      </c>
      <c r="W48" s="123">
        <f>(T20D35746[[#This Row],[現金及び預金（億）]]-T20D35746[[#This Row],[負債（億）]])/T20D35746[[#This Row],[総資産]]*100</f>
        <v>59.515885022692892</v>
      </c>
    </row>
    <row r="49" spans="1:24" x14ac:dyDescent="0.25">
      <c r="A49" s="69">
        <v>4833</v>
      </c>
      <c r="B49" s="39" t="str">
        <f>IFERROR(_xll.RssMarket($A49,"銘柄名称"),"")</f>
        <v>ＤＥＦＣＯＮＳＵＬＴＩＮＧ</v>
      </c>
      <c r="C49" s="72" t="str">
        <f>IFERROR(_xll.RssMarket($A49,"市場部略称"),"")</f>
        <v>東Ｇ</v>
      </c>
      <c r="D49" s="56">
        <f>IFERROR(_xll.RssMarket($A49,"現在値"),"")</f>
        <v>73</v>
      </c>
      <c r="E49" s="56">
        <f>IFERROR(_xll.RssMarket($A49,"前日比"),"")</f>
        <v>-2</v>
      </c>
      <c r="F49" s="75">
        <f>IFERROR(_xll.RssMarket($A49,"時価総額"),"")</f>
        <v>4997</v>
      </c>
      <c r="G49" s="75">
        <f>T20D35746[[#This Row],[時価総額]]/T20D35746[[#This Row],[現在値]]</f>
        <v>68.452054794520549</v>
      </c>
      <c r="H49" s="20">
        <f>IFERROR(_xll.RssMarket($A49,"PER"),"")</f>
        <v>0</v>
      </c>
      <c r="I49" s="57">
        <f>T20D35746[[#This Row],[現在値]] / IFERROR(IF(T20D35746[[#This Row],[PER]] &gt; 0, T20D35746[[#This Row],[PER]], 15), 15)</f>
        <v>4.8666666666666663</v>
      </c>
      <c r="J49" s="34">
        <f>IFERROR(_xll.RssMarket($A49,"PBR"),"")</f>
        <v>1.32</v>
      </c>
      <c r="K49" s="32">
        <f>T20D35746[[#This Row],[現在値]]/T20D35746[[#This Row],[PBR]]</f>
        <v>55.303030303030297</v>
      </c>
      <c r="L49" s="116">
        <f>T20D35746[[#This Row],[EPS]]/T20D35746[[#This Row],[BPS]]*100</f>
        <v>8.7999999999999989</v>
      </c>
      <c r="M49" s="31">
        <f>IFERROR(_xll.RssMarket($A49,"配当"),"")</f>
        <v>0</v>
      </c>
      <c r="N49" s="88">
        <f>T20D35746[[#This Row],[配当]]/T20D35746[[#This Row],[現在値]]</f>
        <v>0</v>
      </c>
      <c r="O49" s="126">
        <f>ROUND(
 ((IF(OR(R49="",R49&lt;=0),20,R49)/20)
  *(L49/15))
 /(IFERROR(IF(H49&gt;0,H49,15),15)/15)
 *100,0)</f>
        <v>59</v>
      </c>
      <c r="P49" s="126">
        <f>ROUND(
 ((IF(OR(R49="",R49&lt;=0),20,R49)/20)
  *(L49/15)
  *((MIN(MAX(S49,0),50)/15)+1)
  *(1+MIN(MAX(IFERROR(IF(W49="",0,W49),0),-30),50)/200))
 /(IFERROR(IF(H49&gt;0,H49,15),15)/15)
 *100,0)</f>
        <v>76</v>
      </c>
      <c r="Q49" s="147">
        <f>T20D35746[[#This Row],[スコア⑤]]/T20D35746[[#This Row],[スコア③]]</f>
        <v>1.2881355932203389</v>
      </c>
      <c r="R49" s="76">
        <v>0</v>
      </c>
      <c r="S49" s="76">
        <v>1</v>
      </c>
      <c r="T49" s="119">
        <v>1.83</v>
      </c>
      <c r="U49" s="76">
        <v>0</v>
      </c>
      <c r="V49" s="76">
        <v>4.3</v>
      </c>
      <c r="W49" s="123">
        <f>(T20D35746[[#This Row],[現金及び預金（億）]]-T20D35746[[#This Row],[負債（億）]])/T20D35746[[#This Row],[総資産]]*100</f>
        <v>42.558139534883729</v>
      </c>
    </row>
    <row r="50" spans="1:24" x14ac:dyDescent="0.25">
      <c r="A50" s="69">
        <v>2163</v>
      </c>
      <c r="B50" s="39" t="str">
        <f>IFERROR(_xll.RssMarket($A50,"銘柄名称"),"")</f>
        <v>アルトナー</v>
      </c>
      <c r="C50" s="72" t="str">
        <f>IFERROR(_xll.RssMarket($A50,"市場部略称"),"")</f>
        <v>東Ｐ</v>
      </c>
      <c r="D50" s="56">
        <f>IFERROR(_xll.RssMarket($A50,"現在値"),"")</f>
        <v>2010</v>
      </c>
      <c r="E50" s="56">
        <f>IFERROR(_xll.RssMarket($A50,"前日比"),"")</f>
        <v>-32</v>
      </c>
      <c r="F50" s="75">
        <f>IFERROR(_xll.RssMarket($A50,"時価総額"),"")</f>
        <v>21362</v>
      </c>
      <c r="G50" s="75">
        <f>T20D35746[[#This Row],[時価総額]]/T20D35746[[#This Row],[現在値]]</f>
        <v>10.627860696517413</v>
      </c>
      <c r="H50" s="20">
        <f>IFERROR(_xll.RssMarket($A50,"PER"),"")</f>
        <v>16.55</v>
      </c>
      <c r="I50" s="57">
        <f>T20D35746[[#This Row],[現在値]] / IFERROR(IF(T20D35746[[#This Row],[PER]] &gt; 0, T20D35746[[#This Row],[PER]], 15), 15)</f>
        <v>121.45015105740181</v>
      </c>
      <c r="J50" s="34">
        <f>IFERROR(_xll.RssMarket($A50,"PBR"),"")</f>
        <v>4.24</v>
      </c>
      <c r="K50" s="32">
        <f>T20D35746[[#This Row],[現在値]]/T20D35746[[#This Row],[PBR]]</f>
        <v>474.05660377358487</v>
      </c>
      <c r="L50" s="116">
        <f>T20D35746[[#This Row],[EPS]]/T20D35746[[#This Row],[BPS]]*100</f>
        <v>25.619335347432028</v>
      </c>
      <c r="M50" s="31">
        <f>IFERROR(_xll.RssMarket($A50,"配当"),"")</f>
        <v>84</v>
      </c>
      <c r="N50" s="87">
        <f>T20D35746[[#This Row],[配当]]/T20D35746[[#This Row],[現在値]]</f>
        <v>4.1791044776119404E-2</v>
      </c>
      <c r="O50" s="126">
        <f>ROUND(
 ((IF(OR(R50="",R50&lt;=0),20,R50)/20)
  *(L50/15))
 /(IFERROR(IF(H50&gt;0,H50,15),15)/15)
 *100,0)</f>
        <v>124</v>
      </c>
      <c r="P50" s="125">
        <f>ROUND(
 ((IF(OR(R50="",R50&lt;=0),20,R50)/20)
  *(L50/15)
  *((MIN(MAX(S50,0),50)/15)+1)
  *(1+MIN(MAX(IFERROR(IF(W50="",0,W50),0),-30),50)/200))
 /(IFERROR(IF(H50&gt;0,H50,15),15)/15)
 *100,0)</f>
        <v>165</v>
      </c>
      <c r="Q50" s="147">
        <f>T20D35746[[#This Row],[スコア⑤]]/T20D35746[[#This Row],[スコア③]]</f>
        <v>1.3306451612903225</v>
      </c>
      <c r="R50" s="80">
        <v>15.99</v>
      </c>
      <c r="S50" s="76">
        <v>1</v>
      </c>
      <c r="T50" s="119">
        <v>45.9</v>
      </c>
      <c r="U50" s="76">
        <v>0</v>
      </c>
      <c r="V50" s="76">
        <v>66.900000000000006</v>
      </c>
      <c r="W50" s="123">
        <f>(T20D35746[[#This Row],[現金及び預金（億）]]-T20D35746[[#This Row],[負債（億）]])/T20D35746[[#This Row],[総資産]]*100</f>
        <v>68.609865470852</v>
      </c>
    </row>
    <row r="51" spans="1:24" x14ac:dyDescent="0.25">
      <c r="A51" s="69">
        <v>8802</v>
      </c>
      <c r="B51" s="153" t="str">
        <f>IFERROR(_xll.RssMarket($A51,"銘柄名称"),"")</f>
        <v>三菱地所</v>
      </c>
      <c r="C51" s="72" t="str">
        <f>IFERROR(_xll.RssMarket($A51,"市場部略称"),"")</f>
        <v>東Ｐ</v>
      </c>
      <c r="D51" s="56">
        <f>IFERROR(_xll.RssMarket($A51,"現在値"),"")</f>
        <v>4853</v>
      </c>
      <c r="E51" s="56">
        <f>IFERROR(_xll.RssMarket($A51,"前日比"),"")</f>
        <v>-170</v>
      </c>
      <c r="F51" s="75">
        <f>IFERROR(_xll.RssMarket($A51,"時価総額"),"")</f>
        <v>5907235</v>
      </c>
      <c r="G51" s="75">
        <f>T20D35746[[#This Row],[時価総額]]/T20D35746[[#This Row],[現在値]]</f>
        <v>1217.2336698949105</v>
      </c>
      <c r="H51" s="20">
        <f>IFERROR(_xll.RssMarket($A51,"PER"),"")</f>
        <v>26.75</v>
      </c>
      <c r="I51" s="57">
        <f>T20D35746[[#This Row],[現在値]] / IFERROR(IF(T20D35746[[#This Row],[PER]] &gt; 0, T20D35746[[#This Row],[PER]], 15), 15)</f>
        <v>181.42056074766356</v>
      </c>
      <c r="J51" s="34">
        <f>IFERROR(_xll.RssMarket($A51,"PBR"),"")</f>
        <v>2.37</v>
      </c>
      <c r="K51" s="32">
        <f>T20D35746[[#This Row],[現在値]]/T20D35746[[#This Row],[PBR]]</f>
        <v>2047.6793248945146</v>
      </c>
      <c r="L51" s="116">
        <f>T20D35746[[#This Row],[EPS]]/T20D35746[[#This Row],[BPS]]*100</f>
        <v>8.859813084112151</v>
      </c>
      <c r="M51" s="31">
        <f>IFERROR(_xll.RssMarket($A51,"配当"),"")</f>
        <v>46</v>
      </c>
      <c r="N51" s="88">
        <f>T20D35746[[#This Row],[配当]]/T20D35746[[#This Row],[現在値]]</f>
        <v>9.4786729857819912E-3</v>
      </c>
      <c r="O51" s="125">
        <f>ROUND(
 ((IF(OR(R51="",R51&lt;=0),20,R51)/20)
  *(L51/15))
 /(IFERROR(IF(H51&gt;0,H51,15),15)/15)
 *100,0)</f>
        <v>33</v>
      </c>
      <c r="P51" s="125">
        <f>ROUND(
 ((IF(OR(R51="",R51&lt;=0),20,R51)/20)
  *(L51/15)
  *((MIN(MAX(S51,0),50)/15)+1)
  *(1+MIN(MAX(IFERROR(IF(W51="",0,W51),0),-30),50)/200))
 /(IFERROR(IF(H51&gt;0,H51,15),15)/15)
 *100,0)</f>
        <v>44</v>
      </c>
      <c r="Q51" s="147">
        <f>T20D35746[[#This Row],[スコア⑤]]/T20D35746[[#This Row],[スコア③]]</f>
        <v>1.3333333333333333</v>
      </c>
      <c r="S51" s="76">
        <v>8.6</v>
      </c>
      <c r="T51" s="119">
        <v>2569</v>
      </c>
      <c r="U51" s="76">
        <v>33400</v>
      </c>
      <c r="V51" s="76">
        <v>80000</v>
      </c>
      <c r="W51" s="109">
        <f>(T20D35746[[#This Row],[現金及び預金（億）]]-T20D35746[[#This Row],[負債（億）]])/T20D35746[[#This Row],[総資産]]*100</f>
        <v>-38.53875</v>
      </c>
      <c r="X51" s="67" t="s">
        <v>191</v>
      </c>
    </row>
    <row r="52" spans="1:24" x14ac:dyDescent="0.25">
      <c r="A52" s="69">
        <v>9508</v>
      </c>
      <c r="B52" s="39" t="str">
        <f>IFERROR(_xll.RssMarket($A52,"銘柄名称"),"")</f>
        <v>九州電力</v>
      </c>
      <c r="C52" s="72" t="str">
        <f>IFERROR(_xll.RssMarket($A52,"市場部略称"),"")</f>
        <v>東Ｐ</v>
      </c>
      <c r="D52" s="56">
        <f>IFERROR(_xll.RssMarket($A52,"現在値"),"")</f>
        <v>1863</v>
      </c>
      <c r="E52" s="56">
        <f>IFERROR(_xll.RssMarket($A52,"前日比"),"")</f>
        <v>-17.5</v>
      </c>
      <c r="F52" s="75">
        <f>IFERROR(_xll.RssMarket($A52,"時価総額"),"")</f>
        <v>883404</v>
      </c>
      <c r="G52" s="75">
        <f>T20D35746[[#This Row],[時価総額]]/T20D35746[[#This Row],[現在値]]</f>
        <v>474.18357487922708</v>
      </c>
      <c r="H52" s="20">
        <f>IFERROR(_xll.RssMarket($A52,"PER"),"")</f>
        <v>6.29</v>
      </c>
      <c r="I52" s="57">
        <f>T20D35746[[#This Row],[現在値]] / IFERROR(IF(T20D35746[[#This Row],[PER]] &gt; 0, T20D35746[[#This Row],[PER]], 15), 15)</f>
        <v>296.18441971383146</v>
      </c>
      <c r="J52" s="34">
        <f>IFERROR(_xll.RssMarket($A52,"PBR"),"")</f>
        <v>0.98</v>
      </c>
      <c r="K52" s="32">
        <f>T20D35746[[#This Row],[現在値]]/T20D35746[[#This Row],[PBR]]</f>
        <v>1901.0204081632653</v>
      </c>
      <c r="L52" s="116">
        <f>T20D35746[[#This Row],[EPS]]/T20D35746[[#This Row],[BPS]]*100</f>
        <v>15.580286168521463</v>
      </c>
      <c r="M52" s="31">
        <f>IFERROR(_xll.RssMarket($A52,"配当"),"")</f>
        <v>50</v>
      </c>
      <c r="N52" s="88">
        <f>T20D35746[[#This Row],[配当]]/T20D35746[[#This Row],[現在値]]</f>
        <v>2.6838432635534086E-2</v>
      </c>
      <c r="O52" s="125">
        <f>ROUND(
 ((IF(OR(R52="",R52&lt;=0),20,R52)/20)
  *(L52/15))
 /(IFERROR(IF(H52&gt;0,H52,15),15)/15)
 *100,0)</f>
        <v>116</v>
      </c>
      <c r="P52" s="126">
        <f>ROUND(
 ((IF(OR(R52="",R52&lt;=0),20,R52)/20)
  *(L52/15)
  *((MIN(MAX(S52,0),50)/15)+1)
  *(1+MIN(MAX(IFERROR(IF(W52="",0,W52),0),-30),50)/200))
 /(IFERROR(IF(H52&gt;0,H52,15),15)/15)
 *100,0)</f>
        <v>155</v>
      </c>
      <c r="Q52" s="147">
        <f>T20D35746[[#This Row],[スコア⑤]]/T20D35746[[#This Row],[スコア③]]</f>
        <v>1.3362068965517242</v>
      </c>
      <c r="R52" s="76">
        <v>9.33</v>
      </c>
      <c r="S52" s="76">
        <v>8.6999999999999993</v>
      </c>
      <c r="T52" s="119">
        <v>3497</v>
      </c>
      <c r="U52" s="76">
        <v>33600</v>
      </c>
      <c r="V52" s="76">
        <v>57700</v>
      </c>
      <c r="W52" s="109">
        <f>(T20D35746[[#This Row],[現金及び預金（億）]]-T20D35746[[#This Row],[負債（億）]])/T20D35746[[#This Row],[総資産]]*100</f>
        <v>-52.171577123050263</v>
      </c>
    </row>
    <row r="53" spans="1:24" x14ac:dyDescent="0.25">
      <c r="A53" s="69">
        <v>3393</v>
      </c>
      <c r="B53" s="39" t="str">
        <f>IFERROR(_xll.RssMarket($A53,"銘柄名称"),"")</f>
        <v>スターティアホールディングス</v>
      </c>
      <c r="C53" s="72" t="str">
        <f>IFERROR(_xll.RssMarket($A53,"市場部略称"),"")</f>
        <v>東Ｐ</v>
      </c>
      <c r="D53" s="56">
        <f>IFERROR(_xll.RssMarket($A53,"現在値"),"")</f>
        <v>2674</v>
      </c>
      <c r="E53" s="56">
        <f>IFERROR(_xll.RssMarket($A53,"前日比"),"")</f>
        <v>-115</v>
      </c>
      <c r="F53" s="75">
        <f>IFERROR(_xll.RssMarket($A53,"時価総額"),"")</f>
        <v>27382</v>
      </c>
      <c r="G53" s="75">
        <f>T20D35746[[#This Row],[時価総額]]/T20D35746[[#This Row],[現在値]]</f>
        <v>10.240089753178758</v>
      </c>
      <c r="H53" s="95">
        <f>IFERROR(_xll.RssMarket($A53,"PER"),"")</f>
        <v>12.5</v>
      </c>
      <c r="I53" s="57">
        <f>T20D35746[[#This Row],[現在値]] / IFERROR(IF(T20D35746[[#This Row],[PER]] &gt; 0, T20D35746[[#This Row],[PER]], 15), 15)</f>
        <v>213.92</v>
      </c>
      <c r="J53" s="34">
        <f>IFERROR(_xll.RssMarket($A53,"PBR"),"")</f>
        <v>3.32</v>
      </c>
      <c r="K53" s="32">
        <f>T20D35746[[#This Row],[現在値]]/T20D35746[[#This Row],[PBR]]</f>
        <v>805.42168674698803</v>
      </c>
      <c r="L53" s="116">
        <f>T20D35746[[#This Row],[EPS]]/T20D35746[[#This Row],[BPS]]*100</f>
        <v>26.559999999999995</v>
      </c>
      <c r="M53" s="31">
        <f>IFERROR(_xll.RssMarket($A53,"配当"),"")</f>
        <v>125</v>
      </c>
      <c r="N53" s="87">
        <f>T20D35746[[#This Row],[配当]]/T20D35746[[#This Row],[現在値]]</f>
        <v>4.6746447270007478E-2</v>
      </c>
      <c r="O53" s="126">
        <f>ROUND(
 ((IF(OR(R53="",R53&lt;=0),20,R53)/20)
  *(L53/15))
 /(IFERROR(IF(H53&gt;0,H53,15),15)/15)
 *100,0)</f>
        <v>132</v>
      </c>
      <c r="P53" s="125">
        <f>ROUND(
 ((IF(OR(R53="",R53&lt;=0),20,R53)/20)
  *(L53/15)
  *((MIN(MAX(S53,0),50)/15)+1)
  *(1+MIN(MAX(IFERROR(IF(W53="",0,W53),0),-30),50)/200))
 /(IFERROR(IF(H53&gt;0,H53,15),15)/15)
 *100,0)</f>
        <v>181</v>
      </c>
      <c r="Q53" s="147">
        <f>T20D35746[[#This Row],[スコア⑤]]/T20D35746[[#This Row],[スコア③]]</f>
        <v>1.3712121212121211</v>
      </c>
      <c r="R53" s="80">
        <v>12.45</v>
      </c>
      <c r="S53" s="76">
        <v>3.3</v>
      </c>
      <c r="T53" s="119">
        <v>65.7</v>
      </c>
      <c r="U53" s="76">
        <v>31.1</v>
      </c>
      <c r="V53" s="76">
        <v>142</v>
      </c>
      <c r="W53" s="123">
        <f>(T20D35746[[#This Row],[現金及び預金（億）]]-T20D35746[[#This Row],[負債（億）]])/T20D35746[[#This Row],[総資産]]*100</f>
        <v>24.366197183098592</v>
      </c>
    </row>
    <row r="54" spans="1:24" x14ac:dyDescent="0.25">
      <c r="A54" s="69">
        <v>3741</v>
      </c>
      <c r="B54" s="39" t="str">
        <f>IFERROR(_xll.RssMarket($A54,"銘柄名称"),"")</f>
        <v>セック</v>
      </c>
      <c r="C54" s="72" t="str">
        <f>IFERROR(_xll.RssMarket($A54,"市場部略称"),"")</f>
        <v>東Ｐ</v>
      </c>
      <c r="D54" s="56">
        <f>IFERROR(_xll.RssMarket($A54,"現在値"),"")</f>
        <v>3870</v>
      </c>
      <c r="E54" s="56">
        <f>IFERROR(_xll.RssMarket($A54,"前日比"),"")</f>
        <v>-125</v>
      </c>
      <c r="F54" s="75">
        <f>IFERROR(_xll.RssMarket($A54,"時価総額"),"")</f>
        <v>39628</v>
      </c>
      <c r="G54" s="75">
        <f>T20D35746[[#This Row],[時価総額]]/T20D35746[[#This Row],[現在値]]</f>
        <v>10.239793281653746</v>
      </c>
      <c r="H54" s="20">
        <f>IFERROR(_xll.RssMarket($A54,"PER"),"")</f>
        <v>27.25</v>
      </c>
      <c r="I54" s="57">
        <f>T20D35746[[#This Row],[現在値]] / IFERROR(IF(T20D35746[[#This Row],[PER]] &gt; 0, T20D35746[[#This Row],[PER]], 15), 15)</f>
        <v>142.0183486238532</v>
      </c>
      <c r="J54" s="34">
        <f>IFERROR(_xll.RssMarket($A54,"PBR"),"")</f>
        <v>4.18</v>
      </c>
      <c r="K54" s="32">
        <f>T20D35746[[#This Row],[現在値]]/T20D35746[[#This Row],[PBR]]</f>
        <v>925.83732057416273</v>
      </c>
      <c r="L54" s="116">
        <f>T20D35746[[#This Row],[EPS]]/T20D35746[[#This Row],[BPS]]*100</f>
        <v>15.339449541284402</v>
      </c>
      <c r="M54" s="31">
        <f>IFERROR(_xll.RssMarket($A54,"配当"),"")</f>
        <v>56</v>
      </c>
      <c r="N54" s="88">
        <f>T20D35746[[#This Row],[配当]]/T20D35746[[#This Row],[現在値]]</f>
        <v>1.4470284237726097E-2</v>
      </c>
      <c r="O54" s="125">
        <f>ROUND(
 ((IF(OR(R54="",R54&lt;=0),20,R54)/20)
  *(L54/15))
 /(IFERROR(IF(H54&gt;0,H54,15),15)/15)
 *100,0)</f>
        <v>48</v>
      </c>
      <c r="P54" s="125">
        <f>ROUND(
 ((IF(OR(R54="",R54&lt;=0),20,R54)/20)
  *(L54/15)
  *((MIN(MAX(S54,0),50)/15)+1)
  *(1+MIN(MAX(IFERROR(IF(W54="",0,W54),0),-30),50)/200))
 /(IFERROR(IF(H54&gt;0,H54,15),15)/15)
 *100,0)</f>
        <v>66</v>
      </c>
      <c r="Q54" s="147">
        <f>T20D35746[[#This Row],[スコア⑤]]/T20D35746[[#This Row],[スコア③]]</f>
        <v>1.375</v>
      </c>
      <c r="R54" s="76">
        <v>17.2</v>
      </c>
      <c r="S54" s="76">
        <v>3.77</v>
      </c>
      <c r="T54" s="119">
        <v>22.3</v>
      </c>
      <c r="U54" s="76">
        <v>0.36</v>
      </c>
      <c r="V54" s="76">
        <v>118</v>
      </c>
      <c r="W54" s="109">
        <f>(T20D35746[[#This Row],[現金及び預金（億）]]-T20D35746[[#This Row],[負債（億）]])/T20D35746[[#This Row],[総資産]]*100</f>
        <v>18.593220338983052</v>
      </c>
    </row>
    <row r="55" spans="1:24" x14ac:dyDescent="0.25">
      <c r="A55" s="69">
        <v>2428</v>
      </c>
      <c r="B55" s="39" t="str">
        <f>IFERROR(_xll.RssMarket($A55,"銘柄名称"),"")</f>
        <v>ウェルネット</v>
      </c>
      <c r="C55" s="72" t="str">
        <f>IFERROR(_xll.RssMarket($A55,"市場部略称"),"")</f>
        <v>東Ｓ</v>
      </c>
      <c r="D55" s="56">
        <f>IFERROR(_xll.RssMarket($A55,"現在値"),"")</f>
        <v>662</v>
      </c>
      <c r="E55" s="56">
        <f>IFERROR(_xll.RssMarket($A55,"前日比"),"")</f>
        <v>-10</v>
      </c>
      <c r="F55" s="75">
        <f>IFERROR(_xll.RssMarket($A55,"時価総額"),"")</f>
        <v>12842</v>
      </c>
      <c r="G55" s="75">
        <f>T20D35746[[#This Row],[時価総額]]/T20D35746[[#This Row],[現在値]]</f>
        <v>19.398791540785499</v>
      </c>
      <c r="H55" s="95">
        <f>IFERROR(_xll.RssMarket($A55,"PER"),"")</f>
        <v>11.41</v>
      </c>
      <c r="I55" s="57">
        <f>T20D35746[[#This Row],[現在値]] / IFERROR(IF(T20D35746[[#This Row],[PER]] &gt; 0, T20D35746[[#This Row],[PER]], 15), 15)</f>
        <v>58.019281332164766</v>
      </c>
      <c r="J55" s="34">
        <f>IFERROR(_xll.RssMarket($A55,"PBR"),"")</f>
        <v>1.42</v>
      </c>
      <c r="K55" s="32">
        <f>T20D35746[[#This Row],[現在値]]/T20D35746[[#This Row],[PBR]]</f>
        <v>466.19718309859155</v>
      </c>
      <c r="L55" s="116">
        <f>T20D35746[[#This Row],[EPS]]/T20D35746[[#This Row],[BPS]]*100</f>
        <v>12.445223488168274</v>
      </c>
      <c r="M55" s="31">
        <f>IFERROR(_xll.RssMarket($A55,"配当"),"")</f>
        <v>29.5</v>
      </c>
      <c r="N55" s="87">
        <f>T20D35746[[#This Row],[配当]]/T20D35746[[#This Row],[現在値]]</f>
        <v>4.4561933534743199E-2</v>
      </c>
      <c r="O55" s="125">
        <f>ROUND(
 ((IF(OR(R55="",R55&lt;=0),20,R55)/20)
  *(L55/15))
 /(IFERROR(IF(H55&gt;0,H55,15),15)/15)
 *100,0)</f>
        <v>80</v>
      </c>
      <c r="P55" s="125">
        <f>ROUND(
 ((IF(OR(R55="",R55&lt;=0),20,R55)/20)
  *(L55/15)
  *((MIN(MAX(S55,0),50)/15)+1)
  *(1+MIN(MAX(IFERROR(IF(W55="",0,W55),0),-30),50)/200))
 /(IFERROR(IF(H55&gt;0,H55,15),15)/15)
 *100,0)</f>
        <v>111</v>
      </c>
      <c r="Q55" s="147">
        <f>T20D35746[[#This Row],[スコア⑤]]/T20D35746[[#This Row],[スコア③]]</f>
        <v>1.3875</v>
      </c>
      <c r="R55" s="76">
        <v>14.61</v>
      </c>
      <c r="S55" s="76">
        <v>1.71</v>
      </c>
      <c r="T55" s="119">
        <v>175</v>
      </c>
      <c r="U55" s="76">
        <v>16</v>
      </c>
      <c r="V55" s="76">
        <v>293</v>
      </c>
      <c r="W55" s="123">
        <f>(T20D35746[[#This Row],[現金及び預金（億）]]-T20D35746[[#This Row],[負債（億）]])/T20D35746[[#This Row],[総資産]]*100</f>
        <v>54.26621160409556</v>
      </c>
    </row>
    <row r="56" spans="1:24" x14ac:dyDescent="0.25">
      <c r="A56" s="69">
        <v>8934</v>
      </c>
      <c r="B56" s="39" t="str">
        <f>IFERROR(_xll.RssMarket($A56,"銘柄名称"),"")</f>
        <v>サンフロンティア不動産</v>
      </c>
      <c r="C56" s="72" t="str">
        <f>IFERROR(_xll.RssMarket($A56,"市場部略称"),"")</f>
        <v>東Ｐ</v>
      </c>
      <c r="D56" s="56">
        <f>IFERROR(_xll.RssMarket($A56,"現在値"),"")</f>
        <v>2459</v>
      </c>
      <c r="E56" s="56">
        <f>IFERROR(_xll.RssMarket($A56,"前日比"),"")</f>
        <v>-45</v>
      </c>
      <c r="F56" s="75">
        <f>IFERROR(_xll.RssMarket($A56,"時価総額"),"")</f>
        <v>119889</v>
      </c>
      <c r="G56" s="75">
        <f>T20D35746[[#This Row],[時価総額]]/T20D35746[[#This Row],[現在値]]</f>
        <v>48.7551850345669</v>
      </c>
      <c r="H56" s="20">
        <f>IFERROR(_xll.RssMarket($A56,"PER"),"")</f>
        <v>7.69</v>
      </c>
      <c r="I56" s="57">
        <f>T20D35746[[#This Row],[現在値]] / IFERROR(IF(T20D35746[[#This Row],[PER]] &gt; 0, T20D35746[[#This Row],[PER]], 15), 15)</f>
        <v>319.76592977893364</v>
      </c>
      <c r="J56" s="34">
        <f>IFERROR(_xll.RssMarket($A56,"PBR"),"")</f>
        <v>1.0900000000000001</v>
      </c>
      <c r="K56" s="32">
        <f>T20D35746[[#This Row],[現在値]]/T20D35746[[#This Row],[PBR]]</f>
        <v>2255.9633027522932</v>
      </c>
      <c r="L56" s="116">
        <f>T20D35746[[#This Row],[EPS]]/T20D35746[[#This Row],[BPS]]*100</f>
        <v>14.174252275682706</v>
      </c>
      <c r="M56" s="31">
        <f>IFERROR(_xll.RssMarket($A56,"配当"),"")</f>
        <v>76</v>
      </c>
      <c r="N56" s="87">
        <f>T20D35746[[#This Row],[配当]]/T20D35746[[#This Row],[現在値]]</f>
        <v>3.090687271248475E-2</v>
      </c>
      <c r="O56" s="125">
        <f>ROUND(
 ((IF(OR(R56="",R56&lt;=0),20,R56)/20)
  *(L56/15))
 /(IFERROR(IF(H56&gt;0,H56,15),15)/15)
 *100,0)</f>
        <v>188</v>
      </c>
      <c r="P56" s="125">
        <f>ROUND(
 ((IF(OR(R56="",R56&lt;=0),20,R56)/20)
  *(L56/15)
  *((MIN(MAX(S56,0),50)/15)+1)
  *(1+MIN(MAX(IFERROR(IF(W56="",0,W56),0),-30),50)/200))
 /(IFERROR(IF(H56&gt;0,H56,15),15)/15)
 *100,0)</f>
        <v>274</v>
      </c>
      <c r="Q56" s="147">
        <f>T20D35746[[#This Row],[スコア⑤]]/T20D35746[[#This Row],[スコア③]]</f>
        <v>1.4574468085106382</v>
      </c>
      <c r="R56" s="76">
        <v>20.38</v>
      </c>
      <c r="S56" s="76">
        <v>9.5299999999999994</v>
      </c>
      <c r="T56" s="119">
        <v>448</v>
      </c>
      <c r="U56" s="76">
        <v>925</v>
      </c>
      <c r="V56" s="76">
        <v>2182</v>
      </c>
      <c r="W56" s="109">
        <f>(T20D35746[[#This Row],[現金及び預金（億）]]-T20D35746[[#This Row],[負債（億）]])/T20D35746[[#This Row],[総資産]]*100</f>
        <v>-21.860678276810265</v>
      </c>
    </row>
    <row r="57" spans="1:24" x14ac:dyDescent="0.25">
      <c r="A57" s="69">
        <v>4776</v>
      </c>
      <c r="B57" s="153" t="str">
        <f>IFERROR(_xll.RssMarket($A57,"銘柄名称"),"")</f>
        <v>サイボウズ</v>
      </c>
      <c r="C57" s="72" t="str">
        <f>IFERROR(_xll.RssMarket($A57,"市場部略称"),"")</f>
        <v>東Ｐ</v>
      </c>
      <c r="D57" s="56">
        <f>IFERROR(_xll.RssMarket($A57,"現在値"),"")</f>
        <v>2117</v>
      </c>
      <c r="E57" s="56">
        <f>IFERROR(_xll.RssMarket($A57,"前日比"),"")</f>
        <v>-94</v>
      </c>
      <c r="F57" s="75">
        <f>IFERROR(_xll.RssMarket($A57,"時価総額"),"")</f>
        <v>111688</v>
      </c>
      <c r="G57" s="75">
        <f>T20D35746[[#This Row],[時価総額]]/T20D35746[[#This Row],[現在値]]</f>
        <v>52.757675956542279</v>
      </c>
      <c r="H57" s="20">
        <f>IFERROR(_xll.RssMarket($A57,"PER"),"")</f>
        <v>15.54</v>
      </c>
      <c r="I57" s="57">
        <f>T20D35746[[#This Row],[現在値]] / IFERROR(IF(T20D35746[[#This Row],[PER]] &gt; 0, T20D35746[[#This Row],[PER]], 15), 15)</f>
        <v>136.22908622908625</v>
      </c>
      <c r="J57" s="34">
        <f>IFERROR(_xll.RssMarket($A57,"PBR"),"")</f>
        <v>6.84</v>
      </c>
      <c r="K57" s="32">
        <f>T20D35746[[#This Row],[現在値]]/T20D35746[[#This Row],[PBR]]</f>
        <v>309.5029239766082</v>
      </c>
      <c r="L57" s="116">
        <f>T20D35746[[#This Row],[EPS]]/T20D35746[[#This Row],[BPS]]*100</f>
        <v>44.015444015444025</v>
      </c>
      <c r="M57" s="31">
        <f>IFERROR(_xll.RssMarket($A57,"配当"),"")</f>
        <v>40</v>
      </c>
      <c r="N57" s="88">
        <f>T20D35746[[#This Row],[配当]]/T20D35746[[#This Row],[現在値]]</f>
        <v>1.8894662257912139E-2</v>
      </c>
      <c r="O57" s="126">
        <f>ROUND(
 ((IF(OR(R57="",R57&lt;=0),20,R57)/20)
  *(L57/15))
 /(IFERROR(IF(H57&gt;0,H57,15),15)/15)
 *100,0)</f>
        <v>382</v>
      </c>
      <c r="P57" s="126">
        <f>ROUND(
 ((IF(OR(R57="",R57&lt;=0),20,R57)/20)
  *(L57/15)
  *((MIN(MAX(S57,0),50)/15)+1)
  *(1+MIN(MAX(IFERROR(IF(W57="",0,W57),0),-30),50)/200))
 /(IFERROR(IF(H57&gt;0,H57,15),15)/15)
 *100,0)</f>
        <v>580</v>
      </c>
      <c r="Q57" s="148">
        <f>T20D35746[[#This Row],[スコア⑤]]/T20D35746[[#This Row],[スコア③]]</f>
        <v>1.5183246073298429</v>
      </c>
      <c r="R57" s="80">
        <v>27</v>
      </c>
      <c r="S57" s="78">
        <v>5.0999999999999996</v>
      </c>
      <c r="T57" s="119">
        <v>55.9</v>
      </c>
      <c r="V57" s="76">
        <v>211</v>
      </c>
      <c r="W57" s="109">
        <f>(T20D35746[[#This Row],[現金及び預金（億）]]-T20D35746[[#This Row],[負債（億）]])/T20D35746[[#This Row],[総資産]]*100</f>
        <v>26.492890995260666</v>
      </c>
    </row>
    <row r="58" spans="1:24" x14ac:dyDescent="0.25">
      <c r="A58" s="69">
        <v>9433</v>
      </c>
      <c r="B58" s="153" t="str">
        <f>IFERROR(_xll.RssMarket($A58,"銘柄名称"),"")</f>
        <v>ＫＤＤＩ</v>
      </c>
      <c r="C58" s="72" t="str">
        <f>IFERROR(_xll.RssMarket($A58,"市場部略称"),"")</f>
        <v>東Ｐ</v>
      </c>
      <c r="D58" s="56">
        <f>IFERROR(_xll.RssMarket($A58,"現在値"),"")</f>
        <v>2694</v>
      </c>
      <c r="E58" s="56">
        <f>IFERROR(_xll.RssMarket($A58,"前日比"),"")</f>
        <v>32.5</v>
      </c>
      <c r="F58" s="75">
        <f>IFERROR(_xll.RssMarket($A58,"時価総額"),"")</f>
        <v>11282061</v>
      </c>
      <c r="G58" s="75">
        <f>T20D35746[[#This Row],[時価総額]]/T20D35746[[#This Row],[現在値]]</f>
        <v>4187.847438752784</v>
      </c>
      <c r="H58" s="20">
        <f>IFERROR(_xll.RssMarket($A58,"PER"),"")</f>
        <v>13.7</v>
      </c>
      <c r="I58" s="57">
        <f>T20D35746[[#This Row],[現在値]] / IFERROR(IF(T20D35746[[#This Row],[PER]] &gt; 0, T20D35746[[#This Row],[PER]], 15), 15)</f>
        <v>196.64233576642337</v>
      </c>
      <c r="J58" s="34">
        <f>IFERROR(_xll.RssMarket($A58,"PBR"),"")</f>
        <v>2.06</v>
      </c>
      <c r="K58" s="32">
        <f>T20D35746[[#This Row],[現在値]]/T20D35746[[#This Row],[PBR]]</f>
        <v>1307.7669902912621</v>
      </c>
      <c r="L58" s="116">
        <f>T20D35746[[#This Row],[EPS]]/T20D35746[[#This Row],[BPS]]*100</f>
        <v>15.036496350364963</v>
      </c>
      <c r="M58" s="31">
        <f>IFERROR(_xll.RssMarket($A58,"配当"),"")</f>
        <v>80</v>
      </c>
      <c r="N58" s="88">
        <f>T20D35746[[#This Row],[配当]]/T20D35746[[#This Row],[現在値]]</f>
        <v>2.9695619896065329E-2</v>
      </c>
      <c r="O58" s="125">
        <f>ROUND(
 ((IF(OR(R58="",R58&lt;=0),20,R58)/20)
  *(L58/15))
 /(IFERROR(IF(H58&gt;0,H58,15),15)/15)
 *100,0)</f>
        <v>102</v>
      </c>
      <c r="P58" s="126">
        <f>ROUND(
 ((IF(OR(R58="",R58&lt;=0),20,R58)/20)
  *(L58/15)
  *((MIN(MAX(S58,0),50)/15)+1)
  *(1+MIN(MAX(IFERROR(IF(W58="",0,W58),0),-30),50)/200))
 /(IFERROR(IF(H58&gt;0,H58,15),15)/15)
 *100,0)</f>
        <v>159</v>
      </c>
      <c r="Q58" s="148">
        <f>T20D35746[[#This Row],[スコア⑤]]/T20D35746[[#This Row],[スコア③]]</f>
        <v>1.5588235294117647</v>
      </c>
      <c r="R58" s="76">
        <v>18.61</v>
      </c>
      <c r="S58" s="76">
        <v>11.02</v>
      </c>
      <c r="T58" s="119">
        <v>9212</v>
      </c>
      <c r="U58" s="76">
        <v>44400</v>
      </c>
      <c r="V58" s="76">
        <v>169000</v>
      </c>
      <c r="W58" s="109">
        <f>(T20D35746[[#This Row],[現金及び預金（億）]]-T20D35746[[#This Row],[負債（億）]])/T20D35746[[#This Row],[総資産]]*100</f>
        <v>-20.82130177514793</v>
      </c>
      <c r="X58" s="67" t="s">
        <v>191</v>
      </c>
    </row>
    <row r="59" spans="1:24" x14ac:dyDescent="0.25">
      <c r="A59" s="69">
        <v>2436</v>
      </c>
      <c r="B59" s="60" t="str">
        <f>IFERROR(_xll.RssMarket($A59,"銘柄名称"),"")</f>
        <v>共同ピーアール</v>
      </c>
      <c r="C59" s="72" t="str">
        <f>IFERROR(_xll.RssMarket($A59,"市場部略称"),"")</f>
        <v>東Ｓ</v>
      </c>
      <c r="D59" s="56">
        <f>IFERROR(_xll.RssMarket($A59,"現在値"),"")</f>
        <v>1021</v>
      </c>
      <c r="E59" s="56">
        <f>IFERROR(_xll.RssMarket($A59,"前日比"),"")</f>
        <v>44</v>
      </c>
      <c r="F59" s="75">
        <f>IFERROR(_xll.RssMarket($A59,"時価総額"),"")</f>
        <v>9000</v>
      </c>
      <c r="G59" s="75">
        <f>T20D35746[[#This Row],[時価総額]]/T20D35746[[#This Row],[現在値]]</f>
        <v>8.8148873653281097</v>
      </c>
      <c r="H59" s="95">
        <f>IFERROR(_xll.RssMarket($A59,"PER"),"")</f>
        <v>12.21</v>
      </c>
      <c r="I59" s="57">
        <f>T20D35746[[#This Row],[現在値]] / IFERROR(IF(T20D35746[[#This Row],[PER]] &gt; 0, T20D35746[[#This Row],[PER]], 15), 15)</f>
        <v>83.619983619983614</v>
      </c>
      <c r="J59" s="34">
        <f>IFERROR(_xll.RssMarket($A59,"PBR"),"")</f>
        <v>2.4500000000000002</v>
      </c>
      <c r="K59" s="32">
        <f>T20D35746[[#This Row],[現在値]]/T20D35746[[#This Row],[PBR]]</f>
        <v>416.73469387755097</v>
      </c>
      <c r="L59" s="116">
        <f>T20D35746[[#This Row],[EPS]]/T20D35746[[#This Row],[BPS]]*100</f>
        <v>20.065520065520069</v>
      </c>
      <c r="M59" s="31">
        <f>IFERROR(_xll.RssMarket($A59,"配当"),"")</f>
        <v>14</v>
      </c>
      <c r="N59" s="88">
        <f>T20D35746[[#This Row],[配当]]/T20D35746[[#This Row],[現在値]]</f>
        <v>1.3712047012732615E-2</v>
      </c>
      <c r="O59" s="126">
        <f>ROUND(
 ((IF(OR(R59="",R59&lt;=0),20,R59)/20)
  *(L59/15))
 /(IFERROR(IF(H59&gt;0,H59,15),15)/15)
 *100,0)</f>
        <v>131</v>
      </c>
      <c r="P59" s="126">
        <f>ROUND(
 ((IF(OR(R59="",R59&lt;=0),20,R59)/20)
  *(L59/15)
  *((MIN(MAX(S59,0),50)/15)+1)
  *(1+MIN(MAX(IFERROR(IF(W59="",0,W59),0),-30),50)/200))
 /(IFERROR(IF(H59&gt;0,H59,15),15)/15)
 *100,0)</f>
        <v>209</v>
      </c>
      <c r="Q59" s="147">
        <f>T20D35746[[#This Row],[スコア⑤]]/T20D35746[[#This Row],[スコア③]]</f>
        <v>1.5954198473282444</v>
      </c>
      <c r="R59" s="80">
        <v>16</v>
      </c>
      <c r="S59" s="80">
        <v>4.0999999999999996</v>
      </c>
      <c r="T59" s="119">
        <v>32.299999999999997</v>
      </c>
      <c r="U59" s="76">
        <v>0.53900000000000003</v>
      </c>
      <c r="V59" s="76">
        <v>58.1</v>
      </c>
      <c r="W59" s="123">
        <f>(T20D35746[[#This Row],[現金及び預金（億）]]-T20D35746[[#This Row],[負債（億）]])/T20D35746[[#This Row],[総資産]]*100</f>
        <v>54.66609294320137</v>
      </c>
    </row>
    <row r="60" spans="1:24" x14ac:dyDescent="0.25">
      <c r="A60" s="69">
        <v>4570</v>
      </c>
      <c r="B60" s="39" t="str">
        <f>IFERROR(_xll.RssMarket($A60,"銘柄名称"),"")</f>
        <v>免疫生物研究所</v>
      </c>
      <c r="C60" s="72" t="str">
        <f>IFERROR(_xll.RssMarket($A60,"市場部略称"),"")</f>
        <v>東Ｇ</v>
      </c>
      <c r="D60" s="56">
        <f>IFERROR(_xll.RssMarket($A60,"現在値"),"")</f>
        <v>1579</v>
      </c>
      <c r="E60" s="56">
        <f>IFERROR(_xll.RssMarket($A60,"前日比"),"")</f>
        <v>-149</v>
      </c>
      <c r="F60" s="75">
        <f>IFERROR(_xll.RssMarket($A60,"時価総額"),"")</f>
        <v>14707</v>
      </c>
      <c r="G60" s="75">
        <f>T20D35746[[#This Row],[時価総額]]/T20D35746[[#This Row],[現在値]]</f>
        <v>9.3141228625712476</v>
      </c>
      <c r="H60" s="20">
        <f>IFERROR(_xll.RssMarket($A60,"PER"),"")</f>
        <v>54.44</v>
      </c>
      <c r="I60" s="57">
        <f>T20D35746[[#This Row],[現在値]] / IFERROR(IF(T20D35746[[#This Row],[PER]] &gt; 0, T20D35746[[#This Row],[PER]], 15), 15)</f>
        <v>29.004408523144747</v>
      </c>
      <c r="J60" s="34">
        <f>IFERROR(_xll.RssMarket($A60,"PBR"),"")</f>
        <v>8.8800000000000008</v>
      </c>
      <c r="K60" s="32">
        <f>T20D35746[[#This Row],[現在値]]/T20D35746[[#This Row],[PBR]]</f>
        <v>177.8153153153153</v>
      </c>
      <c r="L60" s="116">
        <f>T20D35746[[#This Row],[EPS]]/T20D35746[[#This Row],[BPS]]*100</f>
        <v>16.311535635562088</v>
      </c>
      <c r="M60" s="31">
        <f>IFERROR(_xll.RssMarket($A60,"配当"),"")</f>
        <v>6</v>
      </c>
      <c r="N60" s="88">
        <f>T20D35746[[#This Row],[配当]]/T20D35746[[#This Row],[現在値]]</f>
        <v>3.7998733375554147E-3</v>
      </c>
      <c r="O60" s="125">
        <f>ROUND(
 ((IF(OR(R60="",R60&lt;=0),20,R60)/20)
  *(L60/15))
 /(IFERROR(IF(H60&gt;0,H60,15),15)/15)
 *100,0)</f>
        <v>35</v>
      </c>
      <c r="P60" s="126">
        <f>ROUND(
 ((IF(OR(R60="",R60&lt;=0),20,R60)/20)
  *(L60/15)
  *((MIN(MAX(S60,0),50)/15)+1)
  *(1+MIN(MAX(IFERROR(IF(W60="",0,W60),0),-30),50)/200))
 /(IFERROR(IF(H60&gt;0,H60,15),15)/15)
 *100,0)</f>
        <v>58</v>
      </c>
      <c r="Q60" s="147">
        <f>T20D35746[[#This Row],[スコア⑤]]/T20D35746[[#This Row],[スコア③]]</f>
        <v>1.6571428571428573</v>
      </c>
      <c r="R60" s="80">
        <v>23.41</v>
      </c>
      <c r="S60" s="76">
        <v>6.39</v>
      </c>
      <c r="T60" s="119">
        <v>7.71</v>
      </c>
      <c r="U60" s="76">
        <v>2.04</v>
      </c>
      <c r="V60" s="76">
        <v>18.5</v>
      </c>
      <c r="W60" s="109">
        <f>(T20D35746[[#This Row],[現金及び預金（億）]]-T20D35746[[#This Row],[負債（億）]])/T20D35746[[#This Row],[総資産]]*100</f>
        <v>30.648648648648646</v>
      </c>
    </row>
    <row r="61" spans="1:24" x14ac:dyDescent="0.25">
      <c r="A61" s="69" t="s">
        <v>188</v>
      </c>
      <c r="B61" s="39" t="str">
        <f>IFERROR(_xll.RssMarket($A61,"銘柄名称"),"")</f>
        <v>コロンビア・ワークス</v>
      </c>
      <c r="C61" s="72" t="str">
        <f>IFERROR(_xll.RssMarket($A61,"市場部略称"),"")</f>
        <v>東Ｓ</v>
      </c>
      <c r="D61" s="56">
        <f>IFERROR(_xll.RssMarket($A61,"現在値"),"")</f>
        <v>4335</v>
      </c>
      <c r="E61" s="56">
        <f>IFERROR(_xll.RssMarket($A61,"前日比"),"")</f>
        <v>700</v>
      </c>
      <c r="F61" s="75">
        <f>IFERROR(_xll.RssMarket($A61,"時価総額"),"")</f>
        <v>33451</v>
      </c>
      <c r="G61" s="75">
        <f>T20D35746[[#This Row],[時価総額]]/T20D35746[[#This Row],[現在値]]</f>
        <v>7.716493656286044</v>
      </c>
      <c r="H61" s="20">
        <f>IFERROR(_xll.RssMarket($A61,"PER"),"")</f>
        <v>10.86</v>
      </c>
      <c r="I61" s="57">
        <f>T20D35746[[#This Row],[現在値]] / IFERROR(IF(T20D35746[[#This Row],[PER]] &gt; 0, T20D35746[[#This Row],[PER]], 15), 15)</f>
        <v>399.17127071823205</v>
      </c>
      <c r="J61" s="34">
        <f>IFERROR(_xll.RssMarket($A61,"PBR"),"")</f>
        <v>2.42</v>
      </c>
      <c r="K61" s="32">
        <f>T20D35746[[#This Row],[現在値]]/T20D35746[[#This Row],[PBR]]</f>
        <v>1791.3223140495868</v>
      </c>
      <c r="L61" s="116">
        <f>T20D35746[[#This Row],[EPS]]/T20D35746[[#This Row],[BPS]]*100</f>
        <v>22.283609576427256</v>
      </c>
      <c r="M61" s="31">
        <f>IFERROR(_xll.RssMarket($A61,"配当"),"")</f>
        <v>70</v>
      </c>
      <c r="N61" s="88">
        <f>T20D35746[[#This Row],[配当]]/T20D35746[[#This Row],[現在値]]</f>
        <v>1.6147635524798153E-2</v>
      </c>
      <c r="O61" s="125">
        <f>ROUND(
 ((IF(OR(R61="",R61&lt;=0),20,R61)/20)
  *(L61/15))
 /(IFERROR(IF(H61&gt;0,H61,15),15)/15)
 *100,0)</f>
        <v>122</v>
      </c>
      <c r="P61" s="126">
        <f>ROUND(
 ((IF(OR(R61="",R61&lt;=0),20,R61)/20)
  *(L61/15)
  *((MIN(MAX(S61,0),50)/15)+1)
  *(1+MIN(MAX(IFERROR(IF(W61="",0,W61),0),-30),50)/200))
 /(IFERROR(IF(H61&gt;0,H61,15),15)/15)
 *100,0)</f>
        <v>204</v>
      </c>
      <c r="Q61" s="147">
        <f>T20D35746[[#This Row],[スコア⑤]]/T20D35746[[#This Row],[スコア③]]</f>
        <v>1.6721311475409837</v>
      </c>
      <c r="R61" s="76">
        <v>11.94</v>
      </c>
      <c r="S61" s="76">
        <v>14.46</v>
      </c>
      <c r="T61" s="119">
        <v>42.4</v>
      </c>
      <c r="U61" s="76">
        <v>376</v>
      </c>
      <c r="V61" s="76">
        <v>522</v>
      </c>
      <c r="W61" s="109">
        <f>(T20D35746[[#This Row],[現金及び預金（億）]]-T20D35746[[#This Row],[負債（億）]])/T20D35746[[#This Row],[総資産]]*100</f>
        <v>-63.908045977011497</v>
      </c>
    </row>
    <row r="62" spans="1:24" x14ac:dyDescent="0.25">
      <c r="A62" s="69">
        <v>6176</v>
      </c>
      <c r="B62" s="39" t="str">
        <f>IFERROR(_xll.RssMarket($A62,"銘柄名称"),"")</f>
        <v>ブランジスタ</v>
      </c>
      <c r="C62" s="72" t="str">
        <f>IFERROR(_xll.RssMarket($A62,"市場部略称"),"")</f>
        <v>東Ｓ</v>
      </c>
      <c r="D62" s="56">
        <f>IFERROR(_xll.RssMarket($A62,"現在値"),"")</f>
        <v>730</v>
      </c>
      <c r="E62" s="56">
        <f>IFERROR(_xll.RssMarket($A62,"前日比"),"")</f>
        <v>3</v>
      </c>
      <c r="F62" s="75">
        <f>IFERROR(_xll.RssMarket($A62,"時価総額"),"")</f>
        <v>10639</v>
      </c>
      <c r="G62" s="75">
        <f>T20D35746[[#This Row],[時価総額]]/T20D35746[[#This Row],[現在値]]</f>
        <v>14.573972602739726</v>
      </c>
      <c r="H62" s="20">
        <f>IFERROR(_xll.RssMarket($A62,"PER"),"")</f>
        <v>12</v>
      </c>
      <c r="I62" s="57">
        <f>T20D35746[[#This Row],[現在値]] / IFERROR(IF(T20D35746[[#This Row],[PER]] &gt; 0, T20D35746[[#This Row],[PER]], 15), 15)</f>
        <v>60.833333333333336</v>
      </c>
      <c r="J62" s="34">
        <f>IFERROR(_xll.RssMarket($A62,"PBR"),"")</f>
        <v>1.56</v>
      </c>
      <c r="K62" s="32">
        <f>T20D35746[[#This Row],[現在値]]/T20D35746[[#This Row],[PBR]]</f>
        <v>467.94871794871796</v>
      </c>
      <c r="L62" s="116">
        <f>T20D35746[[#This Row],[EPS]]/T20D35746[[#This Row],[BPS]]*100</f>
        <v>13</v>
      </c>
      <c r="M62" s="31">
        <f>IFERROR(_xll.RssMarket($A62,"配当"),"")</f>
        <v>15</v>
      </c>
      <c r="N62" s="88">
        <f>T20D35746[[#This Row],[配当]]/T20D35746[[#This Row],[現在値]]</f>
        <v>2.0547945205479451E-2</v>
      </c>
      <c r="O62" s="126">
        <f>ROUND(
 ((IF(OR(R62="",R62&lt;=0),20,R62)/20)
  *(L62/15))
 /(IFERROR(IF(H62&gt;0,H62,15),15)/15)
 *100,0)</f>
        <v>115</v>
      </c>
      <c r="P62" s="126">
        <f>ROUND(
 ((IF(OR(R62="",R62&lt;=0),20,R62)/20)
  *(L62/15)
  *((MIN(MAX(S62,0),50)/15)+1)
  *(1+MIN(MAX(IFERROR(IF(W62="",0,W62),0),-30),50)/200))
 /(IFERROR(IF(H62&gt;0,H62,15),15)/15)
 *100,0)</f>
        <v>196</v>
      </c>
      <c r="Q62" s="148">
        <f>T20D35746[[#This Row],[スコア⑤]]/T20D35746[[#This Row],[スコア③]]</f>
        <v>1.7043478260869565</v>
      </c>
      <c r="R62" s="80">
        <v>21.3</v>
      </c>
      <c r="S62" s="76">
        <v>8.1999999999999993</v>
      </c>
      <c r="T62" s="119">
        <v>13.9</v>
      </c>
      <c r="U62" s="76">
        <v>4.4000000000000004</v>
      </c>
      <c r="V62" s="76">
        <v>49.6</v>
      </c>
      <c r="W62" s="109">
        <f>(T20D35746[[#This Row],[現金及び預金（億）]]-T20D35746[[#This Row],[負債（億）]])/T20D35746[[#This Row],[総資産]]*100</f>
        <v>19.153225806451612</v>
      </c>
    </row>
    <row r="63" spans="1:24" x14ac:dyDescent="0.25">
      <c r="A63" s="69">
        <v>7148</v>
      </c>
      <c r="B63" s="39" t="str">
        <f>IFERROR(_xll.RssMarket($A63,"銘柄名称"),"")</f>
        <v>ＦＰＧ</v>
      </c>
      <c r="C63" s="72" t="str">
        <f>IFERROR(_xll.RssMarket($A63,"市場部略称"),"")</f>
        <v>東Ｐ</v>
      </c>
      <c r="D63" s="56">
        <f>IFERROR(_xll.RssMarket($A63,"現在値"),"")</f>
        <v>2038</v>
      </c>
      <c r="E63" s="56">
        <f>IFERROR(_xll.RssMarket($A63,"前日比"),"")</f>
        <v>-40</v>
      </c>
      <c r="F63" s="75">
        <f>IFERROR(_xll.RssMarket($A63,"時価総額"),"")</f>
        <v>170791</v>
      </c>
      <c r="G63" s="75">
        <f>T20D35746[[#This Row],[時価総額]]/T20D35746[[#This Row],[現在値]]</f>
        <v>83.803238469087347</v>
      </c>
      <c r="H63" s="20">
        <f>IFERROR(_xll.RssMarket($A63,"PER"),"")</f>
        <v>8.1199999999999992</v>
      </c>
      <c r="I63" s="57">
        <f>T20D35746[[#This Row],[現在値]] / IFERROR(IF(T20D35746[[#This Row],[PER]] &gt; 0, T20D35746[[#This Row],[PER]], 15), 15)</f>
        <v>250.98522167487687</v>
      </c>
      <c r="J63" s="34">
        <f>IFERROR(_xll.RssMarket($A63,"PBR"),"")</f>
        <v>2.99</v>
      </c>
      <c r="K63" s="32">
        <f>T20D35746[[#This Row],[現在値]]/T20D35746[[#This Row],[PBR]]</f>
        <v>681.6053511705685</v>
      </c>
      <c r="L63" s="116">
        <f>T20D35746[[#This Row],[EPS]]/T20D35746[[#This Row],[BPS]]*100</f>
        <v>36.822660098522178</v>
      </c>
      <c r="M63" s="31">
        <f>IFERROR(_xll.RssMarket($A63,"配当"),"")</f>
        <v>125.4</v>
      </c>
      <c r="N63" s="87">
        <f>T20D35746[[#This Row],[配当]]/T20D35746[[#This Row],[現在値]]</f>
        <v>6.1530912659470069E-2</v>
      </c>
      <c r="O63" s="126">
        <f>ROUND(
 ((IF(OR(R63="",R63&lt;=0),20,R63)/20)
  *(L63/15))
 /(IFERROR(IF(H63&gt;0,H63,15),15)/15)
 *100,0)</f>
        <v>528</v>
      </c>
      <c r="P63" s="126">
        <f>ROUND(
 ((IF(OR(R63="",R63&lt;=0),20,R63)/20)
  *(L63/15)
  *((MIN(MAX(S63,0),50)/15)+1)
  *(1+MIN(MAX(IFERROR(IF(W63="",0,W63),0),-30),50)/200))
 /(IFERROR(IF(H63&gt;0,H63,15),15)/15)
 *100,0)</f>
        <v>929</v>
      </c>
      <c r="Q63" s="148">
        <f>T20D35746[[#This Row],[スコア⑤]]/T20D35746[[#This Row],[スコア③]]</f>
        <v>1.759469696969697</v>
      </c>
      <c r="R63" s="80">
        <v>23.29</v>
      </c>
      <c r="S63" s="76">
        <v>16</v>
      </c>
      <c r="T63" s="119">
        <v>143</v>
      </c>
      <c r="U63" s="76">
        <v>520</v>
      </c>
      <c r="V63" s="76">
        <v>1268</v>
      </c>
      <c r="W63" s="109">
        <f>(T20D35746[[#This Row],[現金及び預金（億）]]-T20D35746[[#This Row],[負債（億）]])/T20D35746[[#This Row],[総資産]]*100</f>
        <v>-29.731861198738169</v>
      </c>
    </row>
    <row r="64" spans="1:24" x14ac:dyDescent="0.25">
      <c r="A64" s="69">
        <v>3962</v>
      </c>
      <c r="B64" s="153" t="str">
        <f>IFERROR(_xll.RssMarket($A64,"銘柄名称"),"")</f>
        <v>チェンジホールディングス</v>
      </c>
      <c r="C64" s="72" t="str">
        <f>IFERROR(_xll.RssMarket($A64,"市場部略称"),"")</f>
        <v>東Ｐ</v>
      </c>
      <c r="D64" s="56">
        <f>IFERROR(_xll.RssMarket($A64,"現在値"),"")</f>
        <v>1000</v>
      </c>
      <c r="E64" s="56">
        <f>IFERROR(_xll.RssMarket($A64,"前日比"),"")</f>
        <v>-12</v>
      </c>
      <c r="F64" s="75">
        <f>IFERROR(_xll.RssMarket($A64,"時価総額"),"")</f>
        <v>73852</v>
      </c>
      <c r="G64" s="75">
        <f>T20D35746[[#This Row],[時価総額]]/T20D35746[[#This Row],[現在値]]</f>
        <v>73.852000000000004</v>
      </c>
      <c r="H64" s="20">
        <f>IFERROR(_xll.RssMarket($A64,"PER"),"")</f>
        <v>8.81</v>
      </c>
      <c r="I64" s="57">
        <f>T20D35746[[#This Row],[現在値]] / IFERROR(IF(T20D35746[[#This Row],[PER]] &gt; 0, T20D35746[[#This Row],[PER]], 15), 15)</f>
        <v>113.50737797956866</v>
      </c>
      <c r="J64" s="34">
        <f>IFERROR(_xll.RssMarket($A64,"PBR"),"")</f>
        <v>1.65</v>
      </c>
      <c r="K64" s="32">
        <f>T20D35746[[#This Row],[現在値]]/T20D35746[[#This Row],[PBR]]</f>
        <v>606.06060606060612</v>
      </c>
      <c r="L64" s="116">
        <f>T20D35746[[#This Row],[EPS]]/T20D35746[[#This Row],[BPS]]*100</f>
        <v>18.728717366628828</v>
      </c>
      <c r="M64" s="31">
        <f>IFERROR(_xll.RssMarket($A64,"配当"),"")</f>
        <v>23</v>
      </c>
      <c r="N64" s="88">
        <f>T20D35746[[#This Row],[配当]]/T20D35746[[#This Row],[現在値]]</f>
        <v>2.3E-2</v>
      </c>
      <c r="O64" s="125">
        <f>ROUND(
 ((IF(OR(R64="",R64&lt;=0),20,R64)/20)
  *(L64/15))
 /(IFERROR(IF(H64&gt;0,H64,15),15)/15)
 *100,0)</f>
        <v>271</v>
      </c>
      <c r="P64" s="126">
        <f>ROUND(
 ((IF(OR(R64="",R64&lt;=0),20,R64)/20)
  *(L64/15)
  *((MIN(MAX(S64,0),50)/15)+1)
  *(1+MIN(MAX(IFERROR(IF(W64="",0,W64),0),-30),50)/200))
 /(IFERROR(IF(H64&gt;0,H64,15),15)/15)
 *100,0)</f>
        <v>489</v>
      </c>
      <c r="Q64" s="147">
        <f>T20D35746[[#This Row],[スコア⑤]]/T20D35746[[#This Row],[スコア③]]</f>
        <v>1.8044280442804428</v>
      </c>
      <c r="R64" s="76">
        <v>25.45</v>
      </c>
      <c r="S64" s="76">
        <v>12.7</v>
      </c>
      <c r="T64" s="119">
        <v>302</v>
      </c>
      <c r="U64" s="76">
        <v>345</v>
      </c>
      <c r="V64" s="76">
        <v>1049</v>
      </c>
      <c r="W64" s="109">
        <f>(T20D35746[[#This Row],[現金及び預金（億）]]-T20D35746[[#This Row],[負債（億）]])/T20D35746[[#This Row],[総資産]]*100</f>
        <v>-4.0991420400381315</v>
      </c>
    </row>
    <row r="65" spans="1:23" x14ac:dyDescent="0.25">
      <c r="A65" s="69">
        <v>4746</v>
      </c>
      <c r="B65" s="39" t="str">
        <f>IFERROR(_xll.RssMarket($A65,"銘柄名称"),"")</f>
        <v>東計電算</v>
      </c>
      <c r="C65" s="72" t="str">
        <f>IFERROR(_xll.RssMarket($A65,"市場部略称"),"")</f>
        <v>東Ｓ</v>
      </c>
      <c r="D65" s="56">
        <f>IFERROR(_xll.RssMarket($A65,"現在値"),"")</f>
        <v>4295</v>
      </c>
      <c r="E65" s="56">
        <f>IFERROR(_xll.RssMarket($A65,"前日比"),"")</f>
        <v>-20</v>
      </c>
      <c r="F65" s="75">
        <f>IFERROR(_xll.RssMarket($A65,"時価総額"),"")</f>
        <v>80316</v>
      </c>
      <c r="G65" s="75">
        <f>T20D35746[[#This Row],[時価総額]]/T20D35746[[#This Row],[現在値]]</f>
        <v>18.69988358556461</v>
      </c>
      <c r="H65" s="95">
        <f>IFERROR(_xll.RssMarket($A65,"PER"),"")</f>
        <v>14.03</v>
      </c>
      <c r="I65" s="57">
        <f>T20D35746[[#This Row],[現在値]] / IFERROR(IF(T20D35746[[#This Row],[PER]] &gt; 0, T20D35746[[#This Row],[PER]], 15), 15)</f>
        <v>306.12972202423379</v>
      </c>
      <c r="J65" s="34">
        <f>IFERROR(_xll.RssMarket($A65,"PBR"),"")</f>
        <v>1.53</v>
      </c>
      <c r="K65" s="32">
        <f>T20D35746[[#This Row],[現在値]]/T20D35746[[#This Row],[PBR]]</f>
        <v>2807.1895424836603</v>
      </c>
      <c r="L65" s="116">
        <f>T20D35746[[#This Row],[EPS]]/T20D35746[[#This Row],[BPS]]*100</f>
        <v>10.90520313613685</v>
      </c>
      <c r="M65" s="31">
        <f>IFERROR(_xll.RssMarket($A65,"配当"),"")</f>
        <v>173</v>
      </c>
      <c r="N65" s="87">
        <f>T20D35746[[#This Row],[配当]]/T20D35746[[#This Row],[現在値]]</f>
        <v>4.0279394644935969E-2</v>
      </c>
      <c r="O65" s="125">
        <f>ROUND(
 ((IF(OR(R65="",R65&lt;=0),20,R65)/20)
  *(L65/15))
 /(IFERROR(IF(H65&gt;0,H65,15),15)/15)
 *100,0)</f>
        <v>117</v>
      </c>
      <c r="P65" s="125">
        <f>ROUND(
 ((IF(OR(R65="",R65&lt;=0),20,R65)/20)
  *(L65/15)
  *((MIN(MAX(S65,0),50)/15)+1)
  *(1+MIN(MAX(IFERROR(IF(W65="",0,W65),0),-30),50)/200))
 /(IFERROR(IF(H65&gt;0,H65,15),15)/15)
 *100,0)</f>
        <v>217</v>
      </c>
      <c r="Q65" s="147">
        <f>T20D35746[[#This Row],[スコア⑤]]/T20D35746[[#This Row],[スコア③]]</f>
        <v>1.8547008547008548</v>
      </c>
      <c r="R65" s="80">
        <v>30.08</v>
      </c>
      <c r="S65" s="76">
        <v>12.23</v>
      </c>
      <c r="T65" s="119">
        <v>22.1</v>
      </c>
      <c r="U65" s="76">
        <v>0</v>
      </c>
      <c r="V65" s="76">
        <v>497</v>
      </c>
      <c r="W65" s="109">
        <f>(T20D35746[[#This Row],[現金及び預金（億）]]-T20D35746[[#This Row],[負債（億）]])/T20D35746[[#This Row],[総資産]]*100</f>
        <v>4.4466800804828974</v>
      </c>
    </row>
    <row r="66" spans="1:23" x14ac:dyDescent="0.25">
      <c r="A66" s="69">
        <v>4507</v>
      </c>
      <c r="B66" s="39" t="str">
        <f>IFERROR(_xll.RssMarket($A66,"銘柄名称"),"")</f>
        <v>塩野義製薬</v>
      </c>
      <c r="C66" s="72" t="str">
        <f>IFERROR(_xll.RssMarket($A66,"市場部略称"),"")</f>
        <v>東Ｐ</v>
      </c>
      <c r="D66" s="56">
        <f>IFERROR(_xll.RssMarket($A66,"現在値"),"")</f>
        <v>3536</v>
      </c>
      <c r="E66" s="56">
        <f>IFERROR(_xll.RssMarket($A66,"前日比"),"")</f>
        <v>1</v>
      </c>
      <c r="F66" s="75">
        <f>IFERROR(_xll.RssMarket($A66,"時価総額"),"")</f>
        <v>3145739</v>
      </c>
      <c r="G66" s="75">
        <f>T20D35746[[#This Row],[時価総額]]/T20D35746[[#This Row],[現在値]]</f>
        <v>889.63207013574663</v>
      </c>
      <c r="H66" s="20">
        <f>IFERROR(_xll.RssMarket($A66,"PER"),"")</f>
        <v>16</v>
      </c>
      <c r="I66" s="57">
        <f>T20D35746[[#This Row],[現在値]] / IFERROR(IF(T20D35746[[#This Row],[PER]] &gt; 0, T20D35746[[#This Row],[PER]], 15), 15)</f>
        <v>221</v>
      </c>
      <c r="J66" s="34">
        <f>IFERROR(_xll.RssMarket($A66,"PBR"),"")</f>
        <v>2.1</v>
      </c>
      <c r="K66" s="32">
        <f>T20D35746[[#This Row],[現在値]]/T20D35746[[#This Row],[PBR]]</f>
        <v>1683.8095238095236</v>
      </c>
      <c r="L66" s="116">
        <f>T20D35746[[#This Row],[EPS]]/T20D35746[[#This Row],[BPS]]*100</f>
        <v>13.125</v>
      </c>
      <c r="M66" s="31">
        <f>IFERROR(_xll.RssMarket($A66,"配当"),"")</f>
        <v>66</v>
      </c>
      <c r="N66" s="88">
        <f>T20D35746[[#This Row],[配当]]/T20D35746[[#This Row],[現在値]]</f>
        <v>1.8665158371040724E-2</v>
      </c>
      <c r="O66" s="126">
        <f>ROUND(
 ((IF(OR(R66="",R66&lt;=0),20,R66)/20)
  *(L66/15))
 /(IFERROR(IF(H66&gt;0,H66,15),15)/15)
 *100,0)</f>
        <v>152</v>
      </c>
      <c r="P66" s="126">
        <f>ROUND(
 ((IF(OR(R66="",R66&lt;=0),20,R66)/20)
  *(L66/15)
  *((MIN(MAX(S66,0),50)/15)+1)
  *(1+MIN(MAX(IFERROR(IF(W66="",0,W66),0),-30),50)/200))
 /(IFERROR(IF(H66&gt;0,H66,15),15)/15)
 *100,0)</f>
        <v>282</v>
      </c>
      <c r="Q66" s="147">
        <f>T20D35746[[#This Row],[スコア⑤]]/T20D35746[[#This Row],[スコア③]]</f>
        <v>1.8552631578947369</v>
      </c>
      <c r="R66" s="80">
        <v>37</v>
      </c>
      <c r="S66" s="76">
        <v>10</v>
      </c>
      <c r="T66" s="119">
        <v>3748</v>
      </c>
      <c r="U66" s="76">
        <v>219</v>
      </c>
      <c r="V66" s="76">
        <v>15400</v>
      </c>
      <c r="W66" s="123">
        <f>(T20D35746[[#This Row],[現金及び預金（億）]]-T20D35746[[#This Row],[負債（億）]])/T20D35746[[#This Row],[総資産]]*100</f>
        <v>22.915584415584416</v>
      </c>
    </row>
    <row r="67" spans="1:23" x14ac:dyDescent="0.25">
      <c r="A67" s="69">
        <v>6436</v>
      </c>
      <c r="B67" s="39" t="str">
        <f>IFERROR(_xll.RssMarket($A67,"銘柄名称"),"")</f>
        <v>アマノ</v>
      </c>
      <c r="C67" s="72" t="str">
        <f>IFERROR(_xll.RssMarket($A67,"市場部略称"),"")</f>
        <v>東Ｐ</v>
      </c>
      <c r="D67" s="56">
        <f>IFERROR(_xll.RssMarket($A67,"現在値"),"")</f>
        <v>4004</v>
      </c>
      <c r="E67" s="56">
        <f>IFERROR(_xll.RssMarket($A67,"前日比"),"")</f>
        <v>-145</v>
      </c>
      <c r="F67" s="75">
        <f>IFERROR(_xll.RssMarket($A67,"時価総額"),"")</f>
        <v>284708</v>
      </c>
      <c r="G67" s="75">
        <f>T20D35746[[#This Row],[時価総額]]/T20D35746[[#This Row],[現在値]]</f>
        <v>71.105894105894109</v>
      </c>
      <c r="H67" s="20">
        <f>IFERROR(_xll.RssMarket($A67,"PER"),"")</f>
        <v>15.75</v>
      </c>
      <c r="I67" s="57">
        <f>T20D35746[[#This Row],[現在値]] / IFERROR(IF(T20D35746[[#This Row],[PER]] &gt; 0, T20D35746[[#This Row],[PER]], 15), 15)</f>
        <v>254.22222222222223</v>
      </c>
      <c r="J67" s="34">
        <f>IFERROR(_xll.RssMarket($A67,"PBR"),"")</f>
        <v>2.1800000000000002</v>
      </c>
      <c r="K67" s="32">
        <f>T20D35746[[#This Row],[現在値]]/T20D35746[[#This Row],[PBR]]</f>
        <v>1836.6972477064219</v>
      </c>
      <c r="L67" s="116">
        <f>T20D35746[[#This Row],[EPS]]/T20D35746[[#This Row],[BPS]]*100</f>
        <v>13.841269841269844</v>
      </c>
      <c r="M67" s="31">
        <f>IFERROR(_xll.RssMarket($A67,"配当"),"")</f>
        <v>180</v>
      </c>
      <c r="N67" s="87">
        <f>T20D35746[[#This Row],[配当]]/T20D35746[[#This Row],[現在値]]</f>
        <v>4.4955044955044952E-2</v>
      </c>
      <c r="O67" s="125">
        <f>ROUND(
 ((IF(OR(R67="",R67&lt;=0),20,R67)/20)
  *(L67/15))
 /(IFERROR(IF(H67&gt;0,H67,15),15)/15)
 *100,0)</f>
        <v>60</v>
      </c>
      <c r="P67" s="126">
        <f>ROUND(
 ((IF(OR(R67="",R67&lt;=0),20,R67)/20)
  *(L67/15)
  *((MIN(MAX(S67,0),50)/15)+1)
  *(1+MIN(MAX(IFERROR(IF(W67="",0,W67),0),-30),50)/200))
 /(IFERROR(IF(H67&gt;0,H67,15),15)/15)
 *100,0)</f>
        <v>116</v>
      </c>
      <c r="Q67" s="148">
        <f>T20D35746[[#This Row],[スコア⑤]]/T20D35746[[#This Row],[スコア③]]</f>
        <v>1.9333333333333333</v>
      </c>
      <c r="R67" s="76">
        <v>13.61</v>
      </c>
      <c r="S67" s="76">
        <v>10.5</v>
      </c>
      <c r="T67" s="119">
        <v>559</v>
      </c>
      <c r="U67" s="76">
        <v>8.7100000000000009</v>
      </c>
      <c r="V67" s="76">
        <v>1943</v>
      </c>
      <c r="W67" s="123">
        <f>(T20D35746[[#This Row],[現金及び預金（億）]]-T20D35746[[#This Row],[負債（億）]])/T20D35746[[#This Row],[総資産]]*100</f>
        <v>28.321667524446731</v>
      </c>
    </row>
    <row r="68" spans="1:23" x14ac:dyDescent="0.25">
      <c r="A68" s="69">
        <v>7095</v>
      </c>
      <c r="B68" s="39" t="str">
        <f>IFERROR(_xll.RssMarket($A68,"銘柄名称"),"")</f>
        <v>ＭＡＣＢＥＥＰＬＡＮＥＴ</v>
      </c>
      <c r="C68" s="72" t="str">
        <f>IFERROR(_xll.RssMarket($A68,"市場部略称"),"")</f>
        <v>東Ｐ</v>
      </c>
      <c r="D68" s="56">
        <f>IFERROR(_xll.RssMarket($A68,"現在値"),"")</f>
        <v>1435</v>
      </c>
      <c r="E68" s="56">
        <f>IFERROR(_xll.RssMarket($A68,"前日比"),"")</f>
        <v>-33</v>
      </c>
      <c r="F68" s="75">
        <f>IFERROR(_xll.RssMarket($A68,"時価総額"),"")</f>
        <v>21028</v>
      </c>
      <c r="G68" s="75">
        <f>T20D35746[[#This Row],[時価総額]]/T20D35746[[#This Row],[現在値]]</f>
        <v>14.653658536585366</v>
      </c>
      <c r="H68" s="20">
        <f>IFERROR(_xll.RssMarket($A68,"PER"),"")</f>
        <v>7.99</v>
      </c>
      <c r="I68" s="57">
        <f>T20D35746[[#This Row],[現在値]] / IFERROR(IF(T20D35746[[#This Row],[PER]] &gt; 0, T20D35746[[#This Row],[PER]], 15), 15)</f>
        <v>179.59949937421777</v>
      </c>
      <c r="J68" s="34">
        <f>IFERROR(_xll.RssMarket($A68,"PBR"),"")</f>
        <v>1.52</v>
      </c>
      <c r="K68" s="32">
        <f>T20D35746[[#This Row],[現在値]]/T20D35746[[#This Row],[PBR]]</f>
        <v>944.07894736842104</v>
      </c>
      <c r="L68" s="116">
        <f>T20D35746[[#This Row],[EPS]]/T20D35746[[#This Row],[BPS]]*100</f>
        <v>19.023779724655821</v>
      </c>
      <c r="M68" s="31">
        <f>IFERROR(_xll.RssMarket($A68,"配当"),"")</f>
        <v>55</v>
      </c>
      <c r="N68" s="87">
        <f>T20D35746[[#This Row],[配当]]/T20D35746[[#This Row],[現在値]]</f>
        <v>3.8327526132404179E-2</v>
      </c>
      <c r="O68" s="126">
        <f>ROUND(
 ((IF(OR(R68="",R68&lt;=0),20,R68)/20)
  *(L68/15))
 /(IFERROR(IF(H68&gt;0,H68,15),15)/15)
 *100,0)</f>
        <v>109</v>
      </c>
      <c r="P68" s="126">
        <f>ROUND(
 ((IF(OR(R68="",R68&lt;=0),20,R68)/20)
  *(L68/15)
  *((MIN(MAX(S68,0),50)/15)+1)
  *(1+MIN(MAX(IFERROR(IF(W68="",0,W68),0),-30),50)/200))
 /(IFERROR(IF(H68&gt;0,H68,15),15)/15)
 *100,0)</f>
        <v>211</v>
      </c>
      <c r="Q68" s="148">
        <f>T20D35746[[#This Row],[スコア⑤]]/T20D35746[[#This Row],[スコア③]]</f>
        <v>1.9357798165137614</v>
      </c>
      <c r="R68" s="76">
        <v>9.18</v>
      </c>
      <c r="S68" s="76">
        <v>11.5</v>
      </c>
      <c r="T68" s="119">
        <v>75.099999999999994</v>
      </c>
      <c r="U68" s="76">
        <v>31.6</v>
      </c>
      <c r="V68" s="76">
        <v>231</v>
      </c>
      <c r="W68" s="109">
        <f>(T20D35746[[#This Row],[現金及び預金（億）]]-T20D35746[[#This Row],[負債（億）]])/T20D35746[[#This Row],[総資産]]*100</f>
        <v>18.831168831168828</v>
      </c>
    </row>
    <row r="69" spans="1:23" x14ac:dyDescent="0.25">
      <c r="A69" s="69">
        <v>3031</v>
      </c>
      <c r="B69" s="39" t="str">
        <f>IFERROR(_xll.RssMarket($A69,"銘柄名称"),"")</f>
        <v>ラクーンホールディングス</v>
      </c>
      <c r="C69" s="72" t="str">
        <f>IFERROR(_xll.RssMarket($A69,"市場部略称"),"")</f>
        <v>東Ｐ</v>
      </c>
      <c r="D69" s="56">
        <f>IFERROR(_xll.RssMarket($A69,"現在値"),"")</f>
        <v>658</v>
      </c>
      <c r="E69" s="56">
        <f>IFERROR(_xll.RssMarket($A69,"前日比"),"")</f>
        <v>-7</v>
      </c>
      <c r="F69" s="75">
        <f>IFERROR(_xll.RssMarket($A69,"時価総額"),"")</f>
        <v>14648</v>
      </c>
      <c r="G69" s="75">
        <f>T20D35746[[#This Row],[時価総額]]/T20D35746[[#This Row],[現在値]]</f>
        <v>22.261398176291792</v>
      </c>
      <c r="H69" s="20">
        <f>IFERROR(_xll.RssMarket($A69,"PER"),"")</f>
        <v>15.55</v>
      </c>
      <c r="I69" s="57">
        <f>T20D35746[[#This Row],[現在値]] / IFERROR(IF(T20D35746[[#This Row],[PER]] &gt; 0, T20D35746[[#This Row],[PER]], 15), 15)</f>
        <v>42.315112540192921</v>
      </c>
      <c r="J69" s="34">
        <f>IFERROR(_xll.RssMarket($A69,"PBR"),"")</f>
        <v>2.97</v>
      </c>
      <c r="K69" s="32">
        <f>T20D35746[[#This Row],[現在値]]/T20D35746[[#This Row],[PBR]]</f>
        <v>221.54882154882154</v>
      </c>
      <c r="L69" s="116">
        <f>T20D35746[[#This Row],[EPS]]/T20D35746[[#This Row],[BPS]]*100</f>
        <v>19.099678456591636</v>
      </c>
      <c r="M69" s="31">
        <f>IFERROR(_xll.RssMarket($A69,"配当"),"")</f>
        <v>22</v>
      </c>
      <c r="N69" s="87">
        <f>T20D35746[[#This Row],[配当]]/T20D35746[[#This Row],[現在値]]</f>
        <v>3.3434650455927049E-2</v>
      </c>
      <c r="O69" s="126">
        <f>ROUND(
 ((IF(OR(R69="",R69&lt;=0),20,R69)/20)
  *(L69/15))
 /(IFERROR(IF(H69&gt;0,H69,15),15)/15)
 *100,0)</f>
        <v>128</v>
      </c>
      <c r="P69" s="126">
        <f>ROUND(
 ((IF(OR(R69="",R69&lt;=0),20,R69)/20)
  *(L69/15)
  *((MIN(MAX(S69,0),50)/15)+1)
  *(1+MIN(MAX(IFERROR(IF(W69="",0,W69),0),-30),50)/200))
 /(IFERROR(IF(H69&gt;0,H69,15),15)/15)
 *100,0)</f>
        <v>251</v>
      </c>
      <c r="Q69" s="147">
        <f>T20D35746[[#This Row],[スコア⑤]]/T20D35746[[#This Row],[スコア③]]</f>
        <v>1.9609375</v>
      </c>
      <c r="R69" s="80">
        <v>20.92</v>
      </c>
      <c r="S69" s="77">
        <v>11.76</v>
      </c>
      <c r="T69" s="121">
        <v>43.3</v>
      </c>
      <c r="U69" s="77">
        <v>12.3</v>
      </c>
      <c r="V69" s="77">
        <v>162</v>
      </c>
      <c r="W69" s="110">
        <f>(T20D35746[[#This Row],[現金及び預金（億）]]-T20D35746[[#This Row],[負債（億）]])/T20D35746[[#This Row],[総資産]]*100</f>
        <v>19.1358024691358</v>
      </c>
    </row>
    <row r="70" spans="1:23" x14ac:dyDescent="0.25">
      <c r="A70" s="69">
        <v>4345</v>
      </c>
      <c r="B70" s="39" t="str">
        <f>IFERROR(_xll.RssMarket($A70,"銘柄名称"),"")</f>
        <v>シーティーエス</v>
      </c>
      <c r="C70" s="72" t="str">
        <f>IFERROR(_xll.RssMarket($A70,"市場部略称"),"")</f>
        <v>東Ｐ</v>
      </c>
      <c r="D70" s="56">
        <f>IFERROR(_xll.RssMarket($A70,"現在値"),"")</f>
        <v>1032</v>
      </c>
      <c r="E70" s="56">
        <f>IFERROR(_xll.RssMarket($A70,"前日比"),"")</f>
        <v>-18</v>
      </c>
      <c r="F70" s="75">
        <f>IFERROR(_xll.RssMarket($A70,"時価総額"),"")</f>
        <v>43344</v>
      </c>
      <c r="G70" s="75">
        <f>T20D35746[[#This Row],[時価総額]]/T20D35746[[#This Row],[現在値]]</f>
        <v>42</v>
      </c>
      <c r="H70" s="20">
        <f>IFERROR(_xll.RssMarket($A70,"PER"),"")</f>
        <v>16.89</v>
      </c>
      <c r="I70" s="57">
        <f>T20D35746[[#This Row],[現在値]] / IFERROR(IF(T20D35746[[#This Row],[PER]] &gt; 0, T20D35746[[#This Row],[PER]], 15), 15)</f>
        <v>61.101243339253998</v>
      </c>
      <c r="J70" s="34">
        <f>IFERROR(_xll.RssMarket($A70,"PBR"),"")</f>
        <v>3</v>
      </c>
      <c r="K70" s="32">
        <f>T20D35746[[#This Row],[現在値]]/T20D35746[[#This Row],[PBR]]</f>
        <v>344</v>
      </c>
      <c r="L70" s="116">
        <f>T20D35746[[#This Row],[EPS]]/T20D35746[[#This Row],[BPS]]*100</f>
        <v>17.761989342806395</v>
      </c>
      <c r="M70" s="31">
        <f>IFERROR(_xll.RssMarket($A70,"配当"),"")</f>
        <v>29</v>
      </c>
      <c r="N70" s="88">
        <f>T20D35746[[#This Row],[配当]]/T20D35746[[#This Row],[現在値]]</f>
        <v>2.8100775193798451E-2</v>
      </c>
      <c r="O70" s="126">
        <f>ROUND(
 ((IF(OR(R70="",R70&lt;=0),20,R70)/20)
  *(L70/15))
 /(IFERROR(IF(H70&gt;0,H70,15),15)/15)
 *100,0)</f>
        <v>136</v>
      </c>
      <c r="P70" s="126">
        <f>ROUND(
 ((IF(OR(R70="",R70&lt;=0),20,R70)/20)
  *(L70/15)
  *((MIN(MAX(S70,0),50)/15)+1)
  *(1+MIN(MAX(IFERROR(IF(W70="",0,W70),0),-30),50)/200))
 /(IFERROR(IF(H70&gt;0,H70,15),15)/15)
 *100,0)</f>
        <v>272</v>
      </c>
      <c r="Q70" s="147">
        <f>T20D35746[[#This Row],[スコア⑤]]/T20D35746[[#This Row],[スコア③]]</f>
        <v>2</v>
      </c>
      <c r="R70" s="80">
        <v>25.78</v>
      </c>
      <c r="S70" s="78">
        <v>11.53</v>
      </c>
      <c r="T70" s="120">
        <v>45.3</v>
      </c>
      <c r="U70" s="78">
        <v>0</v>
      </c>
      <c r="V70" s="78">
        <v>171</v>
      </c>
      <c r="W70" s="123">
        <f>(T20D35746[[#This Row],[現金及び預金（億）]]-T20D35746[[#This Row],[負債（億）]])/T20D35746[[#This Row],[総資産]]*100</f>
        <v>26.491228070175438</v>
      </c>
    </row>
    <row r="71" spans="1:23" x14ac:dyDescent="0.25">
      <c r="A71" s="69">
        <v>8267</v>
      </c>
      <c r="B71" s="39" t="str">
        <f>IFERROR(_xll.RssMarket($A71,"銘柄名称"),"")</f>
        <v>イオン</v>
      </c>
      <c r="C71" s="72" t="str">
        <f>IFERROR(_xll.RssMarket($A71,"市場部略称"),"")</f>
        <v>東Ｐ</v>
      </c>
      <c r="D71" s="56">
        <f>IFERROR(_xll.RssMarket($A71,"現在値"),"")</f>
        <v>2319</v>
      </c>
      <c r="E71" s="56">
        <f>IFERROR(_xll.RssMarket($A71,"前日比"),"")</f>
        <v>19</v>
      </c>
      <c r="F71" s="75">
        <f>IFERROR(_xll.RssMarket($A71,"時価総額"),"")</f>
        <v>6455003</v>
      </c>
      <c r="G71" s="75">
        <f>T20D35746[[#This Row],[時価総額]]/T20D35746[[#This Row],[現在値]]</f>
        <v>2783.5286761535144</v>
      </c>
      <c r="H71" s="20">
        <f>IFERROR(_xll.RssMarket($A71,"PER"),"")</f>
        <v>91.66</v>
      </c>
      <c r="I71" s="57">
        <f>T20D35746[[#This Row],[現在値]] / IFERROR(IF(T20D35746[[#This Row],[PER]] &gt; 0, T20D35746[[#This Row],[PER]], 15), 15)</f>
        <v>25.300021819768713</v>
      </c>
      <c r="J71" s="34">
        <f>IFERROR(_xll.RssMarket($A71,"PBR"),"")</f>
        <v>5.32</v>
      </c>
      <c r="K71" s="32">
        <f>T20D35746[[#This Row],[現在値]]/T20D35746[[#This Row],[PBR]]</f>
        <v>435.90225563909775</v>
      </c>
      <c r="L71" s="116">
        <f>T20D35746[[#This Row],[EPS]]/T20D35746[[#This Row],[BPS]]*100</f>
        <v>5.8040584769801447</v>
      </c>
      <c r="M71" s="31">
        <f>IFERROR(_xll.RssMarket($A71,"配当"),"")</f>
        <v>13.67</v>
      </c>
      <c r="N71" s="88">
        <f>T20D35746[[#This Row],[配当]]/T20D35746[[#This Row],[現在値]]</f>
        <v>5.8947822337214314E-3</v>
      </c>
      <c r="O71" s="125">
        <f>ROUND(
 ((IF(OR(R71="",R71&lt;=0),20,R71)/20)
  *(L71/15))
 /(IFERROR(IF(H71&gt;0,H71,15),15)/15)
 *100,0)</f>
        <v>1</v>
      </c>
      <c r="P71" s="125">
        <f>ROUND(((R71/20)*(L71/15)*(S71/15)*(1+W71/200))/(H71/15)*100,0)</f>
        <v>2</v>
      </c>
      <c r="Q71" s="147">
        <f>T20D35746[[#This Row],[スコア⑤]]/T20D35746[[#This Row],[スコア③]]</f>
        <v>2</v>
      </c>
      <c r="R71" s="76">
        <v>2.67</v>
      </c>
      <c r="S71" s="76">
        <v>36.799999999999997</v>
      </c>
      <c r="T71" s="119">
        <v>11700</v>
      </c>
      <c r="U71" s="76">
        <v>34400</v>
      </c>
      <c r="V71" s="76">
        <v>138000</v>
      </c>
      <c r="W71" s="109">
        <f>(T20D35746[[#This Row],[現金及び預金（億）]]-T20D35746[[#This Row],[負債（億）]])/T20D35746[[#This Row],[総資産]]*100</f>
        <v>-16.44927536231884</v>
      </c>
    </row>
    <row r="72" spans="1:23" x14ac:dyDescent="0.25">
      <c r="A72" s="69">
        <v>3486</v>
      </c>
      <c r="B72" s="39" t="str">
        <f>IFERROR(_xll.RssMarket($A72,"銘柄名称"),"")</f>
        <v>グロバルリンクマネジメント</v>
      </c>
      <c r="C72" s="72" t="str">
        <f>IFERROR(_xll.RssMarket($A72,"市場部略称"),"")</f>
        <v>東Ｐ</v>
      </c>
      <c r="D72" s="56">
        <f>IFERROR(_xll.RssMarket($A72,"現在値"),"")</f>
        <v>2238</v>
      </c>
      <c r="E72" s="56">
        <f>IFERROR(_xll.RssMarket($A72,"前日比"),"")</f>
        <v>-36</v>
      </c>
      <c r="F72" s="75">
        <f>IFERROR(_xll.RssMarket($A72,"時価総額"),"")</f>
        <v>35905</v>
      </c>
      <c r="G72" s="75">
        <f>T20D35746[[#This Row],[時価総額]]/T20D35746[[#This Row],[現在値]]</f>
        <v>16.043342269883826</v>
      </c>
      <c r="H72" s="20">
        <f>IFERROR(_xll.RssMarket($A72,"PER"),"")</f>
        <v>8.2799999999999994</v>
      </c>
      <c r="I72" s="57">
        <f>T20D35746[[#This Row],[現在値]] / IFERROR(IF(T20D35746[[#This Row],[PER]] &gt; 0, T20D35746[[#This Row],[PER]], 15), 15)</f>
        <v>270.28985507246381</v>
      </c>
      <c r="J72" s="34">
        <f>IFERROR(_xll.RssMarket($A72,"PBR"),"")</f>
        <v>2.67</v>
      </c>
      <c r="K72" s="32">
        <f>T20D35746[[#This Row],[現在値]]/T20D35746[[#This Row],[PBR]]</f>
        <v>838.20224719101122</v>
      </c>
      <c r="L72" s="116">
        <f>T20D35746[[#This Row],[EPS]]/T20D35746[[#This Row],[BPS]]*100</f>
        <v>32.24637681159421</v>
      </c>
      <c r="M72" s="31">
        <f>IFERROR(_xll.RssMarket($A72,"配当"),"")</f>
        <v>80.5</v>
      </c>
      <c r="N72" s="87">
        <f>T20D35746[[#This Row],[配当]]/T20D35746[[#This Row],[現在値]]</f>
        <v>3.5969615728328866E-2</v>
      </c>
      <c r="O72" s="126">
        <f>ROUND(
 ((IF(OR(R72="",R72&lt;=0),20,R72)/20)
  *(L72/15))
 /(IFERROR(IF(H72&gt;0,H72,15),15)/15)
 *100,0)</f>
        <v>181</v>
      </c>
      <c r="P72" s="126">
        <f>ROUND(
 ((IF(OR(R72="",R72&lt;=0),20,R72)/20)
  *(L72/15)
  *((MIN(MAX(S72,0),50)/15)+1)
  *(1+MIN(MAX(IFERROR(IF(W72="",0,W72),0),-30),50)/200))
 /(IFERROR(IF(H72&gt;0,H72,15),15)/15)
 *100,0)</f>
        <v>363</v>
      </c>
      <c r="Q72" s="147">
        <f>T20D35746[[#This Row],[スコア⑤]]/T20D35746[[#This Row],[スコア③]]</f>
        <v>2.0055248618784529</v>
      </c>
      <c r="R72" s="76">
        <v>9.31</v>
      </c>
      <c r="S72" s="76">
        <v>19.82</v>
      </c>
      <c r="T72" s="119">
        <v>113</v>
      </c>
      <c r="U72" s="76">
        <v>213</v>
      </c>
      <c r="V72" s="76">
        <v>364</v>
      </c>
      <c r="W72" s="109">
        <f>(T20D35746[[#This Row],[現金及び預金（億）]]-T20D35746[[#This Row],[負債（億）]])/T20D35746[[#This Row],[総資産]]*100</f>
        <v>-27.472527472527474</v>
      </c>
    </row>
    <row r="73" spans="1:23" x14ac:dyDescent="0.25">
      <c r="A73" s="69">
        <v>3932</v>
      </c>
      <c r="B73" s="39" t="str">
        <f>IFERROR(_xll.RssMarket($A73,"銘柄名称"),"")</f>
        <v>アカツキ</v>
      </c>
      <c r="C73" s="72" t="str">
        <f>IFERROR(_xll.RssMarket($A73,"市場部略称"),"")</f>
        <v>東Ｐ</v>
      </c>
      <c r="D73" s="56">
        <f>IFERROR(_xll.RssMarket($A73,"現在値"),"")</f>
        <v>2716</v>
      </c>
      <c r="E73" s="56">
        <f>IFERROR(_xll.RssMarket($A73,"前日比"),"")</f>
        <v>-62</v>
      </c>
      <c r="F73" s="75">
        <f>IFERROR(_xll.RssMarket($A73,"時価総額"),"")</f>
        <v>39435</v>
      </c>
      <c r="G73" s="75">
        <f>T20D35746[[#This Row],[時価総額]]/T20D35746[[#This Row],[現在値]]</f>
        <v>14.519513991163477</v>
      </c>
      <c r="H73" s="95">
        <f>IFERROR(_xll.RssMarket($A73,"PER"),"")</f>
        <v>7.83</v>
      </c>
      <c r="I73" s="57">
        <f>T20D35746[[#This Row],[現在値]] / IFERROR(IF(T20D35746[[#This Row],[PER]] &gt; 0, T20D35746[[#This Row],[PER]], 15), 15)</f>
        <v>346.87100893997444</v>
      </c>
      <c r="J73" s="62">
        <f>IFERROR(_xll.RssMarket($A73,"PBR"),"")</f>
        <v>0.91</v>
      </c>
      <c r="K73" s="32">
        <f>T20D35746[[#This Row],[現在値]]/T20D35746[[#This Row],[PBR]]</f>
        <v>2984.6153846153843</v>
      </c>
      <c r="L73" s="116">
        <f>T20D35746[[#This Row],[EPS]]/T20D35746[[#This Row],[BPS]]*100</f>
        <v>11.621966794380588</v>
      </c>
      <c r="M73" s="31">
        <f>IFERROR(_xll.RssMarket($A73,"配当"),"")</f>
        <v>110</v>
      </c>
      <c r="N73" s="87">
        <f>T20D35746[[#This Row],[配当]]/T20D35746[[#This Row],[現在値]]</f>
        <v>4.0500736377025039E-2</v>
      </c>
      <c r="O73" s="125">
        <f>ROUND(
 ((IF(OR(R73="",R73&lt;=0),20,R73)/20)
  *(L73/15))
 /(IFERROR(IF(H73&gt;0,H73,15),15)/15)
 *100,0)</f>
        <v>123</v>
      </c>
      <c r="P73" s="126">
        <f>ROUND(
 ((IF(OR(R73="",R73&lt;=0),20,R73)/20)
  *(L73/15)
  *((MIN(MAX(S73,0),50)/15)+1)
  *(1+MIN(MAX(IFERROR(IF(W73="",0,W73),0),-30),50)/200))
 /(IFERROR(IF(H73&gt;0,H73,15),15)/15)
 *100,0)</f>
        <v>250</v>
      </c>
      <c r="Q73" s="147">
        <f>T20D35746[[#This Row],[スコア⑤]]/T20D35746[[#This Row],[スコア③]]</f>
        <v>2.0325203252032522</v>
      </c>
      <c r="R73" s="80">
        <v>16.55</v>
      </c>
      <c r="S73" s="78">
        <v>9.81</v>
      </c>
      <c r="T73" s="120">
        <v>311</v>
      </c>
      <c r="U73" s="78">
        <v>61</v>
      </c>
      <c r="V73" s="78">
        <v>546</v>
      </c>
      <c r="W73" s="123">
        <f>(T20D35746[[#This Row],[現金及び預金（億）]]-T20D35746[[#This Row],[負債（億）]])/T20D35746[[#This Row],[総資産]]*100</f>
        <v>45.787545787545788</v>
      </c>
    </row>
    <row r="74" spans="1:23" x14ac:dyDescent="0.25">
      <c r="A74" s="69">
        <v>7047</v>
      </c>
      <c r="B74" s="39" t="str">
        <f>IFERROR(_xll.RssMarket($A74,"銘柄名称"),"")</f>
        <v>ポート</v>
      </c>
      <c r="C74" s="72" t="str">
        <f>IFERROR(_xll.RssMarket($A74,"市場部略称"),"")</f>
        <v>東Ｇ</v>
      </c>
      <c r="D74" s="56">
        <f>IFERROR(_xll.RssMarket($A74,"現在値"),"")</f>
        <v>2170</v>
      </c>
      <c r="E74" s="56">
        <f>IFERROR(_xll.RssMarket($A74,"前日比"),"")</f>
        <v>-29</v>
      </c>
      <c r="F74" s="75">
        <f>IFERROR(_xll.RssMarket($A74,"時価総額"),"")</f>
        <v>30698</v>
      </c>
      <c r="G74" s="75">
        <f>T20D35746[[#This Row],[時価総額]]/T20D35746[[#This Row],[現在値]]</f>
        <v>14.146543778801844</v>
      </c>
      <c r="H74" s="20">
        <f>IFERROR(_xll.RssMarket($A74,"PER"),"")</f>
        <v>11.16</v>
      </c>
      <c r="I74" s="57">
        <f>T20D35746[[#This Row],[現在値]] / IFERROR(IF(T20D35746[[#This Row],[PER]] &gt; 0, T20D35746[[#This Row],[PER]], 15), 15)</f>
        <v>194.44444444444443</v>
      </c>
      <c r="J74" s="34">
        <f>IFERROR(_xll.RssMarket($A74,"PBR"),"")</f>
        <v>3</v>
      </c>
      <c r="K74" s="32">
        <f>T20D35746[[#This Row],[現在値]]/T20D35746[[#This Row],[PBR]]</f>
        <v>723.33333333333337</v>
      </c>
      <c r="L74" s="116">
        <f>T20D35746[[#This Row],[EPS]]/T20D35746[[#This Row],[BPS]]*100</f>
        <v>26.881720430107524</v>
      </c>
      <c r="M74" s="31">
        <f>IFERROR(_xll.RssMarket($A74,"配当"),"")</f>
        <v>12</v>
      </c>
      <c r="N74" s="88">
        <f>T20D35746[[#This Row],[配当]]/T20D35746[[#This Row],[現在値]]</f>
        <v>5.5299539170506912E-3</v>
      </c>
      <c r="O74" s="126">
        <f>ROUND(
 ((IF(OR(R74="",R74&lt;=0),20,R74)/20)
  *(L74/15))
 /(IFERROR(IF(H74&gt;0,H74,15),15)/15)
 *100,0)</f>
        <v>151</v>
      </c>
      <c r="P74" s="126">
        <f>ROUND(
 ((IF(OR(R74="",R74&lt;=0),20,R74)/20)
  *(L74/15)
  *((MIN(MAX(S74,0),50)/15)+1)
  *(1+MIN(MAX(IFERROR(IF(W74="",0,W74),0),-30),50)/200))
 /(IFERROR(IF(H74&gt;0,H74,15),15)/15)
 *100,0)</f>
        <v>312</v>
      </c>
      <c r="Q74" s="148">
        <f>T20D35746[[#This Row],[スコア⑤]]/T20D35746[[#This Row],[スコア③]]</f>
        <v>2.0662251655629138</v>
      </c>
      <c r="R74" s="76">
        <v>12.5</v>
      </c>
      <c r="S74" s="76">
        <v>20.73</v>
      </c>
      <c r="T74" s="119">
        <v>25.4</v>
      </c>
      <c r="U74" s="76">
        <v>84.4</v>
      </c>
      <c r="V74" s="76">
        <v>227</v>
      </c>
      <c r="W74" s="109">
        <f>(T20D35746[[#This Row],[現金及び預金（億）]]-T20D35746[[#This Row],[負債（億）]])/T20D35746[[#This Row],[総資産]]*100</f>
        <v>-25.991189427312776</v>
      </c>
    </row>
    <row r="75" spans="1:23" x14ac:dyDescent="0.25">
      <c r="A75" s="69">
        <v>2354</v>
      </c>
      <c r="B75" s="39" t="str">
        <f>IFERROR(_xll.RssMarket($A75,"銘柄名称"),"")</f>
        <v>ＹＥＤＩＧＩＴＡＬ</v>
      </c>
      <c r="C75" s="72" t="str">
        <f>IFERROR(_xll.RssMarket($A75,"市場部略称"),"")</f>
        <v>東Ｓ</v>
      </c>
      <c r="D75" s="56">
        <f>IFERROR(_xll.RssMarket($A75,"現在値"),"")</f>
        <v>792</v>
      </c>
      <c r="E75" s="56">
        <f>IFERROR(_xll.RssMarket($A75,"前日比"),"")</f>
        <v>-10</v>
      </c>
      <c r="F75" s="75">
        <f>IFERROR(_xll.RssMarket($A75,"時価総額"),"")</f>
        <v>14514</v>
      </c>
      <c r="G75" s="75">
        <f>T20D35746[[#This Row],[時価総額]]/T20D35746[[#This Row],[現在値]]</f>
        <v>18.325757575757574</v>
      </c>
      <c r="H75" s="95">
        <f>IFERROR(_xll.RssMarket($A75,"PER"),"")</f>
        <v>12.27</v>
      </c>
      <c r="I75" s="57">
        <f>T20D35746[[#This Row],[現在値]] / IFERROR(IF(T20D35746[[#This Row],[PER]] &gt; 0, T20D35746[[#This Row],[PER]], 15), 15)</f>
        <v>64.5476772616137</v>
      </c>
      <c r="J75" s="34">
        <f>IFERROR(_xll.RssMarket($A75,"PBR"),"")</f>
        <v>2.09</v>
      </c>
      <c r="K75" s="32">
        <f>T20D35746[[#This Row],[現在値]]/T20D35746[[#This Row],[PBR]]</f>
        <v>378.94736842105266</v>
      </c>
      <c r="L75" s="116">
        <f>T20D35746[[#This Row],[EPS]]/T20D35746[[#This Row],[BPS]]*100</f>
        <v>17.033414832925835</v>
      </c>
      <c r="M75" s="31">
        <f>IFERROR(_xll.RssMarket($A75,"配当"),"")</f>
        <v>20</v>
      </c>
      <c r="N75" s="88">
        <f>T20D35746[[#This Row],[配当]]/T20D35746[[#This Row],[現在値]]</f>
        <v>2.5252525252525252E-2</v>
      </c>
      <c r="O75" s="125">
        <f>ROUND(
 ((IF(OR(R75="",R75&lt;=0),20,R75)/20)
  *(L75/15))
 /(IFERROR(IF(H75&gt;0,H75,15),15)/15)
 *100,0)</f>
        <v>56</v>
      </c>
      <c r="P75" s="125">
        <f>ROUND(
 ((IF(OR(R75="",R75&lt;=0),20,R75)/20)
  *(L75/15)
  *((MIN(MAX(S75,0),50)/15)+1)
  *(1+MIN(MAX(IFERROR(IF(W75="",0,W75),0),-30),50)/200))
 /(IFERROR(IF(H75&gt;0,H75,15),15)/15)
 *100,0)</f>
        <v>118</v>
      </c>
      <c r="Q75" s="147">
        <f>T20D35746[[#This Row],[スコア⑤]]/T20D35746[[#This Row],[スコア③]]</f>
        <v>2.1071428571428572</v>
      </c>
      <c r="R75" s="76">
        <v>8</v>
      </c>
      <c r="S75" s="76">
        <v>13.49</v>
      </c>
      <c r="T75" s="119">
        <v>32</v>
      </c>
      <c r="U75" s="76">
        <v>0</v>
      </c>
      <c r="V75" s="76">
        <v>132</v>
      </c>
      <c r="W75" s="123">
        <f>(T20D35746[[#This Row],[現金及び預金（億）]]-T20D35746[[#This Row],[負債（億）]])/T20D35746[[#This Row],[総資産]]*100</f>
        <v>24.242424242424242</v>
      </c>
    </row>
    <row r="76" spans="1:23" x14ac:dyDescent="0.25">
      <c r="A76" s="69">
        <v>6101</v>
      </c>
      <c r="B76" s="39" t="str">
        <f>IFERROR(_xll.RssMarket($A76,"銘柄名称"),"")</f>
        <v>ツガミ</v>
      </c>
      <c r="C76" s="72" t="str">
        <f>IFERROR(_xll.RssMarket($A76,"市場部略称"),"")</f>
        <v>東Ｐ</v>
      </c>
      <c r="D76" s="56">
        <f>IFERROR(_xll.RssMarket($A76,"現在値"),"")</f>
        <v>3690</v>
      </c>
      <c r="E76" s="56">
        <f>IFERROR(_xll.RssMarket($A76,"前日比"),"")</f>
        <v>-105</v>
      </c>
      <c r="F76" s="75">
        <f>IFERROR(_xll.RssMarket($A76,"時価総額"),"")</f>
        <v>177120</v>
      </c>
      <c r="G76" s="75">
        <f>T20D35746[[#This Row],[時価総額]]/T20D35746[[#This Row],[現在値]]</f>
        <v>48</v>
      </c>
      <c r="H76" s="20">
        <f>IFERROR(_xll.RssMarket($A76,"PER"),"")</f>
        <v>13.78</v>
      </c>
      <c r="I76" s="57">
        <f>T20D35746[[#This Row],[現在値]] / IFERROR(IF(T20D35746[[#This Row],[PER]] &gt; 0, T20D35746[[#This Row],[PER]], 15), 15)</f>
        <v>267.77939042089986</v>
      </c>
      <c r="J76" s="34">
        <f>IFERROR(_xll.RssMarket($A76,"PBR"),"")</f>
        <v>2.54</v>
      </c>
      <c r="K76" s="32">
        <f>T20D35746[[#This Row],[現在値]]/T20D35746[[#This Row],[PBR]]</f>
        <v>1452.7559055118111</v>
      </c>
      <c r="L76" s="116">
        <f>T20D35746[[#This Row],[EPS]]/T20D35746[[#This Row],[BPS]]*100</f>
        <v>18.432510885341074</v>
      </c>
      <c r="M76" s="31">
        <f>IFERROR(_xll.RssMarket($A76,"配当"),"")</f>
        <v>72</v>
      </c>
      <c r="N76" s="88">
        <f>T20D35746[[#This Row],[配当]]/T20D35746[[#This Row],[現在値]]</f>
        <v>1.9512195121951219E-2</v>
      </c>
      <c r="O76" s="125">
        <f>ROUND(
 ((IF(OR(R76="",R76&lt;=0),20,R76)/20)
  *(L76/15))
 /(IFERROR(IF(H76&gt;0,H76,15),15)/15)
 *100,0)</f>
        <v>157</v>
      </c>
      <c r="P76" s="126">
        <f>ROUND(
 ((IF(OR(R76="",R76&lt;=0),20,R76)/20)
  *(L76/15)
  *((MIN(MAX(S76,0),50)/15)+1)
  *(1+MIN(MAX(IFERROR(IF(W76="",0,W76),0),-30),50)/200))
 /(IFERROR(IF(H76&gt;0,H76,15),15)/15)
 *100,0)</f>
        <v>334</v>
      </c>
      <c r="Q76" s="147">
        <f>T20D35746[[#This Row],[スコア⑤]]/T20D35746[[#This Row],[スコア③]]</f>
        <v>2.1273885350318471</v>
      </c>
      <c r="R76" s="76">
        <v>23.48</v>
      </c>
      <c r="S76" s="76">
        <v>15.03</v>
      </c>
      <c r="T76" s="119">
        <v>277</v>
      </c>
      <c r="U76" s="76">
        <v>115</v>
      </c>
      <c r="V76" s="76">
        <v>1273</v>
      </c>
      <c r="W76" s="109">
        <f>(T20D35746[[#This Row],[現金及び預金（億）]]-T20D35746[[#This Row],[負債（億）]])/T20D35746[[#This Row],[総資産]]*100</f>
        <v>12.725844461901021</v>
      </c>
    </row>
    <row r="77" spans="1:23" x14ac:dyDescent="0.25">
      <c r="A77" s="69">
        <v>3933</v>
      </c>
      <c r="B77" s="39" t="str">
        <f>IFERROR(_xll.RssMarket($A77,"銘柄名称"),"")</f>
        <v>チエル</v>
      </c>
      <c r="C77" s="72" t="str">
        <f>IFERROR(_xll.RssMarket($A77,"市場部略称"),"")</f>
        <v>東Ｓ</v>
      </c>
      <c r="D77" s="56">
        <f>IFERROR(_xll.RssMarket($A77,"現在値"),"")</f>
        <v>685</v>
      </c>
      <c r="E77" s="56">
        <f>IFERROR(_xll.RssMarket($A77,"前日比"),"")</f>
        <v>8</v>
      </c>
      <c r="F77" s="75">
        <f>IFERROR(_xll.RssMarket($A77,"時価総額"),"")</f>
        <v>5392</v>
      </c>
      <c r="G77" s="75">
        <f>T20D35746[[#This Row],[時価総額]]/T20D35746[[#This Row],[現在値]]</f>
        <v>7.8715328467153283</v>
      </c>
      <c r="H77" s="95">
        <f>IFERROR(_xll.RssMarket($A77,"PER"),"")</f>
        <v>10.44</v>
      </c>
      <c r="I77" s="57">
        <f>T20D35746[[#This Row],[現在値]] / IFERROR(IF(T20D35746[[#This Row],[PER]] &gt; 0, T20D35746[[#This Row],[PER]], 15), 15)</f>
        <v>65.613026819923377</v>
      </c>
      <c r="J77" s="34">
        <f>IFERROR(_xll.RssMarket($A77,"PBR"),"")</f>
        <v>1.56</v>
      </c>
      <c r="K77" s="32">
        <f>T20D35746[[#This Row],[現在値]]/T20D35746[[#This Row],[PBR]]</f>
        <v>439.10256410256409</v>
      </c>
      <c r="L77" s="116">
        <f>T20D35746[[#This Row],[EPS]]/T20D35746[[#This Row],[BPS]]*100</f>
        <v>14.942528735632186</v>
      </c>
      <c r="M77" s="31">
        <f>IFERROR(_xll.RssMarket($A77,"配当"),"")</f>
        <v>15</v>
      </c>
      <c r="N77" s="88">
        <f>T20D35746[[#This Row],[配当]]/T20D35746[[#This Row],[現在値]]</f>
        <v>2.1897810218978103E-2</v>
      </c>
      <c r="O77" s="125">
        <f>ROUND(
 ((IF(OR(R77="",R77&lt;=0),20,R77)/20)
  *(L77/15))
 /(IFERROR(IF(H77&gt;0,H77,15),15)/15)
 *100,0)</f>
        <v>54</v>
      </c>
      <c r="P77" s="125">
        <f>ROUND(
 ((IF(OR(R77="",R77&lt;=0),20,R77)/20)
  *(L77/15)
  *((MIN(MAX(S77,0),50)/15)+1)
  *(1+MIN(MAX(IFERROR(IF(W77="",0,W77),0),-30),50)/200))
 /(IFERROR(IF(H77&gt;0,H77,15),15)/15)
 *100,0)</f>
        <v>115</v>
      </c>
      <c r="Q77" s="147">
        <f>T20D35746[[#This Row],[スコア⑤]]/T20D35746[[#This Row],[スコア③]]</f>
        <v>2.1296296296296298</v>
      </c>
      <c r="R77" s="76">
        <v>7.5</v>
      </c>
      <c r="S77" s="76">
        <v>15.45</v>
      </c>
      <c r="T77" s="119">
        <v>31.3</v>
      </c>
      <c r="U77" s="76">
        <v>18.899999999999999</v>
      </c>
      <c r="V77" s="76">
        <v>106</v>
      </c>
      <c r="W77" s="109">
        <f>(T20D35746[[#This Row],[現金及び預金（億）]]-T20D35746[[#This Row],[負債（億）]])/T20D35746[[#This Row],[総資産]]*100</f>
        <v>11.698113207547172</v>
      </c>
    </row>
    <row r="78" spans="1:23" x14ac:dyDescent="0.25">
      <c r="A78" s="69">
        <v>5903</v>
      </c>
      <c r="B78" s="39" t="str">
        <f>IFERROR(_xll.RssMarket($A78,"銘柄名称"),"")</f>
        <v>シンポ</v>
      </c>
      <c r="C78" s="72" t="str">
        <f>IFERROR(_xll.RssMarket($A78,"市場部略称"),"")</f>
        <v>東Ｓ</v>
      </c>
      <c r="D78" s="56">
        <f>IFERROR(_xll.RssMarket($A78,"現在値"),"")</f>
        <v>1196</v>
      </c>
      <c r="E78" s="56">
        <f>IFERROR(_xll.RssMarket($A78,"前日比"),"")</f>
        <v>-6</v>
      </c>
      <c r="F78" s="75">
        <f>IFERROR(_xll.RssMarket($A78,"時価総額"),"")</f>
        <v>7344</v>
      </c>
      <c r="G78" s="75">
        <f>T20D35746[[#This Row],[時価総額]]/T20D35746[[#This Row],[現在値]]</f>
        <v>6.1404682274247495</v>
      </c>
      <c r="H78" s="20">
        <f>IFERROR(_xll.RssMarket($A78,"PER"),"")</f>
        <v>9.94</v>
      </c>
      <c r="I78" s="57">
        <f>T20D35746[[#This Row],[現在値]] / IFERROR(IF(T20D35746[[#This Row],[PER]] &gt; 0, T20D35746[[#This Row],[PER]], 15), 15)</f>
        <v>120.32193158953723</v>
      </c>
      <c r="J78" s="34">
        <f>IFERROR(_xll.RssMarket($A78,"PBR"),"")</f>
        <v>0.94</v>
      </c>
      <c r="K78" s="32">
        <f>T20D35746[[#This Row],[現在値]]/T20D35746[[#This Row],[PBR]]</f>
        <v>1272.3404255319149</v>
      </c>
      <c r="L78" s="116">
        <f>T20D35746[[#This Row],[EPS]]/T20D35746[[#This Row],[BPS]]*100</f>
        <v>9.4567404426559367</v>
      </c>
      <c r="M78" s="31">
        <f>IFERROR(_xll.RssMarket($A78,"配当"),"")</f>
        <v>42</v>
      </c>
      <c r="N78" s="87">
        <f>T20D35746[[#This Row],[配当]]/T20D35746[[#This Row],[現在値]]</f>
        <v>3.5117056856187288E-2</v>
      </c>
      <c r="O78" s="125">
        <f>ROUND(
 ((IF(OR(R78="",R78&lt;=0),20,R78)/20)
  *(L78/15))
 /(IFERROR(IF(H78&gt;0,H78,15),15)/15)
 *100,0)</f>
        <v>62</v>
      </c>
      <c r="P78" s="126">
        <f>ROUND(
 ((IF(OR(R78="",R78&lt;=0),20,R78)/20)
  *(L78/15)
  *((MIN(MAX(S78,0),50)/15)+1)
  *(1+MIN(MAX(IFERROR(IF(W78="",0,W78),0),-30),50)/200))
 /(IFERROR(IF(H78&gt;0,H78,15),15)/15)
 *100,0)</f>
        <v>133</v>
      </c>
      <c r="Q78" s="148">
        <f>T20D35746[[#This Row],[スコア⑤]]/T20D35746[[#This Row],[スコア③]]</f>
        <v>2.1451612903225805</v>
      </c>
      <c r="R78" s="76">
        <v>12.98</v>
      </c>
      <c r="S78" s="76">
        <v>14.07</v>
      </c>
      <c r="T78" s="119">
        <v>19.7</v>
      </c>
      <c r="U78" s="76">
        <v>0.502</v>
      </c>
      <c r="V78" s="76">
        <v>87</v>
      </c>
      <c r="W78" s="123">
        <f>(T20D35746[[#This Row],[現金及び預金（億）]]-T20D35746[[#This Row],[負債（億）]])/T20D35746[[#This Row],[総資産]]*100</f>
        <v>22.066666666666666</v>
      </c>
    </row>
    <row r="79" spans="1:23" x14ac:dyDescent="0.25">
      <c r="A79" s="69">
        <v>2222</v>
      </c>
      <c r="B79" s="39" t="str">
        <f>IFERROR(_xll.RssMarket($A79,"銘柄名称"),"")</f>
        <v>寿スピリッツ</v>
      </c>
      <c r="C79" s="72" t="str">
        <f>IFERROR(_xll.RssMarket($A79,"市場部略称"),"")</f>
        <v>東Ｐ</v>
      </c>
      <c r="D79" s="56">
        <f>IFERROR(_xll.RssMarket($A79,"現在値"),"")</f>
        <v>1979</v>
      </c>
      <c r="E79" s="56">
        <f>IFERROR(_xll.RssMarket($A79,"前日比"),"")</f>
        <v>-97</v>
      </c>
      <c r="F79" s="75">
        <f>IFERROR(_xll.RssMarket($A79,"時価総額"),"")</f>
        <v>308047</v>
      </c>
      <c r="G79" s="75">
        <f>T20D35746[[#This Row],[時価総額]]/T20D35746[[#This Row],[現在値]]</f>
        <v>155.65790803436079</v>
      </c>
      <c r="H79" s="20">
        <f>IFERROR(_xll.RssMarket($A79,"PER"),"")</f>
        <v>23.14</v>
      </c>
      <c r="I79" s="57">
        <f>T20D35746[[#This Row],[現在値]] / IFERROR(IF(T20D35746[[#This Row],[PER]] &gt; 0, T20D35746[[#This Row],[PER]], 15), 15)</f>
        <v>85.522904062229898</v>
      </c>
      <c r="J79" s="34">
        <f>IFERROR(_xll.RssMarket($A79,"PBR"),"")</f>
        <v>7.58</v>
      </c>
      <c r="K79" s="32">
        <f>T20D35746[[#This Row],[現在値]]/T20D35746[[#This Row],[PBR]]</f>
        <v>261.08179419525067</v>
      </c>
      <c r="L79" s="116">
        <f>T20D35746[[#This Row],[EPS]]/T20D35746[[#This Row],[BPS]]*100</f>
        <v>32.7571305099395</v>
      </c>
      <c r="M79" s="31">
        <f>IFERROR(_xll.RssMarket($A79,"配当"),"")</f>
        <v>35</v>
      </c>
      <c r="N79" s="88">
        <f>T20D35746[[#This Row],[配当]]/T20D35746[[#This Row],[現在値]]</f>
        <v>1.7685699848408287E-2</v>
      </c>
      <c r="O79" s="126">
        <f>ROUND(
 ((IF(OR(R79="",R79&lt;=0),20,R79)/20)
  *(L79/15))
 /(IFERROR(IF(H79&gt;0,H79,15),15)/15)
 *100,0)</f>
        <v>175</v>
      </c>
      <c r="P79" s="126">
        <f>ROUND(
 ((IF(OR(R79="",R79&lt;=0),20,R79)/20)
  *(L79/15)
  *((MIN(MAX(S79,0),50)/15)+1)
  *(1+MIN(MAX(IFERROR(IF(W79="",0,W79),0),-30),50)/200))
 /(IFERROR(IF(H79&gt;0,H79,15),15)/15)
 *100,0)</f>
        <v>379</v>
      </c>
      <c r="Q79" s="147">
        <f>T20D35746[[#This Row],[スコア⑤]]/T20D35746[[#This Row],[スコア③]]</f>
        <v>2.1657142857142859</v>
      </c>
      <c r="R79" s="80">
        <v>24.66</v>
      </c>
      <c r="S79" s="76">
        <v>11.3</v>
      </c>
      <c r="T79" s="119">
        <v>251</v>
      </c>
      <c r="U79" s="76">
        <v>3</v>
      </c>
      <c r="V79" s="76">
        <v>520</v>
      </c>
      <c r="W79" s="123">
        <f>(T20D35746[[#This Row],[現金及び預金（億）]]-T20D35746[[#This Row],[負債（億）]])/T20D35746[[#This Row],[総資産]]*100</f>
        <v>47.692307692307693</v>
      </c>
    </row>
    <row r="80" spans="1:23" x14ac:dyDescent="0.25">
      <c r="A80" s="69">
        <v>4051</v>
      </c>
      <c r="B80" s="39" t="str">
        <f>IFERROR(_xll.RssMarket($A80,"銘柄名称"),"")</f>
        <v>ＧＭＯフィナンシャルゲート</v>
      </c>
      <c r="C80" s="72" t="str">
        <f>IFERROR(_xll.RssMarket($A80,"市場部略称"),"")</f>
        <v>東Ｐ</v>
      </c>
      <c r="D80" s="56">
        <f>IFERROR(_xll.RssMarket($A80,"現在値"),"")</f>
        <v>5250</v>
      </c>
      <c r="E80" s="56">
        <f>IFERROR(_xll.RssMarket($A80,"前日比"),"")</f>
        <v>30</v>
      </c>
      <c r="F80" s="75">
        <f>IFERROR(_xll.RssMarket($A80,"時価総額"),"")</f>
        <v>43782</v>
      </c>
      <c r="G80" s="75">
        <f>T20D35746[[#This Row],[時価総額]]/T20D35746[[#This Row],[現在値]]</f>
        <v>8.3394285714285719</v>
      </c>
      <c r="H80" s="20">
        <f>IFERROR(_xll.RssMarket($A80,"PER"),"")</f>
        <v>23.17</v>
      </c>
      <c r="I80" s="57">
        <f>T20D35746[[#This Row],[現在値]] / IFERROR(IF(T20D35746[[#This Row],[PER]] &gt; 0, T20D35746[[#This Row],[PER]], 15), 15)</f>
        <v>226.58610271903322</v>
      </c>
      <c r="J80" s="34">
        <f>IFERROR(_xll.RssMarket($A80,"PBR"),"")</f>
        <v>6.92</v>
      </c>
      <c r="K80" s="32">
        <f>T20D35746[[#This Row],[現在値]]/T20D35746[[#This Row],[PBR]]</f>
        <v>758.67052023121391</v>
      </c>
      <c r="L80" s="116">
        <f>T20D35746[[#This Row],[EPS]]/T20D35746[[#This Row],[BPS]]*100</f>
        <v>29.866206301251612</v>
      </c>
      <c r="M80" s="31">
        <f>IFERROR(_xll.RssMarket($A80,"配当"),"")</f>
        <v>125</v>
      </c>
      <c r="N80" s="88">
        <f>T20D35746[[#This Row],[配当]]/T20D35746[[#This Row],[現在値]]</f>
        <v>2.3809523809523808E-2</v>
      </c>
      <c r="O80" s="125">
        <f>ROUND(
 ((IF(OR(R80="",R80&lt;=0),20,R80)/20)
  *(L80/15))
 /(IFERROR(IF(H80&gt;0,H80,15),15)/15)
 *100,0)</f>
        <v>91</v>
      </c>
      <c r="P80" s="125">
        <f>ROUND(
 ((IF(OR(R80="",R80&lt;=0),20,R80)/20)
  *(L80/15)
  *((MIN(MAX(S80,0),50)/15)+1)
  *(1+MIN(MAX(IFERROR(IF(W80="",0,W80),0),-30),50)/200))
 /(IFERROR(IF(H80&gt;0,H80,15),15)/15)
 *100,0)</f>
        <v>198</v>
      </c>
      <c r="Q80" s="147">
        <f>T20D35746[[#This Row],[スコア⑤]]/T20D35746[[#This Row],[スコア③]]</f>
        <v>2.1758241758241756</v>
      </c>
      <c r="R80" s="76">
        <v>14.19</v>
      </c>
      <c r="S80" s="76">
        <v>14.95</v>
      </c>
      <c r="T80" s="119">
        <v>42.6</v>
      </c>
      <c r="U80" s="76">
        <v>20</v>
      </c>
      <c r="V80" s="76">
        <v>138</v>
      </c>
      <c r="W80" s="109">
        <f>(T20D35746[[#This Row],[現金及び預金（億）]]-T20D35746[[#This Row],[負債（億）]])/T20D35746[[#This Row],[総資産]]*100</f>
        <v>16.376811594202898</v>
      </c>
    </row>
    <row r="81" spans="1:24" x14ac:dyDescent="0.25">
      <c r="A81" s="69">
        <v>4054</v>
      </c>
      <c r="B81" s="39" t="str">
        <f>IFERROR(_xll.RssMarket($A81,"銘柄名称"),"")</f>
        <v>日本情報クリエイト</v>
      </c>
      <c r="C81" s="72" t="str">
        <f>IFERROR(_xll.RssMarket($A81,"市場部略称"),"")</f>
        <v>東Ｇ</v>
      </c>
      <c r="D81" s="56">
        <f>IFERROR(_xll.RssMarket($A81,"現在値"),"")</f>
        <v>600</v>
      </c>
      <c r="E81" s="56">
        <f>IFERROR(_xll.RssMarket($A81,"前日比"),"")</f>
        <v>-6</v>
      </c>
      <c r="F81" s="75">
        <f>IFERROR(_xll.RssMarket($A81,"時価総額"),"")</f>
        <v>8624</v>
      </c>
      <c r="G81" s="75">
        <f>T20D35746[[#This Row],[時価総額]]/T20D35746[[#This Row],[現在値]]</f>
        <v>14.373333333333333</v>
      </c>
      <c r="H81" s="95">
        <f>IFERROR(_xll.RssMarket($A81,"PER"),"")</f>
        <v>11.27</v>
      </c>
      <c r="I81" s="57">
        <f>T20D35746[[#This Row],[現在値]] / IFERROR(IF(T20D35746[[#This Row],[PER]] &gt; 0, T20D35746[[#This Row],[PER]], 15), 15)</f>
        <v>53.238686779059449</v>
      </c>
      <c r="J81" s="34">
        <f>IFERROR(_xll.RssMarket($A81,"PBR"),"")</f>
        <v>2.13</v>
      </c>
      <c r="K81" s="32">
        <f>T20D35746[[#This Row],[現在値]]/T20D35746[[#This Row],[PBR]]</f>
        <v>281.69014084507046</v>
      </c>
      <c r="L81" s="116">
        <f>T20D35746[[#This Row],[EPS]]/T20D35746[[#This Row],[BPS]]*100</f>
        <v>18.8997338065661</v>
      </c>
      <c r="M81" s="31">
        <f>IFERROR(_xll.RssMarket($A81,"配当"),"")</f>
        <v>12</v>
      </c>
      <c r="N81" s="88">
        <f>T20D35746[[#This Row],[配当]]/T20D35746[[#This Row],[現在値]]</f>
        <v>0.02</v>
      </c>
      <c r="O81" s="126">
        <f>ROUND(
 ((IF(OR(R81="",R81&lt;=0),20,R81)/20)
  *(L81/15))
 /(IFERROR(IF(H81&gt;0,H81,15),15)/15)
 *100,0)</f>
        <v>173</v>
      </c>
      <c r="P81" s="126">
        <f>ROUND(
 ((IF(OR(R81="",R81&lt;=0),20,R81)/20)
  *(L81/15)
  *((MIN(MAX(S81,0),50)/15)+1)
  *(1+MIN(MAX(IFERROR(IF(W81="",0,W81),0),-30),50)/200))
 /(IFERROR(IF(H81&gt;0,H81,15),15)/15)
 *100,0)</f>
        <v>380</v>
      </c>
      <c r="Q81" s="147">
        <f>T20D35746[[#This Row],[スコア⑤]]/T20D35746[[#This Row],[スコア③]]</f>
        <v>2.1965317919075145</v>
      </c>
      <c r="R81" s="80">
        <v>20.69</v>
      </c>
      <c r="S81" s="76">
        <v>16.309999999999999</v>
      </c>
      <c r="T81" s="119">
        <v>5.79</v>
      </c>
      <c r="U81" s="76">
        <v>0</v>
      </c>
      <c r="V81" s="76">
        <v>57.2</v>
      </c>
      <c r="W81" s="109">
        <f>(T20D35746[[#This Row],[現金及び預金（億）]]-T20D35746[[#This Row],[負債（億）]])/T20D35746[[#This Row],[総資産]]*100</f>
        <v>10.122377622377622</v>
      </c>
    </row>
    <row r="82" spans="1:24" x14ac:dyDescent="0.25">
      <c r="A82" s="69">
        <v>4262</v>
      </c>
      <c r="B82" s="39" t="str">
        <f>IFERROR(_xll.RssMarket($A82,"銘柄名称"),"")</f>
        <v>ニフティライフスタイル</v>
      </c>
      <c r="C82" s="72" t="str">
        <f>IFERROR(_xll.RssMarket($A82,"市場部略称"),"")</f>
        <v>東Ｇ</v>
      </c>
      <c r="D82" s="56">
        <f>IFERROR(_xll.RssMarket($A82,"現在値"),"")</f>
        <v>1456</v>
      </c>
      <c r="E82" s="56">
        <f>IFERROR(_xll.RssMarket($A82,"前日比"),"")</f>
        <v>-3</v>
      </c>
      <c r="F82" s="75">
        <f>IFERROR(_xll.RssMarket($A82,"時価総額"),"")</f>
        <v>9293</v>
      </c>
      <c r="G82" s="75">
        <f>T20D35746[[#This Row],[時価総額]]/T20D35746[[#This Row],[現在値]]</f>
        <v>6.3825549450549453</v>
      </c>
      <c r="H82" s="20">
        <f>IFERROR(_xll.RssMarket($A82,"PER"),"")</f>
        <v>12.16</v>
      </c>
      <c r="I82" s="57">
        <f>T20D35746[[#This Row],[現在値]] / IFERROR(IF(T20D35746[[#This Row],[PER]] &gt; 0, T20D35746[[#This Row],[PER]], 15), 15)</f>
        <v>119.73684210526315</v>
      </c>
      <c r="J82" s="34">
        <f>IFERROR(_xll.RssMarket($A82,"PBR"),"")</f>
        <v>1.56</v>
      </c>
      <c r="K82" s="32">
        <f>T20D35746[[#This Row],[現在値]]/T20D35746[[#This Row],[PBR]]</f>
        <v>933.33333333333326</v>
      </c>
      <c r="L82" s="116">
        <f>T20D35746[[#This Row],[EPS]]/T20D35746[[#This Row],[BPS]]*100</f>
        <v>12.828947368421053</v>
      </c>
      <c r="M82" s="31">
        <f>IFERROR(_xll.RssMarket($A82,"配当"),"")</f>
        <v>60</v>
      </c>
      <c r="N82" s="87">
        <f>T20D35746[[#This Row],[配当]]/T20D35746[[#This Row],[現在値]]</f>
        <v>4.1208791208791208E-2</v>
      </c>
      <c r="O82" s="125">
        <f>ROUND(
 ((IF(OR(R82="",R82&lt;=0),20,R82)/20)
  *(L82/15))
 /(IFERROR(IF(H82&gt;0,H82,15),15)/15)
 *100,0)</f>
        <v>106</v>
      </c>
      <c r="P82" s="125">
        <f>ROUND(
 ((IF(OR(R82="",R82&lt;=0),20,R82)/20)
  *(L82/15)
  *((MIN(MAX(S82,0),50)/15)+1)
  *(1+MIN(MAX(IFERROR(IF(W82="",0,W82),0),-30),50)/200))
 /(IFERROR(IF(H82&gt;0,H82,15),15)/15)
 *100,0)</f>
        <v>233</v>
      </c>
      <c r="Q82" s="147">
        <f>T20D35746[[#This Row],[スコア⑤]]/T20D35746[[#This Row],[スコア③]]</f>
        <v>2.1981132075471699</v>
      </c>
      <c r="R82" s="80">
        <v>20.14</v>
      </c>
      <c r="S82" s="76">
        <v>11.3</v>
      </c>
      <c r="T82" s="119">
        <v>41.8</v>
      </c>
      <c r="U82" s="76">
        <v>0</v>
      </c>
      <c r="V82" s="76">
        <v>70.2</v>
      </c>
      <c r="W82" s="123">
        <f>(T20D35746[[#This Row],[現金及び預金（億）]]-T20D35746[[#This Row],[負債（億）]])/T20D35746[[#This Row],[総資産]]*100</f>
        <v>59.544159544159534</v>
      </c>
    </row>
    <row r="83" spans="1:24" x14ac:dyDescent="0.25">
      <c r="A83" s="69">
        <v>3064</v>
      </c>
      <c r="B83" s="39" t="str">
        <f>IFERROR(_xll.RssMarket($A83,"銘柄名称"),"")</f>
        <v>ＭｏｎｏｔａＲＯ</v>
      </c>
      <c r="C83" s="72" t="str">
        <f>IFERROR(_xll.RssMarket($A83,"市場部略称"),"")</f>
        <v>東Ｐ</v>
      </c>
      <c r="D83" s="56">
        <f>IFERROR(_xll.RssMarket($A83,"現在値"),"")</f>
        <v>2074.5</v>
      </c>
      <c r="E83" s="56">
        <f>IFERROR(_xll.RssMarket($A83,"前日比"),"")</f>
        <v>-94.5</v>
      </c>
      <c r="F83" s="75">
        <f>IFERROR(_xll.RssMarket($A83,"時価総額"),"")</f>
        <v>1040073</v>
      </c>
      <c r="G83" s="75">
        <f>T20D35746[[#This Row],[時価総額]]/T20D35746[[#This Row],[現在値]]</f>
        <v>501.36080983369487</v>
      </c>
      <c r="H83" s="20">
        <f>IFERROR(_xll.RssMarket($A83,"PER"),"")</f>
        <v>28.49</v>
      </c>
      <c r="I83" s="57">
        <f>T20D35746[[#This Row],[現在値]] / IFERROR(IF(T20D35746[[#This Row],[PER]] &gt; 0, T20D35746[[#This Row],[PER]], 15), 15)</f>
        <v>72.815022815022814</v>
      </c>
      <c r="J83" s="34">
        <f>IFERROR(_xll.RssMarket($A83,"PBR"),"")</f>
        <v>8.41</v>
      </c>
      <c r="K83" s="32">
        <f>T20D35746[[#This Row],[現在値]]/T20D35746[[#This Row],[PBR]]</f>
        <v>246.6706302021403</v>
      </c>
      <c r="L83" s="116">
        <f>T20D35746[[#This Row],[EPS]]/T20D35746[[#This Row],[BPS]]*100</f>
        <v>29.519129519129521</v>
      </c>
      <c r="M83" s="31">
        <f>IFERROR(_xll.RssMarket($A83,"配当"),"")</f>
        <v>37</v>
      </c>
      <c r="N83" s="88">
        <f>T20D35746[[#This Row],[配当]]/T20D35746[[#This Row],[現在値]]</f>
        <v>1.7835623041696794E-2</v>
      </c>
      <c r="O83" s="125">
        <f>ROUND(
 ((IF(OR(R83="",R83&lt;=0),20,R83)/20)
  *(L83/15))
 /(IFERROR(IF(H83&gt;0,H83,15),15)/15)
 *100,0)</f>
        <v>68</v>
      </c>
      <c r="P83" s="126">
        <f>ROUND(
 ((IF(OR(R83="",R83&lt;=0),20,R83)/20)
  *(L83/15)
  *((MIN(MAX(S83,0),50)/15)+1)
  *(1+MIN(MAX(IFERROR(IF(W83="",0,W83),0),-30),50)/200))
 /(IFERROR(IF(H83&gt;0,H83,15),15)/15)
 *100,0)</f>
        <v>150</v>
      </c>
      <c r="Q83" s="147">
        <f>T20D35746[[#This Row],[スコア⑤]]/T20D35746[[#This Row],[スコア③]]</f>
        <v>2.2058823529411766</v>
      </c>
      <c r="R83" s="76">
        <v>13.1</v>
      </c>
      <c r="S83" s="76">
        <v>15</v>
      </c>
      <c r="T83" s="119">
        <v>304</v>
      </c>
      <c r="U83" s="76">
        <v>4.3</v>
      </c>
      <c r="V83" s="76">
        <v>1450</v>
      </c>
      <c r="W83" s="123">
        <f>(T20D35746[[#This Row],[現金及び預金（億）]]-T20D35746[[#This Row],[負債（億）]])/T20D35746[[#This Row],[総資産]]*100</f>
        <v>20.668965517241379</v>
      </c>
    </row>
    <row r="84" spans="1:24" x14ac:dyDescent="0.25">
      <c r="A84" s="69">
        <v>6597</v>
      </c>
      <c r="B84" s="39" t="str">
        <f>IFERROR(_xll.RssMarket($A84,"銘柄名称"),"")</f>
        <v>ＨＰＣシステムズ</v>
      </c>
      <c r="C84" s="72" t="str">
        <f>IFERROR(_xll.RssMarket($A84,"市場部略称"),"")</f>
        <v>東Ｇ</v>
      </c>
      <c r="D84" s="56">
        <f>IFERROR(_xll.RssMarket($A84,"現在値"),"")</f>
        <v>1863</v>
      </c>
      <c r="E84" s="56">
        <f>IFERROR(_xll.RssMarket($A84,"前日比"),"")</f>
        <v>-131</v>
      </c>
      <c r="F84" s="75">
        <f>IFERROR(_xll.RssMarket($A84,"時価総額"),"")</f>
        <v>8151</v>
      </c>
      <c r="G84" s="75">
        <f>T20D35746[[#This Row],[時価総額]]/T20D35746[[#This Row],[現在値]]</f>
        <v>4.3752012882447664</v>
      </c>
      <c r="H84" s="20">
        <f>IFERROR(_xll.RssMarket($A84,"PER"),"")</f>
        <v>16.010000000000002</v>
      </c>
      <c r="I84" s="57">
        <f>T20D35746[[#This Row],[現在値]] / IFERROR(IF(T20D35746[[#This Row],[PER]] &gt; 0, T20D35746[[#This Row],[PER]], 15), 15)</f>
        <v>116.36477201748906</v>
      </c>
      <c r="J84" s="34">
        <f>IFERROR(_xll.RssMarket($A84,"PBR"),"")</f>
        <v>2.96</v>
      </c>
      <c r="K84" s="32">
        <f>T20D35746[[#This Row],[現在値]]/T20D35746[[#This Row],[PBR]]</f>
        <v>629.39189189189187</v>
      </c>
      <c r="L84" s="116">
        <f>T20D35746[[#This Row],[EPS]]/T20D35746[[#This Row],[BPS]]*100</f>
        <v>18.488444722048719</v>
      </c>
      <c r="M84" s="31">
        <f>IFERROR(_xll.RssMarket($A84,"配当"),"")</f>
        <v>32</v>
      </c>
      <c r="N84" s="88">
        <f>T20D35746[[#This Row],[配当]]/T20D35746[[#This Row],[現在値]]</f>
        <v>1.7176596886741814E-2</v>
      </c>
      <c r="O84" s="125">
        <f>ROUND(
 ((IF(OR(R84="",R84&lt;=0),20,R84)/20)
  *(L84/15))
 /(IFERROR(IF(H84&gt;0,H84,15),15)/15)
 *100,0)</f>
        <v>52</v>
      </c>
      <c r="P84" s="126">
        <f>ROUND(
 ((IF(OR(R84="",R84&lt;=0),20,R84)/20)
  *(L84/15)
  *((MIN(MAX(S84,0),50)/15)+1)
  *(1+MIN(MAX(IFERROR(IF(W84="",0,W84),0),-30),50)/200))
 /(IFERROR(IF(H84&gt;0,H84,15),15)/15)
 *100,0)</f>
        <v>116</v>
      </c>
      <c r="Q84" s="148">
        <f>T20D35746[[#This Row],[スコア⑤]]/T20D35746[[#This Row],[スコア③]]</f>
        <v>2.2307692307692308</v>
      </c>
      <c r="R84" s="76">
        <v>9.0399999999999991</v>
      </c>
      <c r="S84" s="76">
        <v>13.78</v>
      </c>
      <c r="T84" s="119">
        <v>19.7</v>
      </c>
      <c r="U84" s="76">
        <v>5.26</v>
      </c>
      <c r="V84" s="76">
        <v>45.2</v>
      </c>
      <c r="W84" s="123">
        <f>(T20D35746[[#This Row],[現金及び預金（億）]]-T20D35746[[#This Row],[負債（億）]])/T20D35746[[#This Row],[総資産]]*100</f>
        <v>31.946902654867255</v>
      </c>
    </row>
    <row r="85" spans="1:24" x14ac:dyDescent="0.25">
      <c r="A85" s="69">
        <v>6200</v>
      </c>
      <c r="B85" s="153" t="str">
        <f>IFERROR(_xll.RssMarket($A85,"銘柄名称"),"")</f>
        <v>インソース</v>
      </c>
      <c r="C85" s="72" t="str">
        <f>IFERROR(_xll.RssMarket($A85,"市場部略称"),"")</f>
        <v>東Ｐ</v>
      </c>
      <c r="D85" s="56">
        <f>IFERROR(_xll.RssMarket($A85,"現在値"),"")</f>
        <v>704</v>
      </c>
      <c r="E85" s="56">
        <f>IFERROR(_xll.RssMarket($A85,"前日比"),"")</f>
        <v>-2</v>
      </c>
      <c r="F85" s="75">
        <f>IFERROR(_xll.RssMarket($A85,"時価総額"),"")</f>
        <v>60011</v>
      </c>
      <c r="G85" s="75">
        <f>T20D35746[[#This Row],[時価総額]]/T20D35746[[#This Row],[現在値]]</f>
        <v>85.242897727272734</v>
      </c>
      <c r="H85" s="20">
        <f>IFERROR(_xll.RssMarket($A85,"PER"),"")</f>
        <v>12.87</v>
      </c>
      <c r="I85" s="57">
        <f>T20D35746[[#This Row],[現在値]] / IFERROR(IF(T20D35746[[#This Row],[PER]] &gt; 0, T20D35746[[#This Row],[PER]], 15), 15)</f>
        <v>54.700854700854705</v>
      </c>
      <c r="J85" s="34">
        <f>IFERROR(_xll.RssMarket($A85,"PBR"),"")</f>
        <v>4.7300000000000004</v>
      </c>
      <c r="K85" s="32">
        <f>T20D35746[[#This Row],[現在値]]/T20D35746[[#This Row],[PBR]]</f>
        <v>148.83720930232556</v>
      </c>
      <c r="L85" s="116">
        <f>T20D35746[[#This Row],[EPS]]/T20D35746[[#This Row],[BPS]]*100</f>
        <v>36.752136752136764</v>
      </c>
      <c r="M85" s="31">
        <f>IFERROR(_xll.RssMarket($A85,"配当"),"")</f>
        <v>29.5</v>
      </c>
      <c r="N85" s="87">
        <f>T20D35746[[#This Row],[配当]]/T20D35746[[#This Row],[現在値]]</f>
        <v>4.1903409090909088E-2</v>
      </c>
      <c r="O85" s="126">
        <f>ROUND(
 ((IF(OR(R85="",R85&lt;=0),20,R85)/20)
  *(L85/15))
 /(IFERROR(IF(H85&gt;0,H85,15),15)/15)
 *100,0)</f>
        <v>587</v>
      </c>
      <c r="P85" s="126">
        <f>ROUND(
 ((IF(OR(R85="",R85&lt;=0),20,R85)/20)
  *(L85/15)
  *((MIN(MAX(S85,0),50)/15)+1)
  *(1+MIN(MAX(IFERROR(IF(W85="",0,W85),0),-30),50)/200))
 /(IFERROR(IF(H85&gt;0,H85,15),15)/15)
 *100,0)</f>
        <v>1324</v>
      </c>
      <c r="Q85" s="147">
        <f>T20D35746[[#This Row],[スコア⑤]]/T20D35746[[#This Row],[スコア③]]</f>
        <v>2.2555366269165247</v>
      </c>
      <c r="R85" s="80">
        <v>41.1</v>
      </c>
      <c r="S85" s="76">
        <v>12.07</v>
      </c>
      <c r="T85" s="119">
        <v>81.900000000000006</v>
      </c>
      <c r="U85" s="76">
        <v>0</v>
      </c>
      <c r="V85" s="76">
        <v>161</v>
      </c>
      <c r="W85" s="123">
        <f>(T20D35746[[#This Row],[現金及び預金（億）]]-T20D35746[[#This Row],[負債（億）]])/T20D35746[[#This Row],[総資産]]*100</f>
        <v>50.869565217391312</v>
      </c>
    </row>
    <row r="86" spans="1:24" x14ac:dyDescent="0.25">
      <c r="A86" s="69">
        <v>2317</v>
      </c>
      <c r="B86" s="39" t="str">
        <f>IFERROR(_xll.RssMarket($A86,"銘柄名称"),"")</f>
        <v>システナ</v>
      </c>
      <c r="C86" s="72" t="str">
        <f>IFERROR(_xll.RssMarket($A86,"市場部略称"),"")</f>
        <v>東Ｐ</v>
      </c>
      <c r="D86" s="56">
        <f>IFERROR(_xll.RssMarket($A86,"現在値"),"")</f>
        <v>425</v>
      </c>
      <c r="E86" s="56">
        <f>IFERROR(_xll.RssMarket($A86,"前日比"),"")</f>
        <v>-16</v>
      </c>
      <c r="F86" s="75">
        <f>IFERROR(_xll.RssMarket($A86,"時価総額"),"")</f>
        <v>180999</v>
      </c>
      <c r="G86" s="75">
        <f>T20D35746[[#This Row],[時価総額]]/T20D35746[[#This Row],[現在値]]</f>
        <v>425.88</v>
      </c>
      <c r="H86" s="20">
        <f>IFERROR(_xll.RssMarket($A86,"PER"),"")</f>
        <v>14.6</v>
      </c>
      <c r="I86" s="57">
        <f>T20D35746[[#This Row],[現在値]] / IFERROR(IF(T20D35746[[#This Row],[PER]] &gt; 0, T20D35746[[#This Row],[PER]], 15), 15)</f>
        <v>29.109589041095891</v>
      </c>
      <c r="J86" s="34">
        <f>IFERROR(_xll.RssMarket($A86,"PBR"),"")</f>
        <v>4.24</v>
      </c>
      <c r="K86" s="32">
        <f>T20D35746[[#This Row],[現在値]]/T20D35746[[#This Row],[PBR]]</f>
        <v>100.23584905660377</v>
      </c>
      <c r="L86" s="116">
        <f>T20D35746[[#This Row],[EPS]]/T20D35746[[#This Row],[BPS]]*100</f>
        <v>29.041095890410961</v>
      </c>
      <c r="M86" s="31">
        <f>IFERROR(_xll.RssMarket($A86,"配当"),"")</f>
        <v>13</v>
      </c>
      <c r="N86" s="88">
        <f>T20D35746[[#This Row],[配当]]/T20D35746[[#This Row],[現在値]]</f>
        <v>3.0588235294117649E-2</v>
      </c>
      <c r="O86" s="126">
        <f>ROUND(
 ((IF(OR(R86="",R86&lt;=0),20,R86)/20)
  *(L86/15))
 /(IFERROR(IF(H86&gt;0,H86,15),15)/15)
 *100,0)</f>
        <v>150</v>
      </c>
      <c r="P86" s="126">
        <f>ROUND(
 ((IF(OR(R86="",R86&lt;=0),20,R86)/20)
  *(L86/15)
  *((MIN(MAX(S86,0),50)/15)+1)
  *(1+MIN(MAX(IFERROR(IF(W86="",0,W86),0),-30),50)/200))
 /(IFERROR(IF(H86&gt;0,H86,15),15)/15)
 *100,0)</f>
        <v>340</v>
      </c>
      <c r="Q86" s="147">
        <f>T20D35746[[#This Row],[スコア⑤]]/T20D35746[[#This Row],[スコア③]]</f>
        <v>2.2666666666666666</v>
      </c>
      <c r="R86" s="76">
        <v>15.07</v>
      </c>
      <c r="S86" s="76">
        <v>13.5</v>
      </c>
      <c r="T86" s="119">
        <v>215</v>
      </c>
      <c r="U86" s="76">
        <v>15.5</v>
      </c>
      <c r="V86" s="76">
        <v>518</v>
      </c>
      <c r="W86" s="123">
        <f>(T20D35746[[#This Row],[現金及び預金（億）]]-T20D35746[[#This Row],[負債（億）]])/T20D35746[[#This Row],[総資産]]*100</f>
        <v>38.513513513513516</v>
      </c>
    </row>
    <row r="87" spans="1:24" x14ac:dyDescent="0.25">
      <c r="A87" s="69">
        <v>9264</v>
      </c>
      <c r="B87" s="39" t="str">
        <f>IFERROR(_xll.RssMarket($A87,"銘柄名称"),"")</f>
        <v>ポエック</v>
      </c>
      <c r="C87" s="72" t="str">
        <f>IFERROR(_xll.RssMarket($A87,"市場部略称"),"")</f>
        <v>東Ｓ</v>
      </c>
      <c r="D87" s="56">
        <f>IFERROR(_xll.RssMarket($A87,"現在値"),"")</f>
        <v>1741</v>
      </c>
      <c r="E87" s="56">
        <f>IFERROR(_xll.RssMarket($A87,"前日比"),"")</f>
        <v>-40</v>
      </c>
      <c r="F87" s="75">
        <f>IFERROR(_xll.RssMarket($A87,"時価総額"),"")</f>
        <v>8184</v>
      </c>
      <c r="G87" s="75">
        <f>T20D35746[[#This Row],[時価総額]]/T20D35746[[#This Row],[現在値]]</f>
        <v>4.700746697300402</v>
      </c>
      <c r="H87" s="20">
        <f>IFERROR(_xll.RssMarket($A87,"PER"),"")</f>
        <v>11.41</v>
      </c>
      <c r="I87" s="57">
        <f>T20D35746[[#This Row],[現在値]] / IFERROR(IF(T20D35746[[#This Row],[PER]] &gt; 0, T20D35746[[#This Row],[PER]], 15), 15)</f>
        <v>152.5854513584575</v>
      </c>
      <c r="J87" s="34">
        <f>IFERROR(_xll.RssMarket($A87,"PBR"),"")</f>
        <v>1.85</v>
      </c>
      <c r="K87" s="32">
        <f>T20D35746[[#This Row],[現在値]]/T20D35746[[#This Row],[PBR]]</f>
        <v>941.08108108108104</v>
      </c>
      <c r="L87" s="116">
        <f>T20D35746[[#This Row],[EPS]]/T20D35746[[#This Row],[BPS]]*100</f>
        <v>16.213847502191062</v>
      </c>
      <c r="M87" s="31">
        <f>IFERROR(_xll.RssMarket($A87,"配当"),"")</f>
        <v>75</v>
      </c>
      <c r="N87" s="87">
        <f>T20D35746[[#This Row],[配当]]/T20D35746[[#This Row],[現在値]]</f>
        <v>4.30786904078116E-2</v>
      </c>
      <c r="O87" s="125">
        <f>ROUND(
 ((IF(OR(R87="",R87&lt;=0),20,R87)/20)
  *(L87/15))
 /(IFERROR(IF(H87&gt;0,H87,15),15)/15)
 *100,0)</f>
        <v>68</v>
      </c>
      <c r="P87" s="126">
        <f>ROUND(
 ((IF(OR(R87="",R87&lt;=0),20,R87)/20)
  *(L87/15)
  *((MIN(MAX(S87,0),50)/15)+1)
  *(1+MIN(MAX(IFERROR(IF(W87="",0,W87),0),-30),50)/200))
 /(IFERROR(IF(H87&gt;0,H87,15),15)/15)
 *100,0)</f>
        <v>157</v>
      </c>
      <c r="Q87" s="147">
        <f>T20D35746[[#This Row],[スコア⑤]]/T20D35746[[#This Row],[スコア③]]</f>
        <v>2.3088235294117645</v>
      </c>
      <c r="R87" s="76">
        <v>9.52</v>
      </c>
      <c r="S87" s="76">
        <v>23.34</v>
      </c>
      <c r="T87" s="119">
        <v>40.299999999999997</v>
      </c>
      <c r="U87" s="76">
        <v>67.2</v>
      </c>
      <c r="V87" s="76">
        <v>151</v>
      </c>
      <c r="W87" s="109">
        <f>(T20D35746[[#This Row],[現金及び預金（億）]]-T20D35746[[#This Row],[負債（億）]])/T20D35746[[#This Row],[総資産]]*100</f>
        <v>-17.814569536423843</v>
      </c>
    </row>
    <row r="88" spans="1:24" x14ac:dyDescent="0.25">
      <c r="A88" s="69">
        <v>8136</v>
      </c>
      <c r="B88" s="60" t="str">
        <f>IFERROR(_xll.RssMarket($A88,"銘柄名称"),"")</f>
        <v>サンリオ</v>
      </c>
      <c r="C88" s="72" t="str">
        <f>IFERROR(_xll.RssMarket($A88,"市場部略称"),"")</f>
        <v>東Ｐ</v>
      </c>
      <c r="D88" s="56">
        <f>IFERROR(_xll.RssMarket($A88,"現在値"),"")</f>
        <v>5464</v>
      </c>
      <c r="E88" s="56">
        <f>IFERROR(_xll.RssMarket($A88,"前日比"),"")</f>
        <v>700</v>
      </c>
      <c r="F88" s="75">
        <f>IFERROR(_xll.RssMarket($A88,"時価総額"),"")</f>
        <v>1395550</v>
      </c>
      <c r="G88" s="75">
        <f>T20D35746[[#This Row],[時価総額]]/T20D35746[[#This Row],[現在値]]</f>
        <v>255.40812591508052</v>
      </c>
      <c r="H88" s="20">
        <f>IFERROR(_xll.RssMarket($A88,"PER"),"")</f>
        <v>26.82</v>
      </c>
      <c r="I88" s="57">
        <f>T20D35746[[#This Row],[現在値]] / IFERROR(IF(T20D35746[[#This Row],[PER]] &gt; 0, T20D35746[[#This Row],[PER]], 15), 15)</f>
        <v>203.72856077554064</v>
      </c>
      <c r="J88" s="34">
        <f>IFERROR(_xll.RssMarket($A88,"PBR"),"")</f>
        <v>9.31</v>
      </c>
      <c r="K88" s="32">
        <f>T20D35746[[#This Row],[現在値]]/T20D35746[[#This Row],[PBR]]</f>
        <v>586.89581095596134</v>
      </c>
      <c r="L88" s="116">
        <f>T20D35746[[#This Row],[EPS]]/T20D35746[[#This Row],[BPS]]*100</f>
        <v>34.712900820283373</v>
      </c>
      <c r="M88" s="31">
        <f>IFERROR(_xll.RssMarket($A88,"配当"),"")</f>
        <v>62</v>
      </c>
      <c r="N88" s="88">
        <f>T20D35746[[#This Row],[配当]]/T20D35746[[#This Row],[現在値]]</f>
        <v>1.1346998535871157E-2</v>
      </c>
      <c r="O88" s="126">
        <f>ROUND(
 ((IF(OR(R88="",R88&lt;=0),20,R88)/20)
  *(L88/15))
 /(IFERROR(IF(H88&gt;0,H88,15),15)/15)
 *100,0)</f>
        <v>246</v>
      </c>
      <c r="P88" s="126">
        <f>ROUND(
 ((IF(OR(R88="",R88&lt;=0),20,R88)/20)
  *(L88/15)
  *((MIN(MAX(S88,0),50)/15)+1)
  *(1+MIN(MAX(IFERROR(IF(W88="",0,W88),0),-30),50)/200))
 /(IFERROR(IF(H88&gt;0,H88,15),15)/15)
 *100,0)</f>
        <v>583</v>
      </c>
      <c r="Q88" s="147">
        <f>T20D35746[[#This Row],[スコア⑤]]/T20D35746[[#This Row],[スコア③]]</f>
        <v>2.3699186991869921</v>
      </c>
      <c r="R88" s="80">
        <v>38.090000000000003</v>
      </c>
      <c r="S88" s="76">
        <v>14.02</v>
      </c>
      <c r="T88" s="119">
        <v>1023</v>
      </c>
      <c r="U88" s="76">
        <v>120</v>
      </c>
      <c r="V88" s="76">
        <v>2024</v>
      </c>
      <c r="W88" s="123">
        <f>(T20D35746[[#This Row],[現金及び預金（億）]]-T20D35746[[#This Row],[負債（億）]])/T20D35746[[#This Row],[総資産]]*100</f>
        <v>44.614624505928852</v>
      </c>
    </row>
    <row r="89" spans="1:24" x14ac:dyDescent="0.25">
      <c r="A89" s="69">
        <v>2160</v>
      </c>
      <c r="B89" s="39" t="str">
        <f>IFERROR(_xll.RssMarket($A89,"銘柄名称"),"")</f>
        <v>ジーエヌアイグループ</v>
      </c>
      <c r="C89" s="72" t="str">
        <f>IFERROR(_xll.RssMarket($A89,"市場部略称"),"")</f>
        <v>東Ｇ</v>
      </c>
      <c r="D89" s="56">
        <f>IFERROR(_xll.RssMarket($A89,"現在値"),"")</f>
        <v>2461</v>
      </c>
      <c r="E89" s="56">
        <f>IFERROR(_xll.RssMarket($A89,"前日比"),"")</f>
        <v>-89</v>
      </c>
      <c r="F89" s="75">
        <f>IFERROR(_xll.RssMarket($A89,"時価総額"),"")</f>
        <v>137033</v>
      </c>
      <c r="G89" s="75">
        <f>T20D35746[[#This Row],[時価総額]]/T20D35746[[#This Row],[現在値]]</f>
        <v>55.681836651767576</v>
      </c>
      <c r="H89" s="95">
        <f>IFERROR(_xll.RssMarket($A89,"PER"),"")</f>
        <v>11.32</v>
      </c>
      <c r="I89" s="57">
        <f>T20D35746[[#This Row],[現在値]] / IFERROR(IF(T20D35746[[#This Row],[PER]] &gt; 0, T20D35746[[#This Row],[PER]], 15), 15)</f>
        <v>217.40282685512366</v>
      </c>
      <c r="J89" s="34">
        <f>IFERROR(_xll.RssMarket($A89,"PBR"),"")</f>
        <v>3.52</v>
      </c>
      <c r="K89" s="32">
        <f>T20D35746[[#This Row],[現在値]]/T20D35746[[#This Row],[PBR]]</f>
        <v>699.14772727272725</v>
      </c>
      <c r="L89" s="116">
        <f>T20D35746[[#This Row],[EPS]]/T20D35746[[#This Row],[BPS]]*100</f>
        <v>31.095406360424029</v>
      </c>
      <c r="M89" s="31">
        <f>IFERROR(_xll.RssMarket($A89,"配当"),"")</f>
        <v>0</v>
      </c>
      <c r="N89" s="88">
        <f>T20D35746[[#This Row],[配当]]/T20D35746[[#This Row],[現在値]]</f>
        <v>0</v>
      </c>
      <c r="O89" s="126">
        <f>ROUND(
 ((IF(OR(R89="",R89&lt;=0),20,R89)/20)
  *(L89/15))
 /(IFERROR(IF(H89&gt;0,H89,15),15)/15)
 *100,0)</f>
        <v>275</v>
      </c>
      <c r="P89" s="126">
        <f>ROUND(
 ((IF(OR(R89="",R89&lt;=0),20,R89)/20)
  *(L89/15)
  *((MIN(MAX(S89,0),50)/15)+1)
  *(1+MIN(MAX(IFERROR(IF(W89="",0,W89),0),-30),50)/200))
 /(IFERROR(IF(H89&gt;0,H89,15),15)/15)
 *100,0)</f>
        <v>656</v>
      </c>
      <c r="Q89" s="147">
        <f>T20D35746[[#This Row],[スコア⑤]]/T20D35746[[#This Row],[スコア③]]</f>
        <v>2.3854545454545453</v>
      </c>
      <c r="R89" s="80">
        <v>20</v>
      </c>
      <c r="S89" s="76">
        <v>20</v>
      </c>
      <c r="T89" s="119">
        <v>101</v>
      </c>
      <c r="U89" s="76">
        <v>68.099999999999994</v>
      </c>
      <c r="V89" s="76">
        <v>719</v>
      </c>
      <c r="W89" s="109">
        <f>(T20D35746[[#This Row],[現金及び預金（億）]]-T20D35746[[#This Row],[負債（億）]])/T20D35746[[#This Row],[総資産]]*100</f>
        <v>4.5757997218358843</v>
      </c>
    </row>
    <row r="90" spans="1:24" x14ac:dyDescent="0.25">
      <c r="A90" s="69">
        <v>4014</v>
      </c>
      <c r="B90" s="60" t="str">
        <f>IFERROR(_xll.RssMarket($A90,"銘柄名称"),"")</f>
        <v>カラダノート</v>
      </c>
      <c r="C90" s="72" t="str">
        <f>IFERROR(_xll.RssMarket($A90,"市場部略称"),"")</f>
        <v>東Ｇ</v>
      </c>
      <c r="D90" s="56">
        <f>IFERROR(_xll.RssMarket($A90,"現在値"),"")</f>
        <v>449</v>
      </c>
      <c r="E90" s="56">
        <f>IFERROR(_xll.RssMarket($A90,"前日比"),"")</f>
        <v>-6</v>
      </c>
      <c r="F90" s="75">
        <f>IFERROR(_xll.RssMarket($A90,"時価総額"),"")</f>
        <v>3007</v>
      </c>
      <c r="G90" s="75">
        <f>T20D35746[[#This Row],[時価総額]]/T20D35746[[#This Row],[現在値]]</f>
        <v>6.6971046770601337</v>
      </c>
      <c r="H90" s="20">
        <f>IFERROR(_xll.RssMarket($A90,"PER"),"")</f>
        <v>12.5</v>
      </c>
      <c r="I90" s="57">
        <f>T20D35746[[#This Row],[現在値]] / IFERROR(IF(T20D35746[[#This Row],[PER]] &gt; 0, T20D35746[[#This Row],[PER]], 15), 15)</f>
        <v>35.92</v>
      </c>
      <c r="J90" s="34">
        <f>IFERROR(_xll.RssMarket($A90,"PBR"),"")</f>
        <v>6.24</v>
      </c>
      <c r="K90" s="32">
        <f>T20D35746[[#This Row],[現在値]]/T20D35746[[#This Row],[PBR]]</f>
        <v>71.955128205128204</v>
      </c>
      <c r="L90" s="116">
        <f>T20D35746[[#This Row],[EPS]]/T20D35746[[#This Row],[BPS]]*100</f>
        <v>49.92</v>
      </c>
      <c r="M90" s="31">
        <f>IFERROR(_xll.RssMarket($A90,"配当"),"")</f>
        <v>0</v>
      </c>
      <c r="N90" s="88">
        <f>T20D35746[[#This Row],[配当]]/T20D35746[[#This Row],[現在値]]</f>
        <v>0</v>
      </c>
      <c r="O90" s="126">
        <f>ROUND(
 ((IF(OR(R90="",R90&lt;=0),20,R90)/20)
  *(L90/15))
 /(IFERROR(IF(H90&gt;0,H90,15),15)/15)
 *100,0)</f>
        <v>462</v>
      </c>
      <c r="P90" s="126">
        <f>ROUND(
 ((IF(OR(R90="",R90&lt;=0),20,R90)/20)
  *(L90/15)
  *((MIN(MAX(S90,0),50)/15)+1)
  *(1+MIN(MAX(IFERROR(IF(W90="",0,W90),0),-30),50)/200))
 /(IFERROR(IF(H90&gt;0,H90,15),15)/15)
 *100,0)</f>
        <v>1155</v>
      </c>
      <c r="Q90" s="148">
        <f>T20D35746[[#This Row],[スコア⑤]]/T20D35746[[#This Row],[スコア③]]</f>
        <v>2.5</v>
      </c>
      <c r="R90" s="80">
        <v>23.13</v>
      </c>
      <c r="S90" s="76">
        <v>15</v>
      </c>
      <c r="T90" s="119">
        <v>5.96</v>
      </c>
      <c r="U90" s="76">
        <v>2</v>
      </c>
      <c r="V90" s="76">
        <v>7.69</v>
      </c>
      <c r="W90" s="123">
        <f>(T20D35746[[#This Row],[現金及び預金（億）]]-T20D35746[[#This Row],[負債（億）]])/T20D35746[[#This Row],[総資産]]*100</f>
        <v>51.495448634590382</v>
      </c>
    </row>
    <row r="91" spans="1:24" x14ac:dyDescent="0.25">
      <c r="A91" s="69">
        <v>2410</v>
      </c>
      <c r="B91" s="60" t="str">
        <f>IFERROR(_xll.RssMarket($A91,"銘柄名称"),"")</f>
        <v>キャリアデザインセンター</v>
      </c>
      <c r="C91" s="72" t="str">
        <f>IFERROR(_xll.RssMarket($A91,"市場部略称"),"")</f>
        <v>東Ｐ</v>
      </c>
      <c r="D91" s="56">
        <f>IFERROR(_xll.RssMarket($A91,"現在値"),"")</f>
        <v>2445</v>
      </c>
      <c r="E91" s="56">
        <f>IFERROR(_xll.RssMarket($A91,"前日比"),"")</f>
        <v>-12</v>
      </c>
      <c r="F91" s="75">
        <f>IFERROR(_xll.RssMarket($A91,"時価総額"),"")</f>
        <v>13442</v>
      </c>
      <c r="G91" s="75">
        <f>T20D35746[[#This Row],[時価総額]]/T20D35746[[#This Row],[現在値]]</f>
        <v>5.4977505112474434</v>
      </c>
      <c r="H91" s="20">
        <f>IFERROR(_xll.RssMarket($A91,"PER"),"")</f>
        <v>10.09</v>
      </c>
      <c r="I91" s="57">
        <f>T20D35746[[#This Row],[現在値]] / IFERROR(IF(T20D35746[[#This Row],[PER]] &gt; 0, T20D35746[[#This Row],[PER]], 15), 15)</f>
        <v>242.31912784935579</v>
      </c>
      <c r="J91" s="34">
        <f>IFERROR(_xll.RssMarket($A91,"PBR"),"")</f>
        <v>2.77</v>
      </c>
      <c r="K91" s="32">
        <f>T20D35746[[#This Row],[現在値]]/T20D35746[[#This Row],[PBR]]</f>
        <v>882.67148014440431</v>
      </c>
      <c r="L91" s="116">
        <f>T20D35746[[#This Row],[EPS]]/T20D35746[[#This Row],[BPS]]*100</f>
        <v>27.452923686818632</v>
      </c>
      <c r="M91" s="31">
        <f>IFERROR(_xll.RssMarket($A91,"配当"),"")</f>
        <v>125</v>
      </c>
      <c r="N91" s="87">
        <f>T20D35746[[#This Row],[配当]]/T20D35746[[#This Row],[現在値]]</f>
        <v>5.112474437627812E-2</v>
      </c>
      <c r="O91" s="126">
        <f>ROUND(
 ((IF(OR(R91="",R91&lt;=0),20,R91)/20)
  *(L91/15))
 /(IFERROR(IF(H91&gt;0,H91,15),15)/15)
 *100,0)</f>
        <v>129</v>
      </c>
      <c r="P91" s="126">
        <f>ROUND(
 ((IF(OR(R91="",R91&lt;=0),20,R91)/20)
  *(L91/15)
  *((MIN(MAX(S91,0),50)/15)+1)
  *(1+MIN(MAX(IFERROR(IF(W91="",0,W91),0),-30),50)/200))
 /(IFERROR(IF(H91&gt;0,H91,15),15)/15)
 *100,0)</f>
        <v>325</v>
      </c>
      <c r="Q91" s="148">
        <f>T20D35746[[#This Row],[スコア⑤]]/T20D35746[[#This Row],[スコア③]]</f>
        <v>2.5193798449612403</v>
      </c>
      <c r="R91" s="76">
        <v>9.4499999999999993</v>
      </c>
      <c r="S91" s="76">
        <v>15.38</v>
      </c>
      <c r="T91" s="119">
        <v>38.4</v>
      </c>
      <c r="U91" s="76">
        <v>0</v>
      </c>
      <c r="V91" s="76">
        <v>77.3</v>
      </c>
      <c r="W91" s="123">
        <f>(T20D35746[[#This Row],[現金及び預金（億）]]-T20D35746[[#This Row],[負債（億）]])/T20D35746[[#This Row],[総資産]]*100</f>
        <v>49.676584734799484</v>
      </c>
    </row>
    <row r="92" spans="1:24" x14ac:dyDescent="0.25">
      <c r="A92" s="69">
        <v>9984</v>
      </c>
      <c r="B92" s="60" t="str">
        <f>IFERROR(_xll.RssMarket($A92,"銘柄名称"),"")</f>
        <v>ソフトバンクグループ</v>
      </c>
      <c r="C92" s="72" t="str">
        <f>IFERROR(_xll.RssMarket($A92,"市場部略称"),"")</f>
        <v>東Ｐ</v>
      </c>
      <c r="D92" s="56">
        <f>IFERROR(_xll.RssMarket($A92,"現在値"),"")</f>
        <v>4390</v>
      </c>
      <c r="E92" s="56">
        <f>IFERROR(_xll.RssMarket($A92,"前日比"),"")</f>
        <v>-427</v>
      </c>
      <c r="F92" s="75">
        <f>IFERROR(_xll.RssMarket($A92,"時価総額"),"")</f>
        <v>25075013</v>
      </c>
      <c r="G92" s="75">
        <f>T20D35746[[#This Row],[時価総額]]/T20D35746[[#This Row],[現在値]]</f>
        <v>5711.8480637813209</v>
      </c>
      <c r="H92" s="20">
        <f>IFERROR(_xll.RssMarket($A92,"PER"),"")</f>
        <v>7.58</v>
      </c>
      <c r="I92" s="57">
        <f>T20D35746[[#This Row],[現在値]] / IFERROR(IF(T20D35746[[#This Row],[PER]] &gt; 0, T20D35746[[#This Row],[PER]], 15), 15)</f>
        <v>579.15567282321899</v>
      </c>
      <c r="J92" s="34">
        <f>IFERROR(_xll.RssMarket($A92,"PBR"),"")</f>
        <v>1.77</v>
      </c>
      <c r="K92" s="32">
        <f>T20D35746[[#This Row],[現在値]]/T20D35746[[#This Row],[PBR]]</f>
        <v>2480.2259887005648</v>
      </c>
      <c r="L92" s="116">
        <f>T20D35746[[#This Row],[EPS]]/T20D35746[[#This Row],[BPS]]*100</f>
        <v>23.350923482849606</v>
      </c>
      <c r="M92" s="31">
        <f>IFERROR(_xll.RssMarket($A92,"配当"),"")</f>
        <v>11</v>
      </c>
      <c r="N92" s="88">
        <f>T20D35746[[#This Row],[配当]]/T20D35746[[#This Row],[現在値]]</f>
        <v>2.5056947608200456E-3</v>
      </c>
      <c r="O92" s="126">
        <f>ROUND(
 ((IF(OR(R92="",R92&lt;=0),20,R92)/20)
  *(L92/15))
 /(IFERROR(IF(H92&gt;0,H92,15),15)/15)
 *100,0)</f>
        <v>155</v>
      </c>
      <c r="P92" s="126">
        <f>ROUND(
 ((IF(OR(R92="",R92&lt;=0),20,R92)/20)
  *(L92/15)
  *((MIN(MAX(S92,0),50)/15)+1)
  *(1+MIN(MAX(IFERROR(IF(W92="",0,W92),0),-30),50)/200))
 /(IFERROR(IF(H92&gt;0,H92,15),15)/15)
 *100,0)</f>
        <v>396</v>
      </c>
      <c r="Q92" s="148">
        <f>T20D35746[[#This Row],[スコア⑤]]/T20D35746[[#This Row],[スコア③]]</f>
        <v>2.5548387096774192</v>
      </c>
      <c r="R92" s="76">
        <v>10.07</v>
      </c>
      <c r="S92" s="76">
        <v>30</v>
      </c>
      <c r="T92" s="119">
        <v>3.71</v>
      </c>
      <c r="U92" s="76">
        <v>180000</v>
      </c>
      <c r="V92" s="76">
        <v>450000</v>
      </c>
      <c r="W92" s="109">
        <f>(T20D35746[[#This Row],[現金及び預金（億）]]-T20D35746[[#This Row],[負債（億）]])/T20D35746[[#This Row],[総資産]]*100</f>
        <v>-39.999175555555553</v>
      </c>
    </row>
    <row r="93" spans="1:24" x14ac:dyDescent="0.25">
      <c r="A93" s="69">
        <v>3825</v>
      </c>
      <c r="B93" s="153" t="str">
        <f>IFERROR(_xll.RssMarket($A93,"銘柄名称"),"")</f>
        <v>リミックスポイント</v>
      </c>
      <c r="C93" s="72" t="str">
        <f>IFERROR(_xll.RssMarket($A93,"市場部略称"),"")</f>
        <v>東Ｓ</v>
      </c>
      <c r="D93" s="56">
        <f>IFERROR(_xll.RssMarket($A93,"現在値"),"")</f>
        <v>233</v>
      </c>
      <c r="E93" s="56">
        <f>IFERROR(_xll.RssMarket($A93,"前日比"),"")</f>
        <v>-14</v>
      </c>
      <c r="F93" s="75">
        <f>IFERROR(_xll.RssMarket($A93,"時価総額"),"")</f>
        <v>34726</v>
      </c>
      <c r="G93" s="75">
        <f>T20D35746[[#This Row],[時価総額]]/T20D35746[[#This Row],[現在値]]</f>
        <v>149.03862660944205</v>
      </c>
      <c r="H93" s="95">
        <f>IFERROR(_xll.RssMarket($A93,"PER"),"")</f>
        <v>16.29</v>
      </c>
      <c r="I93" s="57">
        <f>T20D35746[[#This Row],[現在値]] / IFERROR(IF(T20D35746[[#This Row],[PER]] &gt; 0, T20D35746[[#This Row],[PER]], 15), 15)</f>
        <v>14.303253529772867</v>
      </c>
      <c r="J93" s="34">
        <f>IFERROR(_xll.RssMarket($A93,"PBR"),"")</f>
        <v>1.04</v>
      </c>
      <c r="K93" s="32">
        <f>T20D35746[[#This Row],[現在値]]/T20D35746[[#This Row],[PBR]]</f>
        <v>224.03846153846152</v>
      </c>
      <c r="L93" s="116">
        <f>T20D35746[[#This Row],[EPS]]/T20D35746[[#This Row],[BPS]]*100</f>
        <v>6.3842848373235119</v>
      </c>
      <c r="M93" s="31">
        <f>IFERROR(_xll.RssMarket($A93,"配当"),"")</f>
        <v>5</v>
      </c>
      <c r="N93" s="88">
        <f>T20D35746[[#This Row],[配当]]/T20D35746[[#This Row],[現在値]]</f>
        <v>2.1459227467811159E-2</v>
      </c>
      <c r="O93" s="126">
        <f>ROUND(
 ((IF(OR(R93="",R93&lt;=0),20,R93)/20)
  *(L93/15))
 /(IFERROR(IF(H93&gt;0,H93,15),15)/15)
 *100,0)</f>
        <v>51</v>
      </c>
      <c r="P93" s="126">
        <f>ROUND(
 ((IF(OR(R93="",R93&lt;=0),20,R93)/20)
  *(L93/15)
  *((MIN(MAX(S93,0),50)/15)+1)
  *(1+MIN(MAX(IFERROR(IF(W93="",0,W93),0),-30),50)/200))
 /(IFERROR(IF(H93&gt;0,H93,15),15)/15)
 *100,0)</f>
        <v>134</v>
      </c>
      <c r="Q93" s="148">
        <f>T20D35746[[#This Row],[スコア⑤]]/T20D35746[[#This Row],[スコア③]]</f>
        <v>2.6274509803921569</v>
      </c>
      <c r="R93" s="76">
        <v>26.18</v>
      </c>
      <c r="S93" s="79">
        <v>20</v>
      </c>
      <c r="T93" s="118">
        <v>51</v>
      </c>
      <c r="U93" s="79">
        <v>3.19</v>
      </c>
      <c r="V93" s="79">
        <v>205</v>
      </c>
      <c r="W93" s="123">
        <f>(T20D35746[[#This Row],[現金及び預金（億）]]-T20D35746[[#This Row],[負債（億）]])/T20D35746[[#This Row],[総資産]]*100</f>
        <v>23.321951219512197</v>
      </c>
      <c r="X93" s="67" t="s">
        <v>183</v>
      </c>
    </row>
    <row r="94" spans="1:24" x14ac:dyDescent="0.25">
      <c r="A94" s="69">
        <v>4189</v>
      </c>
      <c r="B94" s="39" t="str">
        <f>IFERROR(_xll.RssMarket($A94,"銘柄名称"),"")</f>
        <v>ＫＨネオケム</v>
      </c>
      <c r="C94" s="72" t="str">
        <f>IFERROR(_xll.RssMarket($A94,"市場部略称"),"")</f>
        <v>東Ｐ</v>
      </c>
      <c r="D94" s="56">
        <f>IFERROR(_xll.RssMarket($A94,"現在値"),"")</f>
        <v>2989</v>
      </c>
      <c r="E94" s="56">
        <f>IFERROR(_xll.RssMarket($A94,"前日比"),"")</f>
        <v>-41</v>
      </c>
      <c r="F94" s="75">
        <f>IFERROR(_xll.RssMarket($A94,"時価総額"),"")</f>
        <v>111039</v>
      </c>
      <c r="G94" s="75">
        <f>T20D35746[[#This Row],[時価総額]]/T20D35746[[#This Row],[現在値]]</f>
        <v>37.149213783874202</v>
      </c>
      <c r="H94" s="20">
        <f>IFERROR(_xll.RssMarket($A94,"PER"),"")</f>
        <v>12.02</v>
      </c>
      <c r="I94" s="57">
        <f>T20D35746[[#This Row],[現在値]] / IFERROR(IF(T20D35746[[#This Row],[PER]] &gt; 0, T20D35746[[#This Row],[PER]], 15), 15)</f>
        <v>248.66888519134775</v>
      </c>
      <c r="J94" s="34">
        <f>IFERROR(_xll.RssMarket($A94,"PBR"),"")</f>
        <v>1.5</v>
      </c>
      <c r="K94" s="32">
        <f>T20D35746[[#This Row],[現在値]]/T20D35746[[#This Row],[PBR]]</f>
        <v>1992.6666666666667</v>
      </c>
      <c r="L94" s="116">
        <f>T20D35746[[#This Row],[EPS]]/T20D35746[[#This Row],[BPS]]*100</f>
        <v>12.479201331114808</v>
      </c>
      <c r="M94" s="31">
        <f>IFERROR(_xll.RssMarket($A94,"配当"),"")</f>
        <v>110</v>
      </c>
      <c r="N94" s="87">
        <f>T20D35746[[#This Row],[配当]]/T20D35746[[#This Row],[現在値]]</f>
        <v>3.6801605888256941E-2</v>
      </c>
      <c r="O94" s="125">
        <f>ROUND(
 ((IF(OR(R94="",R94&lt;=0),20,R94)/20)
  *(L94/15))
 /(IFERROR(IF(H94&gt;0,H94,15),15)/15)
 *100,0)</f>
        <v>57</v>
      </c>
      <c r="P94" s="126">
        <f>ROUND(
 ((IF(OR(R94="",R94&lt;=0),20,R94)/20)
  *(L94/15)
  *((MIN(MAX(S94,0),50)/15)+1)
  *(1+MIN(MAX(IFERROR(IF(W94="",0,W94),0),-30),50)/200))
 /(IFERROR(IF(H94&gt;0,H94,15),15)/15)
 *100,0)</f>
        <v>152</v>
      </c>
      <c r="Q94" s="148">
        <f>T20D35746[[#This Row],[スコア⑤]]/T20D35746[[#This Row],[スコア③]]</f>
        <v>2.6666666666666665</v>
      </c>
      <c r="R94" s="76">
        <v>10.99</v>
      </c>
      <c r="S94" s="76">
        <v>26.5</v>
      </c>
      <c r="T94" s="119">
        <v>71.599999999999994</v>
      </c>
      <c r="U94" s="76">
        <v>177</v>
      </c>
      <c r="V94" s="76">
        <v>1315</v>
      </c>
      <c r="W94" s="109">
        <f>(T20D35746[[#This Row],[現金及び預金（億）]]-T20D35746[[#This Row],[負債（億）]])/T20D35746[[#This Row],[総資産]]*100</f>
        <v>-8.0152091254752857</v>
      </c>
    </row>
    <row r="95" spans="1:24" x14ac:dyDescent="0.25">
      <c r="A95" s="69">
        <v>8789</v>
      </c>
      <c r="B95" s="60" t="str">
        <f>IFERROR(_xll.RssMarket($A95,"銘柄名称"),"")</f>
        <v>フィンテックグローバル</v>
      </c>
      <c r="C95" s="72" t="str">
        <f>IFERROR(_xll.RssMarket($A95,"市場部略称"),"")</f>
        <v>東Ｓ</v>
      </c>
      <c r="D95" s="56">
        <f>IFERROR(_xll.RssMarket($A95,"現在値"),"")</f>
        <v>149</v>
      </c>
      <c r="E95" s="56">
        <f>IFERROR(_xll.RssMarket($A95,"前日比"),"")</f>
        <v>-9</v>
      </c>
      <c r="F95" s="75">
        <f>IFERROR(_xll.RssMarket($A95,"時価総額"),"")</f>
        <v>29996</v>
      </c>
      <c r="G95" s="75">
        <f>T20D35746[[#This Row],[時価総額]]/T20D35746[[#This Row],[現在値]]</f>
        <v>201.31543624161074</v>
      </c>
      <c r="H95" s="20">
        <f>IFERROR(_xll.RssMarket($A95,"PER"),"")</f>
        <v>10.64</v>
      </c>
      <c r="I95" s="57">
        <f>T20D35746[[#This Row],[現在値]] / IFERROR(IF(T20D35746[[#This Row],[PER]] &gt; 0, T20D35746[[#This Row],[PER]], 15), 15)</f>
        <v>14.003759398496239</v>
      </c>
      <c r="J95" s="34">
        <f>IFERROR(_xll.RssMarket($A95,"PBR"),"")</f>
        <v>2.63</v>
      </c>
      <c r="K95" s="32">
        <f>T20D35746[[#This Row],[現在値]]/T20D35746[[#This Row],[PBR]]</f>
        <v>56.653992395437264</v>
      </c>
      <c r="L95" s="116">
        <f>T20D35746[[#This Row],[EPS]]/T20D35746[[#This Row],[BPS]]*100</f>
        <v>24.718045112781954</v>
      </c>
      <c r="M95" s="31">
        <f>IFERROR(_xll.RssMarket($A95,"配当"),"")</f>
        <v>5</v>
      </c>
      <c r="N95" s="88">
        <f>T20D35746[[#This Row],[配当]]/T20D35746[[#This Row],[現在値]]</f>
        <v>3.3557046979865772E-2</v>
      </c>
      <c r="O95" s="125">
        <f>ROUND(
 ((IF(OR(R95="",R95&lt;=0),20,R95)/20)
  *(L95/15))
 /(IFERROR(IF(H95&gt;0,H95,15),15)/15)
 *100,0)</f>
        <v>268</v>
      </c>
      <c r="P95" s="126">
        <f>ROUND(
 ((IF(OR(R95="",R95&lt;=0),20,R95)/20)
  *(L95/15)
  *((MIN(MAX(S95,0),50)/15)+1)
  *(1+MIN(MAX(IFERROR(IF(W95="",0,W95),0),-30),50)/200))
 /(IFERROR(IF(H95&gt;0,H95,15),15)/15)
 *100,0)</f>
        <v>717</v>
      </c>
      <c r="Q95" s="148">
        <f>T20D35746[[#This Row],[スコア⑤]]/T20D35746[[#This Row],[スコア③]]</f>
        <v>2.6753731343283582</v>
      </c>
      <c r="R95" s="76">
        <v>23.08</v>
      </c>
      <c r="S95" s="76">
        <v>28.58</v>
      </c>
      <c r="T95" s="119">
        <v>64.400000000000006</v>
      </c>
      <c r="U95" s="76">
        <v>107.12</v>
      </c>
      <c r="V95" s="76">
        <v>270</v>
      </c>
      <c r="W95" s="109">
        <f>(T20D35746[[#This Row],[現金及び預金（億）]]-T20D35746[[#This Row],[負債（億）]])/T20D35746[[#This Row],[総資産]]*100</f>
        <v>-15.822222222222221</v>
      </c>
    </row>
    <row r="96" spans="1:24" x14ac:dyDescent="0.25">
      <c r="A96" s="69">
        <v>4389</v>
      </c>
      <c r="B96" s="60" t="str">
        <f>IFERROR(_xll.RssMarket($A96,"銘柄名称"),"")</f>
        <v>プロパティデータバンク</v>
      </c>
      <c r="C96" s="72" t="str">
        <f>IFERROR(_xll.RssMarket($A96,"市場部略称"),"")</f>
        <v>東Ｇ</v>
      </c>
      <c r="D96" s="56">
        <f>IFERROR(_xll.RssMarket($A96,"現在値"),"")</f>
        <v>788</v>
      </c>
      <c r="E96" s="56">
        <f>IFERROR(_xll.RssMarket($A96,"前日比"),"")</f>
        <v>-56</v>
      </c>
      <c r="F96" s="75">
        <f>IFERROR(_xll.RssMarket($A96,"時価総額"),"")</f>
        <v>9349</v>
      </c>
      <c r="G96" s="75">
        <f>T20D35746[[#This Row],[時価総額]]/T20D35746[[#This Row],[現在値]]</f>
        <v>11.864213197969542</v>
      </c>
      <c r="H96" s="95">
        <f>IFERROR(_xll.RssMarket($A96,"PER"),"")</f>
        <v>12.42</v>
      </c>
      <c r="I96" s="57">
        <f>T20D35746[[#This Row],[現在値]] / IFERROR(IF(T20D35746[[#This Row],[PER]] &gt; 0, T20D35746[[#This Row],[PER]], 15), 15)</f>
        <v>63.446054750402574</v>
      </c>
      <c r="J96" s="34">
        <f>IFERROR(_xll.RssMarket($A96,"PBR"),"")</f>
        <v>2.2999999999999998</v>
      </c>
      <c r="K96" s="32">
        <f>T20D35746[[#This Row],[現在値]]/T20D35746[[#This Row],[PBR]]</f>
        <v>342.60869565217394</v>
      </c>
      <c r="L96" s="116">
        <f>T20D35746[[#This Row],[EPS]]/T20D35746[[#This Row],[BPS]]*100</f>
        <v>18.518518518518519</v>
      </c>
      <c r="M96" s="31">
        <f>IFERROR(_xll.RssMarket($A96,"配当"),"")</f>
        <v>12</v>
      </c>
      <c r="N96" s="88">
        <f>T20D35746[[#This Row],[配当]]/T20D35746[[#This Row],[現在値]]</f>
        <v>1.5228426395939087E-2</v>
      </c>
      <c r="O96" s="126">
        <f>ROUND(
 ((IF(OR(R96="",R96&lt;=0),20,R96)/20)
  *(L96/15))
 /(IFERROR(IF(H96&gt;0,H96,15),15)/15)
 *100,0)</f>
        <v>194</v>
      </c>
      <c r="P96" s="126">
        <f>ROUND(
 ((IF(OR(R96="",R96&lt;=0),20,R96)/20)
  *(L96/15)
  *((MIN(MAX(S96,0),50)/15)+1)
  *(1+MIN(MAX(IFERROR(IF(W96="",0,W96),0),-30),50)/200))
 /(IFERROR(IF(H96&gt;0,H96,15),15)/15)
 *100,0)</f>
        <v>532</v>
      </c>
      <c r="Q96" s="148">
        <f>T20D35746[[#This Row],[スコア⑤]]/T20D35746[[#This Row],[スコア③]]</f>
        <v>2.7422680412371134</v>
      </c>
      <c r="R96" s="80">
        <v>26</v>
      </c>
      <c r="S96" s="76">
        <v>17.96</v>
      </c>
      <c r="T96" s="119">
        <v>26.7</v>
      </c>
      <c r="U96" s="76">
        <v>0</v>
      </c>
      <c r="V96" s="76">
        <v>48.4</v>
      </c>
      <c r="W96" s="123">
        <f>(T20D35746[[#This Row],[現金及び預金（億）]]-T20D35746[[#This Row],[負債（億）]])/T20D35746[[#This Row],[総資産]]*100</f>
        <v>55.165289256198349</v>
      </c>
    </row>
    <row r="97" spans="1:24" ht="30.75" x14ac:dyDescent="0.3">
      <c r="A97" s="69">
        <v>3939</v>
      </c>
      <c r="B97" s="151" t="str">
        <f>IFERROR(_xll.RssMarket($A97,"銘柄名称"),"")</f>
        <v>カナミックネットワーク</v>
      </c>
      <c r="C97" s="72" t="str">
        <f>IFERROR(_xll.RssMarket($A97,"市場部略称"),"")</f>
        <v>東Ｐ</v>
      </c>
      <c r="D97" s="56">
        <f>IFERROR(_xll.RssMarket($A97,"現在値"),"")</f>
        <v>518</v>
      </c>
      <c r="E97" s="56">
        <f>IFERROR(_xll.RssMarket($A97,"前日比"),"")</f>
        <v>-25</v>
      </c>
      <c r="F97" s="75">
        <f>IFERROR(_xll.RssMarket($A97,"時価総額"),"")</f>
        <v>24932</v>
      </c>
      <c r="G97" s="75">
        <f>T20D35746[[#This Row],[時価総額]]/T20D35746[[#This Row],[現在値]]</f>
        <v>48.131274131274132</v>
      </c>
      <c r="H97" s="20">
        <f>IFERROR(_xll.RssMarket($A97,"PER"),"")</f>
        <v>17.920000000000002</v>
      </c>
      <c r="I97" s="57">
        <f>T20D35746[[#This Row],[現在値]] / IFERROR(IF(T20D35746[[#This Row],[PER]] &gt; 0, T20D35746[[#This Row],[PER]], 15), 15)</f>
        <v>28.906249999999996</v>
      </c>
      <c r="J97" s="34">
        <f>IFERROR(_xll.RssMarket($A97,"PBR"),"")</f>
        <v>5.28</v>
      </c>
      <c r="K97" s="32">
        <f>T20D35746[[#This Row],[現在値]]/T20D35746[[#This Row],[PBR]]</f>
        <v>98.106060606060595</v>
      </c>
      <c r="L97" s="116">
        <f>T20D35746[[#This Row],[EPS]]/T20D35746[[#This Row],[BPS]]*100</f>
        <v>29.464285714285715</v>
      </c>
      <c r="M97" s="31">
        <f>IFERROR(_xll.RssMarket($A97,"配当"),"")</f>
        <v>9</v>
      </c>
      <c r="N97" s="88">
        <f>T20D35746[[#This Row],[配当]]/T20D35746[[#This Row],[現在値]]</f>
        <v>1.7374517374517374E-2</v>
      </c>
      <c r="O97" s="126">
        <f>ROUND(
 ((IF(OR(R97="",R97&lt;=0),20,R97)/20)
  *(L97/15))
 /(IFERROR(IF(H97&gt;0,H97,15),15)/15)
 *100,0)</f>
        <v>235</v>
      </c>
      <c r="P97" s="126">
        <f>ROUND(
 ((IF(OR(R97="",R97&lt;=0),20,R97)/20)
  *(L97/15)
  *((MIN(MAX(S97,0),50)/15)+1)
  *(1+MIN(MAX(IFERROR(IF(W97="",0,W97),0),-30),50)/200))
 /(IFERROR(IF(H97&gt;0,H97,15),15)/15)
 *100,0)</f>
        <v>652</v>
      </c>
      <c r="Q97" s="148">
        <f>T20D35746[[#This Row],[スコア⑤]]/T20D35746[[#This Row],[スコア③]]</f>
        <v>2.774468085106383</v>
      </c>
      <c r="R97" s="76">
        <v>28.57</v>
      </c>
      <c r="S97" s="76">
        <v>19.600000000000001</v>
      </c>
      <c r="T97" s="119">
        <v>34.299999999999997</v>
      </c>
      <c r="U97" s="76">
        <v>9.26</v>
      </c>
      <c r="V97" s="76">
        <v>61.8</v>
      </c>
      <c r="W97" s="123">
        <f>(T20D35746[[#This Row],[現金及び預金（億）]]-T20D35746[[#This Row],[負債（億）]])/T20D35746[[#This Row],[総資産]]*100</f>
        <v>40.517799352750814</v>
      </c>
    </row>
    <row r="98" spans="1:24" x14ac:dyDescent="0.25">
      <c r="A98" s="69">
        <v>5596</v>
      </c>
      <c r="B98" s="60" t="str">
        <f>IFERROR(_xll.RssMarket($A98,"銘柄名称"),"")</f>
        <v>アウトルックコンサルティング</v>
      </c>
      <c r="C98" s="72" t="str">
        <f>IFERROR(_xll.RssMarket($A98,"市場部略称"),"")</f>
        <v>東Ｇ</v>
      </c>
      <c r="D98" s="56">
        <f>IFERROR(_xll.RssMarket($A98,"現在値"),"")</f>
        <v>1788</v>
      </c>
      <c r="E98" s="56">
        <f>IFERROR(_xll.RssMarket($A98,"前日比"),"")</f>
        <v>1</v>
      </c>
      <c r="F98" s="75">
        <f>IFERROR(_xll.RssMarket($A98,"時価総額"),"")</f>
        <v>6400</v>
      </c>
      <c r="G98" s="75">
        <f>T20D35746[[#This Row],[時価総額]]/T20D35746[[#This Row],[現在値]]</f>
        <v>3.5794183445190155</v>
      </c>
      <c r="H98" s="20">
        <f>IFERROR(_xll.RssMarket($A98,"PER"),"")</f>
        <v>14.11</v>
      </c>
      <c r="I98" s="57">
        <f>T20D35746[[#This Row],[現在値]] / IFERROR(IF(T20D35746[[#This Row],[PER]] &gt; 0, T20D35746[[#This Row],[PER]], 15), 15)</f>
        <v>126.71863926293409</v>
      </c>
      <c r="J98" s="34">
        <f>IFERROR(_xll.RssMarket($A98,"PBR"),"")</f>
        <v>4.99</v>
      </c>
      <c r="K98" s="32">
        <f>T20D35746[[#This Row],[現在値]]/T20D35746[[#This Row],[PBR]]</f>
        <v>358.31663326653307</v>
      </c>
      <c r="L98" s="116">
        <f>T20D35746[[#This Row],[EPS]]/T20D35746[[#This Row],[BPS]]*100</f>
        <v>35.36498936924167</v>
      </c>
      <c r="M98" s="31">
        <f>IFERROR(_xll.RssMarket($A98,"配当"),"")</f>
        <v>17</v>
      </c>
      <c r="N98" s="88">
        <f>T20D35746[[#This Row],[配当]]/T20D35746[[#This Row],[現在値]]</f>
        <v>9.5078299776286349E-3</v>
      </c>
      <c r="O98" s="126">
        <f>ROUND(
 ((IF(OR(R98="",R98&lt;=0),20,R98)/20)
  *(L98/15))
 /(IFERROR(IF(H98&gt;0,H98,15),15)/15)
 *100,0)</f>
        <v>363</v>
      </c>
      <c r="P98" s="126">
        <f>ROUND(
 ((IF(OR(R98="",R98&lt;=0),20,R98)/20)
  *(L98/15)
  *((MIN(MAX(S98,0),50)/15)+1)
  *(1+MIN(MAX(IFERROR(IF(W98="",0,W98),0),-30),50)/200))
 /(IFERROR(IF(H98&gt;0,H98,15),15)/15)
 *100,0)</f>
        <v>1058</v>
      </c>
      <c r="Q98" s="148">
        <f>T20D35746[[#This Row],[スコア⑤]]/T20D35746[[#This Row],[スコア③]]</f>
        <v>2.9146005509641872</v>
      </c>
      <c r="R98" s="80">
        <v>29</v>
      </c>
      <c r="S98" s="76">
        <v>19.95</v>
      </c>
      <c r="T98" s="119">
        <v>8.74</v>
      </c>
      <c r="V98" s="76">
        <v>12.3</v>
      </c>
      <c r="W98" s="123">
        <f>(T20D35746[[#This Row],[現金及び預金（億）]]-T20D35746[[#This Row],[負債（億）]])/T20D35746[[#This Row],[総資産]]*100</f>
        <v>71.056910569105696</v>
      </c>
    </row>
    <row r="99" spans="1:24" x14ac:dyDescent="0.25">
      <c r="A99" s="69">
        <v>6071</v>
      </c>
      <c r="B99" s="60" t="str">
        <f>IFERROR(_xll.RssMarket($A99,"銘柄名称"),"")</f>
        <v>ＩＢＪ</v>
      </c>
      <c r="C99" s="72" t="str">
        <f>IFERROR(_xll.RssMarket($A99,"市場部略称"),"")</f>
        <v>東Ｐ</v>
      </c>
      <c r="D99" s="56">
        <f>IFERROR(_xll.RssMarket($A99,"現在値"),"")</f>
        <v>717</v>
      </c>
      <c r="E99" s="56">
        <f>IFERROR(_xll.RssMarket($A99,"前日比"),"")</f>
        <v>-14</v>
      </c>
      <c r="F99" s="75">
        <f>IFERROR(_xll.RssMarket($A99,"時価総額"),"")</f>
        <v>30114</v>
      </c>
      <c r="G99" s="75">
        <f>T20D35746[[#This Row],[時価総額]]/T20D35746[[#This Row],[現在値]]</f>
        <v>42</v>
      </c>
      <c r="H99" s="20">
        <f>IFERROR(_xll.RssMarket($A99,"PER"),"")</f>
        <v>17.399999999999999</v>
      </c>
      <c r="I99" s="57">
        <f>T20D35746[[#This Row],[現在値]] / IFERROR(IF(T20D35746[[#This Row],[PER]] &gt; 0, T20D35746[[#This Row],[PER]], 15), 15)</f>
        <v>41.206896551724142</v>
      </c>
      <c r="J99" s="34">
        <f>IFERROR(_xll.RssMarket($A99,"PBR"),"")</f>
        <v>2.93</v>
      </c>
      <c r="K99" s="32">
        <f>T20D35746[[#This Row],[現在値]]/T20D35746[[#This Row],[PBR]]</f>
        <v>244.7098976109215</v>
      </c>
      <c r="L99" s="116">
        <f>T20D35746[[#This Row],[EPS]]/T20D35746[[#This Row],[BPS]]*100</f>
        <v>16.839080459770116</v>
      </c>
      <c r="M99" s="31">
        <f>IFERROR(_xll.RssMarket($A99,"配当"),"")</f>
        <v>10</v>
      </c>
      <c r="N99" s="88">
        <f>T20D35746[[#This Row],[配当]]/T20D35746[[#This Row],[現在値]]</f>
        <v>1.3947001394700139E-2</v>
      </c>
      <c r="O99" s="126">
        <f>ROUND(
 ((IF(OR(R99="",R99&lt;=0),20,R99)/20)
  *(L99/15))
 /(IFERROR(IF(H99&gt;0,H99,15),15)/15)
 *100,0)</f>
        <v>78</v>
      </c>
      <c r="P99" s="126">
        <f>ROUND(
 ((IF(OR(R99="",R99&lt;=0),20,R99)/20)
  *(L99/15)
  *((MIN(MAX(S99,0),50)/15)+1)
  *(1+MIN(MAX(IFERROR(IF(W99="",0,W99),0),-30),50)/200))
 /(IFERROR(IF(H99&gt;0,H99,15),15)/15)
 *100,0)</f>
        <v>233</v>
      </c>
      <c r="Q99" s="148">
        <f>T20D35746[[#This Row],[スコア⑤]]/T20D35746[[#This Row],[スコア③]]</f>
        <v>2.9871794871794872</v>
      </c>
      <c r="R99" s="76">
        <v>16.100000000000001</v>
      </c>
      <c r="S99" s="76">
        <v>30.77</v>
      </c>
      <c r="T99" s="119">
        <v>43.7</v>
      </c>
      <c r="U99" s="76">
        <v>51.7</v>
      </c>
      <c r="V99" s="76">
        <v>185</v>
      </c>
      <c r="W99" s="109">
        <f>(T20D35746[[#This Row],[現金及び預金（億）]]-T20D35746[[#This Row],[負債（億）]])/T20D35746[[#This Row],[総資産]]*100</f>
        <v>-4.3243243243243246</v>
      </c>
    </row>
    <row r="100" spans="1:24" x14ac:dyDescent="0.25">
      <c r="A100" s="69">
        <v>9552</v>
      </c>
      <c r="B100" s="60" t="str">
        <f>IFERROR(_xll.RssMarket($A100,"銘柄名称"),"")</f>
        <v>クオンツ総研ホールディンク</v>
      </c>
      <c r="C100" s="72" t="str">
        <f>IFERROR(_xll.RssMarket($A100,"市場部略称"),"")</f>
        <v>東Ｐ</v>
      </c>
      <c r="D100" s="56">
        <f>IFERROR(_xll.RssMarket($A100,"現在値"),"")</f>
        <v>1048</v>
      </c>
      <c r="E100" s="56">
        <f>IFERROR(_xll.RssMarket($A100,"前日比"),"")</f>
        <v>-32</v>
      </c>
      <c r="F100" s="75">
        <f>IFERROR(_xll.RssMarket($A100,"時価総額"),"")</f>
        <v>56698</v>
      </c>
      <c r="G100" s="75">
        <f>T20D35746[[#This Row],[時価総額]]/T20D35746[[#This Row],[現在値]]</f>
        <v>54.101145038167942</v>
      </c>
      <c r="H100" s="20">
        <f>IFERROR(_xll.RssMarket($A100,"PER"),"")</f>
        <v>16.04</v>
      </c>
      <c r="I100" s="57">
        <f>T20D35746[[#This Row],[現在値]] / IFERROR(IF(T20D35746[[#This Row],[PER]] &gt; 0, T20D35746[[#This Row],[PER]], 15), 15)</f>
        <v>65.336658354114718</v>
      </c>
      <c r="J100" s="34">
        <f>IFERROR(_xll.RssMarket($A100,"PBR"),"")</f>
        <v>10.75</v>
      </c>
      <c r="K100" s="32">
        <f>T20D35746[[#This Row],[現在値]]/T20D35746[[#This Row],[PBR]]</f>
        <v>97.488372093023258</v>
      </c>
      <c r="L100" s="116">
        <f>T20D35746[[#This Row],[EPS]]/T20D35746[[#This Row],[BPS]]*100</f>
        <v>67.019950124688293</v>
      </c>
      <c r="M100" s="31">
        <f>IFERROR(_xll.RssMarket($A100,"配当"),"")</f>
        <v>6</v>
      </c>
      <c r="N100" s="88">
        <f>T20D35746[[#This Row],[配当]]/T20D35746[[#This Row],[現在値]]</f>
        <v>5.7251908396946565E-3</v>
      </c>
      <c r="O100" s="126">
        <f>ROUND(
 ((IF(OR(R100="",R100&lt;=0),20,R100)/20)
  *(L100/15))
 /(IFERROR(IF(H100&gt;0,H100,15),15)/15)
 *100,0)</f>
        <v>564</v>
      </c>
      <c r="P100" s="126">
        <f>ROUND(
 ((IF(OR(R100="",R100&lt;=0),20,R100)/20)
  *(L100/15)
  *((MIN(MAX(S100,0),50)/15)+1)
  *(1+MIN(MAX(IFERROR(IF(W100="",0,W100),0),-30),50)/200))
 /(IFERROR(IF(H100&gt;0,H100,15),15)/15)
 *100,0)</f>
        <v>1743</v>
      </c>
      <c r="Q100" s="148">
        <f>T20D35746[[#This Row],[スコア⑤]]/T20D35746[[#This Row],[スコア③]]</f>
        <v>3.0904255319148937</v>
      </c>
      <c r="R100" s="80">
        <v>27.01</v>
      </c>
      <c r="S100" s="80">
        <v>22.06</v>
      </c>
      <c r="T100" s="119">
        <v>42.2</v>
      </c>
      <c r="U100" s="76">
        <v>0.15</v>
      </c>
      <c r="V100" s="76">
        <v>72.900000000000006</v>
      </c>
      <c r="W100" s="123">
        <f>(T20D35746[[#This Row],[現金及び預金（億）]]-T20D35746[[#This Row],[負債（億）]])/T20D35746[[#This Row],[総資産]]*100</f>
        <v>57.681755829903977</v>
      </c>
    </row>
    <row r="101" spans="1:24" x14ac:dyDescent="0.25">
      <c r="A101" s="69">
        <v>8306</v>
      </c>
      <c r="B101" s="153" t="str">
        <f>IFERROR(_xll.RssMarket($A101,"銘柄名称"),"")</f>
        <v>三菱ＵＦＪフィナンシャルＧ</v>
      </c>
      <c r="C101" s="72" t="str">
        <f>IFERROR(_xll.RssMarket($A101,"市場部略称"),"")</f>
        <v>東Ｐ</v>
      </c>
      <c r="D101" s="56">
        <f>IFERROR(_xll.RssMarket($A101,"現在値"),"")</f>
        <v>3003</v>
      </c>
      <c r="E101" s="56">
        <f>IFERROR(_xll.RssMarket($A101,"前日比"),"")</f>
        <v>-82</v>
      </c>
      <c r="F101" s="75">
        <f>IFERROR(_xll.RssMarket($A101,"時価総額"),"")</f>
        <v>35638735</v>
      </c>
      <c r="G101" s="75">
        <f>T20D35746[[#This Row],[時価総額]]/T20D35746[[#This Row],[現在値]]</f>
        <v>11867.710622710623</v>
      </c>
      <c r="H101" s="20">
        <f>IFERROR(_xll.RssMarket($A101,"PER"),"")</f>
        <v>16.170000000000002</v>
      </c>
      <c r="I101" s="57">
        <f>T20D35746[[#This Row],[現在値]] / IFERROR(IF(T20D35746[[#This Row],[PER]] &gt; 0, T20D35746[[#This Row],[PER]], 15), 15)</f>
        <v>185.71428571428569</v>
      </c>
      <c r="J101" s="34">
        <f>IFERROR(_xll.RssMarket($A101,"PBR"),"")</f>
        <v>1.63</v>
      </c>
      <c r="K101" s="32">
        <f>T20D35746[[#This Row],[現在値]]/T20D35746[[#This Row],[PBR]]</f>
        <v>1842.3312883435583</v>
      </c>
      <c r="L101" s="116">
        <f>T20D35746[[#This Row],[EPS]]/T20D35746[[#This Row],[BPS]]*100</f>
        <v>10.080395794681509</v>
      </c>
      <c r="M101" s="31">
        <f>IFERROR(_xll.RssMarket($A101,"配当"),"")</f>
        <v>74</v>
      </c>
      <c r="N101" s="87">
        <f>T20D35746[[#This Row],[配当]]/T20D35746[[#This Row],[現在値]]</f>
        <v>2.4642024642024644E-2</v>
      </c>
      <c r="O101" s="125">
        <f>ROUND(
 ((IF(OR(R101="",R101&lt;=0),20,R101)/20)
  *(L101/15))
 /(IFERROR(IF(H101&gt;0,H101,15),15)/15)
 *100,0)</f>
        <v>47</v>
      </c>
      <c r="P101" s="126">
        <f>ROUND(
 ((IF(OR(R101="",R101&lt;=0),20,R101)/20)
  *(L101/15)
  *((MIN(MAX(S101,0),50)/15)+1)
  *(1+MIN(MAX(IFERROR(IF(W101="",0,W101),0),-30),50)/200))
 /(IFERROR(IF(H101&gt;0,H101,15),15)/15)
 *100,0)</f>
        <v>150</v>
      </c>
      <c r="Q101" s="154">
        <f>T20D35746[[#This Row],[スコア⑤]]/T20D35746[[#This Row],[スコア③]]</f>
        <v>3.1914893617021276</v>
      </c>
      <c r="R101" s="76">
        <v>15</v>
      </c>
      <c r="S101" s="76">
        <v>28.37</v>
      </c>
      <c r="T101" s="119">
        <v>1090000</v>
      </c>
      <c r="U101" s="76">
        <v>175000</v>
      </c>
      <c r="V101" s="76">
        <v>4130000</v>
      </c>
      <c r="W101" s="123">
        <f>(T20D35746[[#This Row],[現金及び預金（億）]]-T20D35746[[#This Row],[負債（億）]])/T20D35746[[#This Row],[総資産]]*100</f>
        <v>22.154963680387411</v>
      </c>
      <c r="X101" s="67" t="s">
        <v>191</v>
      </c>
    </row>
    <row r="102" spans="1:24" x14ac:dyDescent="0.25">
      <c r="A102" s="69">
        <v>8316</v>
      </c>
      <c r="B102" s="153" t="str">
        <f>IFERROR(_xll.RssMarket($A102,"銘柄名称"),"")</f>
        <v>三井住友フィナンシャルＧ</v>
      </c>
      <c r="C102" s="72" t="str">
        <f>IFERROR(_xll.RssMarket($A102,"市場部略称"),"")</f>
        <v>東Ｐ</v>
      </c>
      <c r="D102" s="56">
        <f>IFERROR(_xll.RssMarket($A102,"現在値"),"")</f>
        <v>6062</v>
      </c>
      <c r="E102" s="56">
        <f>IFERROR(_xll.RssMarket($A102,"前日比"),"")</f>
        <v>-142</v>
      </c>
      <c r="F102" s="75">
        <f>IFERROR(_xll.RssMarket($A102,"時価総額"),"")</f>
        <v>23383605</v>
      </c>
      <c r="G102" s="75">
        <f>T20D35746[[#This Row],[時価総額]]/T20D35746[[#This Row],[現在値]]</f>
        <v>3857.4076212471132</v>
      </c>
      <c r="H102" s="20">
        <f>IFERROR(_xll.RssMarket($A102,"PER"),"")</f>
        <v>15.42</v>
      </c>
      <c r="I102" s="57">
        <f>T20D35746[[#This Row],[現在値]] / IFERROR(IF(T20D35746[[#This Row],[PER]] &gt; 0, T20D35746[[#This Row],[PER]], 15), 15)</f>
        <v>393.12581063553824</v>
      </c>
      <c r="J102" s="34">
        <f>IFERROR(_xll.RssMarket($A102,"PBR"),"")</f>
        <v>1.53</v>
      </c>
      <c r="K102" s="32">
        <f>T20D35746[[#This Row],[現在値]]/T20D35746[[#This Row],[PBR]]</f>
        <v>3962.0915032679736</v>
      </c>
      <c r="L102" s="116">
        <f>T20D35746[[#This Row],[EPS]]/T20D35746[[#This Row],[BPS]]*100</f>
        <v>9.9221789883268485</v>
      </c>
      <c r="M102" s="31">
        <f>IFERROR(_xll.RssMarket($A102,"配当"),"")</f>
        <v>157</v>
      </c>
      <c r="N102" s="87">
        <f>T20D35746[[#This Row],[配当]]/T20D35746[[#This Row],[現在値]]</f>
        <v>2.5899043220059387E-2</v>
      </c>
      <c r="O102" s="125">
        <f>ROUND(
 ((IF(OR(R102="",R102&lt;=0),20,R102)/20)
  *(L102/15))
 /(IFERROR(IF(H102&gt;0,H102,15),15)/15)
 *100,0)</f>
        <v>64</v>
      </c>
      <c r="P102" s="125">
        <f>ROUND(
 ((IF(OR(R102="",R102&lt;=0),20,R102)/20)
  *(L102/15)
  *((MIN(MAX(S102,0),50)/15)+1)
  *(1+MIN(MAX(IFERROR(IF(W102="",0,W102),0),-30),50)/200))
 /(IFERROR(IF(H102&gt;0,H102,15),15)/15)
 *100,0)</f>
        <v>205</v>
      </c>
      <c r="Q102" s="148">
        <f>T20D35746[[#This Row],[スコア⑤]]/T20D35746[[#This Row],[スコア③]]</f>
        <v>3.203125</v>
      </c>
      <c r="S102" s="76">
        <v>29.13</v>
      </c>
      <c r="T102" s="119">
        <v>662000</v>
      </c>
      <c r="U102" s="76">
        <v>160000</v>
      </c>
      <c r="V102" s="76">
        <v>3060000</v>
      </c>
      <c r="W102" s="109">
        <f>(T20D35746[[#This Row],[現金及び預金（億）]]-T20D35746[[#This Row],[負債（億）]])/T20D35746[[#This Row],[総資産]]*100</f>
        <v>16.405228758169933</v>
      </c>
      <c r="X102" s="67" t="s">
        <v>191</v>
      </c>
    </row>
    <row r="103" spans="1:24" ht="30.75" x14ac:dyDescent="0.3">
      <c r="A103" s="69">
        <v>9416</v>
      </c>
      <c r="B103" s="151" t="str">
        <f>IFERROR(_xll.RssMarket($A103,"銘柄名称"),"")</f>
        <v>ビジョン</v>
      </c>
      <c r="C103" s="72" t="str">
        <f>IFERROR(_xll.RssMarket($A103,"市場部略称"),"")</f>
        <v>東Ｐ</v>
      </c>
      <c r="D103" s="56">
        <f>IFERROR(_xll.RssMarket($A103,"現在値"),"")</f>
        <v>1293</v>
      </c>
      <c r="E103" s="56">
        <f>IFERROR(_xll.RssMarket($A103,"前日比"),"")</f>
        <v>-18</v>
      </c>
      <c r="F103" s="75">
        <f>IFERROR(_xll.RssMarket($A103,"時価総額"),"")</f>
        <v>65863</v>
      </c>
      <c r="G103" s="75">
        <f>T20D35746[[#This Row],[時価総額]]/T20D35746[[#This Row],[現在値]]</f>
        <v>50.938128383604024</v>
      </c>
      <c r="H103" s="20">
        <f>IFERROR(_xll.RssMarket($A103,"PER"),"")</f>
        <v>14.87</v>
      </c>
      <c r="I103" s="57">
        <f>T20D35746[[#This Row],[現在値]] / IFERROR(IF(T20D35746[[#This Row],[PER]] &gt; 0, T20D35746[[#This Row],[PER]], 15), 15)</f>
        <v>86.953597848016145</v>
      </c>
      <c r="J103" s="34">
        <f>IFERROR(_xll.RssMarket($A103,"PBR"),"")</f>
        <v>3.32</v>
      </c>
      <c r="K103" s="32">
        <f>T20D35746[[#This Row],[現在値]]/T20D35746[[#This Row],[PBR]]</f>
        <v>389.45783132530124</v>
      </c>
      <c r="L103" s="116">
        <f>T20D35746[[#This Row],[EPS]]/T20D35746[[#This Row],[BPS]]*100</f>
        <v>22.326832548755885</v>
      </c>
      <c r="M103" s="31">
        <f>IFERROR(_xll.RssMarket($A103,"配当"),"")</f>
        <v>50</v>
      </c>
      <c r="N103" s="87">
        <f>T20D35746[[#This Row],[配当]]/T20D35746[[#This Row],[現在値]]</f>
        <v>3.8669760247486466E-2</v>
      </c>
      <c r="O103" s="126">
        <f>ROUND(
 ((IF(OR(R103="",R103&lt;=0),20,R103)/20)
  *(L103/15))
 /(IFERROR(IF(H103&gt;0,H103,15),15)/15)
 *100,0)</f>
        <v>121</v>
      </c>
      <c r="P103" s="126">
        <f>ROUND(
 ((IF(OR(R103="",R103&lt;=0),20,R103)/20)
  *(L103/15)
  *((MIN(MAX(S103,0),50)/15)+1)
  *(1+MIN(MAX(IFERROR(IF(W103="",0,W103),0),-30),50)/200))
 /(IFERROR(IF(H103&gt;0,H103,15),15)/15)
 *100,0)</f>
        <v>424</v>
      </c>
      <c r="Q103" s="148">
        <f>T20D35746[[#This Row],[スコア⑤]]/T20D35746[[#This Row],[スコア③]]</f>
        <v>3.5041322314049586</v>
      </c>
      <c r="R103" s="76">
        <v>16.100000000000001</v>
      </c>
      <c r="S103" s="76">
        <v>28.02</v>
      </c>
      <c r="T103" s="119">
        <v>119</v>
      </c>
      <c r="U103" s="76">
        <v>6</v>
      </c>
      <c r="V103" s="76">
        <v>253</v>
      </c>
      <c r="W103" s="123">
        <f>(T20D35746[[#This Row],[現金及び預金（億）]]-T20D35746[[#This Row],[負債（億）]])/T20D35746[[#This Row],[総資産]]*100</f>
        <v>44.664031620553359</v>
      </c>
    </row>
    <row r="104" spans="1:24" x14ac:dyDescent="0.25">
      <c r="A104" s="69">
        <v>3683</v>
      </c>
      <c r="B104" s="39" t="str">
        <f>IFERROR(_xll.RssMarket($A104,"銘柄名称"),"")</f>
        <v>サイバーリンクス</v>
      </c>
      <c r="C104" s="72" t="str">
        <f>IFERROR(_xll.RssMarket($A104,"市場部略称"),"")</f>
        <v>東Ｓ</v>
      </c>
      <c r="D104" s="56">
        <f>IFERROR(_xll.RssMarket($A104,"現在値"),"")</f>
        <v>1219</v>
      </c>
      <c r="E104" s="56">
        <f>IFERROR(_xll.RssMarket($A104,"前日比"),"")</f>
        <v>-88</v>
      </c>
      <c r="F104" s="75">
        <f>IFERROR(_xll.RssMarket($A104,"時価総額"),"")</f>
        <v>13915</v>
      </c>
      <c r="G104" s="75">
        <f>T20D35746[[#This Row],[時価総額]]/T20D35746[[#This Row],[現在値]]</f>
        <v>11.415094339622641</v>
      </c>
      <c r="H104" s="95">
        <f>IFERROR(_xll.RssMarket($A104,"PER"),"")</f>
        <v>11.25</v>
      </c>
      <c r="I104" s="57">
        <f>T20D35746[[#This Row],[現在値]] / IFERROR(IF(T20D35746[[#This Row],[PER]] &gt; 0, T20D35746[[#This Row],[PER]], 15), 15)</f>
        <v>108.35555555555555</v>
      </c>
      <c r="J104" s="34">
        <f>IFERROR(_xll.RssMarket($A104,"PBR"),"")</f>
        <v>1.6</v>
      </c>
      <c r="K104" s="32">
        <f>T20D35746[[#This Row],[現在値]]/T20D35746[[#This Row],[PBR]]</f>
        <v>761.875</v>
      </c>
      <c r="L104" s="116">
        <f>T20D35746[[#This Row],[EPS]]/T20D35746[[#This Row],[BPS]]*100</f>
        <v>14.222222222222221</v>
      </c>
      <c r="M104" s="31">
        <f>IFERROR(_xll.RssMarket($A104,"配当"),"")</f>
        <v>30</v>
      </c>
      <c r="N104" s="88">
        <f>T20D35746[[#This Row],[配当]]/T20D35746[[#This Row],[現在値]]</f>
        <v>2.461033634126333E-2</v>
      </c>
      <c r="O104" s="125">
        <f>ROUND(
 ((IF(OR(R104="",R104&lt;=0),20,R104)/20)
  *(L104/15))
 /(IFERROR(IF(H104&gt;0,H104,15),15)/15)
 *100,0)</f>
        <v>62</v>
      </c>
      <c r="P104" s="126">
        <f>ROUND(
 ((IF(OR(R104="",R104&lt;=0),20,R104)/20)
  *(L104/15)
  *((MIN(MAX(S104,0),50)/15)+1)
  *(1+MIN(MAX(IFERROR(IF(W104="",0,W104),0),-30),50)/200))
 /(IFERROR(IF(H104&gt;0,H104,15),15)/15)
 *100,0)</f>
        <v>224</v>
      </c>
      <c r="Q104" s="148">
        <f>T20D35746[[#This Row],[スコア⑤]]/T20D35746[[#This Row],[スコア③]]</f>
        <v>3.6129032258064515</v>
      </c>
      <c r="R104" s="90">
        <v>9.76</v>
      </c>
      <c r="S104" s="80">
        <v>42.05</v>
      </c>
      <c r="T104" s="119">
        <v>15.3</v>
      </c>
      <c r="U104" s="76">
        <v>28</v>
      </c>
      <c r="V104" s="76">
        <v>136</v>
      </c>
      <c r="W104" s="109">
        <f>(T20D35746[[#This Row],[現金及び預金（億）]]-T20D35746[[#This Row],[負債（億）]])/T20D35746[[#This Row],[総資産]]*100</f>
        <v>-9.3382352941176467</v>
      </c>
    </row>
    <row r="105" spans="1:24" x14ac:dyDescent="0.25">
      <c r="A105" s="69">
        <v>5248</v>
      </c>
      <c r="B105" s="60" t="str">
        <f>IFERROR(_xll.RssMarket($A105,"銘柄名称"),"")</f>
        <v>テクノロジーズ</v>
      </c>
      <c r="C105" s="72" t="str">
        <f>IFERROR(_xll.RssMarket($A105,"市場部略称"),"")</f>
        <v>東Ｇ</v>
      </c>
      <c r="D105" s="56">
        <f>IFERROR(_xll.RssMarket($A105,"現在値"),"")</f>
        <v>523</v>
      </c>
      <c r="E105" s="56">
        <f>IFERROR(_xll.RssMarket($A105,"前日比"),"")</f>
        <v>-15</v>
      </c>
      <c r="F105" s="75">
        <f>IFERROR(_xll.RssMarket($A105,"時価総額"),"")</f>
        <v>8850</v>
      </c>
      <c r="G105" s="75">
        <f>T20D35746[[#This Row],[時価総額]]/T20D35746[[#This Row],[現在値]]</f>
        <v>16.921606118546844</v>
      </c>
      <c r="H105" s="20">
        <f>IFERROR(_xll.RssMarket($A105,"PER"),"")</f>
        <v>17.72</v>
      </c>
      <c r="I105" s="57">
        <f>T20D35746[[#This Row],[現在値]] / IFERROR(IF(T20D35746[[#This Row],[PER]] &gt; 0, T20D35746[[#This Row],[PER]], 15), 15)</f>
        <v>29.514672686230249</v>
      </c>
      <c r="J105" s="34">
        <f>IFERROR(_xll.RssMarket($A105,"PBR"),"")</f>
        <v>6.33</v>
      </c>
      <c r="K105" s="32">
        <f>T20D35746[[#This Row],[現在値]]/T20D35746[[#This Row],[PBR]]</f>
        <v>82.62243285939968</v>
      </c>
      <c r="L105" s="116">
        <f>T20D35746[[#This Row],[EPS]]/T20D35746[[#This Row],[BPS]]*100</f>
        <v>35.722347629796843</v>
      </c>
      <c r="M105" s="31">
        <f>IFERROR(_xll.RssMarket($A105,"配当"),"")</f>
        <v>0</v>
      </c>
      <c r="N105" s="88">
        <f>T20D35746[[#This Row],[配当]]/T20D35746[[#This Row],[現在値]]</f>
        <v>0</v>
      </c>
      <c r="O105" s="126">
        <f>ROUND(
 ((IF(OR(R105="",R105&lt;=0),20,R105)/20)
  *(L105/15))
 /(IFERROR(IF(H105&gt;0,H105,15),15)/15)
 *100,0)</f>
        <v>210</v>
      </c>
      <c r="P105" s="126">
        <f>ROUND(
 ((IF(OR(R105="",R105&lt;=0),20,R105)/20)
  *(L105/15)
  *((MIN(MAX(S105,0),50)/15)+1)
  *(1+MIN(MAX(IFERROR(IF(W105="",0,W105),0),-30),50)/200))
 /(IFERROR(IF(H105&gt;0,H105,15),15)/15)
 *100,0)</f>
        <v>777</v>
      </c>
      <c r="Q105" s="148">
        <f>T20D35746[[#This Row],[スコア⑤]]/T20D35746[[#This Row],[スコア③]]</f>
        <v>3.7</v>
      </c>
      <c r="R105" s="76">
        <v>20.84</v>
      </c>
      <c r="S105" s="80">
        <v>86.06</v>
      </c>
      <c r="T105" s="119">
        <v>17.899999999999999</v>
      </c>
      <c r="U105" s="76">
        <v>73.3</v>
      </c>
      <c r="V105" s="76">
        <v>189</v>
      </c>
      <c r="W105" s="109">
        <f>(T20D35746[[#This Row],[現金及び預金（億）]]-T20D35746[[#This Row],[負債（億）]])/T20D35746[[#This Row],[総資産]]*100</f>
        <v>-29.31216931216931</v>
      </c>
      <c r="X105" s="67" t="s">
        <v>192</v>
      </c>
    </row>
    <row r="106" spans="1:24" x14ac:dyDescent="0.25">
      <c r="A106" s="69">
        <v>4495</v>
      </c>
      <c r="B106" s="60" t="str">
        <f>IFERROR(_xll.RssMarket($A106,"銘柄名称"),"")</f>
        <v>アイキューブドシステムズ</v>
      </c>
      <c r="C106" s="72" t="str">
        <f>IFERROR(_xll.RssMarket($A106,"市場部略称"),"")</f>
        <v>東Ｇ</v>
      </c>
      <c r="D106" s="56">
        <f>IFERROR(_xll.RssMarket($A106,"現在値"),"")</f>
        <v>2408</v>
      </c>
      <c r="E106" s="56">
        <f>IFERROR(_xll.RssMarket($A106,"前日比"),"")</f>
        <v>-20</v>
      </c>
      <c r="F106" s="75">
        <f>IFERROR(_xll.RssMarket($A106,"時価総額"),"")</f>
        <v>12788</v>
      </c>
      <c r="G106" s="75">
        <f>T20D35746[[#This Row],[時価総額]]/T20D35746[[#This Row],[現在値]]</f>
        <v>5.3106312292358808</v>
      </c>
      <c r="H106" s="20">
        <f>IFERROR(_xll.RssMarket($A106,"PER"),"")</f>
        <v>16.579999999999998</v>
      </c>
      <c r="I106" s="57">
        <f>T20D35746[[#This Row],[現在値]] / IFERROR(IF(T20D35746[[#This Row],[PER]] &gt; 0, T20D35746[[#This Row],[PER]], 15), 15)</f>
        <v>145.23522316043426</v>
      </c>
      <c r="J106" s="34">
        <f>IFERROR(_xll.RssMarket($A106,"PBR"),"")</f>
        <v>4.59</v>
      </c>
      <c r="K106" s="32">
        <f>T20D35746[[#This Row],[現在値]]/T20D35746[[#This Row],[PBR]]</f>
        <v>524.6187363834423</v>
      </c>
      <c r="L106" s="116">
        <f>T20D35746[[#This Row],[EPS]]/T20D35746[[#This Row],[BPS]]*100</f>
        <v>27.683956574185764</v>
      </c>
      <c r="M106" s="31">
        <f>IFERROR(_xll.RssMarket($A106,"配当"),"")</f>
        <v>36</v>
      </c>
      <c r="N106" s="88">
        <f>T20D35746[[#This Row],[配当]]/T20D35746[[#This Row],[現在値]]</f>
        <v>1.4950166112956811E-2</v>
      </c>
      <c r="O106" s="126">
        <f>ROUND(
 ((IF(OR(R106="",R106&lt;=0),20,R106)/20)
  *(L106/15))
 /(IFERROR(IF(H106&gt;0,H106,15),15)/15)
 *100,0)</f>
        <v>206</v>
      </c>
      <c r="P106" s="126">
        <f>ROUND(
 ((IF(OR(R106="",R106&lt;=0),20,R106)/20)
  *(L106/15)
  *((MIN(MAX(S106,0),50)/15)+1)
  *(1+MIN(MAX(IFERROR(IF(W106="",0,W106),0),-30),50)/200))
 /(IFERROR(IF(H106&gt;0,H106,15),15)/15)
 *100,0)</f>
        <v>793</v>
      </c>
      <c r="Q106" s="148">
        <f>T20D35746[[#This Row],[スコア⑤]]/T20D35746[[#This Row],[スコア③]]</f>
        <v>3.849514563106796</v>
      </c>
      <c r="R106" s="76">
        <v>24.69</v>
      </c>
      <c r="S106" s="76">
        <v>31.16</v>
      </c>
      <c r="T106" s="119">
        <v>22.2</v>
      </c>
      <c r="V106" s="76">
        <v>44.4</v>
      </c>
      <c r="W106" s="109">
        <f>(T20D35746[[#This Row],[現金及び預金（億）]]-T20D35746[[#This Row],[負債（億）]])/T20D35746[[#This Row],[総資産]]*100</f>
        <v>50</v>
      </c>
    </row>
    <row r="107" spans="1:24" x14ac:dyDescent="0.25">
      <c r="A107" s="69" t="s">
        <v>184</v>
      </c>
      <c r="B107" s="60" t="str">
        <f>IFERROR(_xll.RssMarket($A107,"銘柄名称"),"")</f>
        <v>プログレス・テクノロジース</v>
      </c>
      <c r="C107" s="72" t="str">
        <f>IFERROR(_xll.RssMarket($A107,"市場部略称"),"")</f>
        <v>東Ｇ</v>
      </c>
      <c r="D107" s="56">
        <f>IFERROR(_xll.RssMarket($A107,"現在値"),"")</f>
        <v>1487</v>
      </c>
      <c r="E107" s="56">
        <f>IFERROR(_xll.RssMarket($A107,"前日比"),"")</f>
        <v>-55</v>
      </c>
      <c r="F107" s="75">
        <f>IFERROR(_xll.RssMarket($A107,"時価総額"),"")</f>
        <v>11568</v>
      </c>
      <c r="G107" s="75">
        <f>T20D35746[[#This Row],[時価総額]]/T20D35746[[#This Row],[現在値]]</f>
        <v>7.7794216543375923</v>
      </c>
      <c r="H107" s="20">
        <f>IFERROR(_xll.RssMarket($A107,"PER"),"")</f>
        <v>10.51</v>
      </c>
      <c r="I107" s="57">
        <f>T20D35746[[#This Row],[現在値]] / IFERROR(IF(T20D35746[[#This Row],[PER]] &gt; 0, T20D35746[[#This Row],[PER]], 15), 15)</f>
        <v>141.48430066603234</v>
      </c>
      <c r="J107" s="34">
        <f>IFERROR(_xll.RssMarket($A107,"PBR"),"")</f>
        <v>2.12</v>
      </c>
      <c r="K107" s="32">
        <f>T20D35746[[#This Row],[現在値]]/T20D35746[[#This Row],[PBR]]</f>
        <v>701.41509433962256</v>
      </c>
      <c r="L107" s="116">
        <f>T20D35746[[#This Row],[EPS]]/T20D35746[[#This Row],[BPS]]*100</f>
        <v>20.171265461465271</v>
      </c>
      <c r="M107" s="31">
        <f>IFERROR(_xll.RssMarket($A107,"配当"),"")</f>
        <v>30</v>
      </c>
      <c r="N107" s="88">
        <f>T20D35746[[#This Row],[配当]]/T20D35746[[#This Row],[現在値]]</f>
        <v>2.0174848688634835E-2</v>
      </c>
      <c r="O107" s="126">
        <f>ROUND(
 ((IF(OR(R107="",R107&lt;=0),20,R107)/20)
  *(L107/15))
 /(IFERROR(IF(H107&gt;0,H107,15),15)/15)
 *100,0)</f>
        <v>254</v>
      </c>
      <c r="P107" s="126">
        <f>ROUND(
 ((IF(OR(R107="",R107&lt;=0),20,R107)/20)
  *(L107/15)
  *((MIN(MAX(S107,0),50)/15)+1)
  *(1+MIN(MAX(IFERROR(IF(W107="",0,W107),0),-30),50)/200))
 /(IFERROR(IF(H107&gt;0,H107,15),15)/15)
 *100,0)</f>
        <v>982</v>
      </c>
      <c r="Q107" s="148">
        <f>T20D35746[[#This Row],[スコア⑤]]/T20D35746[[#This Row],[スコア③]]</f>
        <v>3.8661417322834644</v>
      </c>
      <c r="R107" s="80">
        <v>26.43</v>
      </c>
      <c r="S107" s="80">
        <v>70.91</v>
      </c>
      <c r="T107" s="119">
        <v>9.0500000000000007</v>
      </c>
      <c r="U107" s="76">
        <v>27.8</v>
      </c>
      <c r="V107" s="76">
        <v>88.3</v>
      </c>
      <c r="W107" s="109">
        <f>(T20D35746[[#This Row],[現金及び預金（億）]]-T20D35746[[#This Row],[負債（億）]])/T20D35746[[#This Row],[総資産]]*100</f>
        <v>-21.234428086070213</v>
      </c>
    </row>
    <row r="108" spans="1:24" x14ac:dyDescent="0.25">
      <c r="A108" s="69">
        <v>4222</v>
      </c>
      <c r="B108" s="60" t="str">
        <f>IFERROR(_xll.RssMarket($A108,"銘柄名称"),"")</f>
        <v>児玉化学</v>
      </c>
      <c r="C108" s="72" t="str">
        <f>IFERROR(_xll.RssMarket($A108,"市場部略称"),"")</f>
        <v>東Ｓ</v>
      </c>
      <c r="D108" s="56">
        <f>IFERROR(_xll.RssMarket($A108,"現在値"),"")</f>
        <v>892</v>
      </c>
      <c r="E108" s="56">
        <f>IFERROR(_xll.RssMarket($A108,"前日比"),"")</f>
        <v>-60</v>
      </c>
      <c r="F108" s="75">
        <f>IFERROR(_xll.RssMarket($A108,"時価総額"),"")</f>
        <v>13948</v>
      </c>
      <c r="G108" s="75">
        <f>T20D35746[[#This Row],[時価総額]]/T20D35746[[#This Row],[現在値]]</f>
        <v>15.63677130044843</v>
      </c>
      <c r="H108" s="20">
        <f>IFERROR(_xll.RssMarket($A108,"PER"),"")</f>
        <v>0.69</v>
      </c>
      <c r="I108" s="57">
        <f>T20D35746[[#This Row],[現在値]] / IFERROR(IF(T20D35746[[#This Row],[PER]] &gt; 0, T20D35746[[#This Row],[PER]], 15), 15)</f>
        <v>1292.753623188406</v>
      </c>
      <c r="J108" s="34">
        <f>IFERROR(_xll.RssMarket($A108,"PBR"),"")</f>
        <v>0.52</v>
      </c>
      <c r="K108" s="32">
        <f>T20D35746[[#This Row],[現在値]]/T20D35746[[#This Row],[PBR]]</f>
        <v>1715.3846153846152</v>
      </c>
      <c r="L108" s="116">
        <f>T20D35746[[#This Row],[EPS]]/T20D35746[[#This Row],[BPS]]*100</f>
        <v>75.362318840579718</v>
      </c>
      <c r="M108" s="31">
        <f>IFERROR(_xll.RssMarket($A108,"配当"),"")</f>
        <v>0</v>
      </c>
      <c r="N108" s="88">
        <f>T20D35746[[#This Row],[配当]]/T20D35746[[#This Row],[現在値]]</f>
        <v>0</v>
      </c>
      <c r="O108" s="126">
        <f>ROUND(
 ((IF(OR(R108="",R108&lt;=0),20,R108)/20)
  *(L108/15))
 /(IFERROR(IF(H108&gt;0,H108,15),15)/15)
 *100,0)</f>
        <v>874</v>
      </c>
      <c r="P108" s="126">
        <f>ROUND(
 ((IF(OR(R108="",R108&lt;=0),20,R108)/20)
  *(L108/15)
  *((MIN(MAX(S108,0),50)/15)+1)
  *(1+MIN(MAX(IFERROR(IF(W108="",0,W108),0),-30),50)/200))
 /(IFERROR(IF(H108&gt;0,H108,15),15)/15)
 *100,0)</f>
        <v>3459</v>
      </c>
      <c r="Q108" s="148">
        <f>T20D35746[[#This Row],[スコア⑤]]/T20D35746[[#This Row],[スコア③]]</f>
        <v>3.95766590389016</v>
      </c>
      <c r="R108" s="76">
        <v>1.6</v>
      </c>
      <c r="S108" s="76">
        <v>374.68</v>
      </c>
      <c r="T108" s="119">
        <v>9.82</v>
      </c>
      <c r="U108" s="76">
        <v>34.200000000000003</v>
      </c>
      <c r="V108" s="76">
        <v>141</v>
      </c>
      <c r="W108" s="109">
        <f>(T20D35746[[#This Row],[現金及び預金（億）]]-T20D35746[[#This Row],[負債（億）]])/T20D35746[[#This Row],[総資産]]*100</f>
        <v>-17.290780141843971</v>
      </c>
    </row>
    <row r="109" spans="1:24" x14ac:dyDescent="0.25">
      <c r="A109" s="69">
        <v>4040</v>
      </c>
      <c r="B109" s="60" t="str">
        <f>IFERROR(_xll.RssMarket($A109,"銘柄名称"),"")</f>
        <v>南海化学</v>
      </c>
      <c r="C109" s="72" t="str">
        <f>IFERROR(_xll.RssMarket($A109,"市場部略称"),"")</f>
        <v>東Ｓ</v>
      </c>
      <c r="D109" s="56">
        <f>IFERROR(_xll.RssMarket($A109,"現在値"),"")</f>
        <v>3415</v>
      </c>
      <c r="E109" s="56">
        <f>IFERROR(_xll.RssMarket($A109,"前日比"),"")</f>
        <v>30</v>
      </c>
      <c r="F109" s="75">
        <f>IFERROR(_xll.RssMarket($A109,"時価総額"),"")</f>
        <v>7958</v>
      </c>
      <c r="G109" s="75">
        <f>T20D35746[[#This Row],[時価総額]]/T20D35746[[#This Row],[現在値]]</f>
        <v>2.3303074670571009</v>
      </c>
      <c r="H109" s="20">
        <f>IFERROR(_xll.RssMarket($A109,"PER"),"")</f>
        <v>3.54</v>
      </c>
      <c r="I109" s="57">
        <f>T20D35746[[#This Row],[現在値]] / IFERROR(IF(T20D35746[[#This Row],[PER]] &gt; 0, T20D35746[[#This Row],[PER]], 15), 15)</f>
        <v>964.68926553672316</v>
      </c>
      <c r="J109" s="34">
        <f>IFERROR(_xll.RssMarket($A109,"PBR"),"")</f>
        <v>0.79</v>
      </c>
      <c r="K109" s="32">
        <f>T20D35746[[#This Row],[現在値]]/T20D35746[[#This Row],[PBR]]</f>
        <v>4322.7848101265818</v>
      </c>
      <c r="L109" s="116">
        <f>T20D35746[[#This Row],[EPS]]/T20D35746[[#This Row],[BPS]]*100</f>
        <v>22.316384180790962</v>
      </c>
      <c r="M109" s="31">
        <f>IFERROR(_xll.RssMarket($A109,"配当"),"")</f>
        <v>60</v>
      </c>
      <c r="N109" s="88">
        <f>T20D35746[[#This Row],[配当]]/T20D35746[[#This Row],[現在値]]</f>
        <v>1.7569546120058566E-2</v>
      </c>
      <c r="O109" s="126">
        <f>ROUND(
 ((IF(OR(R109="",R109&lt;=0),20,R109)/20)
  *(L109/15))
 /(IFERROR(IF(H109&gt;0,H109,15),15)/15)
 *100,0)</f>
        <v>248</v>
      </c>
      <c r="P109" s="126">
        <f>ROUND(
 ((IF(OR(R109="",R109&lt;=0),20,R109)/20)
  *(L109/15)
  *((MIN(MAX(S109,0),50)/15)+1)
  *(1+MIN(MAX(IFERROR(IF(W109="",0,W109),0),-30),50)/200))
 /(IFERROR(IF(H109&gt;0,H109,15),15)/15)
 *100,0)</f>
        <v>989</v>
      </c>
      <c r="Q109" s="148">
        <f>T20D35746[[#This Row],[スコア⑤]]/T20D35746[[#This Row],[スコア③]]</f>
        <v>3.9879032258064515</v>
      </c>
      <c r="R109" s="76">
        <v>7.86</v>
      </c>
      <c r="S109" s="76">
        <v>114.95</v>
      </c>
      <c r="T109" s="119">
        <v>17</v>
      </c>
      <c r="U109" s="76">
        <v>52.3</v>
      </c>
      <c r="V109" s="76">
        <v>225</v>
      </c>
      <c r="W109" s="109">
        <f>(T20D35746[[#This Row],[現金及び預金（億）]]-T20D35746[[#This Row],[負債（億）]])/T20D35746[[#This Row],[総資産]]*100</f>
        <v>-15.688888888888888</v>
      </c>
    </row>
    <row r="110" spans="1:24" x14ac:dyDescent="0.25">
      <c r="A110" s="69">
        <v>2914</v>
      </c>
      <c r="B110" s="153" t="str">
        <f>IFERROR(_xll.RssMarket($A110,"銘柄名称"),"")</f>
        <v>日本たばこ産業</v>
      </c>
      <c r="C110" s="72" t="str">
        <f>IFERROR(_xll.RssMarket($A110,"市場部略称"),"")</f>
        <v>東Ｐ</v>
      </c>
      <c r="D110" s="56">
        <f>IFERROR(_xll.RssMarket($A110,"現在値"),"")</f>
        <v>6087</v>
      </c>
      <c r="E110" s="56">
        <f>IFERROR(_xll.RssMarket($A110,"前日比"),"")</f>
        <v>-53</v>
      </c>
      <c r="F110" s="75">
        <f>IFERROR(_xll.RssMarket($A110,"時価総額"),"")</f>
        <v>12174000</v>
      </c>
      <c r="G110" s="75">
        <f>T20D35746[[#This Row],[時価総額]]/T20D35746[[#This Row],[現在値]]</f>
        <v>2000</v>
      </c>
      <c r="H110" s="20">
        <f>IFERROR(_xll.RssMarket($A110,"PER"),"")</f>
        <v>19.22</v>
      </c>
      <c r="I110" s="57">
        <f>T20D35746[[#This Row],[現在値]] / IFERROR(IF(T20D35746[[#This Row],[PER]] &gt; 0, T20D35746[[#This Row],[PER]], 15), 15)</f>
        <v>316.70135275754427</v>
      </c>
      <c r="J110" s="34">
        <f>IFERROR(_xll.RssMarket($A110,"PBR"),"")</f>
        <v>2.66</v>
      </c>
      <c r="K110" s="32">
        <f>T20D35746[[#This Row],[現在値]]/T20D35746[[#This Row],[PBR]]</f>
        <v>2288.3458646616541</v>
      </c>
      <c r="L110" s="116">
        <f>T20D35746[[#This Row],[EPS]]/T20D35746[[#This Row],[BPS]]*100</f>
        <v>13.839750260145683</v>
      </c>
      <c r="M110" s="31">
        <f>IFERROR(_xll.RssMarket($A110,"配当"),"")</f>
        <v>234</v>
      </c>
      <c r="N110" s="87">
        <f>T20D35746[[#This Row],[配当]]/T20D35746[[#This Row],[現在値]]</f>
        <v>3.8442582552981767E-2</v>
      </c>
      <c r="O110" s="125">
        <f>ROUND(
 ((IF(OR(R110="",R110&lt;=0),20,R110)/20)
  *(L110/15))
 /(IFERROR(IF(H110&gt;0,H110,15),15)/15)
 *100,0)</f>
        <v>80</v>
      </c>
      <c r="P110" s="126">
        <f>ROUND(
 ((IF(OR(R110="",R110&lt;=0),20,R110)/20)
  *(L110/15)
  *((MIN(MAX(S110,0),50)/15)+1)
  *(1+MIN(MAX(IFERROR(IF(W110="",0,W110),0),-30),50)/200))
 /(IFERROR(IF(H110&gt;0,H110,15),15)/15)
 *100,0)</f>
        <v>331</v>
      </c>
      <c r="Q110" s="148">
        <f>T20D35746[[#This Row],[スコア⑤]]/T20D35746[[#This Row],[スコア③]]</f>
        <v>4.1375000000000002</v>
      </c>
      <c r="R110" s="80">
        <v>22.1</v>
      </c>
      <c r="S110" s="80">
        <v>175.63</v>
      </c>
      <c r="T110" s="119">
        <v>10800</v>
      </c>
      <c r="U110" s="76">
        <v>17300</v>
      </c>
      <c r="V110" s="76">
        <v>83700</v>
      </c>
      <c r="W110" s="109">
        <f>(T20D35746[[#This Row],[現金及び預金（億）]]-T20D35746[[#This Row],[負債（億）]])/T20D35746[[#This Row],[総資産]]*100</f>
        <v>-7.7658303464755081</v>
      </c>
      <c r="X110" s="67" t="s">
        <v>191</v>
      </c>
    </row>
    <row r="111" spans="1:24" x14ac:dyDescent="0.25">
      <c r="A111" s="69">
        <v>4763</v>
      </c>
      <c r="B111" s="39" t="str">
        <f>IFERROR(_xll.RssMarket($A111,"銘柄名称"),"")</f>
        <v>クリーク・アンド・リバー社</v>
      </c>
      <c r="C111" s="72" t="str">
        <f>IFERROR(_xll.RssMarket($A111,"市場部略称"),"")</f>
        <v>東Ｐ</v>
      </c>
      <c r="D111" s="56">
        <f>IFERROR(_xll.RssMarket($A111,"現在値"),"")</f>
        <v>1492</v>
      </c>
      <c r="E111" s="56">
        <f>IFERROR(_xll.RssMarket($A111,"前日比"),"")</f>
        <v>-27</v>
      </c>
      <c r="F111" s="75">
        <f>IFERROR(_xll.RssMarket($A111,"時価総額"),"")</f>
        <v>34329</v>
      </c>
      <c r="G111" s="75">
        <f>T20D35746[[#This Row],[時価総額]]/T20D35746[[#This Row],[現在値]]</f>
        <v>23.008713136729224</v>
      </c>
      <c r="H111" s="20">
        <f>IFERROR(_xll.RssMarket($A111,"PER"),"")</f>
        <v>9.86</v>
      </c>
      <c r="I111" s="57">
        <f>T20D35746[[#This Row],[現在値]] / IFERROR(IF(T20D35746[[#This Row],[PER]] &gt; 0, T20D35746[[#This Row],[PER]], 15), 15)</f>
        <v>151.31845841784991</v>
      </c>
      <c r="J111" s="34">
        <f>IFERROR(_xll.RssMarket($A111,"PBR"),"")</f>
        <v>1.83</v>
      </c>
      <c r="K111" s="32">
        <f>T20D35746[[#This Row],[現在値]]/T20D35746[[#This Row],[PBR]]</f>
        <v>815.3005464480874</v>
      </c>
      <c r="L111" s="116">
        <f>T20D35746[[#This Row],[EPS]]/T20D35746[[#This Row],[BPS]]*100</f>
        <v>18.559837728194729</v>
      </c>
      <c r="M111" s="31">
        <f>IFERROR(_xll.RssMarket($A111,"配当"),"")</f>
        <v>45</v>
      </c>
      <c r="N111" s="87">
        <f>T20D35746[[#This Row],[配当]]/T20D35746[[#This Row],[現在値]]</f>
        <v>3.0160857908847184E-2</v>
      </c>
      <c r="O111" s="125">
        <f>ROUND(
 ((IF(OR(R111="",R111&lt;=0),20,R111)/20)
  *(L111/15))
 /(IFERROR(IF(H111&gt;0,H111,15),15)/15)
 *100,0)</f>
        <v>78</v>
      </c>
      <c r="P111" s="126">
        <f>ROUND(
 ((IF(OR(R111="",R111&lt;=0),20,R111)/20)
  *(L111/15)
  *((MIN(MAX(S111,0),50)/15)+1)
  *(1+MIN(MAX(IFERROR(IF(W111="",0,W111),0),-30),50)/200))
 /(IFERROR(IF(H111&gt;0,H111,15),15)/15)
 *100,0)</f>
        <v>333</v>
      </c>
      <c r="Q111" s="148">
        <f>T20D35746[[#This Row],[スコア⑤]]/T20D35746[[#This Row],[スコア③]]</f>
        <v>4.2692307692307692</v>
      </c>
      <c r="R111" s="76">
        <v>8.33</v>
      </c>
      <c r="S111" s="80">
        <v>43.48</v>
      </c>
      <c r="T111" s="119">
        <v>90.2</v>
      </c>
      <c r="U111" s="76">
        <v>41.7</v>
      </c>
      <c r="V111" s="76">
        <v>271</v>
      </c>
      <c r="W111" s="109">
        <v>17.896678966789668</v>
      </c>
    </row>
    <row r="112" spans="1:24" x14ac:dyDescent="0.25">
      <c r="A112" s="69">
        <v>8920</v>
      </c>
      <c r="B112" s="60" t="str">
        <f>IFERROR(_xll.RssMarket($A112,"銘柄名称"),"")</f>
        <v>東祥</v>
      </c>
      <c r="C112" s="72" t="str">
        <f>IFERROR(_xll.RssMarket($A112,"市場部略称"),"")</f>
        <v>東Ｓ</v>
      </c>
      <c r="D112" s="56">
        <f>IFERROR(_xll.RssMarket($A112,"現在値"),"")</f>
        <v>929</v>
      </c>
      <c r="E112" s="56">
        <f>IFERROR(_xll.RssMarket($A112,"前日比"),"")</f>
        <v>11</v>
      </c>
      <c r="F112" s="75">
        <f>IFERROR(_xll.RssMarket($A112,"時価総額"),"")</f>
        <v>35594</v>
      </c>
      <c r="G112" s="75">
        <f>T20D35746[[#This Row],[時価総額]]/T20D35746[[#This Row],[現在値]]</f>
        <v>38.314316469321852</v>
      </c>
      <c r="H112" s="20">
        <f>IFERROR(_xll.RssMarket($A112,"PER"),"")</f>
        <v>9.7899999999999991</v>
      </c>
      <c r="I112" s="57">
        <f>T20D35746[[#This Row],[現在値]] / IFERROR(IF(T20D35746[[#This Row],[PER]] &gt; 0, T20D35746[[#This Row],[PER]], 15), 15)</f>
        <v>94.892747701736468</v>
      </c>
      <c r="J112" s="34">
        <f>IFERROR(_xll.RssMarket($A112,"PBR"),"")</f>
        <v>0.93</v>
      </c>
      <c r="K112" s="32">
        <f>T20D35746[[#This Row],[現在値]]/T20D35746[[#This Row],[PBR]]</f>
        <v>998.92473118279565</v>
      </c>
      <c r="L112" s="116">
        <f>T20D35746[[#This Row],[EPS]]/T20D35746[[#This Row],[BPS]]*100</f>
        <v>9.4994892747701751</v>
      </c>
      <c r="M112" s="31">
        <f>IFERROR(_xll.RssMarket($A112,"配当"),"")</f>
        <v>10</v>
      </c>
      <c r="N112" s="88">
        <f>T20D35746[[#This Row],[配当]]/T20D35746[[#This Row],[現在値]]</f>
        <v>1.0764262648008612E-2</v>
      </c>
      <c r="O112" s="126">
        <f>ROUND(
 ((IF(OR(R112="",R112&lt;=0),20,R112)/20)
  *(L112/15))
 /(IFERROR(IF(H112&gt;0,H112,15),15)/15)
 *100,0)</f>
        <v>106</v>
      </c>
      <c r="P112" s="126">
        <f>ROUND(
 ((IF(OR(R112="",R112&lt;=0),20,R112)/20)
  *(L112/15)
  *((MIN(MAX(S112,0),50)/15)+1)
  *(1+MIN(MAX(IFERROR(IF(W112="",0,W112),0),-30),50)/200))
 /(IFERROR(IF(H112&gt;0,H112,15),15)/15)
 *100,0)</f>
        <v>463</v>
      </c>
      <c r="Q112" s="148">
        <f>T20D35746[[#This Row],[スコア⑤]]/T20D35746[[#This Row],[スコア③]]</f>
        <v>4.367924528301887</v>
      </c>
      <c r="R112" s="80">
        <v>21.95</v>
      </c>
      <c r="S112" s="80">
        <v>91.07</v>
      </c>
      <c r="T112" s="119">
        <v>190</v>
      </c>
      <c r="U112" s="76">
        <v>184</v>
      </c>
      <c r="V112" s="76">
        <v>722</v>
      </c>
      <c r="W112" s="109">
        <f>(T20D35746[[#This Row],[現金及び預金（億）]]-T20D35746[[#This Row],[負債（億）]])/T20D35746[[#This Row],[総資産]]*100</f>
        <v>0.8310249307479225</v>
      </c>
    </row>
    <row r="113" spans="1:24" x14ac:dyDescent="0.25">
      <c r="A113" s="69" t="s">
        <v>185</v>
      </c>
      <c r="B113" s="60" t="str">
        <f>IFERROR(_xll.RssMarket($A113,"銘柄名称"),"")</f>
        <v>タイミー</v>
      </c>
      <c r="C113" s="72" t="str">
        <f>IFERROR(_xll.RssMarket($A113,"市場部略称"),"")</f>
        <v>東Ｇ</v>
      </c>
      <c r="D113" s="56">
        <f>IFERROR(_xll.RssMarket($A113,"現在値"),"")</f>
        <v>1191</v>
      </c>
      <c r="E113" s="56">
        <f>IFERROR(_xll.RssMarket($A113,"前日比"),"")</f>
        <v>-107</v>
      </c>
      <c r="F113" s="75">
        <f>IFERROR(_xll.RssMarket($A113,"時価総額"),"")</f>
        <v>119888</v>
      </c>
      <c r="G113" s="75">
        <f>T20D35746[[#This Row],[時価総額]]/T20D35746[[#This Row],[現在値]]</f>
        <v>100.66162888329136</v>
      </c>
      <c r="H113" s="20">
        <f>IFERROR(_xll.RssMarket($A113,"PER"),"")</f>
        <v>50.04</v>
      </c>
      <c r="I113" s="57">
        <f>T20D35746[[#This Row],[現在値]] / IFERROR(IF(T20D35746[[#This Row],[PER]] &gt; 0, T20D35746[[#This Row],[PER]], 15), 15)</f>
        <v>23.800959232613909</v>
      </c>
      <c r="J113" s="34">
        <f>IFERROR(_xll.RssMarket($A113,"PBR"),"")</f>
        <v>8.2200000000000006</v>
      </c>
      <c r="K113" s="32">
        <f>T20D35746[[#This Row],[現在値]]/T20D35746[[#This Row],[PBR]]</f>
        <v>144.8905109489051</v>
      </c>
      <c r="L113" s="116">
        <f>T20D35746[[#This Row],[EPS]]/T20D35746[[#This Row],[BPS]]*100</f>
        <v>16.426858513189448</v>
      </c>
      <c r="M113" s="31">
        <f>IFERROR(_xll.RssMarket($A113,"配当"),"")</f>
        <v>0</v>
      </c>
      <c r="N113" s="88">
        <f>T20D35746[[#This Row],[配当]]/T20D35746[[#This Row],[現在値]]</f>
        <v>0</v>
      </c>
      <c r="O113" s="126">
        <f>ROUND(
 ((IF(OR(R113="",R113&lt;=0),20,R113)/20)
  *(L113/15))
 /(IFERROR(IF(H113&gt;0,H113,15),15)/15)
 *100,0)</f>
        <v>26</v>
      </c>
      <c r="P113" s="126">
        <f>ROUND(
 ((IF(OR(R113="",R113&lt;=0),20,R113)/20)
  *(L113/15)
  *((MIN(MAX(S113,0),50)/15)+1)
  *(1+MIN(MAX(IFERROR(IF(W113="",0,W113),0),-30),50)/200))
 /(IFERROR(IF(H113&gt;0,H113,15),15)/15)
 *100,0)</f>
        <v>114</v>
      </c>
      <c r="Q113" s="148">
        <f>T20D35746[[#This Row],[スコア⑤]]/T20D35746[[#This Row],[スコア③]]</f>
        <v>4.384615384615385</v>
      </c>
      <c r="R113" s="76">
        <v>15.8</v>
      </c>
      <c r="S113" s="80">
        <v>66</v>
      </c>
      <c r="T113" s="119">
        <v>122</v>
      </c>
      <c r="U113" s="76">
        <v>114</v>
      </c>
      <c r="V113" s="76">
        <v>266</v>
      </c>
      <c r="W113" s="109">
        <f>(T20D35746[[#This Row],[現金及び預金（億）]]-T20D35746[[#This Row],[負債（億）]])/T20D35746[[#This Row],[総資産]]*100</f>
        <v>3.007518796992481</v>
      </c>
    </row>
    <row r="114" spans="1:24" x14ac:dyDescent="0.25">
      <c r="A114" s="69">
        <v>6574</v>
      </c>
      <c r="B114" s="60" t="str">
        <f>IFERROR(_xll.RssMarket($A114,"銘柄名称"),"")</f>
        <v>コンヴァノ</v>
      </c>
      <c r="C114" s="72" t="str">
        <f>IFERROR(_xll.RssMarket($A114,"市場部略称"),"")</f>
        <v>東Ｇ</v>
      </c>
      <c r="D114" s="56">
        <f>IFERROR(_xll.RssMarket($A114,"現在値"),"")</f>
        <v>130</v>
      </c>
      <c r="E114" s="56">
        <f>IFERROR(_xll.RssMarket($A114,"前日比"),"")</f>
        <v>3</v>
      </c>
      <c r="F114" s="75">
        <f>IFERROR(_xll.RssMarket($A114,"時価総額"),"")</f>
        <v>66190</v>
      </c>
      <c r="G114" s="75">
        <f>T20D35746[[#This Row],[時価総額]]/T20D35746[[#This Row],[現在値]]</f>
        <v>509.15384615384613</v>
      </c>
      <c r="H114" s="20">
        <f>IFERROR(_xll.RssMarket($A114,"PER"),"")</f>
        <v>16.88</v>
      </c>
      <c r="I114" s="57">
        <f>T20D35746[[#This Row],[現在値]] / IFERROR(IF(T20D35746[[#This Row],[PER]] &gt; 0, T20D35746[[#This Row],[PER]], 15), 15)</f>
        <v>7.7014218009478679</v>
      </c>
      <c r="J114" s="34">
        <f>IFERROR(_xll.RssMarket($A114,"PBR"),"")</f>
        <v>4.99</v>
      </c>
      <c r="K114" s="32">
        <f>T20D35746[[#This Row],[現在値]]/T20D35746[[#This Row],[PBR]]</f>
        <v>26.052104208416832</v>
      </c>
      <c r="L114" s="116">
        <f>T20D35746[[#This Row],[EPS]]/T20D35746[[#This Row],[BPS]]*100</f>
        <v>29.561611374407587</v>
      </c>
      <c r="M114" s="31">
        <f>IFERROR(_xll.RssMarket($A114,"配当"),"")</f>
        <v>0</v>
      </c>
      <c r="N114" s="88">
        <f>T20D35746[[#This Row],[配当]]/T20D35746[[#This Row],[現在値]]</f>
        <v>0</v>
      </c>
      <c r="O114" s="126">
        <f>ROUND(
 ((IF(OR(R114="",R114&lt;=0),20,R114)/20)
  *(L114/15))
 /(IFERROR(IF(H114&gt;0,H114,15),15)/15)
 *100,0)</f>
        <v>351</v>
      </c>
      <c r="P114" s="126">
        <f>ROUND(
 ((IF(OR(R114="",R114&lt;=0),20,R114)/20)
  *(L114/15)
  *((MIN(MAX(S114,0),50)/15)+1)
  *(1+MIN(MAX(IFERROR(IF(W114="",0,W114),0),-30),50)/200))
 /(IFERROR(IF(H114&gt;0,H114,15),15)/15)
 *100,0)</f>
        <v>1544</v>
      </c>
      <c r="Q114" s="148">
        <f>T20D35746[[#This Row],[スコア⑤]]/T20D35746[[#This Row],[スコア③]]</f>
        <v>4.3988603988603989</v>
      </c>
      <c r="R114" s="76">
        <v>40.06</v>
      </c>
      <c r="S114" s="76">
        <v>4177</v>
      </c>
      <c r="T114" s="119">
        <v>8.06</v>
      </c>
      <c r="U114" s="76">
        <v>7.05</v>
      </c>
      <c r="V114" s="76">
        <v>31.6</v>
      </c>
      <c r="W114" s="109">
        <f>(T20D35746[[#This Row],[現金及び預金（億）]]-T20D35746[[#This Row],[負債（億）]])/T20D35746[[#This Row],[総資産]]*100</f>
        <v>3.1962025316455716</v>
      </c>
    </row>
    <row r="115" spans="1:24" x14ac:dyDescent="0.25">
      <c r="A115" s="69">
        <v>3696</v>
      </c>
      <c r="B115" s="60" t="str">
        <f>IFERROR(_xll.RssMarket($A115,"銘柄名称"),"")</f>
        <v>セレス</v>
      </c>
      <c r="C115" s="72" t="str">
        <f>IFERROR(_xll.RssMarket($A115,"市場部略称"),"")</f>
        <v>東Ｐ</v>
      </c>
      <c r="D115" s="56">
        <f>IFERROR(_xll.RssMarket($A115,"現在値"),"")</f>
        <v>1617</v>
      </c>
      <c r="E115" s="56">
        <f>IFERROR(_xll.RssMarket($A115,"前日比"),"")</f>
        <v>-189</v>
      </c>
      <c r="F115" s="75">
        <f>IFERROR(_xll.RssMarket($A115,"時価総額"),"")</f>
        <v>19592</v>
      </c>
      <c r="G115" s="75">
        <f>T20D35746[[#This Row],[時価総額]]/T20D35746[[#This Row],[現在値]]</f>
        <v>12.11626468769326</v>
      </c>
      <c r="H115" s="95">
        <f>IFERROR(_xll.RssMarket($A115,"PER"),"")</f>
        <v>5.57</v>
      </c>
      <c r="I115" s="57">
        <f>T20D35746[[#This Row],[現在値]] / IFERROR(IF(T20D35746[[#This Row],[PER]] &gt; 0, T20D35746[[#This Row],[PER]], 15), 15)</f>
        <v>290.3052064631957</v>
      </c>
      <c r="J115" s="34">
        <f>IFERROR(_xll.RssMarket($A115,"PBR"),"")</f>
        <v>1.54</v>
      </c>
      <c r="K115" s="32">
        <f>T20D35746[[#This Row],[現在値]]/T20D35746[[#This Row],[PBR]]</f>
        <v>1050</v>
      </c>
      <c r="L115" s="116">
        <f>T20D35746[[#This Row],[EPS]]/T20D35746[[#This Row],[BPS]]*100</f>
        <v>27.648114901256733</v>
      </c>
      <c r="M115" s="31">
        <f>IFERROR(_xll.RssMarket($A115,"配当"),"")</f>
        <v>80</v>
      </c>
      <c r="N115" s="87">
        <f>T20D35746[[#This Row],[配当]]/T20D35746[[#This Row],[現在値]]</f>
        <v>4.9474335188620905E-2</v>
      </c>
      <c r="O115" s="126">
        <f>ROUND(
 ((IF(OR(R115="",R115&lt;=0),20,R115)/20)
  *(L115/15))
 /(IFERROR(IF(H115&gt;0,H115,15),15)/15)
 *100,0)</f>
        <v>249</v>
      </c>
      <c r="P115" s="126">
        <f>ROUND(
 ((IF(OR(R115="",R115&lt;=0),20,R115)/20)
  *(L115/15)
  *((MIN(MAX(S115,0),50)/15)+1)
  *(1+MIN(MAX(IFERROR(IF(W115="",0,W115),0),-30),50)/200))
 /(IFERROR(IF(H115&gt;0,H115,15),15)/15)
 *100,0)</f>
        <v>1112</v>
      </c>
      <c r="Q115" s="148">
        <f>T20D35746[[#This Row],[スコア⑤]]/T20D35746[[#This Row],[スコア③]]</f>
        <v>4.4658634538152606</v>
      </c>
      <c r="R115" s="80">
        <v>10.039999999999999</v>
      </c>
      <c r="S115" s="80">
        <v>126.56</v>
      </c>
      <c r="T115" s="119">
        <v>115</v>
      </c>
      <c r="U115" s="76">
        <v>95.2</v>
      </c>
      <c r="V115" s="76">
        <v>330</v>
      </c>
      <c r="W115" s="109">
        <f>(T20D35746[[#This Row],[現金及び預金（億）]]-T20D35746[[#This Row],[負債（億）]])/T20D35746[[#This Row],[総資産]]*100</f>
        <v>5.9999999999999991</v>
      </c>
    </row>
    <row r="116" spans="1:24" x14ac:dyDescent="0.25">
      <c r="A116" s="69">
        <v>8604</v>
      </c>
      <c r="B116" s="39" t="str">
        <f>IFERROR(_xll.RssMarket($A116,"銘柄名称"),"")</f>
        <v>野村ホールディングス</v>
      </c>
      <c r="C116" s="72" t="str">
        <f>IFERROR(_xll.RssMarket($A116,"市場部略称"),"")</f>
        <v>東Ｐ</v>
      </c>
      <c r="D116" s="56">
        <f>IFERROR(_xll.RssMarket($A116,"現在値"),"")</f>
        <v>1442</v>
      </c>
      <c r="E116" s="56">
        <f>IFERROR(_xll.RssMarket($A116,"前日比"),"")</f>
        <v>-1.5</v>
      </c>
      <c r="F116" s="75">
        <f>IFERROR(_xll.RssMarket($A116,"時価総額"),"")</f>
        <v>4561857</v>
      </c>
      <c r="G116" s="75">
        <f>T20D35746[[#This Row],[時価総額]]/T20D35746[[#This Row],[現在値]]</f>
        <v>3163.5624133148403</v>
      </c>
      <c r="H116" s="20">
        <f>IFERROR(_xll.RssMarket($A116,"PER"),"")</f>
        <v>12.44</v>
      </c>
      <c r="I116" s="57">
        <f>T20D35746[[#This Row],[現在値]] / IFERROR(IF(T20D35746[[#This Row],[PER]] &gt; 0, T20D35746[[#This Row],[PER]], 15), 15)</f>
        <v>115.91639871382637</v>
      </c>
      <c r="J116" s="34">
        <f>IFERROR(_xll.RssMarket($A116,"PBR"),"")</f>
        <v>1.21</v>
      </c>
      <c r="K116" s="32">
        <f>T20D35746[[#This Row],[現在値]]/T20D35746[[#This Row],[PBR]]</f>
        <v>1191.7355371900826</v>
      </c>
      <c r="L116" s="116">
        <f>T20D35746[[#This Row],[EPS]]/T20D35746[[#This Row],[BPS]]*100</f>
        <v>9.7266881028938901</v>
      </c>
      <c r="M116" s="31">
        <f>IFERROR(_xll.RssMarket($A116,"配当"),"")</f>
        <v>47</v>
      </c>
      <c r="N116" s="87">
        <f>T20D35746[[#This Row],[配当]]/T20D35746[[#This Row],[現在値]]</f>
        <v>3.2593619972260748E-2</v>
      </c>
      <c r="O116" s="125">
        <f>ROUND(
 ((IF(OR(R116="",R116&lt;=0),20,R116)/20)
  *(L116/15))
 /(IFERROR(IF(H116&gt;0,H116,15),15)/15)
 *100,0)</f>
        <v>59</v>
      </c>
      <c r="P116" s="126">
        <f>ROUND(
 ((IF(OR(R116="",R116&lt;=0),20,R116)/20)
  *(L116/15)
  *((MIN(MAX(S116,0),50)/15)+1)
  *(1+MIN(MAX(IFERROR(IF(W116="",0,W116),0),-30),50)/200))
 /(IFERROR(IF(H116&gt;0,H116,15),15)/15)
 *100,0)</f>
        <v>264</v>
      </c>
      <c r="Q116" s="148">
        <f>T20D35746[[#This Row],[スコア⑤]]/T20D35746[[#This Row],[スコア③]]</f>
        <v>4.4745762711864403</v>
      </c>
      <c r="R116" s="76">
        <v>15</v>
      </c>
      <c r="S116" s="80">
        <v>109.75</v>
      </c>
      <c r="T116" s="119">
        <v>44300</v>
      </c>
      <c r="U116" s="76">
        <v>0</v>
      </c>
      <c r="V116" s="76">
        <v>568000</v>
      </c>
      <c r="W116" s="109">
        <f>(T20D35746[[#This Row],[現金及び預金（億）]]-T20D35746[[#This Row],[負債（億）]])/T20D35746[[#This Row],[総資産]]*100</f>
        <v>7.799295774647887</v>
      </c>
    </row>
    <row r="117" spans="1:24" x14ac:dyDescent="0.25">
      <c r="A117" s="69">
        <v>6538</v>
      </c>
      <c r="B117" s="39" t="str">
        <f>IFERROR(_xll.RssMarket($A117,"銘柄名称"),"")</f>
        <v>ディスラプターズ</v>
      </c>
      <c r="C117" s="72" t="str">
        <f>IFERROR(_xll.RssMarket($A117,"市場部略称"),"")</f>
        <v>東Ｓ</v>
      </c>
      <c r="D117" s="56">
        <f>IFERROR(_xll.RssMarket($A117,"現在値"),"")</f>
        <v>329</v>
      </c>
      <c r="E117" s="56">
        <f>IFERROR(_xll.RssMarket($A117,"前日比"),"")</f>
        <v>-12</v>
      </c>
      <c r="F117" s="75">
        <f>IFERROR(_xll.RssMarket($A117,"時価総額"),"")</f>
        <v>6907</v>
      </c>
      <c r="G117" s="75">
        <f>T20D35746[[#This Row],[時価総額]]/T20D35746[[#This Row],[現在値]]</f>
        <v>20.993920972644379</v>
      </c>
      <c r="H117" s="20">
        <f>IFERROR(_xll.RssMarket($A117,"PER"),"")</f>
        <v>12</v>
      </c>
      <c r="I117" s="57">
        <f>T20D35746[[#This Row],[現在値]] / IFERROR(IF(T20D35746[[#This Row],[PER]] &gt; 0, T20D35746[[#This Row],[PER]], 15), 15)</f>
        <v>27.416666666666668</v>
      </c>
      <c r="J117" s="34">
        <f>IFERROR(_xll.RssMarket($A117,"PBR"),"")</f>
        <v>2.94</v>
      </c>
      <c r="K117" s="32">
        <f>T20D35746[[#This Row],[現在値]]/T20D35746[[#This Row],[PBR]]</f>
        <v>111.90476190476191</v>
      </c>
      <c r="L117" s="116">
        <f>T20D35746[[#This Row],[EPS]]/T20D35746[[#This Row],[BPS]]*100</f>
        <v>24.5</v>
      </c>
      <c r="M117" s="31">
        <f>IFERROR(_xll.RssMarket($A117,"配当"),"")</f>
        <v>7</v>
      </c>
      <c r="N117" s="88">
        <f>T20D35746[[#This Row],[配当]]/T20D35746[[#This Row],[現在値]]</f>
        <v>2.1276595744680851E-2</v>
      </c>
      <c r="O117" s="125">
        <f>ROUND(
 ((IF(OR(R117="",R117&lt;=0),20,R117)/20)
  *(L117/15))
 /(IFERROR(IF(H117&gt;0,H117,15),15)/15)
 *100,0)</f>
        <v>145</v>
      </c>
      <c r="P117" s="125">
        <f>ROUND(
 ((IF(OR(R117="",R117&lt;=0),20,R117)/20)
  *(L117/15)
  *((MIN(MAX(S117,0),50)/15)+1)
  *(1+MIN(MAX(IFERROR(IF(W117="",0,W117),0),-30),50)/200))
 /(IFERROR(IF(H117&gt;0,H117,15),15)/15)
 *100,0)</f>
        <v>649</v>
      </c>
      <c r="Q117" s="148">
        <f>T20D35746[[#This Row],[スコア⑤]]/T20D35746[[#This Row],[スコア③]]</f>
        <v>4.4758620689655171</v>
      </c>
      <c r="R117" s="76">
        <v>14.21</v>
      </c>
      <c r="S117" s="76">
        <v>167.21</v>
      </c>
      <c r="T117" s="119">
        <v>10.7</v>
      </c>
      <c r="U117" s="76">
        <v>8.2799999999999994</v>
      </c>
      <c r="V117" s="76">
        <v>37.9</v>
      </c>
      <c r="W117" s="109">
        <f>(T20D35746[[#This Row],[現金及び預金（億）]]-T20D35746[[#This Row],[負債（億）]])/T20D35746[[#This Row],[総資産]]*100</f>
        <v>6.3852242744063332</v>
      </c>
    </row>
    <row r="118" spans="1:24" x14ac:dyDescent="0.25">
      <c r="A118" s="69">
        <v>6080</v>
      </c>
      <c r="B118" s="60" t="str">
        <f>IFERROR(_xll.RssMarket($A118,"銘柄名称"),"")</f>
        <v>Ｍ＆Ａキャピタルパートナー</v>
      </c>
      <c r="C118" s="72" t="str">
        <f>IFERROR(_xll.RssMarket($A118,"市場部略称"),"")</f>
        <v>東Ｐ</v>
      </c>
      <c r="D118" s="56">
        <f>IFERROR(_xll.RssMarket($A118,"現在値"),"")</f>
        <v>3380</v>
      </c>
      <c r="E118" s="56">
        <f>IFERROR(_xll.RssMarket($A118,"前日比"),"")</f>
        <v>-135</v>
      </c>
      <c r="F118" s="75">
        <f>IFERROR(_xll.RssMarket($A118,"時価総額"),"")</f>
        <v>107345</v>
      </c>
      <c r="G118" s="75">
        <f>T20D35746[[#This Row],[時価総額]]/T20D35746[[#This Row],[現在値]]</f>
        <v>31.758875739644971</v>
      </c>
      <c r="H118" s="20">
        <f>IFERROR(_xll.RssMarket($A118,"PER"),"")</f>
        <v>14.84</v>
      </c>
      <c r="I118" s="57">
        <f>T20D35746[[#This Row],[現在値]] / IFERROR(IF(T20D35746[[#This Row],[PER]] &gt; 0, T20D35746[[#This Row],[PER]], 15), 15)</f>
        <v>227.76280323450135</v>
      </c>
      <c r="J118" s="34">
        <f>IFERROR(_xll.RssMarket($A118,"PBR"),"")</f>
        <v>2.4700000000000002</v>
      </c>
      <c r="K118" s="32">
        <f>T20D35746[[#This Row],[現在値]]/T20D35746[[#This Row],[PBR]]</f>
        <v>1368.4210526315787</v>
      </c>
      <c r="L118" s="116">
        <f>T20D35746[[#This Row],[EPS]]/T20D35746[[#This Row],[BPS]]*100</f>
        <v>16.644204851752022</v>
      </c>
      <c r="M118" s="31">
        <f>IFERROR(_xll.RssMarket($A118,"配当"),"")</f>
        <v>68.34</v>
      </c>
      <c r="N118" s="88">
        <f>T20D35746[[#This Row],[配当]]/T20D35746[[#This Row],[現在値]]</f>
        <v>2.0218934911242603E-2</v>
      </c>
      <c r="O118" s="126">
        <f>ROUND(
 ((IF(OR(R118="",R118&lt;=0),20,R118)/20)
  *(L118/15))
 /(IFERROR(IF(H118&gt;0,H118,15),15)/15)
 *100,0)</f>
        <v>214</v>
      </c>
      <c r="P118" s="126">
        <f>ROUND(
 ((IF(OR(R118="",R118&lt;=0),20,R118)/20)
  *(L118/15)
  *((MIN(MAX(S118,0),50)/15)+1)
  *(1+MIN(MAX(IFERROR(IF(W118="",0,W118),0),-30),50)/200))
 /(IFERROR(IF(H118&gt;0,H118,15),15)/15)
 *100,0)</f>
        <v>1026</v>
      </c>
      <c r="Q118" s="148">
        <f>T20D35746[[#This Row],[スコア⑤]]/T20D35746[[#This Row],[スコア③]]</f>
        <v>4.7943925233644862</v>
      </c>
      <c r="R118" s="80">
        <v>38.090000000000003</v>
      </c>
      <c r="S118" s="80">
        <v>42.66</v>
      </c>
      <c r="T118" s="119">
        <v>462</v>
      </c>
      <c r="U118" s="76">
        <v>0</v>
      </c>
      <c r="V118" s="76">
        <v>519</v>
      </c>
      <c r="W118" s="123">
        <f>(T20D35746[[#This Row],[現金及び預金（億）]]-T20D35746[[#This Row],[負債（億）]])/T20D35746[[#This Row],[総資産]]*100</f>
        <v>89.017341040462426</v>
      </c>
    </row>
    <row r="119" spans="1:24" ht="30.75" x14ac:dyDescent="0.3">
      <c r="A119" s="69">
        <v>3923</v>
      </c>
      <c r="B119" s="151" t="str">
        <f>IFERROR(_xll.RssMarket($A119,"銘柄名称"),"")</f>
        <v>ラクス</v>
      </c>
      <c r="C119" s="72" t="str">
        <f>IFERROR(_xll.RssMarket($A119,"市場部略称"),"")</f>
        <v>東Ｐ</v>
      </c>
      <c r="D119" s="56">
        <f>IFERROR(_xll.RssMarket($A119,"現在値"),"")</f>
        <v>765</v>
      </c>
      <c r="E119" s="56">
        <f>IFERROR(_xll.RssMarket($A119,"前日比"),"")</f>
        <v>-55</v>
      </c>
      <c r="F119" s="75">
        <f>IFERROR(_xll.RssMarket($A119,"時価総額"),"")</f>
        <v>275909</v>
      </c>
      <c r="G119" s="75">
        <f>T20D35746[[#This Row],[時価総額]]/T20D35746[[#This Row],[現在値]]</f>
        <v>360.66535947712418</v>
      </c>
      <c r="H119" s="20">
        <f>IFERROR(_xll.RssMarket($A119,"PER"),"")</f>
        <v>22.76</v>
      </c>
      <c r="I119" s="57">
        <f>T20D35746[[#This Row],[現在値]] / IFERROR(IF(T20D35746[[#This Row],[PER]] &gt; 0, T20D35746[[#This Row],[PER]], 15), 15)</f>
        <v>33.611599297012297</v>
      </c>
      <c r="J119" s="34">
        <f>IFERROR(_xll.RssMarket($A119,"PBR"),"")</f>
        <v>11.29</v>
      </c>
      <c r="K119" s="32">
        <f>T20D35746[[#This Row],[現在値]]/T20D35746[[#This Row],[PBR]]</f>
        <v>67.759078830823739</v>
      </c>
      <c r="L119" s="116">
        <f>T20D35746[[#This Row],[EPS]]/T20D35746[[#This Row],[BPS]]*100</f>
        <v>49.604569420035141</v>
      </c>
      <c r="M119" s="31">
        <f>IFERROR(_xll.RssMarket($A119,"配当"),"")</f>
        <v>3.4</v>
      </c>
      <c r="N119" s="88">
        <f>T20D35746[[#This Row],[配当]]/T20D35746[[#This Row],[現在値]]</f>
        <v>4.4444444444444444E-3</v>
      </c>
      <c r="O119" s="126">
        <f>ROUND(
 ((IF(OR(R119="",R119&lt;=0),20,R119)/20)
  *(L119/15))
 /(IFERROR(IF(H119&gt;0,H119,15),15)/15)
 *100,0)</f>
        <v>291</v>
      </c>
      <c r="P119" s="126">
        <f>ROUND(
 ((IF(OR(R119="",R119&lt;=0),20,R119)/20)
  *(L119/15)
  *((MIN(MAX(S119,0),50)/15)+1)
  *(1+MIN(MAX(IFERROR(IF(W119="",0,W119),0),-30),50)/200))
 /(IFERROR(IF(H119&gt;0,H119,15),15)/15)
 *100,0)</f>
        <v>1482</v>
      </c>
      <c r="Q119" s="148">
        <f>T20D35746[[#This Row],[スコア⑤]]/T20D35746[[#This Row],[スコア③]]</f>
        <v>5.0927835051546388</v>
      </c>
      <c r="R119" s="80">
        <v>26.67</v>
      </c>
      <c r="S119" s="80">
        <v>51.92</v>
      </c>
      <c r="T119" s="119">
        <v>114</v>
      </c>
      <c r="U119" s="76">
        <v>2.16</v>
      </c>
      <c r="V119" s="76">
        <v>317</v>
      </c>
      <c r="W119" s="123">
        <f>(T20D35746[[#This Row],[現金及び預金（億）]]-T20D35746[[#This Row],[負債（億）]])/T20D35746[[#This Row],[総資産]]*100</f>
        <v>35.280757097791799</v>
      </c>
    </row>
    <row r="120" spans="1:24" x14ac:dyDescent="0.25">
      <c r="A120" s="69" t="s">
        <v>189</v>
      </c>
      <c r="B120" s="60" t="str">
        <f>IFERROR(_xll.RssMarket($A120,"銘柄名称"),"")</f>
        <v>ムービン・ストラテジック・キ</v>
      </c>
      <c r="C120" s="72" t="str">
        <f>IFERROR(_xll.RssMarket($A120,"市場部略称"),"")</f>
        <v>東Ｇ</v>
      </c>
      <c r="D120" s="56">
        <f>IFERROR(_xll.RssMarket($A120,"現在値"),"")</f>
        <v>2519</v>
      </c>
      <c r="E120" s="56">
        <f>IFERROR(_xll.RssMarket($A120,"前日比"),"")</f>
        <v>-89</v>
      </c>
      <c r="F120" s="75">
        <f>IFERROR(_xll.RssMarket($A120,"時価総額"),"")</f>
        <v>21265</v>
      </c>
      <c r="G120" s="75">
        <f>T20D35746[[#This Row],[時価総額]]/T20D35746[[#This Row],[現在値]]</f>
        <v>8.4418420007939652</v>
      </c>
      <c r="H120" s="20">
        <f>IFERROR(_xll.RssMarket($A120,"PER"),"")</f>
        <v>19.329999999999998</v>
      </c>
      <c r="I120" s="57">
        <f>T20D35746[[#This Row],[現在値]] / IFERROR(IF(T20D35746[[#This Row],[PER]] &gt; 0, T20D35746[[#This Row],[PER]], 15), 15)</f>
        <v>130.31557165028454</v>
      </c>
      <c r="J120" s="34">
        <f>IFERROR(_xll.RssMarket($A120,"PBR"),"")</f>
        <v>8.07</v>
      </c>
      <c r="K120" s="32">
        <f>T20D35746[[#This Row],[現在値]]/T20D35746[[#This Row],[PBR]]</f>
        <v>312.14374225526643</v>
      </c>
      <c r="L120" s="116">
        <f>T20D35746[[#This Row],[EPS]]/T20D35746[[#This Row],[BPS]]*100</f>
        <v>41.748577340920853</v>
      </c>
      <c r="M120" s="31">
        <f>IFERROR(_xll.RssMarket($A120,"配当"),"")</f>
        <v>0</v>
      </c>
      <c r="N120" s="88">
        <f>T20D35746[[#This Row],[配当]]/T20D35746[[#This Row],[現在値]]</f>
        <v>0</v>
      </c>
      <c r="O120" s="126">
        <f>ROUND(
 ((IF(OR(R120="",R120&lt;=0),20,R120)/20)
  *(L120/15))
 /(IFERROR(IF(H120&gt;0,H120,15),15)/15)
 *100,0)</f>
        <v>485</v>
      </c>
      <c r="P120" s="126">
        <f>ROUND(
 ((IF(OR(R120="",R120&lt;=0),20,R120)/20)
  *(L120/15)
  *((MIN(MAX(S120,0),50)/15)+1)
  *(1+MIN(MAX(IFERROR(IF(W120="",0,W120),0),-30),50)/200))
 /(IFERROR(IF(H120&gt;0,H120,15),15)/15)
 *100,0)</f>
        <v>2482</v>
      </c>
      <c r="Q120" s="148">
        <f>T20D35746[[#This Row],[スコア⑤]]/T20D35746[[#This Row],[スコア③]]</f>
        <v>5.1175257731958759</v>
      </c>
      <c r="R120" s="80">
        <v>44.89</v>
      </c>
      <c r="S120" s="80">
        <v>46.44</v>
      </c>
      <c r="T120" s="119">
        <v>18.600000000000001</v>
      </c>
      <c r="V120" s="76">
        <v>24.7</v>
      </c>
      <c r="W120" s="123">
        <f>(T20D35746[[#This Row],[現金及び預金（億）]]-T20D35746[[#This Row],[負債（億）]])/T20D35746[[#This Row],[総資産]]*100</f>
        <v>75.303643724696371</v>
      </c>
    </row>
    <row r="121" spans="1:24" x14ac:dyDescent="0.25">
      <c r="A121" s="69">
        <v>7089</v>
      </c>
      <c r="B121" s="60" t="str">
        <f>IFERROR(_xll.RssMarket($A121,"銘柄名称"),"")</f>
        <v>フォースタートアップス</v>
      </c>
      <c r="C121" s="72" t="str">
        <f>IFERROR(_xll.RssMarket($A121,"市場部略称"),"")</f>
        <v>東Ｇ</v>
      </c>
      <c r="D121" s="56">
        <f>IFERROR(_xll.RssMarket($A121,"現在値"),"")</f>
        <v>1180</v>
      </c>
      <c r="E121" s="56">
        <f>IFERROR(_xll.RssMarket($A121,"前日比"),"")</f>
        <v>-41</v>
      </c>
      <c r="F121" s="75">
        <f>IFERROR(_xll.RssMarket($A121,"時価総額"),"")</f>
        <v>7789</v>
      </c>
      <c r="G121" s="75">
        <f>T20D35746[[#This Row],[時価総額]]/T20D35746[[#This Row],[現在値]]</f>
        <v>6.6008474576271183</v>
      </c>
      <c r="H121" s="20">
        <f>IFERROR(_xll.RssMarket($A121,"PER"),"")</f>
        <v>12.77</v>
      </c>
      <c r="I121" s="57">
        <f>T20D35746[[#This Row],[現在値]] / IFERROR(IF(T20D35746[[#This Row],[PER]] &gt; 0, T20D35746[[#This Row],[PER]], 15), 15)</f>
        <v>92.404072043852779</v>
      </c>
      <c r="J121" s="34">
        <f>IFERROR(_xll.RssMarket($A121,"PBR"),"")</f>
        <v>3.22</v>
      </c>
      <c r="K121" s="32">
        <f>T20D35746[[#This Row],[現在値]]/T20D35746[[#This Row],[PBR]]</f>
        <v>366.45962732919253</v>
      </c>
      <c r="L121" s="116">
        <f>T20D35746[[#This Row],[EPS]]/T20D35746[[#This Row],[BPS]]*100</f>
        <v>25.215348472983557</v>
      </c>
      <c r="M121" s="31">
        <f>IFERROR(_xll.RssMarket($A121,"配当"),"")</f>
        <v>0</v>
      </c>
      <c r="N121" s="88">
        <f>T20D35746[[#This Row],[配当]]/T20D35746[[#This Row],[現在値]]</f>
        <v>0</v>
      </c>
      <c r="O121" s="126">
        <f>ROUND(
 ((IF(OR(R121="",R121&lt;=0),20,R121)/20)
  *(L121/15))
 /(IFERROR(IF(H121&gt;0,H121,15),15)/15)
 *100,0)</f>
        <v>173</v>
      </c>
      <c r="P121" s="126">
        <f>ROUND(
 ((IF(OR(R121="",R121&lt;=0),20,R121)/20)
  *(L121/15)
  *((MIN(MAX(S121,0),50)/15)+1)
  *(1+MIN(MAX(IFERROR(IF(W121="",0,W121),0),-30),50)/200))
 /(IFERROR(IF(H121&gt;0,H121,15),15)/15)
 *100,0)</f>
        <v>893</v>
      </c>
      <c r="Q121" s="148">
        <f>T20D35746[[#This Row],[スコア⑤]]/T20D35746[[#This Row],[スコア③]]</f>
        <v>5.1618497109826587</v>
      </c>
      <c r="R121" s="76">
        <v>17.53</v>
      </c>
      <c r="S121" s="80">
        <v>85.57</v>
      </c>
      <c r="T121" s="119">
        <v>19.100000000000001</v>
      </c>
      <c r="U121" s="76">
        <v>5.13</v>
      </c>
      <c r="V121" s="76">
        <v>36.700000000000003</v>
      </c>
      <c r="W121" s="123">
        <v>38.065395095367847</v>
      </c>
    </row>
    <row r="122" spans="1:24" x14ac:dyDescent="0.25">
      <c r="A122" s="69">
        <v>3912</v>
      </c>
      <c r="B122" s="60" t="str">
        <f>IFERROR(_xll.RssMarket($A122,"銘柄名称"),"")</f>
        <v>モバイルファクトリー</v>
      </c>
      <c r="C122" s="72" t="str">
        <f>IFERROR(_xll.RssMarket($A122,"市場部略称"),"")</f>
        <v>東Ｓ</v>
      </c>
      <c r="D122" s="56">
        <f>IFERROR(_xll.RssMarket($A122,"現在値"),"")</f>
        <v>1140</v>
      </c>
      <c r="E122" s="56">
        <f>IFERROR(_xll.RssMarket($A122,"前日比"),"")</f>
        <v>-24</v>
      </c>
      <c r="F122" s="75">
        <f>IFERROR(_xll.RssMarket($A122,"時価総額"),"")</f>
        <v>10175</v>
      </c>
      <c r="G122" s="75">
        <f>T20D35746[[#This Row],[時価総額]]/T20D35746[[#This Row],[現在値]]</f>
        <v>8.9254385964912277</v>
      </c>
      <c r="H122" s="95">
        <f>IFERROR(_xll.RssMarket($A122,"PER"),"")</f>
        <v>9.0399999999999991</v>
      </c>
      <c r="I122" s="57">
        <f>T20D35746[[#This Row],[現在値]] / IFERROR(IF(T20D35746[[#This Row],[PER]] &gt; 0, T20D35746[[#This Row],[PER]], 15), 15)</f>
        <v>126.1061946902655</v>
      </c>
      <c r="J122" s="34">
        <f>IFERROR(_xll.RssMarket($A122,"PBR"),"")</f>
        <v>2.63</v>
      </c>
      <c r="K122" s="32">
        <f>T20D35746[[#This Row],[現在値]]/T20D35746[[#This Row],[PBR]]</f>
        <v>433.46007604562737</v>
      </c>
      <c r="L122" s="116">
        <f>T20D35746[[#This Row],[EPS]]/T20D35746[[#This Row],[BPS]]*100</f>
        <v>29.092920353982304</v>
      </c>
      <c r="M122" s="31">
        <f>IFERROR(_xll.RssMarket($A122,"配当"),"")</f>
        <v>51</v>
      </c>
      <c r="N122" s="87">
        <f>T20D35746[[#This Row],[配当]]/T20D35746[[#This Row],[現在値]]</f>
        <v>4.4736842105263158E-2</v>
      </c>
      <c r="O122" s="126">
        <f>ROUND(
 ((IF(OR(R122="",R122&lt;=0),20,R122)/20)
  *(L122/15))
 /(IFERROR(IF(H122&gt;0,H122,15),15)/15)
 *100,0)</f>
        <v>538</v>
      </c>
      <c r="P122" s="126">
        <f>ROUND(
 ((IF(OR(R122="",R122&lt;=0),20,R122)/20)
  *(L122/15)
  *((MIN(MAX(S122,0),50)/15)+1)
  *(1+MIN(MAX(IFERROR(IF(W122="",0,W122),0),-30),50)/200))
 /(IFERROR(IF(H122&gt;0,H122,15),15)/15)
 *100,0)</f>
        <v>2782</v>
      </c>
      <c r="Q122" s="148">
        <f>T20D35746[[#This Row],[スコア⑤]]/T20D35746[[#This Row],[スコア③]]</f>
        <v>5.1710037174721188</v>
      </c>
      <c r="R122" s="80">
        <v>33.43</v>
      </c>
      <c r="S122" s="239">
        <v>69.77</v>
      </c>
      <c r="T122" s="119">
        <v>15.4</v>
      </c>
      <c r="U122" s="76">
        <v>0</v>
      </c>
      <c r="V122" s="76">
        <v>39.799999999999997</v>
      </c>
      <c r="W122" s="123">
        <f>(T20D35746[[#This Row],[現金及び預金（億）]]-T20D35746[[#This Row],[負債（億）]])/T20D35746[[#This Row],[総資産]]*100</f>
        <v>38.693467336683419</v>
      </c>
    </row>
    <row r="123" spans="1:24" x14ac:dyDescent="0.25">
      <c r="A123" s="69">
        <v>7049</v>
      </c>
      <c r="B123" s="153" t="str">
        <f>IFERROR(_xll.RssMarket($A123,"銘柄名称"),"")</f>
        <v>識学</v>
      </c>
      <c r="C123" s="72" t="str">
        <f>IFERROR(_xll.RssMarket($A123,"市場部略称"),"")</f>
        <v>東Ｇ</v>
      </c>
      <c r="D123" s="56">
        <f>IFERROR(_xll.RssMarket($A123,"現在値"),"")</f>
        <v>925</v>
      </c>
      <c r="E123" s="56">
        <f>IFERROR(_xll.RssMarket($A123,"前日比"),"")</f>
        <v>-1</v>
      </c>
      <c r="F123" s="75">
        <f>IFERROR(_xll.RssMarket($A123,"時価総額"),"")</f>
        <v>8453</v>
      </c>
      <c r="G123" s="75">
        <f>T20D35746[[#This Row],[時価総額]]/T20D35746[[#This Row],[現在値]]</f>
        <v>9.1383783783783787</v>
      </c>
      <c r="H123" s="20">
        <f>IFERROR(_xll.RssMarket($A123,"PER"),"")</f>
        <v>21.61</v>
      </c>
      <c r="I123" s="57">
        <f>T20D35746[[#This Row],[現在値]] / IFERROR(IF(T20D35746[[#This Row],[PER]] &gt; 0, T20D35746[[#This Row],[PER]], 15), 15)</f>
        <v>42.804257288292462</v>
      </c>
      <c r="J123" s="34">
        <f>IFERROR(_xll.RssMarket($A123,"PBR"),"")</f>
        <v>2.67</v>
      </c>
      <c r="K123" s="32">
        <f>T20D35746[[#This Row],[現在値]]/T20D35746[[#This Row],[PBR]]</f>
        <v>346.4419475655431</v>
      </c>
      <c r="L123" s="116">
        <f>T20D35746[[#This Row],[EPS]]/T20D35746[[#This Row],[BPS]]*100</f>
        <v>12.355391022674688</v>
      </c>
      <c r="M123" s="31">
        <f>IFERROR(_xll.RssMarket($A123,"配当"),"")</f>
        <v>0</v>
      </c>
      <c r="N123" s="88">
        <f>T20D35746[[#This Row],[配当]]/T20D35746[[#This Row],[現在値]]</f>
        <v>0</v>
      </c>
      <c r="O123" s="126">
        <f>ROUND(
 ((IF(OR(R123="",R123&lt;=0),20,R123)/20)
  *(L123/15))
 /(IFERROR(IF(H123&gt;0,H123,15),15)/15)
 *100,0)</f>
        <v>38</v>
      </c>
      <c r="P123" s="126">
        <f>ROUND(
 ((IF(OR(R123="",R123&lt;=0),20,R123)/20)
  *(L123/15)
  *((MIN(MAX(S123,0),50)/15)+1)
  *(1+MIN(MAX(IFERROR(IF(W123="",0,W123),0),-30),50)/200))
 /(IFERROR(IF(H123&gt;0,H123,15),15)/15)
 *100,0)</f>
        <v>199</v>
      </c>
      <c r="Q123" s="148">
        <f>T20D35746[[#This Row],[スコア⑤]]/T20D35746[[#This Row],[スコア③]]</f>
        <v>5.2368421052631575</v>
      </c>
      <c r="R123" s="76">
        <v>13.38</v>
      </c>
      <c r="S123" s="80">
        <v>63.1</v>
      </c>
      <c r="T123" s="119">
        <v>23.1</v>
      </c>
      <c r="U123" s="76">
        <v>3.45</v>
      </c>
      <c r="V123" s="76">
        <v>49</v>
      </c>
      <c r="W123" s="123">
        <f>(T20D35746[[#This Row],[現金及び預金（億）]]-T20D35746[[#This Row],[負債（億）]])/T20D35746[[#This Row],[総資産]]*100</f>
        <v>40.102040816326536</v>
      </c>
    </row>
    <row r="124" spans="1:24" ht="30.75" x14ac:dyDescent="0.3">
      <c r="A124" s="69">
        <v>3661</v>
      </c>
      <c r="B124" s="151" t="str">
        <f>IFERROR(_xll.RssMarket($A124,"銘柄名称"),"")</f>
        <v>エムアップホールディングス</v>
      </c>
      <c r="C124" s="72" t="str">
        <f>IFERROR(_xll.RssMarket($A124,"市場部略称"),"")</f>
        <v>東Ｐ</v>
      </c>
      <c r="D124" s="56">
        <f>IFERROR(_xll.RssMarket($A124,"現在値"),"")</f>
        <v>787</v>
      </c>
      <c r="E124" s="56">
        <f>IFERROR(_xll.RssMarket($A124,"前日比"),"")</f>
        <v>-13</v>
      </c>
      <c r="F124" s="75">
        <f>IFERROR(_xll.RssMarket($A124,"時価総額"),"")</f>
        <v>57445</v>
      </c>
      <c r="G124" s="75">
        <f>T20D35746[[#This Row],[時価総額]]/T20D35746[[#This Row],[現在値]]</f>
        <v>72.992376111817023</v>
      </c>
      <c r="H124" s="20">
        <f>IFERROR(_xll.RssMarket($A124,"PER"),"")</f>
        <v>18</v>
      </c>
      <c r="I124" s="57">
        <f>T20D35746[[#This Row],[現在値]] / IFERROR(IF(T20D35746[[#This Row],[PER]] &gt; 0, T20D35746[[#This Row],[PER]], 15), 15)</f>
        <v>43.722222222222221</v>
      </c>
      <c r="J124" s="34">
        <f>IFERROR(_xll.RssMarket($A124,"PBR"),"")</f>
        <v>6.67</v>
      </c>
      <c r="K124" s="32">
        <f>T20D35746[[#This Row],[現在値]]/T20D35746[[#This Row],[PBR]]</f>
        <v>117.99100449775112</v>
      </c>
      <c r="L124" s="116">
        <f>T20D35746[[#This Row],[EPS]]/T20D35746[[#This Row],[BPS]]*100</f>
        <v>37.055555555555557</v>
      </c>
      <c r="M124" s="31">
        <f>IFERROR(_xll.RssMarket($A124,"配当"),"")</f>
        <v>12.5</v>
      </c>
      <c r="N124" s="88">
        <f>T20D35746[[#This Row],[配当]]/T20D35746[[#This Row],[現在値]]</f>
        <v>1.588310038119441E-2</v>
      </c>
      <c r="O124" s="126">
        <f>ROUND(
 ((IF(OR(R124="",R124&lt;=0),20,R124)/20)
  *(L124/15))
 /(IFERROR(IF(H124&gt;0,H124,15),15)/15)
 *100,0)</f>
        <v>173</v>
      </c>
      <c r="P124" s="126">
        <f>ROUND(
 ((IF(OR(R124="",R124&lt;=0),20,R124)/20)
  *(L124/15)
  *((MIN(MAX(S124,0),50)/15)+1)
  *(1+MIN(MAX(IFERROR(IF(W124="",0,W124),0),-30),50)/200))
 /(IFERROR(IF(H124&gt;0,H124,15),15)/15)
 *100,0)</f>
        <v>935</v>
      </c>
      <c r="Q124" s="148">
        <f>T20D35746[[#This Row],[スコア⑤]]/T20D35746[[#This Row],[スコア③]]</f>
        <v>5.4046242774566471</v>
      </c>
      <c r="R124" s="80">
        <v>16.79</v>
      </c>
      <c r="S124" s="80">
        <v>51.22</v>
      </c>
      <c r="T124" s="119">
        <v>123</v>
      </c>
      <c r="U124" s="76">
        <v>0</v>
      </c>
      <c r="V124" s="76">
        <v>247</v>
      </c>
      <c r="W124" s="123">
        <f>(T20D35746[[#This Row],[現金及び預金（億）]]-T20D35746[[#This Row],[負債（億）]])/T20D35746[[#This Row],[総資産]]*100</f>
        <v>49.797570850202426</v>
      </c>
    </row>
    <row r="125" spans="1:24" x14ac:dyDescent="0.25">
      <c r="A125" s="69">
        <v>4496</v>
      </c>
      <c r="B125" s="60" t="str">
        <f>IFERROR(_xll.RssMarket($A125,"銘柄名称"),"")</f>
        <v>コマースＯＮＥＨＬＤＧＳ</v>
      </c>
      <c r="C125" s="72" t="str">
        <f>IFERROR(_xll.RssMarket($A125,"市場部略称"),"")</f>
        <v>東Ｇ</v>
      </c>
      <c r="D125" s="56">
        <f>IFERROR(_xll.RssMarket($A125,"現在値"),"")</f>
        <v>773</v>
      </c>
      <c r="E125" s="56">
        <f>IFERROR(_xll.RssMarket($A125,"前日比"),"")</f>
        <v>-14</v>
      </c>
      <c r="F125" s="75">
        <f>IFERROR(_xll.RssMarket($A125,"時価総額"),"")</f>
        <v>5560</v>
      </c>
      <c r="G125" s="75">
        <f>T20D35746[[#This Row],[時価総額]]/T20D35746[[#This Row],[現在値]]</f>
        <v>7.1927554980595083</v>
      </c>
      <c r="H125" s="95">
        <f>IFERROR(_xll.RssMarket($A125,"PER"),"")</f>
        <v>11.31</v>
      </c>
      <c r="I125" s="57">
        <f>T20D35746[[#This Row],[現在値]] / IFERROR(IF(T20D35746[[#This Row],[PER]] &gt; 0, T20D35746[[#This Row],[PER]], 15), 15)</f>
        <v>68.346595932802828</v>
      </c>
      <c r="J125" s="34">
        <f>IFERROR(_xll.RssMarket($A125,"PBR"),"")</f>
        <v>2.0499999999999998</v>
      </c>
      <c r="K125" s="32">
        <f>T20D35746[[#This Row],[現在値]]/T20D35746[[#This Row],[PBR]]</f>
        <v>377.07317073170736</v>
      </c>
      <c r="L125" s="116">
        <f>T20D35746[[#This Row],[EPS]]/T20D35746[[#This Row],[BPS]]*100</f>
        <v>18.125552608311228</v>
      </c>
      <c r="M125" s="31">
        <f>IFERROR(_xll.RssMarket($A125,"配当"),"")</f>
        <v>21</v>
      </c>
      <c r="N125" s="88">
        <f>T20D35746[[#This Row],[配当]]/T20D35746[[#This Row],[現在値]]</f>
        <v>2.7166882276843468E-2</v>
      </c>
      <c r="O125" s="126">
        <f>ROUND(
 ((IF(OR(R125="",R125&lt;=0),20,R125)/20)
  *(L125/15))
 /(IFERROR(IF(H125&gt;0,H125,15),15)/15)
 *100,0)</f>
        <v>121</v>
      </c>
      <c r="P125" s="126">
        <f>ROUND(
 ((IF(OR(R125="",R125&lt;=0),20,R125)/20)
  *(L125/15)
  *((MIN(MAX(S125,0),50)/15)+1)
  *(1+MIN(MAX(IFERROR(IF(W125="",0,W125),0),-30),50)/200))
 /(IFERROR(IF(H125&gt;0,H125,15),15)/15)
 *100,0)</f>
        <v>658</v>
      </c>
      <c r="Q125" s="148">
        <f>T20D35746[[#This Row],[スコア⑤]]/T20D35746[[#This Row],[スコア③]]</f>
        <v>5.4380165289256199</v>
      </c>
      <c r="R125" s="80">
        <v>15.16</v>
      </c>
      <c r="S125" s="80">
        <v>435</v>
      </c>
      <c r="T125" s="119">
        <v>18.600000000000001</v>
      </c>
      <c r="U125" s="76">
        <v>0.54</v>
      </c>
      <c r="V125" s="76">
        <v>34.700000000000003</v>
      </c>
      <c r="W125" s="123">
        <f>(T20D35746[[#This Row],[現金及び預金（億）]]-T20D35746[[#This Row],[負債（億）]])/T20D35746[[#This Row],[総資産]]*100</f>
        <v>52.04610951008646</v>
      </c>
    </row>
    <row r="126" spans="1:24" x14ac:dyDescent="0.25">
      <c r="A126" s="69">
        <v>1431</v>
      </c>
      <c r="B126" s="153" t="str">
        <f>IFERROR(_xll.RssMarket($A126,"銘柄名称"),"")</f>
        <v>ＬｉｂＷｏｒｋ</v>
      </c>
      <c r="C126" s="72" t="str">
        <f>IFERROR(_xll.RssMarket($A126,"市場部略称"),"")</f>
        <v>東Ｇ</v>
      </c>
      <c r="D126" s="56">
        <f>IFERROR(_xll.RssMarket($A126,"現在値"),"")</f>
        <v>644</v>
      </c>
      <c r="E126" s="56">
        <f>IFERROR(_xll.RssMarket($A126,"前日比"),"")</f>
        <v>-6</v>
      </c>
      <c r="F126" s="75">
        <f>IFERROR(_xll.RssMarket($A126,"時価総額"),"")</f>
        <v>15553</v>
      </c>
      <c r="G126" s="75">
        <f>T20D35746[[#This Row],[時価総額]]/T20D35746[[#This Row],[現在値]]</f>
        <v>24.150621118012424</v>
      </c>
      <c r="H126" s="20">
        <f>IFERROR(_xll.RssMarket($A126,"PER"),"")</f>
        <v>78.53</v>
      </c>
      <c r="I126" s="57">
        <f>T20D35746[[#This Row],[現在値]] / IFERROR(IF(T20D35746[[#This Row],[PER]] &gt; 0, T20D35746[[#This Row],[PER]], 15), 15)</f>
        <v>8.2006876352986122</v>
      </c>
      <c r="J126" s="34">
        <f>IFERROR(_xll.RssMarket($A126,"PBR"),"")</f>
        <v>3.17</v>
      </c>
      <c r="K126" s="32">
        <f>T20D35746[[#This Row],[現在値]]/T20D35746[[#This Row],[PBR]]</f>
        <v>203.15457413249212</v>
      </c>
      <c r="L126" s="116">
        <f>T20D35746[[#This Row],[EPS]]/T20D35746[[#This Row],[BPS]]*100</f>
        <v>4.0366738825926394</v>
      </c>
      <c r="M126" s="31">
        <f>IFERROR(_xll.RssMarket($A126,"配当"),"")</f>
        <v>6.4</v>
      </c>
      <c r="N126" s="88">
        <f>T20D35746[[#This Row],[配当]]/T20D35746[[#This Row],[現在値]]</f>
        <v>9.9378881987577643E-3</v>
      </c>
      <c r="O126" s="125">
        <f>ROUND(
 ((IF(OR(R126="",R126&lt;=0),20,R126)/20)
  *(L126/15))
 /(IFERROR(IF(H126&gt;0,H126,15),15)/15)
 *100,0)</f>
        <v>5</v>
      </c>
      <c r="P126" s="125" t="e">
        <f>ROUND(((R126/20)*(L126/15)*(S126/15)*(1+W126/200))/(H126/15)*100,0)</f>
        <v>#DIV/0!</v>
      </c>
      <c r="Q126" s="147" t="e">
        <f>T20D35746[[#This Row],[スコア⑤]]/T20D35746[[#This Row],[スコア③]]</f>
        <v>#DIV/0!</v>
      </c>
      <c r="W126" s="109" t="e">
        <f>(T20D35746[[#This Row],[現金及び預金（億）]]-T20D35746[[#This Row],[負債（億）]])/T20D35746[[#This Row],[総資産]]*100</f>
        <v>#DIV/0!</v>
      </c>
      <c r="X126" s="67" t="s">
        <v>197</v>
      </c>
    </row>
    <row r="127" spans="1:24" x14ac:dyDescent="0.25">
      <c r="A127" s="69">
        <v>2334</v>
      </c>
      <c r="B127" s="153" t="str">
        <f>IFERROR(_xll.RssMarket($A127,"銘柄名称"),"")</f>
        <v>イオレ</v>
      </c>
      <c r="C127" s="72" t="str">
        <f>IFERROR(_xll.RssMarket($A127,"市場部略称"),"")</f>
        <v>東Ｇ</v>
      </c>
      <c r="D127" s="56">
        <f>IFERROR(_xll.RssMarket($A127,"現在値"),"")</f>
        <v>440</v>
      </c>
      <c r="E127" s="56">
        <f>IFERROR(_xll.RssMarket($A127,"前日比"),"")</f>
        <v>24</v>
      </c>
      <c r="F127" s="75">
        <f>IFERROR(_xll.RssMarket($A127,"時価総額"),"")</f>
        <v>16832</v>
      </c>
      <c r="G127" s="75">
        <f>T20D35746[[#This Row],[時価総額]]/T20D35746[[#This Row],[現在値]]</f>
        <v>38.254545454545458</v>
      </c>
      <c r="H127" s="20">
        <f>IFERROR(_xll.RssMarket($A127,"PER"),"")</f>
        <v>104.76</v>
      </c>
      <c r="I127" s="57">
        <f>T20D35746[[#This Row],[現在値]] / IFERROR(IF(T20D35746[[#This Row],[PER]] &gt; 0, T20D35746[[#This Row],[PER]], 15), 15)</f>
        <v>4.2000763650248185</v>
      </c>
      <c r="J127" s="34">
        <f>IFERROR(_xll.RssMarket($A127,"PBR"),"")</f>
        <v>18.39</v>
      </c>
      <c r="K127" s="32">
        <f>T20D35746[[#This Row],[現在値]]/T20D35746[[#This Row],[PBR]]</f>
        <v>23.926046764545948</v>
      </c>
      <c r="L127" s="116">
        <f>T20D35746[[#This Row],[EPS]]/T20D35746[[#This Row],[BPS]]*100</f>
        <v>17.554410080183278</v>
      </c>
      <c r="M127" s="31">
        <f>IFERROR(_xll.RssMarket($A127,"配当"),"")</f>
        <v>0</v>
      </c>
      <c r="N127" s="88">
        <f>T20D35746[[#This Row],[配当]]/T20D35746[[#This Row],[現在値]]</f>
        <v>0</v>
      </c>
      <c r="O127" s="125">
        <f>ROUND(
 ((IF(OR(R127="",R127&lt;=0),20,R127)/20)
  *(L127/15))
 /(IFERROR(IF(H127&gt;0,H127,15),15)/15)
 *100,0)</f>
        <v>17</v>
      </c>
      <c r="P127" s="125" t="e">
        <f>ROUND(((R127/20)*(L127/15)*(S127/15)*(1+W127/200))/(H127/15)*100,0)</f>
        <v>#DIV/0!</v>
      </c>
      <c r="Q127" s="147" t="e">
        <f>T20D35746[[#This Row],[スコア⑤]]/T20D35746[[#This Row],[スコア③]]</f>
        <v>#DIV/0!</v>
      </c>
      <c r="W127" s="109" t="e">
        <f>(T20D35746[[#This Row],[現金及び預金（億）]]-T20D35746[[#This Row],[負債（億）]])/T20D35746[[#This Row],[総資産]]*100</f>
        <v>#DIV/0!</v>
      </c>
      <c r="X127" s="67" t="s">
        <v>197</v>
      </c>
    </row>
    <row r="128" spans="1:24" x14ac:dyDescent="0.25">
      <c r="A128" s="69">
        <v>2338</v>
      </c>
      <c r="B128" s="153" t="str">
        <f>IFERROR(_xll.RssMarket($A128,"銘柄名称"),"")</f>
        <v>クオンタムソリューションズ</v>
      </c>
      <c r="C128" s="72" t="str">
        <f>IFERROR(_xll.RssMarket($A128,"市場部略称"),"")</f>
        <v>東Ｓ</v>
      </c>
      <c r="D128" s="56">
        <f>IFERROR(_xll.RssMarket($A128,"現在値"),"")</f>
        <v>144</v>
      </c>
      <c r="E128" s="56">
        <f>IFERROR(_xll.RssMarket($A128,"前日比"),"")</f>
        <v>-24</v>
      </c>
      <c r="F128" s="75">
        <f>IFERROR(_xll.RssMarket($A128,"時価総額"),"")</f>
        <v>7091</v>
      </c>
      <c r="G128" s="75">
        <f>T20D35746[[#This Row],[時価総額]]/T20D35746[[#This Row],[現在値]]</f>
        <v>49.243055555555557</v>
      </c>
      <c r="H128" s="20">
        <f>IFERROR(_xll.RssMarket($A128,"PER"),"")</f>
        <v>0</v>
      </c>
      <c r="I128" s="57">
        <f>T20D35746[[#This Row],[現在値]] / IFERROR(IF(T20D35746[[#This Row],[PER]] &gt; 0, T20D35746[[#This Row],[PER]], 15), 15)</f>
        <v>9.6</v>
      </c>
      <c r="J128" s="34">
        <f>IFERROR(_xll.RssMarket($A128,"PBR"),"")</f>
        <v>0</v>
      </c>
      <c r="K128" s="32" t="e">
        <f>T20D35746[[#This Row],[現在値]]/T20D35746[[#This Row],[PBR]]</f>
        <v>#DIV/0!</v>
      </c>
      <c r="L128" s="116" t="e">
        <f>T20D35746[[#This Row],[EPS]]/T20D35746[[#This Row],[BPS]]*100</f>
        <v>#DIV/0!</v>
      </c>
      <c r="M128" s="31">
        <f>IFERROR(_xll.RssMarket($A128,"配当"),"")</f>
        <v>0</v>
      </c>
      <c r="N128" s="88">
        <f>T20D35746[[#This Row],[配当]]/T20D35746[[#This Row],[現在値]]</f>
        <v>0</v>
      </c>
      <c r="O128" s="125" t="e">
        <f>ROUND(
 ((IF(OR(R128="",R128&lt;=0),20,R128)/20)
  *(L128/15))
 /(IFERROR(IF(H128&gt;0,H128,15),15)/15)
 *100,0)</f>
        <v>#DIV/0!</v>
      </c>
      <c r="P128" s="125" t="e">
        <f>ROUND(((R128/20)*(L128/15)*(S128/15)*(1+W128/200))/(H128/15)*100,0)</f>
        <v>#DIV/0!</v>
      </c>
      <c r="Q128" s="147" t="e">
        <f>T20D35746[[#This Row],[スコア⑤]]/T20D35746[[#This Row],[スコア③]]</f>
        <v>#DIV/0!</v>
      </c>
      <c r="W128" s="109" t="e">
        <f>(T20D35746[[#This Row],[現金及び預金（億）]]-T20D35746[[#This Row],[負債（億）]])/T20D35746[[#This Row],[総資産]]*100</f>
        <v>#DIV/0!</v>
      </c>
      <c r="X128" s="67" t="s">
        <v>197</v>
      </c>
    </row>
    <row r="129" spans="1:24" x14ac:dyDescent="0.25">
      <c r="A129" s="69">
        <v>3121</v>
      </c>
      <c r="B129" s="153" t="str">
        <f>IFERROR(_xll.RssMarket($A129,"銘柄名称"),"")</f>
        <v>マーチャント・バンカーズ</v>
      </c>
      <c r="C129" s="72" t="str">
        <f>IFERROR(_xll.RssMarket($A129,"市場部略称"),"")</f>
        <v>東Ｓ</v>
      </c>
      <c r="D129" s="56">
        <f>IFERROR(_xll.RssMarket($A129,"現在値"),"")</f>
        <v>214</v>
      </c>
      <c r="E129" s="56">
        <f>IFERROR(_xll.RssMarket($A129,"前日比"),"")</f>
        <v>-15</v>
      </c>
      <c r="F129" s="75">
        <f>IFERROR(_xll.RssMarket($A129,"時価総額"),"")</f>
        <v>6806</v>
      </c>
      <c r="G129" s="75">
        <f>T20D35746[[#This Row],[時価総額]]/T20D35746[[#This Row],[現在値]]</f>
        <v>31.803738317757009</v>
      </c>
      <c r="H129" s="20">
        <f>IFERROR(_xll.RssMarket($A129,"PER"),"")</f>
        <v>26.75</v>
      </c>
      <c r="I129" s="57">
        <f>T20D35746[[#This Row],[現在値]] / IFERROR(IF(T20D35746[[#This Row],[PER]] &gt; 0, T20D35746[[#This Row],[PER]], 15), 15)</f>
        <v>8</v>
      </c>
      <c r="J129" s="34">
        <f>IFERROR(_xll.RssMarket($A129,"PBR"),"")</f>
        <v>1.42</v>
      </c>
      <c r="K129" s="32">
        <f>T20D35746[[#This Row],[現在値]]/T20D35746[[#This Row],[PBR]]</f>
        <v>150.70422535211267</v>
      </c>
      <c r="L129" s="116">
        <f>T20D35746[[#This Row],[EPS]]/T20D35746[[#This Row],[BPS]]*100</f>
        <v>5.3084112149532707</v>
      </c>
      <c r="M129" s="31">
        <f>IFERROR(_xll.RssMarket($A129,"配当"),"")</f>
        <v>2</v>
      </c>
      <c r="N129" s="88">
        <f>T20D35746[[#This Row],[配当]]/T20D35746[[#This Row],[現在値]]</f>
        <v>9.3457943925233638E-3</v>
      </c>
      <c r="O129" s="125">
        <f>ROUND(
 ((IF(OR(R129="",R129&lt;=0),20,R129)/20)
  *(L129/15))
 /(IFERROR(IF(H129&gt;0,H129,15),15)/15)
 *100,0)</f>
        <v>20</v>
      </c>
      <c r="P129" s="125" t="e">
        <f>ROUND(((R129/20)*(L129/15)*(S129/15)*(1+W129/200))/(H129/15)*100,0)</f>
        <v>#DIV/0!</v>
      </c>
      <c r="Q129" s="147" t="e">
        <f>T20D35746[[#This Row],[スコア⑤]]/T20D35746[[#This Row],[スコア③]]</f>
        <v>#DIV/0!</v>
      </c>
      <c r="W129" s="109" t="e">
        <f>(T20D35746[[#This Row],[現金及び預金（億）]]-T20D35746[[#This Row],[負債（億）]])/T20D35746[[#This Row],[総資産]]*100</f>
        <v>#DIV/0!</v>
      </c>
      <c r="X129" s="67" t="s">
        <v>197</v>
      </c>
    </row>
    <row r="130" spans="1:24" x14ac:dyDescent="0.25">
      <c r="A130" s="69">
        <v>3189</v>
      </c>
      <c r="B130" s="153" t="str">
        <f>IFERROR(_xll.RssMarket($A130,"銘柄名称"),"")</f>
        <v>ＡＮＡＰホールディングス</v>
      </c>
      <c r="C130" s="72" t="str">
        <f>IFERROR(_xll.RssMarket($A130,"市場部略称"),"")</f>
        <v>東Ｓ</v>
      </c>
      <c r="D130" s="56">
        <f>IFERROR(_xll.RssMarket($A130,"現在値"),"")</f>
        <v>243</v>
      </c>
      <c r="E130" s="56">
        <f>IFERROR(_xll.RssMarket($A130,"前日比"),"")</f>
        <v>-11</v>
      </c>
      <c r="F130" s="75">
        <f>IFERROR(_xll.RssMarket($A130,"時価総額"),"")</f>
        <v>9868</v>
      </c>
      <c r="G130" s="75">
        <f>T20D35746[[#This Row],[時価総額]]/T20D35746[[#This Row],[現在値]]</f>
        <v>40.609053497942384</v>
      </c>
      <c r="H130" s="20">
        <f>IFERROR(_xll.RssMarket($A130,"PER"),"")</f>
        <v>0</v>
      </c>
      <c r="I130" s="57">
        <f>T20D35746[[#This Row],[現在値]] / IFERROR(IF(T20D35746[[#This Row],[PER]] &gt; 0, T20D35746[[#This Row],[PER]], 15), 15)</f>
        <v>16.2</v>
      </c>
      <c r="J130" s="34">
        <f>IFERROR(_xll.RssMarket($A130,"PBR"),"")</f>
        <v>0.72</v>
      </c>
      <c r="K130" s="32">
        <f>T20D35746[[#This Row],[現在値]]/T20D35746[[#This Row],[PBR]]</f>
        <v>337.5</v>
      </c>
      <c r="L130" s="116">
        <f>T20D35746[[#This Row],[EPS]]/T20D35746[[#This Row],[BPS]]*100</f>
        <v>4.8</v>
      </c>
      <c r="M130" s="31">
        <f>IFERROR(_xll.RssMarket($A130,"配当"),"")</f>
        <v>0</v>
      </c>
      <c r="N130" s="88">
        <f>T20D35746[[#This Row],[配当]]/T20D35746[[#This Row],[現在値]]</f>
        <v>0</v>
      </c>
      <c r="O130" s="125">
        <f>ROUND(
 ((IF(OR(R130="",R130&lt;=0),20,R130)/20)
  *(L130/15))
 /(IFERROR(IF(H130&gt;0,H130,15),15)/15)
 *100,0)</f>
        <v>32</v>
      </c>
      <c r="P130" s="125" t="e">
        <f>ROUND(((R130/20)*(L130/15)*(S130/15)*(1+W130/200))/(H130/15)*100,0)</f>
        <v>#DIV/0!</v>
      </c>
      <c r="Q130" s="147" t="e">
        <f>T20D35746[[#This Row],[スコア⑤]]/T20D35746[[#This Row],[スコア③]]</f>
        <v>#DIV/0!</v>
      </c>
      <c r="W130" s="109" t="e">
        <f>(T20D35746[[#This Row],[現金及び預金（億）]]-T20D35746[[#This Row],[負債（億）]])/T20D35746[[#This Row],[総資産]]*100</f>
        <v>#DIV/0!</v>
      </c>
      <c r="X130" s="67" t="s">
        <v>197</v>
      </c>
    </row>
    <row r="131" spans="1:24" x14ac:dyDescent="0.25">
      <c r="A131" s="69">
        <v>3409</v>
      </c>
      <c r="B131" s="153" t="str">
        <f>IFERROR(_xll.RssMarket($A131,"銘柄名称"),"")</f>
        <v>北紡</v>
      </c>
      <c r="C131" s="72" t="str">
        <f>IFERROR(_xll.RssMarket($A131,"市場部略称"),"")</f>
        <v>東Ｓ</v>
      </c>
      <c r="D131" s="56">
        <f>IFERROR(_xll.RssMarket($A131,"現在値"),"")</f>
        <v>131</v>
      </c>
      <c r="E131" s="56">
        <f>IFERROR(_xll.RssMarket($A131,"前日比"),"")</f>
        <v>-7</v>
      </c>
      <c r="F131" s="75">
        <f>IFERROR(_xll.RssMarket($A131,"時価総額"),"")</f>
        <v>3779</v>
      </c>
      <c r="G131" s="75">
        <f>T20D35746[[#This Row],[時価総額]]/T20D35746[[#This Row],[現在値]]</f>
        <v>28.847328244274809</v>
      </c>
      <c r="H131" s="20">
        <f>IFERROR(_xll.RssMarket($A131,"PER"),"")</f>
        <v>0</v>
      </c>
      <c r="I131" s="57">
        <f>T20D35746[[#This Row],[現在値]] / IFERROR(IF(T20D35746[[#This Row],[PER]] &gt; 0, T20D35746[[#This Row],[PER]], 15), 15)</f>
        <v>8.7333333333333325</v>
      </c>
      <c r="J131" s="34">
        <f>IFERROR(_xll.RssMarket($A131,"PBR"),"")</f>
        <v>2.87</v>
      </c>
      <c r="K131" s="32">
        <f>T20D35746[[#This Row],[現在値]]/T20D35746[[#This Row],[PBR]]</f>
        <v>45.644599303135884</v>
      </c>
      <c r="L131" s="116">
        <f>T20D35746[[#This Row],[EPS]]/T20D35746[[#This Row],[BPS]]*100</f>
        <v>19.133333333333333</v>
      </c>
      <c r="M131" s="31">
        <f>IFERROR(_xll.RssMarket($A131,"配当"),"")</f>
        <v>0</v>
      </c>
      <c r="N131" s="88">
        <f>T20D35746[[#This Row],[配当]]/T20D35746[[#This Row],[現在値]]</f>
        <v>0</v>
      </c>
      <c r="O131" s="125">
        <f>ROUND(
 ((IF(OR(R131="",R131&lt;=0),20,R131)/20)
  *(L131/15))
 /(IFERROR(IF(H131&gt;0,H131,15),15)/15)
 *100,0)</f>
        <v>128</v>
      </c>
      <c r="P131" s="125" t="e">
        <f>ROUND(((R131/20)*(L131/15)*(S131/15)*(1+W131/200))/(H131/15)*100,0)</f>
        <v>#DIV/0!</v>
      </c>
      <c r="Q131" s="147" t="e">
        <f>T20D35746[[#This Row],[スコア⑤]]/T20D35746[[#This Row],[スコア③]]</f>
        <v>#DIV/0!</v>
      </c>
      <c r="W131" s="109" t="e">
        <f>(T20D35746[[#This Row],[現金及び預金（億）]]-T20D35746[[#This Row],[負債（億）]])/T20D35746[[#This Row],[総資産]]*100</f>
        <v>#DIV/0!</v>
      </c>
      <c r="X131" s="67" t="s">
        <v>197</v>
      </c>
    </row>
    <row r="132" spans="1:24" x14ac:dyDescent="0.25">
      <c r="A132" s="69">
        <v>3624</v>
      </c>
      <c r="B132" s="153" t="str">
        <f>IFERROR(_xll.RssMarket($A132,"銘柄名称"),"")</f>
        <v>アクセルマーク</v>
      </c>
      <c r="C132" s="72" t="str">
        <f>IFERROR(_xll.RssMarket($A132,"市場部略称"),"")</f>
        <v>東Ｇ</v>
      </c>
      <c r="D132" s="56">
        <f>IFERROR(_xll.RssMarket($A132,"現在値"),"")</f>
        <v>81</v>
      </c>
      <c r="E132" s="56">
        <f>IFERROR(_xll.RssMarket($A132,"前日比"),"")</f>
        <v>-3</v>
      </c>
      <c r="F132" s="75">
        <f>IFERROR(_xll.RssMarket($A132,"時価総額"),"")</f>
        <v>1609</v>
      </c>
      <c r="G132" s="75">
        <f>T20D35746[[#This Row],[時価総額]]/T20D35746[[#This Row],[現在値]]</f>
        <v>19.864197530864196</v>
      </c>
      <c r="H132" s="20">
        <f>IFERROR(_xll.RssMarket($A132,"PER"),"")</f>
        <v>0</v>
      </c>
      <c r="I132" s="57">
        <f>T20D35746[[#This Row],[現在値]] / IFERROR(IF(T20D35746[[#This Row],[PER]] &gt; 0, T20D35746[[#This Row],[PER]], 15), 15)</f>
        <v>5.4</v>
      </c>
      <c r="J132" s="34">
        <f>IFERROR(_xll.RssMarket($A132,"PBR"),"")</f>
        <v>1.98</v>
      </c>
      <c r="K132" s="32">
        <f>T20D35746[[#This Row],[現在値]]/T20D35746[[#This Row],[PBR]]</f>
        <v>40.909090909090907</v>
      </c>
      <c r="L132" s="116">
        <f>T20D35746[[#This Row],[EPS]]/T20D35746[[#This Row],[BPS]]*100</f>
        <v>13.200000000000001</v>
      </c>
      <c r="M132" s="31">
        <f>IFERROR(_xll.RssMarket($A132,"配当"),"")</f>
        <v>0</v>
      </c>
      <c r="N132" s="88">
        <f>T20D35746[[#This Row],[配当]]/T20D35746[[#This Row],[現在値]]</f>
        <v>0</v>
      </c>
      <c r="O132" s="125">
        <f>ROUND(
 ((IF(OR(R132="",R132&lt;=0),20,R132)/20)
  *(L132/15))
 /(IFERROR(IF(H132&gt;0,H132,15),15)/15)
 *100,0)</f>
        <v>88</v>
      </c>
      <c r="P132" s="125" t="e">
        <f>ROUND(((R132/20)*(L132/15)*(S132/15)*(1+W132/200))/(H132/15)*100,0)</f>
        <v>#DIV/0!</v>
      </c>
      <c r="Q132" s="147" t="e">
        <f>T20D35746[[#This Row],[スコア⑤]]/T20D35746[[#This Row],[スコア③]]</f>
        <v>#DIV/0!</v>
      </c>
      <c r="W132" s="109" t="e">
        <f>(T20D35746[[#This Row],[現金及び預金（億）]]-T20D35746[[#This Row],[負債（億）]])/T20D35746[[#This Row],[総資産]]*100</f>
        <v>#DIV/0!</v>
      </c>
      <c r="X132" s="67" t="s">
        <v>197</v>
      </c>
    </row>
    <row r="133" spans="1:24" x14ac:dyDescent="0.25">
      <c r="A133" s="69">
        <v>3659</v>
      </c>
      <c r="B133" s="153" t="str">
        <f>IFERROR(_xll.RssMarket($A133,"銘柄名称"),"")</f>
        <v>ネクソン</v>
      </c>
      <c r="C133" s="72" t="str">
        <f>IFERROR(_xll.RssMarket($A133,"市場部略称"),"")</f>
        <v>東Ｐ</v>
      </c>
      <c r="D133" s="56">
        <f>IFERROR(_xll.RssMarket($A133,"現在値"),"")</f>
        <v>3148</v>
      </c>
      <c r="E133" s="56">
        <f>IFERROR(_xll.RssMarket($A133,"前日比"),"")</f>
        <v>-608</v>
      </c>
      <c r="F133" s="75">
        <f>IFERROR(_xll.RssMarket($A133,"時価総額"),"")</f>
        <v>2603902</v>
      </c>
      <c r="G133" s="75">
        <f>T20D35746[[#This Row],[時価総額]]/T20D35746[[#This Row],[現在値]]</f>
        <v>827.16073697585773</v>
      </c>
      <c r="H133" s="20">
        <f>IFERROR(_xll.RssMarket($A133,"PER"),"")</f>
        <v>23.06</v>
      </c>
      <c r="I133" s="57">
        <f>T20D35746[[#This Row],[現在値]] / IFERROR(IF(T20D35746[[#This Row],[PER]] &gt; 0, T20D35746[[#This Row],[PER]], 15), 15)</f>
        <v>136.5134431916739</v>
      </c>
      <c r="J133" s="34">
        <f>IFERROR(_xll.RssMarket($A133,"PBR"),"")</f>
        <v>2.41</v>
      </c>
      <c r="K133" s="32">
        <f>T20D35746[[#This Row],[現在値]]/T20D35746[[#This Row],[PBR]]</f>
        <v>1306.2240663900413</v>
      </c>
      <c r="L133" s="116">
        <f>T20D35746[[#This Row],[EPS]]/T20D35746[[#This Row],[BPS]]*100</f>
        <v>10.450997398091936</v>
      </c>
      <c r="M133" s="31">
        <f>IFERROR(_xll.RssMarket($A133,"配当"),"")</f>
        <v>45</v>
      </c>
      <c r="N133" s="88">
        <f>T20D35746[[#This Row],[配当]]/T20D35746[[#This Row],[現在値]]</f>
        <v>1.4294790343074968E-2</v>
      </c>
      <c r="O133" s="125">
        <f>ROUND(
 ((IF(OR(R133="",R133&lt;=0),20,R133)/20)
  *(L133/15))
 /(IFERROR(IF(H133&gt;0,H133,15),15)/15)
 *100,0)</f>
        <v>45</v>
      </c>
      <c r="P133" s="125" t="e">
        <f>ROUND(((R133/20)*(L133/15)*(S133/15)*(1+W133/200))/(H133/15)*100,0)</f>
        <v>#DIV/0!</v>
      </c>
      <c r="Q133" s="147" t="e">
        <f>T20D35746[[#This Row],[スコア⑤]]/T20D35746[[#This Row],[スコア③]]</f>
        <v>#DIV/0!</v>
      </c>
      <c r="W133" s="109" t="e">
        <f>(T20D35746[[#This Row],[現金及び預金（億）]]-T20D35746[[#This Row],[負債（億）]])/T20D35746[[#This Row],[総資産]]*100</f>
        <v>#DIV/0!</v>
      </c>
      <c r="X133" s="67" t="s">
        <v>197</v>
      </c>
    </row>
    <row r="134" spans="1:24" x14ac:dyDescent="0.25">
      <c r="A134" s="69">
        <v>3664</v>
      </c>
      <c r="B134" s="153" t="str">
        <f>IFERROR(_xll.RssMarket($A134,"銘柄名称"),"")</f>
        <v>モブキャストＨＬＤＧＳ</v>
      </c>
      <c r="C134" s="72" t="str">
        <f>IFERROR(_xll.RssMarket($A134,"市場部略称"),"")</f>
        <v>東Ｇ</v>
      </c>
      <c r="D134" s="56">
        <f>IFERROR(_xll.RssMarket($A134,"現在値"),"")</f>
        <v>32</v>
      </c>
      <c r="E134" s="56">
        <f>IFERROR(_xll.RssMarket($A134,"前日比"),"")</f>
        <v>-2</v>
      </c>
      <c r="F134" s="75">
        <f>IFERROR(_xll.RssMarket($A134,"時価総額"),"")</f>
        <v>2708</v>
      </c>
      <c r="G134" s="75">
        <f>T20D35746[[#This Row],[時価総額]]/T20D35746[[#This Row],[現在値]]</f>
        <v>84.625</v>
      </c>
      <c r="H134" s="20">
        <f>IFERROR(_xll.RssMarket($A134,"PER"),"")</f>
        <v>0</v>
      </c>
      <c r="I134" s="57">
        <f>T20D35746[[#This Row],[現在値]] / IFERROR(IF(T20D35746[[#This Row],[PER]] &gt; 0, T20D35746[[#This Row],[PER]], 15), 15)</f>
        <v>2.1333333333333333</v>
      </c>
      <c r="J134" s="34">
        <f>IFERROR(_xll.RssMarket($A134,"PBR"),"")</f>
        <v>4.08</v>
      </c>
      <c r="K134" s="32">
        <f>T20D35746[[#This Row],[現在値]]/T20D35746[[#This Row],[PBR]]</f>
        <v>7.8431372549019605</v>
      </c>
      <c r="L134" s="116">
        <f>T20D35746[[#This Row],[EPS]]/T20D35746[[#This Row],[BPS]]*100</f>
        <v>27.200000000000003</v>
      </c>
      <c r="M134" s="31">
        <f>IFERROR(_xll.RssMarket($A134,"配当"),"")</f>
        <v>0</v>
      </c>
      <c r="N134" s="88">
        <f>T20D35746[[#This Row],[配当]]/T20D35746[[#This Row],[現在値]]</f>
        <v>0</v>
      </c>
      <c r="O134" s="125">
        <f>ROUND(
 ((IF(OR(R134="",R134&lt;=0),20,R134)/20)
  *(L134/15))
 /(IFERROR(IF(H134&gt;0,H134,15),15)/15)
 *100,0)</f>
        <v>181</v>
      </c>
      <c r="P134" s="125" t="e">
        <f>ROUND(((R134/20)*(L134/15)*(S134/15)*(1+W134/200))/(H134/15)*100,0)</f>
        <v>#DIV/0!</v>
      </c>
      <c r="Q134" s="147" t="e">
        <f>T20D35746[[#This Row],[スコア⑤]]/T20D35746[[#This Row],[スコア③]]</f>
        <v>#DIV/0!</v>
      </c>
      <c r="W134" s="109" t="e">
        <f>(T20D35746[[#This Row],[現金及び預金（億）]]-T20D35746[[#This Row],[負債（億）]])/T20D35746[[#This Row],[総資産]]*100</f>
        <v>#DIV/0!</v>
      </c>
      <c r="X134" s="67" t="s">
        <v>197</v>
      </c>
    </row>
    <row r="135" spans="1:24" x14ac:dyDescent="0.25">
      <c r="A135" s="69">
        <v>3726</v>
      </c>
      <c r="B135" s="153" t="str">
        <f>IFERROR(_xll.RssMarket($A135,"銘柄名称"),"")</f>
        <v>フォーシーズＨＤ</v>
      </c>
      <c r="C135" s="72" t="str">
        <f>IFERROR(_xll.RssMarket($A135,"市場部略称"),"")</f>
        <v>東Ｓ</v>
      </c>
      <c r="D135" s="56">
        <f>IFERROR(_xll.RssMarket($A135,"現在値"),"")</f>
        <v>456</v>
      </c>
      <c r="E135" s="56">
        <f>IFERROR(_xll.RssMarket($A135,"前日比"),"")</f>
        <v>-7</v>
      </c>
      <c r="F135" s="75">
        <f>IFERROR(_xll.RssMarket($A135,"時価総額"),"")</f>
        <v>5110</v>
      </c>
      <c r="G135" s="75">
        <f>T20D35746[[#This Row],[時価総額]]/T20D35746[[#This Row],[現在値]]</f>
        <v>11.206140350877194</v>
      </c>
      <c r="H135" s="20">
        <f>IFERROR(_xll.RssMarket($A135,"PER"),"")</f>
        <v>74.75</v>
      </c>
      <c r="I135" s="57">
        <f>T20D35746[[#This Row],[現在値]] / IFERROR(IF(T20D35746[[#This Row],[PER]] &gt; 0, T20D35746[[#This Row],[PER]], 15), 15)</f>
        <v>6.1003344481605355</v>
      </c>
      <c r="J135" s="34">
        <f>IFERROR(_xll.RssMarket($A135,"PBR"),"")</f>
        <v>3.1</v>
      </c>
      <c r="K135" s="32">
        <f>T20D35746[[#This Row],[現在値]]/T20D35746[[#This Row],[PBR]]</f>
        <v>147.09677419354838</v>
      </c>
      <c r="L135" s="116">
        <f>T20D35746[[#This Row],[EPS]]/T20D35746[[#This Row],[BPS]]*100</f>
        <v>4.1471571906354514</v>
      </c>
      <c r="M135" s="31">
        <f>IFERROR(_xll.RssMarket($A135,"配当"),"")</f>
        <v>0</v>
      </c>
      <c r="N135" s="88">
        <f>T20D35746[[#This Row],[配当]]/T20D35746[[#This Row],[現在値]]</f>
        <v>0</v>
      </c>
      <c r="O135" s="125">
        <f>ROUND(
 ((IF(OR(R135="",R135&lt;=0),20,R135)/20)
  *(L135/15))
 /(IFERROR(IF(H135&gt;0,H135,15),15)/15)
 *100,0)</f>
        <v>6</v>
      </c>
      <c r="P135" s="125" t="e">
        <f>ROUND(((R135/20)*(L135/15)*(S135/15)*(1+W135/200))/(H135/15)*100,0)</f>
        <v>#DIV/0!</v>
      </c>
      <c r="Q135" s="147" t="e">
        <f>T20D35746[[#This Row],[スコア⑤]]/T20D35746[[#This Row],[スコア③]]</f>
        <v>#DIV/0!</v>
      </c>
      <c r="W135" s="109" t="e">
        <f>(T20D35746[[#This Row],[現金及び預金（億）]]-T20D35746[[#This Row],[負債（億）]])/T20D35746[[#This Row],[総資産]]*100</f>
        <v>#DIV/0!</v>
      </c>
      <c r="X135" s="67" t="s">
        <v>197</v>
      </c>
    </row>
    <row r="136" spans="1:24" x14ac:dyDescent="0.25">
      <c r="A136" s="69">
        <v>3903</v>
      </c>
      <c r="B136" s="153" t="str">
        <f>IFERROR(_xll.RssMarket($A136,"銘柄名称"),"")</f>
        <v>ｇｕｍｉ</v>
      </c>
      <c r="C136" s="72" t="str">
        <f>IFERROR(_xll.RssMarket($A136,"市場部略称"),"")</f>
        <v>東Ｐ</v>
      </c>
      <c r="D136" s="56">
        <f>IFERROR(_xll.RssMarket($A136,"現在値"),"")</f>
        <v>333</v>
      </c>
      <c r="E136" s="56">
        <f>IFERROR(_xll.RssMarket($A136,"前日比"),"")</f>
        <v>-10</v>
      </c>
      <c r="F136" s="75">
        <f>IFERROR(_xll.RssMarket($A136,"時価総額"),"")</f>
        <v>17503</v>
      </c>
      <c r="G136" s="75">
        <f>T20D35746[[#This Row],[時価総額]]/T20D35746[[#This Row],[現在値]]</f>
        <v>52.561561561561561</v>
      </c>
      <c r="H136" s="20">
        <f>IFERROR(_xll.RssMarket($A136,"PER"),"")</f>
        <v>7.6</v>
      </c>
      <c r="I136" s="57">
        <f>T20D35746[[#This Row],[現在値]] / IFERROR(IF(T20D35746[[#This Row],[PER]] &gt; 0, T20D35746[[#This Row],[PER]], 15), 15)</f>
        <v>43.815789473684212</v>
      </c>
      <c r="J136" s="34">
        <f>IFERROR(_xll.RssMarket($A136,"PBR"),"")</f>
        <v>0.89</v>
      </c>
      <c r="K136" s="32">
        <f>T20D35746[[#This Row],[現在値]]/T20D35746[[#This Row],[PBR]]</f>
        <v>374.15730337078651</v>
      </c>
      <c r="L136" s="116">
        <f>T20D35746[[#This Row],[EPS]]/T20D35746[[#This Row],[BPS]]*100</f>
        <v>11.710526315789474</v>
      </c>
      <c r="M136" s="31">
        <f>IFERROR(_xll.RssMarket($A136,"配当"),"")</f>
        <v>0</v>
      </c>
      <c r="N136" s="88">
        <f>T20D35746[[#This Row],[配当]]/T20D35746[[#This Row],[現在値]]</f>
        <v>0</v>
      </c>
      <c r="O136" s="125">
        <f>ROUND(
 ((IF(OR(R136="",R136&lt;=0),20,R136)/20)
  *(L136/15))
 /(IFERROR(IF(H136&gt;0,H136,15),15)/15)
 *100,0)</f>
        <v>154</v>
      </c>
      <c r="P136" s="125" t="e">
        <f>ROUND(((R136/20)*(L136/15)*(S136/15)*(1+W136/200))/(H136/15)*100,0)</f>
        <v>#DIV/0!</v>
      </c>
      <c r="Q136" s="147" t="e">
        <f>T20D35746[[#This Row],[スコア⑤]]/T20D35746[[#This Row],[スコア③]]</f>
        <v>#DIV/0!</v>
      </c>
      <c r="W136" s="109" t="e">
        <f>(T20D35746[[#This Row],[現金及び預金（億）]]-T20D35746[[#This Row],[負債（億）]])/T20D35746[[#This Row],[総資産]]*100</f>
        <v>#DIV/0!</v>
      </c>
      <c r="X136" s="67" t="s">
        <v>197</v>
      </c>
    </row>
    <row r="137" spans="1:24" x14ac:dyDescent="0.25">
      <c r="A137" s="69">
        <v>4833</v>
      </c>
      <c r="B137" s="153" t="str">
        <f>IFERROR(_xll.RssMarket($A137,"銘柄名称"),"")</f>
        <v>ＤＥＦＣＯＮＳＵＬＴＩＮＧ</v>
      </c>
      <c r="C137" s="72" t="str">
        <f>IFERROR(_xll.RssMarket($A137,"市場部略称"),"")</f>
        <v>東Ｇ</v>
      </c>
      <c r="D137" s="56">
        <f>IFERROR(_xll.RssMarket($A137,"現在値"),"")</f>
        <v>73</v>
      </c>
      <c r="E137" s="56">
        <f>IFERROR(_xll.RssMarket($A137,"前日比"),"")</f>
        <v>-2</v>
      </c>
      <c r="F137" s="75">
        <f>IFERROR(_xll.RssMarket($A137,"時価総額"),"")</f>
        <v>4997</v>
      </c>
      <c r="G137" s="75">
        <f>T20D35746[[#This Row],[時価総額]]/T20D35746[[#This Row],[現在値]]</f>
        <v>68.452054794520549</v>
      </c>
      <c r="H137" s="20">
        <f>IFERROR(_xll.RssMarket($A137,"PER"),"")</f>
        <v>0</v>
      </c>
      <c r="I137" s="57">
        <f>T20D35746[[#This Row],[現在値]] / IFERROR(IF(T20D35746[[#This Row],[PER]] &gt; 0, T20D35746[[#This Row],[PER]], 15), 15)</f>
        <v>4.8666666666666663</v>
      </c>
      <c r="J137" s="34">
        <f>IFERROR(_xll.RssMarket($A137,"PBR"),"")</f>
        <v>1.32</v>
      </c>
      <c r="K137" s="32">
        <f>T20D35746[[#This Row],[現在値]]/T20D35746[[#This Row],[PBR]]</f>
        <v>55.303030303030297</v>
      </c>
      <c r="L137" s="116">
        <f>T20D35746[[#This Row],[EPS]]/T20D35746[[#This Row],[BPS]]*100</f>
        <v>8.7999999999999989</v>
      </c>
      <c r="M137" s="31">
        <f>IFERROR(_xll.RssMarket($A137,"配当"),"")</f>
        <v>0</v>
      </c>
      <c r="N137" s="88">
        <f>T20D35746[[#This Row],[配当]]/T20D35746[[#This Row],[現在値]]</f>
        <v>0</v>
      </c>
      <c r="O137" s="125">
        <f>ROUND(
 ((IF(OR(R137="",R137&lt;=0),20,R137)/20)
  *(L137/15))
 /(IFERROR(IF(H137&gt;0,H137,15),15)/15)
 *100,0)</f>
        <v>59</v>
      </c>
      <c r="P137" s="125" t="e">
        <f>ROUND(((R137/20)*(L137/15)*(S137/15)*(1+W137/200))/(H137/15)*100,0)</f>
        <v>#DIV/0!</v>
      </c>
      <c r="Q137" s="147" t="e">
        <f>T20D35746[[#This Row],[スコア⑤]]/T20D35746[[#This Row],[スコア③]]</f>
        <v>#DIV/0!</v>
      </c>
      <c r="W137" s="109" t="e">
        <f>(T20D35746[[#This Row],[現金及び預金（億）]]-T20D35746[[#This Row],[負債（億）]])/T20D35746[[#This Row],[総資産]]*100</f>
        <v>#DIV/0!</v>
      </c>
      <c r="X137" s="67" t="s">
        <v>197</v>
      </c>
    </row>
    <row r="138" spans="1:24" x14ac:dyDescent="0.25">
      <c r="A138" s="69">
        <v>5721</v>
      </c>
      <c r="B138" s="153" t="str">
        <f>IFERROR(_xll.RssMarket($A138,"銘柄名称"),"")</f>
        <v>エス・サイエンス</v>
      </c>
      <c r="C138" s="72" t="str">
        <f>IFERROR(_xll.RssMarket($A138,"市場部略称"),"")</f>
        <v>東Ｓ</v>
      </c>
      <c r="D138" s="56">
        <f>IFERROR(_xll.RssMarket($A138,"現在値"),"")</f>
        <v>131</v>
      </c>
      <c r="E138" s="56">
        <f>IFERROR(_xll.RssMarket($A138,"前日比"),"")</f>
        <v>-7</v>
      </c>
      <c r="F138" s="75">
        <f>IFERROR(_xll.RssMarket($A138,"時価総額"),"")</f>
        <v>22944</v>
      </c>
      <c r="G138" s="75">
        <f>T20D35746[[#This Row],[時価総額]]/T20D35746[[#This Row],[現在値]]</f>
        <v>175.14503816793894</v>
      </c>
      <c r="H138" s="20">
        <f>IFERROR(_xll.RssMarket($A138,"PER"),"")</f>
        <v>0</v>
      </c>
      <c r="I138" s="57">
        <f>T20D35746[[#This Row],[現在値]] / IFERROR(IF(T20D35746[[#This Row],[PER]] &gt; 0, T20D35746[[#This Row],[PER]], 15), 15)</f>
        <v>8.7333333333333325</v>
      </c>
      <c r="J138" s="34">
        <f>IFERROR(_xll.RssMarket($A138,"PBR"),"")</f>
        <v>4.68</v>
      </c>
      <c r="K138" s="32">
        <f>T20D35746[[#This Row],[現在値]]/T20D35746[[#This Row],[PBR]]</f>
        <v>27.991452991452991</v>
      </c>
      <c r="L138" s="116">
        <f>T20D35746[[#This Row],[EPS]]/T20D35746[[#This Row],[BPS]]*100</f>
        <v>31.199999999999996</v>
      </c>
      <c r="M138" s="31">
        <f>IFERROR(_xll.RssMarket($A138,"配当"),"")</f>
        <v>0</v>
      </c>
      <c r="N138" s="88">
        <f>T20D35746[[#This Row],[配当]]/T20D35746[[#This Row],[現在値]]</f>
        <v>0</v>
      </c>
      <c r="O138" s="125">
        <f>ROUND(
 ((IF(OR(R138="",R138&lt;=0),20,R138)/20)
  *(L138/15))
 /(IFERROR(IF(H138&gt;0,H138,15),15)/15)
 *100,0)</f>
        <v>208</v>
      </c>
      <c r="P138" s="125" t="e">
        <f>ROUND(((R138/20)*(L138/15)*(S138/15)*(1+W138/200))/(H138/15)*100,0)</f>
        <v>#DIV/0!</v>
      </c>
      <c r="Q138" s="147" t="e">
        <f>T20D35746[[#This Row],[スコア⑤]]/T20D35746[[#This Row],[スコア③]]</f>
        <v>#DIV/0!</v>
      </c>
      <c r="W138" s="109" t="e">
        <f>(T20D35746[[#This Row],[現金及び預金（億）]]-T20D35746[[#This Row],[負債（億）]])/T20D35746[[#This Row],[総資産]]*100</f>
        <v>#DIV/0!</v>
      </c>
      <c r="X138" s="67" t="s">
        <v>197</v>
      </c>
    </row>
    <row r="139" spans="1:24" x14ac:dyDescent="0.25">
      <c r="A139" s="69">
        <v>6383</v>
      </c>
      <c r="B139" s="39" t="str">
        <f>IFERROR(_xll.RssMarket($A139,"銘柄名称"),"")</f>
        <v>ダイフク</v>
      </c>
      <c r="C139" s="72" t="str">
        <f>IFERROR(_xll.RssMarket($A139,"市場部略称"),"")</f>
        <v>東Ｐ</v>
      </c>
      <c r="D139" s="56">
        <f>IFERROR(_xll.RssMarket($A139,"現在値"),"")</f>
        <v>6311</v>
      </c>
      <c r="E139" s="56">
        <f>IFERROR(_xll.RssMarket($A139,"前日比"),"")</f>
        <v>343</v>
      </c>
      <c r="F139" s="75">
        <f>IFERROR(_xll.RssMarket($A139,"時価総額"),"")</f>
        <v>2397108</v>
      </c>
      <c r="G139" s="75">
        <f>T20D35746[[#This Row],[時価総額]]/T20D35746[[#This Row],[現在値]]</f>
        <v>379.83013785453971</v>
      </c>
      <c r="H139" s="20">
        <f>IFERROR(_xll.RssMarket($A139,"PER"),"")</f>
        <v>30.53</v>
      </c>
      <c r="I139" s="57">
        <f>T20D35746[[#This Row],[現在値]] / IFERROR(IF(T20D35746[[#This Row],[PER]] &gt; 0, T20D35746[[#This Row],[PER]], 15), 15)</f>
        <v>206.71470684572552</v>
      </c>
      <c r="J139" s="34">
        <f>IFERROR(_xll.RssMarket($A139,"PBR"),"")</f>
        <v>5.64</v>
      </c>
      <c r="K139" s="32">
        <f>T20D35746[[#This Row],[現在値]]/T20D35746[[#This Row],[PBR]]</f>
        <v>1118.9716312056739</v>
      </c>
      <c r="L139" s="116">
        <f>T20D35746[[#This Row],[EPS]]/T20D35746[[#This Row],[BPS]]*100</f>
        <v>18.473632492630195</v>
      </c>
      <c r="M139" s="31">
        <f>IFERROR(_xll.RssMarket($A139,"配当"),"")</f>
        <v>76</v>
      </c>
      <c r="N139" s="87">
        <f>T20D35746[[#This Row],[配当]]/T20D35746[[#This Row],[現在値]]</f>
        <v>1.2042465536365076E-2</v>
      </c>
      <c r="O139" s="125">
        <f>ROUND(
 ((IF(OR(R139="",R139&lt;=0),20,R139)/20)
  *(L139/15))
 /(IFERROR(IF(H139&gt;0,H139,15),15)/15)
 *100,0)</f>
        <v>45</v>
      </c>
      <c r="P139" s="125" t="e">
        <f>ROUND(((R139/20)*(L139/15)*(S139/15)*(1+W139/200))/(H139/15)*100,0)</f>
        <v>#DIV/0!</v>
      </c>
      <c r="Q139" s="147" t="e">
        <f>T20D35746[[#This Row],[スコア⑤]]/T20D35746[[#This Row],[スコア③]]</f>
        <v>#DIV/0!</v>
      </c>
      <c r="R139" s="76">
        <v>15</v>
      </c>
      <c r="W139" s="109" t="e">
        <f>(T20D35746[[#This Row],[現金及び預金（億）]]-T20D35746[[#This Row],[負債（億）]])/T20D35746[[#This Row],[総資産]]*100</f>
        <v>#DIV/0!</v>
      </c>
    </row>
    <row r="140" spans="1:24" x14ac:dyDescent="0.25">
      <c r="A140" s="69">
        <v>6573</v>
      </c>
      <c r="B140" s="153" t="str">
        <f>IFERROR(_xll.RssMarket($A140,"銘柄名称"),"")</f>
        <v>ＣＲＡＶＩＡ</v>
      </c>
      <c r="C140" s="72" t="str">
        <f>IFERROR(_xll.RssMarket($A140,"市場部略称"),"")</f>
        <v>東Ｇ</v>
      </c>
      <c r="D140" s="56">
        <f>IFERROR(_xll.RssMarket($A140,"現在値"),"")</f>
        <v>67</v>
      </c>
      <c r="E140" s="56">
        <f>IFERROR(_xll.RssMarket($A140,"前日比"),"")</f>
        <v>-2</v>
      </c>
      <c r="F140" s="75">
        <f>IFERROR(_xll.RssMarket($A140,"時価総額"),"")</f>
        <v>2256</v>
      </c>
      <c r="G140" s="75">
        <f>T20D35746[[#This Row],[時価総額]]/T20D35746[[#This Row],[現在値]]</f>
        <v>33.671641791044777</v>
      </c>
      <c r="H140" s="20">
        <f>IFERROR(_xll.RssMarket($A140,"PER"),"")</f>
        <v>0</v>
      </c>
      <c r="I140" s="57">
        <f>T20D35746[[#This Row],[現在値]] / IFERROR(IF(T20D35746[[#This Row],[PER]] &gt; 0, T20D35746[[#This Row],[PER]], 15), 15)</f>
        <v>4.4666666666666668</v>
      </c>
      <c r="J140" s="34">
        <f>IFERROR(_xll.RssMarket($A140,"PBR"),"")</f>
        <v>4.46</v>
      </c>
      <c r="K140" s="32">
        <f>T20D35746[[#This Row],[現在値]]/T20D35746[[#This Row],[PBR]]</f>
        <v>15.022421524663677</v>
      </c>
      <c r="L140" s="116">
        <f>T20D35746[[#This Row],[EPS]]/T20D35746[[#This Row],[BPS]]*100</f>
        <v>29.733333333333334</v>
      </c>
      <c r="M140" s="31">
        <f>IFERROR(_xll.RssMarket($A140,"配当"),"")</f>
        <v>0</v>
      </c>
      <c r="N140" s="88">
        <f>T20D35746[[#This Row],[配当]]/T20D35746[[#This Row],[現在値]]</f>
        <v>0</v>
      </c>
      <c r="O140" s="125">
        <f>ROUND(
 ((IF(OR(R140="",R140&lt;=0),20,R140)/20)
  *(L140/15))
 /(IFERROR(IF(H140&gt;0,H140,15),15)/15)
 *100,0)</f>
        <v>198</v>
      </c>
      <c r="P140" s="125" t="e">
        <f>ROUND(((R140/20)*(L140/15)*(S140/15)*(1+W140/200))/(H140/15)*100,0)</f>
        <v>#DIV/0!</v>
      </c>
      <c r="Q140" s="147" t="e">
        <f>T20D35746[[#This Row],[スコア⑤]]/T20D35746[[#This Row],[スコア③]]</f>
        <v>#DIV/0!</v>
      </c>
      <c r="W140" s="109" t="e">
        <f>(T20D35746[[#This Row],[現金及び預金（億）]]-T20D35746[[#This Row],[負債（億）]])/T20D35746[[#This Row],[総資産]]*100</f>
        <v>#DIV/0!</v>
      </c>
      <c r="X140" s="67" t="s">
        <v>197</v>
      </c>
    </row>
    <row r="141" spans="1:24" x14ac:dyDescent="0.25">
      <c r="A141" s="69">
        <v>7138</v>
      </c>
      <c r="B141" s="153" t="str">
        <f>IFERROR(_xll.RssMarket($A141,"銘柄名称"),"")</f>
        <v>ＴＯＲＩＣＯ</v>
      </c>
      <c r="C141" s="72" t="str">
        <f>IFERROR(_xll.RssMarket($A141,"市場部略称"),"")</f>
        <v>東Ｇ</v>
      </c>
      <c r="D141" s="56">
        <f>IFERROR(_xll.RssMarket($A141,"現在値"),"")</f>
        <v>308</v>
      </c>
      <c r="E141" s="56">
        <f>IFERROR(_xll.RssMarket($A141,"前日比"),"")</f>
        <v>-12</v>
      </c>
      <c r="F141" s="75">
        <f>IFERROR(_xll.RssMarket($A141,"時価総額"),"")</f>
        <v>4602</v>
      </c>
      <c r="G141" s="75">
        <f>T20D35746[[#This Row],[時価総額]]/T20D35746[[#This Row],[現在値]]</f>
        <v>14.941558441558442</v>
      </c>
      <c r="H141" s="20">
        <f>IFERROR(_xll.RssMarket($A141,"PER"),"")</f>
        <v>0</v>
      </c>
      <c r="I141" s="57">
        <f>T20D35746[[#This Row],[現在値]] / IFERROR(IF(T20D35746[[#This Row],[PER]] &gt; 0, T20D35746[[#This Row],[PER]], 15), 15)</f>
        <v>20.533333333333335</v>
      </c>
      <c r="J141" s="34">
        <f>IFERROR(_xll.RssMarket($A141,"PBR"),"")</f>
        <v>2.97</v>
      </c>
      <c r="K141" s="32">
        <f>T20D35746[[#This Row],[現在値]]/T20D35746[[#This Row],[PBR]]</f>
        <v>103.7037037037037</v>
      </c>
      <c r="L141" s="116">
        <f>T20D35746[[#This Row],[EPS]]/T20D35746[[#This Row],[BPS]]*100</f>
        <v>19.800000000000004</v>
      </c>
      <c r="M141" s="31">
        <f>IFERROR(_xll.RssMarket($A141,"配当"),"")</f>
        <v>0</v>
      </c>
      <c r="N141" s="88">
        <f>T20D35746[[#This Row],[配当]]/T20D35746[[#This Row],[現在値]]</f>
        <v>0</v>
      </c>
      <c r="O141" s="125">
        <f>ROUND(
 ((IF(OR(R141="",R141&lt;=0),20,R141)/20)
  *(L141/15))
 /(IFERROR(IF(H141&gt;0,H141,15),15)/15)
 *100,0)</f>
        <v>132</v>
      </c>
      <c r="P141" s="125" t="e">
        <f>ROUND(((R141/20)*(L141/15)*(S141/15)*(1+W141/200))/(H141/15)*100,0)</f>
        <v>#DIV/0!</v>
      </c>
      <c r="Q141" s="147" t="e">
        <f>T20D35746[[#This Row],[スコア⑤]]/T20D35746[[#This Row],[スコア③]]</f>
        <v>#DIV/0!</v>
      </c>
      <c r="W141" s="109" t="e">
        <f>(T20D35746[[#This Row],[現金及び預金（億）]]-T20D35746[[#This Row],[負債（億）]])/T20D35746[[#This Row],[総資産]]*100</f>
        <v>#DIV/0!</v>
      </c>
      <c r="X141" s="67" t="s">
        <v>197</v>
      </c>
    </row>
    <row r="142" spans="1:24" x14ac:dyDescent="0.25">
      <c r="A142" s="69">
        <v>7273</v>
      </c>
      <c r="B142" s="153" t="str">
        <f>IFERROR(_xll.RssMarket($A142,"銘柄名称"),"")</f>
        <v>イクヨ</v>
      </c>
      <c r="C142" s="72" t="str">
        <f>IFERROR(_xll.RssMarket($A142,"市場部略称"),"")</f>
        <v>東Ｓ</v>
      </c>
      <c r="D142" s="56">
        <f>IFERROR(_xll.RssMarket($A142,"現在値"),"")</f>
        <v>760</v>
      </c>
      <c r="E142" s="56">
        <f>IFERROR(_xll.RssMarket($A142,"前日比"),"")</f>
        <v>-5</v>
      </c>
      <c r="F142" s="75">
        <f>IFERROR(_xll.RssMarket($A142,"時価総額"),"")</f>
        <v>22332</v>
      </c>
      <c r="G142" s="75">
        <f>T20D35746[[#This Row],[時価総額]]/T20D35746[[#This Row],[現在値]]</f>
        <v>29.38421052631579</v>
      </c>
      <c r="H142" s="20">
        <f>IFERROR(_xll.RssMarket($A142,"PER"),"")</f>
        <v>6.84</v>
      </c>
      <c r="I142" s="57">
        <f>T20D35746[[#This Row],[現在値]] / IFERROR(IF(T20D35746[[#This Row],[PER]] &gt; 0, T20D35746[[#This Row],[PER]], 15), 15)</f>
        <v>111.11111111111111</v>
      </c>
      <c r="J142" s="34">
        <f>IFERROR(_xll.RssMarket($A142,"PBR"),"")</f>
        <v>1.48</v>
      </c>
      <c r="K142" s="32">
        <f>T20D35746[[#This Row],[現在値]]/T20D35746[[#This Row],[PBR]]</f>
        <v>513.51351351351354</v>
      </c>
      <c r="L142" s="116">
        <f>T20D35746[[#This Row],[EPS]]/T20D35746[[#This Row],[BPS]]*100</f>
        <v>21.637426900584796</v>
      </c>
      <c r="M142" s="31">
        <f>IFERROR(_xll.RssMarket($A142,"配当"),"")</f>
        <v>33</v>
      </c>
      <c r="N142" s="88">
        <f>T20D35746[[#This Row],[配当]]/T20D35746[[#This Row],[現在値]]</f>
        <v>4.3421052631578951E-2</v>
      </c>
      <c r="O142" s="125">
        <f>ROUND(
 ((IF(OR(R142="",R142&lt;=0),20,R142)/20)
  *(L142/15))
 /(IFERROR(IF(H142&gt;0,H142,15),15)/15)
 *100,0)</f>
        <v>316</v>
      </c>
      <c r="P142" s="125" t="e">
        <f>ROUND(((R142/20)*(L142/15)*(S142/15)*(1+W142/200))/(H142/15)*100,0)</f>
        <v>#DIV/0!</v>
      </c>
      <c r="Q142" s="147" t="e">
        <f>T20D35746[[#This Row],[スコア⑤]]/T20D35746[[#This Row],[スコア③]]</f>
        <v>#DIV/0!</v>
      </c>
      <c r="W142" s="109" t="e">
        <f>(T20D35746[[#This Row],[現金及び預金（億）]]-T20D35746[[#This Row],[負債（億）]])/T20D35746[[#This Row],[総資産]]*100</f>
        <v>#DIV/0!</v>
      </c>
      <c r="X142" s="67" t="s">
        <v>197</v>
      </c>
    </row>
    <row r="143" spans="1:24" x14ac:dyDescent="0.25">
      <c r="A143" s="69">
        <v>7603</v>
      </c>
      <c r="B143" s="153" t="str">
        <f>IFERROR(_xll.RssMarket($A143,"銘柄名称"),"")</f>
        <v>ジーイエット</v>
      </c>
      <c r="C143" s="72" t="str">
        <f>IFERROR(_xll.RssMarket($A143,"市場部略称"),"")</f>
        <v>東Ｓ</v>
      </c>
      <c r="D143" s="56">
        <f>IFERROR(_xll.RssMarket($A143,"現在値"),"")</f>
        <v>170</v>
      </c>
      <c r="E143" s="56">
        <f>IFERROR(_xll.RssMarket($A143,"前日比"),"")</f>
        <v>-6</v>
      </c>
      <c r="F143" s="75">
        <f>IFERROR(_xll.RssMarket($A143,"時価総額"),"")</f>
        <v>4377</v>
      </c>
      <c r="G143" s="75">
        <f>T20D35746[[#This Row],[時価総額]]/T20D35746[[#This Row],[現在値]]</f>
        <v>25.747058823529411</v>
      </c>
      <c r="H143" s="20">
        <f>IFERROR(_xll.RssMarket($A143,"PER"),"")</f>
        <v>0</v>
      </c>
      <c r="I143" s="57">
        <f>T20D35746[[#This Row],[現在値]] / IFERROR(IF(T20D35746[[#This Row],[PER]] &gt; 0, T20D35746[[#This Row],[PER]], 15), 15)</f>
        <v>11.333333333333334</v>
      </c>
      <c r="J143" s="34">
        <f>IFERROR(_xll.RssMarket($A143,"PBR"),"")</f>
        <v>1.03</v>
      </c>
      <c r="K143" s="32">
        <f>T20D35746[[#This Row],[現在値]]/T20D35746[[#This Row],[PBR]]</f>
        <v>165.04854368932038</v>
      </c>
      <c r="L143" s="116">
        <f>T20D35746[[#This Row],[EPS]]/T20D35746[[#This Row],[BPS]]*100</f>
        <v>6.8666666666666671</v>
      </c>
      <c r="M143" s="31">
        <f>IFERROR(_xll.RssMarket($A143,"配当"),"")</f>
        <v>0</v>
      </c>
      <c r="N143" s="88">
        <f>T20D35746[[#This Row],[配当]]/T20D35746[[#This Row],[現在値]]</f>
        <v>0</v>
      </c>
      <c r="O143" s="125">
        <f>ROUND(
 ((IF(OR(R143="",R143&lt;=0),20,R143)/20)
  *(L143/15))
 /(IFERROR(IF(H143&gt;0,H143,15),15)/15)
 *100,0)</f>
        <v>46</v>
      </c>
      <c r="P143" s="125" t="e">
        <f>ROUND(((R143/20)*(L143/15)*(S143/15)*(1+W143/200))/(H143/15)*100,0)</f>
        <v>#DIV/0!</v>
      </c>
      <c r="Q143" s="147" t="e">
        <f>T20D35746[[#This Row],[スコア⑤]]/T20D35746[[#This Row],[スコア③]]</f>
        <v>#DIV/0!</v>
      </c>
      <c r="W143" s="109" t="e">
        <f>(T20D35746[[#This Row],[現金及び預金（億）]]-T20D35746[[#This Row],[負債（億）]])/T20D35746[[#This Row],[総資産]]*100</f>
        <v>#DIV/0!</v>
      </c>
      <c r="X143" s="67" t="s">
        <v>197</v>
      </c>
    </row>
    <row r="144" spans="1:24" x14ac:dyDescent="0.25">
      <c r="A144" s="69">
        <v>8105</v>
      </c>
      <c r="B144" s="153" t="str">
        <f>IFERROR(_xll.RssMarket($A144,"銘柄名称"),"")</f>
        <v>ＢＩＴＣＯＩＮＪＡＰＡＮ</v>
      </c>
      <c r="C144" s="72" t="str">
        <f>IFERROR(_xll.RssMarket($A144,"市場部略称"),"")</f>
        <v>東Ｓ</v>
      </c>
      <c r="D144" s="56">
        <f>IFERROR(_xll.RssMarket($A144,"現在値"),"")</f>
        <v>237</v>
      </c>
      <c r="E144" s="56">
        <f>IFERROR(_xll.RssMarket($A144,"前日比"),"")</f>
        <v>-14</v>
      </c>
      <c r="F144" s="75">
        <f>IFERROR(_xll.RssMarket($A144,"時価総額"),"")</f>
        <v>14549</v>
      </c>
      <c r="G144" s="75">
        <f>T20D35746[[#This Row],[時価総額]]/T20D35746[[#This Row],[現在値]]</f>
        <v>61.388185654008439</v>
      </c>
      <c r="H144" s="20">
        <f>IFERROR(_xll.RssMarket($A144,"PER"),"")</f>
        <v>0</v>
      </c>
      <c r="I144" s="57">
        <f>T20D35746[[#This Row],[現在値]] / IFERROR(IF(T20D35746[[#This Row],[PER]] &gt; 0, T20D35746[[#This Row],[PER]], 15), 15)</f>
        <v>15.8</v>
      </c>
      <c r="J144" s="34">
        <f>IFERROR(_xll.RssMarket($A144,"PBR"),"")</f>
        <v>5.5</v>
      </c>
      <c r="K144" s="32">
        <f>T20D35746[[#This Row],[現在値]]/T20D35746[[#This Row],[PBR]]</f>
        <v>43.090909090909093</v>
      </c>
      <c r="L144" s="116">
        <f>T20D35746[[#This Row],[EPS]]/T20D35746[[#This Row],[BPS]]*100</f>
        <v>36.666666666666664</v>
      </c>
      <c r="M144" s="31">
        <f>IFERROR(_xll.RssMarket($A144,"配当"),"")</f>
        <v>0</v>
      </c>
      <c r="N144" s="88">
        <f>T20D35746[[#This Row],[配当]]/T20D35746[[#This Row],[現在値]]</f>
        <v>0</v>
      </c>
      <c r="O144" s="125">
        <f>ROUND(
 ((IF(OR(R144="",R144&lt;=0),20,R144)/20)
  *(L144/15))
 /(IFERROR(IF(H144&gt;0,H144,15),15)/15)
 *100,0)</f>
        <v>244</v>
      </c>
      <c r="P144" s="125" t="e">
        <f>ROUND(((R144/20)*(L144/15)*(S144/15)*(1+W144/200))/(H144/15)*100,0)</f>
        <v>#DIV/0!</v>
      </c>
      <c r="Q144" s="147" t="e">
        <f>T20D35746[[#This Row],[スコア⑤]]/T20D35746[[#This Row],[スコア③]]</f>
        <v>#DIV/0!</v>
      </c>
      <c r="W144" s="109" t="e">
        <f>(T20D35746[[#This Row],[現金及び預金（億）]]-T20D35746[[#This Row],[負債（億）]])/T20D35746[[#This Row],[総資産]]*100</f>
        <v>#DIV/0!</v>
      </c>
      <c r="X144" s="67" t="s">
        <v>197</v>
      </c>
    </row>
    <row r="145" spans="1:24" x14ac:dyDescent="0.25">
      <c r="A145" s="69">
        <v>8267</v>
      </c>
      <c r="B145" s="153" t="str">
        <f>IFERROR(_xll.RssMarket($A145,"銘柄名称"),"")</f>
        <v>イオン</v>
      </c>
      <c r="C145" s="72" t="str">
        <f>IFERROR(_xll.RssMarket($A145,"市場部略称"),"")</f>
        <v>東Ｐ</v>
      </c>
      <c r="D145" s="56">
        <f>IFERROR(_xll.RssMarket($A145,"現在値"),"")</f>
        <v>2319</v>
      </c>
      <c r="E145" s="56">
        <f>IFERROR(_xll.RssMarket($A145,"前日比"),"")</f>
        <v>19</v>
      </c>
      <c r="F145" s="75">
        <f>IFERROR(_xll.RssMarket($A145,"時価総額"),"")</f>
        <v>6455003</v>
      </c>
      <c r="G145" s="75">
        <f>T20D35746[[#This Row],[時価総額]]/T20D35746[[#This Row],[現在値]]</f>
        <v>2783.5286761535144</v>
      </c>
      <c r="H145" s="20">
        <f>IFERROR(_xll.RssMarket($A145,"PER"),"")</f>
        <v>91.66</v>
      </c>
      <c r="I145" s="57">
        <f>T20D35746[[#This Row],[現在値]] / IFERROR(IF(T20D35746[[#This Row],[PER]] &gt; 0, T20D35746[[#This Row],[PER]], 15), 15)</f>
        <v>25.300021819768713</v>
      </c>
      <c r="J145" s="34">
        <f>IFERROR(_xll.RssMarket($A145,"PBR"),"")</f>
        <v>5.32</v>
      </c>
      <c r="K145" s="32">
        <f>T20D35746[[#This Row],[現在値]]/T20D35746[[#This Row],[PBR]]</f>
        <v>435.90225563909775</v>
      </c>
      <c r="L145" s="116">
        <f>T20D35746[[#This Row],[EPS]]/T20D35746[[#This Row],[BPS]]*100</f>
        <v>5.8040584769801447</v>
      </c>
      <c r="M145" s="31">
        <f>IFERROR(_xll.RssMarket($A145,"配当"),"")</f>
        <v>13.67</v>
      </c>
      <c r="N145" s="88">
        <f>T20D35746[[#This Row],[配当]]/T20D35746[[#This Row],[現在値]]</f>
        <v>5.8947822337214314E-3</v>
      </c>
      <c r="O145" s="125">
        <f>ROUND(
 ((IF(OR(R145="",R145&lt;=0),20,R145)/20)
  *(L145/15))
 /(IFERROR(IF(H145&gt;0,H145,15),15)/15)
 *100,0)</f>
        <v>1</v>
      </c>
      <c r="P145" s="125" t="e">
        <f>ROUND(((R145/20)*(L145/15)*(S145/15)*(1+W145/200))/(H145/15)*100,0)</f>
        <v>#DIV/0!</v>
      </c>
      <c r="Q145" s="147" t="e">
        <f>T20D35746[[#This Row],[スコア⑤]]/T20D35746[[#This Row],[スコア③]]</f>
        <v>#DIV/0!</v>
      </c>
      <c r="R145" s="76">
        <v>2.57</v>
      </c>
      <c r="W145" s="109" t="e">
        <f>(T20D35746[[#This Row],[現金及び預金（億）]]-T20D35746[[#This Row],[負債（億）]])/T20D35746[[#This Row],[総資産]]*100</f>
        <v>#DIV/0!</v>
      </c>
    </row>
    <row r="146" spans="1:24" x14ac:dyDescent="0.25">
      <c r="A146" s="69">
        <v>9238</v>
      </c>
      <c r="B146" s="153" t="str">
        <f>IFERROR(_xll.RssMarket($A146,"銘柄名称"),"")</f>
        <v>バリュークリエーション</v>
      </c>
      <c r="C146" s="72" t="str">
        <f>IFERROR(_xll.RssMarket($A146,"市場部略称"),"")</f>
        <v>東Ｇ</v>
      </c>
      <c r="D146" s="56">
        <f>IFERROR(_xll.RssMarket($A146,"現在値"),"")</f>
        <v>1257</v>
      </c>
      <c r="E146" s="56">
        <f>IFERROR(_xll.RssMarket($A146,"前日比"),"")</f>
        <v>1</v>
      </c>
      <c r="F146" s="75">
        <f>IFERROR(_xll.RssMarket($A146,"時価総額"),"")</f>
        <v>2948</v>
      </c>
      <c r="G146" s="75">
        <f>T20D35746[[#This Row],[時価総額]]/T20D35746[[#This Row],[現在値]]</f>
        <v>2.3452665075576768</v>
      </c>
      <c r="H146" s="20">
        <f>IFERROR(_xll.RssMarket($A146,"PER"),"")</f>
        <v>20.6</v>
      </c>
      <c r="I146" s="57">
        <f>T20D35746[[#This Row],[現在値]] / IFERROR(IF(T20D35746[[#This Row],[PER]] &gt; 0, T20D35746[[#This Row],[PER]], 15), 15)</f>
        <v>61.019417475728154</v>
      </c>
      <c r="J146" s="34">
        <f>IFERROR(_xll.RssMarket($A146,"PBR"),"")</f>
        <v>4.3</v>
      </c>
      <c r="K146" s="32">
        <f>T20D35746[[#This Row],[現在値]]/T20D35746[[#This Row],[PBR]]</f>
        <v>292.32558139534888</v>
      </c>
      <c r="L146" s="116">
        <f>T20D35746[[#This Row],[EPS]]/T20D35746[[#This Row],[BPS]]*100</f>
        <v>20.873786407766985</v>
      </c>
      <c r="M146" s="31">
        <f>IFERROR(_xll.RssMarket($A146,"配当"),"")</f>
        <v>9</v>
      </c>
      <c r="N146" s="88">
        <f>T20D35746[[#This Row],[配当]]/T20D35746[[#This Row],[現在値]]</f>
        <v>7.1599045346062056E-3</v>
      </c>
      <c r="O146" s="125">
        <f>ROUND(
 ((IF(OR(R146="",R146&lt;=0),20,R146)/20)
  *(L146/15))
 /(IFERROR(IF(H146&gt;0,H146,15),15)/15)
 *100,0)</f>
        <v>101</v>
      </c>
      <c r="P146" s="125" t="e">
        <f>ROUND(((R146/20)*(L146/15)*(S146/15)*(1+W146/200))/(H146/15)*100,0)</f>
        <v>#DIV/0!</v>
      </c>
      <c r="Q146" s="147" t="e">
        <f>T20D35746[[#This Row],[スコア⑤]]/T20D35746[[#This Row],[スコア③]]</f>
        <v>#DIV/0!</v>
      </c>
      <c r="W146" s="109" t="e">
        <f>(T20D35746[[#This Row],[現金及び預金（億）]]-T20D35746[[#This Row],[負債（億）]])/T20D35746[[#This Row],[総資産]]*100</f>
        <v>#DIV/0!</v>
      </c>
      <c r="X146" s="67" t="s">
        <v>197</v>
      </c>
    </row>
    <row r="147" spans="1:24" x14ac:dyDescent="0.25">
      <c r="A147" s="69" t="s">
        <v>8</v>
      </c>
      <c r="B147" s="153" t="str">
        <f>IFERROR(_xll.RssMarket($A147,"銘柄名称"),"")</f>
        <v>ＡＩフュージョン</v>
      </c>
      <c r="C147" s="72" t="str">
        <f>IFERROR(_xll.RssMarket($A147,"市場部略称"),"")</f>
        <v>東Ｓ</v>
      </c>
      <c r="D147" s="56">
        <f>IFERROR(_xll.RssMarket($A147,"現在値"),"")</f>
        <v>898</v>
      </c>
      <c r="E147" s="56">
        <f>IFERROR(_xll.RssMarket($A147,"前日比"),"")</f>
        <v>-18</v>
      </c>
      <c r="F147" s="75">
        <f>IFERROR(_xll.RssMarket($A147,"時価総額"),"")</f>
        <v>8712</v>
      </c>
      <c r="G147" s="75">
        <f>T20D35746[[#This Row],[時価総額]]/T20D35746[[#This Row],[現在値]]</f>
        <v>9.7015590200445434</v>
      </c>
      <c r="H147" s="20">
        <f>IFERROR(_xll.RssMarket($A147,"PER"),"")</f>
        <v>13.03</v>
      </c>
      <c r="I147" s="57">
        <f>T20D35746[[#This Row],[現在値]] / IFERROR(IF(T20D35746[[#This Row],[PER]] &gt; 0, T20D35746[[#This Row],[PER]], 15), 15)</f>
        <v>68.917881811204921</v>
      </c>
      <c r="J147" s="34">
        <f>IFERROR(_xll.RssMarket($A147,"PBR"),"")</f>
        <v>1.39</v>
      </c>
      <c r="K147" s="32">
        <f>T20D35746[[#This Row],[現在値]]/T20D35746[[#This Row],[PBR]]</f>
        <v>646.04316546762595</v>
      </c>
      <c r="L147" s="116">
        <f>T20D35746[[#This Row],[EPS]]/T20D35746[[#This Row],[BPS]]*100</f>
        <v>10.667689946277822</v>
      </c>
      <c r="M147" s="31">
        <f>IFERROR(_xll.RssMarket($A147,"配当"),"")</f>
        <v>0</v>
      </c>
      <c r="N147" s="88">
        <f>T20D35746[[#This Row],[配当]]/T20D35746[[#This Row],[現在値]]</f>
        <v>0</v>
      </c>
      <c r="O147" s="125">
        <f>ROUND(
 ((IF(OR(R147="",R147&lt;=0),20,R147)/20)
  *(L147/15))
 /(IFERROR(IF(H147&gt;0,H147,15),15)/15)
 *100,0)</f>
        <v>82</v>
      </c>
      <c r="P147" s="125" t="e">
        <f>ROUND(((R147/20)*(L147/15)*(S147/15)*(1+W147/200))/(H147/15)*100,0)</f>
        <v>#DIV/0!</v>
      </c>
      <c r="Q147" s="147" t="e">
        <f>T20D35746[[#This Row],[スコア⑤]]/T20D35746[[#This Row],[スコア③]]</f>
        <v>#DIV/0!</v>
      </c>
      <c r="W147" s="109" t="e">
        <f>(T20D35746[[#This Row],[現金及び預金（億）]]-T20D35746[[#This Row],[負債（億）]])/T20D35746[[#This Row],[総資産]]*100</f>
        <v>#DIV/0!</v>
      </c>
      <c r="X147" s="67" t="s">
        <v>197</v>
      </c>
    </row>
    <row r="148" spans="1:24" x14ac:dyDescent="0.25">
      <c r="C148" s="71" t="str">
        <f>IFERROR(_xll.RssMarket($A148,"市場部名称"),"")</f>
        <v/>
      </c>
      <c r="D148" s="55"/>
      <c r="E148" s="55" t="str">
        <f>IFERROR(_xll.RssMarket($A148,"前日比"),"")</f>
        <v/>
      </c>
      <c r="F148" s="75" t="str">
        <f>IFERROR(_xll.RssMarket($A148,"時価総額"),"")</f>
        <v/>
      </c>
      <c r="G148" s="75" t="e">
        <f>T20D35746[[#This Row],[時価総額]]/T20D35746[[#This Row],[現在値]]</f>
        <v>#VALUE!</v>
      </c>
      <c r="H148" s="20"/>
      <c r="I148" s="38"/>
      <c r="J148" s="20"/>
      <c r="K148" s="33"/>
      <c r="N148" s="89"/>
      <c r="O148" s="125" t="e">
        <f>ROUND(
 ((IF(OR(R148="",R148&lt;=0),20,R148)/20)
  *(L148/15))
 /(IFERROR(IF(H148&gt;0,H148,15),15)/15)
 *100,0)</f>
        <v>#REF!</v>
      </c>
      <c r="P148" s="125" t="e">
        <f>ROUND(((R148/20)*(L148/15)*(S148/15)*(1+W148/200))/(H148/15)*100,0)</f>
        <v>#REF!</v>
      </c>
      <c r="Q148" s="147" t="e">
        <f>T20D35746[[#This Row],[スコア⑤]]/T20D35746[[#This Row],[スコア③]]</f>
        <v>#REF!</v>
      </c>
      <c r="R148" s="76" t="e">
        <f>#REF!+#REF!</f>
        <v>#REF!</v>
      </c>
      <c r="W148" s="109" t="e">
        <f>(T20D35746[[#This Row],[現金及び預金（億）]]-T20D35746[[#This Row],[負債（億）]])/T20D35746[[#This Row],[総資産]]*100</f>
        <v>#DIV/0!</v>
      </c>
    </row>
    <row r="149" spans="1:24" x14ac:dyDescent="0.25">
      <c r="C149" s="71" t="str">
        <f>IFERROR(_xll.RssMarket($A149,"市場部名称"),"")</f>
        <v/>
      </c>
      <c r="D149" s="55"/>
      <c r="E149" s="55" t="str">
        <f>IFERROR(_xll.RssMarket($A149,"前日比"),"")</f>
        <v/>
      </c>
      <c r="F149" s="75" t="str">
        <f>IFERROR(_xll.RssMarket($A149,"時価総額"),"")</f>
        <v/>
      </c>
      <c r="G149" s="75" t="e">
        <f>T20D35746[[#This Row],[時価総額]]/T20D35746[[#This Row],[現在値]]</f>
        <v>#VALUE!</v>
      </c>
      <c r="H149" s="20"/>
      <c r="I149" s="38"/>
      <c r="J149" s="20"/>
      <c r="K149" s="33"/>
      <c r="N149" s="89"/>
      <c r="O149" s="125" t="e">
        <f>ROUND(
 ((IF(OR(R149="",R149&lt;=0),20,R149)/20)
  *(L149/15))
 /(IFERROR(IF(H149&gt;0,H149,15),15)/15)
 *100,0)</f>
        <v>#REF!</v>
      </c>
      <c r="P149" s="125" t="e">
        <f>ROUND(((R149/20)*(L149/15)*(S149/15)*(1+W149/200))/(H149/15)*100,0)</f>
        <v>#REF!</v>
      </c>
      <c r="Q149" s="147" t="e">
        <f>T20D35746[[#This Row],[スコア⑤]]/T20D35746[[#This Row],[スコア③]]</f>
        <v>#REF!</v>
      </c>
      <c r="R149" s="76" t="e">
        <f>#REF!+#REF!</f>
        <v>#REF!</v>
      </c>
      <c r="W149" s="109" t="e">
        <f>(T20D35746[[#This Row],[現金及び預金（億）]]-T20D35746[[#This Row],[負債（億）]])/T20D35746[[#This Row],[総資産]]*100</f>
        <v>#DIV/0!</v>
      </c>
    </row>
    <row r="150" spans="1:24" x14ac:dyDescent="0.25">
      <c r="C150" s="71" t="str">
        <f>IFERROR(_xll.RssMarket($A150,"市場部名称"),"")</f>
        <v/>
      </c>
      <c r="D150" s="55"/>
      <c r="E150" s="55" t="str">
        <f>IFERROR(_xll.RssMarket($A150,"前日比"),"")</f>
        <v/>
      </c>
      <c r="F150" s="75" t="str">
        <f>IFERROR(_xll.RssMarket($A150,"時価総額"),"")</f>
        <v/>
      </c>
      <c r="G150" s="75" t="e">
        <f>T20D35746[[#This Row],[時価総額]]/T20D35746[[#This Row],[現在値]]</f>
        <v>#VALUE!</v>
      </c>
      <c r="H150" s="20"/>
      <c r="I150" s="38"/>
      <c r="J150" s="20"/>
      <c r="K150" s="33"/>
      <c r="N150" s="89"/>
      <c r="O150" s="125" t="e">
        <f>ROUND(
 ((IF(OR(R150="",R150&lt;=0),20,R150)/20)
  *(L150/15))
 /(IFERROR(IF(H150&gt;0,H150,15),15)/15)
 *100,0)</f>
        <v>#REF!</v>
      </c>
      <c r="P150" s="125" t="e">
        <f>ROUND(((R150/20)*(L150/15)*(S150/15)*(1+W150/200))/(H150/15)*100,0)</f>
        <v>#REF!</v>
      </c>
      <c r="Q150" s="147" t="e">
        <f>T20D35746[[#This Row],[スコア⑤]]/T20D35746[[#This Row],[スコア③]]</f>
        <v>#REF!</v>
      </c>
      <c r="R150" s="76" t="e">
        <f>#REF!+#REF!</f>
        <v>#REF!</v>
      </c>
      <c r="W150" s="109" t="e">
        <f>(T20D35746[[#This Row],[現金及び預金（億）]]-T20D35746[[#This Row],[負債（億）]])/T20D35746[[#This Row],[総資産]]*100</f>
        <v>#DIV/0!</v>
      </c>
    </row>
    <row r="151" spans="1:24" x14ac:dyDescent="0.25">
      <c r="C151" s="71" t="str">
        <f>IFERROR(_xll.RssMarket($A151,"市場部名称"),"")</f>
        <v/>
      </c>
      <c r="D151" s="55"/>
      <c r="E151" s="55" t="str">
        <f>IFERROR(_xll.RssMarket($A151,"前日比"),"")</f>
        <v/>
      </c>
      <c r="F151" s="75" t="str">
        <f>IFERROR(_xll.RssMarket($A151,"時価総額"),"")</f>
        <v/>
      </c>
      <c r="G151" s="75" t="e">
        <f>T20D35746[[#This Row],[時価総額]]/T20D35746[[#This Row],[現在値]]</f>
        <v>#VALUE!</v>
      </c>
      <c r="H151" s="20"/>
      <c r="I151" s="38"/>
      <c r="J151" s="20"/>
      <c r="K151" s="33"/>
      <c r="N151" s="89"/>
      <c r="O151" s="125" t="e">
        <f>ROUND(
 ((IF(OR(R151="",R151&lt;=0),20,R151)/20)
  *(L151/15))
 /(IFERROR(IF(H151&gt;0,H151,15),15)/15)
 *100,0)</f>
        <v>#REF!</v>
      </c>
      <c r="P151" s="125" t="e">
        <f>ROUND(((R151/20)*(L151/15)*(S151/15)*(1+W151/200))/(H151/15)*100,0)</f>
        <v>#REF!</v>
      </c>
      <c r="Q151" s="147" t="e">
        <f>T20D35746[[#This Row],[スコア⑤]]/T20D35746[[#This Row],[スコア③]]</f>
        <v>#REF!</v>
      </c>
      <c r="R151" s="76" t="e">
        <f>#REF!+#REF!</f>
        <v>#REF!</v>
      </c>
      <c r="W151" s="109" t="e">
        <f>(T20D35746[[#This Row],[現金及び預金（億）]]-T20D35746[[#This Row],[負債（億）]])/T20D35746[[#This Row],[総資産]]*100</f>
        <v>#DIV/0!</v>
      </c>
    </row>
    <row r="152" spans="1:24" x14ac:dyDescent="0.25">
      <c r="C152" s="71" t="str">
        <f>IFERROR(_xll.RssMarket($A152,"市場部名称"),"")</f>
        <v/>
      </c>
      <c r="D152" s="55"/>
      <c r="E152" s="55" t="str">
        <f>IFERROR(_xll.RssMarket($A152,"前日比"),"")</f>
        <v/>
      </c>
      <c r="F152" s="75" t="str">
        <f>IFERROR(_xll.RssMarket($A152,"時価総額"),"")</f>
        <v/>
      </c>
      <c r="G152" s="75" t="e">
        <f>T20D35746[[#This Row],[時価総額]]/T20D35746[[#This Row],[現在値]]</f>
        <v>#VALUE!</v>
      </c>
      <c r="H152" s="20"/>
      <c r="I152" s="38"/>
      <c r="J152" s="20"/>
      <c r="K152" s="33"/>
      <c r="N152" s="89"/>
      <c r="O152" s="125" t="e">
        <f>ROUND(
 ((IF(OR(R152="",R152&lt;=0),20,R152)/20)
  *(L152/15))
 /(IFERROR(IF(H152&gt;0,H152,15),15)/15)
 *100,0)</f>
        <v>#REF!</v>
      </c>
      <c r="P152" s="125" t="e">
        <f>ROUND(((R152/20)*(L152/15)*(S152/15)*(1+W152/200))/(H152/15)*100,0)</f>
        <v>#REF!</v>
      </c>
      <c r="Q152" s="147" t="e">
        <f>T20D35746[[#This Row],[スコア⑤]]/T20D35746[[#This Row],[スコア③]]</f>
        <v>#REF!</v>
      </c>
      <c r="R152" s="76" t="e">
        <f>#REF!+#REF!</f>
        <v>#REF!</v>
      </c>
      <c r="W152" s="109" t="e">
        <f>(T20D35746[[#This Row],[現金及び預金（億）]]-T20D35746[[#This Row],[負債（億）]])/T20D35746[[#This Row],[総資産]]*100</f>
        <v>#DIV/0!</v>
      </c>
    </row>
    <row r="153" spans="1:24" x14ac:dyDescent="0.25">
      <c r="C153" s="71" t="str">
        <f>IFERROR(_xll.RssMarket($A153,"市場部名称"),"")</f>
        <v/>
      </c>
      <c r="D153" s="55"/>
      <c r="E153" s="55" t="str">
        <f>IFERROR(_xll.RssMarket($A153,"前日比"),"")</f>
        <v/>
      </c>
      <c r="F153" s="75" t="str">
        <f>IFERROR(_xll.RssMarket($A153,"時価総額"),"")</f>
        <v/>
      </c>
      <c r="G153" s="75" t="e">
        <f>T20D35746[[#This Row],[時価総額]]/T20D35746[[#This Row],[現在値]]</f>
        <v>#VALUE!</v>
      </c>
      <c r="H153" s="20"/>
      <c r="I153" s="38"/>
      <c r="J153" s="20"/>
      <c r="K153" s="33"/>
      <c r="N153" s="89"/>
      <c r="O153" s="125" t="e">
        <f>ROUND(
 ((IF(OR(R153="",R153&lt;=0),20,R153)/20)
  *(L153/15))
 /(IFERROR(IF(H153&gt;0,H153,15),15)/15)
 *100,0)</f>
        <v>#REF!</v>
      </c>
      <c r="P153" s="125" t="e">
        <f>ROUND(((R153/20)*(L153/15)*(S153/15)*(1+W153/200))/(H153/15)*100,0)</f>
        <v>#REF!</v>
      </c>
      <c r="Q153" s="147" t="e">
        <f>T20D35746[[#This Row],[スコア⑤]]/T20D35746[[#This Row],[スコア③]]</f>
        <v>#REF!</v>
      </c>
      <c r="R153" s="76" t="e">
        <f>#REF!+#REF!</f>
        <v>#REF!</v>
      </c>
      <c r="W153" s="109" t="e">
        <f>(T20D35746[[#This Row],[現金及び預金（億）]]-T20D35746[[#This Row],[負債（億）]])/T20D35746[[#This Row],[総資産]]*100</f>
        <v>#DIV/0!</v>
      </c>
    </row>
    <row r="154" spans="1:24" x14ac:dyDescent="0.25">
      <c r="C154" s="71" t="str">
        <f>IFERROR(_xll.RssMarket($A154,"市場部名称"),"")</f>
        <v/>
      </c>
      <c r="D154" s="55"/>
      <c r="E154" s="55" t="str">
        <f>IFERROR(_xll.RssMarket($A154,"前日比"),"")</f>
        <v/>
      </c>
      <c r="F154" s="75" t="str">
        <f>IFERROR(_xll.RssMarket($A154,"時価総額"),"")</f>
        <v/>
      </c>
      <c r="G154" s="75" t="e">
        <f>T20D35746[[#This Row],[時価総額]]/T20D35746[[#This Row],[現在値]]</f>
        <v>#VALUE!</v>
      </c>
      <c r="H154" s="20"/>
      <c r="I154" s="38"/>
      <c r="J154" s="20"/>
      <c r="K154" s="33"/>
      <c r="N154" s="89"/>
      <c r="O154" s="125" t="e">
        <f>ROUND(
 ((IF(OR(R154="",R154&lt;=0),20,R154)/20)
  *(L154/15))
 /(IFERROR(IF(H154&gt;0,H154,15),15)/15)
 *100,0)</f>
        <v>#REF!</v>
      </c>
      <c r="P154" s="125" t="e">
        <f>ROUND(((R154/20)*(L154/15)*(S154/15)*(1+W154/200))/(H154/15)*100,0)</f>
        <v>#REF!</v>
      </c>
      <c r="Q154" s="147" t="e">
        <f>T20D35746[[#This Row],[スコア⑤]]/T20D35746[[#This Row],[スコア③]]</f>
        <v>#REF!</v>
      </c>
      <c r="R154" s="76" t="e">
        <f>#REF!+#REF!</f>
        <v>#REF!</v>
      </c>
      <c r="W154" s="109" t="e">
        <f>(T20D35746[[#This Row],[現金及び預金（億）]]-T20D35746[[#This Row],[負債（億）]])/T20D35746[[#This Row],[総資産]]*100</f>
        <v>#DIV/0!</v>
      </c>
    </row>
    <row r="155" spans="1:24" x14ac:dyDescent="0.25">
      <c r="C155" s="71" t="str">
        <f>IFERROR(_xll.RssMarket($A155,"市場部名称"),"")</f>
        <v/>
      </c>
      <c r="D155" s="55"/>
      <c r="E155" s="55" t="str">
        <f>IFERROR(_xll.RssMarket($A155,"前日比"),"")</f>
        <v/>
      </c>
      <c r="F155" s="75" t="str">
        <f>IFERROR(_xll.RssMarket($A155,"時価総額"),"")</f>
        <v/>
      </c>
      <c r="G155" s="75" t="e">
        <f>T20D35746[[#This Row],[時価総額]]/T20D35746[[#This Row],[現在値]]</f>
        <v>#VALUE!</v>
      </c>
      <c r="H155" s="20"/>
      <c r="I155" s="38"/>
      <c r="J155" s="20"/>
      <c r="K155" s="33"/>
      <c r="N155" s="89"/>
      <c r="O155" s="125" t="e">
        <f>ROUND(
 ((IF(OR(R155="",R155&lt;=0),20,R155)/20)
  *(L155/15))
 /(IFERROR(IF(H155&gt;0,H155,15),15)/15)
 *100,0)</f>
        <v>#REF!</v>
      </c>
      <c r="P155" s="125" t="e">
        <f>ROUND(((R155/20)*(L155/15)*(S155/15)*(1+W155/200))/(H155/15)*100,0)</f>
        <v>#REF!</v>
      </c>
      <c r="Q155" s="147" t="e">
        <f>T20D35746[[#This Row],[スコア⑤]]/T20D35746[[#This Row],[スコア③]]</f>
        <v>#REF!</v>
      </c>
      <c r="R155" s="76" t="e">
        <f>#REF!+#REF!</f>
        <v>#REF!</v>
      </c>
      <c r="W155" s="109" t="e">
        <f>(T20D35746[[#This Row],[現金及び預金（億）]]-T20D35746[[#This Row],[負債（億）]])/T20D35746[[#This Row],[総資産]]*100</f>
        <v>#DIV/0!</v>
      </c>
    </row>
    <row r="156" spans="1:24" x14ac:dyDescent="0.25">
      <c r="C156" s="71" t="str">
        <f>IFERROR(_xll.RssMarket($A156,"市場部名称"),"")</f>
        <v/>
      </c>
      <c r="D156" s="55"/>
      <c r="E156" s="55" t="str">
        <f>IFERROR(_xll.RssMarket($A156,"前日比"),"")</f>
        <v/>
      </c>
      <c r="F156" s="75" t="str">
        <f>IFERROR(_xll.RssMarket($A156,"時価総額"),"")</f>
        <v/>
      </c>
      <c r="G156" s="75" t="e">
        <f>T20D35746[[#This Row],[時価総額]]/T20D35746[[#This Row],[現在値]]</f>
        <v>#VALUE!</v>
      </c>
      <c r="H156" s="20"/>
      <c r="I156" s="38"/>
      <c r="J156" s="20"/>
      <c r="K156" s="33"/>
      <c r="N156" s="89"/>
      <c r="O156" s="125" t="e">
        <f>ROUND(
 ((IF(OR(R156="",R156&lt;=0),20,R156)/20)
  *(L156/15))
 /(IFERROR(IF(H156&gt;0,H156,15),15)/15)
 *100,0)</f>
        <v>#REF!</v>
      </c>
      <c r="P156" s="125" t="e">
        <f>ROUND(((R156/20)*(L156/15)*(S156/15)*(1+W156/200))/(H156/15)*100,0)</f>
        <v>#REF!</v>
      </c>
      <c r="Q156" s="147" t="e">
        <f>T20D35746[[#This Row],[スコア⑤]]/T20D35746[[#This Row],[スコア③]]</f>
        <v>#REF!</v>
      </c>
      <c r="R156" s="76" t="e">
        <f>#REF!+#REF!</f>
        <v>#REF!</v>
      </c>
      <c r="W156" s="109" t="e">
        <f>(T20D35746[[#This Row],[現金及び預金（億）]]-T20D35746[[#This Row],[負債（億）]])/T20D35746[[#This Row],[総資産]]*100</f>
        <v>#DIV/0!</v>
      </c>
    </row>
    <row r="157" spans="1:24" x14ac:dyDescent="0.25">
      <c r="C157" s="71" t="str">
        <f>IFERROR(_xll.RssMarket($A157,"市場部名称"),"")</f>
        <v/>
      </c>
      <c r="D157" s="55"/>
      <c r="E157" s="55" t="str">
        <f>IFERROR(_xll.RssMarket($A157,"前日比"),"")</f>
        <v/>
      </c>
      <c r="F157" s="75" t="str">
        <f>IFERROR(_xll.RssMarket($A157,"時価総額"),"")</f>
        <v/>
      </c>
      <c r="G157" s="75" t="e">
        <f>T20D35746[[#This Row],[時価総額]]/T20D35746[[#This Row],[現在値]]</f>
        <v>#VALUE!</v>
      </c>
      <c r="H157" s="20"/>
      <c r="I157" s="38"/>
      <c r="J157" s="20"/>
      <c r="K157" s="33"/>
      <c r="N157" s="89"/>
      <c r="O157" s="125" t="e">
        <f>ROUND(
 ((IF(OR(R157="",R157&lt;=0),20,R157)/20)
  *(L157/15))
 /(IFERROR(IF(H157&gt;0,H157,15),15)/15)
 *100,0)</f>
        <v>#REF!</v>
      </c>
      <c r="P157" s="125" t="e">
        <f>ROUND(((R157/20)*(L157/15)*(S157/15)*(1+W157/200))/(H157/15)*100,0)</f>
        <v>#REF!</v>
      </c>
      <c r="Q157" s="147" t="e">
        <f>T20D35746[[#This Row],[スコア⑤]]/T20D35746[[#This Row],[スコア③]]</f>
        <v>#REF!</v>
      </c>
      <c r="R157" s="76" t="e">
        <f>#REF!+#REF!</f>
        <v>#REF!</v>
      </c>
      <c r="W157" s="109" t="e">
        <f>(T20D35746[[#This Row],[現金及び預金（億）]]-T20D35746[[#This Row],[負債（億）]])/T20D35746[[#This Row],[総資産]]*100</f>
        <v>#DIV/0!</v>
      </c>
    </row>
    <row r="158" spans="1:24" x14ac:dyDescent="0.25">
      <c r="C158" s="71" t="str">
        <f>IFERROR(_xll.RssMarket($A158,"市場部名称"),"")</f>
        <v/>
      </c>
      <c r="D158" s="55"/>
      <c r="E158" s="55" t="str">
        <f>IFERROR(_xll.RssMarket($A158,"前日比"),"")</f>
        <v/>
      </c>
      <c r="F158" s="75" t="str">
        <f>IFERROR(_xll.RssMarket($A158,"時価総額"),"")</f>
        <v/>
      </c>
      <c r="G158" s="75" t="e">
        <f>T20D35746[[#This Row],[時価総額]]/T20D35746[[#This Row],[現在値]]</f>
        <v>#VALUE!</v>
      </c>
      <c r="H158" s="20"/>
      <c r="I158" s="38"/>
      <c r="J158" s="20"/>
      <c r="K158" s="33"/>
      <c r="N158" s="89"/>
      <c r="O158" s="125" t="e">
        <f>ROUND(
 ((IF(OR(R158="",R158&lt;=0),20,R158)/20)
  *(L158/15))
 /(IFERROR(IF(H158&gt;0,H158,15),15)/15)
 *100,0)</f>
        <v>#REF!</v>
      </c>
      <c r="P158" s="125" t="e">
        <f>ROUND(((R158/20)*(L158/15)*(S158/15)*(1+W158/200))/(H158/15)*100,0)</f>
        <v>#REF!</v>
      </c>
      <c r="Q158" s="147" t="e">
        <f>T20D35746[[#This Row],[スコア⑤]]/T20D35746[[#This Row],[スコア③]]</f>
        <v>#REF!</v>
      </c>
      <c r="R158" s="76" t="e">
        <f>#REF!+#REF!</f>
        <v>#REF!</v>
      </c>
      <c r="W158" s="109" t="e">
        <f>(T20D35746[[#This Row],[現金及び預金（億）]]-T20D35746[[#This Row],[負債（億）]])/T20D35746[[#This Row],[総資産]]*100</f>
        <v>#DIV/0!</v>
      </c>
    </row>
    <row r="159" spans="1:24" x14ac:dyDescent="0.25">
      <c r="C159" s="71" t="str">
        <f>IFERROR(_xll.RssMarket($A159,"市場部名称"),"")</f>
        <v/>
      </c>
      <c r="D159" s="55"/>
      <c r="E159" s="55" t="str">
        <f>IFERROR(_xll.RssMarket($A159,"前日比"),"")</f>
        <v/>
      </c>
      <c r="F159" s="75" t="str">
        <f>IFERROR(_xll.RssMarket($A159,"時価総額"),"")</f>
        <v/>
      </c>
      <c r="G159" s="75" t="e">
        <f>T20D35746[[#This Row],[時価総額]]/T20D35746[[#This Row],[現在値]]</f>
        <v>#VALUE!</v>
      </c>
      <c r="H159" s="20"/>
      <c r="I159" s="38"/>
      <c r="J159" s="20"/>
      <c r="K159" s="33"/>
      <c r="N159" s="89"/>
      <c r="O159" s="125" t="e">
        <f>ROUND(
 ((IF(OR(R159="",R159&lt;=0),20,R159)/20)
  *(L159/15))
 /(IFERROR(IF(H159&gt;0,H159,15),15)/15)
 *100,0)</f>
        <v>#REF!</v>
      </c>
      <c r="P159" s="125" t="e">
        <f>ROUND(((R159/20)*(L159/15)*(S159/15)*(1+W159/200))/(H159/15)*100,0)</f>
        <v>#REF!</v>
      </c>
      <c r="Q159" s="147" t="e">
        <f>T20D35746[[#This Row],[スコア⑤]]/T20D35746[[#This Row],[スコア③]]</f>
        <v>#REF!</v>
      </c>
      <c r="R159" s="76" t="e">
        <f>#REF!+#REF!</f>
        <v>#REF!</v>
      </c>
      <c r="W159" s="109" t="e">
        <f>(T20D35746[[#This Row],[現金及び預金（億）]]-T20D35746[[#This Row],[負債（億）]])/T20D35746[[#This Row],[総資産]]*100</f>
        <v>#DIV/0!</v>
      </c>
    </row>
    <row r="160" spans="1:24" x14ac:dyDescent="0.25">
      <c r="C160" s="71" t="str">
        <f>IFERROR(_xll.RssMarket($A160,"市場部名称"),"")</f>
        <v/>
      </c>
      <c r="D160" s="55"/>
      <c r="E160" s="55" t="str">
        <f>IFERROR(_xll.RssMarket($A160,"前日比"),"")</f>
        <v/>
      </c>
      <c r="F160" s="75" t="str">
        <f>IFERROR(_xll.RssMarket($A160,"時価総額"),"")</f>
        <v/>
      </c>
      <c r="G160" s="75" t="e">
        <f>T20D35746[[#This Row],[時価総額]]/T20D35746[[#This Row],[現在値]]</f>
        <v>#VALUE!</v>
      </c>
      <c r="H160" s="20"/>
      <c r="I160" s="38"/>
      <c r="J160" s="20"/>
      <c r="K160" s="33"/>
      <c r="N160" s="89"/>
      <c r="O160" s="125" t="e">
        <f>ROUND(
 ((IF(OR(R160="",R160&lt;=0),20,R160)/20)
  *(L160/15))
 /(IFERROR(IF(H160&gt;0,H160,15),15)/15)
 *100,0)</f>
        <v>#REF!</v>
      </c>
      <c r="P160" s="125" t="e">
        <f>ROUND(((R160/20)*(L160/15)*(S160/15)*(1+W160/200))/(H160/15)*100,0)</f>
        <v>#REF!</v>
      </c>
      <c r="Q160" s="147" t="e">
        <f>T20D35746[[#This Row],[スコア⑤]]/T20D35746[[#This Row],[スコア③]]</f>
        <v>#REF!</v>
      </c>
      <c r="R160" s="76" t="e">
        <f>#REF!+#REF!</f>
        <v>#REF!</v>
      </c>
      <c r="W160" s="109" t="e">
        <f>(T20D35746[[#This Row],[現金及び預金（億）]]-T20D35746[[#This Row],[負債（億）]])/T20D35746[[#This Row],[総資産]]*100</f>
        <v>#DIV/0!</v>
      </c>
    </row>
    <row r="161" spans="3:23" x14ac:dyDescent="0.25">
      <c r="C161" s="71" t="str">
        <f>IFERROR(_xll.RssMarket($A161,"市場部名称"),"")</f>
        <v/>
      </c>
      <c r="D161" s="55"/>
      <c r="E161" s="55" t="str">
        <f>IFERROR(_xll.RssMarket($A161,"前日比"),"")</f>
        <v/>
      </c>
      <c r="F161" s="75" t="str">
        <f>IFERROR(_xll.RssMarket($A161,"時価総額"),"")</f>
        <v/>
      </c>
      <c r="G161" s="75" t="e">
        <f>T20D35746[[#This Row],[時価総額]]/T20D35746[[#This Row],[現在値]]</f>
        <v>#VALUE!</v>
      </c>
      <c r="H161" s="20"/>
      <c r="I161" s="38"/>
      <c r="J161" s="20"/>
      <c r="K161" s="33"/>
      <c r="N161" s="89"/>
      <c r="O161" s="125" t="e">
        <f>ROUND(
 ((IF(OR(R161="",R161&lt;=0),20,R161)/20)
  *(L161/15))
 /(IFERROR(IF(H161&gt;0,H161,15),15)/15)
 *100,0)</f>
        <v>#REF!</v>
      </c>
      <c r="P161" s="125" t="e">
        <f>ROUND(((R161/20)*(L161/15)*(S161/15)*(1+W161/200))/(H161/15)*100,0)</f>
        <v>#REF!</v>
      </c>
      <c r="Q161" s="147" t="e">
        <f>T20D35746[[#This Row],[スコア⑤]]/T20D35746[[#This Row],[スコア③]]</f>
        <v>#REF!</v>
      </c>
      <c r="R161" s="76" t="e">
        <f>#REF!+#REF!</f>
        <v>#REF!</v>
      </c>
      <c r="W161" s="109" t="e">
        <f>(T20D35746[[#This Row],[現金及び預金（億）]]-T20D35746[[#This Row],[負債（億）]])/T20D35746[[#This Row],[総資産]]*100</f>
        <v>#DIV/0!</v>
      </c>
    </row>
    <row r="162" spans="3:23" x14ac:dyDescent="0.25">
      <c r="C162" s="71" t="str">
        <f>IFERROR(_xll.RssMarket($A162,"市場部名称"),"")</f>
        <v/>
      </c>
      <c r="D162" s="55"/>
      <c r="E162" s="55" t="str">
        <f>IFERROR(_xll.RssMarket($A162,"前日比"),"")</f>
        <v/>
      </c>
      <c r="F162" s="75" t="str">
        <f>IFERROR(_xll.RssMarket($A162,"時価総額"),"")</f>
        <v/>
      </c>
      <c r="G162" s="75" t="e">
        <f>T20D35746[[#This Row],[時価総額]]/T20D35746[[#This Row],[現在値]]</f>
        <v>#VALUE!</v>
      </c>
      <c r="H162" s="20"/>
      <c r="I162" s="38"/>
      <c r="J162" s="20"/>
      <c r="K162" s="33"/>
      <c r="N162" s="89"/>
      <c r="O162" s="125" t="e">
        <f>ROUND(
 ((IF(OR(R162="",R162&lt;=0),20,R162)/20)
  *(L162/15))
 /(IFERROR(IF(H162&gt;0,H162,15),15)/15)
 *100,0)</f>
        <v>#REF!</v>
      </c>
      <c r="P162" s="125" t="e">
        <f>ROUND(((R162/20)*(L162/15)*(S162/15)*(1+W162/200))/(H162/15)*100,0)</f>
        <v>#REF!</v>
      </c>
      <c r="Q162" s="147" t="e">
        <f>T20D35746[[#This Row],[スコア⑤]]/T20D35746[[#This Row],[スコア③]]</f>
        <v>#REF!</v>
      </c>
      <c r="R162" s="76" t="e">
        <f>#REF!+#REF!</f>
        <v>#REF!</v>
      </c>
      <c r="W162" s="109" t="e">
        <f>(T20D35746[[#This Row],[現金及び預金（億）]]-T20D35746[[#This Row],[負債（億）]])/T20D35746[[#This Row],[総資産]]*100</f>
        <v>#DIV/0!</v>
      </c>
    </row>
    <row r="163" spans="3:23" x14ac:dyDescent="0.25">
      <c r="C163" s="71" t="str">
        <f>IFERROR(_xll.RssMarket($A163,"市場部名称"),"")</f>
        <v/>
      </c>
      <c r="D163" s="55"/>
      <c r="E163" s="55" t="str">
        <f>IFERROR(_xll.RssMarket($A163,"前日比"),"")</f>
        <v/>
      </c>
      <c r="F163" s="75" t="str">
        <f>IFERROR(_xll.RssMarket($A163,"時価総額"),"")</f>
        <v/>
      </c>
      <c r="G163" s="75" t="e">
        <f>T20D35746[[#This Row],[時価総額]]/T20D35746[[#This Row],[現在値]]</f>
        <v>#VALUE!</v>
      </c>
      <c r="H163" s="20"/>
      <c r="I163" s="38"/>
      <c r="J163" s="20"/>
      <c r="K163" s="33"/>
      <c r="N163" s="89"/>
      <c r="O163" s="125" t="e">
        <f>ROUND(
 ((IF(OR(R163="",R163&lt;=0),20,R163)/20)
  *(L163/15))
 /(IFERROR(IF(H163&gt;0,H163,15),15)/15)
 *100,0)</f>
        <v>#REF!</v>
      </c>
      <c r="P163" s="125" t="e">
        <f>ROUND(((R163/20)*(L163/15)*(S163/15)*(1+W163/200))/(H163/15)*100,0)</f>
        <v>#REF!</v>
      </c>
      <c r="Q163" s="147" t="e">
        <f>T20D35746[[#This Row],[スコア⑤]]/T20D35746[[#This Row],[スコア③]]</f>
        <v>#REF!</v>
      </c>
      <c r="R163" s="76" t="e">
        <f>#REF!+#REF!</f>
        <v>#REF!</v>
      </c>
      <c r="W163" s="109" t="e">
        <f>(T20D35746[[#This Row],[現金及び預金（億）]]-T20D35746[[#This Row],[負債（億）]])/T20D35746[[#This Row],[総資産]]*100</f>
        <v>#DIV/0!</v>
      </c>
    </row>
    <row r="164" spans="3:23" x14ac:dyDescent="0.25">
      <c r="C164" s="71" t="str">
        <f>IFERROR(_xll.RssMarket($A164,"市場部名称"),"")</f>
        <v/>
      </c>
      <c r="D164" s="55"/>
      <c r="E164" s="55" t="str">
        <f>IFERROR(_xll.RssMarket($A164,"前日比"),"")</f>
        <v/>
      </c>
      <c r="F164" s="75" t="str">
        <f>IFERROR(_xll.RssMarket($A164,"時価総額"),"")</f>
        <v/>
      </c>
      <c r="G164" s="75" t="e">
        <f>T20D35746[[#This Row],[時価総額]]/T20D35746[[#This Row],[現在値]]</f>
        <v>#VALUE!</v>
      </c>
      <c r="H164" s="20"/>
      <c r="I164" s="38"/>
      <c r="J164" s="20"/>
      <c r="K164" s="33"/>
      <c r="N164" s="89"/>
      <c r="O164" s="125" t="e">
        <f>ROUND(
 ((IF(OR(R164="",R164&lt;=0),20,R164)/20)
  *(L164/15))
 /(IFERROR(IF(H164&gt;0,H164,15),15)/15)
 *100,0)</f>
        <v>#REF!</v>
      </c>
      <c r="P164" s="125" t="e">
        <f>ROUND(((R164/20)*(L164/15)*(S164/15)*(1+W164/200))/(H164/15)*100,0)</f>
        <v>#REF!</v>
      </c>
      <c r="Q164" s="147" t="e">
        <f>T20D35746[[#This Row],[スコア⑤]]/T20D35746[[#This Row],[スコア③]]</f>
        <v>#REF!</v>
      </c>
      <c r="R164" s="76" t="e">
        <f>#REF!+#REF!</f>
        <v>#REF!</v>
      </c>
      <c r="W164" s="109" t="e">
        <f>(T20D35746[[#This Row],[現金及び預金（億）]]-T20D35746[[#This Row],[負債（億）]])/T20D35746[[#This Row],[総資産]]*100</f>
        <v>#DIV/0!</v>
      </c>
    </row>
    <row r="165" spans="3:23" x14ac:dyDescent="0.25">
      <c r="C165" s="71" t="str">
        <f>IFERROR(_xll.RssMarket($A165,"市場部名称"),"")</f>
        <v/>
      </c>
      <c r="D165" s="55"/>
      <c r="E165" s="55" t="str">
        <f>IFERROR(_xll.RssMarket($A165,"前日比"),"")</f>
        <v/>
      </c>
      <c r="F165" s="75" t="str">
        <f>IFERROR(_xll.RssMarket($A165,"時価総額"),"")</f>
        <v/>
      </c>
      <c r="G165" s="75" t="e">
        <f>T20D35746[[#This Row],[時価総額]]/T20D35746[[#This Row],[現在値]]</f>
        <v>#VALUE!</v>
      </c>
      <c r="H165" s="20"/>
      <c r="I165" s="38"/>
      <c r="J165" s="20"/>
      <c r="K165" s="33"/>
      <c r="N165" s="89"/>
      <c r="O165" s="125" t="e">
        <f>ROUND(
 ((IF(OR(R165="",R165&lt;=0),20,R165)/20)
  *(L165/15))
 /(IFERROR(IF(H165&gt;0,H165,15),15)/15)
 *100,0)</f>
        <v>#REF!</v>
      </c>
      <c r="P165" s="125" t="e">
        <f>ROUND(((R165/20)*(L165/15)*(S165/15)*(1+W165/200))/(H165/15)*100,0)</f>
        <v>#REF!</v>
      </c>
      <c r="Q165" s="147" t="e">
        <f>T20D35746[[#This Row],[スコア⑤]]/T20D35746[[#This Row],[スコア③]]</f>
        <v>#REF!</v>
      </c>
      <c r="R165" s="76" t="e">
        <f>#REF!+#REF!</f>
        <v>#REF!</v>
      </c>
      <c r="W165" s="109" t="e">
        <f>(T20D35746[[#This Row],[現金及び預金（億）]]-T20D35746[[#This Row],[負債（億）]])/T20D35746[[#This Row],[総資産]]*100</f>
        <v>#DIV/0!</v>
      </c>
    </row>
    <row r="166" spans="3:23" x14ac:dyDescent="0.25">
      <c r="C166" s="71" t="str">
        <f>IFERROR(_xll.RssMarket($A166,"市場部名称"),"")</f>
        <v/>
      </c>
      <c r="D166" s="55"/>
      <c r="E166" s="55" t="str">
        <f>IFERROR(_xll.RssMarket($A166,"前日比"),"")</f>
        <v/>
      </c>
      <c r="F166" s="75" t="str">
        <f>IFERROR(_xll.RssMarket($A166,"時価総額"),"")</f>
        <v/>
      </c>
      <c r="G166" s="75" t="e">
        <f>T20D35746[[#This Row],[時価総額]]/T20D35746[[#This Row],[現在値]]</f>
        <v>#VALUE!</v>
      </c>
      <c r="H166" s="20"/>
      <c r="I166" s="38"/>
      <c r="J166" s="20"/>
      <c r="K166" s="33"/>
      <c r="N166" s="89"/>
      <c r="O166" s="125" t="e">
        <f>ROUND(
 ((IF(OR(R166="",R166&lt;=0),20,R166)/20)
  *(L166/15))
 /(IFERROR(IF(H166&gt;0,H166,15),15)/15)
 *100,0)</f>
        <v>#REF!</v>
      </c>
      <c r="P166" s="125" t="e">
        <f>ROUND(((R166/20)*(L166/15)*(S166/15)*(1+W166/200))/(H166/15)*100,0)</f>
        <v>#REF!</v>
      </c>
      <c r="Q166" s="147" t="e">
        <f>T20D35746[[#This Row],[スコア⑤]]/T20D35746[[#This Row],[スコア③]]</f>
        <v>#REF!</v>
      </c>
      <c r="R166" s="76" t="e">
        <f>#REF!+#REF!</f>
        <v>#REF!</v>
      </c>
      <c r="W166" s="109" t="e">
        <f>(T20D35746[[#This Row],[現金及び預金（億）]]-T20D35746[[#This Row],[負債（億）]])/T20D35746[[#This Row],[総資産]]*100</f>
        <v>#DIV/0!</v>
      </c>
    </row>
    <row r="167" spans="3:23" x14ac:dyDescent="0.25">
      <c r="C167" s="71" t="str">
        <f>IFERROR(_xll.RssMarket($A167,"市場部名称"),"")</f>
        <v/>
      </c>
      <c r="D167" s="55"/>
      <c r="E167" s="55" t="str">
        <f>IFERROR(_xll.RssMarket($A167,"前日比"),"")</f>
        <v/>
      </c>
      <c r="F167" s="75" t="str">
        <f>IFERROR(_xll.RssMarket($A167,"時価総額"),"")</f>
        <v/>
      </c>
      <c r="G167" s="75" t="e">
        <f>T20D35746[[#This Row],[時価総額]]/T20D35746[[#This Row],[現在値]]</f>
        <v>#VALUE!</v>
      </c>
      <c r="H167" s="20"/>
      <c r="I167" s="38"/>
      <c r="J167" s="20"/>
      <c r="K167" s="33"/>
      <c r="N167" s="89"/>
      <c r="O167" s="125" t="e">
        <f>ROUND(
 ((IF(OR(R167="",R167&lt;=0),20,R167)/20)
  *(L167/15))
 /(IFERROR(IF(H167&gt;0,H167,15),15)/15)
 *100,0)</f>
        <v>#REF!</v>
      </c>
      <c r="P167" s="125" t="e">
        <f>ROUND(((R167/20)*(L167/15)*(S167/15)*(1+W167/200))/(H167/15)*100,0)</f>
        <v>#REF!</v>
      </c>
      <c r="Q167" s="147" t="e">
        <f>T20D35746[[#This Row],[スコア⑤]]/T20D35746[[#This Row],[スコア③]]</f>
        <v>#REF!</v>
      </c>
      <c r="R167" s="76" t="e">
        <f>#REF!+#REF!</f>
        <v>#REF!</v>
      </c>
      <c r="W167" s="109" t="e">
        <f>(T20D35746[[#This Row],[現金及び預金（億）]]-T20D35746[[#This Row],[負債（億）]])/T20D35746[[#This Row],[総資産]]*100</f>
        <v>#DIV/0!</v>
      </c>
    </row>
    <row r="168" spans="3:23" x14ac:dyDescent="0.25">
      <c r="C168" s="71" t="str">
        <f>IFERROR(_xll.RssMarket($A168,"市場部名称"),"")</f>
        <v/>
      </c>
      <c r="D168" s="55"/>
      <c r="E168" s="55" t="str">
        <f>IFERROR(_xll.RssMarket($A168,"前日比"),"")</f>
        <v/>
      </c>
      <c r="F168" s="75" t="str">
        <f>IFERROR(_xll.RssMarket($A168,"時価総額"),"")</f>
        <v/>
      </c>
      <c r="G168" s="75" t="e">
        <f>T20D35746[[#This Row],[時価総額]]/T20D35746[[#This Row],[現在値]]</f>
        <v>#VALUE!</v>
      </c>
      <c r="H168" s="20"/>
      <c r="I168" s="38"/>
      <c r="J168" s="20"/>
      <c r="K168" s="33"/>
      <c r="N168" s="89"/>
      <c r="O168" s="125" t="e">
        <f>ROUND(
 ((IF(OR(R168="",R168&lt;=0),20,R168)/20)
  *(L168/15))
 /(IFERROR(IF(H168&gt;0,H168,15),15)/15)
 *100,0)</f>
        <v>#REF!</v>
      </c>
      <c r="P168" s="125" t="e">
        <f>ROUND(((R168/20)*(L168/15)*(S168/15)*(1+W168/200))/(H168/15)*100,0)</f>
        <v>#REF!</v>
      </c>
      <c r="Q168" s="147" t="e">
        <f>T20D35746[[#This Row],[スコア⑤]]/T20D35746[[#This Row],[スコア③]]</f>
        <v>#REF!</v>
      </c>
      <c r="R168" s="76" t="e">
        <f>#REF!+#REF!</f>
        <v>#REF!</v>
      </c>
      <c r="W168" s="109" t="e">
        <f>(T20D35746[[#This Row],[現金及び預金（億）]]-T20D35746[[#This Row],[負債（億）]])/T20D35746[[#This Row],[総資産]]*100</f>
        <v>#DIV/0!</v>
      </c>
    </row>
    <row r="169" spans="3:23" x14ac:dyDescent="0.25">
      <c r="C169" s="71" t="str">
        <f>IFERROR(_xll.RssMarket($A169,"市場部名称"),"")</f>
        <v/>
      </c>
      <c r="D169" s="55"/>
      <c r="E169" s="55" t="str">
        <f>IFERROR(_xll.RssMarket($A169,"前日比"),"")</f>
        <v/>
      </c>
      <c r="F169" s="75" t="str">
        <f>IFERROR(_xll.RssMarket($A169,"時価総額"),"")</f>
        <v/>
      </c>
      <c r="G169" s="75" t="e">
        <f>T20D35746[[#This Row],[時価総額]]/T20D35746[[#This Row],[現在値]]</f>
        <v>#VALUE!</v>
      </c>
      <c r="H169" s="20"/>
      <c r="I169" s="38"/>
      <c r="J169" s="20"/>
      <c r="K169" s="33"/>
      <c r="N169" s="89"/>
      <c r="O169" s="125" t="e">
        <f>ROUND(
 ((IF(OR(R169="",R169&lt;=0),20,R169)/20)
  *(L169/15))
 /(IFERROR(IF(H169&gt;0,H169,15),15)/15)
 *100,0)</f>
        <v>#REF!</v>
      </c>
      <c r="P169" s="125" t="e">
        <f>ROUND(((R169/20)*(L169/15)*(S169/15)*(1+W169/200))/(H169/15)*100,0)</f>
        <v>#REF!</v>
      </c>
      <c r="Q169" s="147" t="e">
        <f>T20D35746[[#This Row],[スコア⑤]]/T20D35746[[#This Row],[スコア③]]</f>
        <v>#REF!</v>
      </c>
      <c r="R169" s="76" t="e">
        <f>#REF!+#REF!</f>
        <v>#REF!</v>
      </c>
      <c r="W169" s="109" t="e">
        <f>(T20D35746[[#This Row],[現金及び預金（億）]]-T20D35746[[#This Row],[負債（億）]])/T20D35746[[#This Row],[総資産]]*100</f>
        <v>#DIV/0!</v>
      </c>
    </row>
    <row r="170" spans="3:23" x14ac:dyDescent="0.25">
      <c r="C170" s="71" t="str">
        <f>IFERROR(_xll.RssMarket($A170,"市場部名称"),"")</f>
        <v/>
      </c>
      <c r="D170" s="55"/>
      <c r="E170" s="55" t="str">
        <f>IFERROR(_xll.RssMarket($A170,"前日比"),"")</f>
        <v/>
      </c>
      <c r="F170" s="75" t="str">
        <f>IFERROR(_xll.RssMarket($A170,"時価総額"),"")</f>
        <v/>
      </c>
      <c r="G170" s="75" t="e">
        <f>T20D35746[[#This Row],[時価総額]]/T20D35746[[#This Row],[現在値]]</f>
        <v>#VALUE!</v>
      </c>
      <c r="H170" s="20"/>
      <c r="I170" s="38"/>
      <c r="J170" s="20"/>
      <c r="K170" s="33"/>
      <c r="N170" s="89"/>
      <c r="O170" s="125" t="e">
        <f>ROUND(
 ((IF(OR(R170="",R170&lt;=0),20,R170)/20)
  *(L170/15))
 /(IFERROR(IF(H170&gt;0,H170,15),15)/15)
 *100,0)</f>
        <v>#REF!</v>
      </c>
      <c r="P170" s="125" t="e">
        <f>ROUND(((R170/20)*(L170/15)*(S170/15)*(1+W170/200))/(H170/15)*100,0)</f>
        <v>#REF!</v>
      </c>
      <c r="Q170" s="147" t="e">
        <f>T20D35746[[#This Row],[スコア⑤]]/T20D35746[[#This Row],[スコア③]]</f>
        <v>#REF!</v>
      </c>
      <c r="R170" s="76" t="e">
        <f>#REF!+#REF!</f>
        <v>#REF!</v>
      </c>
      <c r="W170" s="109" t="e">
        <f>(T20D35746[[#This Row],[現金及び預金（億）]]-T20D35746[[#This Row],[負債（億）]])/T20D35746[[#This Row],[総資産]]*100</f>
        <v>#DIV/0!</v>
      </c>
    </row>
    <row r="171" spans="3:23" x14ac:dyDescent="0.25">
      <c r="C171" s="71" t="str">
        <f>IFERROR(_xll.RssMarket($A171,"市場部名称"),"")</f>
        <v/>
      </c>
      <c r="D171" s="55"/>
      <c r="E171" s="55" t="str">
        <f>IFERROR(_xll.RssMarket($A171,"前日比"),"")</f>
        <v/>
      </c>
      <c r="F171" s="75" t="str">
        <f>IFERROR(_xll.RssMarket($A171,"時価総額"),"")</f>
        <v/>
      </c>
      <c r="G171" s="75" t="e">
        <f>T20D35746[[#This Row],[時価総額]]/T20D35746[[#This Row],[現在値]]</f>
        <v>#VALUE!</v>
      </c>
      <c r="H171" s="20"/>
      <c r="I171" s="38"/>
      <c r="J171" s="20"/>
      <c r="K171" s="33"/>
      <c r="N171" s="89"/>
      <c r="O171" s="125" t="e">
        <f>ROUND(
 ((IF(OR(R171="",R171&lt;=0),20,R171)/20)
  *(L171/15))
 /(IFERROR(IF(H171&gt;0,H171,15),15)/15)
 *100,0)</f>
        <v>#REF!</v>
      </c>
      <c r="P171" s="125" t="e">
        <f>ROUND(((R171/20)*(L171/15)*(S171/15)*(1+W171/200))/(H171/15)*100,0)</f>
        <v>#REF!</v>
      </c>
      <c r="Q171" s="147" t="e">
        <f>T20D35746[[#This Row],[スコア⑤]]/T20D35746[[#This Row],[スコア③]]</f>
        <v>#REF!</v>
      </c>
      <c r="R171" s="76" t="e">
        <f>#REF!+#REF!</f>
        <v>#REF!</v>
      </c>
      <c r="W171" s="109" t="e">
        <f>(T20D35746[[#This Row],[現金及び預金（億）]]-T20D35746[[#This Row],[負債（億）]])/T20D35746[[#This Row],[総資産]]*100</f>
        <v>#DIV/0!</v>
      </c>
    </row>
    <row r="172" spans="3:23" x14ac:dyDescent="0.25">
      <c r="C172" s="71" t="str">
        <f>IFERROR(_xll.RssMarket($A172,"市場部名称"),"")</f>
        <v/>
      </c>
      <c r="D172" s="55"/>
      <c r="E172" s="55" t="str">
        <f>IFERROR(_xll.RssMarket($A172,"前日比"),"")</f>
        <v/>
      </c>
      <c r="F172" s="75" t="str">
        <f>IFERROR(_xll.RssMarket($A172,"時価総額"),"")</f>
        <v/>
      </c>
      <c r="G172" s="75" t="e">
        <f>T20D35746[[#This Row],[時価総額]]/T20D35746[[#This Row],[現在値]]</f>
        <v>#VALUE!</v>
      </c>
      <c r="H172" s="20"/>
      <c r="I172" s="38"/>
      <c r="J172" s="20"/>
      <c r="K172" s="33"/>
      <c r="N172" s="89"/>
      <c r="O172" s="125" t="e">
        <f>ROUND(
 ((IF(OR(R172="",R172&lt;=0),20,R172)/20)
  *(L172/15))
 /(IFERROR(IF(H172&gt;0,H172,15),15)/15)
 *100,0)</f>
        <v>#REF!</v>
      </c>
      <c r="P172" s="125" t="e">
        <f>ROUND(((R172/20)*(L172/15)*(S172/15)*(1+W172/200))/(H172/15)*100,0)</f>
        <v>#REF!</v>
      </c>
      <c r="Q172" s="147" t="e">
        <f>T20D35746[[#This Row],[スコア⑤]]/T20D35746[[#This Row],[スコア③]]</f>
        <v>#REF!</v>
      </c>
      <c r="R172" s="76" t="e">
        <f>#REF!+#REF!</f>
        <v>#REF!</v>
      </c>
      <c r="W172" s="109" t="e">
        <f>(T20D35746[[#This Row],[現金及び預金（億）]]-T20D35746[[#This Row],[負債（億）]])/T20D35746[[#This Row],[総資産]]*100</f>
        <v>#DIV/0!</v>
      </c>
    </row>
    <row r="173" spans="3:23" x14ac:dyDescent="0.25">
      <c r="C173" s="71" t="str">
        <f>IFERROR(_xll.RssMarket($A173,"市場部名称"),"")</f>
        <v/>
      </c>
      <c r="D173" s="55"/>
      <c r="E173" s="55" t="str">
        <f>IFERROR(_xll.RssMarket($A173,"前日比"),"")</f>
        <v/>
      </c>
      <c r="F173" s="75" t="str">
        <f>IFERROR(_xll.RssMarket($A173,"時価総額"),"")</f>
        <v/>
      </c>
      <c r="G173" s="75" t="e">
        <f>T20D35746[[#This Row],[時価総額]]/T20D35746[[#This Row],[現在値]]</f>
        <v>#VALUE!</v>
      </c>
      <c r="H173" s="20"/>
      <c r="I173" s="38"/>
      <c r="J173" s="20"/>
      <c r="K173" s="33"/>
      <c r="N173" s="89"/>
      <c r="O173" s="125" t="e">
        <f>ROUND(
 ((IF(OR(R173="",R173&lt;=0),20,R173)/20)
  *(L173/15))
 /(IFERROR(IF(H173&gt;0,H173,15),15)/15)
 *100,0)</f>
        <v>#REF!</v>
      </c>
      <c r="P173" s="125" t="e">
        <f>ROUND(((R173/20)*(L173/15)*(S173/15)*(1+W173/200))/(H173/15)*100,0)</f>
        <v>#REF!</v>
      </c>
      <c r="Q173" s="147" t="e">
        <f>T20D35746[[#This Row],[スコア⑤]]/T20D35746[[#This Row],[スコア③]]</f>
        <v>#REF!</v>
      </c>
      <c r="R173" s="76" t="e">
        <f>#REF!+#REF!</f>
        <v>#REF!</v>
      </c>
      <c r="W173" s="109" t="e">
        <f>(T20D35746[[#This Row],[現金及び預金（億）]]-T20D35746[[#This Row],[負債（億）]])/T20D35746[[#This Row],[総資産]]*100</f>
        <v>#DIV/0!</v>
      </c>
    </row>
    <row r="174" spans="3:23" x14ac:dyDescent="0.25">
      <c r="C174" s="71" t="str">
        <f>IFERROR(_xll.RssMarket($A174,"市場部名称"),"")</f>
        <v/>
      </c>
      <c r="D174" s="55"/>
      <c r="E174" s="55" t="str">
        <f>IFERROR(_xll.RssMarket($A174,"前日比"),"")</f>
        <v/>
      </c>
      <c r="F174" s="75" t="str">
        <f>IFERROR(_xll.RssMarket($A174,"時価総額"),"")</f>
        <v/>
      </c>
      <c r="G174" s="75" t="e">
        <f>T20D35746[[#This Row],[時価総額]]/T20D35746[[#This Row],[現在値]]</f>
        <v>#VALUE!</v>
      </c>
      <c r="H174" s="20"/>
      <c r="I174" s="38"/>
      <c r="J174" s="20"/>
      <c r="K174" s="33"/>
      <c r="N174" s="89"/>
      <c r="O174" s="125" t="e">
        <f>ROUND(
 ((IF(OR(R174="",R174&lt;=0),20,R174)/20)
  *(L174/15))
 /(IFERROR(IF(H174&gt;0,H174,15),15)/15)
 *100,0)</f>
        <v>#REF!</v>
      </c>
      <c r="P174" s="125" t="e">
        <f>ROUND(((R174/20)*(L174/15)*(S174/15)*(1+W174/200))/(H174/15)*100,0)</f>
        <v>#REF!</v>
      </c>
      <c r="Q174" s="147" t="e">
        <f>T20D35746[[#This Row],[スコア⑤]]/T20D35746[[#This Row],[スコア③]]</f>
        <v>#REF!</v>
      </c>
      <c r="R174" s="76" t="e">
        <f>#REF!+#REF!</f>
        <v>#REF!</v>
      </c>
      <c r="W174" s="109" t="e">
        <f>(T20D35746[[#This Row],[現金及び預金（億）]]-T20D35746[[#This Row],[負債（億）]])/T20D35746[[#This Row],[総資産]]*100</f>
        <v>#DIV/0!</v>
      </c>
    </row>
    <row r="175" spans="3:23" x14ac:dyDescent="0.25">
      <c r="C175" s="71" t="str">
        <f>IFERROR(_xll.RssMarket($A175,"市場部名称"),"")</f>
        <v/>
      </c>
      <c r="D175" s="55"/>
      <c r="E175" s="55" t="str">
        <f>IFERROR(_xll.RssMarket($A175,"前日比"),"")</f>
        <v/>
      </c>
      <c r="F175" s="75" t="str">
        <f>IFERROR(_xll.RssMarket($A175,"時価総額"),"")</f>
        <v/>
      </c>
      <c r="G175" s="75" t="e">
        <f>T20D35746[[#This Row],[時価総額]]/T20D35746[[#This Row],[現在値]]</f>
        <v>#VALUE!</v>
      </c>
      <c r="H175" s="20"/>
      <c r="I175" s="38"/>
      <c r="J175" s="20"/>
      <c r="K175" s="33"/>
      <c r="N175" s="89"/>
      <c r="O175" s="125" t="e">
        <f>ROUND(
 ((IF(OR(R175="",R175&lt;=0),20,R175)/20)
  *(L175/15))
 /(IFERROR(IF(H175&gt;0,H175,15),15)/15)
 *100,0)</f>
        <v>#REF!</v>
      </c>
      <c r="P175" s="125" t="e">
        <f>ROUND(((R175/20)*(L175/15)*(S175/15)*(1+W175/200))/(H175/15)*100,0)</f>
        <v>#REF!</v>
      </c>
      <c r="Q175" s="147" t="e">
        <f>T20D35746[[#This Row],[スコア⑤]]/T20D35746[[#This Row],[スコア③]]</f>
        <v>#REF!</v>
      </c>
      <c r="R175" s="76" t="e">
        <f>#REF!+#REF!</f>
        <v>#REF!</v>
      </c>
      <c r="W175" s="109" t="e">
        <f>(T20D35746[[#This Row],[現金及び預金（億）]]-T20D35746[[#This Row],[負債（億）]])/T20D35746[[#This Row],[総資産]]*100</f>
        <v>#DIV/0!</v>
      </c>
    </row>
    <row r="176" spans="3:23" x14ac:dyDescent="0.25">
      <c r="C176" s="71" t="str">
        <f>IFERROR(_xll.RssMarket($A176,"市場部名称"),"")</f>
        <v/>
      </c>
      <c r="D176" s="55"/>
      <c r="E176" s="55" t="str">
        <f>IFERROR(_xll.RssMarket($A176,"前日比"),"")</f>
        <v/>
      </c>
      <c r="F176" s="75" t="str">
        <f>IFERROR(_xll.RssMarket($A176,"時価総額"),"")</f>
        <v/>
      </c>
      <c r="G176" s="75" t="e">
        <f>T20D35746[[#This Row],[時価総額]]/T20D35746[[#This Row],[現在値]]</f>
        <v>#VALUE!</v>
      </c>
      <c r="H176" s="20"/>
      <c r="I176" s="38"/>
      <c r="J176" s="20"/>
      <c r="K176" s="33"/>
      <c r="N176" s="89"/>
      <c r="O176" s="125" t="e">
        <f>ROUND(
 ((IF(OR(R176="",R176&lt;=0),20,R176)/20)
  *(L176/15))
 /(IFERROR(IF(H176&gt;0,H176,15),15)/15)
 *100,0)</f>
        <v>#REF!</v>
      </c>
      <c r="P176" s="125" t="e">
        <f>ROUND(((R176/20)*(L176/15)*(S176/15)*(1+W176/200))/(H176/15)*100,0)</f>
        <v>#REF!</v>
      </c>
      <c r="Q176" s="147" t="e">
        <f>T20D35746[[#This Row],[スコア⑤]]/T20D35746[[#This Row],[スコア③]]</f>
        <v>#REF!</v>
      </c>
      <c r="R176" s="76" t="e">
        <f>#REF!+#REF!</f>
        <v>#REF!</v>
      </c>
      <c r="W176" s="109" t="e">
        <f>(T20D35746[[#This Row],[現金及び預金（億）]]-T20D35746[[#This Row],[負債（億）]])/T20D35746[[#This Row],[総資産]]*100</f>
        <v>#DIV/0!</v>
      </c>
    </row>
    <row r="177" spans="3:23" x14ac:dyDescent="0.25">
      <c r="C177" s="71" t="str">
        <f>IFERROR(_xll.RssMarket($A177,"市場部名称"),"")</f>
        <v/>
      </c>
      <c r="D177" s="55"/>
      <c r="E177" s="55" t="str">
        <f>IFERROR(_xll.RssMarket($A177,"前日比"),"")</f>
        <v/>
      </c>
      <c r="F177" s="75" t="str">
        <f>IFERROR(_xll.RssMarket($A177,"時価総額"),"")</f>
        <v/>
      </c>
      <c r="G177" s="75" t="e">
        <f>T20D35746[[#This Row],[時価総額]]/T20D35746[[#This Row],[現在値]]</f>
        <v>#VALUE!</v>
      </c>
      <c r="H177" s="20"/>
      <c r="I177" s="38"/>
      <c r="J177" s="20"/>
      <c r="K177" s="33"/>
      <c r="N177" s="89"/>
      <c r="O177" s="125" t="e">
        <f>ROUND(
 ((IF(OR(R177="",R177&lt;=0),20,R177)/20)
  *(L177/15))
 /(IFERROR(IF(H177&gt;0,H177,15),15)/15)
 *100,0)</f>
        <v>#REF!</v>
      </c>
      <c r="P177" s="125" t="e">
        <f>ROUND(((R177/20)*(L177/15)*(S177/15)*(1+W177/200))/(H177/15)*100,0)</f>
        <v>#REF!</v>
      </c>
      <c r="Q177" s="147" t="e">
        <f>T20D35746[[#This Row],[スコア⑤]]/T20D35746[[#This Row],[スコア③]]</f>
        <v>#REF!</v>
      </c>
      <c r="R177" s="76" t="e">
        <f>#REF!+#REF!</f>
        <v>#REF!</v>
      </c>
      <c r="W177" s="109" t="e">
        <f>(T20D35746[[#This Row],[現金及び預金（億）]]-T20D35746[[#This Row],[負債（億）]])/T20D35746[[#This Row],[総資産]]*100</f>
        <v>#DIV/0!</v>
      </c>
    </row>
    <row r="178" spans="3:23" x14ac:dyDescent="0.25">
      <c r="C178" s="71" t="str">
        <f>IFERROR(_xll.RssMarket($A178,"市場部名称"),"")</f>
        <v/>
      </c>
      <c r="D178" s="55"/>
      <c r="E178" s="55" t="str">
        <f>IFERROR(_xll.RssMarket($A178,"前日比"),"")</f>
        <v/>
      </c>
      <c r="F178" s="75" t="str">
        <f>IFERROR(_xll.RssMarket($A178,"時価総額"),"")</f>
        <v/>
      </c>
      <c r="G178" s="75" t="e">
        <f>T20D35746[[#This Row],[時価総額]]/T20D35746[[#This Row],[現在値]]</f>
        <v>#VALUE!</v>
      </c>
      <c r="H178" s="20"/>
      <c r="I178" s="38"/>
      <c r="J178" s="20"/>
      <c r="K178" s="33"/>
      <c r="N178" s="89"/>
      <c r="O178" s="125" t="e">
        <f>ROUND(
 ((IF(OR(R178="",R178&lt;=0),20,R178)/20)
  *(L178/15))
 /(IFERROR(IF(H178&gt;0,H178,15),15)/15)
 *100,0)</f>
        <v>#REF!</v>
      </c>
      <c r="P178" s="125" t="e">
        <f>ROUND(((R178/20)*(L178/15)*(S178/15)*(1+W178/200))/(H178/15)*100,0)</f>
        <v>#REF!</v>
      </c>
      <c r="Q178" s="147" t="e">
        <f>T20D35746[[#This Row],[スコア⑤]]/T20D35746[[#This Row],[スコア③]]</f>
        <v>#REF!</v>
      </c>
      <c r="R178" s="76" t="e">
        <f>#REF!+#REF!</f>
        <v>#REF!</v>
      </c>
      <c r="W178" s="109" t="e">
        <f>(T20D35746[[#This Row],[現金及び預金（億）]]-T20D35746[[#This Row],[負債（億）]])/T20D35746[[#This Row],[総資産]]*100</f>
        <v>#DIV/0!</v>
      </c>
    </row>
    <row r="179" spans="3:23" x14ac:dyDescent="0.25">
      <c r="C179" s="71" t="str">
        <f>IFERROR(_xll.RssMarket($A179,"市場部名称"),"")</f>
        <v/>
      </c>
      <c r="D179" s="55"/>
      <c r="E179" s="55" t="str">
        <f>IFERROR(_xll.RssMarket($A179,"前日比"),"")</f>
        <v/>
      </c>
      <c r="F179" s="75" t="str">
        <f>IFERROR(_xll.RssMarket($A179,"時価総額"),"")</f>
        <v/>
      </c>
      <c r="G179" s="75" t="e">
        <f>T20D35746[[#This Row],[時価総額]]/T20D35746[[#This Row],[現在値]]</f>
        <v>#VALUE!</v>
      </c>
      <c r="H179" s="20"/>
      <c r="I179" s="38"/>
      <c r="J179" s="20"/>
      <c r="K179" s="33"/>
      <c r="N179" s="89"/>
      <c r="O179" s="125" t="e">
        <f>ROUND(
 ((IF(OR(R179="",R179&lt;=0),20,R179)/20)
  *(L179/15))
 /(IFERROR(IF(H179&gt;0,H179,15),15)/15)
 *100,0)</f>
        <v>#REF!</v>
      </c>
      <c r="P179" s="125" t="e">
        <f>ROUND(((R179/20)*(L179/15)*(S179/15)*(1+W179/200))/(H179/15)*100,0)</f>
        <v>#REF!</v>
      </c>
      <c r="Q179" s="147" t="e">
        <f>T20D35746[[#This Row],[スコア⑤]]/T20D35746[[#This Row],[スコア③]]</f>
        <v>#REF!</v>
      </c>
      <c r="R179" s="76" t="e">
        <f>#REF!+#REF!</f>
        <v>#REF!</v>
      </c>
      <c r="W179" s="109" t="e">
        <f>(T20D35746[[#This Row],[現金及び預金（億）]]-T20D35746[[#This Row],[負債（億）]])/T20D35746[[#This Row],[総資産]]*100</f>
        <v>#DIV/0!</v>
      </c>
    </row>
    <row r="180" spans="3:23" x14ac:dyDescent="0.25">
      <c r="C180" s="71" t="str">
        <f>IFERROR(_xll.RssMarket($A180,"市場部名称"),"")</f>
        <v/>
      </c>
      <c r="D180" s="55"/>
      <c r="E180" s="55" t="str">
        <f>IFERROR(_xll.RssMarket($A180,"前日比"),"")</f>
        <v/>
      </c>
      <c r="F180" s="75" t="str">
        <f>IFERROR(_xll.RssMarket($A180,"時価総額"),"")</f>
        <v/>
      </c>
      <c r="G180" s="75" t="e">
        <f>T20D35746[[#This Row],[時価総額]]/T20D35746[[#This Row],[現在値]]</f>
        <v>#VALUE!</v>
      </c>
      <c r="H180" s="20"/>
      <c r="I180" s="38"/>
      <c r="J180" s="20"/>
      <c r="K180" s="33"/>
      <c r="N180" s="89"/>
      <c r="O180" s="125" t="e">
        <f>ROUND(
 ((IF(OR(R180="",R180&lt;=0),20,R180)/20)
  *(L180/15))
 /(IFERROR(IF(H180&gt;0,H180,15),15)/15)
 *100,0)</f>
        <v>#REF!</v>
      </c>
      <c r="P180" s="125" t="e">
        <f>ROUND(((R180/20)*(L180/15)*(S180/15)*(1+W180/200))/(H180/15)*100,0)</f>
        <v>#REF!</v>
      </c>
      <c r="Q180" s="147" t="e">
        <f>T20D35746[[#This Row],[スコア⑤]]/T20D35746[[#This Row],[スコア③]]</f>
        <v>#REF!</v>
      </c>
      <c r="R180" s="76" t="e">
        <f>#REF!+#REF!</f>
        <v>#REF!</v>
      </c>
      <c r="W180" s="109" t="e">
        <f>(T20D35746[[#This Row],[現金及び預金（億）]]-T20D35746[[#This Row],[負債（億）]])/T20D35746[[#This Row],[総資産]]*100</f>
        <v>#DIV/0!</v>
      </c>
    </row>
    <row r="181" spans="3:23" x14ac:dyDescent="0.25">
      <c r="C181" s="71" t="str">
        <f>IFERROR(_xll.RssMarket($A181,"市場部名称"),"")</f>
        <v/>
      </c>
      <c r="D181" s="55"/>
      <c r="E181" s="55" t="str">
        <f>IFERROR(_xll.RssMarket($A181,"前日比"),"")</f>
        <v/>
      </c>
      <c r="F181" s="75" t="str">
        <f>IFERROR(_xll.RssMarket($A181,"時価総額"),"")</f>
        <v/>
      </c>
      <c r="G181" s="75" t="e">
        <f>T20D35746[[#This Row],[時価総額]]/T20D35746[[#This Row],[現在値]]</f>
        <v>#VALUE!</v>
      </c>
      <c r="H181" s="20"/>
      <c r="I181" s="38"/>
      <c r="J181" s="20"/>
      <c r="K181" s="33"/>
      <c r="N181" s="89"/>
      <c r="O181" s="125" t="e">
        <f>ROUND(
 ((IF(OR(R181="",R181&lt;=0),20,R181)/20)
  *(L181/15))
 /(IFERROR(IF(H181&gt;0,H181,15),15)/15)
 *100,0)</f>
        <v>#REF!</v>
      </c>
      <c r="P181" s="125" t="e">
        <f>ROUND(((R181/20)*(L181/15)*(S181/15)*(1+W181/200))/(H181/15)*100,0)</f>
        <v>#REF!</v>
      </c>
      <c r="Q181" s="147" t="e">
        <f>T20D35746[[#This Row],[スコア⑤]]/T20D35746[[#This Row],[スコア③]]</f>
        <v>#REF!</v>
      </c>
      <c r="R181" s="76" t="e">
        <f>#REF!+#REF!</f>
        <v>#REF!</v>
      </c>
      <c r="W181" s="109" t="e">
        <f>(T20D35746[[#This Row],[現金及び預金（億）]]-T20D35746[[#This Row],[負債（億）]])/T20D35746[[#This Row],[総資産]]*100</f>
        <v>#DIV/0!</v>
      </c>
    </row>
    <row r="182" spans="3:23" x14ac:dyDescent="0.25">
      <c r="C182" s="71" t="str">
        <f>IFERROR(_xll.RssMarket($A182,"市場部名称"),"")</f>
        <v/>
      </c>
      <c r="D182" s="55"/>
      <c r="E182" s="55" t="str">
        <f>IFERROR(_xll.RssMarket($A182,"前日比"),"")</f>
        <v/>
      </c>
      <c r="F182" s="75" t="str">
        <f>IFERROR(_xll.RssMarket($A182,"時価総額"),"")</f>
        <v/>
      </c>
      <c r="G182" s="75" t="e">
        <f>T20D35746[[#This Row],[時価総額]]/T20D35746[[#This Row],[現在値]]</f>
        <v>#VALUE!</v>
      </c>
      <c r="H182" s="20"/>
      <c r="I182" s="38"/>
      <c r="J182" s="20"/>
      <c r="K182" s="33"/>
      <c r="N182" s="89"/>
      <c r="O182" s="125" t="e">
        <f>ROUND(
 ((IF(OR(R182="",R182&lt;=0),20,R182)/20)
  *(L182/15))
 /(IFERROR(IF(H182&gt;0,H182,15),15)/15)
 *100,0)</f>
        <v>#REF!</v>
      </c>
      <c r="P182" s="125" t="e">
        <f>ROUND(((R182/20)*(L182/15)*(S182/15)*(1+W182/200))/(H182/15)*100,0)</f>
        <v>#REF!</v>
      </c>
      <c r="Q182" s="147" t="e">
        <f>T20D35746[[#This Row],[スコア⑤]]/T20D35746[[#This Row],[スコア③]]</f>
        <v>#REF!</v>
      </c>
      <c r="R182" s="76" t="e">
        <f>#REF!+#REF!</f>
        <v>#REF!</v>
      </c>
      <c r="W182" s="109" t="e">
        <f>(T20D35746[[#This Row],[現金及び預金（億）]]-T20D35746[[#This Row],[負債（億）]])/T20D35746[[#This Row],[総資産]]*100</f>
        <v>#DIV/0!</v>
      </c>
    </row>
    <row r="183" spans="3:23" x14ac:dyDescent="0.25">
      <c r="C183" s="71" t="str">
        <f>IFERROR(_xll.RssMarket($A183,"市場部名称"),"")</f>
        <v/>
      </c>
      <c r="D183" s="55"/>
      <c r="E183" s="55" t="str">
        <f>IFERROR(_xll.RssMarket($A183,"前日比"),"")</f>
        <v/>
      </c>
      <c r="F183" s="75" t="str">
        <f>IFERROR(_xll.RssMarket($A183,"時価総額"),"")</f>
        <v/>
      </c>
      <c r="G183" s="75" t="e">
        <f>T20D35746[[#This Row],[時価総額]]/T20D35746[[#This Row],[現在値]]</f>
        <v>#VALUE!</v>
      </c>
      <c r="H183" s="20"/>
      <c r="I183" s="38"/>
      <c r="J183" s="20"/>
      <c r="K183" s="33"/>
      <c r="N183" s="89"/>
      <c r="O183" s="125" t="e">
        <f>ROUND(
 ((IF(OR(R183="",R183&lt;=0),20,R183)/20)
  *(L183/15))
 /(IFERROR(IF(H183&gt;0,H183,15),15)/15)
 *100,0)</f>
        <v>#REF!</v>
      </c>
      <c r="P183" s="125" t="e">
        <f>ROUND(((R183/20)*(L183/15)*(S183/15)*(1+W183/200))/(H183/15)*100,0)</f>
        <v>#REF!</v>
      </c>
      <c r="Q183" s="147" t="e">
        <f>T20D35746[[#This Row],[スコア⑤]]/T20D35746[[#This Row],[スコア③]]</f>
        <v>#REF!</v>
      </c>
      <c r="R183" s="76" t="e">
        <f>#REF!+#REF!</f>
        <v>#REF!</v>
      </c>
      <c r="W183" s="109" t="e">
        <f>(T20D35746[[#This Row],[現金及び預金（億）]]-T20D35746[[#This Row],[負債（億）]])/T20D35746[[#This Row],[総資産]]*100</f>
        <v>#DIV/0!</v>
      </c>
    </row>
    <row r="184" spans="3:23" x14ac:dyDescent="0.25">
      <c r="C184" s="71" t="str">
        <f>IFERROR(_xll.RssMarket($A184,"市場部名称"),"")</f>
        <v/>
      </c>
      <c r="D184" s="55"/>
      <c r="E184" s="55" t="str">
        <f>IFERROR(_xll.RssMarket($A184,"前日比"),"")</f>
        <v/>
      </c>
      <c r="F184" s="75" t="str">
        <f>IFERROR(_xll.RssMarket($A184,"時価総額"),"")</f>
        <v/>
      </c>
      <c r="G184" s="75" t="e">
        <f>T20D35746[[#This Row],[時価総額]]/T20D35746[[#This Row],[現在値]]</f>
        <v>#VALUE!</v>
      </c>
      <c r="H184" s="20"/>
      <c r="I184" s="38"/>
      <c r="J184" s="20"/>
      <c r="K184" s="33"/>
      <c r="N184" s="89"/>
      <c r="O184" s="125" t="e">
        <f>ROUND(
 ((IF(OR(R184="",R184&lt;=0),20,R184)/20)
  *(L184/15))
 /(IFERROR(IF(H184&gt;0,H184,15),15)/15)
 *100,0)</f>
        <v>#REF!</v>
      </c>
      <c r="P184" s="125" t="e">
        <f>ROUND(((R184/20)*(L184/15)*(S184/15)*(1+W184/200))/(H184/15)*100,0)</f>
        <v>#REF!</v>
      </c>
      <c r="Q184" s="147" t="e">
        <f>T20D35746[[#This Row],[スコア⑤]]/T20D35746[[#This Row],[スコア③]]</f>
        <v>#REF!</v>
      </c>
      <c r="R184" s="76" t="e">
        <f>#REF!+#REF!</f>
        <v>#REF!</v>
      </c>
      <c r="W184" s="109" t="e">
        <f>(T20D35746[[#This Row],[現金及び預金（億）]]-T20D35746[[#This Row],[負債（億）]])/T20D35746[[#This Row],[総資産]]*100</f>
        <v>#DIV/0!</v>
      </c>
    </row>
    <row r="185" spans="3:23" x14ac:dyDescent="0.25">
      <c r="C185" s="71" t="str">
        <f>IFERROR(_xll.RssMarket($A185,"市場部名称"),"")</f>
        <v/>
      </c>
      <c r="D185" s="55"/>
      <c r="E185" s="55" t="str">
        <f>IFERROR(_xll.RssMarket($A185,"前日比"),"")</f>
        <v/>
      </c>
      <c r="F185" s="75" t="str">
        <f>IFERROR(_xll.RssMarket($A185,"時価総額"),"")</f>
        <v/>
      </c>
      <c r="G185" s="75" t="e">
        <f>T20D35746[[#This Row],[時価総額]]/T20D35746[[#This Row],[現在値]]</f>
        <v>#VALUE!</v>
      </c>
      <c r="H185" s="20"/>
      <c r="I185" s="38"/>
      <c r="J185" s="20"/>
      <c r="K185" s="33"/>
      <c r="N185" s="89"/>
      <c r="O185" s="125" t="e">
        <f>ROUND(
 ((IF(OR(R185="",R185&lt;=0),20,R185)/20)
  *(L185/15))
 /(IFERROR(IF(H185&gt;0,H185,15),15)/15)
 *100,0)</f>
        <v>#REF!</v>
      </c>
      <c r="P185" s="125" t="e">
        <f>ROUND(((R185/20)*(L185/15)*(S185/15)*(1+W185/200))/(H185/15)*100,0)</f>
        <v>#REF!</v>
      </c>
      <c r="Q185" s="147" t="e">
        <f>T20D35746[[#This Row],[スコア⑤]]/T20D35746[[#This Row],[スコア③]]</f>
        <v>#REF!</v>
      </c>
      <c r="R185" s="76" t="e">
        <f>#REF!+#REF!</f>
        <v>#REF!</v>
      </c>
      <c r="W185" s="109" t="e">
        <f>(T20D35746[[#This Row],[現金及び預金（億）]]-T20D35746[[#This Row],[負債（億）]])/T20D35746[[#This Row],[総資産]]*100</f>
        <v>#DIV/0!</v>
      </c>
    </row>
    <row r="186" spans="3:23" x14ac:dyDescent="0.25">
      <c r="C186" s="71" t="str">
        <f>IFERROR(_xll.RssMarket($A186,"市場部名称"),"")</f>
        <v/>
      </c>
      <c r="D186" s="55"/>
      <c r="E186" s="55" t="str">
        <f>IFERROR(_xll.RssMarket($A186,"前日比"),"")</f>
        <v/>
      </c>
      <c r="F186" s="75" t="str">
        <f>IFERROR(_xll.RssMarket($A186,"時価総額"),"")</f>
        <v/>
      </c>
      <c r="G186" s="75" t="e">
        <f>T20D35746[[#This Row],[時価総額]]/T20D35746[[#This Row],[現在値]]</f>
        <v>#VALUE!</v>
      </c>
      <c r="H186" s="20"/>
      <c r="I186" s="38"/>
      <c r="J186" s="20"/>
      <c r="K186" s="33"/>
      <c r="N186" s="89"/>
      <c r="O186" s="125" t="e">
        <f>ROUND(
 ((IF(OR(R186="",R186&lt;=0),20,R186)/20)
  *(L186/15))
 /(IFERROR(IF(H186&gt;0,H186,15),15)/15)
 *100,0)</f>
        <v>#REF!</v>
      </c>
      <c r="P186" s="125" t="e">
        <f>ROUND(((R186/20)*(L186/15)*(S186/15)*(1+W186/200))/(H186/15)*100,0)</f>
        <v>#REF!</v>
      </c>
      <c r="Q186" s="147" t="e">
        <f>T20D35746[[#This Row],[スコア⑤]]/T20D35746[[#This Row],[スコア③]]</f>
        <v>#REF!</v>
      </c>
      <c r="R186" s="76" t="e">
        <f>#REF!+#REF!</f>
        <v>#REF!</v>
      </c>
      <c r="W186" s="109" t="e">
        <f>(T20D35746[[#This Row],[現金及び預金（億）]]-T20D35746[[#This Row],[負債（億）]])/T20D35746[[#This Row],[総資産]]*100</f>
        <v>#DIV/0!</v>
      </c>
    </row>
    <row r="187" spans="3:23" x14ac:dyDescent="0.25">
      <c r="C187" s="71" t="str">
        <f>IFERROR(_xll.RssMarket($A187,"市場部名称"),"")</f>
        <v/>
      </c>
      <c r="D187" s="55"/>
      <c r="E187" s="55" t="str">
        <f>IFERROR(_xll.RssMarket($A187,"前日比"),"")</f>
        <v/>
      </c>
      <c r="F187" s="75" t="str">
        <f>IFERROR(_xll.RssMarket($A187,"時価総額"),"")</f>
        <v/>
      </c>
      <c r="G187" s="75" t="e">
        <f>T20D35746[[#This Row],[時価総額]]/T20D35746[[#This Row],[現在値]]</f>
        <v>#VALUE!</v>
      </c>
      <c r="H187" s="20"/>
      <c r="I187" s="38"/>
      <c r="J187" s="20"/>
      <c r="K187" s="33"/>
      <c r="N187" s="89"/>
      <c r="O187" s="125" t="e">
        <f>ROUND(
 ((IF(OR(R187="",R187&lt;=0),20,R187)/20)
  *(L187/15))
 /(IFERROR(IF(H187&gt;0,H187,15),15)/15)
 *100,0)</f>
        <v>#REF!</v>
      </c>
      <c r="P187" s="125" t="e">
        <f>ROUND(((R187/20)*(L187/15)*(S187/15)*(1+W187/200))/(H187/15)*100,0)</f>
        <v>#REF!</v>
      </c>
      <c r="Q187" s="147" t="e">
        <f>T20D35746[[#This Row],[スコア⑤]]/T20D35746[[#This Row],[スコア③]]</f>
        <v>#REF!</v>
      </c>
      <c r="R187" s="76" t="e">
        <f>#REF!+#REF!</f>
        <v>#REF!</v>
      </c>
      <c r="W187" s="109" t="e">
        <f>(T20D35746[[#This Row],[現金及び預金（億）]]-T20D35746[[#This Row],[負債（億）]])/T20D35746[[#This Row],[総資産]]*100</f>
        <v>#DIV/0!</v>
      </c>
    </row>
    <row r="188" spans="3:23" x14ac:dyDescent="0.25">
      <c r="C188" s="71" t="str">
        <f>IFERROR(_xll.RssMarket($A188,"市場部名称"),"")</f>
        <v/>
      </c>
      <c r="D188" s="55"/>
      <c r="E188" s="55" t="str">
        <f>IFERROR(_xll.RssMarket($A188,"前日比"),"")</f>
        <v/>
      </c>
      <c r="F188" s="75" t="str">
        <f>IFERROR(_xll.RssMarket($A188,"時価総額"),"")</f>
        <v/>
      </c>
      <c r="G188" s="75" t="e">
        <f>T20D35746[[#This Row],[時価総額]]/T20D35746[[#This Row],[現在値]]</f>
        <v>#VALUE!</v>
      </c>
      <c r="H188" s="20"/>
      <c r="I188" s="38"/>
      <c r="J188" s="20"/>
      <c r="K188" s="33"/>
      <c r="N188" s="89"/>
      <c r="O188" s="125" t="e">
        <f>ROUND(
 ((IF(OR(R188="",R188&lt;=0),20,R188)/20)
  *(L188/15))
 /(IFERROR(IF(H188&gt;0,H188,15),15)/15)
 *100,0)</f>
        <v>#REF!</v>
      </c>
      <c r="P188" s="125" t="e">
        <f>ROUND(((R188/20)*(L188/15)*(S188/15)*(1+W188/200))/(H188/15)*100,0)</f>
        <v>#REF!</v>
      </c>
      <c r="Q188" s="147" t="e">
        <f>T20D35746[[#This Row],[スコア⑤]]/T20D35746[[#This Row],[スコア③]]</f>
        <v>#REF!</v>
      </c>
      <c r="R188" s="76" t="e">
        <f>#REF!+#REF!</f>
        <v>#REF!</v>
      </c>
      <c r="W188" s="109" t="e">
        <f>(T20D35746[[#This Row],[現金及び預金（億）]]-T20D35746[[#This Row],[負債（億）]])/T20D35746[[#This Row],[総資産]]*100</f>
        <v>#DIV/0!</v>
      </c>
    </row>
    <row r="189" spans="3:23" x14ac:dyDescent="0.25">
      <c r="C189" s="71" t="str">
        <f>IFERROR(_xll.RssMarket($A189,"市場部名称"),"")</f>
        <v/>
      </c>
      <c r="D189" s="55"/>
      <c r="E189" s="55" t="str">
        <f>IFERROR(_xll.RssMarket($A189,"前日比"),"")</f>
        <v/>
      </c>
      <c r="F189" s="75" t="str">
        <f>IFERROR(_xll.RssMarket($A189,"時価総額"),"")</f>
        <v/>
      </c>
      <c r="G189" s="75" t="e">
        <f>T20D35746[[#This Row],[時価総額]]/T20D35746[[#This Row],[現在値]]</f>
        <v>#VALUE!</v>
      </c>
      <c r="H189" s="20"/>
      <c r="I189" s="38"/>
      <c r="J189" s="20"/>
      <c r="K189" s="33"/>
      <c r="N189" s="89"/>
      <c r="O189" s="125" t="e">
        <f>ROUND(
 ((IF(OR(R189="",R189&lt;=0),20,R189)/20)
  *(L189/15))
 /(IFERROR(IF(H189&gt;0,H189,15),15)/15)
 *100,0)</f>
        <v>#REF!</v>
      </c>
      <c r="P189" s="125" t="e">
        <f>ROUND(((R189/20)*(L189/15)*(S189/15)*(1+W189/200))/(H189/15)*100,0)</f>
        <v>#REF!</v>
      </c>
      <c r="Q189" s="147" t="e">
        <f>T20D35746[[#This Row],[スコア⑤]]/T20D35746[[#This Row],[スコア③]]</f>
        <v>#REF!</v>
      </c>
      <c r="R189" s="76" t="e">
        <f>#REF!+#REF!</f>
        <v>#REF!</v>
      </c>
      <c r="W189" s="109" t="e">
        <f>(T20D35746[[#This Row],[現金及び預金（億）]]-T20D35746[[#This Row],[負債（億）]])/T20D35746[[#This Row],[総資産]]*100</f>
        <v>#DIV/0!</v>
      </c>
    </row>
    <row r="190" spans="3:23" x14ac:dyDescent="0.25">
      <c r="C190" s="71" t="str">
        <f>IFERROR(_xll.RssMarket($A190,"市場部名称"),"")</f>
        <v/>
      </c>
      <c r="D190" s="55"/>
      <c r="E190" s="55" t="str">
        <f>IFERROR(_xll.RssMarket($A190,"前日比"),"")</f>
        <v/>
      </c>
      <c r="F190" s="75" t="str">
        <f>IFERROR(_xll.RssMarket($A190,"時価総額"),"")</f>
        <v/>
      </c>
      <c r="G190" s="75" t="e">
        <f>T20D35746[[#This Row],[時価総額]]/T20D35746[[#This Row],[現在値]]</f>
        <v>#VALUE!</v>
      </c>
      <c r="H190" s="20"/>
      <c r="I190" s="38"/>
      <c r="J190" s="20"/>
      <c r="K190" s="33"/>
      <c r="N190" s="89"/>
      <c r="O190" s="125" t="e">
        <f>ROUND(
 ((IF(OR(R190="",R190&lt;=0),20,R190)/20)
  *(L190/15))
 /(IFERROR(IF(H190&gt;0,H190,15),15)/15)
 *100,0)</f>
        <v>#REF!</v>
      </c>
      <c r="P190" s="125" t="e">
        <f>ROUND(((R190/20)*(L190/15)*(S190/15)*(1+W190/200))/(H190/15)*100,0)</f>
        <v>#REF!</v>
      </c>
      <c r="Q190" s="147" t="e">
        <f>T20D35746[[#This Row],[スコア⑤]]/T20D35746[[#This Row],[スコア③]]</f>
        <v>#REF!</v>
      </c>
      <c r="R190" s="76" t="e">
        <f>#REF!+#REF!</f>
        <v>#REF!</v>
      </c>
      <c r="W190" s="109" t="e">
        <f>(T20D35746[[#This Row],[現金及び預金（億）]]-T20D35746[[#This Row],[負債（億）]])/T20D35746[[#This Row],[総資産]]*100</f>
        <v>#DIV/0!</v>
      </c>
    </row>
    <row r="191" spans="3:23" x14ac:dyDescent="0.25">
      <c r="C191" s="71" t="str">
        <f>IFERROR(_xll.RssMarket($A191,"市場部名称"),"")</f>
        <v/>
      </c>
      <c r="D191" s="55"/>
      <c r="E191" s="55" t="str">
        <f>IFERROR(_xll.RssMarket($A191,"前日比"),"")</f>
        <v/>
      </c>
      <c r="F191" s="75" t="str">
        <f>IFERROR(_xll.RssMarket($A191,"時価総額"),"")</f>
        <v/>
      </c>
      <c r="G191" s="75" t="e">
        <f>T20D35746[[#This Row],[時価総額]]/T20D35746[[#This Row],[現在値]]</f>
        <v>#VALUE!</v>
      </c>
      <c r="H191" s="20"/>
      <c r="I191" s="38"/>
      <c r="J191" s="20"/>
      <c r="K191" s="33"/>
      <c r="N191" s="89"/>
      <c r="O191" s="125" t="e">
        <f>ROUND(
 ((IF(OR(R191="",R191&lt;=0),20,R191)/20)
  *(L191/15))
 /(IFERROR(IF(H191&gt;0,H191,15),15)/15)
 *100,0)</f>
        <v>#REF!</v>
      </c>
      <c r="P191" s="125" t="e">
        <f>ROUND(((R191/20)*(L191/15)*(S191/15)*(1+W191/200))/(H191/15)*100,0)</f>
        <v>#REF!</v>
      </c>
      <c r="Q191" s="147" t="e">
        <f>T20D35746[[#This Row],[スコア⑤]]/T20D35746[[#This Row],[スコア③]]</f>
        <v>#REF!</v>
      </c>
      <c r="R191" s="76" t="e">
        <f>#REF!+#REF!</f>
        <v>#REF!</v>
      </c>
      <c r="W191" s="109" t="e">
        <f>(T20D35746[[#This Row],[現金及び預金（億）]]-T20D35746[[#This Row],[負債（億）]])/T20D35746[[#This Row],[総資産]]*100</f>
        <v>#DIV/0!</v>
      </c>
    </row>
    <row r="192" spans="3:23" x14ac:dyDescent="0.25">
      <c r="C192" s="71" t="str">
        <f>IFERROR(_xll.RssMarket($A192,"市場部名称"),"")</f>
        <v/>
      </c>
      <c r="D192" s="55"/>
      <c r="E192" s="55" t="str">
        <f>IFERROR(_xll.RssMarket($A192,"前日比"),"")</f>
        <v/>
      </c>
      <c r="F192" s="75" t="str">
        <f>IFERROR(_xll.RssMarket($A192,"時価総額"),"")</f>
        <v/>
      </c>
      <c r="G192" s="75" t="e">
        <f>T20D35746[[#This Row],[時価総額]]/T20D35746[[#This Row],[現在値]]</f>
        <v>#VALUE!</v>
      </c>
      <c r="H192" s="20"/>
      <c r="I192" s="38"/>
      <c r="J192" s="20"/>
      <c r="K192" s="33"/>
      <c r="N192" s="89"/>
      <c r="O192" s="125" t="e">
        <f>ROUND(
 ((IF(OR(R192="",R192&lt;=0),20,R192)/20)
  *(L192/15))
 /(IFERROR(IF(H192&gt;0,H192,15),15)/15)
 *100,0)</f>
        <v>#REF!</v>
      </c>
      <c r="P192" s="125" t="e">
        <f>ROUND(((R192/20)*(L192/15)*(S192/15)*(1+W192/200))/(H192/15)*100,0)</f>
        <v>#REF!</v>
      </c>
      <c r="Q192" s="147" t="e">
        <f>T20D35746[[#This Row],[スコア⑤]]/T20D35746[[#This Row],[スコア③]]</f>
        <v>#REF!</v>
      </c>
      <c r="R192" s="76" t="e">
        <f>#REF!+#REF!</f>
        <v>#REF!</v>
      </c>
      <c r="W192" s="109" t="e">
        <f>(T20D35746[[#This Row],[現金及び預金（億）]]-T20D35746[[#This Row],[負債（億）]])/T20D35746[[#This Row],[総資産]]*100</f>
        <v>#DIV/0!</v>
      </c>
    </row>
    <row r="193" spans="3:23" x14ac:dyDescent="0.25">
      <c r="C193" s="71" t="str">
        <f>IFERROR(_xll.RssMarket($A193,"市場部名称"),"")</f>
        <v/>
      </c>
      <c r="D193" s="55"/>
      <c r="E193" s="55" t="str">
        <f>IFERROR(_xll.RssMarket($A193,"前日比"),"")</f>
        <v/>
      </c>
      <c r="F193" s="75" t="str">
        <f>IFERROR(_xll.RssMarket($A193,"時価総額"),"")</f>
        <v/>
      </c>
      <c r="G193" s="75" t="e">
        <f>T20D35746[[#This Row],[時価総額]]/T20D35746[[#This Row],[現在値]]</f>
        <v>#VALUE!</v>
      </c>
      <c r="H193" s="20"/>
      <c r="I193" s="38"/>
      <c r="J193" s="20"/>
      <c r="K193" s="33"/>
      <c r="N193" s="89"/>
      <c r="O193" s="125" t="e">
        <f>ROUND(
 ((IF(OR(R193="",R193&lt;=0),20,R193)/20)
  *(L193/15))
 /(IFERROR(IF(H193&gt;0,H193,15),15)/15)
 *100,0)</f>
        <v>#REF!</v>
      </c>
      <c r="P193" s="125" t="e">
        <f>ROUND(((R193/20)*(L193/15)*(S193/15)*(1+W193/200))/(H193/15)*100,0)</f>
        <v>#REF!</v>
      </c>
      <c r="Q193" s="147" t="e">
        <f>T20D35746[[#This Row],[スコア⑤]]/T20D35746[[#This Row],[スコア③]]</f>
        <v>#REF!</v>
      </c>
      <c r="R193" s="76" t="e">
        <f>#REF!+#REF!</f>
        <v>#REF!</v>
      </c>
      <c r="W193" s="109" t="e">
        <f>(T20D35746[[#This Row],[現金及び預金（億）]]-T20D35746[[#This Row],[負債（億）]])/T20D35746[[#This Row],[総資産]]*100</f>
        <v>#DIV/0!</v>
      </c>
    </row>
    <row r="194" spans="3:23" x14ac:dyDescent="0.25">
      <c r="C194" s="71" t="str">
        <f>IFERROR(_xll.RssMarket($A194,"市場部名称"),"")</f>
        <v/>
      </c>
      <c r="D194" s="55"/>
      <c r="E194" s="55" t="str">
        <f>IFERROR(_xll.RssMarket($A194,"前日比"),"")</f>
        <v/>
      </c>
      <c r="F194" s="75" t="str">
        <f>IFERROR(_xll.RssMarket($A194,"時価総額"),"")</f>
        <v/>
      </c>
      <c r="G194" s="75" t="e">
        <f>T20D35746[[#This Row],[時価総額]]/T20D35746[[#This Row],[現在値]]</f>
        <v>#VALUE!</v>
      </c>
      <c r="H194" s="20"/>
      <c r="I194" s="38"/>
      <c r="J194" s="20"/>
      <c r="K194" s="33"/>
      <c r="N194" s="89"/>
      <c r="O194" s="125" t="e">
        <f>ROUND(
 ((IF(OR(R194="",R194&lt;=0),20,R194)/20)
  *(L194/15))
 /(IFERROR(IF(H194&gt;0,H194,15),15)/15)
 *100,0)</f>
        <v>#REF!</v>
      </c>
      <c r="P194" s="125" t="e">
        <f>ROUND(((R194/20)*(L194/15)*(S194/15)*(1+W194/200))/(H194/15)*100,0)</f>
        <v>#REF!</v>
      </c>
      <c r="Q194" s="147" t="e">
        <f>T20D35746[[#This Row],[スコア⑤]]/T20D35746[[#This Row],[スコア③]]</f>
        <v>#REF!</v>
      </c>
      <c r="R194" s="76" t="e">
        <f>#REF!+#REF!</f>
        <v>#REF!</v>
      </c>
      <c r="W194" s="109" t="e">
        <f>(T20D35746[[#This Row],[現金及び預金（億）]]-T20D35746[[#This Row],[負債（億）]])/T20D35746[[#This Row],[総資産]]*100</f>
        <v>#DIV/0!</v>
      </c>
    </row>
    <row r="195" spans="3:23" x14ac:dyDescent="0.25">
      <c r="C195" s="71" t="str">
        <f>IFERROR(_xll.RssMarket($A195,"市場部名称"),"")</f>
        <v/>
      </c>
      <c r="D195" s="55"/>
      <c r="E195" s="55" t="str">
        <f>IFERROR(_xll.RssMarket($A195,"前日比"),"")</f>
        <v/>
      </c>
      <c r="F195" s="75" t="str">
        <f>IFERROR(_xll.RssMarket($A195,"時価総額"),"")</f>
        <v/>
      </c>
      <c r="G195" s="75" t="e">
        <f>T20D35746[[#This Row],[時価総額]]/T20D35746[[#This Row],[現在値]]</f>
        <v>#VALUE!</v>
      </c>
      <c r="H195" s="20"/>
      <c r="I195" s="38"/>
      <c r="J195" s="20"/>
      <c r="K195" s="33"/>
      <c r="N195" s="89"/>
      <c r="O195" s="125" t="e">
        <f>ROUND(
 ((IF(OR(R195="",R195&lt;=0),20,R195)/20)
  *(L195/15))
 /(IFERROR(IF(H195&gt;0,H195,15),15)/15)
 *100,0)</f>
        <v>#REF!</v>
      </c>
      <c r="P195" s="125" t="e">
        <f>ROUND(((R195/20)*(L195/15)*(S195/15)*(1+W195/200))/(H195/15)*100,0)</f>
        <v>#REF!</v>
      </c>
      <c r="Q195" s="147" t="e">
        <f>T20D35746[[#This Row],[スコア⑤]]/T20D35746[[#This Row],[スコア③]]</f>
        <v>#REF!</v>
      </c>
      <c r="R195" s="76" t="e">
        <f>#REF!+#REF!</f>
        <v>#REF!</v>
      </c>
      <c r="W195" s="109" t="e">
        <f>(T20D35746[[#This Row],[現金及び預金（億）]]-T20D35746[[#This Row],[負債（億）]])/T20D35746[[#This Row],[総資産]]*100</f>
        <v>#DIV/0!</v>
      </c>
    </row>
    <row r="196" spans="3:23" x14ac:dyDescent="0.25">
      <c r="C196" s="71" t="str">
        <f>IFERROR(_xll.RssMarket($A196,"市場部名称"),"")</f>
        <v/>
      </c>
      <c r="D196" s="55"/>
      <c r="E196" s="55" t="str">
        <f>IFERROR(_xll.RssMarket($A196,"前日比"),"")</f>
        <v/>
      </c>
      <c r="F196" s="75" t="str">
        <f>IFERROR(_xll.RssMarket($A196,"時価総額"),"")</f>
        <v/>
      </c>
      <c r="G196" s="75" t="e">
        <f>T20D35746[[#This Row],[時価総額]]/T20D35746[[#This Row],[現在値]]</f>
        <v>#VALUE!</v>
      </c>
      <c r="H196" s="20"/>
      <c r="I196" s="38"/>
      <c r="J196" s="20"/>
      <c r="K196" s="33"/>
      <c r="N196" s="89"/>
      <c r="O196" s="125" t="e">
        <f>ROUND(
 ((IF(OR(R196="",R196&lt;=0),20,R196)/20)
  *(L196/15))
 /(IFERROR(IF(H196&gt;0,H196,15),15)/15)
 *100,0)</f>
        <v>#REF!</v>
      </c>
      <c r="P196" s="125" t="e">
        <f>ROUND(((R196/20)*(L196/15)*(S196/15)*(1+W196/200))/(H196/15)*100,0)</f>
        <v>#REF!</v>
      </c>
      <c r="Q196" s="147" t="e">
        <f>T20D35746[[#This Row],[スコア⑤]]/T20D35746[[#This Row],[スコア③]]</f>
        <v>#REF!</v>
      </c>
      <c r="R196" s="76" t="e">
        <f>#REF!+#REF!</f>
        <v>#REF!</v>
      </c>
      <c r="W196" s="109" t="e">
        <f>(T20D35746[[#This Row],[現金及び預金（億）]]-T20D35746[[#This Row],[負債（億）]])/T20D35746[[#This Row],[総資産]]*100</f>
        <v>#DIV/0!</v>
      </c>
    </row>
    <row r="197" spans="3:23" x14ac:dyDescent="0.25">
      <c r="C197" s="71" t="str">
        <f>IFERROR(_xll.RssMarket($A197,"市場部名称"),"")</f>
        <v/>
      </c>
      <c r="D197" s="55"/>
      <c r="E197" s="55" t="str">
        <f>IFERROR(_xll.RssMarket($A197,"前日比"),"")</f>
        <v/>
      </c>
      <c r="F197" s="75" t="str">
        <f>IFERROR(_xll.RssMarket($A197,"時価総額"),"")</f>
        <v/>
      </c>
      <c r="G197" s="75" t="e">
        <f>T20D35746[[#This Row],[時価総額]]/T20D35746[[#This Row],[現在値]]</f>
        <v>#VALUE!</v>
      </c>
      <c r="H197" s="20"/>
      <c r="I197" s="38"/>
      <c r="J197" s="20"/>
      <c r="K197" s="33"/>
      <c r="N197" s="89"/>
      <c r="O197" s="125" t="e">
        <f>ROUND(
 ((IF(OR(R197="",R197&lt;=0),20,R197)/20)
  *(L197/15))
 /(IFERROR(IF(H197&gt;0,H197,15),15)/15)
 *100,0)</f>
        <v>#REF!</v>
      </c>
      <c r="P197" s="125" t="e">
        <f>ROUND(((R197/20)*(L197/15)*(S197/15)*(1+W197/200))/(H197/15)*100,0)</f>
        <v>#REF!</v>
      </c>
      <c r="Q197" s="147" t="e">
        <f>T20D35746[[#This Row],[スコア⑤]]/T20D35746[[#This Row],[スコア③]]</f>
        <v>#REF!</v>
      </c>
      <c r="R197" s="76" t="e">
        <f>#REF!+#REF!</f>
        <v>#REF!</v>
      </c>
      <c r="W197" s="109" t="e">
        <f>(T20D35746[[#This Row],[現金及び預金（億）]]-T20D35746[[#This Row],[負債（億）]])/T20D35746[[#This Row],[総資産]]*100</f>
        <v>#DIV/0!</v>
      </c>
    </row>
    <row r="198" spans="3:23" x14ac:dyDescent="0.25">
      <c r="C198" s="71" t="str">
        <f>IFERROR(_xll.RssMarket($A198,"市場部名称"),"")</f>
        <v/>
      </c>
      <c r="D198" s="55"/>
      <c r="E198" s="55" t="str">
        <f>IFERROR(_xll.RssMarket($A198,"前日比"),"")</f>
        <v/>
      </c>
      <c r="F198" s="75" t="str">
        <f>IFERROR(_xll.RssMarket($A198,"時価総額"),"")</f>
        <v/>
      </c>
      <c r="G198" s="75" t="e">
        <f>T20D35746[[#This Row],[時価総額]]/T20D35746[[#This Row],[現在値]]</f>
        <v>#VALUE!</v>
      </c>
      <c r="H198" s="20"/>
      <c r="I198" s="38"/>
      <c r="J198" s="20"/>
      <c r="K198" s="33"/>
      <c r="N198" s="89"/>
      <c r="O198" s="125" t="e">
        <f>ROUND(
 ((IF(OR(R198="",R198&lt;=0),20,R198)/20)
  *(L198/15))
 /(IFERROR(IF(H198&gt;0,H198,15),15)/15)
 *100,0)</f>
        <v>#REF!</v>
      </c>
      <c r="P198" s="125" t="e">
        <f>ROUND(((R198/20)*(L198/15)*(S198/15)*(1+W198/200))/(H198/15)*100,0)</f>
        <v>#REF!</v>
      </c>
      <c r="Q198" s="147" t="e">
        <f>T20D35746[[#This Row],[スコア⑤]]/T20D35746[[#This Row],[スコア③]]</f>
        <v>#REF!</v>
      </c>
      <c r="R198" s="76" t="e">
        <f>#REF!+#REF!</f>
        <v>#REF!</v>
      </c>
      <c r="W198" s="109" t="e">
        <f>(T20D35746[[#This Row],[現金及び預金（億）]]-T20D35746[[#This Row],[負債（億）]])/T20D35746[[#This Row],[総資産]]*100</f>
        <v>#DIV/0!</v>
      </c>
    </row>
    <row r="199" spans="3:23" x14ac:dyDescent="0.25">
      <c r="C199" s="71" t="str">
        <f>IFERROR(_xll.RssMarket($A199,"市場部名称"),"")</f>
        <v/>
      </c>
      <c r="D199" s="55"/>
      <c r="E199" s="55" t="str">
        <f>IFERROR(_xll.RssMarket($A199,"前日比"),"")</f>
        <v/>
      </c>
      <c r="F199" s="75" t="str">
        <f>IFERROR(_xll.RssMarket($A199,"時価総額"),"")</f>
        <v/>
      </c>
      <c r="G199" s="75" t="e">
        <f>T20D35746[[#This Row],[時価総額]]/T20D35746[[#This Row],[現在値]]</f>
        <v>#VALUE!</v>
      </c>
      <c r="H199" s="20"/>
      <c r="I199" s="38"/>
      <c r="J199" s="20"/>
      <c r="K199" s="33"/>
      <c r="N199" s="89"/>
      <c r="O199" s="125" t="e">
        <f>ROUND(
 ((IF(OR(R199="",R199&lt;=0),20,R199)/20)
  *(L199/15))
 /(IFERROR(IF(H199&gt;0,H199,15),15)/15)
 *100,0)</f>
        <v>#REF!</v>
      </c>
      <c r="P199" s="125" t="e">
        <f>ROUND(((R199/20)*(L199/15)*(S199/15)*(1+W199/200))/(H199/15)*100,0)</f>
        <v>#REF!</v>
      </c>
      <c r="Q199" s="147" t="e">
        <f>T20D35746[[#This Row],[スコア⑤]]/T20D35746[[#This Row],[スコア③]]</f>
        <v>#REF!</v>
      </c>
      <c r="R199" s="76" t="e">
        <f>#REF!+#REF!</f>
        <v>#REF!</v>
      </c>
      <c r="W199" s="109" t="e">
        <f>(T20D35746[[#This Row],[現金及び預金（億）]]-T20D35746[[#This Row],[負債（億）]])/T20D35746[[#This Row],[総資産]]*100</f>
        <v>#DIV/0!</v>
      </c>
    </row>
    <row r="200" spans="3:23" x14ac:dyDescent="0.25">
      <c r="C200" s="71" t="str">
        <f>IFERROR(_xll.RssMarket($A200,"市場部名称"),"")</f>
        <v/>
      </c>
      <c r="D200" s="55"/>
      <c r="E200" s="55" t="str">
        <f>IFERROR(_xll.RssMarket($A200,"前日比"),"")</f>
        <v/>
      </c>
      <c r="F200" s="75" t="str">
        <f>IFERROR(_xll.RssMarket($A200,"時価総額"),"")</f>
        <v/>
      </c>
      <c r="G200" s="75" t="e">
        <f>T20D35746[[#This Row],[時価総額]]/T20D35746[[#This Row],[現在値]]</f>
        <v>#VALUE!</v>
      </c>
      <c r="H200" s="20"/>
      <c r="I200" s="38"/>
      <c r="J200" s="20"/>
      <c r="K200" s="33"/>
      <c r="N200" s="89"/>
      <c r="O200" s="125" t="e">
        <f>ROUND(
 ((IF(OR(R200="",R200&lt;=0),20,R200)/20)
  *(L200/15))
 /(IFERROR(IF(H200&gt;0,H200,15),15)/15)
 *100,0)</f>
        <v>#REF!</v>
      </c>
      <c r="P200" s="125" t="e">
        <f>ROUND(((R200/20)*(L200/15)*(S200/15)*(1+W200/200))/(H200/15)*100,0)</f>
        <v>#REF!</v>
      </c>
      <c r="Q200" s="147" t="e">
        <f>T20D35746[[#This Row],[スコア⑤]]/T20D35746[[#This Row],[スコア③]]</f>
        <v>#REF!</v>
      </c>
      <c r="R200" s="76" t="e">
        <f>#REF!+#REF!</f>
        <v>#REF!</v>
      </c>
      <c r="W200" s="109" t="e">
        <f>(T20D35746[[#This Row],[現金及び預金（億）]]-T20D35746[[#This Row],[負債（億）]])/T20D35746[[#This Row],[総資産]]*100</f>
        <v>#DIV/0!</v>
      </c>
    </row>
    <row r="201" spans="3:23" x14ac:dyDescent="0.25">
      <c r="C201" s="71" t="str">
        <f>IFERROR(_xll.RssMarket($A201,"市場部名称"),"")</f>
        <v/>
      </c>
      <c r="D201" s="55"/>
      <c r="E201" s="55" t="str">
        <f>IFERROR(_xll.RssMarket($A201,"前日比"),"")</f>
        <v/>
      </c>
      <c r="F201" s="75" t="str">
        <f>IFERROR(_xll.RssMarket($A201,"時価総額"),"")</f>
        <v/>
      </c>
      <c r="G201" s="75" t="e">
        <f>T20D35746[[#This Row],[時価総額]]/T20D35746[[#This Row],[現在値]]</f>
        <v>#VALUE!</v>
      </c>
      <c r="H201" s="20"/>
      <c r="I201" s="38"/>
      <c r="J201" s="20"/>
      <c r="K201" s="33"/>
      <c r="N201" s="89"/>
      <c r="O201" s="125" t="e">
        <f>ROUND(
 ((IF(OR(R201="",R201&lt;=0),20,R201)/20)
  *(L201/15))
 /(IFERROR(IF(H201&gt;0,H201,15),15)/15)
 *100,0)</f>
        <v>#REF!</v>
      </c>
      <c r="P201" s="125" t="e">
        <f>ROUND(((R201/20)*(L201/15)*(S201/15)*(1+W201/200))/(H201/15)*100,0)</f>
        <v>#REF!</v>
      </c>
      <c r="Q201" s="147" t="e">
        <f>T20D35746[[#This Row],[スコア⑤]]/T20D35746[[#This Row],[スコア③]]</f>
        <v>#REF!</v>
      </c>
      <c r="R201" s="76" t="e">
        <f>#REF!+#REF!</f>
        <v>#REF!</v>
      </c>
      <c r="W201" s="109" t="e">
        <f>(T20D35746[[#This Row],[現金及び預金（億）]]-T20D35746[[#This Row],[負債（億）]])/T20D35746[[#This Row],[総資産]]*100</f>
        <v>#DIV/0!</v>
      </c>
    </row>
    <row r="202" spans="3:23" x14ac:dyDescent="0.25">
      <c r="C202" s="71" t="str">
        <f>IFERROR(_xll.RssMarket($A202,"市場部名称"),"")</f>
        <v/>
      </c>
      <c r="D202" s="55"/>
      <c r="E202" s="55" t="str">
        <f>IFERROR(_xll.RssMarket($A202,"前日比"),"")</f>
        <v/>
      </c>
      <c r="F202" s="75" t="str">
        <f>IFERROR(_xll.RssMarket($A202,"時価総額"),"")</f>
        <v/>
      </c>
      <c r="G202" s="75" t="e">
        <f>T20D35746[[#This Row],[時価総額]]/T20D35746[[#This Row],[現在値]]</f>
        <v>#VALUE!</v>
      </c>
      <c r="H202" s="20"/>
      <c r="I202" s="38"/>
      <c r="J202" s="20"/>
      <c r="K202" s="33"/>
      <c r="N202" s="89"/>
      <c r="O202" s="125" t="e">
        <f>ROUND(
 ((IF(OR(R202="",R202&lt;=0),20,R202)/20)
  *(L202/15))
 /(IFERROR(IF(H202&gt;0,H202,15),15)/15)
 *100,0)</f>
        <v>#REF!</v>
      </c>
      <c r="P202" s="125" t="e">
        <f>ROUND(((R202/20)*(L202/15)*(S202/15)*(1+W202/200))/(H202/15)*100,0)</f>
        <v>#REF!</v>
      </c>
      <c r="Q202" s="147" t="e">
        <f>T20D35746[[#This Row],[スコア⑤]]/T20D35746[[#This Row],[スコア③]]</f>
        <v>#REF!</v>
      </c>
      <c r="R202" s="76" t="e">
        <f>#REF!+#REF!</f>
        <v>#REF!</v>
      </c>
      <c r="W202" s="109" t="e">
        <f>(T20D35746[[#This Row],[現金及び預金（億）]]-T20D35746[[#This Row],[負債（億）]])/T20D35746[[#This Row],[総資産]]*100</f>
        <v>#DIV/0!</v>
      </c>
    </row>
    <row r="203" spans="3:23" x14ac:dyDescent="0.25">
      <c r="C203" s="71" t="str">
        <f>IFERROR(_xll.RssMarket($A203,"市場部名称"),"")</f>
        <v/>
      </c>
      <c r="D203" s="55"/>
      <c r="E203" s="55" t="str">
        <f>IFERROR(_xll.RssMarket($A203,"前日比"),"")</f>
        <v/>
      </c>
      <c r="F203" s="75" t="str">
        <f>IFERROR(_xll.RssMarket($A203,"時価総額"),"")</f>
        <v/>
      </c>
      <c r="G203" s="75" t="e">
        <f>T20D35746[[#This Row],[時価総額]]/T20D35746[[#This Row],[現在値]]</f>
        <v>#VALUE!</v>
      </c>
      <c r="H203" s="20"/>
      <c r="I203" s="38"/>
      <c r="J203" s="20"/>
      <c r="K203" s="33"/>
      <c r="N203" s="89"/>
      <c r="O203" s="125" t="e">
        <f>ROUND(
 ((IF(OR(R203="",R203&lt;=0),20,R203)/20)
  *(L203/15))
 /(IFERROR(IF(H203&gt;0,H203,15),15)/15)
 *100,0)</f>
        <v>#REF!</v>
      </c>
      <c r="P203" s="125" t="e">
        <f>ROUND(((R203/20)*(L203/15)*(S203/15)*(1+W203/200))/(H203/15)*100,0)</f>
        <v>#REF!</v>
      </c>
      <c r="Q203" s="147" t="e">
        <f>T20D35746[[#This Row],[スコア⑤]]/T20D35746[[#This Row],[スコア③]]</f>
        <v>#REF!</v>
      </c>
      <c r="R203" s="76" t="e">
        <f>#REF!+#REF!</f>
        <v>#REF!</v>
      </c>
      <c r="W203" s="109" t="e">
        <f>(T20D35746[[#This Row],[現金及び預金（億）]]-T20D35746[[#This Row],[負債（億）]])/T20D35746[[#This Row],[総資産]]*100</f>
        <v>#DIV/0!</v>
      </c>
    </row>
    <row r="204" spans="3:23" x14ac:dyDescent="0.25">
      <c r="C204" s="71" t="str">
        <f>IFERROR(_xll.RssMarket($A204,"市場部名称"),"")</f>
        <v/>
      </c>
      <c r="D204" s="55"/>
      <c r="E204" s="55" t="str">
        <f>IFERROR(_xll.RssMarket($A204,"前日比"),"")</f>
        <v/>
      </c>
      <c r="F204" s="75" t="str">
        <f>IFERROR(_xll.RssMarket($A204,"時価総額"),"")</f>
        <v/>
      </c>
      <c r="G204" s="75" t="e">
        <f>T20D35746[[#This Row],[時価総額]]/T20D35746[[#This Row],[現在値]]</f>
        <v>#VALUE!</v>
      </c>
      <c r="H204" s="20"/>
      <c r="I204" s="38"/>
      <c r="J204" s="20"/>
      <c r="K204" s="33"/>
      <c r="N204" s="89"/>
      <c r="O204" s="125" t="e">
        <f>ROUND(
 ((IF(OR(R204="",R204&lt;=0),20,R204)/20)
  *(L204/15))
 /(IFERROR(IF(H204&gt;0,H204,15),15)/15)
 *100,0)</f>
        <v>#REF!</v>
      </c>
      <c r="P204" s="125" t="e">
        <f>ROUND(((R204/20)*(L204/15)*(S204/15)*(1+W204/200))/(H204/15)*100,0)</f>
        <v>#REF!</v>
      </c>
      <c r="Q204" s="147" t="e">
        <f>T20D35746[[#This Row],[スコア⑤]]/T20D35746[[#This Row],[スコア③]]</f>
        <v>#REF!</v>
      </c>
      <c r="R204" s="76" t="e">
        <f>#REF!+#REF!</f>
        <v>#REF!</v>
      </c>
      <c r="W204" s="109" t="e">
        <f>(T20D35746[[#This Row],[現金及び預金（億）]]-T20D35746[[#This Row],[負債（億）]])/T20D35746[[#This Row],[総資産]]*100</f>
        <v>#DIV/0!</v>
      </c>
    </row>
    <row r="205" spans="3:23" x14ac:dyDescent="0.25">
      <c r="C205" s="71" t="str">
        <f>IFERROR(_xll.RssMarket($A205,"市場部名称"),"")</f>
        <v/>
      </c>
      <c r="D205" s="55"/>
      <c r="E205" s="55" t="str">
        <f>IFERROR(_xll.RssMarket($A205,"前日比"),"")</f>
        <v/>
      </c>
      <c r="F205" s="75" t="str">
        <f>IFERROR(_xll.RssMarket($A205,"時価総額"),"")</f>
        <v/>
      </c>
      <c r="G205" s="75" t="e">
        <f>T20D35746[[#This Row],[時価総額]]/T20D35746[[#This Row],[現在値]]</f>
        <v>#VALUE!</v>
      </c>
      <c r="H205" s="20"/>
      <c r="I205" s="38"/>
      <c r="J205" s="20"/>
      <c r="K205" s="33"/>
      <c r="N205" s="89"/>
      <c r="O205" s="125" t="e">
        <f>ROUND(
 ((IF(OR(R205="",R205&lt;=0),20,R205)/20)
  *(L205/15))
 /(IFERROR(IF(H205&gt;0,H205,15),15)/15)
 *100,0)</f>
        <v>#REF!</v>
      </c>
      <c r="P205" s="125" t="e">
        <f>ROUND(((R205/20)*(L205/15)*(S205/15)*(1+W205/200))/(H205/15)*100,0)</f>
        <v>#REF!</v>
      </c>
      <c r="Q205" s="147" t="e">
        <f>T20D35746[[#This Row],[スコア⑤]]/T20D35746[[#This Row],[スコア③]]</f>
        <v>#REF!</v>
      </c>
      <c r="R205" s="76" t="e">
        <f>#REF!+#REF!</f>
        <v>#REF!</v>
      </c>
      <c r="W205" s="109" t="e">
        <f>(T20D35746[[#This Row],[現金及び預金（億）]]-T20D35746[[#This Row],[負債（億）]])/T20D35746[[#This Row],[総資産]]*100</f>
        <v>#DIV/0!</v>
      </c>
    </row>
    <row r="206" spans="3:23" x14ac:dyDescent="0.25">
      <c r="C206" s="71" t="str">
        <f>IFERROR(_xll.RssMarket($A206,"市場部名称"),"")</f>
        <v/>
      </c>
      <c r="D206" s="55"/>
      <c r="E206" s="55" t="str">
        <f>IFERROR(_xll.RssMarket($A206,"前日比"),"")</f>
        <v/>
      </c>
      <c r="F206" s="75" t="str">
        <f>IFERROR(_xll.RssMarket($A206,"時価総額"),"")</f>
        <v/>
      </c>
      <c r="G206" s="75" t="e">
        <f>T20D35746[[#This Row],[時価総額]]/T20D35746[[#This Row],[現在値]]</f>
        <v>#VALUE!</v>
      </c>
      <c r="H206" s="20"/>
      <c r="I206" s="38"/>
      <c r="J206" s="20"/>
      <c r="K206" s="33"/>
      <c r="N206" s="89"/>
      <c r="O206" s="125" t="e">
        <f>ROUND(
 ((IF(OR(R206="",R206&lt;=0),20,R206)/20)
  *(L206/15))
 /(IFERROR(IF(H206&gt;0,H206,15),15)/15)
 *100,0)</f>
        <v>#REF!</v>
      </c>
      <c r="P206" s="125" t="e">
        <f>ROUND(((R206/20)*(L206/15)*(S206/15)*(1+W206/200))/(H206/15)*100,0)</f>
        <v>#REF!</v>
      </c>
      <c r="Q206" s="147" t="e">
        <f>T20D35746[[#This Row],[スコア⑤]]/T20D35746[[#This Row],[スコア③]]</f>
        <v>#REF!</v>
      </c>
      <c r="R206" s="76" t="e">
        <f>#REF!+#REF!</f>
        <v>#REF!</v>
      </c>
      <c r="W206" s="109" t="e">
        <f>(T20D35746[[#This Row],[現金及び預金（億）]]-T20D35746[[#This Row],[負債（億）]])/T20D35746[[#This Row],[総資産]]*100</f>
        <v>#DIV/0!</v>
      </c>
    </row>
    <row r="207" spans="3:23" x14ac:dyDescent="0.25">
      <c r="C207" s="71" t="str">
        <f>IFERROR(_xll.RssMarket($A207,"市場部名称"),"")</f>
        <v/>
      </c>
      <c r="D207" s="55"/>
      <c r="E207" s="55" t="str">
        <f>IFERROR(_xll.RssMarket($A207,"前日比"),"")</f>
        <v/>
      </c>
      <c r="F207" s="75" t="str">
        <f>IFERROR(_xll.RssMarket($A207,"時価総額"),"")</f>
        <v/>
      </c>
      <c r="G207" s="75" t="e">
        <f>T20D35746[[#This Row],[時価総額]]/T20D35746[[#This Row],[現在値]]</f>
        <v>#VALUE!</v>
      </c>
      <c r="H207" s="20"/>
      <c r="I207" s="38"/>
      <c r="J207" s="20"/>
      <c r="K207" s="33"/>
      <c r="N207" s="89"/>
      <c r="O207" s="125" t="e">
        <f>ROUND(
 ((IF(OR(R207="",R207&lt;=0),20,R207)/20)
  *(L207/15))
 /(IFERROR(IF(H207&gt;0,H207,15),15)/15)
 *100,0)</f>
        <v>#REF!</v>
      </c>
      <c r="P207" s="125" t="e">
        <f>ROUND(((R207/20)*(L207/15)*(S207/15)*(1+W207/200))/(H207/15)*100,0)</f>
        <v>#REF!</v>
      </c>
      <c r="Q207" s="147" t="e">
        <f>T20D35746[[#This Row],[スコア⑤]]/T20D35746[[#This Row],[スコア③]]</f>
        <v>#REF!</v>
      </c>
      <c r="R207" s="76" t="e">
        <f>#REF!+#REF!</f>
        <v>#REF!</v>
      </c>
      <c r="W207" s="109" t="e">
        <f>(T20D35746[[#This Row],[現金及び預金（億）]]-T20D35746[[#This Row],[負債（億）]])/T20D35746[[#This Row],[総資産]]*100</f>
        <v>#DIV/0!</v>
      </c>
    </row>
    <row r="208" spans="3:23" x14ac:dyDescent="0.25">
      <c r="C208" s="71" t="str">
        <f>IFERROR(_xll.RssMarket($A208,"市場部名称"),"")</f>
        <v/>
      </c>
      <c r="D208" s="55"/>
      <c r="E208" s="55" t="str">
        <f>IFERROR(_xll.RssMarket($A208,"前日比"),"")</f>
        <v/>
      </c>
      <c r="F208" s="75" t="str">
        <f>IFERROR(_xll.RssMarket($A208,"時価総額"),"")</f>
        <v/>
      </c>
      <c r="G208" s="75" t="e">
        <f>T20D35746[[#This Row],[時価総額]]/T20D35746[[#This Row],[現在値]]</f>
        <v>#VALUE!</v>
      </c>
      <c r="H208" s="20"/>
      <c r="I208" s="38"/>
      <c r="J208" s="20"/>
      <c r="K208" s="33"/>
      <c r="N208" s="89"/>
      <c r="O208" s="125" t="e">
        <f>ROUND(
 ((IF(OR(R208="",R208&lt;=0),20,R208)/20)
  *(L208/15))
 /(IFERROR(IF(H208&gt;0,H208,15),15)/15)
 *100,0)</f>
        <v>#REF!</v>
      </c>
      <c r="P208" s="125" t="e">
        <f>ROUND(((R208/20)*(L208/15)*(S208/15)*(1+W208/200))/(H208/15)*100,0)</f>
        <v>#REF!</v>
      </c>
      <c r="Q208" s="147" t="e">
        <f>T20D35746[[#This Row],[スコア⑤]]/T20D35746[[#This Row],[スコア③]]</f>
        <v>#REF!</v>
      </c>
      <c r="R208" s="76" t="e">
        <f>#REF!+#REF!</f>
        <v>#REF!</v>
      </c>
      <c r="W208" s="109" t="e">
        <f>(T20D35746[[#This Row],[現金及び預金（億）]]-T20D35746[[#This Row],[負債（億）]])/T20D35746[[#This Row],[総資産]]*100</f>
        <v>#DIV/0!</v>
      </c>
    </row>
    <row r="209" spans="3:23" x14ac:dyDescent="0.25">
      <c r="C209" s="71" t="str">
        <f>IFERROR(_xll.RssMarket($A209,"市場部名称"),"")</f>
        <v/>
      </c>
      <c r="D209" s="55"/>
      <c r="E209" s="55" t="str">
        <f>IFERROR(_xll.RssMarket($A209,"前日比"),"")</f>
        <v/>
      </c>
      <c r="F209" s="75" t="str">
        <f>IFERROR(_xll.RssMarket($A209,"時価総額"),"")</f>
        <v/>
      </c>
      <c r="G209" s="75" t="e">
        <f>T20D35746[[#This Row],[時価総額]]/T20D35746[[#This Row],[現在値]]</f>
        <v>#VALUE!</v>
      </c>
      <c r="H209" s="20"/>
      <c r="I209" s="38"/>
      <c r="J209" s="20"/>
      <c r="K209" s="33"/>
      <c r="N209" s="89"/>
      <c r="O209" s="125" t="e">
        <f>ROUND(
 ((IF(OR(R209="",R209&lt;=0),20,R209)/20)
  *(L209/15))
 /(IFERROR(IF(H209&gt;0,H209,15),15)/15)
 *100,0)</f>
        <v>#REF!</v>
      </c>
      <c r="P209" s="125" t="e">
        <f>ROUND(((R209/20)*(L209/15)*(S209/15)*(1+W209/200))/(H209/15)*100,0)</f>
        <v>#REF!</v>
      </c>
      <c r="Q209" s="147" t="e">
        <f>T20D35746[[#This Row],[スコア⑤]]/T20D35746[[#This Row],[スコア③]]</f>
        <v>#REF!</v>
      </c>
      <c r="R209" s="76" t="e">
        <f>#REF!+#REF!</f>
        <v>#REF!</v>
      </c>
      <c r="W209" s="109" t="e">
        <f>(T20D35746[[#This Row],[現金及び預金（億）]]-T20D35746[[#This Row],[負債（億）]])/T20D35746[[#This Row],[総資産]]*100</f>
        <v>#DIV/0!</v>
      </c>
    </row>
    <row r="210" spans="3:23" x14ac:dyDescent="0.25">
      <c r="C210" s="71" t="str">
        <f>IFERROR(_xll.RssMarket($A210,"市場部名称"),"")</f>
        <v/>
      </c>
      <c r="D210" s="55"/>
      <c r="E210" s="55" t="str">
        <f>IFERROR(_xll.RssMarket($A210,"前日比"),"")</f>
        <v/>
      </c>
      <c r="F210" s="75" t="str">
        <f>IFERROR(_xll.RssMarket($A210,"時価総額"),"")</f>
        <v/>
      </c>
      <c r="G210" s="75" t="e">
        <f>T20D35746[[#This Row],[時価総額]]/T20D35746[[#This Row],[現在値]]</f>
        <v>#VALUE!</v>
      </c>
      <c r="H210" s="20"/>
      <c r="I210" s="38"/>
      <c r="J210" s="20"/>
      <c r="K210" s="33"/>
      <c r="N210" s="89"/>
      <c r="O210" s="125" t="e">
        <f>ROUND(
 ((IF(OR(R210="",R210&lt;=0),20,R210)/20)
  *(L210/15))
 /(IFERROR(IF(H210&gt;0,H210,15),15)/15)
 *100,0)</f>
        <v>#REF!</v>
      </c>
      <c r="P210" s="125" t="e">
        <f>ROUND(((R210/20)*(L210/15)*(S210/15)*(1+W210/200))/(H210/15)*100,0)</f>
        <v>#REF!</v>
      </c>
      <c r="Q210" s="147" t="e">
        <f>T20D35746[[#This Row],[スコア⑤]]/T20D35746[[#This Row],[スコア③]]</f>
        <v>#REF!</v>
      </c>
      <c r="R210" s="76" t="e">
        <f>#REF!+#REF!</f>
        <v>#REF!</v>
      </c>
      <c r="W210" s="109" t="e">
        <f>(T20D35746[[#This Row],[現金及び預金（億）]]-T20D35746[[#This Row],[負債（億）]])/T20D35746[[#This Row],[総資産]]*100</f>
        <v>#DIV/0!</v>
      </c>
    </row>
    <row r="211" spans="3:23" x14ac:dyDescent="0.25">
      <c r="C211" s="71" t="str">
        <f>IFERROR(_xll.RssMarket($A211,"市場部名称"),"")</f>
        <v/>
      </c>
      <c r="D211" s="55"/>
      <c r="E211" s="55" t="str">
        <f>IFERROR(_xll.RssMarket($A211,"前日比"),"")</f>
        <v/>
      </c>
      <c r="F211" s="75" t="str">
        <f>IFERROR(_xll.RssMarket($A211,"時価総額"),"")</f>
        <v/>
      </c>
      <c r="G211" s="75" t="e">
        <f>T20D35746[[#This Row],[時価総額]]/T20D35746[[#This Row],[現在値]]</f>
        <v>#VALUE!</v>
      </c>
      <c r="H211" s="20"/>
      <c r="I211" s="38"/>
      <c r="J211" s="20"/>
      <c r="K211" s="33"/>
      <c r="N211" s="89"/>
      <c r="O211" s="125" t="e">
        <f>ROUND(
 ((IF(OR(R211="",R211&lt;=0),20,R211)/20)
  *(L211/15))
 /(IFERROR(IF(H211&gt;0,H211,15),15)/15)
 *100,0)</f>
        <v>#REF!</v>
      </c>
      <c r="P211" s="125" t="e">
        <f>ROUND(((R211/20)*(L211/15)*(S211/15)*(1+W211/200))/(H211/15)*100,0)</f>
        <v>#REF!</v>
      </c>
      <c r="Q211" s="147" t="e">
        <f>T20D35746[[#This Row],[スコア⑤]]/T20D35746[[#This Row],[スコア③]]</f>
        <v>#REF!</v>
      </c>
      <c r="R211" s="76" t="e">
        <f>#REF!+#REF!</f>
        <v>#REF!</v>
      </c>
      <c r="W211" s="109" t="e">
        <f>(T20D35746[[#This Row],[現金及び預金（億）]]-T20D35746[[#This Row],[負債（億）]])/T20D35746[[#This Row],[総資産]]*100</f>
        <v>#DIV/0!</v>
      </c>
    </row>
    <row r="212" spans="3:23" x14ac:dyDescent="0.25">
      <c r="C212" s="71" t="str">
        <f>IFERROR(_xll.RssMarket($A212,"市場部名称"),"")</f>
        <v/>
      </c>
      <c r="D212" s="55"/>
      <c r="E212" s="55" t="str">
        <f>IFERROR(_xll.RssMarket($A212,"前日比"),"")</f>
        <v/>
      </c>
      <c r="F212" s="75" t="str">
        <f>IFERROR(_xll.RssMarket($A212,"時価総額"),"")</f>
        <v/>
      </c>
      <c r="G212" s="75" t="e">
        <f>T20D35746[[#This Row],[時価総額]]/T20D35746[[#This Row],[現在値]]</f>
        <v>#VALUE!</v>
      </c>
      <c r="H212" s="20"/>
      <c r="I212" s="38"/>
      <c r="J212" s="20"/>
      <c r="K212" s="33"/>
      <c r="N212" s="89"/>
      <c r="O212" s="125" t="e">
        <f>ROUND(
 ((IF(OR(R212="",R212&lt;=0),20,R212)/20)
  *(L212/15))
 /(IFERROR(IF(H212&gt;0,H212,15),15)/15)
 *100,0)</f>
        <v>#REF!</v>
      </c>
      <c r="P212" s="125" t="e">
        <f>ROUND(((R212/20)*(L212/15)*(S212/15)*(1+W212/200))/(H212/15)*100,0)</f>
        <v>#REF!</v>
      </c>
      <c r="Q212" s="147" t="e">
        <f>T20D35746[[#This Row],[スコア⑤]]/T20D35746[[#This Row],[スコア③]]</f>
        <v>#REF!</v>
      </c>
      <c r="R212" s="76" t="e">
        <f>#REF!+#REF!</f>
        <v>#REF!</v>
      </c>
      <c r="W212" s="109" t="e">
        <f>(T20D35746[[#This Row],[現金及び預金（億）]]-T20D35746[[#This Row],[負債（億）]])/T20D35746[[#This Row],[総資産]]*100</f>
        <v>#DIV/0!</v>
      </c>
    </row>
    <row r="213" spans="3:23" x14ac:dyDescent="0.25">
      <c r="C213" s="71" t="str">
        <f>IFERROR(_xll.RssMarket($A213,"市場部名称"),"")</f>
        <v/>
      </c>
      <c r="D213" s="55"/>
      <c r="E213" s="55" t="str">
        <f>IFERROR(_xll.RssMarket($A213,"前日比"),"")</f>
        <v/>
      </c>
      <c r="F213" s="75" t="str">
        <f>IFERROR(_xll.RssMarket($A213,"時価総額"),"")</f>
        <v/>
      </c>
      <c r="G213" s="75" t="e">
        <f>T20D35746[[#This Row],[時価総額]]/T20D35746[[#This Row],[現在値]]</f>
        <v>#VALUE!</v>
      </c>
      <c r="H213" s="20"/>
      <c r="I213" s="38"/>
      <c r="J213" s="20"/>
      <c r="K213" s="33"/>
      <c r="N213" s="89"/>
      <c r="O213" s="125" t="e">
        <f>ROUND(
 ((IF(OR(R213="",R213&lt;=0),20,R213)/20)
  *(L213/15))
 /(IFERROR(IF(H213&gt;0,H213,15),15)/15)
 *100,0)</f>
        <v>#REF!</v>
      </c>
      <c r="P213" s="125" t="e">
        <f>ROUND(((R213/20)*(L213/15)*(S213/15)*(1+W213/200))/(H213/15)*100,0)</f>
        <v>#REF!</v>
      </c>
      <c r="Q213" s="147" t="e">
        <f>T20D35746[[#This Row],[スコア⑤]]/T20D35746[[#This Row],[スコア③]]</f>
        <v>#REF!</v>
      </c>
      <c r="R213" s="76" t="e">
        <f>#REF!+#REF!</f>
        <v>#REF!</v>
      </c>
      <c r="W213" s="109" t="e">
        <f>(T20D35746[[#This Row],[現金及び預金（億）]]-T20D35746[[#This Row],[負債（億）]])/T20D35746[[#This Row],[総資産]]*100</f>
        <v>#DIV/0!</v>
      </c>
    </row>
    <row r="214" spans="3:23" x14ac:dyDescent="0.25">
      <c r="C214" s="71" t="str">
        <f>IFERROR(_xll.RssMarket($A214,"市場部名称"),"")</f>
        <v/>
      </c>
      <c r="D214" s="55"/>
      <c r="E214" s="55" t="str">
        <f>IFERROR(_xll.RssMarket($A214,"前日比"),"")</f>
        <v/>
      </c>
      <c r="F214" s="75" t="str">
        <f>IFERROR(_xll.RssMarket($A214,"時価総額"),"")</f>
        <v/>
      </c>
      <c r="G214" s="75" t="e">
        <f>T20D35746[[#This Row],[時価総額]]/T20D35746[[#This Row],[現在値]]</f>
        <v>#VALUE!</v>
      </c>
      <c r="H214" s="20"/>
      <c r="I214" s="38"/>
      <c r="J214" s="20"/>
      <c r="K214" s="33"/>
      <c r="N214" s="89"/>
      <c r="O214" s="125" t="e">
        <f>ROUND(
 ((IF(OR(R214="",R214&lt;=0),20,R214)/20)
  *(L214/15))
 /(IFERROR(IF(H214&gt;0,H214,15),15)/15)
 *100,0)</f>
        <v>#REF!</v>
      </c>
      <c r="P214" s="125" t="e">
        <f>ROUND(((R214/20)*(L214/15)*(S214/15)*(1+W214/200))/(H214/15)*100,0)</f>
        <v>#REF!</v>
      </c>
      <c r="Q214" s="147" t="e">
        <f>T20D35746[[#This Row],[スコア⑤]]/T20D35746[[#This Row],[スコア③]]</f>
        <v>#REF!</v>
      </c>
      <c r="R214" s="76" t="e">
        <f>#REF!+#REF!</f>
        <v>#REF!</v>
      </c>
      <c r="W214" s="109" t="e">
        <f>(T20D35746[[#This Row],[現金及び預金（億）]]-T20D35746[[#This Row],[負債（億）]])/T20D35746[[#This Row],[総資産]]*100</f>
        <v>#DIV/0!</v>
      </c>
    </row>
    <row r="215" spans="3:23" x14ac:dyDescent="0.25">
      <c r="C215" s="71" t="str">
        <f>IFERROR(_xll.RssMarket($A215,"市場部名称"),"")</f>
        <v/>
      </c>
      <c r="D215" s="55"/>
      <c r="E215" s="55" t="str">
        <f>IFERROR(_xll.RssMarket($A215,"前日比"),"")</f>
        <v/>
      </c>
      <c r="F215" s="75" t="str">
        <f>IFERROR(_xll.RssMarket($A215,"時価総額"),"")</f>
        <v/>
      </c>
      <c r="G215" s="75" t="e">
        <f>T20D35746[[#This Row],[時価総額]]/T20D35746[[#This Row],[現在値]]</f>
        <v>#VALUE!</v>
      </c>
      <c r="H215" s="20"/>
      <c r="I215" s="38"/>
      <c r="J215" s="20"/>
      <c r="K215" s="33"/>
      <c r="N215" s="89"/>
      <c r="O215" s="125" t="e">
        <f>ROUND(
 ((IF(OR(R215="",R215&lt;=0),20,R215)/20)
  *(L215/15))
 /(IFERROR(IF(H215&gt;0,H215,15),15)/15)
 *100,0)</f>
        <v>#REF!</v>
      </c>
      <c r="P215" s="125" t="e">
        <f>ROUND(((R215/20)*(L215/15)*(S215/15)*(1+W215/200))/(H215/15)*100,0)</f>
        <v>#REF!</v>
      </c>
      <c r="Q215" s="147" t="e">
        <f>T20D35746[[#This Row],[スコア⑤]]/T20D35746[[#This Row],[スコア③]]</f>
        <v>#REF!</v>
      </c>
      <c r="R215" s="76" t="e">
        <f>#REF!+#REF!</f>
        <v>#REF!</v>
      </c>
      <c r="W215" s="109" t="e">
        <f>(T20D35746[[#This Row],[現金及び預金（億）]]-T20D35746[[#This Row],[負債（億）]])/T20D35746[[#This Row],[総資産]]*100</f>
        <v>#DIV/0!</v>
      </c>
    </row>
    <row r="216" spans="3:23" x14ac:dyDescent="0.25">
      <c r="C216" s="71" t="str">
        <f>IFERROR(_xll.RssMarket($A216,"市場部名称"),"")</f>
        <v/>
      </c>
      <c r="D216" s="55"/>
      <c r="E216" s="55" t="str">
        <f>IFERROR(_xll.RssMarket($A216,"前日比"),"")</f>
        <v/>
      </c>
      <c r="F216" s="75" t="str">
        <f>IFERROR(_xll.RssMarket($A216,"時価総額"),"")</f>
        <v/>
      </c>
      <c r="G216" s="75" t="e">
        <f>T20D35746[[#This Row],[時価総額]]/T20D35746[[#This Row],[現在値]]</f>
        <v>#VALUE!</v>
      </c>
      <c r="H216" s="20"/>
      <c r="I216" s="38"/>
      <c r="J216" s="20"/>
      <c r="K216" s="33"/>
      <c r="N216" s="89"/>
      <c r="O216" s="125" t="e">
        <f>ROUND(
 ((IF(OR(R216="",R216&lt;=0),20,R216)/20)
  *(L216/15))
 /(IFERROR(IF(H216&gt;0,H216,15),15)/15)
 *100,0)</f>
        <v>#REF!</v>
      </c>
      <c r="P216" s="125" t="e">
        <f>ROUND(((R216/20)*(L216/15)*(S216/15)*(1+W216/200))/(H216/15)*100,0)</f>
        <v>#REF!</v>
      </c>
      <c r="Q216" s="147" t="e">
        <f>T20D35746[[#This Row],[スコア⑤]]/T20D35746[[#This Row],[スコア③]]</f>
        <v>#REF!</v>
      </c>
      <c r="R216" s="76" t="e">
        <f>#REF!+#REF!</f>
        <v>#REF!</v>
      </c>
      <c r="W216" s="109" t="e">
        <f>(T20D35746[[#This Row],[現金及び預金（億）]]-T20D35746[[#This Row],[負債（億）]])/T20D35746[[#This Row],[総資産]]*100</f>
        <v>#DIV/0!</v>
      </c>
    </row>
    <row r="217" spans="3:23" x14ac:dyDescent="0.25">
      <c r="C217" s="71" t="str">
        <f>IFERROR(_xll.RssMarket($A217,"市場部名称"),"")</f>
        <v/>
      </c>
      <c r="D217" s="55"/>
      <c r="E217" s="55" t="str">
        <f>IFERROR(_xll.RssMarket($A217,"前日比"),"")</f>
        <v/>
      </c>
      <c r="F217" s="75" t="str">
        <f>IFERROR(_xll.RssMarket($A217,"時価総額"),"")</f>
        <v/>
      </c>
      <c r="G217" s="75" t="e">
        <f>T20D35746[[#This Row],[時価総額]]/T20D35746[[#This Row],[現在値]]</f>
        <v>#VALUE!</v>
      </c>
      <c r="H217" s="20"/>
      <c r="I217" s="38"/>
      <c r="J217" s="20"/>
      <c r="K217" s="33"/>
      <c r="N217" s="89"/>
      <c r="O217" s="125" t="e">
        <f>ROUND(
 ((IF(OR(R217="",R217&lt;=0),20,R217)/20)
  *(L217/15))
 /(IFERROR(IF(H217&gt;0,H217,15),15)/15)
 *100,0)</f>
        <v>#REF!</v>
      </c>
      <c r="P217" s="125" t="e">
        <f>ROUND(((R217/20)*(L217/15)*(S217/15)*(1+W217/200))/(H217/15)*100,0)</f>
        <v>#REF!</v>
      </c>
      <c r="Q217" s="147" t="e">
        <f>T20D35746[[#This Row],[スコア⑤]]/T20D35746[[#This Row],[スコア③]]</f>
        <v>#REF!</v>
      </c>
      <c r="R217" s="76" t="e">
        <f>#REF!+#REF!</f>
        <v>#REF!</v>
      </c>
      <c r="W217" s="109" t="e">
        <f>(T20D35746[[#This Row],[現金及び預金（億）]]-T20D35746[[#This Row],[負債（億）]])/T20D35746[[#This Row],[総資産]]*100</f>
        <v>#DIV/0!</v>
      </c>
    </row>
    <row r="218" spans="3:23" x14ac:dyDescent="0.25">
      <c r="C218" s="71" t="str">
        <f>IFERROR(_xll.RssMarket($A218,"市場部名称"),"")</f>
        <v/>
      </c>
      <c r="D218" s="55"/>
      <c r="E218" s="55" t="str">
        <f>IFERROR(_xll.RssMarket($A218,"前日比"),"")</f>
        <v/>
      </c>
      <c r="F218" s="75" t="str">
        <f>IFERROR(_xll.RssMarket($A218,"時価総額"),"")</f>
        <v/>
      </c>
      <c r="G218" s="75" t="e">
        <f>T20D35746[[#This Row],[時価総額]]/T20D35746[[#This Row],[現在値]]</f>
        <v>#VALUE!</v>
      </c>
      <c r="H218" s="20"/>
      <c r="I218" s="38"/>
      <c r="J218" s="20"/>
      <c r="K218" s="33"/>
      <c r="N218" s="89"/>
      <c r="O218" s="125" t="e">
        <f>ROUND(
 ((IF(OR(R218="",R218&lt;=0),20,R218)/20)
  *(L218/15))
 /(IFERROR(IF(H218&gt;0,H218,15),15)/15)
 *100,0)</f>
        <v>#REF!</v>
      </c>
      <c r="P218" s="125" t="e">
        <f>ROUND(((R218/20)*(L218/15)*(S218/15)*(1+W218/200))/(H218/15)*100,0)</f>
        <v>#REF!</v>
      </c>
      <c r="Q218" s="147" t="e">
        <f>T20D35746[[#This Row],[スコア⑤]]/T20D35746[[#This Row],[スコア③]]</f>
        <v>#REF!</v>
      </c>
      <c r="R218" s="76" t="e">
        <f>#REF!+#REF!</f>
        <v>#REF!</v>
      </c>
      <c r="W218" s="109" t="e">
        <f>(T20D35746[[#This Row],[現金及び預金（億）]]-T20D35746[[#This Row],[負債（億）]])/T20D35746[[#This Row],[総資産]]*100</f>
        <v>#DIV/0!</v>
      </c>
    </row>
    <row r="219" spans="3:23" x14ac:dyDescent="0.25">
      <c r="C219" s="71" t="str">
        <f>IFERROR(_xll.RssMarket($A219,"市場部名称"),"")</f>
        <v/>
      </c>
      <c r="D219" s="55"/>
      <c r="E219" s="55" t="str">
        <f>IFERROR(_xll.RssMarket($A219,"前日比"),"")</f>
        <v/>
      </c>
      <c r="F219" s="75" t="str">
        <f>IFERROR(_xll.RssMarket($A219,"時価総額"),"")</f>
        <v/>
      </c>
      <c r="G219" s="75" t="e">
        <f>T20D35746[[#This Row],[時価総額]]/T20D35746[[#This Row],[現在値]]</f>
        <v>#VALUE!</v>
      </c>
      <c r="H219" s="20"/>
      <c r="I219" s="38"/>
      <c r="J219" s="20"/>
      <c r="K219" s="33"/>
      <c r="N219" s="89"/>
      <c r="O219" s="125" t="e">
        <f>ROUND(
 ((IF(OR(R219="",R219&lt;=0),20,R219)/20)
  *(L219/15))
 /(IFERROR(IF(H219&gt;0,H219,15),15)/15)
 *100,0)</f>
        <v>#REF!</v>
      </c>
      <c r="P219" s="125" t="e">
        <f>ROUND(((R219/20)*(L219/15)*(S219/15)*(1+W219/200))/(H219/15)*100,0)</f>
        <v>#REF!</v>
      </c>
      <c r="Q219" s="147" t="e">
        <f>T20D35746[[#This Row],[スコア⑤]]/T20D35746[[#This Row],[スコア③]]</f>
        <v>#REF!</v>
      </c>
      <c r="R219" s="76" t="e">
        <f>#REF!+#REF!</f>
        <v>#REF!</v>
      </c>
      <c r="W219" s="109" t="e">
        <f>(T20D35746[[#This Row],[現金及び預金（億）]]-T20D35746[[#This Row],[負債（億）]])/T20D35746[[#This Row],[総資産]]*100</f>
        <v>#DIV/0!</v>
      </c>
    </row>
    <row r="220" spans="3:23" x14ac:dyDescent="0.25">
      <c r="C220" s="71" t="str">
        <f>IFERROR(_xll.RssMarket($A220,"市場部名称"),"")</f>
        <v/>
      </c>
      <c r="D220" s="55"/>
      <c r="E220" s="55" t="str">
        <f>IFERROR(_xll.RssMarket($A220,"前日比"),"")</f>
        <v/>
      </c>
      <c r="F220" s="75" t="str">
        <f>IFERROR(_xll.RssMarket($A220,"時価総額"),"")</f>
        <v/>
      </c>
      <c r="G220" s="75" t="e">
        <f>T20D35746[[#This Row],[時価総額]]/T20D35746[[#This Row],[現在値]]</f>
        <v>#VALUE!</v>
      </c>
      <c r="H220" s="20"/>
      <c r="I220" s="38"/>
      <c r="J220" s="20"/>
      <c r="K220" s="33"/>
      <c r="N220" s="89"/>
      <c r="O220" s="125" t="e">
        <f>ROUND(
 ((IF(OR(R220="",R220&lt;=0),20,R220)/20)
  *(L220/15))
 /(IFERROR(IF(H220&gt;0,H220,15),15)/15)
 *100,0)</f>
        <v>#REF!</v>
      </c>
      <c r="P220" s="125" t="e">
        <f>ROUND(((R220/20)*(L220/15)*(S220/15)*(1+W220/200))/(H220/15)*100,0)</f>
        <v>#REF!</v>
      </c>
      <c r="Q220" s="147" t="e">
        <f>T20D35746[[#This Row],[スコア⑤]]/T20D35746[[#This Row],[スコア③]]</f>
        <v>#REF!</v>
      </c>
      <c r="R220" s="76" t="e">
        <f>#REF!+#REF!</f>
        <v>#REF!</v>
      </c>
      <c r="W220" s="109" t="e">
        <f>(T20D35746[[#This Row],[現金及び預金（億）]]-T20D35746[[#This Row],[負債（億）]])/T20D35746[[#This Row],[総資産]]*100</f>
        <v>#DIV/0!</v>
      </c>
    </row>
    <row r="221" spans="3:23" x14ac:dyDescent="0.25">
      <c r="C221" s="71" t="str">
        <f>IFERROR(_xll.RssMarket($A221,"市場部名称"),"")</f>
        <v/>
      </c>
      <c r="D221" s="55"/>
      <c r="E221" s="55" t="str">
        <f>IFERROR(_xll.RssMarket($A221,"前日比"),"")</f>
        <v/>
      </c>
      <c r="F221" s="75" t="str">
        <f>IFERROR(_xll.RssMarket($A221,"時価総額"),"")</f>
        <v/>
      </c>
      <c r="G221" s="75" t="e">
        <f>T20D35746[[#This Row],[時価総額]]/T20D35746[[#This Row],[現在値]]</f>
        <v>#VALUE!</v>
      </c>
      <c r="H221" s="20"/>
      <c r="I221" s="38"/>
      <c r="J221" s="20"/>
      <c r="K221" s="33"/>
      <c r="N221" s="89"/>
      <c r="O221" s="125" t="e">
        <f>ROUND(
 ((IF(OR(R221="",R221&lt;=0),20,R221)/20)
  *(L221/15))
 /(IFERROR(IF(H221&gt;0,H221,15),15)/15)
 *100,0)</f>
        <v>#REF!</v>
      </c>
      <c r="P221" s="125" t="e">
        <f>ROUND(((R221/20)*(L221/15)*(S221/15)*(1+W221/200))/(H221/15)*100,0)</f>
        <v>#REF!</v>
      </c>
      <c r="Q221" s="147" t="e">
        <f>T20D35746[[#This Row],[スコア⑤]]/T20D35746[[#This Row],[スコア③]]</f>
        <v>#REF!</v>
      </c>
      <c r="R221" s="76" t="e">
        <f>#REF!+#REF!</f>
        <v>#REF!</v>
      </c>
      <c r="W221" s="109" t="e">
        <f>(T20D35746[[#This Row],[現金及び預金（億）]]-T20D35746[[#This Row],[負債（億）]])/T20D35746[[#This Row],[総資産]]*100</f>
        <v>#DIV/0!</v>
      </c>
    </row>
    <row r="222" spans="3:23" x14ac:dyDescent="0.25">
      <c r="C222" s="71" t="str">
        <f>IFERROR(_xll.RssMarket($A222,"市場部名称"),"")</f>
        <v/>
      </c>
      <c r="D222" s="55"/>
      <c r="E222" s="55" t="str">
        <f>IFERROR(_xll.RssMarket($A222,"前日比"),"")</f>
        <v/>
      </c>
      <c r="F222" s="75" t="str">
        <f>IFERROR(_xll.RssMarket($A222,"時価総額"),"")</f>
        <v/>
      </c>
      <c r="G222" s="75" t="e">
        <f>T20D35746[[#This Row],[時価総額]]/T20D35746[[#This Row],[現在値]]</f>
        <v>#VALUE!</v>
      </c>
      <c r="H222" s="20"/>
      <c r="I222" s="38"/>
      <c r="J222" s="20"/>
      <c r="K222" s="33"/>
      <c r="N222" s="89"/>
      <c r="O222" s="125" t="e">
        <f>ROUND(
 ((IF(OR(R222="",R222&lt;=0),20,R222)/20)
  *(L222/15))
 /(IFERROR(IF(H222&gt;0,H222,15),15)/15)
 *100,0)</f>
        <v>#REF!</v>
      </c>
      <c r="P222" s="125" t="e">
        <f>ROUND(((R222/20)*(L222/15)*(S222/15)*(1+W222/200))/(H222/15)*100,0)</f>
        <v>#REF!</v>
      </c>
      <c r="Q222" s="147" t="e">
        <f>T20D35746[[#This Row],[スコア⑤]]/T20D35746[[#This Row],[スコア③]]</f>
        <v>#REF!</v>
      </c>
      <c r="R222" s="76" t="e">
        <f>#REF!+#REF!</f>
        <v>#REF!</v>
      </c>
      <c r="W222" s="109" t="e">
        <f>(T20D35746[[#This Row],[現金及び預金（億）]]-T20D35746[[#This Row],[負債（億）]])/T20D35746[[#This Row],[総資産]]*100</f>
        <v>#DIV/0!</v>
      </c>
    </row>
    <row r="223" spans="3:23" x14ac:dyDescent="0.25">
      <c r="C223" s="71" t="str">
        <f>IFERROR(_xll.RssMarket($A223,"市場部名称"),"")</f>
        <v/>
      </c>
      <c r="D223" s="55"/>
      <c r="E223" s="55" t="str">
        <f>IFERROR(_xll.RssMarket($A223,"前日比"),"")</f>
        <v/>
      </c>
      <c r="F223" s="75" t="str">
        <f>IFERROR(_xll.RssMarket($A223,"時価総額"),"")</f>
        <v/>
      </c>
      <c r="G223" s="75" t="e">
        <f>T20D35746[[#This Row],[時価総額]]/T20D35746[[#This Row],[現在値]]</f>
        <v>#VALUE!</v>
      </c>
      <c r="H223" s="20"/>
      <c r="I223" s="38"/>
      <c r="J223" s="20"/>
      <c r="K223" s="33"/>
      <c r="N223" s="89"/>
      <c r="O223" s="125" t="e">
        <f>ROUND(
 ((IF(OR(R223="",R223&lt;=0),20,R223)/20)
  *(L223/15))
 /(IFERROR(IF(H223&gt;0,H223,15),15)/15)
 *100,0)</f>
        <v>#REF!</v>
      </c>
      <c r="P223" s="125" t="e">
        <f>ROUND(((R223/20)*(L223/15)*(S223/15)*(1+W223/200))/(H223/15)*100,0)</f>
        <v>#REF!</v>
      </c>
      <c r="Q223" s="147" t="e">
        <f>T20D35746[[#This Row],[スコア⑤]]/T20D35746[[#This Row],[スコア③]]</f>
        <v>#REF!</v>
      </c>
      <c r="R223" s="76" t="e">
        <f>#REF!+#REF!</f>
        <v>#REF!</v>
      </c>
      <c r="W223" s="109" t="e">
        <f>(T20D35746[[#This Row],[現金及び預金（億）]]-T20D35746[[#This Row],[負債（億）]])/T20D35746[[#This Row],[総資産]]*100</f>
        <v>#DIV/0!</v>
      </c>
    </row>
    <row r="224" spans="3:23" x14ac:dyDescent="0.25">
      <c r="C224" s="71" t="str">
        <f>IFERROR(_xll.RssMarket($A224,"市場部名称"),"")</f>
        <v/>
      </c>
      <c r="D224" s="55"/>
      <c r="E224" s="55" t="str">
        <f>IFERROR(_xll.RssMarket($A224,"前日比"),"")</f>
        <v/>
      </c>
      <c r="F224" s="75" t="str">
        <f>IFERROR(_xll.RssMarket($A224,"時価総額"),"")</f>
        <v/>
      </c>
      <c r="G224" s="75" t="e">
        <f>T20D35746[[#This Row],[時価総額]]/T20D35746[[#This Row],[現在値]]</f>
        <v>#VALUE!</v>
      </c>
      <c r="H224" s="20"/>
      <c r="I224" s="38"/>
      <c r="J224" s="20"/>
      <c r="K224" s="33"/>
      <c r="N224" s="89"/>
      <c r="O224" s="125" t="e">
        <f>ROUND(
 ((IF(OR(R224="",R224&lt;=0),20,R224)/20)
  *(L224/15))
 /(IFERROR(IF(H224&gt;0,H224,15),15)/15)
 *100,0)</f>
        <v>#REF!</v>
      </c>
      <c r="P224" s="125" t="e">
        <f>ROUND(((R224/20)*(L224/15)*(S224/15)*(1+W224/200))/(H224/15)*100,0)</f>
        <v>#REF!</v>
      </c>
      <c r="Q224" s="147" t="e">
        <f>T20D35746[[#This Row],[スコア⑤]]/T20D35746[[#This Row],[スコア③]]</f>
        <v>#REF!</v>
      </c>
      <c r="R224" s="76" t="e">
        <f>#REF!+#REF!</f>
        <v>#REF!</v>
      </c>
      <c r="W224" s="109" t="e">
        <f>(T20D35746[[#This Row],[現金及び預金（億）]]-T20D35746[[#This Row],[負債（億）]])/T20D35746[[#This Row],[総資産]]*100</f>
        <v>#DIV/0!</v>
      </c>
    </row>
    <row r="225" spans="3:23" x14ac:dyDescent="0.25">
      <c r="C225" s="71" t="str">
        <f>IFERROR(_xll.RssMarket($A225,"市場部名称"),"")</f>
        <v/>
      </c>
      <c r="D225" s="55"/>
      <c r="E225" s="55" t="str">
        <f>IFERROR(_xll.RssMarket($A225,"前日比"),"")</f>
        <v/>
      </c>
      <c r="F225" s="75" t="str">
        <f>IFERROR(_xll.RssMarket($A225,"時価総額"),"")</f>
        <v/>
      </c>
      <c r="G225" s="75" t="e">
        <f>T20D35746[[#This Row],[時価総額]]/T20D35746[[#This Row],[現在値]]</f>
        <v>#VALUE!</v>
      </c>
      <c r="H225" s="20"/>
      <c r="I225" s="38"/>
      <c r="J225" s="20"/>
      <c r="K225" s="33"/>
      <c r="N225" s="89"/>
      <c r="O225" s="125" t="e">
        <f>ROUND(
 ((IF(OR(R225="",R225&lt;=0),20,R225)/20)
  *(L225/15))
 /(IFERROR(IF(H225&gt;0,H225,15),15)/15)
 *100,0)</f>
        <v>#REF!</v>
      </c>
      <c r="P225" s="125" t="e">
        <f>ROUND(((R225/20)*(L225/15)*(S225/15)*(1+W225/200))/(H225/15)*100,0)</f>
        <v>#REF!</v>
      </c>
      <c r="Q225" s="147" t="e">
        <f>T20D35746[[#This Row],[スコア⑤]]/T20D35746[[#This Row],[スコア③]]</f>
        <v>#REF!</v>
      </c>
      <c r="R225" s="76" t="e">
        <f>#REF!+#REF!</f>
        <v>#REF!</v>
      </c>
      <c r="W225" s="109" t="e">
        <f>(T20D35746[[#This Row],[現金及び預金（億）]]-T20D35746[[#This Row],[負債（億）]])/T20D35746[[#This Row],[総資産]]*100</f>
        <v>#DIV/0!</v>
      </c>
    </row>
    <row r="226" spans="3:23" x14ac:dyDescent="0.25">
      <c r="C226" s="71" t="str">
        <f>IFERROR(_xll.RssMarket($A226,"市場部名称"),"")</f>
        <v/>
      </c>
      <c r="D226" s="55"/>
      <c r="E226" s="55" t="str">
        <f>IFERROR(_xll.RssMarket($A226,"前日比"),"")</f>
        <v/>
      </c>
      <c r="F226" s="75" t="str">
        <f>IFERROR(_xll.RssMarket($A226,"時価総額"),"")</f>
        <v/>
      </c>
      <c r="G226" s="75" t="e">
        <f>T20D35746[[#This Row],[時価総額]]/T20D35746[[#This Row],[現在値]]</f>
        <v>#VALUE!</v>
      </c>
      <c r="H226" s="20"/>
      <c r="I226" s="38"/>
      <c r="J226" s="20"/>
      <c r="K226" s="33"/>
      <c r="N226" s="89"/>
      <c r="O226" s="125" t="e">
        <f>ROUND(
 ((IF(OR(R226="",R226&lt;=0),20,R226)/20)
  *(L226/15))
 /(IFERROR(IF(H226&gt;0,H226,15),15)/15)
 *100,0)</f>
        <v>#REF!</v>
      </c>
      <c r="P226" s="125" t="e">
        <f>ROUND(((R226/20)*(L226/15)*(S226/15)*(1+W226/200))/(H226/15)*100,0)</f>
        <v>#REF!</v>
      </c>
      <c r="Q226" s="147" t="e">
        <f>T20D35746[[#This Row],[スコア⑤]]/T20D35746[[#This Row],[スコア③]]</f>
        <v>#REF!</v>
      </c>
      <c r="R226" s="76" t="e">
        <f>#REF!+#REF!</f>
        <v>#REF!</v>
      </c>
      <c r="W226" s="109" t="e">
        <f>(T20D35746[[#This Row],[現金及び預金（億）]]-T20D35746[[#This Row],[負債（億）]])/T20D35746[[#This Row],[総資産]]*100</f>
        <v>#DIV/0!</v>
      </c>
    </row>
    <row r="227" spans="3:23" x14ac:dyDescent="0.25">
      <c r="C227" s="71" t="str">
        <f>IFERROR(_xll.RssMarket($A227,"市場部名称"),"")</f>
        <v/>
      </c>
      <c r="D227" s="55"/>
      <c r="E227" s="55" t="str">
        <f>IFERROR(_xll.RssMarket($A227,"前日比"),"")</f>
        <v/>
      </c>
      <c r="F227" s="75" t="str">
        <f>IFERROR(_xll.RssMarket($A227,"時価総額"),"")</f>
        <v/>
      </c>
      <c r="G227" s="75" t="e">
        <f>T20D35746[[#This Row],[時価総額]]/T20D35746[[#This Row],[現在値]]</f>
        <v>#VALUE!</v>
      </c>
      <c r="H227" s="20"/>
      <c r="I227" s="38"/>
      <c r="J227" s="20"/>
      <c r="K227" s="33"/>
      <c r="N227" s="89"/>
      <c r="O227" s="125" t="e">
        <f>ROUND(
 ((IF(OR(R227="",R227&lt;=0),20,R227)/20)
  *(L227/15))
 /(IFERROR(IF(H227&gt;0,H227,15),15)/15)
 *100,0)</f>
        <v>#REF!</v>
      </c>
      <c r="P227" s="125" t="e">
        <f>ROUND(((R227/20)*(L227/15)*(S227/15)*(1+W227/200))/(H227/15)*100,0)</f>
        <v>#REF!</v>
      </c>
      <c r="Q227" s="147" t="e">
        <f>T20D35746[[#This Row],[スコア⑤]]/T20D35746[[#This Row],[スコア③]]</f>
        <v>#REF!</v>
      </c>
      <c r="R227" s="76" t="e">
        <f>#REF!+#REF!</f>
        <v>#REF!</v>
      </c>
      <c r="W227" s="109" t="e">
        <f>(T20D35746[[#This Row],[現金及び預金（億）]]-T20D35746[[#This Row],[負債（億）]])/T20D35746[[#This Row],[総資産]]*100</f>
        <v>#DIV/0!</v>
      </c>
    </row>
    <row r="228" spans="3:23" x14ac:dyDescent="0.25">
      <c r="C228" s="71" t="str">
        <f>IFERROR(_xll.RssMarket($A228,"市場部名称"),"")</f>
        <v/>
      </c>
      <c r="D228" s="55"/>
      <c r="E228" s="55" t="str">
        <f>IFERROR(_xll.RssMarket($A228,"前日比"),"")</f>
        <v/>
      </c>
      <c r="F228" s="75" t="str">
        <f>IFERROR(_xll.RssMarket($A228,"時価総額"),"")</f>
        <v/>
      </c>
      <c r="G228" s="75" t="e">
        <f>T20D35746[[#This Row],[時価総額]]/T20D35746[[#This Row],[現在値]]</f>
        <v>#VALUE!</v>
      </c>
      <c r="H228" s="20"/>
      <c r="I228" s="38"/>
      <c r="J228" s="20"/>
      <c r="K228" s="33"/>
      <c r="N228" s="89"/>
      <c r="O228" s="125" t="e">
        <f>ROUND(
 ((IF(OR(R228="",R228&lt;=0),20,R228)/20)
  *(L228/15))
 /(IFERROR(IF(H228&gt;0,H228,15),15)/15)
 *100,0)</f>
        <v>#REF!</v>
      </c>
      <c r="P228" s="125" t="e">
        <f>ROUND(((R228/20)*(L228/15)*(S228/15)*(1+W228/200))/(H228/15)*100,0)</f>
        <v>#REF!</v>
      </c>
      <c r="Q228" s="147" t="e">
        <f>T20D35746[[#This Row],[スコア⑤]]/T20D35746[[#This Row],[スコア③]]</f>
        <v>#REF!</v>
      </c>
      <c r="R228" s="76" t="e">
        <f>#REF!+#REF!</f>
        <v>#REF!</v>
      </c>
      <c r="W228" s="109" t="e">
        <f>(T20D35746[[#This Row],[現金及び預金（億）]]-T20D35746[[#This Row],[負債（億）]])/T20D35746[[#This Row],[総資産]]*100</f>
        <v>#DIV/0!</v>
      </c>
    </row>
    <row r="229" spans="3:23" x14ac:dyDescent="0.25">
      <c r="C229" s="71" t="str">
        <f>IFERROR(_xll.RssMarket($A229,"市場部名称"),"")</f>
        <v/>
      </c>
      <c r="D229" s="55"/>
      <c r="E229" s="55" t="str">
        <f>IFERROR(_xll.RssMarket($A229,"前日比"),"")</f>
        <v/>
      </c>
      <c r="F229" s="75" t="str">
        <f>IFERROR(_xll.RssMarket($A229,"時価総額"),"")</f>
        <v/>
      </c>
      <c r="G229" s="75" t="e">
        <f>T20D35746[[#This Row],[時価総額]]/T20D35746[[#This Row],[現在値]]</f>
        <v>#VALUE!</v>
      </c>
      <c r="H229" s="20"/>
      <c r="I229" s="38"/>
      <c r="J229" s="20"/>
      <c r="K229" s="33"/>
      <c r="N229" s="89"/>
      <c r="O229" s="125" t="e">
        <f>ROUND(
 ((IF(OR(R229="",R229&lt;=0),20,R229)/20)
  *(L229/15))
 /(IFERROR(IF(H229&gt;0,H229,15),15)/15)
 *100,0)</f>
        <v>#REF!</v>
      </c>
      <c r="P229" s="125" t="e">
        <f>ROUND(((R229/20)*(L229/15)*(S229/15)*(1+W229/200))/(H229/15)*100,0)</f>
        <v>#REF!</v>
      </c>
      <c r="Q229" s="147" t="e">
        <f>T20D35746[[#This Row],[スコア⑤]]/T20D35746[[#This Row],[スコア③]]</f>
        <v>#REF!</v>
      </c>
      <c r="R229" s="76" t="e">
        <f>#REF!+#REF!</f>
        <v>#REF!</v>
      </c>
      <c r="W229" s="109" t="e">
        <f>(T20D35746[[#This Row],[現金及び預金（億）]]-T20D35746[[#This Row],[負債（億）]])/T20D35746[[#This Row],[総資産]]*100</f>
        <v>#DIV/0!</v>
      </c>
    </row>
    <row r="230" spans="3:23" x14ac:dyDescent="0.25">
      <c r="C230" s="71" t="str">
        <f>IFERROR(_xll.RssMarket($A230,"市場部名称"),"")</f>
        <v/>
      </c>
      <c r="D230" s="55"/>
      <c r="E230" s="55" t="str">
        <f>IFERROR(_xll.RssMarket($A230,"前日比"),"")</f>
        <v/>
      </c>
      <c r="F230" s="75" t="str">
        <f>IFERROR(_xll.RssMarket($A230,"時価総額"),"")</f>
        <v/>
      </c>
      <c r="G230" s="75" t="e">
        <f>T20D35746[[#This Row],[時価総額]]/T20D35746[[#This Row],[現在値]]</f>
        <v>#VALUE!</v>
      </c>
      <c r="H230" s="20"/>
      <c r="I230" s="38"/>
      <c r="J230" s="20"/>
      <c r="K230" s="33"/>
      <c r="N230" s="89"/>
      <c r="O230" s="125" t="e">
        <f>ROUND(
 ((IF(OR(R230="",R230&lt;=0),20,R230)/20)
  *(L230/15))
 /(IFERROR(IF(H230&gt;0,H230,15),15)/15)
 *100,0)</f>
        <v>#REF!</v>
      </c>
      <c r="P230" s="125" t="e">
        <f>ROUND(((R230/20)*(L230/15)*(S230/15)*(1+W230/200))/(H230/15)*100,0)</f>
        <v>#REF!</v>
      </c>
      <c r="Q230" s="147" t="e">
        <f>T20D35746[[#This Row],[スコア⑤]]/T20D35746[[#This Row],[スコア③]]</f>
        <v>#REF!</v>
      </c>
      <c r="R230" s="76" t="e">
        <f>#REF!+#REF!</f>
        <v>#REF!</v>
      </c>
      <c r="W230" s="109" t="e">
        <f>(T20D35746[[#This Row],[現金及び預金（億）]]-T20D35746[[#This Row],[負債（億）]])/T20D35746[[#This Row],[総資産]]*100</f>
        <v>#DIV/0!</v>
      </c>
    </row>
    <row r="231" spans="3:23" x14ac:dyDescent="0.25">
      <c r="C231" s="71" t="str">
        <f>IFERROR(_xll.RssMarket($A231,"市場部名称"),"")</f>
        <v/>
      </c>
      <c r="D231" s="55"/>
      <c r="E231" s="55" t="str">
        <f>IFERROR(_xll.RssMarket($A231,"前日比"),"")</f>
        <v/>
      </c>
      <c r="F231" s="75" t="str">
        <f>IFERROR(_xll.RssMarket($A231,"時価総額"),"")</f>
        <v/>
      </c>
      <c r="G231" s="75" t="e">
        <f>T20D35746[[#This Row],[時価総額]]/T20D35746[[#This Row],[現在値]]</f>
        <v>#VALUE!</v>
      </c>
      <c r="H231" s="20"/>
      <c r="I231" s="38"/>
      <c r="J231" s="20"/>
      <c r="K231" s="33"/>
      <c r="N231" s="89"/>
      <c r="O231" s="125" t="e">
        <f>ROUND(
 ((IF(OR(R231="",R231&lt;=0),20,R231)/20)
  *(L231/15))
 /(IFERROR(IF(H231&gt;0,H231,15),15)/15)
 *100,0)</f>
        <v>#REF!</v>
      </c>
      <c r="P231" s="125" t="e">
        <f>ROUND(((R231/20)*(L231/15)*(S231/15)*(1+W231/200))/(H231/15)*100,0)</f>
        <v>#REF!</v>
      </c>
      <c r="Q231" s="147" t="e">
        <f>T20D35746[[#This Row],[スコア⑤]]/T20D35746[[#This Row],[スコア③]]</f>
        <v>#REF!</v>
      </c>
      <c r="R231" s="76" t="e">
        <f>#REF!+#REF!</f>
        <v>#REF!</v>
      </c>
      <c r="W231" s="109" t="e">
        <f>(T20D35746[[#This Row],[現金及び預金（億）]]-T20D35746[[#This Row],[負債（億）]])/T20D35746[[#This Row],[総資産]]*100</f>
        <v>#DIV/0!</v>
      </c>
    </row>
    <row r="232" spans="3:23" x14ac:dyDescent="0.25">
      <c r="C232" s="71" t="str">
        <f>IFERROR(_xll.RssMarket($A232,"市場部名称"),"")</f>
        <v/>
      </c>
      <c r="D232" s="55"/>
      <c r="E232" s="55" t="str">
        <f>IFERROR(_xll.RssMarket($A232,"前日比"),"")</f>
        <v/>
      </c>
      <c r="F232" s="75" t="str">
        <f>IFERROR(_xll.RssMarket($A232,"時価総額"),"")</f>
        <v/>
      </c>
      <c r="G232" s="75" t="e">
        <f>T20D35746[[#This Row],[時価総額]]/T20D35746[[#This Row],[現在値]]</f>
        <v>#VALUE!</v>
      </c>
      <c r="H232" s="20"/>
      <c r="I232" s="38"/>
      <c r="J232" s="20"/>
      <c r="K232" s="33"/>
      <c r="N232" s="89"/>
      <c r="O232" s="125" t="e">
        <f>ROUND(
 ((IF(OR(R232="",R232&lt;=0),20,R232)/20)
  *(L232/15))
 /(IFERROR(IF(H232&gt;0,H232,15),15)/15)
 *100,0)</f>
        <v>#REF!</v>
      </c>
      <c r="P232" s="125" t="e">
        <f>ROUND(((R232/20)*(L232/15)*(S232/15)*(1+W232/200))/(H232/15)*100,0)</f>
        <v>#REF!</v>
      </c>
      <c r="Q232" s="147" t="e">
        <f>T20D35746[[#This Row],[スコア⑤]]/T20D35746[[#This Row],[スコア③]]</f>
        <v>#REF!</v>
      </c>
      <c r="R232" s="76" t="e">
        <f>#REF!+#REF!</f>
        <v>#REF!</v>
      </c>
      <c r="W232" s="109" t="e">
        <f>(T20D35746[[#This Row],[現金及び預金（億）]]-T20D35746[[#This Row],[負債（億）]])/T20D35746[[#This Row],[総資産]]*100</f>
        <v>#DIV/0!</v>
      </c>
    </row>
    <row r="233" spans="3:23" x14ac:dyDescent="0.25">
      <c r="C233" s="71" t="str">
        <f>IFERROR(_xll.RssMarket($A233,"市場部名称"),"")</f>
        <v/>
      </c>
      <c r="D233" s="55"/>
      <c r="E233" s="55" t="str">
        <f>IFERROR(_xll.RssMarket($A233,"前日比"),"")</f>
        <v/>
      </c>
      <c r="F233" s="75" t="str">
        <f>IFERROR(_xll.RssMarket($A233,"時価総額"),"")</f>
        <v/>
      </c>
      <c r="G233" s="75" t="e">
        <f>T20D35746[[#This Row],[時価総額]]/T20D35746[[#This Row],[現在値]]</f>
        <v>#VALUE!</v>
      </c>
      <c r="H233" s="20"/>
      <c r="I233" s="38"/>
      <c r="J233" s="20"/>
      <c r="K233" s="33"/>
      <c r="N233" s="89"/>
      <c r="O233" s="125" t="e">
        <f>ROUND(
 ((IF(OR(R233="",R233&lt;=0),20,R233)/20)
  *(L233/15))
 /(IFERROR(IF(H233&gt;0,H233,15),15)/15)
 *100,0)</f>
        <v>#REF!</v>
      </c>
      <c r="P233" s="125" t="e">
        <f>ROUND(((R233/20)*(L233/15)*(S233/15)*(1+W233/200))/(H233/15)*100,0)</f>
        <v>#REF!</v>
      </c>
      <c r="Q233" s="147" t="e">
        <f>T20D35746[[#This Row],[スコア⑤]]/T20D35746[[#This Row],[スコア③]]</f>
        <v>#REF!</v>
      </c>
      <c r="R233" s="76" t="e">
        <f>#REF!+#REF!</f>
        <v>#REF!</v>
      </c>
      <c r="W233" s="109" t="e">
        <f>(T20D35746[[#This Row],[現金及び預金（億）]]-T20D35746[[#This Row],[負債（億）]])/T20D35746[[#This Row],[総資産]]*100</f>
        <v>#DIV/0!</v>
      </c>
    </row>
    <row r="234" spans="3:23" x14ac:dyDescent="0.25">
      <c r="C234" s="71" t="str">
        <f>IFERROR(_xll.RssMarket($A234,"市場部名称"),"")</f>
        <v/>
      </c>
      <c r="D234" s="55"/>
      <c r="E234" s="55" t="str">
        <f>IFERROR(_xll.RssMarket($A234,"前日比"),"")</f>
        <v/>
      </c>
      <c r="F234" s="75" t="str">
        <f>IFERROR(_xll.RssMarket($A234,"時価総額"),"")</f>
        <v/>
      </c>
      <c r="G234" s="75" t="e">
        <f>T20D35746[[#This Row],[時価総額]]/T20D35746[[#This Row],[現在値]]</f>
        <v>#VALUE!</v>
      </c>
      <c r="H234" s="20"/>
      <c r="I234" s="38"/>
      <c r="J234" s="20"/>
      <c r="K234" s="33"/>
      <c r="N234" s="89"/>
      <c r="O234" s="125" t="e">
        <f>ROUND(
 ((IF(OR(R234="",R234&lt;=0),20,R234)/20)
  *(L234/15))
 /(IFERROR(IF(H234&gt;0,H234,15),15)/15)
 *100,0)</f>
        <v>#REF!</v>
      </c>
      <c r="P234" s="125" t="e">
        <f>ROUND(((R234/20)*(L234/15)*(S234/15)*(1+W234/200))/(H234/15)*100,0)</f>
        <v>#REF!</v>
      </c>
      <c r="Q234" s="147" t="e">
        <f>T20D35746[[#This Row],[スコア⑤]]/T20D35746[[#This Row],[スコア③]]</f>
        <v>#REF!</v>
      </c>
      <c r="R234" s="76" t="e">
        <f>#REF!+#REF!</f>
        <v>#REF!</v>
      </c>
      <c r="W234" s="109" t="e">
        <f>(T20D35746[[#This Row],[現金及び預金（億）]]-T20D35746[[#This Row],[負債（億）]])/T20D35746[[#This Row],[総資産]]*100</f>
        <v>#DIV/0!</v>
      </c>
    </row>
    <row r="235" spans="3:23" x14ac:dyDescent="0.25">
      <c r="C235" s="71" t="str">
        <f>IFERROR(_xll.RssMarket($A235,"市場部名称"),"")</f>
        <v/>
      </c>
      <c r="D235" s="55"/>
      <c r="E235" s="55" t="str">
        <f>IFERROR(_xll.RssMarket($A235,"前日比"),"")</f>
        <v/>
      </c>
      <c r="F235" s="75" t="str">
        <f>IFERROR(_xll.RssMarket($A235,"時価総額"),"")</f>
        <v/>
      </c>
      <c r="G235" s="75" t="e">
        <f>T20D35746[[#This Row],[時価総額]]/T20D35746[[#This Row],[現在値]]</f>
        <v>#VALUE!</v>
      </c>
      <c r="H235" s="20"/>
      <c r="I235" s="38"/>
      <c r="J235" s="20"/>
      <c r="K235" s="33"/>
      <c r="N235" s="89"/>
      <c r="O235" s="125" t="e">
        <f>ROUND(
 ((IF(OR(R235="",R235&lt;=0),20,R235)/20)
  *(L235/15))
 /(IFERROR(IF(H235&gt;0,H235,15),15)/15)
 *100,0)</f>
        <v>#REF!</v>
      </c>
      <c r="P235" s="125" t="e">
        <f>ROUND(((R235/20)*(L235/15)*(S235/15)*(1+W235/200))/(H235/15)*100,0)</f>
        <v>#REF!</v>
      </c>
      <c r="Q235" s="147" t="e">
        <f>T20D35746[[#This Row],[スコア⑤]]/T20D35746[[#This Row],[スコア③]]</f>
        <v>#REF!</v>
      </c>
      <c r="R235" s="76" t="e">
        <f>#REF!+#REF!</f>
        <v>#REF!</v>
      </c>
      <c r="W235" s="109" t="e">
        <f>(T20D35746[[#This Row],[現金及び預金（億）]]-T20D35746[[#This Row],[負債（億）]])/T20D35746[[#This Row],[総資産]]*100</f>
        <v>#DIV/0!</v>
      </c>
    </row>
    <row r="236" spans="3:23" x14ac:dyDescent="0.25">
      <c r="C236" s="71" t="str">
        <f>IFERROR(_xll.RssMarket($A236,"市場部名称"),"")</f>
        <v/>
      </c>
      <c r="D236" s="55"/>
      <c r="E236" s="55" t="str">
        <f>IFERROR(_xll.RssMarket($A236,"前日比"),"")</f>
        <v/>
      </c>
      <c r="F236" s="75" t="str">
        <f>IFERROR(_xll.RssMarket($A236,"時価総額"),"")</f>
        <v/>
      </c>
      <c r="G236" s="75" t="e">
        <f>T20D35746[[#This Row],[時価総額]]/T20D35746[[#This Row],[現在値]]</f>
        <v>#VALUE!</v>
      </c>
      <c r="H236" s="20"/>
      <c r="I236" s="38"/>
      <c r="J236" s="20"/>
      <c r="K236" s="33"/>
      <c r="N236" s="89"/>
      <c r="O236" s="125" t="e">
        <f>ROUND(
 ((IF(OR(R236="",R236&lt;=0),20,R236)/20)
  *(L236/15))
 /(IFERROR(IF(H236&gt;0,H236,15),15)/15)
 *100,0)</f>
        <v>#REF!</v>
      </c>
      <c r="P236" s="125" t="e">
        <f>ROUND(((R236/20)*(L236/15)*(S236/15)*(1+W236/200))/(H236/15)*100,0)</f>
        <v>#REF!</v>
      </c>
      <c r="Q236" s="147" t="e">
        <f>T20D35746[[#This Row],[スコア⑤]]/T20D35746[[#This Row],[スコア③]]</f>
        <v>#REF!</v>
      </c>
      <c r="R236" s="76" t="e">
        <f>#REF!+#REF!</f>
        <v>#REF!</v>
      </c>
      <c r="W236" s="109" t="e">
        <f>(T20D35746[[#This Row],[現金及び預金（億）]]-T20D35746[[#This Row],[負債（億）]])/T20D35746[[#This Row],[総資産]]*100</f>
        <v>#DIV/0!</v>
      </c>
    </row>
    <row r="237" spans="3:23" x14ac:dyDescent="0.25">
      <c r="C237" s="71" t="str">
        <f>IFERROR(_xll.RssMarket($A237,"市場部名称"),"")</f>
        <v/>
      </c>
      <c r="D237" s="55"/>
      <c r="E237" s="55" t="str">
        <f>IFERROR(_xll.RssMarket($A237,"前日比"),"")</f>
        <v/>
      </c>
      <c r="F237" s="75" t="str">
        <f>IFERROR(_xll.RssMarket($A237,"時価総額"),"")</f>
        <v/>
      </c>
      <c r="G237" s="75" t="e">
        <f>T20D35746[[#This Row],[時価総額]]/T20D35746[[#This Row],[現在値]]</f>
        <v>#VALUE!</v>
      </c>
      <c r="H237" s="20"/>
      <c r="I237" s="38"/>
      <c r="J237" s="20"/>
      <c r="K237" s="33"/>
      <c r="N237" s="89"/>
      <c r="O237" s="125" t="e">
        <f>ROUND(
 ((IF(OR(R237="",R237&lt;=0),20,R237)/20)
  *(L237/15))
 /(IFERROR(IF(H237&gt;0,H237,15),15)/15)
 *100,0)</f>
        <v>#REF!</v>
      </c>
      <c r="P237" s="125" t="e">
        <f>ROUND(((R237/20)*(L237/15)*(S237/15)*(1+W237/200))/(H237/15)*100,0)</f>
        <v>#REF!</v>
      </c>
      <c r="Q237" s="147" t="e">
        <f>T20D35746[[#This Row],[スコア⑤]]/T20D35746[[#This Row],[スコア③]]</f>
        <v>#REF!</v>
      </c>
      <c r="R237" s="76" t="e">
        <f>#REF!+#REF!</f>
        <v>#REF!</v>
      </c>
      <c r="W237" s="109" t="e">
        <f>(T20D35746[[#This Row],[現金及び預金（億）]]-T20D35746[[#This Row],[負債（億）]])/T20D35746[[#This Row],[総資産]]*100</f>
        <v>#DIV/0!</v>
      </c>
    </row>
    <row r="238" spans="3:23" x14ac:dyDescent="0.25">
      <c r="C238" s="71" t="str">
        <f>IFERROR(_xll.RssMarket($A238,"市場部名称"),"")</f>
        <v/>
      </c>
      <c r="D238" s="55"/>
      <c r="E238" s="55" t="str">
        <f>IFERROR(_xll.RssMarket($A238,"前日比"),"")</f>
        <v/>
      </c>
      <c r="F238" s="75" t="str">
        <f>IFERROR(_xll.RssMarket($A238,"時価総額"),"")</f>
        <v/>
      </c>
      <c r="G238" s="75" t="e">
        <f>T20D35746[[#This Row],[時価総額]]/T20D35746[[#This Row],[現在値]]</f>
        <v>#VALUE!</v>
      </c>
      <c r="H238" s="20"/>
      <c r="I238" s="38"/>
      <c r="J238" s="20"/>
      <c r="K238" s="33"/>
      <c r="N238" s="89"/>
      <c r="O238" s="125" t="e">
        <f>ROUND(
 ((IF(OR(R238="",R238&lt;=0),20,R238)/20)
  *(L238/15))
 /(IFERROR(IF(H238&gt;0,H238,15),15)/15)
 *100,0)</f>
        <v>#REF!</v>
      </c>
      <c r="P238" s="125" t="e">
        <f>ROUND(((R238/20)*(L238/15)*(S238/15)*(1+W238/200))/(H238/15)*100,0)</f>
        <v>#REF!</v>
      </c>
      <c r="Q238" s="147" t="e">
        <f>T20D35746[[#This Row],[スコア⑤]]/T20D35746[[#This Row],[スコア③]]</f>
        <v>#REF!</v>
      </c>
      <c r="R238" s="76" t="e">
        <f>#REF!+#REF!</f>
        <v>#REF!</v>
      </c>
      <c r="W238" s="109" t="e">
        <f>(T20D35746[[#This Row],[現金及び預金（億）]]-T20D35746[[#This Row],[負債（億）]])/T20D35746[[#This Row],[総資産]]*100</f>
        <v>#DIV/0!</v>
      </c>
    </row>
    <row r="239" spans="3:23" x14ac:dyDescent="0.25">
      <c r="C239" s="71" t="str">
        <f>IFERROR(_xll.RssMarket($A239,"市場部名称"),"")</f>
        <v/>
      </c>
      <c r="D239" s="55"/>
      <c r="E239" s="55" t="str">
        <f>IFERROR(_xll.RssMarket($A239,"前日比"),"")</f>
        <v/>
      </c>
      <c r="F239" s="75" t="str">
        <f>IFERROR(_xll.RssMarket($A239,"時価総額"),"")</f>
        <v/>
      </c>
      <c r="G239" s="75" t="e">
        <f>T20D35746[[#This Row],[時価総額]]/T20D35746[[#This Row],[現在値]]</f>
        <v>#VALUE!</v>
      </c>
      <c r="H239" s="20"/>
      <c r="I239" s="38"/>
      <c r="J239" s="20"/>
      <c r="K239" s="33"/>
      <c r="N239" s="89"/>
      <c r="O239" s="125" t="e">
        <f>ROUND(
 ((IF(OR(R239="",R239&lt;=0),20,R239)/20)
  *(L239/15))
 /(IFERROR(IF(H239&gt;0,H239,15),15)/15)
 *100,0)</f>
        <v>#REF!</v>
      </c>
      <c r="P239" s="125" t="e">
        <f>ROUND(((R239/20)*(L239/15)*(S239/15)*(1+W239/200))/(H239/15)*100,0)</f>
        <v>#REF!</v>
      </c>
      <c r="Q239" s="147" t="e">
        <f>T20D35746[[#This Row],[スコア⑤]]/T20D35746[[#This Row],[スコア③]]</f>
        <v>#REF!</v>
      </c>
      <c r="R239" s="76" t="e">
        <f>#REF!+#REF!</f>
        <v>#REF!</v>
      </c>
      <c r="W239" s="109" t="e">
        <f>(T20D35746[[#This Row],[現金及び預金（億）]]-T20D35746[[#This Row],[負債（億）]])/T20D35746[[#This Row],[総資産]]*100</f>
        <v>#DIV/0!</v>
      </c>
    </row>
    <row r="240" spans="3:23" x14ac:dyDescent="0.25">
      <c r="C240" s="71" t="str">
        <f>IFERROR(_xll.RssMarket($A240,"市場部名称"),"")</f>
        <v/>
      </c>
      <c r="D240" s="55"/>
      <c r="E240" s="55" t="str">
        <f>IFERROR(_xll.RssMarket($A240,"前日比"),"")</f>
        <v/>
      </c>
      <c r="F240" s="75" t="str">
        <f>IFERROR(_xll.RssMarket($A240,"時価総額"),"")</f>
        <v/>
      </c>
      <c r="G240" s="75" t="e">
        <f>T20D35746[[#This Row],[時価総額]]/T20D35746[[#This Row],[現在値]]</f>
        <v>#VALUE!</v>
      </c>
      <c r="H240" s="20"/>
      <c r="I240" s="38"/>
      <c r="J240" s="20"/>
      <c r="K240" s="33"/>
      <c r="N240" s="89"/>
      <c r="O240" s="125" t="e">
        <f>ROUND(
 ((IF(OR(R240="",R240&lt;=0),20,R240)/20)
  *(L240/15))
 /(IFERROR(IF(H240&gt;0,H240,15),15)/15)
 *100,0)</f>
        <v>#REF!</v>
      </c>
      <c r="P240" s="125" t="e">
        <f>ROUND(((R240/20)*(L240/15)*(S240/15)*(1+W240/200))/(H240/15)*100,0)</f>
        <v>#REF!</v>
      </c>
      <c r="Q240" s="147" t="e">
        <f>T20D35746[[#This Row],[スコア⑤]]/T20D35746[[#This Row],[スコア③]]</f>
        <v>#REF!</v>
      </c>
      <c r="R240" s="76" t="e">
        <f>#REF!+#REF!</f>
        <v>#REF!</v>
      </c>
      <c r="W240" s="109" t="e">
        <f>(T20D35746[[#This Row],[現金及び預金（億）]]-T20D35746[[#This Row],[負債（億）]])/T20D35746[[#This Row],[総資産]]*100</f>
        <v>#DIV/0!</v>
      </c>
    </row>
    <row r="241" spans="3:23" x14ac:dyDescent="0.25">
      <c r="C241" s="71" t="str">
        <f>IFERROR(_xll.RssMarket($A241,"市場部名称"),"")</f>
        <v/>
      </c>
      <c r="D241" s="55"/>
      <c r="E241" s="55" t="str">
        <f>IFERROR(_xll.RssMarket($A241,"前日比"),"")</f>
        <v/>
      </c>
      <c r="F241" s="75" t="str">
        <f>IFERROR(_xll.RssMarket($A241,"時価総額"),"")</f>
        <v/>
      </c>
      <c r="G241" s="75" t="e">
        <f>T20D35746[[#This Row],[時価総額]]/T20D35746[[#This Row],[現在値]]</f>
        <v>#VALUE!</v>
      </c>
      <c r="H241" s="20"/>
      <c r="I241" s="38"/>
      <c r="J241" s="20"/>
      <c r="K241" s="33"/>
      <c r="N241" s="89"/>
      <c r="O241" s="125" t="e">
        <f>ROUND(
 ((IF(OR(R241="",R241&lt;=0),20,R241)/20)
  *(L241/15))
 /(IFERROR(IF(H241&gt;0,H241,15),15)/15)
 *100,0)</f>
        <v>#REF!</v>
      </c>
      <c r="P241" s="125" t="e">
        <f>ROUND(((R241/20)*(L241/15)*(S241/15)*(1+W241/200))/(H241/15)*100,0)</f>
        <v>#REF!</v>
      </c>
      <c r="Q241" s="147" t="e">
        <f>T20D35746[[#This Row],[スコア⑤]]/T20D35746[[#This Row],[スコア③]]</f>
        <v>#REF!</v>
      </c>
      <c r="R241" s="76" t="e">
        <f>#REF!+#REF!</f>
        <v>#REF!</v>
      </c>
      <c r="W241" s="109" t="e">
        <f>(T20D35746[[#This Row],[現金及び預金（億）]]-T20D35746[[#This Row],[負債（億）]])/T20D35746[[#This Row],[総資産]]*100</f>
        <v>#DIV/0!</v>
      </c>
    </row>
    <row r="242" spans="3:23" x14ac:dyDescent="0.25">
      <c r="C242" s="71" t="str">
        <f>IFERROR(_xll.RssMarket($A242,"市場部名称"),"")</f>
        <v/>
      </c>
      <c r="D242" s="55"/>
      <c r="E242" s="55" t="str">
        <f>IFERROR(_xll.RssMarket($A242,"前日比"),"")</f>
        <v/>
      </c>
      <c r="F242" s="75" t="str">
        <f>IFERROR(_xll.RssMarket($A242,"時価総額"),"")</f>
        <v/>
      </c>
      <c r="G242" s="75" t="e">
        <f>T20D35746[[#This Row],[時価総額]]/T20D35746[[#This Row],[現在値]]</f>
        <v>#VALUE!</v>
      </c>
      <c r="H242" s="20"/>
      <c r="I242" s="38"/>
      <c r="J242" s="20"/>
      <c r="K242" s="33"/>
      <c r="N242" s="89"/>
      <c r="O242" s="125" t="e">
        <f>ROUND(
 ((IF(OR(R242="",R242&lt;=0),20,R242)/20)
  *(L242/15))
 /(IFERROR(IF(H242&gt;0,H242,15),15)/15)
 *100,0)</f>
        <v>#REF!</v>
      </c>
      <c r="P242" s="125" t="e">
        <f>ROUND(((R242/20)*(L242/15)*(S242/15)*(1+W242/200))/(H242/15)*100,0)</f>
        <v>#REF!</v>
      </c>
      <c r="Q242" s="147" t="e">
        <f>T20D35746[[#This Row],[スコア⑤]]/T20D35746[[#This Row],[スコア③]]</f>
        <v>#REF!</v>
      </c>
      <c r="R242" s="76" t="e">
        <f>#REF!+#REF!</f>
        <v>#REF!</v>
      </c>
      <c r="W242" s="109" t="e">
        <f>(T20D35746[[#This Row],[現金及び預金（億）]]-T20D35746[[#This Row],[負債（億）]])/T20D35746[[#This Row],[総資産]]*100</f>
        <v>#DIV/0!</v>
      </c>
    </row>
    <row r="243" spans="3:23" x14ac:dyDescent="0.25">
      <c r="C243" s="71" t="str">
        <f>IFERROR(_xll.RssMarket($A243,"市場部名称"),"")</f>
        <v/>
      </c>
      <c r="D243" s="55"/>
      <c r="E243" s="55" t="str">
        <f>IFERROR(_xll.RssMarket($A243,"前日比"),"")</f>
        <v/>
      </c>
      <c r="F243" s="75" t="str">
        <f>IFERROR(_xll.RssMarket($A243,"時価総額"),"")</f>
        <v/>
      </c>
      <c r="G243" s="75" t="e">
        <f>T20D35746[[#This Row],[時価総額]]/T20D35746[[#This Row],[現在値]]</f>
        <v>#VALUE!</v>
      </c>
      <c r="H243" s="20"/>
      <c r="I243" s="38"/>
      <c r="J243" s="20"/>
      <c r="K243" s="33"/>
      <c r="N243" s="89"/>
      <c r="O243" s="125" t="e">
        <f>ROUND(
 ((IF(OR(R243="",R243&lt;=0),20,R243)/20)
  *(L243/15))
 /(IFERROR(IF(H243&gt;0,H243,15),15)/15)
 *100,0)</f>
        <v>#REF!</v>
      </c>
      <c r="P243" s="125" t="e">
        <f>ROUND(((R243/20)*(L243/15)*(S243/15)*(1+W243/200))/(H243/15)*100,0)</f>
        <v>#REF!</v>
      </c>
      <c r="Q243" s="147" t="e">
        <f>T20D35746[[#This Row],[スコア⑤]]/T20D35746[[#This Row],[スコア③]]</f>
        <v>#REF!</v>
      </c>
      <c r="R243" s="76" t="e">
        <f>#REF!+#REF!</f>
        <v>#REF!</v>
      </c>
      <c r="W243" s="109" t="e">
        <f>(T20D35746[[#This Row],[現金及び預金（億）]]-T20D35746[[#This Row],[負債（億）]])/T20D35746[[#This Row],[総資産]]*100</f>
        <v>#DIV/0!</v>
      </c>
    </row>
    <row r="244" spans="3:23" x14ac:dyDescent="0.25">
      <c r="C244" s="71" t="str">
        <f>IFERROR(_xll.RssMarket($A244,"市場部名称"),"")</f>
        <v/>
      </c>
      <c r="D244" s="55"/>
      <c r="E244" s="55" t="str">
        <f>IFERROR(_xll.RssMarket($A244,"前日比"),"")</f>
        <v/>
      </c>
      <c r="F244" s="75" t="str">
        <f>IFERROR(_xll.RssMarket($A244,"時価総額"),"")</f>
        <v/>
      </c>
      <c r="G244" s="75" t="e">
        <f>T20D35746[[#This Row],[時価総額]]/T20D35746[[#This Row],[現在値]]</f>
        <v>#VALUE!</v>
      </c>
      <c r="H244" s="20"/>
      <c r="I244" s="38"/>
      <c r="J244" s="20"/>
      <c r="K244" s="33"/>
      <c r="N244" s="89"/>
      <c r="O244" s="125" t="e">
        <f>ROUND(
 ((IF(OR(R244="",R244&lt;=0),20,R244)/20)
  *(L244/15))
 /(IFERROR(IF(H244&gt;0,H244,15),15)/15)
 *100,0)</f>
        <v>#REF!</v>
      </c>
      <c r="P244" s="125" t="e">
        <f>ROUND(((R244/20)*(L244/15)*(S244/15)*(1+W244/200))/(H244/15)*100,0)</f>
        <v>#REF!</v>
      </c>
      <c r="Q244" s="147" t="e">
        <f>T20D35746[[#This Row],[スコア⑤]]/T20D35746[[#This Row],[スコア③]]</f>
        <v>#REF!</v>
      </c>
      <c r="R244" s="76" t="e">
        <f>#REF!+#REF!</f>
        <v>#REF!</v>
      </c>
      <c r="W244" s="109" t="e">
        <f>(T20D35746[[#This Row],[現金及び預金（億）]]-T20D35746[[#This Row],[負債（億）]])/T20D35746[[#This Row],[総資産]]*100</f>
        <v>#DIV/0!</v>
      </c>
    </row>
    <row r="245" spans="3:23" x14ac:dyDescent="0.25">
      <c r="C245" s="71" t="str">
        <f>IFERROR(_xll.RssMarket($A245,"市場部名称"),"")</f>
        <v/>
      </c>
      <c r="D245" s="55"/>
      <c r="E245" s="55" t="str">
        <f>IFERROR(_xll.RssMarket($A245,"前日比"),"")</f>
        <v/>
      </c>
      <c r="F245" s="75" t="str">
        <f>IFERROR(_xll.RssMarket($A245,"時価総額"),"")</f>
        <v/>
      </c>
      <c r="G245" s="75" t="e">
        <f>T20D35746[[#This Row],[時価総額]]/T20D35746[[#This Row],[現在値]]</f>
        <v>#VALUE!</v>
      </c>
      <c r="H245" s="20"/>
      <c r="I245" s="38"/>
      <c r="J245" s="20"/>
      <c r="K245" s="33"/>
      <c r="N245" s="89"/>
      <c r="O245" s="125" t="e">
        <f>ROUND(
 ((IF(OR(R245="",R245&lt;=0),20,R245)/20)
  *(L245/15))
 /(IFERROR(IF(H245&gt;0,H245,15),15)/15)
 *100,0)</f>
        <v>#REF!</v>
      </c>
      <c r="P245" s="125" t="e">
        <f>ROUND(((R245/20)*(L245/15)*(S245/15)*(1+W245/200))/(H245/15)*100,0)</f>
        <v>#REF!</v>
      </c>
      <c r="Q245" s="147" t="e">
        <f>T20D35746[[#This Row],[スコア⑤]]/T20D35746[[#This Row],[スコア③]]</f>
        <v>#REF!</v>
      </c>
      <c r="R245" s="76" t="e">
        <f>#REF!+#REF!</f>
        <v>#REF!</v>
      </c>
      <c r="W245" s="109" t="e">
        <f>(T20D35746[[#This Row],[現金及び預金（億）]]-T20D35746[[#This Row],[負債（億）]])/T20D35746[[#This Row],[総資産]]*100</f>
        <v>#DIV/0!</v>
      </c>
    </row>
    <row r="246" spans="3:23" x14ac:dyDescent="0.25">
      <c r="C246" s="71" t="str">
        <f>IFERROR(_xll.RssMarket($A246,"市場部名称"),"")</f>
        <v/>
      </c>
      <c r="D246" s="55"/>
      <c r="E246" s="55" t="str">
        <f>IFERROR(_xll.RssMarket($A246,"前日比"),"")</f>
        <v/>
      </c>
      <c r="F246" s="75" t="str">
        <f>IFERROR(_xll.RssMarket($A246,"時価総額"),"")</f>
        <v/>
      </c>
      <c r="G246" s="75" t="e">
        <f>T20D35746[[#This Row],[時価総額]]/T20D35746[[#This Row],[現在値]]</f>
        <v>#VALUE!</v>
      </c>
      <c r="H246" s="20"/>
      <c r="I246" s="38"/>
      <c r="J246" s="20"/>
      <c r="K246" s="33"/>
      <c r="N246" s="89"/>
      <c r="O246" s="125" t="e">
        <f>ROUND(
 ((IF(OR(R246="",R246&lt;=0),20,R246)/20)
  *(L246/15))
 /(IFERROR(IF(H246&gt;0,H246,15),15)/15)
 *100,0)</f>
        <v>#REF!</v>
      </c>
      <c r="P246" s="125" t="e">
        <f>ROUND(((R246/20)*(L246/15)*(S246/15)*(1+W246/200))/(H246/15)*100,0)</f>
        <v>#REF!</v>
      </c>
      <c r="Q246" s="147" t="e">
        <f>T20D35746[[#This Row],[スコア⑤]]/T20D35746[[#This Row],[スコア③]]</f>
        <v>#REF!</v>
      </c>
      <c r="R246" s="76" t="e">
        <f>#REF!+#REF!</f>
        <v>#REF!</v>
      </c>
      <c r="W246" s="109" t="e">
        <f>(T20D35746[[#This Row],[現金及び預金（億）]]-T20D35746[[#This Row],[負債（億）]])/T20D35746[[#This Row],[総資産]]*100</f>
        <v>#DIV/0!</v>
      </c>
    </row>
    <row r="247" spans="3:23" x14ac:dyDescent="0.25">
      <c r="C247" s="71" t="str">
        <f>IFERROR(_xll.RssMarket($A247,"市場部名称"),"")</f>
        <v/>
      </c>
      <c r="D247" s="55"/>
      <c r="E247" s="55" t="str">
        <f>IFERROR(_xll.RssMarket($A247,"前日比"),"")</f>
        <v/>
      </c>
      <c r="F247" s="75" t="str">
        <f>IFERROR(_xll.RssMarket($A247,"時価総額"),"")</f>
        <v/>
      </c>
      <c r="G247" s="75" t="e">
        <f>T20D35746[[#This Row],[時価総額]]/T20D35746[[#This Row],[現在値]]</f>
        <v>#VALUE!</v>
      </c>
      <c r="H247" s="20"/>
      <c r="I247" s="38"/>
      <c r="J247" s="20"/>
      <c r="K247" s="33"/>
      <c r="N247" s="89"/>
      <c r="O247" s="125" t="e">
        <f>ROUND(
 ((IF(OR(R247="",R247&lt;=0),20,R247)/20)
  *(L247/15))
 /(IFERROR(IF(H247&gt;0,H247,15),15)/15)
 *100,0)</f>
        <v>#REF!</v>
      </c>
      <c r="P247" s="125" t="e">
        <f>ROUND(((R247/20)*(L247/15)*(S247/15)*(1+W247/200))/(H247/15)*100,0)</f>
        <v>#REF!</v>
      </c>
      <c r="Q247" s="147" t="e">
        <f>T20D35746[[#This Row],[スコア⑤]]/T20D35746[[#This Row],[スコア③]]</f>
        <v>#REF!</v>
      </c>
      <c r="R247" s="76" t="e">
        <f>#REF!+#REF!</f>
        <v>#REF!</v>
      </c>
      <c r="W247" s="109" t="e">
        <f>(T20D35746[[#This Row],[現金及び預金（億）]]-T20D35746[[#This Row],[負債（億）]])/T20D35746[[#This Row],[総資産]]*100</f>
        <v>#DIV/0!</v>
      </c>
    </row>
    <row r="248" spans="3:23" x14ac:dyDescent="0.25">
      <c r="C248" s="71" t="str">
        <f>IFERROR(_xll.RssMarket($A248,"市場部名称"),"")</f>
        <v/>
      </c>
      <c r="D248" s="55"/>
      <c r="E248" s="55" t="str">
        <f>IFERROR(_xll.RssMarket($A248,"前日比"),"")</f>
        <v/>
      </c>
      <c r="F248" s="75" t="str">
        <f>IFERROR(_xll.RssMarket($A248,"時価総額"),"")</f>
        <v/>
      </c>
      <c r="G248" s="75" t="e">
        <f>T20D35746[[#This Row],[時価総額]]/T20D35746[[#This Row],[現在値]]</f>
        <v>#VALUE!</v>
      </c>
      <c r="H248" s="20"/>
      <c r="I248" s="38"/>
      <c r="J248" s="20"/>
      <c r="K248" s="33"/>
      <c r="N248" s="89"/>
      <c r="O248" s="125" t="e">
        <f>ROUND(
 ((IF(OR(R248="",R248&lt;=0),20,R248)/20)
  *(L248/15))
 /(IFERROR(IF(H248&gt;0,H248,15),15)/15)
 *100,0)</f>
        <v>#REF!</v>
      </c>
      <c r="P248" s="125" t="e">
        <f>ROUND(((R248/20)*(L248/15)*(S248/15)*(1+W248/200))/(H248/15)*100,0)</f>
        <v>#REF!</v>
      </c>
      <c r="Q248" s="147" t="e">
        <f>T20D35746[[#This Row],[スコア⑤]]/T20D35746[[#This Row],[スコア③]]</f>
        <v>#REF!</v>
      </c>
      <c r="R248" s="76" t="e">
        <f>#REF!+#REF!</f>
        <v>#REF!</v>
      </c>
      <c r="W248" s="109" t="e">
        <f>(T20D35746[[#This Row],[現金及び預金（億）]]-T20D35746[[#This Row],[負債（億）]])/T20D35746[[#This Row],[総資産]]*100</f>
        <v>#DIV/0!</v>
      </c>
    </row>
    <row r="249" spans="3:23" x14ac:dyDescent="0.25">
      <c r="C249" s="71" t="str">
        <f>IFERROR(_xll.RssMarket($A249,"市場部名称"),"")</f>
        <v/>
      </c>
      <c r="D249" s="55"/>
      <c r="E249" s="55" t="str">
        <f>IFERROR(_xll.RssMarket($A249,"前日比"),"")</f>
        <v/>
      </c>
      <c r="F249" s="75" t="str">
        <f>IFERROR(_xll.RssMarket($A249,"時価総額"),"")</f>
        <v/>
      </c>
      <c r="G249" s="75" t="e">
        <f>T20D35746[[#This Row],[時価総額]]/T20D35746[[#This Row],[現在値]]</f>
        <v>#VALUE!</v>
      </c>
      <c r="H249" s="20"/>
      <c r="I249" s="38"/>
      <c r="J249" s="20"/>
      <c r="K249" s="33"/>
      <c r="N249" s="89"/>
      <c r="O249" s="125" t="e">
        <f>ROUND(
 ((IF(OR(R249="",R249&lt;=0),20,R249)/20)
  *(L249/15))
 /(IFERROR(IF(H249&gt;0,H249,15),15)/15)
 *100,0)</f>
        <v>#REF!</v>
      </c>
      <c r="P249" s="125" t="e">
        <f>ROUND(((R249/20)*(L249/15)*(S249/15)*(1+W249/200))/(H249/15)*100,0)</f>
        <v>#REF!</v>
      </c>
      <c r="Q249" s="147" t="e">
        <f>T20D35746[[#This Row],[スコア⑤]]/T20D35746[[#This Row],[スコア③]]</f>
        <v>#REF!</v>
      </c>
      <c r="R249" s="76" t="e">
        <f>#REF!+#REF!</f>
        <v>#REF!</v>
      </c>
      <c r="W249" s="109" t="e">
        <f>(T20D35746[[#This Row],[現金及び預金（億）]]-T20D35746[[#This Row],[負債（億）]])/T20D35746[[#This Row],[総資産]]*100</f>
        <v>#DIV/0!</v>
      </c>
    </row>
    <row r="250" spans="3:23" x14ac:dyDescent="0.25">
      <c r="C250" s="71" t="str">
        <f>IFERROR(_xll.RssMarket($A250,"市場部名称"),"")</f>
        <v/>
      </c>
      <c r="D250" s="55"/>
      <c r="E250" s="55" t="str">
        <f>IFERROR(_xll.RssMarket($A250,"前日比"),"")</f>
        <v/>
      </c>
      <c r="F250" s="75" t="str">
        <f>IFERROR(_xll.RssMarket($A250,"時価総額"),"")</f>
        <v/>
      </c>
      <c r="G250" s="75" t="e">
        <f>T20D35746[[#This Row],[時価総額]]/T20D35746[[#This Row],[現在値]]</f>
        <v>#VALUE!</v>
      </c>
      <c r="H250" s="20"/>
      <c r="I250" s="38"/>
      <c r="J250" s="20"/>
      <c r="K250" s="33"/>
      <c r="N250" s="89"/>
      <c r="O250" s="125" t="e">
        <f>ROUND(
 ((IF(OR(R250="",R250&lt;=0),20,R250)/20)
  *(L250/15))
 /(IFERROR(IF(H250&gt;0,H250,15),15)/15)
 *100,0)</f>
        <v>#REF!</v>
      </c>
      <c r="P250" s="125" t="e">
        <f>ROUND(((R250/20)*(L250/15)*(S250/15)*(1+W250/200))/(H250/15)*100,0)</f>
        <v>#REF!</v>
      </c>
      <c r="Q250" s="147" t="e">
        <f>T20D35746[[#This Row],[スコア⑤]]/T20D35746[[#This Row],[スコア③]]</f>
        <v>#REF!</v>
      </c>
      <c r="R250" s="76" t="e">
        <f>#REF!+#REF!</f>
        <v>#REF!</v>
      </c>
      <c r="W250" s="109" t="e">
        <f>(T20D35746[[#This Row],[現金及び預金（億）]]-T20D35746[[#This Row],[負債（億）]])/T20D35746[[#This Row],[総資産]]*100</f>
        <v>#DIV/0!</v>
      </c>
    </row>
    <row r="251" spans="3:23" x14ac:dyDescent="0.25">
      <c r="C251" s="71" t="str">
        <f>IFERROR(_xll.RssMarket($A251,"市場部名称"),"")</f>
        <v/>
      </c>
      <c r="D251" s="55"/>
      <c r="E251" s="55" t="str">
        <f>IFERROR(_xll.RssMarket($A251,"前日比"),"")</f>
        <v/>
      </c>
      <c r="F251" s="75" t="str">
        <f>IFERROR(_xll.RssMarket($A251,"時価総額"),"")</f>
        <v/>
      </c>
      <c r="G251" s="75" t="e">
        <f>T20D35746[[#This Row],[時価総額]]/T20D35746[[#This Row],[現在値]]</f>
        <v>#VALUE!</v>
      </c>
      <c r="H251" s="20"/>
      <c r="I251" s="38"/>
      <c r="J251" s="20"/>
      <c r="K251" s="33"/>
      <c r="N251" s="89"/>
      <c r="O251" s="125" t="e">
        <f>ROUND(
 ((IF(OR(R251="",R251&lt;=0),20,R251)/20)
  *(L251/15))
 /(IFERROR(IF(H251&gt;0,H251,15),15)/15)
 *100,0)</f>
        <v>#REF!</v>
      </c>
      <c r="P251" s="125" t="e">
        <f>ROUND(((R251/20)*(L251/15)*(S251/15)*(1+W251/200))/(H251/15)*100,0)</f>
        <v>#REF!</v>
      </c>
      <c r="Q251" s="147" t="e">
        <f>T20D35746[[#This Row],[スコア⑤]]/T20D35746[[#This Row],[スコア③]]</f>
        <v>#REF!</v>
      </c>
      <c r="R251" s="76" t="e">
        <f>#REF!+#REF!</f>
        <v>#REF!</v>
      </c>
      <c r="W251" s="109" t="e">
        <f>(T20D35746[[#This Row],[現金及び預金（億）]]-T20D35746[[#This Row],[負債（億）]])/T20D35746[[#This Row],[総資産]]*100</f>
        <v>#DIV/0!</v>
      </c>
    </row>
    <row r="252" spans="3:23" x14ac:dyDescent="0.25">
      <c r="C252" s="71" t="str">
        <f>IFERROR(_xll.RssMarket($A252,"市場部名称"),"")</f>
        <v/>
      </c>
      <c r="D252" s="55"/>
      <c r="E252" s="55" t="str">
        <f>IFERROR(_xll.RssMarket($A252,"前日比"),"")</f>
        <v/>
      </c>
      <c r="F252" s="75" t="str">
        <f>IFERROR(_xll.RssMarket($A252,"時価総額"),"")</f>
        <v/>
      </c>
      <c r="G252" s="75" t="e">
        <f>T20D35746[[#This Row],[時価総額]]/T20D35746[[#This Row],[現在値]]</f>
        <v>#VALUE!</v>
      </c>
      <c r="H252" s="20"/>
      <c r="I252" s="38"/>
      <c r="J252" s="20"/>
      <c r="K252" s="33"/>
      <c r="N252" s="89"/>
      <c r="O252" s="125" t="e">
        <f>ROUND(
 ((IF(OR(R252="",R252&lt;=0),20,R252)/20)
  *(L252/15))
 /(IFERROR(IF(H252&gt;0,H252,15),15)/15)
 *100,0)</f>
        <v>#REF!</v>
      </c>
      <c r="P252" s="125" t="e">
        <f>ROUND(((R252/20)*(L252/15)*(S252/15)*(1+W252/200))/(H252/15)*100,0)</f>
        <v>#REF!</v>
      </c>
      <c r="Q252" s="147" t="e">
        <f>T20D35746[[#This Row],[スコア⑤]]/T20D35746[[#This Row],[スコア③]]</f>
        <v>#REF!</v>
      </c>
      <c r="R252" s="76" t="e">
        <f>#REF!+#REF!</f>
        <v>#REF!</v>
      </c>
      <c r="W252" s="109" t="e">
        <f>(T20D35746[[#This Row],[現金及び預金（億）]]-T20D35746[[#This Row],[負債（億）]])/T20D35746[[#This Row],[総資産]]*100</f>
        <v>#DIV/0!</v>
      </c>
    </row>
    <row r="253" spans="3:23" x14ac:dyDescent="0.25">
      <c r="C253" s="71" t="str">
        <f>IFERROR(_xll.RssMarket($A253,"市場部名称"),"")</f>
        <v/>
      </c>
      <c r="D253" s="55"/>
      <c r="E253" s="55" t="str">
        <f>IFERROR(_xll.RssMarket($A253,"前日比"),"")</f>
        <v/>
      </c>
      <c r="F253" s="75" t="str">
        <f>IFERROR(_xll.RssMarket($A253,"時価総額"),"")</f>
        <v/>
      </c>
      <c r="G253" s="75" t="e">
        <f>T20D35746[[#This Row],[時価総額]]/T20D35746[[#This Row],[現在値]]</f>
        <v>#VALUE!</v>
      </c>
      <c r="H253" s="20"/>
      <c r="I253" s="38"/>
      <c r="J253" s="20"/>
      <c r="K253" s="33"/>
      <c r="N253" s="89"/>
      <c r="O253" s="125" t="e">
        <f>ROUND(
 ((IF(OR(R253="",R253&lt;=0),20,R253)/20)
  *(L253/15))
 /(IFERROR(IF(H253&gt;0,H253,15),15)/15)
 *100,0)</f>
        <v>#REF!</v>
      </c>
      <c r="P253" s="125" t="e">
        <f>ROUND(((R253/20)*(L253/15)*(S253/15)*(1+W253/200))/(H253/15)*100,0)</f>
        <v>#REF!</v>
      </c>
      <c r="Q253" s="147" t="e">
        <f>T20D35746[[#This Row],[スコア⑤]]/T20D35746[[#This Row],[スコア③]]</f>
        <v>#REF!</v>
      </c>
      <c r="R253" s="76" t="e">
        <f>#REF!+#REF!</f>
        <v>#REF!</v>
      </c>
      <c r="W253" s="109" t="e">
        <f>(T20D35746[[#This Row],[現金及び預金（億）]]-T20D35746[[#This Row],[負債（億）]])/T20D35746[[#This Row],[総資産]]*100</f>
        <v>#DIV/0!</v>
      </c>
    </row>
    <row r="254" spans="3:23" x14ac:dyDescent="0.25">
      <c r="C254" s="71" t="str">
        <f>IFERROR(_xll.RssMarket($A254,"市場部名称"),"")</f>
        <v/>
      </c>
      <c r="D254" s="55"/>
      <c r="E254" s="55" t="str">
        <f>IFERROR(_xll.RssMarket($A254,"前日比"),"")</f>
        <v/>
      </c>
      <c r="F254" s="75" t="str">
        <f>IFERROR(_xll.RssMarket($A254,"時価総額"),"")</f>
        <v/>
      </c>
      <c r="G254" s="75" t="e">
        <f>T20D35746[[#This Row],[時価総額]]/T20D35746[[#This Row],[現在値]]</f>
        <v>#VALUE!</v>
      </c>
      <c r="H254" s="20"/>
      <c r="I254" s="38"/>
      <c r="J254" s="20"/>
      <c r="K254" s="33"/>
      <c r="N254" s="89"/>
      <c r="O254" s="125" t="e">
        <f>ROUND(
 ((IF(OR(R254="",R254&lt;=0),20,R254)/20)
  *(L254/15))
 /(IFERROR(IF(H254&gt;0,H254,15),15)/15)
 *100,0)</f>
        <v>#REF!</v>
      </c>
      <c r="P254" s="125" t="e">
        <f>ROUND(((R254/20)*(L254/15)*(S254/15)*(1+W254/200))/(H254/15)*100,0)</f>
        <v>#REF!</v>
      </c>
      <c r="Q254" s="147" t="e">
        <f>T20D35746[[#This Row],[スコア⑤]]/T20D35746[[#This Row],[スコア③]]</f>
        <v>#REF!</v>
      </c>
      <c r="R254" s="76" t="e">
        <f>#REF!+#REF!</f>
        <v>#REF!</v>
      </c>
      <c r="W254" s="109" t="e">
        <f>(T20D35746[[#This Row],[現金及び預金（億）]]-T20D35746[[#This Row],[負債（億）]])/T20D35746[[#This Row],[総資産]]*100</f>
        <v>#DIV/0!</v>
      </c>
    </row>
    <row r="255" spans="3:23" x14ac:dyDescent="0.25">
      <c r="C255" s="71" t="str">
        <f>IFERROR(_xll.RssMarket($A255,"市場部名称"),"")</f>
        <v/>
      </c>
      <c r="D255" s="55"/>
      <c r="E255" s="55" t="str">
        <f>IFERROR(_xll.RssMarket($A255,"前日比"),"")</f>
        <v/>
      </c>
      <c r="F255" s="75" t="str">
        <f>IFERROR(_xll.RssMarket($A255,"時価総額"),"")</f>
        <v/>
      </c>
      <c r="G255" s="75" t="e">
        <f>T20D35746[[#This Row],[時価総額]]/T20D35746[[#This Row],[現在値]]</f>
        <v>#VALUE!</v>
      </c>
      <c r="H255" s="20"/>
      <c r="I255" s="38"/>
      <c r="J255" s="20"/>
      <c r="K255" s="33"/>
      <c r="N255" s="89"/>
      <c r="O255" s="125" t="e">
        <f>ROUND(
 ((IF(OR(R255="",R255&lt;=0),20,R255)/20)
  *(L255/15))
 /(IFERROR(IF(H255&gt;0,H255,15),15)/15)
 *100,0)</f>
        <v>#REF!</v>
      </c>
      <c r="P255" s="125" t="e">
        <f>ROUND(((R255/20)*(L255/15)*(S255/15)*(1+W255/200))/(H255/15)*100,0)</f>
        <v>#REF!</v>
      </c>
      <c r="Q255" s="147" t="e">
        <f>T20D35746[[#This Row],[スコア⑤]]/T20D35746[[#This Row],[スコア③]]</f>
        <v>#REF!</v>
      </c>
      <c r="R255" s="76" t="e">
        <f>#REF!+#REF!</f>
        <v>#REF!</v>
      </c>
      <c r="W255" s="109" t="e">
        <f>(T20D35746[[#This Row],[現金及び預金（億）]]-T20D35746[[#This Row],[負債（億）]])/T20D35746[[#This Row],[総資産]]*100</f>
        <v>#DIV/0!</v>
      </c>
    </row>
    <row r="256" spans="3:23" x14ac:dyDescent="0.25">
      <c r="C256" s="71" t="str">
        <f>IFERROR(_xll.RssMarket($A256,"市場部名称"),"")</f>
        <v/>
      </c>
      <c r="D256" s="55"/>
      <c r="E256" s="55" t="str">
        <f>IFERROR(_xll.RssMarket($A256,"前日比"),"")</f>
        <v/>
      </c>
      <c r="F256" s="75" t="str">
        <f>IFERROR(_xll.RssMarket($A256,"時価総額"),"")</f>
        <v/>
      </c>
      <c r="G256" s="75" t="e">
        <f>T20D35746[[#This Row],[時価総額]]/T20D35746[[#This Row],[現在値]]</f>
        <v>#VALUE!</v>
      </c>
      <c r="H256" s="20"/>
      <c r="I256" s="38"/>
      <c r="J256" s="20"/>
      <c r="K256" s="33"/>
      <c r="N256" s="89"/>
      <c r="O256" s="125" t="e">
        <f>ROUND(
 ((IF(OR(R256="",R256&lt;=0),20,R256)/20)
  *(L256/15))
 /(IFERROR(IF(H256&gt;0,H256,15),15)/15)
 *100,0)</f>
        <v>#REF!</v>
      </c>
      <c r="P256" s="125" t="e">
        <f>ROUND(((R256/20)*(L256/15)*(S256/15)*(1+W256/200))/(H256/15)*100,0)</f>
        <v>#REF!</v>
      </c>
      <c r="Q256" s="147" t="e">
        <f>T20D35746[[#This Row],[スコア⑤]]/T20D35746[[#This Row],[スコア③]]</f>
        <v>#REF!</v>
      </c>
      <c r="R256" s="76" t="e">
        <f>#REF!+#REF!</f>
        <v>#REF!</v>
      </c>
      <c r="W256" s="109" t="e">
        <f>(T20D35746[[#This Row],[現金及び預金（億）]]-T20D35746[[#This Row],[負債（億）]])/T20D35746[[#This Row],[総資産]]*100</f>
        <v>#DIV/0!</v>
      </c>
    </row>
    <row r="257" spans="3:23" x14ac:dyDescent="0.25">
      <c r="C257" s="71" t="str">
        <f>IFERROR(_xll.RssMarket($A257,"市場部名称"),"")</f>
        <v/>
      </c>
      <c r="D257" s="55"/>
      <c r="E257" s="55" t="str">
        <f>IFERROR(_xll.RssMarket($A257,"前日比"),"")</f>
        <v/>
      </c>
      <c r="F257" s="75" t="str">
        <f>IFERROR(_xll.RssMarket($A257,"時価総額"),"")</f>
        <v/>
      </c>
      <c r="G257" s="75" t="e">
        <f>T20D35746[[#This Row],[時価総額]]/T20D35746[[#This Row],[現在値]]</f>
        <v>#VALUE!</v>
      </c>
      <c r="H257" s="20"/>
      <c r="I257" s="38"/>
      <c r="J257" s="20"/>
      <c r="K257" s="33"/>
      <c r="N257" s="89"/>
      <c r="O257" s="125" t="e">
        <f>ROUND(
 ((IF(OR(R257="",R257&lt;=0),20,R257)/20)
  *(L257/15))
 /(IFERROR(IF(H257&gt;0,H257,15),15)/15)
 *100,0)</f>
        <v>#REF!</v>
      </c>
      <c r="P257" s="125" t="e">
        <f>ROUND(((R257/20)*(L257/15)*(S257/15)*(1+W257/200))/(H257/15)*100,0)</f>
        <v>#REF!</v>
      </c>
      <c r="Q257" s="147" t="e">
        <f>T20D35746[[#This Row],[スコア⑤]]/T20D35746[[#This Row],[スコア③]]</f>
        <v>#REF!</v>
      </c>
      <c r="R257" s="76" t="e">
        <f>#REF!+#REF!</f>
        <v>#REF!</v>
      </c>
      <c r="W257" s="109" t="e">
        <f>(T20D35746[[#This Row],[現金及び預金（億）]]-T20D35746[[#This Row],[負債（億）]])/T20D35746[[#This Row],[総資産]]*100</f>
        <v>#DIV/0!</v>
      </c>
    </row>
    <row r="258" spans="3:23" x14ac:dyDescent="0.25">
      <c r="C258" s="71" t="str">
        <f>IFERROR(_xll.RssMarket($A258,"市場部名称"),"")</f>
        <v/>
      </c>
      <c r="D258" s="55"/>
      <c r="E258" s="55" t="str">
        <f>IFERROR(_xll.RssMarket($A258,"前日比"),"")</f>
        <v/>
      </c>
      <c r="F258" s="75" t="str">
        <f>IFERROR(_xll.RssMarket($A258,"時価総額"),"")</f>
        <v/>
      </c>
      <c r="G258" s="75" t="e">
        <f>T20D35746[[#This Row],[時価総額]]/T20D35746[[#This Row],[現在値]]</f>
        <v>#VALUE!</v>
      </c>
      <c r="H258" s="20"/>
      <c r="I258" s="38"/>
      <c r="J258" s="20"/>
      <c r="K258" s="33"/>
      <c r="N258" s="89"/>
      <c r="O258" s="125" t="e">
        <f>ROUND(
 ((IF(OR(R258="",R258&lt;=0),20,R258)/20)
  *(L258/15))
 /(IFERROR(IF(H258&gt;0,H258,15),15)/15)
 *100,0)</f>
        <v>#REF!</v>
      </c>
      <c r="P258" s="125" t="e">
        <f>ROUND(((R258/20)*(L258/15)*(S258/15)*(1+W258/200))/(H258/15)*100,0)</f>
        <v>#REF!</v>
      </c>
      <c r="Q258" s="147" t="e">
        <f>T20D35746[[#This Row],[スコア⑤]]/T20D35746[[#This Row],[スコア③]]</f>
        <v>#REF!</v>
      </c>
      <c r="R258" s="76" t="e">
        <f>#REF!+#REF!</f>
        <v>#REF!</v>
      </c>
      <c r="W258" s="109" t="e">
        <f>(T20D35746[[#This Row],[現金及び預金（億）]]-T20D35746[[#This Row],[負債（億）]])/T20D35746[[#This Row],[総資産]]*100</f>
        <v>#DIV/0!</v>
      </c>
    </row>
    <row r="259" spans="3:23" x14ac:dyDescent="0.25">
      <c r="C259" s="71" t="str">
        <f>IFERROR(_xll.RssMarket($A259,"市場部名称"),"")</f>
        <v/>
      </c>
      <c r="D259" s="55"/>
      <c r="E259" s="55" t="str">
        <f>IFERROR(_xll.RssMarket($A259,"前日比"),"")</f>
        <v/>
      </c>
      <c r="F259" s="75" t="str">
        <f>IFERROR(_xll.RssMarket($A259,"時価総額"),"")</f>
        <v/>
      </c>
      <c r="G259" s="75" t="e">
        <f>T20D35746[[#This Row],[時価総額]]/T20D35746[[#This Row],[現在値]]</f>
        <v>#VALUE!</v>
      </c>
      <c r="H259" s="20"/>
      <c r="I259" s="38"/>
      <c r="J259" s="20"/>
      <c r="K259" s="33"/>
      <c r="N259" s="89"/>
      <c r="O259" s="125" t="e">
        <f>ROUND(
 ((IF(OR(R259="",R259&lt;=0),20,R259)/20)
  *(L259/15))
 /(IFERROR(IF(H259&gt;0,H259,15),15)/15)
 *100,0)</f>
        <v>#REF!</v>
      </c>
      <c r="P259" s="125" t="e">
        <f>ROUND(((R259/20)*(L259/15)*(S259/15)*(1+W259/200))/(H259/15)*100,0)</f>
        <v>#REF!</v>
      </c>
      <c r="Q259" s="147" t="e">
        <f>T20D35746[[#This Row],[スコア⑤]]/T20D35746[[#This Row],[スコア③]]</f>
        <v>#REF!</v>
      </c>
      <c r="R259" s="76" t="e">
        <f>#REF!+#REF!</f>
        <v>#REF!</v>
      </c>
      <c r="W259" s="109" t="e">
        <f>(T20D35746[[#This Row],[現金及び預金（億）]]-T20D35746[[#This Row],[負債（億）]])/T20D35746[[#This Row],[総資産]]*100</f>
        <v>#DIV/0!</v>
      </c>
    </row>
    <row r="260" spans="3:23" x14ac:dyDescent="0.25">
      <c r="C260" s="71" t="str">
        <f>IFERROR(_xll.RssMarket($A260,"市場部名称"),"")</f>
        <v/>
      </c>
      <c r="D260" s="55"/>
      <c r="E260" s="55" t="str">
        <f>IFERROR(_xll.RssMarket($A260,"前日比"),"")</f>
        <v/>
      </c>
      <c r="F260" s="75" t="str">
        <f>IFERROR(_xll.RssMarket($A260,"時価総額"),"")</f>
        <v/>
      </c>
      <c r="G260" s="75" t="e">
        <f>T20D35746[[#This Row],[時価総額]]/T20D35746[[#This Row],[現在値]]</f>
        <v>#VALUE!</v>
      </c>
      <c r="H260" s="20"/>
      <c r="I260" s="38"/>
      <c r="J260" s="20"/>
      <c r="K260" s="33"/>
      <c r="N260" s="89"/>
      <c r="O260" s="125" t="e">
        <f>ROUND(
 ((IF(OR(R260="",R260&lt;=0),20,R260)/20)
  *(L260/15))
 /(IFERROR(IF(H260&gt;0,H260,15),15)/15)
 *100,0)</f>
        <v>#REF!</v>
      </c>
      <c r="P260" s="125" t="e">
        <f>ROUND(((R260/20)*(L260/15)*(S260/15)*(1+W260/200))/(H260/15)*100,0)</f>
        <v>#REF!</v>
      </c>
      <c r="Q260" s="147" t="e">
        <f>T20D35746[[#This Row],[スコア⑤]]/T20D35746[[#This Row],[スコア③]]</f>
        <v>#REF!</v>
      </c>
      <c r="R260" s="76" t="e">
        <f>#REF!+#REF!</f>
        <v>#REF!</v>
      </c>
      <c r="W260" s="109" t="e">
        <f>(T20D35746[[#This Row],[現金及び預金（億）]]-T20D35746[[#This Row],[負債（億）]])/T20D35746[[#This Row],[総資産]]*100</f>
        <v>#DIV/0!</v>
      </c>
    </row>
    <row r="261" spans="3:23" x14ac:dyDescent="0.25">
      <c r="C261" s="71" t="str">
        <f>IFERROR(_xll.RssMarket($A261,"市場部名称"),"")</f>
        <v/>
      </c>
      <c r="D261" s="55"/>
      <c r="E261" s="55" t="str">
        <f>IFERROR(_xll.RssMarket($A261,"前日比"),"")</f>
        <v/>
      </c>
      <c r="F261" s="75" t="str">
        <f>IFERROR(_xll.RssMarket($A261,"時価総額"),"")</f>
        <v/>
      </c>
      <c r="G261" s="75" t="e">
        <f>T20D35746[[#This Row],[時価総額]]/T20D35746[[#This Row],[現在値]]</f>
        <v>#VALUE!</v>
      </c>
      <c r="H261" s="20"/>
      <c r="I261" s="38"/>
      <c r="J261" s="20"/>
      <c r="K261" s="33"/>
      <c r="N261" s="89"/>
      <c r="O261" s="125" t="e">
        <f>ROUND(
 ((IF(OR(R261="",R261&lt;=0),20,R261)/20)
  *(L261/15))
 /(IFERROR(IF(H261&gt;0,H261,15),15)/15)
 *100,0)</f>
        <v>#REF!</v>
      </c>
      <c r="P261" s="125" t="e">
        <f>ROUND(((R261/20)*(L261/15)*(S261/15)*(1+W261/200))/(H261/15)*100,0)</f>
        <v>#REF!</v>
      </c>
      <c r="Q261" s="147" t="e">
        <f>T20D35746[[#This Row],[スコア⑤]]/T20D35746[[#This Row],[スコア③]]</f>
        <v>#REF!</v>
      </c>
      <c r="R261" s="76" t="e">
        <f>#REF!+#REF!</f>
        <v>#REF!</v>
      </c>
      <c r="W261" s="109" t="e">
        <f>(T20D35746[[#This Row],[現金及び預金（億）]]-T20D35746[[#This Row],[負債（億）]])/T20D35746[[#This Row],[総資産]]*100</f>
        <v>#DIV/0!</v>
      </c>
    </row>
    <row r="262" spans="3:23" x14ac:dyDescent="0.25">
      <c r="C262" s="71" t="str">
        <f>IFERROR(_xll.RssMarket($A262,"市場部名称"),"")</f>
        <v/>
      </c>
      <c r="D262" s="55"/>
      <c r="E262" s="55" t="str">
        <f>IFERROR(_xll.RssMarket($A262,"前日比"),"")</f>
        <v/>
      </c>
      <c r="F262" s="75" t="str">
        <f>IFERROR(_xll.RssMarket($A262,"時価総額"),"")</f>
        <v/>
      </c>
      <c r="G262" s="75" t="e">
        <f>T20D35746[[#This Row],[時価総額]]/T20D35746[[#This Row],[現在値]]</f>
        <v>#VALUE!</v>
      </c>
      <c r="H262" s="20"/>
      <c r="I262" s="38"/>
      <c r="J262" s="20"/>
      <c r="K262" s="33"/>
      <c r="N262" s="89"/>
      <c r="O262" s="125" t="e">
        <f>ROUND(
 ((IF(OR(R262="",R262&lt;=0),20,R262)/20)
  *(L262/15))
 /(IFERROR(IF(H262&gt;0,H262,15),15)/15)
 *100,0)</f>
        <v>#REF!</v>
      </c>
      <c r="P262" s="125" t="e">
        <f>ROUND(((R262/20)*(L262/15)*(S262/15)*(1+W262/200))/(H262/15)*100,0)</f>
        <v>#REF!</v>
      </c>
      <c r="Q262" s="147" t="e">
        <f>T20D35746[[#This Row],[スコア⑤]]/T20D35746[[#This Row],[スコア③]]</f>
        <v>#REF!</v>
      </c>
      <c r="R262" s="76" t="e">
        <f>#REF!+#REF!</f>
        <v>#REF!</v>
      </c>
      <c r="W262" s="109" t="e">
        <f>(T20D35746[[#This Row],[現金及び預金（億）]]-T20D35746[[#This Row],[負債（億）]])/T20D35746[[#This Row],[総資産]]*100</f>
        <v>#DIV/0!</v>
      </c>
    </row>
    <row r="263" spans="3:23" x14ac:dyDescent="0.25">
      <c r="C263" s="71" t="str">
        <f>IFERROR(_xll.RssMarket($A263,"市場部名称"),"")</f>
        <v/>
      </c>
      <c r="D263" s="55"/>
      <c r="E263" s="55" t="str">
        <f>IFERROR(_xll.RssMarket($A263,"前日比"),"")</f>
        <v/>
      </c>
      <c r="F263" s="75" t="str">
        <f>IFERROR(_xll.RssMarket($A263,"時価総額"),"")</f>
        <v/>
      </c>
      <c r="G263" s="75" t="e">
        <f>T20D35746[[#This Row],[時価総額]]/T20D35746[[#This Row],[現在値]]</f>
        <v>#VALUE!</v>
      </c>
      <c r="H263" s="20"/>
      <c r="I263" s="38"/>
      <c r="J263" s="20"/>
      <c r="K263" s="33"/>
      <c r="N263" s="89"/>
      <c r="O263" s="125" t="e">
        <f>ROUND(
 ((IF(OR(R263="",R263&lt;=0),20,R263)/20)
  *(L263/15))
 /(IFERROR(IF(H263&gt;0,H263,15),15)/15)
 *100,0)</f>
        <v>#REF!</v>
      </c>
      <c r="P263" s="125" t="e">
        <f>ROUND(((R263/20)*(L263/15)*(S263/15)*(1+W263/200))/(H263/15)*100,0)</f>
        <v>#REF!</v>
      </c>
      <c r="Q263" s="147" t="e">
        <f>T20D35746[[#This Row],[スコア⑤]]/T20D35746[[#This Row],[スコア③]]</f>
        <v>#REF!</v>
      </c>
      <c r="R263" s="76" t="e">
        <f>#REF!+#REF!</f>
        <v>#REF!</v>
      </c>
      <c r="W263" s="109" t="e">
        <f>(T20D35746[[#This Row],[現金及び預金（億）]]-T20D35746[[#This Row],[負債（億）]])/T20D35746[[#This Row],[総資産]]*100</f>
        <v>#DIV/0!</v>
      </c>
    </row>
    <row r="264" spans="3:23" x14ac:dyDescent="0.25">
      <c r="C264" s="71" t="str">
        <f>IFERROR(_xll.RssMarket($A264,"市場部名称"),"")</f>
        <v/>
      </c>
      <c r="D264" s="55"/>
      <c r="E264" s="55" t="str">
        <f>IFERROR(_xll.RssMarket($A264,"前日比"),"")</f>
        <v/>
      </c>
      <c r="F264" s="75" t="str">
        <f>IFERROR(_xll.RssMarket($A264,"時価総額"),"")</f>
        <v/>
      </c>
      <c r="G264" s="75" t="e">
        <f>T20D35746[[#This Row],[時価総額]]/T20D35746[[#This Row],[現在値]]</f>
        <v>#VALUE!</v>
      </c>
      <c r="H264" s="20"/>
      <c r="I264" s="38"/>
      <c r="J264" s="20"/>
      <c r="K264" s="33"/>
      <c r="N264" s="89"/>
      <c r="O264" s="125" t="e">
        <f>ROUND(
 ((IF(OR(R264="",R264&lt;=0),20,R264)/20)
  *(L264/15))
 /(IFERROR(IF(H264&gt;0,H264,15),15)/15)
 *100,0)</f>
        <v>#REF!</v>
      </c>
      <c r="P264" s="125" t="e">
        <f>ROUND(((R264/20)*(L264/15)*(S264/15)*(1+W264/200))/(H264/15)*100,0)</f>
        <v>#REF!</v>
      </c>
      <c r="Q264" s="147" t="e">
        <f>T20D35746[[#This Row],[スコア⑤]]/T20D35746[[#This Row],[スコア③]]</f>
        <v>#REF!</v>
      </c>
      <c r="R264" s="76" t="e">
        <f>#REF!+#REF!</f>
        <v>#REF!</v>
      </c>
      <c r="W264" s="109" t="e">
        <f>(T20D35746[[#This Row],[現金及び預金（億）]]-T20D35746[[#This Row],[負債（億）]])/T20D35746[[#This Row],[総資産]]*100</f>
        <v>#DIV/0!</v>
      </c>
    </row>
    <row r="265" spans="3:23" x14ac:dyDescent="0.25">
      <c r="C265" s="71" t="str">
        <f>IFERROR(_xll.RssMarket($A265,"市場部名称"),"")</f>
        <v/>
      </c>
      <c r="D265" s="55"/>
      <c r="E265" s="55" t="str">
        <f>IFERROR(_xll.RssMarket($A265,"前日比"),"")</f>
        <v/>
      </c>
      <c r="F265" s="75" t="str">
        <f>IFERROR(_xll.RssMarket($A265,"時価総額"),"")</f>
        <v/>
      </c>
      <c r="G265" s="75" t="e">
        <f>T20D35746[[#This Row],[時価総額]]/T20D35746[[#This Row],[現在値]]</f>
        <v>#VALUE!</v>
      </c>
      <c r="H265" s="20"/>
      <c r="I265" s="38"/>
      <c r="J265" s="20"/>
      <c r="K265" s="33"/>
      <c r="N265" s="89"/>
      <c r="O265" s="125" t="e">
        <f>ROUND(
 ((IF(OR(R265="",R265&lt;=0),20,R265)/20)
  *(L265/15))
 /(IFERROR(IF(H265&gt;0,H265,15),15)/15)
 *100,0)</f>
        <v>#REF!</v>
      </c>
      <c r="P265" s="125" t="e">
        <f>ROUND(((R265/20)*(L265/15)*(S265/15)*(1+W265/200))/(H265/15)*100,0)</f>
        <v>#REF!</v>
      </c>
      <c r="Q265" s="147" t="e">
        <f>T20D35746[[#This Row],[スコア⑤]]/T20D35746[[#This Row],[スコア③]]</f>
        <v>#REF!</v>
      </c>
      <c r="R265" s="76" t="e">
        <f>#REF!+#REF!</f>
        <v>#REF!</v>
      </c>
      <c r="W265" s="109" t="e">
        <f>(T20D35746[[#This Row],[現金及び預金（億）]]-T20D35746[[#This Row],[負債（億）]])/T20D35746[[#This Row],[総資産]]*100</f>
        <v>#DIV/0!</v>
      </c>
    </row>
    <row r="266" spans="3:23" x14ac:dyDescent="0.25">
      <c r="C266" s="71" t="str">
        <f>IFERROR(_xll.RssMarket($A266,"市場部名称"),"")</f>
        <v/>
      </c>
      <c r="D266" s="55"/>
      <c r="E266" s="55" t="str">
        <f>IFERROR(_xll.RssMarket($A266,"前日比"),"")</f>
        <v/>
      </c>
      <c r="F266" s="75" t="str">
        <f>IFERROR(_xll.RssMarket($A266,"時価総額"),"")</f>
        <v/>
      </c>
      <c r="G266" s="75" t="e">
        <f>T20D35746[[#This Row],[時価総額]]/T20D35746[[#This Row],[現在値]]</f>
        <v>#VALUE!</v>
      </c>
      <c r="H266" s="20"/>
      <c r="I266" s="38"/>
      <c r="J266" s="20"/>
      <c r="K266" s="33"/>
      <c r="N266" s="89"/>
      <c r="O266" s="125" t="e">
        <f>ROUND(
 ((IF(OR(R266="",R266&lt;=0),20,R266)/20)
  *(L266/15))
 /(IFERROR(IF(H266&gt;0,H266,15),15)/15)
 *100,0)</f>
        <v>#REF!</v>
      </c>
      <c r="P266" s="125" t="e">
        <f>ROUND(((R266/20)*(L266/15)*(S266/15)*(1+W266/200))/(H266/15)*100,0)</f>
        <v>#REF!</v>
      </c>
      <c r="Q266" s="147" t="e">
        <f>T20D35746[[#This Row],[スコア⑤]]/T20D35746[[#This Row],[スコア③]]</f>
        <v>#REF!</v>
      </c>
      <c r="R266" s="76" t="e">
        <f>#REF!+#REF!</f>
        <v>#REF!</v>
      </c>
      <c r="W266" s="109" t="e">
        <f>(T20D35746[[#This Row],[現金及び預金（億）]]-T20D35746[[#This Row],[負債（億）]])/T20D35746[[#This Row],[総資産]]*100</f>
        <v>#DIV/0!</v>
      </c>
    </row>
    <row r="267" spans="3:23" x14ac:dyDescent="0.25">
      <c r="C267" s="71" t="str">
        <f>IFERROR(_xll.RssMarket($A267,"市場部名称"),"")</f>
        <v/>
      </c>
      <c r="D267" s="55"/>
      <c r="E267" s="55" t="str">
        <f>IFERROR(_xll.RssMarket($A267,"前日比"),"")</f>
        <v/>
      </c>
      <c r="F267" s="75" t="str">
        <f>IFERROR(_xll.RssMarket($A267,"時価総額"),"")</f>
        <v/>
      </c>
      <c r="G267" s="75" t="e">
        <f>T20D35746[[#This Row],[時価総額]]/T20D35746[[#This Row],[現在値]]</f>
        <v>#VALUE!</v>
      </c>
      <c r="H267" s="20"/>
      <c r="I267" s="38"/>
      <c r="J267" s="20"/>
      <c r="K267" s="33"/>
      <c r="N267" s="89"/>
      <c r="O267" s="125" t="e">
        <f>ROUND(
 ((IF(OR(R267="",R267&lt;=0),20,R267)/20)
  *(L267/15))
 /(IFERROR(IF(H267&gt;0,H267,15),15)/15)
 *100,0)</f>
        <v>#REF!</v>
      </c>
      <c r="P267" s="125" t="e">
        <f>ROUND(((R267/20)*(L267/15)*(S267/15)*(1+W267/200))/(H267/15)*100,0)</f>
        <v>#REF!</v>
      </c>
      <c r="Q267" s="147" t="e">
        <f>T20D35746[[#This Row],[スコア⑤]]/T20D35746[[#This Row],[スコア③]]</f>
        <v>#REF!</v>
      </c>
      <c r="R267" s="76" t="e">
        <f>#REF!+#REF!</f>
        <v>#REF!</v>
      </c>
      <c r="W267" s="109" t="e">
        <f>(T20D35746[[#This Row],[現金及び預金（億）]]-T20D35746[[#This Row],[負債（億）]])/T20D35746[[#This Row],[総資産]]*100</f>
        <v>#DIV/0!</v>
      </c>
    </row>
    <row r="268" spans="3:23" x14ac:dyDescent="0.25">
      <c r="C268" s="71" t="str">
        <f>IFERROR(_xll.RssMarket($A268,"市場部名称"),"")</f>
        <v/>
      </c>
      <c r="D268" s="55"/>
      <c r="E268" s="55" t="str">
        <f>IFERROR(_xll.RssMarket($A268,"前日比"),"")</f>
        <v/>
      </c>
      <c r="F268" s="75" t="str">
        <f>IFERROR(_xll.RssMarket($A268,"時価総額"),"")</f>
        <v/>
      </c>
      <c r="G268" s="75" t="e">
        <f>T20D35746[[#This Row],[時価総額]]/T20D35746[[#This Row],[現在値]]</f>
        <v>#VALUE!</v>
      </c>
      <c r="H268" s="20"/>
      <c r="I268" s="38"/>
      <c r="J268" s="20"/>
      <c r="K268" s="33"/>
      <c r="N268" s="89"/>
      <c r="O268" s="125" t="e">
        <f>ROUND(
 ((IF(OR(R268="",R268&lt;=0),20,R268)/20)
  *(L268/15))
 /(IFERROR(IF(H268&gt;0,H268,15),15)/15)
 *100,0)</f>
        <v>#REF!</v>
      </c>
      <c r="P268" s="125" t="e">
        <f>ROUND(((R268/20)*(L268/15)*(S268/15)*(1+W268/200))/(H268/15)*100,0)</f>
        <v>#REF!</v>
      </c>
      <c r="Q268" s="147" t="e">
        <f>T20D35746[[#This Row],[スコア⑤]]/T20D35746[[#This Row],[スコア③]]</f>
        <v>#REF!</v>
      </c>
      <c r="R268" s="76" t="e">
        <f>#REF!+#REF!</f>
        <v>#REF!</v>
      </c>
      <c r="W268" s="109" t="e">
        <f>(T20D35746[[#This Row],[現金及び預金（億）]]-T20D35746[[#This Row],[負債（億）]])/T20D35746[[#This Row],[総資産]]*100</f>
        <v>#DIV/0!</v>
      </c>
    </row>
    <row r="269" spans="3:23" x14ac:dyDescent="0.25">
      <c r="C269" s="71" t="str">
        <f>IFERROR(_xll.RssMarket($A269,"市場部名称"),"")</f>
        <v/>
      </c>
      <c r="D269" s="55"/>
      <c r="E269" s="55" t="str">
        <f>IFERROR(_xll.RssMarket($A269,"前日比"),"")</f>
        <v/>
      </c>
      <c r="F269" s="75" t="str">
        <f>IFERROR(_xll.RssMarket($A269,"時価総額"),"")</f>
        <v/>
      </c>
      <c r="G269" s="75" t="e">
        <f>T20D35746[[#This Row],[時価総額]]/T20D35746[[#This Row],[現在値]]</f>
        <v>#VALUE!</v>
      </c>
      <c r="H269" s="20"/>
      <c r="I269" s="38"/>
      <c r="J269" s="20"/>
      <c r="K269" s="33"/>
      <c r="N269" s="89"/>
      <c r="O269" s="125" t="e">
        <f>ROUND(
 ((IF(OR(R269="",R269&lt;=0),20,R269)/20)
  *(L269/15))
 /(IFERROR(IF(H269&gt;0,H269,15),15)/15)
 *100,0)</f>
        <v>#REF!</v>
      </c>
      <c r="P269" s="125" t="e">
        <f>ROUND(((R269/20)*(L269/15)*(S269/15)*(1+W269/200))/(H269/15)*100,0)</f>
        <v>#REF!</v>
      </c>
      <c r="Q269" s="147" t="e">
        <f>T20D35746[[#This Row],[スコア⑤]]/T20D35746[[#This Row],[スコア③]]</f>
        <v>#REF!</v>
      </c>
      <c r="R269" s="76" t="e">
        <f>#REF!+#REF!</f>
        <v>#REF!</v>
      </c>
      <c r="W269" s="109" t="e">
        <f>(T20D35746[[#This Row],[現金及び預金（億）]]-T20D35746[[#This Row],[負債（億）]])/T20D35746[[#This Row],[総資産]]*100</f>
        <v>#DIV/0!</v>
      </c>
    </row>
    <row r="270" spans="3:23" x14ac:dyDescent="0.25">
      <c r="C270" s="71" t="str">
        <f>IFERROR(_xll.RssMarket($A270,"市場部名称"),"")</f>
        <v/>
      </c>
      <c r="D270" s="55"/>
      <c r="E270" s="55" t="str">
        <f>IFERROR(_xll.RssMarket($A270,"前日比"),"")</f>
        <v/>
      </c>
      <c r="F270" s="75" t="str">
        <f>IFERROR(_xll.RssMarket($A270,"時価総額"),"")</f>
        <v/>
      </c>
      <c r="G270" s="75" t="e">
        <f>T20D35746[[#This Row],[時価総額]]/T20D35746[[#This Row],[現在値]]</f>
        <v>#VALUE!</v>
      </c>
      <c r="H270" s="20"/>
      <c r="I270" s="38"/>
      <c r="J270" s="20"/>
      <c r="K270" s="33"/>
      <c r="N270" s="89"/>
      <c r="O270" s="125" t="e">
        <f>ROUND(
 ((IF(OR(R270="",R270&lt;=0),20,R270)/20)
  *(L270/15))
 /(IFERROR(IF(H270&gt;0,H270,15),15)/15)
 *100,0)</f>
        <v>#REF!</v>
      </c>
      <c r="P270" s="125" t="e">
        <f>ROUND(((R270/20)*(L270/15)*(S270/15)*(1+W270/200))/(H270/15)*100,0)</f>
        <v>#REF!</v>
      </c>
      <c r="Q270" s="147" t="e">
        <f>T20D35746[[#This Row],[スコア⑤]]/T20D35746[[#This Row],[スコア③]]</f>
        <v>#REF!</v>
      </c>
      <c r="R270" s="76" t="e">
        <f>#REF!+#REF!</f>
        <v>#REF!</v>
      </c>
      <c r="W270" s="109" t="e">
        <f>(T20D35746[[#This Row],[現金及び預金（億）]]-T20D35746[[#This Row],[負債（億）]])/T20D35746[[#This Row],[総資産]]*100</f>
        <v>#DIV/0!</v>
      </c>
    </row>
    <row r="271" spans="3:23" x14ac:dyDescent="0.25">
      <c r="C271" s="71" t="str">
        <f>IFERROR(_xll.RssMarket($A271,"市場部名称"),"")</f>
        <v/>
      </c>
      <c r="D271" s="55"/>
      <c r="E271" s="55" t="str">
        <f>IFERROR(_xll.RssMarket($A271,"前日比"),"")</f>
        <v/>
      </c>
      <c r="F271" s="75" t="str">
        <f>IFERROR(_xll.RssMarket($A271,"時価総額"),"")</f>
        <v/>
      </c>
      <c r="G271" s="75" t="e">
        <f>T20D35746[[#This Row],[時価総額]]/T20D35746[[#This Row],[現在値]]</f>
        <v>#VALUE!</v>
      </c>
      <c r="H271" s="20"/>
      <c r="I271" s="38"/>
      <c r="J271" s="20"/>
      <c r="K271" s="33"/>
      <c r="N271" s="89"/>
      <c r="O271" s="125" t="e">
        <f>ROUND(
 ((IF(OR(R271="",R271&lt;=0),20,R271)/20)
  *(L271/15))
 /(IFERROR(IF(H271&gt;0,H271,15),15)/15)
 *100,0)</f>
        <v>#REF!</v>
      </c>
      <c r="P271" s="125" t="e">
        <f>ROUND(((R271/20)*(L271/15)*(S271/15)*(1+W271/200))/(H271/15)*100,0)</f>
        <v>#REF!</v>
      </c>
      <c r="Q271" s="147" t="e">
        <f>T20D35746[[#This Row],[スコア⑤]]/T20D35746[[#This Row],[スコア③]]</f>
        <v>#REF!</v>
      </c>
      <c r="R271" s="76" t="e">
        <f>#REF!+#REF!</f>
        <v>#REF!</v>
      </c>
      <c r="W271" s="109" t="e">
        <f>(T20D35746[[#This Row],[現金及び預金（億）]]-T20D35746[[#This Row],[負債（億）]])/T20D35746[[#This Row],[総資産]]*100</f>
        <v>#DIV/0!</v>
      </c>
    </row>
    <row r="272" spans="3:23" x14ac:dyDescent="0.25">
      <c r="C272" s="71" t="str">
        <f>IFERROR(_xll.RssMarket($A272,"市場部名称"),"")</f>
        <v/>
      </c>
      <c r="D272" s="55"/>
      <c r="E272" s="55" t="str">
        <f>IFERROR(_xll.RssMarket($A272,"前日比"),"")</f>
        <v/>
      </c>
      <c r="F272" s="75" t="str">
        <f>IFERROR(_xll.RssMarket($A272,"時価総額"),"")</f>
        <v/>
      </c>
      <c r="G272" s="75" t="e">
        <f>T20D35746[[#This Row],[時価総額]]/T20D35746[[#This Row],[現在値]]</f>
        <v>#VALUE!</v>
      </c>
      <c r="H272" s="20"/>
      <c r="I272" s="38"/>
      <c r="J272" s="20"/>
      <c r="K272" s="33"/>
      <c r="N272" s="89"/>
      <c r="O272" s="125" t="e">
        <f>ROUND(
 ((IF(OR(R272="",R272&lt;=0),20,R272)/20)
  *(L272/15))
 /(IFERROR(IF(H272&gt;0,H272,15),15)/15)
 *100,0)</f>
        <v>#REF!</v>
      </c>
      <c r="P272" s="125" t="e">
        <f>ROUND(((R272/20)*(L272/15)*(S272/15)*(1+W272/200))/(H272/15)*100,0)</f>
        <v>#REF!</v>
      </c>
      <c r="Q272" s="147" t="e">
        <f>T20D35746[[#This Row],[スコア⑤]]/T20D35746[[#This Row],[スコア③]]</f>
        <v>#REF!</v>
      </c>
      <c r="R272" s="76" t="e">
        <f>#REF!+#REF!</f>
        <v>#REF!</v>
      </c>
      <c r="W272" s="109" t="e">
        <f>(T20D35746[[#This Row],[現金及び預金（億）]]-T20D35746[[#This Row],[負債（億）]])/T20D35746[[#This Row],[総資産]]*100</f>
        <v>#DIV/0!</v>
      </c>
    </row>
    <row r="273" spans="3:23" x14ac:dyDescent="0.25">
      <c r="C273" s="71" t="str">
        <f>IFERROR(_xll.RssMarket($A273,"市場部名称"),"")</f>
        <v/>
      </c>
      <c r="D273" s="55"/>
      <c r="E273" s="55" t="str">
        <f>IFERROR(_xll.RssMarket($A273,"前日比"),"")</f>
        <v/>
      </c>
      <c r="F273" s="75" t="str">
        <f>IFERROR(_xll.RssMarket($A273,"時価総額"),"")</f>
        <v/>
      </c>
      <c r="G273" s="75" t="e">
        <f>T20D35746[[#This Row],[時価総額]]/T20D35746[[#This Row],[現在値]]</f>
        <v>#VALUE!</v>
      </c>
      <c r="H273" s="20"/>
      <c r="I273" s="38"/>
      <c r="J273" s="20"/>
      <c r="K273" s="33"/>
      <c r="N273" s="89"/>
      <c r="O273" s="125" t="e">
        <f>ROUND(
 ((IF(OR(R273="",R273&lt;=0),20,R273)/20)
  *(L273/15))
 /(IFERROR(IF(H273&gt;0,H273,15),15)/15)
 *100,0)</f>
        <v>#REF!</v>
      </c>
      <c r="P273" s="125" t="e">
        <f>ROUND(((R273/20)*(L273/15)*(S273/15)*(1+W273/200))/(H273/15)*100,0)</f>
        <v>#REF!</v>
      </c>
      <c r="Q273" s="147" t="e">
        <f>T20D35746[[#This Row],[スコア⑤]]/T20D35746[[#This Row],[スコア③]]</f>
        <v>#REF!</v>
      </c>
      <c r="R273" s="76" t="e">
        <f>#REF!+#REF!</f>
        <v>#REF!</v>
      </c>
      <c r="W273" s="109" t="e">
        <f>(T20D35746[[#This Row],[現金及び預金（億）]]-T20D35746[[#This Row],[負債（億）]])/T20D35746[[#This Row],[総資産]]*100</f>
        <v>#DIV/0!</v>
      </c>
    </row>
    <row r="274" spans="3:23" x14ac:dyDescent="0.25">
      <c r="C274" s="71" t="str">
        <f>IFERROR(_xll.RssMarket($A274,"市場部名称"),"")</f>
        <v/>
      </c>
      <c r="D274" s="55"/>
      <c r="E274" s="55" t="str">
        <f>IFERROR(_xll.RssMarket($A274,"前日比"),"")</f>
        <v/>
      </c>
      <c r="F274" s="75" t="str">
        <f>IFERROR(_xll.RssMarket($A274,"時価総額"),"")</f>
        <v/>
      </c>
      <c r="G274" s="75" t="e">
        <f>T20D35746[[#This Row],[時価総額]]/T20D35746[[#This Row],[現在値]]</f>
        <v>#VALUE!</v>
      </c>
      <c r="H274" s="20"/>
      <c r="I274" s="38"/>
      <c r="J274" s="20"/>
      <c r="K274" s="33"/>
      <c r="N274" s="89"/>
      <c r="O274" s="125" t="e">
        <f>ROUND(
 ((IF(OR(R274="",R274&lt;=0),20,R274)/20)
  *(L274/15))
 /(IFERROR(IF(H274&gt;0,H274,15),15)/15)
 *100,0)</f>
        <v>#REF!</v>
      </c>
      <c r="P274" s="125" t="e">
        <f>ROUND(((R274/20)*(L274/15)*(S274/15)*(1+W274/200))/(H274/15)*100,0)</f>
        <v>#REF!</v>
      </c>
      <c r="Q274" s="147" t="e">
        <f>T20D35746[[#This Row],[スコア⑤]]/T20D35746[[#This Row],[スコア③]]</f>
        <v>#REF!</v>
      </c>
      <c r="R274" s="76" t="e">
        <f>#REF!+#REF!</f>
        <v>#REF!</v>
      </c>
      <c r="W274" s="109" t="e">
        <f>(T20D35746[[#This Row],[現金及び預金（億）]]-T20D35746[[#This Row],[負債（億）]])/T20D35746[[#This Row],[総資産]]*100</f>
        <v>#DIV/0!</v>
      </c>
    </row>
    <row r="275" spans="3:23" x14ac:dyDescent="0.25">
      <c r="C275" s="71" t="str">
        <f>IFERROR(_xll.RssMarket($A275,"市場部名称"),"")</f>
        <v/>
      </c>
      <c r="D275" s="55"/>
      <c r="E275" s="55" t="str">
        <f>IFERROR(_xll.RssMarket($A275,"前日比"),"")</f>
        <v/>
      </c>
      <c r="F275" s="75" t="str">
        <f>IFERROR(_xll.RssMarket($A275,"時価総額"),"")</f>
        <v/>
      </c>
      <c r="G275" s="75" t="e">
        <f>T20D35746[[#This Row],[時価総額]]/T20D35746[[#This Row],[現在値]]</f>
        <v>#VALUE!</v>
      </c>
      <c r="H275" s="20"/>
      <c r="I275" s="38"/>
      <c r="J275" s="20"/>
      <c r="K275" s="33"/>
      <c r="N275" s="89"/>
      <c r="O275" s="125" t="e">
        <f>ROUND(
 ((IF(OR(R275="",R275&lt;=0),20,R275)/20)
  *(L275/15))
 /(IFERROR(IF(H275&gt;0,H275,15),15)/15)
 *100,0)</f>
        <v>#REF!</v>
      </c>
      <c r="P275" s="125" t="e">
        <f>ROUND(((R275/20)*(L275/15)*(S275/15)*(1+W275/200))/(H275/15)*100,0)</f>
        <v>#REF!</v>
      </c>
      <c r="Q275" s="147" t="e">
        <f>T20D35746[[#This Row],[スコア⑤]]/T20D35746[[#This Row],[スコア③]]</f>
        <v>#REF!</v>
      </c>
      <c r="R275" s="76" t="e">
        <f>#REF!+#REF!</f>
        <v>#REF!</v>
      </c>
      <c r="W275" s="109" t="e">
        <f>(T20D35746[[#This Row],[現金及び預金（億）]]-T20D35746[[#This Row],[負債（億）]])/T20D35746[[#This Row],[総資産]]*100</f>
        <v>#DIV/0!</v>
      </c>
    </row>
    <row r="276" spans="3:23" x14ac:dyDescent="0.25">
      <c r="C276" s="71" t="str">
        <f>IFERROR(_xll.RssMarket($A276,"市場部名称"),"")</f>
        <v/>
      </c>
      <c r="D276" s="55"/>
      <c r="E276" s="55" t="str">
        <f>IFERROR(_xll.RssMarket($A276,"前日比"),"")</f>
        <v/>
      </c>
      <c r="F276" s="75" t="str">
        <f>IFERROR(_xll.RssMarket($A276,"時価総額"),"")</f>
        <v/>
      </c>
      <c r="G276" s="75" t="e">
        <f>T20D35746[[#This Row],[時価総額]]/T20D35746[[#This Row],[現在値]]</f>
        <v>#VALUE!</v>
      </c>
      <c r="H276" s="20"/>
      <c r="I276" s="38"/>
      <c r="J276" s="20"/>
      <c r="K276" s="33"/>
      <c r="N276" s="89"/>
      <c r="O276" s="125" t="e">
        <f>ROUND(
 ((IF(OR(R276="",R276&lt;=0),20,R276)/20)
  *(L276/15))
 /(IFERROR(IF(H276&gt;0,H276,15),15)/15)
 *100,0)</f>
        <v>#REF!</v>
      </c>
      <c r="P276" s="125" t="e">
        <f>ROUND(((R276/20)*(L276/15)*(S276/15)*(1+W276/200))/(H276/15)*100,0)</f>
        <v>#REF!</v>
      </c>
      <c r="Q276" s="147" t="e">
        <f>T20D35746[[#This Row],[スコア⑤]]/T20D35746[[#This Row],[スコア③]]</f>
        <v>#REF!</v>
      </c>
      <c r="R276" s="76" t="e">
        <f>#REF!+#REF!</f>
        <v>#REF!</v>
      </c>
      <c r="W276" s="109" t="e">
        <f>(T20D35746[[#This Row],[現金及び預金（億）]]-T20D35746[[#This Row],[負債（億）]])/T20D35746[[#This Row],[総資産]]*100</f>
        <v>#DIV/0!</v>
      </c>
    </row>
    <row r="277" spans="3:23" x14ac:dyDescent="0.25">
      <c r="C277" s="71" t="str">
        <f>IFERROR(_xll.RssMarket($A277,"市場部名称"),"")</f>
        <v/>
      </c>
      <c r="D277" s="55"/>
      <c r="E277" s="55" t="str">
        <f>IFERROR(_xll.RssMarket($A277,"前日比"),"")</f>
        <v/>
      </c>
      <c r="F277" s="75" t="str">
        <f>IFERROR(_xll.RssMarket($A277,"時価総額"),"")</f>
        <v/>
      </c>
      <c r="G277" s="75" t="e">
        <f>T20D35746[[#This Row],[時価総額]]/T20D35746[[#This Row],[現在値]]</f>
        <v>#VALUE!</v>
      </c>
      <c r="H277" s="20"/>
      <c r="I277" s="38"/>
      <c r="J277" s="20"/>
      <c r="K277" s="33"/>
      <c r="N277" s="89"/>
      <c r="O277" s="125" t="e">
        <f>ROUND(
 ((IF(OR(R277="",R277&lt;=0),20,R277)/20)
  *(L277/15))
 /(IFERROR(IF(H277&gt;0,H277,15),15)/15)
 *100,0)</f>
        <v>#REF!</v>
      </c>
      <c r="P277" s="125" t="e">
        <f>ROUND(((R277/20)*(L277/15)*(S277/15)*(1+W277/200))/(H277/15)*100,0)</f>
        <v>#REF!</v>
      </c>
      <c r="Q277" s="147" t="e">
        <f>T20D35746[[#This Row],[スコア⑤]]/T20D35746[[#This Row],[スコア③]]</f>
        <v>#REF!</v>
      </c>
      <c r="R277" s="76" t="e">
        <f>#REF!+#REF!</f>
        <v>#REF!</v>
      </c>
      <c r="W277" s="109" t="e">
        <f>(T20D35746[[#This Row],[現金及び預金（億）]]-T20D35746[[#This Row],[負債（億）]])/T20D35746[[#This Row],[総資産]]*100</f>
        <v>#DIV/0!</v>
      </c>
    </row>
    <row r="278" spans="3:23" x14ac:dyDescent="0.25">
      <c r="C278" s="71" t="str">
        <f>IFERROR(_xll.RssMarket($A278,"市場部名称"),"")</f>
        <v/>
      </c>
      <c r="D278" s="55"/>
      <c r="E278" s="55" t="str">
        <f>IFERROR(_xll.RssMarket($A278,"前日比"),"")</f>
        <v/>
      </c>
      <c r="F278" s="75" t="str">
        <f>IFERROR(_xll.RssMarket($A278,"時価総額"),"")</f>
        <v/>
      </c>
      <c r="G278" s="75" t="e">
        <f>T20D35746[[#This Row],[時価総額]]/T20D35746[[#This Row],[現在値]]</f>
        <v>#VALUE!</v>
      </c>
      <c r="H278" s="20"/>
      <c r="I278" s="38"/>
      <c r="J278" s="20"/>
      <c r="K278" s="33"/>
      <c r="N278" s="89"/>
      <c r="O278" s="125" t="e">
        <f>ROUND(
 ((IF(OR(R278="",R278&lt;=0),20,R278)/20)
  *(L278/15))
 /(IFERROR(IF(H278&gt;0,H278,15),15)/15)
 *100,0)</f>
        <v>#REF!</v>
      </c>
      <c r="P278" s="125" t="e">
        <f>ROUND(((R278/20)*(L278/15)*(S278/15)*(1+W278/200))/(H278/15)*100,0)</f>
        <v>#REF!</v>
      </c>
      <c r="Q278" s="147" t="e">
        <f>T20D35746[[#This Row],[スコア⑤]]/T20D35746[[#This Row],[スコア③]]</f>
        <v>#REF!</v>
      </c>
      <c r="R278" s="76" t="e">
        <f>#REF!+#REF!</f>
        <v>#REF!</v>
      </c>
      <c r="W278" s="109" t="e">
        <f>(T20D35746[[#This Row],[現金及び預金（億）]]-T20D35746[[#This Row],[負債（億）]])/T20D35746[[#This Row],[総資産]]*100</f>
        <v>#DIV/0!</v>
      </c>
    </row>
    <row r="279" spans="3:23" x14ac:dyDescent="0.25">
      <c r="C279" s="71" t="str">
        <f>IFERROR(_xll.RssMarket($A279,"市場部名称"),"")</f>
        <v/>
      </c>
      <c r="D279" s="55"/>
      <c r="E279" s="55" t="str">
        <f>IFERROR(_xll.RssMarket($A279,"前日比"),"")</f>
        <v/>
      </c>
      <c r="F279" s="75" t="str">
        <f>IFERROR(_xll.RssMarket($A279,"時価総額"),"")</f>
        <v/>
      </c>
      <c r="G279" s="75" t="e">
        <f>T20D35746[[#This Row],[時価総額]]/T20D35746[[#This Row],[現在値]]</f>
        <v>#VALUE!</v>
      </c>
      <c r="H279" s="20"/>
      <c r="I279" s="38"/>
      <c r="J279" s="20"/>
      <c r="K279" s="33"/>
      <c r="N279" s="89"/>
      <c r="O279" s="125" t="e">
        <f>ROUND(
 ((IF(OR(R279="",R279&lt;=0),20,R279)/20)
  *(L279/15))
 /(IFERROR(IF(H279&gt;0,H279,15),15)/15)
 *100,0)</f>
        <v>#REF!</v>
      </c>
      <c r="P279" s="125" t="e">
        <f>ROUND(((R279/20)*(L279/15)*(S279/15)*(1+W279/200))/(H279/15)*100,0)</f>
        <v>#REF!</v>
      </c>
      <c r="Q279" s="147" t="e">
        <f>T20D35746[[#This Row],[スコア⑤]]/T20D35746[[#This Row],[スコア③]]</f>
        <v>#REF!</v>
      </c>
      <c r="R279" s="76" t="e">
        <f>#REF!+#REF!</f>
        <v>#REF!</v>
      </c>
      <c r="W279" s="109" t="e">
        <f>(T20D35746[[#This Row],[現金及び預金（億）]]-T20D35746[[#This Row],[負債（億）]])/T20D35746[[#This Row],[総資産]]*100</f>
        <v>#DIV/0!</v>
      </c>
    </row>
    <row r="280" spans="3:23" x14ac:dyDescent="0.25">
      <c r="C280" s="71" t="str">
        <f>IFERROR(_xll.RssMarket($A280,"市場部名称"),"")</f>
        <v/>
      </c>
      <c r="D280" s="55"/>
      <c r="E280" s="55" t="str">
        <f>IFERROR(_xll.RssMarket($A280,"前日比"),"")</f>
        <v/>
      </c>
      <c r="F280" s="75" t="str">
        <f>IFERROR(_xll.RssMarket($A280,"時価総額"),"")</f>
        <v/>
      </c>
      <c r="G280" s="75" t="e">
        <f>T20D35746[[#This Row],[時価総額]]/T20D35746[[#This Row],[現在値]]</f>
        <v>#VALUE!</v>
      </c>
      <c r="H280" s="20"/>
      <c r="I280" s="38"/>
      <c r="J280" s="20"/>
      <c r="K280" s="33"/>
      <c r="N280" s="89"/>
      <c r="O280" s="125" t="e">
        <f>ROUND(
 ((IF(OR(R280="",R280&lt;=0),20,R280)/20)
  *(L280/15))
 /(IFERROR(IF(H280&gt;0,H280,15),15)/15)
 *100,0)</f>
        <v>#REF!</v>
      </c>
      <c r="P280" s="125" t="e">
        <f>ROUND(((R280/20)*(L280/15)*(S280/15)*(1+W280/200))/(H280/15)*100,0)</f>
        <v>#REF!</v>
      </c>
      <c r="Q280" s="147" t="e">
        <f>T20D35746[[#This Row],[スコア⑤]]/T20D35746[[#This Row],[スコア③]]</f>
        <v>#REF!</v>
      </c>
      <c r="R280" s="76" t="e">
        <f>#REF!+#REF!</f>
        <v>#REF!</v>
      </c>
      <c r="W280" s="109" t="e">
        <f>(T20D35746[[#This Row],[現金及び預金（億）]]-T20D35746[[#This Row],[負債（億）]])/T20D35746[[#This Row],[総資産]]*100</f>
        <v>#DIV/0!</v>
      </c>
    </row>
    <row r="281" spans="3:23" x14ac:dyDescent="0.25">
      <c r="C281" s="71" t="str">
        <f>IFERROR(_xll.RssMarket($A281,"市場部名称"),"")</f>
        <v/>
      </c>
      <c r="D281" s="55"/>
      <c r="E281" s="55" t="str">
        <f>IFERROR(_xll.RssMarket($A281,"前日比"),"")</f>
        <v/>
      </c>
      <c r="F281" s="75" t="str">
        <f>IFERROR(_xll.RssMarket($A281,"時価総額"),"")</f>
        <v/>
      </c>
      <c r="G281" s="75" t="e">
        <f>T20D35746[[#This Row],[時価総額]]/T20D35746[[#This Row],[現在値]]</f>
        <v>#VALUE!</v>
      </c>
      <c r="H281" s="20"/>
      <c r="I281" s="38"/>
      <c r="J281" s="20"/>
      <c r="K281" s="33"/>
      <c r="N281" s="89"/>
      <c r="O281" s="125" t="e">
        <f>ROUND(
 ((IF(OR(R281="",R281&lt;=0),20,R281)/20)
  *(L281/15))
 /(IFERROR(IF(H281&gt;0,H281,15),15)/15)
 *100,0)</f>
        <v>#REF!</v>
      </c>
      <c r="P281" s="125" t="e">
        <f>ROUND(((R281/20)*(L281/15)*(S281/15)*(1+W281/200))/(H281/15)*100,0)</f>
        <v>#REF!</v>
      </c>
      <c r="Q281" s="147" t="e">
        <f>T20D35746[[#This Row],[スコア⑤]]/T20D35746[[#This Row],[スコア③]]</f>
        <v>#REF!</v>
      </c>
      <c r="R281" s="76" t="e">
        <f>#REF!+#REF!</f>
        <v>#REF!</v>
      </c>
      <c r="W281" s="109" t="e">
        <f>(T20D35746[[#This Row],[現金及び預金（億）]]-T20D35746[[#This Row],[負債（億）]])/T20D35746[[#This Row],[総資産]]*100</f>
        <v>#DIV/0!</v>
      </c>
    </row>
    <row r="282" spans="3:23" x14ac:dyDescent="0.25">
      <c r="C282" s="71" t="str">
        <f>IFERROR(_xll.RssMarket($A282,"市場部名称"),"")</f>
        <v/>
      </c>
      <c r="D282" s="55"/>
      <c r="E282" s="55" t="str">
        <f>IFERROR(_xll.RssMarket($A282,"前日比"),"")</f>
        <v/>
      </c>
      <c r="F282" s="75" t="str">
        <f>IFERROR(_xll.RssMarket($A282,"時価総額"),"")</f>
        <v/>
      </c>
      <c r="G282" s="75" t="e">
        <f>T20D35746[[#This Row],[時価総額]]/T20D35746[[#This Row],[現在値]]</f>
        <v>#VALUE!</v>
      </c>
      <c r="H282" s="20"/>
      <c r="I282" s="38"/>
      <c r="J282" s="20"/>
      <c r="K282" s="33"/>
      <c r="N282" s="89"/>
      <c r="O282" s="125" t="e">
        <f>ROUND(
 ((IF(OR(R282="",R282&lt;=0),20,R282)/20)
  *(L282/15))
 /(IFERROR(IF(H282&gt;0,H282,15),15)/15)
 *100,0)</f>
        <v>#REF!</v>
      </c>
      <c r="P282" s="125" t="e">
        <f>ROUND(((R282/20)*(L282/15)*(S282/15)*(1+W282/200))/(H282/15)*100,0)</f>
        <v>#REF!</v>
      </c>
      <c r="Q282" s="147" t="e">
        <f>T20D35746[[#This Row],[スコア⑤]]/T20D35746[[#This Row],[スコア③]]</f>
        <v>#REF!</v>
      </c>
      <c r="R282" s="76" t="e">
        <f>#REF!+#REF!</f>
        <v>#REF!</v>
      </c>
      <c r="W282" s="109" t="e">
        <f>(T20D35746[[#This Row],[現金及び預金（億）]]-T20D35746[[#This Row],[負債（億）]])/T20D35746[[#This Row],[総資産]]*100</f>
        <v>#DIV/0!</v>
      </c>
    </row>
    <row r="283" spans="3:23" x14ac:dyDescent="0.25">
      <c r="C283" s="71" t="str">
        <f>IFERROR(_xll.RssMarket($A283,"市場部名称"),"")</f>
        <v/>
      </c>
      <c r="D283" s="55"/>
      <c r="E283" s="55" t="str">
        <f>IFERROR(_xll.RssMarket($A283,"前日比"),"")</f>
        <v/>
      </c>
      <c r="F283" s="75" t="str">
        <f>IFERROR(_xll.RssMarket($A283,"時価総額"),"")</f>
        <v/>
      </c>
      <c r="G283" s="75" t="e">
        <f>T20D35746[[#This Row],[時価総額]]/T20D35746[[#This Row],[現在値]]</f>
        <v>#VALUE!</v>
      </c>
      <c r="H283" s="20"/>
      <c r="I283" s="38"/>
      <c r="J283" s="20"/>
      <c r="K283" s="33"/>
      <c r="N283" s="89"/>
      <c r="O283" s="125" t="e">
        <f>ROUND(
 ((IF(OR(R283="",R283&lt;=0),20,R283)/20)
  *(L283/15))
 /(IFERROR(IF(H283&gt;0,H283,15),15)/15)
 *100,0)</f>
        <v>#REF!</v>
      </c>
      <c r="P283" s="125" t="e">
        <f>ROUND(((R283/20)*(L283/15)*(S283/15)*(1+W283/200))/(H283/15)*100,0)</f>
        <v>#REF!</v>
      </c>
      <c r="Q283" s="147" t="e">
        <f>T20D35746[[#This Row],[スコア⑤]]/T20D35746[[#This Row],[スコア③]]</f>
        <v>#REF!</v>
      </c>
      <c r="R283" s="76" t="e">
        <f>#REF!+#REF!</f>
        <v>#REF!</v>
      </c>
      <c r="W283" s="109" t="e">
        <f>(T20D35746[[#This Row],[現金及び預金（億）]]-T20D35746[[#This Row],[負債（億）]])/T20D35746[[#This Row],[総資産]]*100</f>
        <v>#DIV/0!</v>
      </c>
    </row>
    <row r="284" spans="3:23" x14ac:dyDescent="0.25">
      <c r="C284" s="71" t="str">
        <f>IFERROR(_xll.RssMarket($A284,"市場部名称"),"")</f>
        <v/>
      </c>
      <c r="D284" s="55"/>
      <c r="E284" s="55" t="str">
        <f>IFERROR(_xll.RssMarket($A284,"前日比"),"")</f>
        <v/>
      </c>
      <c r="F284" s="75" t="str">
        <f>IFERROR(_xll.RssMarket($A284,"時価総額"),"")</f>
        <v/>
      </c>
      <c r="G284" s="75" t="e">
        <f>T20D35746[[#This Row],[時価総額]]/T20D35746[[#This Row],[現在値]]</f>
        <v>#VALUE!</v>
      </c>
      <c r="H284" s="20"/>
      <c r="I284" s="38"/>
      <c r="J284" s="20"/>
      <c r="K284" s="33"/>
      <c r="N284" s="89"/>
      <c r="O284" s="125" t="e">
        <f>ROUND(
 ((IF(OR(R284="",R284&lt;=0),20,R284)/20)
  *(L284/15))
 /(IFERROR(IF(H284&gt;0,H284,15),15)/15)
 *100,0)</f>
        <v>#REF!</v>
      </c>
      <c r="P284" s="125" t="e">
        <f>ROUND(((R284/20)*(L284/15)*(S284/15)*(1+W284/200))/(H284/15)*100,0)</f>
        <v>#REF!</v>
      </c>
      <c r="Q284" s="147" t="e">
        <f>T20D35746[[#This Row],[スコア⑤]]/T20D35746[[#This Row],[スコア③]]</f>
        <v>#REF!</v>
      </c>
      <c r="R284" s="76" t="e">
        <f>#REF!+#REF!</f>
        <v>#REF!</v>
      </c>
      <c r="W284" s="109" t="e">
        <f>(T20D35746[[#This Row],[現金及び預金（億）]]-T20D35746[[#This Row],[負債（億）]])/T20D35746[[#This Row],[総資産]]*100</f>
        <v>#DIV/0!</v>
      </c>
    </row>
    <row r="285" spans="3:23" x14ac:dyDescent="0.25">
      <c r="C285" s="71" t="str">
        <f>IFERROR(_xll.RssMarket($A285,"市場部名称"),"")</f>
        <v/>
      </c>
      <c r="D285" s="55"/>
      <c r="E285" s="55" t="str">
        <f>IFERROR(_xll.RssMarket($A285,"前日比"),"")</f>
        <v/>
      </c>
      <c r="F285" s="75" t="str">
        <f>IFERROR(_xll.RssMarket($A285,"時価総額"),"")</f>
        <v/>
      </c>
      <c r="G285" s="75" t="e">
        <f>T20D35746[[#This Row],[時価総額]]/T20D35746[[#This Row],[現在値]]</f>
        <v>#VALUE!</v>
      </c>
      <c r="H285" s="20"/>
      <c r="I285" s="38"/>
      <c r="J285" s="20"/>
      <c r="K285" s="33"/>
      <c r="N285" s="89"/>
      <c r="O285" s="125" t="e">
        <f>ROUND(
 ((IF(OR(R285="",R285&lt;=0),20,R285)/20)
  *(L285/15))
 /(IFERROR(IF(H285&gt;0,H285,15),15)/15)
 *100,0)</f>
        <v>#REF!</v>
      </c>
      <c r="P285" s="125" t="e">
        <f>ROUND(((R285/20)*(L285/15)*(S285/15)*(1+W285/200))/(H285/15)*100,0)</f>
        <v>#REF!</v>
      </c>
      <c r="Q285" s="147" t="e">
        <f>T20D35746[[#This Row],[スコア⑤]]/T20D35746[[#This Row],[スコア③]]</f>
        <v>#REF!</v>
      </c>
      <c r="R285" s="76" t="e">
        <f>#REF!+#REF!</f>
        <v>#REF!</v>
      </c>
      <c r="W285" s="109" t="e">
        <f>(T20D35746[[#This Row],[現金及び預金（億）]]-T20D35746[[#This Row],[負債（億）]])/T20D35746[[#This Row],[総資産]]*100</f>
        <v>#DIV/0!</v>
      </c>
    </row>
    <row r="286" spans="3:23" x14ac:dyDescent="0.25">
      <c r="C286" s="71" t="str">
        <f>IFERROR(_xll.RssMarket($A286,"市場部名称"),"")</f>
        <v/>
      </c>
      <c r="D286" s="55"/>
      <c r="E286" s="55" t="str">
        <f>IFERROR(_xll.RssMarket($A286,"前日比"),"")</f>
        <v/>
      </c>
      <c r="F286" s="75" t="str">
        <f>IFERROR(_xll.RssMarket($A286,"時価総額"),"")</f>
        <v/>
      </c>
      <c r="G286" s="75" t="e">
        <f>T20D35746[[#This Row],[時価総額]]/T20D35746[[#This Row],[現在値]]</f>
        <v>#VALUE!</v>
      </c>
      <c r="H286" s="20"/>
      <c r="I286" s="38"/>
      <c r="J286" s="20"/>
      <c r="K286" s="33"/>
      <c r="N286" s="89"/>
      <c r="O286" s="125" t="e">
        <f>ROUND(
 ((IF(OR(R286="",R286&lt;=0),20,R286)/20)
  *(L286/15))
 /(IFERROR(IF(H286&gt;0,H286,15),15)/15)
 *100,0)</f>
        <v>#REF!</v>
      </c>
      <c r="P286" s="125" t="e">
        <f>ROUND(((R286/20)*(L286/15)*(S286/15)*(1+W286/200))/(H286/15)*100,0)</f>
        <v>#REF!</v>
      </c>
      <c r="Q286" s="147" t="e">
        <f>T20D35746[[#This Row],[スコア⑤]]/T20D35746[[#This Row],[スコア③]]</f>
        <v>#REF!</v>
      </c>
      <c r="R286" s="76" t="e">
        <f>#REF!+#REF!</f>
        <v>#REF!</v>
      </c>
      <c r="W286" s="109" t="e">
        <f>(T20D35746[[#This Row],[現金及び預金（億）]]-T20D35746[[#This Row],[負債（億）]])/T20D35746[[#This Row],[総資産]]*100</f>
        <v>#DIV/0!</v>
      </c>
    </row>
    <row r="287" spans="3:23" x14ac:dyDescent="0.25">
      <c r="C287" s="71" t="str">
        <f>IFERROR(_xll.RssMarket($A287,"市場部名称"),"")</f>
        <v/>
      </c>
      <c r="D287" s="55"/>
      <c r="E287" s="55" t="str">
        <f>IFERROR(_xll.RssMarket($A287,"前日比"),"")</f>
        <v/>
      </c>
      <c r="F287" s="75" t="str">
        <f>IFERROR(_xll.RssMarket($A287,"時価総額"),"")</f>
        <v/>
      </c>
      <c r="G287" s="75" t="e">
        <f>T20D35746[[#This Row],[時価総額]]/T20D35746[[#This Row],[現在値]]</f>
        <v>#VALUE!</v>
      </c>
      <c r="H287" s="20"/>
      <c r="I287" s="38"/>
      <c r="J287" s="20"/>
      <c r="K287" s="33"/>
      <c r="N287" s="89"/>
      <c r="O287" s="125" t="e">
        <f>ROUND(
 ((IF(OR(R287="",R287&lt;=0),20,R287)/20)
  *(L287/15))
 /(IFERROR(IF(H287&gt;0,H287,15),15)/15)
 *100,0)</f>
        <v>#REF!</v>
      </c>
      <c r="P287" s="125" t="e">
        <f>ROUND(((R287/20)*(L287/15)*(S287/15)*(1+W287/200))/(H287/15)*100,0)</f>
        <v>#REF!</v>
      </c>
      <c r="Q287" s="147" t="e">
        <f>T20D35746[[#This Row],[スコア⑤]]/T20D35746[[#This Row],[スコア③]]</f>
        <v>#REF!</v>
      </c>
      <c r="R287" s="76" t="e">
        <f>#REF!+#REF!</f>
        <v>#REF!</v>
      </c>
      <c r="W287" s="109" t="e">
        <f>(T20D35746[[#This Row],[現金及び預金（億）]]-T20D35746[[#This Row],[負債（億）]])/T20D35746[[#This Row],[総資産]]*100</f>
        <v>#DIV/0!</v>
      </c>
    </row>
    <row r="288" spans="3:23" x14ac:dyDescent="0.25">
      <c r="C288" s="71" t="str">
        <f>IFERROR(_xll.RssMarket($A288,"市場部名称"),"")</f>
        <v/>
      </c>
      <c r="D288" s="55"/>
      <c r="E288" s="55" t="str">
        <f>IFERROR(_xll.RssMarket($A288,"前日比"),"")</f>
        <v/>
      </c>
      <c r="F288" s="75" t="str">
        <f>IFERROR(_xll.RssMarket($A288,"時価総額"),"")</f>
        <v/>
      </c>
      <c r="G288" s="75" t="e">
        <f>T20D35746[[#This Row],[時価総額]]/T20D35746[[#This Row],[現在値]]</f>
        <v>#VALUE!</v>
      </c>
      <c r="H288" s="20"/>
      <c r="I288" s="38"/>
      <c r="J288" s="20"/>
      <c r="K288" s="33"/>
      <c r="N288" s="89"/>
      <c r="O288" s="125" t="e">
        <f>ROUND(
 ((IF(OR(R288="",R288&lt;=0),20,R288)/20)
  *(L288/15))
 /(IFERROR(IF(H288&gt;0,H288,15),15)/15)
 *100,0)</f>
        <v>#REF!</v>
      </c>
      <c r="P288" s="125" t="e">
        <f>ROUND(((R288/20)*(L288/15)*(S288/15)*(1+W288/200))/(H288/15)*100,0)</f>
        <v>#REF!</v>
      </c>
      <c r="Q288" s="147" t="e">
        <f>T20D35746[[#This Row],[スコア⑤]]/T20D35746[[#This Row],[スコア③]]</f>
        <v>#REF!</v>
      </c>
      <c r="R288" s="76" t="e">
        <f>#REF!+#REF!</f>
        <v>#REF!</v>
      </c>
      <c r="W288" s="109" t="e">
        <f>(T20D35746[[#This Row],[現金及び預金（億）]]-T20D35746[[#This Row],[負債（億）]])/T20D35746[[#This Row],[総資産]]*100</f>
        <v>#DIV/0!</v>
      </c>
    </row>
    <row r="289" spans="3:23" x14ac:dyDescent="0.25">
      <c r="C289" s="71" t="str">
        <f>IFERROR(_xll.RssMarket($A289,"市場部名称"),"")</f>
        <v/>
      </c>
      <c r="D289" s="55"/>
      <c r="E289" s="55" t="str">
        <f>IFERROR(_xll.RssMarket($A289,"前日比"),"")</f>
        <v/>
      </c>
      <c r="F289" s="75" t="str">
        <f>IFERROR(_xll.RssMarket($A289,"時価総額"),"")</f>
        <v/>
      </c>
      <c r="G289" s="75" t="e">
        <f>T20D35746[[#This Row],[時価総額]]/T20D35746[[#This Row],[現在値]]</f>
        <v>#VALUE!</v>
      </c>
      <c r="H289" s="20"/>
      <c r="I289" s="38"/>
      <c r="J289" s="20"/>
      <c r="K289" s="33"/>
      <c r="N289" s="89"/>
      <c r="O289" s="125" t="e">
        <f>ROUND(
 ((IF(OR(R289="",R289&lt;=0),20,R289)/20)
  *(L289/15))
 /(IFERROR(IF(H289&gt;0,H289,15),15)/15)
 *100,0)</f>
        <v>#REF!</v>
      </c>
      <c r="P289" s="125" t="e">
        <f>ROUND(((R289/20)*(L289/15)*(S289/15)*(1+W289/200))/(H289/15)*100,0)</f>
        <v>#REF!</v>
      </c>
      <c r="Q289" s="147" t="e">
        <f>T20D35746[[#This Row],[スコア⑤]]/T20D35746[[#This Row],[スコア③]]</f>
        <v>#REF!</v>
      </c>
      <c r="R289" s="76" t="e">
        <f>#REF!+#REF!</f>
        <v>#REF!</v>
      </c>
      <c r="W289" s="109" t="e">
        <f>(T20D35746[[#This Row],[現金及び預金（億）]]-T20D35746[[#This Row],[負債（億）]])/T20D35746[[#This Row],[総資産]]*100</f>
        <v>#DIV/0!</v>
      </c>
    </row>
    <row r="290" spans="3:23" x14ac:dyDescent="0.25">
      <c r="C290" s="71" t="str">
        <f>IFERROR(_xll.RssMarket($A290,"市場部名称"),"")</f>
        <v/>
      </c>
      <c r="D290" s="55"/>
      <c r="E290" s="55" t="str">
        <f>IFERROR(_xll.RssMarket($A290,"前日比"),"")</f>
        <v/>
      </c>
      <c r="F290" s="75" t="str">
        <f>IFERROR(_xll.RssMarket($A290,"時価総額"),"")</f>
        <v/>
      </c>
      <c r="G290" s="75" t="e">
        <f>T20D35746[[#This Row],[時価総額]]/T20D35746[[#This Row],[現在値]]</f>
        <v>#VALUE!</v>
      </c>
      <c r="H290" s="20"/>
      <c r="I290" s="38"/>
      <c r="J290" s="20"/>
      <c r="K290" s="33"/>
      <c r="N290" s="89"/>
      <c r="O290" s="125" t="e">
        <f>ROUND(
 ((IF(OR(R290="",R290&lt;=0),20,R290)/20)
  *(L290/15))
 /(IFERROR(IF(H290&gt;0,H290,15),15)/15)
 *100,0)</f>
        <v>#REF!</v>
      </c>
      <c r="P290" s="125" t="e">
        <f>ROUND(((R290/20)*(L290/15)*(S290/15)*(1+W290/200))/(H290/15)*100,0)</f>
        <v>#REF!</v>
      </c>
      <c r="Q290" s="147" t="e">
        <f>T20D35746[[#This Row],[スコア⑤]]/T20D35746[[#This Row],[スコア③]]</f>
        <v>#REF!</v>
      </c>
      <c r="R290" s="76" t="e">
        <f>#REF!+#REF!</f>
        <v>#REF!</v>
      </c>
      <c r="W290" s="109" t="e">
        <f>(T20D35746[[#This Row],[現金及び預金（億）]]-T20D35746[[#This Row],[負債（億）]])/T20D35746[[#This Row],[総資産]]*100</f>
        <v>#DIV/0!</v>
      </c>
    </row>
    <row r="291" spans="3:23" x14ac:dyDescent="0.25">
      <c r="C291" s="71" t="str">
        <f>IFERROR(_xll.RssMarket($A291,"市場部名称"),"")</f>
        <v/>
      </c>
      <c r="D291" s="55"/>
      <c r="E291" s="55" t="str">
        <f>IFERROR(_xll.RssMarket($A291,"前日比"),"")</f>
        <v/>
      </c>
      <c r="F291" s="75" t="str">
        <f>IFERROR(_xll.RssMarket($A291,"時価総額"),"")</f>
        <v/>
      </c>
      <c r="G291" s="75" t="e">
        <f>T20D35746[[#This Row],[時価総額]]/T20D35746[[#This Row],[現在値]]</f>
        <v>#VALUE!</v>
      </c>
      <c r="H291" s="20"/>
      <c r="I291" s="38"/>
      <c r="J291" s="20"/>
      <c r="K291" s="33"/>
      <c r="N291" s="89"/>
      <c r="O291" s="125" t="e">
        <f>ROUND(
 ((IF(OR(R291="",R291&lt;=0),20,R291)/20)
  *(L291/15))
 /(IFERROR(IF(H291&gt;0,H291,15),15)/15)
 *100,0)</f>
        <v>#REF!</v>
      </c>
      <c r="P291" s="125" t="e">
        <f>ROUND(((R291/20)*(L291/15)*(S291/15)*(1+W291/200))/(H291/15)*100,0)</f>
        <v>#REF!</v>
      </c>
      <c r="Q291" s="147" t="e">
        <f>T20D35746[[#This Row],[スコア⑤]]/T20D35746[[#This Row],[スコア③]]</f>
        <v>#REF!</v>
      </c>
      <c r="R291" s="76" t="e">
        <f>#REF!+#REF!</f>
        <v>#REF!</v>
      </c>
      <c r="W291" s="109" t="e">
        <f>(T20D35746[[#This Row],[現金及び預金（億）]]-T20D35746[[#This Row],[負債（億）]])/T20D35746[[#This Row],[総資産]]*100</f>
        <v>#DIV/0!</v>
      </c>
    </row>
    <row r="292" spans="3:23" x14ac:dyDescent="0.25">
      <c r="C292" s="71" t="str">
        <f>IFERROR(_xll.RssMarket($A292,"市場部名称"),"")</f>
        <v/>
      </c>
      <c r="D292" s="55"/>
      <c r="E292" s="55" t="str">
        <f>IFERROR(_xll.RssMarket($A292,"前日比"),"")</f>
        <v/>
      </c>
      <c r="F292" s="75" t="str">
        <f>IFERROR(_xll.RssMarket($A292,"時価総額"),"")</f>
        <v/>
      </c>
      <c r="G292" s="75" t="e">
        <f>T20D35746[[#This Row],[時価総額]]/T20D35746[[#This Row],[現在値]]</f>
        <v>#VALUE!</v>
      </c>
      <c r="H292" s="20"/>
      <c r="I292" s="38"/>
      <c r="J292" s="20"/>
      <c r="K292" s="33"/>
      <c r="N292" s="89"/>
      <c r="O292" s="125" t="e">
        <f>ROUND(
 ((IF(OR(R292="",R292&lt;=0),20,R292)/20)
  *(L292/15))
 /(IFERROR(IF(H292&gt;0,H292,15),15)/15)
 *100,0)</f>
        <v>#REF!</v>
      </c>
      <c r="P292" s="125" t="e">
        <f>ROUND(((R292/20)*(L292/15)*(S292/15)*(1+W292/200))/(H292/15)*100,0)</f>
        <v>#REF!</v>
      </c>
      <c r="Q292" s="147" t="e">
        <f>T20D35746[[#This Row],[スコア⑤]]/T20D35746[[#This Row],[スコア③]]</f>
        <v>#REF!</v>
      </c>
      <c r="R292" s="76" t="e">
        <f>#REF!+#REF!</f>
        <v>#REF!</v>
      </c>
      <c r="W292" s="109" t="e">
        <f>(T20D35746[[#This Row],[現金及び預金（億）]]-T20D35746[[#This Row],[負債（億）]])/T20D35746[[#This Row],[総資産]]*100</f>
        <v>#DIV/0!</v>
      </c>
    </row>
    <row r="293" spans="3:23" x14ac:dyDescent="0.25">
      <c r="C293" s="71" t="str">
        <f>IFERROR(_xll.RssMarket($A293,"市場部名称"),"")</f>
        <v/>
      </c>
      <c r="D293" s="55"/>
      <c r="E293" s="55" t="str">
        <f>IFERROR(_xll.RssMarket($A293,"前日比"),"")</f>
        <v/>
      </c>
      <c r="F293" s="75" t="str">
        <f>IFERROR(_xll.RssMarket($A293,"時価総額"),"")</f>
        <v/>
      </c>
      <c r="G293" s="75" t="e">
        <f>T20D35746[[#This Row],[時価総額]]/T20D35746[[#This Row],[現在値]]</f>
        <v>#VALUE!</v>
      </c>
      <c r="H293" s="20"/>
      <c r="I293" s="38"/>
      <c r="J293" s="20"/>
      <c r="K293" s="33"/>
      <c r="N293" s="89"/>
      <c r="O293" s="125" t="e">
        <f>ROUND(
 ((IF(OR(R293="",R293&lt;=0),20,R293)/20)
  *(L293/15))
 /(IFERROR(IF(H293&gt;0,H293,15),15)/15)
 *100,0)</f>
        <v>#REF!</v>
      </c>
      <c r="P293" s="125" t="e">
        <f>ROUND(((R293/20)*(L293/15)*(S293/15)*(1+W293/200))/(H293/15)*100,0)</f>
        <v>#REF!</v>
      </c>
      <c r="Q293" s="147" t="e">
        <f>T20D35746[[#This Row],[スコア⑤]]/T20D35746[[#This Row],[スコア③]]</f>
        <v>#REF!</v>
      </c>
      <c r="R293" s="76" t="e">
        <f>#REF!+#REF!</f>
        <v>#REF!</v>
      </c>
      <c r="W293" s="109" t="e">
        <f>(T20D35746[[#This Row],[現金及び預金（億）]]-T20D35746[[#This Row],[負債（億）]])/T20D35746[[#This Row],[総資産]]*100</f>
        <v>#DIV/0!</v>
      </c>
    </row>
    <row r="294" spans="3:23" x14ac:dyDescent="0.25">
      <c r="C294" s="71" t="str">
        <f>IFERROR(_xll.RssMarket($A294,"市場部名称"),"")</f>
        <v/>
      </c>
      <c r="D294" s="55"/>
      <c r="E294" s="55" t="str">
        <f>IFERROR(_xll.RssMarket($A294,"前日比"),"")</f>
        <v/>
      </c>
      <c r="F294" s="75" t="str">
        <f>IFERROR(_xll.RssMarket($A294,"時価総額"),"")</f>
        <v/>
      </c>
      <c r="G294" s="75" t="e">
        <f>T20D35746[[#This Row],[時価総額]]/T20D35746[[#This Row],[現在値]]</f>
        <v>#VALUE!</v>
      </c>
      <c r="H294" s="20"/>
      <c r="I294" s="38"/>
      <c r="J294" s="20"/>
      <c r="K294" s="33"/>
      <c r="N294" s="89"/>
      <c r="O294" s="125" t="e">
        <f>ROUND(
 ((IF(OR(R294="",R294&lt;=0),20,R294)/20)
  *(L294/15))
 /(IFERROR(IF(H294&gt;0,H294,15),15)/15)
 *100,0)</f>
        <v>#REF!</v>
      </c>
      <c r="P294" s="125" t="e">
        <f>ROUND(((R294/20)*(L294/15)*(S294/15)*(1+W294/200))/(H294/15)*100,0)</f>
        <v>#REF!</v>
      </c>
      <c r="Q294" s="147" t="e">
        <f>T20D35746[[#This Row],[スコア⑤]]/T20D35746[[#This Row],[スコア③]]</f>
        <v>#REF!</v>
      </c>
      <c r="R294" s="76" t="e">
        <f>#REF!+#REF!</f>
        <v>#REF!</v>
      </c>
      <c r="W294" s="109" t="e">
        <f>(T20D35746[[#This Row],[現金及び預金（億）]]-T20D35746[[#This Row],[負債（億）]])/T20D35746[[#This Row],[総資産]]*100</f>
        <v>#DIV/0!</v>
      </c>
    </row>
    <row r="295" spans="3:23" x14ac:dyDescent="0.25">
      <c r="C295" s="71" t="str">
        <f>IFERROR(_xll.RssMarket($A295,"市場部名称"),"")</f>
        <v/>
      </c>
      <c r="D295" s="55"/>
      <c r="E295" s="55" t="str">
        <f>IFERROR(_xll.RssMarket($A295,"前日比"),"")</f>
        <v/>
      </c>
      <c r="F295" s="75" t="str">
        <f>IFERROR(_xll.RssMarket($A295,"時価総額"),"")</f>
        <v/>
      </c>
      <c r="G295" s="75" t="e">
        <f>T20D35746[[#This Row],[時価総額]]/T20D35746[[#This Row],[現在値]]</f>
        <v>#VALUE!</v>
      </c>
      <c r="H295" s="20"/>
      <c r="I295" s="38"/>
      <c r="J295" s="20"/>
      <c r="K295" s="33"/>
      <c r="N295" s="89"/>
      <c r="O295" s="125" t="e">
        <f>ROUND(
 ((IF(OR(R295="",R295&lt;=0),20,R295)/20)
  *(L295/15))
 /(IFERROR(IF(H295&gt;0,H295,15),15)/15)
 *100,0)</f>
        <v>#REF!</v>
      </c>
      <c r="P295" s="125" t="e">
        <f>ROUND(((R295/20)*(L295/15)*(S295/15)*(1+W295/200))/(H295/15)*100,0)</f>
        <v>#REF!</v>
      </c>
      <c r="Q295" s="147" t="e">
        <f>T20D35746[[#This Row],[スコア⑤]]/T20D35746[[#This Row],[スコア③]]</f>
        <v>#REF!</v>
      </c>
      <c r="R295" s="76" t="e">
        <f>#REF!+#REF!</f>
        <v>#REF!</v>
      </c>
      <c r="W295" s="109" t="e">
        <f>(T20D35746[[#This Row],[現金及び預金（億）]]-T20D35746[[#This Row],[負債（億）]])/T20D35746[[#This Row],[総資産]]*100</f>
        <v>#DIV/0!</v>
      </c>
    </row>
    <row r="296" spans="3:23" x14ac:dyDescent="0.25">
      <c r="C296" s="71" t="str">
        <f>IFERROR(_xll.RssMarket($A296,"市場部名称"),"")</f>
        <v/>
      </c>
      <c r="D296" s="55"/>
      <c r="E296" s="55" t="str">
        <f>IFERROR(_xll.RssMarket($A296,"前日比"),"")</f>
        <v/>
      </c>
      <c r="F296" s="75" t="str">
        <f>IFERROR(_xll.RssMarket($A296,"時価総額"),"")</f>
        <v/>
      </c>
      <c r="G296" s="75" t="e">
        <f>T20D35746[[#This Row],[時価総額]]/T20D35746[[#This Row],[現在値]]</f>
        <v>#VALUE!</v>
      </c>
      <c r="H296" s="20"/>
      <c r="I296" s="38"/>
      <c r="J296" s="20"/>
      <c r="K296" s="33"/>
      <c r="N296" s="89"/>
      <c r="O296" s="125" t="e">
        <f>ROUND(
 ((IF(OR(R296="",R296&lt;=0),20,R296)/20)
  *(L296/15))
 /(IFERROR(IF(H296&gt;0,H296,15),15)/15)
 *100,0)</f>
        <v>#REF!</v>
      </c>
      <c r="P296" s="125" t="e">
        <f>ROUND(((R296/20)*(L296/15)*(S296/15)*(1+W296/200))/(H296/15)*100,0)</f>
        <v>#REF!</v>
      </c>
      <c r="Q296" s="147" t="e">
        <f>T20D35746[[#This Row],[スコア⑤]]/T20D35746[[#This Row],[スコア③]]</f>
        <v>#REF!</v>
      </c>
      <c r="R296" s="76" t="e">
        <f>#REF!+#REF!</f>
        <v>#REF!</v>
      </c>
      <c r="W296" s="109" t="e">
        <f>(T20D35746[[#This Row],[現金及び預金（億）]]-T20D35746[[#This Row],[負債（億）]])/T20D35746[[#This Row],[総資産]]*100</f>
        <v>#DIV/0!</v>
      </c>
    </row>
    <row r="297" spans="3:23" x14ac:dyDescent="0.25">
      <c r="C297" s="71" t="str">
        <f>IFERROR(_xll.RssMarket($A297,"市場部名称"),"")</f>
        <v/>
      </c>
      <c r="D297" s="55"/>
      <c r="E297" s="55" t="str">
        <f>IFERROR(_xll.RssMarket($A297,"前日比"),"")</f>
        <v/>
      </c>
      <c r="F297" s="75" t="str">
        <f>IFERROR(_xll.RssMarket($A297,"時価総額"),"")</f>
        <v/>
      </c>
      <c r="G297" s="75" t="e">
        <f>T20D35746[[#This Row],[時価総額]]/T20D35746[[#This Row],[現在値]]</f>
        <v>#VALUE!</v>
      </c>
      <c r="H297" s="20"/>
      <c r="I297" s="38"/>
      <c r="J297" s="20"/>
      <c r="K297" s="33"/>
      <c r="N297" s="89"/>
      <c r="O297" s="125" t="e">
        <f>ROUND(
 ((IF(OR(R297="",R297&lt;=0),20,R297)/20)
  *(L297/15))
 /(IFERROR(IF(H297&gt;0,H297,15),15)/15)
 *100,0)</f>
        <v>#REF!</v>
      </c>
      <c r="P297" s="125" t="e">
        <f>ROUND(((R297/20)*(L297/15)*(S297/15)*(1+W297/200))/(H297/15)*100,0)</f>
        <v>#REF!</v>
      </c>
      <c r="Q297" s="147" t="e">
        <f>T20D35746[[#This Row],[スコア⑤]]/T20D35746[[#This Row],[スコア③]]</f>
        <v>#REF!</v>
      </c>
      <c r="R297" s="76" t="e">
        <f>#REF!+#REF!</f>
        <v>#REF!</v>
      </c>
      <c r="W297" s="109" t="e">
        <f>(T20D35746[[#This Row],[現金及び預金（億）]]-T20D35746[[#This Row],[負債（億）]])/T20D35746[[#This Row],[総資産]]*100</f>
        <v>#DIV/0!</v>
      </c>
    </row>
    <row r="298" spans="3:23" x14ac:dyDescent="0.25">
      <c r="C298" s="71" t="str">
        <f>IFERROR(_xll.RssMarket($A298,"市場部名称"),"")</f>
        <v/>
      </c>
      <c r="D298" s="55"/>
      <c r="E298" s="55" t="str">
        <f>IFERROR(_xll.RssMarket($A298,"前日比"),"")</f>
        <v/>
      </c>
      <c r="F298" s="75" t="str">
        <f>IFERROR(_xll.RssMarket($A298,"時価総額"),"")</f>
        <v/>
      </c>
      <c r="G298" s="75" t="e">
        <f>T20D35746[[#This Row],[時価総額]]/T20D35746[[#This Row],[現在値]]</f>
        <v>#VALUE!</v>
      </c>
      <c r="H298" s="20"/>
      <c r="I298" s="38"/>
      <c r="J298" s="20"/>
      <c r="K298" s="33"/>
      <c r="N298" s="89"/>
      <c r="O298" s="125" t="e">
        <f>ROUND(
 ((IF(OR(R298="",R298&lt;=0),20,R298)/20)
  *(L298/15))
 /(IFERROR(IF(H298&gt;0,H298,15),15)/15)
 *100,0)</f>
        <v>#REF!</v>
      </c>
      <c r="P298" s="125" t="e">
        <f>ROUND(((R298/20)*(L298/15)*(S298/15)*(1+W298/200))/(H298/15)*100,0)</f>
        <v>#REF!</v>
      </c>
      <c r="Q298" s="147" t="e">
        <f>T20D35746[[#This Row],[スコア⑤]]/T20D35746[[#This Row],[スコア③]]</f>
        <v>#REF!</v>
      </c>
      <c r="R298" s="76" t="e">
        <f>#REF!+#REF!</f>
        <v>#REF!</v>
      </c>
      <c r="W298" s="109" t="e">
        <f>(T20D35746[[#This Row],[現金及び預金（億）]]-T20D35746[[#This Row],[負債（億）]])/T20D35746[[#This Row],[総資産]]*100</f>
        <v>#DIV/0!</v>
      </c>
    </row>
    <row r="299" spans="3:23" x14ac:dyDescent="0.25">
      <c r="C299" s="71" t="str">
        <f>IFERROR(_xll.RssMarket($A299,"市場部名称"),"")</f>
        <v/>
      </c>
      <c r="D299" s="55"/>
      <c r="E299" s="55" t="str">
        <f>IFERROR(_xll.RssMarket($A299,"前日比"),"")</f>
        <v/>
      </c>
      <c r="F299" s="75" t="str">
        <f>IFERROR(_xll.RssMarket($A299,"時価総額"),"")</f>
        <v/>
      </c>
      <c r="G299" s="75" t="e">
        <f>T20D35746[[#This Row],[時価総額]]/T20D35746[[#This Row],[現在値]]</f>
        <v>#VALUE!</v>
      </c>
      <c r="H299" s="20"/>
      <c r="I299" s="38"/>
      <c r="J299" s="20"/>
      <c r="K299" s="33"/>
      <c r="N299" s="89"/>
      <c r="O299" s="125" t="e">
        <f>ROUND(
 ((IF(OR(R299="",R299&lt;=0),20,R299)/20)
  *(L299/15))
 /(IFERROR(IF(H299&gt;0,H299,15),15)/15)
 *100,0)</f>
        <v>#REF!</v>
      </c>
      <c r="P299" s="125" t="e">
        <f>ROUND(((R299/20)*(L299/15)*(S299/15)*(1+W299/200))/(H299/15)*100,0)</f>
        <v>#REF!</v>
      </c>
      <c r="Q299" s="147" t="e">
        <f>T20D35746[[#This Row],[スコア⑤]]/T20D35746[[#This Row],[スコア③]]</f>
        <v>#REF!</v>
      </c>
      <c r="R299" s="76" t="e">
        <f>#REF!+#REF!</f>
        <v>#REF!</v>
      </c>
      <c r="W299" s="109" t="e">
        <f>(T20D35746[[#This Row],[現金及び預金（億）]]-T20D35746[[#This Row],[負債（億）]])/T20D35746[[#This Row],[総資産]]*100</f>
        <v>#DIV/0!</v>
      </c>
    </row>
    <row r="300" spans="3:23" x14ac:dyDescent="0.25">
      <c r="C300" s="71" t="str">
        <f>IFERROR(_xll.RssMarket($A300,"市場部名称"),"")</f>
        <v/>
      </c>
      <c r="D300" s="55"/>
      <c r="E300" s="55" t="str">
        <f>IFERROR(_xll.RssMarket($A300,"前日比"),"")</f>
        <v/>
      </c>
      <c r="F300" s="75" t="str">
        <f>IFERROR(_xll.RssMarket($A300,"時価総額"),"")</f>
        <v/>
      </c>
      <c r="G300" s="75" t="e">
        <f>T20D35746[[#This Row],[時価総額]]/T20D35746[[#This Row],[現在値]]</f>
        <v>#VALUE!</v>
      </c>
      <c r="H300" s="20"/>
      <c r="I300" s="38"/>
      <c r="J300" s="20"/>
      <c r="K300" s="33"/>
      <c r="N300" s="89"/>
      <c r="O300" s="125" t="e">
        <f>ROUND(
 ((IF(OR(R300="",R300&lt;=0),20,R300)/20)
  *(L300/15))
 /(IFERROR(IF(H300&gt;0,H300,15),15)/15)
 *100,0)</f>
        <v>#REF!</v>
      </c>
      <c r="P300" s="125" t="e">
        <f>ROUND(((R300/20)*(L300/15)*(S300/15)*(1+W300/200))/(H300/15)*100,0)</f>
        <v>#REF!</v>
      </c>
      <c r="Q300" s="147" t="e">
        <f>T20D35746[[#This Row],[スコア⑤]]/T20D35746[[#This Row],[スコア③]]</f>
        <v>#REF!</v>
      </c>
      <c r="R300" s="76" t="e">
        <f>#REF!+#REF!</f>
        <v>#REF!</v>
      </c>
      <c r="W300" s="109" t="e">
        <f>(T20D35746[[#This Row],[現金及び預金（億）]]-T20D35746[[#This Row],[負債（億）]])/T20D35746[[#This Row],[総資産]]*100</f>
        <v>#DIV/0!</v>
      </c>
    </row>
    <row r="301" spans="3:23" x14ac:dyDescent="0.25">
      <c r="C301" s="71" t="str">
        <f>IFERROR(_xll.RssMarket($A301,"市場部名称"),"")</f>
        <v/>
      </c>
      <c r="D301" s="55"/>
      <c r="E301" s="55" t="str">
        <f>IFERROR(_xll.RssMarket($A301,"前日比"),"")</f>
        <v/>
      </c>
      <c r="F301" s="75" t="str">
        <f>IFERROR(_xll.RssMarket($A301,"時価総額"),"")</f>
        <v/>
      </c>
      <c r="G301" s="75" t="e">
        <f>T20D35746[[#This Row],[時価総額]]/T20D35746[[#This Row],[現在値]]</f>
        <v>#VALUE!</v>
      </c>
      <c r="H301" s="20"/>
      <c r="I301" s="38"/>
      <c r="J301" s="20"/>
      <c r="K301" s="33"/>
      <c r="N301" s="89"/>
      <c r="O301" s="125" t="e">
        <f>ROUND(
 ((IF(OR(R301="",R301&lt;=0),20,R301)/20)
  *(L301/15))
 /(IFERROR(IF(H301&gt;0,H301,15),15)/15)
 *100,0)</f>
        <v>#REF!</v>
      </c>
      <c r="P301" s="125" t="e">
        <f>ROUND(((R301/20)*(L301/15)*(S301/15)*(1+W301/200))/(H301/15)*100,0)</f>
        <v>#REF!</v>
      </c>
      <c r="Q301" s="147" t="e">
        <f>T20D35746[[#This Row],[スコア⑤]]/T20D35746[[#This Row],[スコア③]]</f>
        <v>#REF!</v>
      </c>
      <c r="R301" s="76" t="e">
        <f>#REF!+#REF!</f>
        <v>#REF!</v>
      </c>
      <c r="W301" s="109" t="e">
        <f>(T20D35746[[#This Row],[現金及び預金（億）]]-T20D35746[[#This Row],[負債（億）]])/T20D35746[[#This Row],[総資産]]*100</f>
        <v>#DIV/0!</v>
      </c>
    </row>
    <row r="302" spans="3:23" x14ac:dyDescent="0.25">
      <c r="C302" s="71" t="str">
        <f>IFERROR(_xll.RssMarket($A302,"市場部名称"),"")</f>
        <v/>
      </c>
      <c r="D302" s="55"/>
      <c r="E302" s="55" t="str">
        <f>IFERROR(_xll.RssMarket($A302,"前日比"),"")</f>
        <v/>
      </c>
      <c r="F302" s="75" t="str">
        <f>IFERROR(_xll.RssMarket($A302,"時価総額"),"")</f>
        <v/>
      </c>
      <c r="G302" s="75" t="e">
        <f>T20D35746[[#This Row],[時価総額]]/T20D35746[[#This Row],[現在値]]</f>
        <v>#VALUE!</v>
      </c>
      <c r="H302" s="20"/>
      <c r="I302" s="38"/>
      <c r="J302" s="20"/>
      <c r="K302" s="33"/>
      <c r="N302" s="89"/>
      <c r="O302" s="125" t="e">
        <f>ROUND(
 ((IF(OR(R302="",R302&lt;=0),20,R302)/20)
  *(L302/15))
 /(IFERROR(IF(H302&gt;0,H302,15),15)/15)
 *100,0)</f>
        <v>#REF!</v>
      </c>
      <c r="P302" s="125" t="e">
        <f>ROUND(((R302/20)*(L302/15)*(S302/15)*(1+W302/200))/(H302/15)*100,0)</f>
        <v>#REF!</v>
      </c>
      <c r="Q302" s="147" t="e">
        <f>T20D35746[[#This Row],[スコア⑤]]/T20D35746[[#This Row],[スコア③]]</f>
        <v>#REF!</v>
      </c>
      <c r="R302" s="76" t="e">
        <f>#REF!+#REF!</f>
        <v>#REF!</v>
      </c>
      <c r="W302" s="109" t="e">
        <f>(T20D35746[[#This Row],[現金及び預金（億）]]-T20D35746[[#This Row],[負債（億）]])/T20D35746[[#This Row],[総資産]]*100</f>
        <v>#DIV/0!</v>
      </c>
    </row>
    <row r="303" spans="3:23" x14ac:dyDescent="0.25">
      <c r="C303" s="71" t="str">
        <f>IFERROR(_xll.RssMarket($A303,"市場部名称"),"")</f>
        <v/>
      </c>
      <c r="D303" s="55"/>
      <c r="E303" s="55" t="str">
        <f>IFERROR(_xll.RssMarket($A303,"前日比"),"")</f>
        <v/>
      </c>
      <c r="F303" s="75" t="str">
        <f>IFERROR(_xll.RssMarket($A303,"時価総額"),"")</f>
        <v/>
      </c>
      <c r="G303" s="75" t="e">
        <f>T20D35746[[#This Row],[時価総額]]/T20D35746[[#This Row],[現在値]]</f>
        <v>#VALUE!</v>
      </c>
      <c r="H303" s="20"/>
      <c r="I303" s="38"/>
      <c r="J303" s="20"/>
      <c r="K303" s="33"/>
      <c r="N303" s="89"/>
      <c r="O303" s="125" t="e">
        <f>ROUND(
 ((IF(OR(R303="",R303&lt;=0),20,R303)/20)
  *(L303/15))
 /(IFERROR(IF(H303&gt;0,H303,15),15)/15)
 *100,0)</f>
        <v>#REF!</v>
      </c>
      <c r="P303" s="125" t="e">
        <f>ROUND(((R303/20)*(L303/15)*(S303/15)*(1+W303/200))/(H303/15)*100,0)</f>
        <v>#REF!</v>
      </c>
      <c r="Q303" s="147" t="e">
        <f>T20D35746[[#This Row],[スコア⑤]]/T20D35746[[#This Row],[スコア③]]</f>
        <v>#REF!</v>
      </c>
      <c r="R303" s="76" t="e">
        <f>#REF!+#REF!</f>
        <v>#REF!</v>
      </c>
      <c r="W303" s="109" t="e">
        <f>(T20D35746[[#This Row],[現金及び預金（億）]]-T20D35746[[#This Row],[負債（億）]])/T20D35746[[#This Row],[総資産]]*100</f>
        <v>#DIV/0!</v>
      </c>
    </row>
    <row r="304" spans="3:23" x14ac:dyDescent="0.25">
      <c r="C304" s="71" t="str">
        <f>IFERROR(_xll.RssMarket($A304,"市場部名称"),"")</f>
        <v/>
      </c>
      <c r="D304" s="55"/>
      <c r="E304" s="55" t="str">
        <f>IFERROR(_xll.RssMarket($A304,"前日比"),"")</f>
        <v/>
      </c>
      <c r="F304" s="75" t="str">
        <f>IFERROR(_xll.RssMarket($A304,"時価総額"),"")</f>
        <v/>
      </c>
      <c r="G304" s="75" t="e">
        <f>T20D35746[[#This Row],[時価総額]]/T20D35746[[#This Row],[現在値]]</f>
        <v>#VALUE!</v>
      </c>
      <c r="H304" s="20"/>
      <c r="I304" s="38"/>
      <c r="J304" s="20"/>
      <c r="K304" s="33"/>
      <c r="N304" s="89"/>
      <c r="O304" s="125" t="e">
        <f>ROUND(
 ((IF(OR(R304="",R304&lt;=0),20,R304)/20)
  *(L304/15))
 /(IFERROR(IF(H304&gt;0,H304,15),15)/15)
 *100,0)</f>
        <v>#REF!</v>
      </c>
      <c r="P304" s="125" t="e">
        <f>ROUND(((R304/20)*(L304/15)*(S304/15)*(1+W304/200))/(H304/15)*100,0)</f>
        <v>#REF!</v>
      </c>
      <c r="Q304" s="147" t="e">
        <f>T20D35746[[#This Row],[スコア⑤]]/T20D35746[[#This Row],[スコア③]]</f>
        <v>#REF!</v>
      </c>
      <c r="R304" s="76" t="e">
        <f>#REF!+#REF!</f>
        <v>#REF!</v>
      </c>
      <c r="W304" s="109" t="e">
        <f>(T20D35746[[#This Row],[現金及び預金（億）]]-T20D35746[[#This Row],[負債（億）]])/T20D35746[[#This Row],[総資産]]*100</f>
        <v>#DIV/0!</v>
      </c>
    </row>
    <row r="305" spans="3:23" x14ac:dyDescent="0.25">
      <c r="C305" s="71" t="str">
        <f>IFERROR(_xll.RssMarket($A305,"市場部名称"),"")</f>
        <v/>
      </c>
      <c r="D305" s="55"/>
      <c r="E305" s="55" t="str">
        <f>IFERROR(_xll.RssMarket($A305,"前日比"),"")</f>
        <v/>
      </c>
      <c r="F305" s="75" t="str">
        <f>IFERROR(_xll.RssMarket($A305,"時価総額"),"")</f>
        <v/>
      </c>
      <c r="G305" s="75" t="e">
        <f>T20D35746[[#This Row],[時価総額]]/T20D35746[[#This Row],[現在値]]</f>
        <v>#VALUE!</v>
      </c>
      <c r="H305" s="20"/>
      <c r="I305" s="38"/>
      <c r="J305" s="20"/>
      <c r="K305" s="33"/>
      <c r="N305" s="89"/>
      <c r="O305" s="125" t="e">
        <f>ROUND(
 ((IF(OR(R305="",R305&lt;=0),20,R305)/20)
  *(L305/15))
 /(IFERROR(IF(H305&gt;0,H305,15),15)/15)
 *100,0)</f>
        <v>#REF!</v>
      </c>
      <c r="P305" s="125" t="e">
        <f>ROUND(((R305/20)*(L305/15)*(S305/15)*(1+W305/200))/(H305/15)*100,0)</f>
        <v>#REF!</v>
      </c>
      <c r="Q305" s="147" t="e">
        <f>T20D35746[[#This Row],[スコア⑤]]/T20D35746[[#This Row],[スコア③]]</f>
        <v>#REF!</v>
      </c>
      <c r="R305" s="76" t="e">
        <f>#REF!+#REF!</f>
        <v>#REF!</v>
      </c>
      <c r="W305" s="109" t="e">
        <f>(T20D35746[[#This Row],[現金及び預金（億）]]-T20D35746[[#This Row],[負債（億）]])/T20D35746[[#This Row],[総資産]]*100</f>
        <v>#DIV/0!</v>
      </c>
    </row>
    <row r="306" spans="3:23" x14ac:dyDescent="0.25">
      <c r="C306" s="71" t="str">
        <f>IFERROR(_xll.RssMarket($A306,"市場部名称"),"")</f>
        <v/>
      </c>
      <c r="D306" s="55"/>
      <c r="E306" s="55" t="str">
        <f>IFERROR(_xll.RssMarket($A306,"前日比"),"")</f>
        <v/>
      </c>
      <c r="F306" s="75" t="str">
        <f>IFERROR(_xll.RssMarket($A306,"時価総額"),"")</f>
        <v/>
      </c>
      <c r="G306" s="75" t="e">
        <f>T20D35746[[#This Row],[時価総額]]/T20D35746[[#This Row],[現在値]]</f>
        <v>#VALUE!</v>
      </c>
      <c r="H306" s="20"/>
      <c r="I306" s="38"/>
      <c r="J306" s="20"/>
      <c r="K306" s="33"/>
      <c r="N306" s="89"/>
      <c r="O306" s="125" t="e">
        <f>ROUND(
 ((IF(OR(R306="",R306&lt;=0),20,R306)/20)
  *(L306/15))
 /(IFERROR(IF(H306&gt;0,H306,15),15)/15)
 *100,0)</f>
        <v>#REF!</v>
      </c>
      <c r="P306" s="125" t="e">
        <f>ROUND(((R306/20)*(L306/15)*(S306/15)*(1+W306/200))/(H306/15)*100,0)</f>
        <v>#REF!</v>
      </c>
      <c r="Q306" s="147" t="e">
        <f>T20D35746[[#This Row],[スコア⑤]]/T20D35746[[#This Row],[スコア③]]</f>
        <v>#REF!</v>
      </c>
      <c r="R306" s="76" t="e">
        <f>#REF!+#REF!</f>
        <v>#REF!</v>
      </c>
      <c r="W306" s="109" t="e">
        <f>(T20D35746[[#This Row],[現金及び預金（億）]]-T20D35746[[#This Row],[負債（億）]])/T20D35746[[#This Row],[総資産]]*100</f>
        <v>#DIV/0!</v>
      </c>
    </row>
    <row r="307" spans="3:23" x14ac:dyDescent="0.25">
      <c r="C307" s="71" t="str">
        <f>IFERROR(_xll.RssMarket($A307,"市場部名称"),"")</f>
        <v/>
      </c>
      <c r="D307" s="55"/>
      <c r="E307" s="55" t="str">
        <f>IFERROR(_xll.RssMarket($A307,"前日比"),"")</f>
        <v/>
      </c>
      <c r="F307" s="75" t="str">
        <f>IFERROR(_xll.RssMarket($A307,"時価総額"),"")</f>
        <v/>
      </c>
      <c r="G307" s="75" t="e">
        <f>T20D35746[[#This Row],[時価総額]]/T20D35746[[#This Row],[現在値]]</f>
        <v>#VALUE!</v>
      </c>
      <c r="H307" s="20"/>
      <c r="I307" s="38"/>
      <c r="J307" s="20"/>
      <c r="K307" s="33"/>
      <c r="N307" s="89"/>
      <c r="O307" s="125" t="e">
        <f>ROUND(
 ((IF(OR(R307="",R307&lt;=0),20,R307)/20)
  *(L307/15))
 /(IFERROR(IF(H307&gt;0,H307,15),15)/15)
 *100,0)</f>
        <v>#REF!</v>
      </c>
      <c r="P307" s="125" t="e">
        <f>ROUND(((R307/20)*(L307/15)*(S307/15)*(1+W307/200))/(H307/15)*100,0)</f>
        <v>#REF!</v>
      </c>
      <c r="Q307" s="147" t="e">
        <f>T20D35746[[#This Row],[スコア⑤]]/T20D35746[[#This Row],[スコア③]]</f>
        <v>#REF!</v>
      </c>
      <c r="R307" s="76" t="e">
        <f>#REF!+#REF!</f>
        <v>#REF!</v>
      </c>
      <c r="W307" s="109" t="e">
        <f>(T20D35746[[#This Row],[現金及び預金（億）]]-T20D35746[[#This Row],[負債（億）]])/T20D35746[[#This Row],[総資産]]*100</f>
        <v>#DIV/0!</v>
      </c>
    </row>
    <row r="308" spans="3:23" x14ac:dyDescent="0.25">
      <c r="C308" s="71" t="str">
        <f>IFERROR(_xll.RssMarket($A308,"市場部名称"),"")</f>
        <v/>
      </c>
      <c r="D308" s="55"/>
      <c r="E308" s="55" t="str">
        <f>IFERROR(_xll.RssMarket($A308,"前日比"),"")</f>
        <v/>
      </c>
      <c r="F308" s="75" t="str">
        <f>IFERROR(_xll.RssMarket($A308,"時価総額"),"")</f>
        <v/>
      </c>
      <c r="G308" s="75" t="e">
        <f>T20D35746[[#This Row],[時価総額]]/T20D35746[[#This Row],[現在値]]</f>
        <v>#VALUE!</v>
      </c>
      <c r="H308" s="20"/>
      <c r="I308" s="38"/>
      <c r="J308" s="20"/>
      <c r="K308" s="33"/>
      <c r="N308" s="89"/>
      <c r="O308" s="125" t="e">
        <f>ROUND(
 ((IF(OR(R308="",R308&lt;=0),20,R308)/20)
  *(L308/15))
 /(IFERROR(IF(H308&gt;0,H308,15),15)/15)
 *100,0)</f>
        <v>#REF!</v>
      </c>
      <c r="P308" s="125" t="e">
        <f>ROUND(((R308/20)*(L308/15)*(S308/15)*(1+W308/200))/(H308/15)*100,0)</f>
        <v>#REF!</v>
      </c>
      <c r="Q308" s="147" t="e">
        <f>T20D35746[[#This Row],[スコア⑤]]/T20D35746[[#This Row],[スコア③]]</f>
        <v>#REF!</v>
      </c>
      <c r="R308" s="76" t="e">
        <f>#REF!+#REF!</f>
        <v>#REF!</v>
      </c>
      <c r="W308" s="109" t="e">
        <f>(T20D35746[[#This Row],[現金及び預金（億）]]-T20D35746[[#This Row],[負債（億）]])/T20D35746[[#This Row],[総資産]]*100</f>
        <v>#DIV/0!</v>
      </c>
    </row>
    <row r="309" spans="3:23" x14ac:dyDescent="0.25">
      <c r="C309" s="71" t="str">
        <f>IFERROR(_xll.RssMarket($A309,"市場部名称"),"")</f>
        <v/>
      </c>
      <c r="D309" s="55"/>
      <c r="E309" s="55" t="str">
        <f>IFERROR(_xll.RssMarket($A309,"前日比"),"")</f>
        <v/>
      </c>
      <c r="F309" s="75" t="str">
        <f>IFERROR(_xll.RssMarket($A309,"時価総額"),"")</f>
        <v/>
      </c>
      <c r="G309" s="75" t="e">
        <f>T20D35746[[#This Row],[時価総額]]/T20D35746[[#This Row],[現在値]]</f>
        <v>#VALUE!</v>
      </c>
      <c r="H309" s="20"/>
      <c r="I309" s="38"/>
      <c r="J309" s="20"/>
      <c r="K309" s="33"/>
      <c r="N309" s="89"/>
      <c r="O309" s="125" t="e">
        <f>ROUND(
 ((IF(OR(R309="",R309&lt;=0),20,R309)/20)
  *(L309/15))
 /(IFERROR(IF(H309&gt;0,H309,15),15)/15)
 *100,0)</f>
        <v>#REF!</v>
      </c>
      <c r="P309" s="125" t="e">
        <f>ROUND(((R309/20)*(L309/15)*(S309/15)*(1+W309/200))/(H309/15)*100,0)</f>
        <v>#REF!</v>
      </c>
      <c r="Q309" s="147" t="e">
        <f>T20D35746[[#This Row],[スコア⑤]]/T20D35746[[#This Row],[スコア③]]</f>
        <v>#REF!</v>
      </c>
      <c r="R309" s="76" t="e">
        <f>#REF!+#REF!</f>
        <v>#REF!</v>
      </c>
      <c r="W309" s="109" t="e">
        <f>(T20D35746[[#This Row],[現金及び預金（億）]]-T20D35746[[#This Row],[負債（億）]])/T20D35746[[#This Row],[総資産]]*100</f>
        <v>#DIV/0!</v>
      </c>
    </row>
    <row r="310" spans="3:23" x14ac:dyDescent="0.25">
      <c r="C310" s="71" t="str">
        <f>IFERROR(_xll.RssMarket($A310,"市場部名称"),"")</f>
        <v/>
      </c>
      <c r="D310" s="55"/>
      <c r="E310" s="55" t="str">
        <f>IFERROR(_xll.RssMarket($A310,"前日比"),"")</f>
        <v/>
      </c>
      <c r="F310" s="75" t="str">
        <f>IFERROR(_xll.RssMarket($A310,"時価総額"),"")</f>
        <v/>
      </c>
      <c r="G310" s="75" t="e">
        <f>T20D35746[[#This Row],[時価総額]]/T20D35746[[#This Row],[現在値]]</f>
        <v>#VALUE!</v>
      </c>
      <c r="H310" s="20"/>
      <c r="I310" s="38"/>
      <c r="J310" s="20"/>
      <c r="K310" s="33"/>
      <c r="N310" s="89"/>
      <c r="O310" s="125" t="e">
        <f>ROUND(
 ((IF(OR(R310="",R310&lt;=0),20,R310)/20)
  *(L310/15))
 /(IFERROR(IF(H310&gt;0,H310,15),15)/15)
 *100,0)</f>
        <v>#REF!</v>
      </c>
      <c r="P310" s="125" t="e">
        <f>ROUND(((R310/20)*(L310/15)*(S310/15)*(1+W310/200))/(H310/15)*100,0)</f>
        <v>#REF!</v>
      </c>
      <c r="Q310" s="147" t="e">
        <f>T20D35746[[#This Row],[スコア⑤]]/T20D35746[[#This Row],[スコア③]]</f>
        <v>#REF!</v>
      </c>
      <c r="R310" s="76" t="e">
        <f>#REF!+#REF!</f>
        <v>#REF!</v>
      </c>
      <c r="W310" s="109" t="e">
        <f>(T20D35746[[#This Row],[現金及び預金（億）]]-T20D35746[[#This Row],[負債（億）]])/T20D35746[[#This Row],[総資産]]*100</f>
        <v>#DIV/0!</v>
      </c>
    </row>
    <row r="311" spans="3:23" x14ac:dyDescent="0.25">
      <c r="C311" s="71" t="str">
        <f>IFERROR(_xll.RssMarket($A311,"市場部名称"),"")</f>
        <v/>
      </c>
      <c r="D311" s="55"/>
      <c r="E311" s="55" t="str">
        <f>IFERROR(_xll.RssMarket($A311,"前日比"),"")</f>
        <v/>
      </c>
      <c r="F311" s="75" t="str">
        <f>IFERROR(_xll.RssMarket($A311,"時価総額"),"")</f>
        <v/>
      </c>
      <c r="G311" s="75" t="e">
        <f>T20D35746[[#This Row],[時価総額]]/T20D35746[[#This Row],[現在値]]</f>
        <v>#VALUE!</v>
      </c>
      <c r="H311" s="20"/>
      <c r="I311" s="38"/>
      <c r="J311" s="20"/>
      <c r="K311" s="33"/>
      <c r="N311" s="89"/>
      <c r="O311" s="125" t="e">
        <f>ROUND(
 ((IF(OR(R311="",R311&lt;=0),20,R311)/20)
  *(L311/15))
 /(IFERROR(IF(H311&gt;0,H311,15),15)/15)
 *100,0)</f>
        <v>#REF!</v>
      </c>
      <c r="P311" s="125" t="e">
        <f>ROUND(((R311/20)*(L311/15)*(S311/15)*(1+W311/200))/(H311/15)*100,0)</f>
        <v>#REF!</v>
      </c>
      <c r="Q311" s="147" t="e">
        <f>T20D35746[[#This Row],[スコア⑤]]/T20D35746[[#This Row],[スコア③]]</f>
        <v>#REF!</v>
      </c>
      <c r="R311" s="76" t="e">
        <f>#REF!+#REF!</f>
        <v>#REF!</v>
      </c>
      <c r="W311" s="109" t="e">
        <f>(T20D35746[[#This Row],[現金及び預金（億）]]-T20D35746[[#This Row],[負債（億）]])/T20D35746[[#This Row],[総資産]]*100</f>
        <v>#DIV/0!</v>
      </c>
    </row>
    <row r="312" spans="3:23" x14ac:dyDescent="0.25">
      <c r="C312" s="71" t="str">
        <f>IFERROR(_xll.RssMarket($A312,"市場部名称"),"")</f>
        <v/>
      </c>
      <c r="D312" s="55"/>
      <c r="E312" s="55" t="str">
        <f>IFERROR(_xll.RssMarket($A312,"前日比"),"")</f>
        <v/>
      </c>
      <c r="F312" s="75" t="str">
        <f>IFERROR(_xll.RssMarket($A312,"時価総額"),"")</f>
        <v/>
      </c>
      <c r="G312" s="75" t="e">
        <f>T20D35746[[#This Row],[時価総額]]/T20D35746[[#This Row],[現在値]]</f>
        <v>#VALUE!</v>
      </c>
      <c r="H312" s="20"/>
      <c r="I312" s="38"/>
      <c r="J312" s="20"/>
      <c r="K312" s="33"/>
      <c r="N312" s="89"/>
      <c r="O312" s="125" t="e">
        <f>ROUND(
 ((IF(OR(R312="",R312&lt;=0),20,R312)/20)
  *(L312/15))
 /(IFERROR(IF(H312&gt;0,H312,15),15)/15)
 *100,0)</f>
        <v>#REF!</v>
      </c>
      <c r="P312" s="125" t="e">
        <f>ROUND(((R312/20)*(L312/15)*(S312/15)*(1+W312/200))/(H312/15)*100,0)</f>
        <v>#REF!</v>
      </c>
      <c r="Q312" s="147" t="e">
        <f>T20D35746[[#This Row],[スコア⑤]]/T20D35746[[#This Row],[スコア③]]</f>
        <v>#REF!</v>
      </c>
      <c r="R312" s="76" t="e">
        <f>#REF!+#REF!</f>
        <v>#REF!</v>
      </c>
      <c r="W312" s="109" t="e">
        <f>(T20D35746[[#This Row],[現金及び預金（億）]]-T20D35746[[#This Row],[負債（億）]])/T20D35746[[#This Row],[総資産]]*100</f>
        <v>#DIV/0!</v>
      </c>
    </row>
    <row r="313" spans="3:23" x14ac:dyDescent="0.25">
      <c r="C313" s="71" t="str">
        <f>IFERROR(_xll.RssMarket($A313,"市場部名称"),"")</f>
        <v/>
      </c>
      <c r="D313" s="55"/>
      <c r="E313" s="55" t="str">
        <f>IFERROR(_xll.RssMarket($A313,"前日比"),"")</f>
        <v/>
      </c>
      <c r="F313" s="75" t="str">
        <f>IFERROR(_xll.RssMarket($A313,"時価総額"),"")</f>
        <v/>
      </c>
      <c r="G313" s="75" t="e">
        <f>T20D35746[[#This Row],[時価総額]]/T20D35746[[#This Row],[現在値]]</f>
        <v>#VALUE!</v>
      </c>
      <c r="H313" s="20"/>
      <c r="I313" s="38"/>
      <c r="J313" s="20"/>
      <c r="K313" s="33"/>
      <c r="N313" s="89"/>
      <c r="O313" s="125" t="e">
        <f>ROUND(
 ((IF(OR(R313="",R313&lt;=0),20,R313)/20)
  *(L313/15))
 /(IFERROR(IF(H313&gt;0,H313,15),15)/15)
 *100,0)</f>
        <v>#REF!</v>
      </c>
      <c r="P313" s="125" t="e">
        <f>ROUND(((R313/20)*(L313/15)*(S313/15)*(1+W313/200))/(H313/15)*100,0)</f>
        <v>#REF!</v>
      </c>
      <c r="Q313" s="147" t="e">
        <f>T20D35746[[#This Row],[スコア⑤]]/T20D35746[[#This Row],[スコア③]]</f>
        <v>#REF!</v>
      </c>
      <c r="R313" s="76" t="e">
        <f>#REF!+#REF!</f>
        <v>#REF!</v>
      </c>
      <c r="W313" s="109" t="e">
        <f>(T20D35746[[#This Row],[現金及び預金（億）]]-T20D35746[[#This Row],[負債（億）]])/T20D35746[[#This Row],[総資産]]*100</f>
        <v>#DIV/0!</v>
      </c>
    </row>
    <row r="314" spans="3:23" x14ac:dyDescent="0.25">
      <c r="C314" s="71" t="str">
        <f>IFERROR(_xll.RssMarket($A314,"市場部名称"),"")</f>
        <v/>
      </c>
      <c r="D314" s="55"/>
      <c r="E314" s="55" t="str">
        <f>IFERROR(_xll.RssMarket($A314,"前日比"),"")</f>
        <v/>
      </c>
      <c r="F314" s="75" t="str">
        <f>IFERROR(_xll.RssMarket($A314,"時価総額"),"")</f>
        <v/>
      </c>
      <c r="G314" s="75" t="e">
        <f>T20D35746[[#This Row],[時価総額]]/T20D35746[[#This Row],[現在値]]</f>
        <v>#VALUE!</v>
      </c>
      <c r="H314" s="20"/>
      <c r="I314" s="38"/>
      <c r="J314" s="20"/>
      <c r="K314" s="33"/>
      <c r="N314" s="89"/>
      <c r="O314" s="125" t="e">
        <f>ROUND(
 ((IF(OR(R314="",R314&lt;=0),20,R314)/20)
  *(L314/15))
 /(IFERROR(IF(H314&gt;0,H314,15),15)/15)
 *100,0)</f>
        <v>#REF!</v>
      </c>
      <c r="P314" s="125" t="e">
        <f>ROUND(((R314/20)*(L314/15)*(S314/15)*(1+W314/200))/(H314/15)*100,0)</f>
        <v>#REF!</v>
      </c>
      <c r="Q314" s="147" t="e">
        <f>T20D35746[[#This Row],[スコア⑤]]/T20D35746[[#This Row],[スコア③]]</f>
        <v>#REF!</v>
      </c>
      <c r="R314" s="76" t="e">
        <f>#REF!+#REF!</f>
        <v>#REF!</v>
      </c>
      <c r="W314" s="109" t="e">
        <f>(T20D35746[[#This Row],[現金及び預金（億）]]-T20D35746[[#This Row],[負債（億）]])/T20D35746[[#This Row],[総資産]]*100</f>
        <v>#DIV/0!</v>
      </c>
    </row>
    <row r="315" spans="3:23" x14ac:dyDescent="0.25">
      <c r="C315" s="71" t="str">
        <f>IFERROR(_xll.RssMarket($A315,"市場部名称"),"")</f>
        <v/>
      </c>
      <c r="D315" s="55"/>
      <c r="E315" s="55" t="str">
        <f>IFERROR(_xll.RssMarket($A315,"前日比"),"")</f>
        <v/>
      </c>
      <c r="F315" s="75" t="str">
        <f>IFERROR(_xll.RssMarket($A315,"時価総額"),"")</f>
        <v/>
      </c>
      <c r="G315" s="75" t="e">
        <f>T20D35746[[#This Row],[時価総額]]/T20D35746[[#This Row],[現在値]]</f>
        <v>#VALUE!</v>
      </c>
      <c r="H315" s="20"/>
      <c r="I315" s="38"/>
      <c r="J315" s="20"/>
      <c r="K315" s="33"/>
      <c r="N315" s="89"/>
      <c r="O315" s="125" t="e">
        <f>ROUND(
 ((IF(OR(R315="",R315&lt;=0),20,R315)/20)
  *(L315/15))
 /(IFERROR(IF(H315&gt;0,H315,15),15)/15)
 *100,0)</f>
        <v>#REF!</v>
      </c>
      <c r="P315" s="125" t="e">
        <f>ROUND(((R315/20)*(L315/15)*(S315/15)*(1+W315/200))/(H315/15)*100,0)</f>
        <v>#REF!</v>
      </c>
      <c r="Q315" s="147" t="e">
        <f>T20D35746[[#This Row],[スコア⑤]]/T20D35746[[#This Row],[スコア③]]</f>
        <v>#REF!</v>
      </c>
      <c r="R315" s="76" t="e">
        <f>#REF!+#REF!</f>
        <v>#REF!</v>
      </c>
      <c r="W315" s="109" t="e">
        <f>(T20D35746[[#This Row],[現金及び預金（億）]]-T20D35746[[#This Row],[負債（億）]])/T20D35746[[#This Row],[総資産]]*100</f>
        <v>#DIV/0!</v>
      </c>
    </row>
    <row r="316" spans="3:23" x14ac:dyDescent="0.25">
      <c r="C316" s="71" t="str">
        <f>IFERROR(_xll.RssMarket($A316,"市場部名称"),"")</f>
        <v/>
      </c>
      <c r="D316" s="55"/>
      <c r="E316" s="55" t="str">
        <f>IFERROR(_xll.RssMarket($A316,"前日比"),"")</f>
        <v/>
      </c>
      <c r="F316" s="75" t="str">
        <f>IFERROR(_xll.RssMarket($A316,"時価総額"),"")</f>
        <v/>
      </c>
      <c r="G316" s="75" t="e">
        <f>T20D35746[[#This Row],[時価総額]]/T20D35746[[#This Row],[現在値]]</f>
        <v>#VALUE!</v>
      </c>
      <c r="H316" s="20"/>
      <c r="I316" s="38"/>
      <c r="J316" s="20"/>
      <c r="K316" s="33"/>
      <c r="N316" s="89"/>
      <c r="O316" s="125" t="e">
        <f>ROUND(
 ((IF(OR(R316="",R316&lt;=0),20,R316)/20)
  *(L316/15))
 /(IFERROR(IF(H316&gt;0,H316,15),15)/15)
 *100,0)</f>
        <v>#REF!</v>
      </c>
      <c r="P316" s="125" t="e">
        <f>ROUND(((R316/20)*(L316/15)*(S316/15)*(1+W316/200))/(H316/15)*100,0)</f>
        <v>#REF!</v>
      </c>
      <c r="Q316" s="147" t="e">
        <f>T20D35746[[#This Row],[スコア⑤]]/T20D35746[[#This Row],[スコア③]]</f>
        <v>#REF!</v>
      </c>
      <c r="R316" s="76" t="e">
        <f>#REF!+#REF!</f>
        <v>#REF!</v>
      </c>
      <c r="W316" s="109" t="e">
        <f>(T20D35746[[#This Row],[現金及び預金（億）]]-T20D35746[[#This Row],[負債（億）]])/T20D35746[[#This Row],[総資産]]*100</f>
        <v>#DIV/0!</v>
      </c>
    </row>
    <row r="317" spans="3:23" x14ac:dyDescent="0.25">
      <c r="C317" s="71" t="str">
        <f>IFERROR(_xll.RssMarket($A317,"市場部名称"),"")</f>
        <v/>
      </c>
      <c r="D317" s="55"/>
      <c r="E317" s="55" t="str">
        <f>IFERROR(_xll.RssMarket($A317,"前日比"),"")</f>
        <v/>
      </c>
      <c r="F317" s="75" t="str">
        <f>IFERROR(_xll.RssMarket($A317,"時価総額"),"")</f>
        <v/>
      </c>
      <c r="G317" s="75" t="e">
        <f>T20D35746[[#This Row],[時価総額]]/T20D35746[[#This Row],[現在値]]</f>
        <v>#VALUE!</v>
      </c>
      <c r="H317" s="20"/>
      <c r="I317" s="38"/>
      <c r="J317" s="20"/>
      <c r="K317" s="33"/>
      <c r="N317" s="89"/>
      <c r="O317" s="125" t="e">
        <f>ROUND(
 ((IF(OR(R317="",R317&lt;=0),20,R317)/20)
  *(L317/15))
 /(IFERROR(IF(H317&gt;0,H317,15),15)/15)
 *100,0)</f>
        <v>#REF!</v>
      </c>
      <c r="P317" s="125" t="e">
        <f>ROUND(((R317/20)*(L317/15)*(S317/15)*(1+W317/200))/(H317/15)*100,0)</f>
        <v>#REF!</v>
      </c>
      <c r="Q317" s="147" t="e">
        <f>T20D35746[[#This Row],[スコア⑤]]/T20D35746[[#This Row],[スコア③]]</f>
        <v>#REF!</v>
      </c>
      <c r="R317" s="76" t="e">
        <f>#REF!+#REF!</f>
        <v>#REF!</v>
      </c>
      <c r="W317" s="109" t="e">
        <f>(T20D35746[[#This Row],[現金及び預金（億）]]-T20D35746[[#This Row],[負債（億）]])/T20D35746[[#This Row],[総資産]]*100</f>
        <v>#DIV/0!</v>
      </c>
    </row>
    <row r="318" spans="3:23" x14ac:dyDescent="0.25">
      <c r="C318" s="71" t="str">
        <f>IFERROR(_xll.RssMarket($A318,"市場部名称"),"")</f>
        <v/>
      </c>
      <c r="D318" s="55"/>
      <c r="E318" s="55" t="str">
        <f>IFERROR(_xll.RssMarket($A318,"前日比"),"")</f>
        <v/>
      </c>
      <c r="F318" s="75" t="str">
        <f>IFERROR(_xll.RssMarket($A318,"時価総額"),"")</f>
        <v/>
      </c>
      <c r="G318" s="75" t="e">
        <f>T20D35746[[#This Row],[時価総額]]/T20D35746[[#This Row],[現在値]]</f>
        <v>#VALUE!</v>
      </c>
      <c r="H318" s="20"/>
      <c r="I318" s="38"/>
      <c r="J318" s="20"/>
      <c r="K318" s="33"/>
      <c r="N318" s="89"/>
      <c r="O318" s="125" t="e">
        <f>ROUND(
 ((IF(OR(R318="",R318&lt;=0),20,R318)/20)
  *(L318/15))
 /(IFERROR(IF(H318&gt;0,H318,15),15)/15)
 *100,0)</f>
        <v>#REF!</v>
      </c>
      <c r="P318" s="125" t="e">
        <f>ROUND(((R318/20)*(L318/15)*(S318/15)*(1+W318/200))/(H318/15)*100,0)</f>
        <v>#REF!</v>
      </c>
      <c r="Q318" s="147" t="e">
        <f>T20D35746[[#This Row],[スコア⑤]]/T20D35746[[#This Row],[スコア③]]</f>
        <v>#REF!</v>
      </c>
      <c r="R318" s="76" t="e">
        <f>#REF!+#REF!</f>
        <v>#REF!</v>
      </c>
      <c r="W318" s="109" t="e">
        <f>(T20D35746[[#This Row],[現金及び預金（億）]]-T20D35746[[#This Row],[負債（億）]])/T20D35746[[#This Row],[総資産]]*100</f>
        <v>#DIV/0!</v>
      </c>
    </row>
    <row r="319" spans="3:23" x14ac:dyDescent="0.25">
      <c r="C319" s="71" t="str">
        <f>IFERROR(_xll.RssMarket($A319,"市場部名称"),"")</f>
        <v/>
      </c>
      <c r="D319" s="55"/>
      <c r="E319" s="55" t="str">
        <f>IFERROR(_xll.RssMarket($A319,"前日比"),"")</f>
        <v/>
      </c>
      <c r="F319" s="75" t="str">
        <f>IFERROR(_xll.RssMarket($A319,"時価総額"),"")</f>
        <v/>
      </c>
      <c r="G319" s="75" t="e">
        <f>T20D35746[[#This Row],[時価総額]]/T20D35746[[#This Row],[現在値]]</f>
        <v>#VALUE!</v>
      </c>
      <c r="H319" s="20"/>
      <c r="I319" s="38"/>
      <c r="J319" s="20"/>
      <c r="K319" s="33"/>
      <c r="N319" s="89"/>
      <c r="O319" s="125" t="e">
        <f>ROUND(
 ((IF(OR(R319="",R319&lt;=0),20,R319)/20)
  *(L319/15))
 /(IFERROR(IF(H319&gt;0,H319,15),15)/15)
 *100,0)</f>
        <v>#REF!</v>
      </c>
      <c r="P319" s="125" t="e">
        <f>ROUND(((R319/20)*(L319/15)*(S319/15)*(1+W319/200))/(H319/15)*100,0)</f>
        <v>#REF!</v>
      </c>
      <c r="Q319" s="147" t="e">
        <f>T20D35746[[#This Row],[スコア⑤]]/T20D35746[[#This Row],[スコア③]]</f>
        <v>#REF!</v>
      </c>
      <c r="R319" s="76" t="e">
        <f>#REF!+#REF!</f>
        <v>#REF!</v>
      </c>
      <c r="W319" s="109" t="e">
        <f>(T20D35746[[#This Row],[現金及び預金（億）]]-T20D35746[[#This Row],[負債（億）]])/T20D35746[[#This Row],[総資産]]*100</f>
        <v>#DIV/0!</v>
      </c>
    </row>
    <row r="320" spans="3:23" x14ac:dyDescent="0.25">
      <c r="C320" s="71" t="str">
        <f>IFERROR(_xll.RssMarket($A320,"市場部名称"),"")</f>
        <v/>
      </c>
      <c r="D320" s="55"/>
      <c r="E320" s="55" t="str">
        <f>IFERROR(_xll.RssMarket($A320,"前日比"),"")</f>
        <v/>
      </c>
      <c r="F320" s="75" t="str">
        <f>IFERROR(_xll.RssMarket($A320,"時価総額"),"")</f>
        <v/>
      </c>
      <c r="G320" s="75" t="e">
        <f>T20D35746[[#This Row],[時価総額]]/T20D35746[[#This Row],[現在値]]</f>
        <v>#VALUE!</v>
      </c>
      <c r="H320" s="20"/>
      <c r="I320" s="38"/>
      <c r="J320" s="20"/>
      <c r="K320" s="33"/>
      <c r="N320" s="89"/>
      <c r="O320" s="125" t="e">
        <f>ROUND(
 ((IF(OR(R320="",R320&lt;=0),20,R320)/20)
  *(L320/15))
 /(IFERROR(IF(H320&gt;0,H320,15),15)/15)
 *100,0)</f>
        <v>#REF!</v>
      </c>
      <c r="P320" s="125" t="e">
        <f>ROUND(((R320/20)*(L320/15)*(S320/15)*(1+W320/200))/(H320/15)*100,0)</f>
        <v>#REF!</v>
      </c>
      <c r="Q320" s="147" t="e">
        <f>T20D35746[[#This Row],[スコア⑤]]/T20D35746[[#This Row],[スコア③]]</f>
        <v>#REF!</v>
      </c>
      <c r="R320" s="76" t="e">
        <f>#REF!+#REF!</f>
        <v>#REF!</v>
      </c>
      <c r="W320" s="109" t="e">
        <f>(T20D35746[[#This Row],[現金及び預金（億）]]-T20D35746[[#This Row],[負債（億）]])/T20D35746[[#This Row],[総資産]]*100</f>
        <v>#DIV/0!</v>
      </c>
    </row>
    <row r="321" spans="3:23" x14ac:dyDescent="0.25">
      <c r="C321" s="71" t="str">
        <f>IFERROR(_xll.RssMarket($A321,"市場部名称"),"")</f>
        <v/>
      </c>
      <c r="D321" s="55"/>
      <c r="E321" s="55" t="str">
        <f>IFERROR(_xll.RssMarket($A321,"前日比"),"")</f>
        <v/>
      </c>
      <c r="F321" s="75" t="str">
        <f>IFERROR(_xll.RssMarket($A321,"時価総額"),"")</f>
        <v/>
      </c>
      <c r="G321" s="75" t="e">
        <f>T20D35746[[#This Row],[時価総額]]/T20D35746[[#This Row],[現在値]]</f>
        <v>#VALUE!</v>
      </c>
      <c r="H321" s="20"/>
      <c r="I321" s="38"/>
      <c r="J321" s="20"/>
      <c r="K321" s="33"/>
      <c r="N321" s="89"/>
      <c r="O321" s="125" t="e">
        <f>ROUND(
 ((IF(OR(R321="",R321&lt;=0),20,R321)/20)
  *(L321/15))
 /(IFERROR(IF(H321&gt;0,H321,15),15)/15)
 *100,0)</f>
        <v>#REF!</v>
      </c>
      <c r="P321" s="125" t="e">
        <f>ROUND(((R321/20)*(L321/15)*(S321/15)*(1+W321/200))/(H321/15)*100,0)</f>
        <v>#REF!</v>
      </c>
      <c r="Q321" s="147" t="e">
        <f>T20D35746[[#This Row],[スコア⑤]]/T20D35746[[#This Row],[スコア③]]</f>
        <v>#REF!</v>
      </c>
      <c r="R321" s="76" t="e">
        <f>#REF!+#REF!</f>
        <v>#REF!</v>
      </c>
      <c r="W321" s="109" t="e">
        <f>(T20D35746[[#This Row],[現金及び預金（億）]]-T20D35746[[#This Row],[負債（億）]])/T20D35746[[#This Row],[総資産]]*100</f>
        <v>#DIV/0!</v>
      </c>
    </row>
    <row r="322" spans="3:23" x14ac:dyDescent="0.25">
      <c r="C322" s="71" t="str">
        <f>IFERROR(_xll.RssMarket($A322,"市場部名称"),"")</f>
        <v/>
      </c>
      <c r="D322" s="55"/>
      <c r="E322" s="55" t="str">
        <f>IFERROR(_xll.RssMarket($A322,"前日比"),"")</f>
        <v/>
      </c>
      <c r="F322" s="75" t="str">
        <f>IFERROR(_xll.RssMarket($A322,"時価総額"),"")</f>
        <v/>
      </c>
      <c r="G322" s="75" t="e">
        <f>T20D35746[[#This Row],[時価総額]]/T20D35746[[#This Row],[現在値]]</f>
        <v>#VALUE!</v>
      </c>
      <c r="H322" s="20"/>
      <c r="I322" s="38"/>
      <c r="J322" s="20"/>
      <c r="K322" s="33"/>
      <c r="N322" s="89"/>
      <c r="O322" s="125" t="e">
        <f>ROUND(
 ((IF(OR(R322="",R322&lt;=0),20,R322)/20)
  *(L322/15))
 /(IFERROR(IF(H322&gt;0,H322,15),15)/15)
 *100,0)</f>
        <v>#REF!</v>
      </c>
      <c r="P322" s="125" t="e">
        <f>ROUND(((R322/20)*(L322/15)*(S322/15)*(1+W322/200))/(H322/15)*100,0)</f>
        <v>#REF!</v>
      </c>
      <c r="Q322" s="147" t="e">
        <f>T20D35746[[#This Row],[スコア⑤]]/T20D35746[[#This Row],[スコア③]]</f>
        <v>#REF!</v>
      </c>
      <c r="R322" s="76" t="e">
        <f>#REF!+#REF!</f>
        <v>#REF!</v>
      </c>
      <c r="W322" s="109" t="e">
        <f>(T20D35746[[#This Row],[現金及び預金（億）]]-T20D35746[[#This Row],[負債（億）]])/T20D35746[[#This Row],[総資産]]*100</f>
        <v>#DIV/0!</v>
      </c>
    </row>
    <row r="323" spans="3:23" x14ac:dyDescent="0.25">
      <c r="C323" s="71" t="str">
        <f>IFERROR(_xll.RssMarket($A323,"市場部名称"),"")</f>
        <v/>
      </c>
      <c r="D323" s="55"/>
      <c r="E323" s="55" t="str">
        <f>IFERROR(_xll.RssMarket($A323,"前日比"),"")</f>
        <v/>
      </c>
      <c r="F323" s="75" t="str">
        <f>IFERROR(_xll.RssMarket($A323,"時価総額"),"")</f>
        <v/>
      </c>
      <c r="G323" s="75" t="e">
        <f>T20D35746[[#This Row],[時価総額]]/T20D35746[[#This Row],[現在値]]</f>
        <v>#VALUE!</v>
      </c>
      <c r="H323" s="20"/>
      <c r="I323" s="38"/>
      <c r="J323" s="20"/>
      <c r="K323" s="33"/>
      <c r="N323" s="89"/>
      <c r="O323" s="125" t="e">
        <f>ROUND(
 ((IF(OR(R323="",R323&lt;=0),20,R323)/20)
  *(L323/15))
 /(IFERROR(IF(H323&gt;0,H323,15),15)/15)
 *100,0)</f>
        <v>#REF!</v>
      </c>
      <c r="P323" s="125" t="e">
        <f>ROUND(((R323/20)*(L323/15)*(S323/15)*(1+W323/200))/(H323/15)*100,0)</f>
        <v>#REF!</v>
      </c>
      <c r="Q323" s="147" t="e">
        <f>T20D35746[[#This Row],[スコア⑤]]/T20D35746[[#This Row],[スコア③]]</f>
        <v>#REF!</v>
      </c>
      <c r="R323" s="76" t="e">
        <f>#REF!+#REF!</f>
        <v>#REF!</v>
      </c>
      <c r="W323" s="109" t="e">
        <f>(T20D35746[[#This Row],[現金及び預金（億）]]-T20D35746[[#This Row],[負債（億）]])/T20D35746[[#This Row],[総資産]]*100</f>
        <v>#DIV/0!</v>
      </c>
    </row>
    <row r="324" spans="3:23" x14ac:dyDescent="0.25">
      <c r="C324" s="71" t="str">
        <f>IFERROR(_xll.RssMarket($A324,"市場部名称"),"")</f>
        <v/>
      </c>
      <c r="D324" s="55"/>
      <c r="E324" s="55" t="str">
        <f>IFERROR(_xll.RssMarket($A324,"前日比"),"")</f>
        <v/>
      </c>
      <c r="F324" s="75" t="str">
        <f>IFERROR(_xll.RssMarket($A324,"時価総額"),"")</f>
        <v/>
      </c>
      <c r="G324" s="75" t="e">
        <f>T20D35746[[#This Row],[時価総額]]/T20D35746[[#This Row],[現在値]]</f>
        <v>#VALUE!</v>
      </c>
      <c r="H324" s="20"/>
      <c r="I324" s="38"/>
      <c r="J324" s="20"/>
      <c r="K324" s="33"/>
      <c r="N324" s="89"/>
      <c r="O324" s="125" t="e">
        <f>ROUND(
 ((IF(OR(R324="",R324&lt;=0),20,R324)/20)
  *(L324/15))
 /(IFERROR(IF(H324&gt;0,H324,15),15)/15)
 *100,0)</f>
        <v>#REF!</v>
      </c>
      <c r="P324" s="125" t="e">
        <f>ROUND(((R324/20)*(L324/15)*(S324/15)*(1+W324/200))/(H324/15)*100,0)</f>
        <v>#REF!</v>
      </c>
      <c r="Q324" s="147" t="e">
        <f>T20D35746[[#This Row],[スコア⑤]]/T20D35746[[#This Row],[スコア③]]</f>
        <v>#REF!</v>
      </c>
      <c r="R324" s="76" t="e">
        <f>#REF!+#REF!</f>
        <v>#REF!</v>
      </c>
      <c r="W324" s="109" t="e">
        <f>(T20D35746[[#This Row],[現金及び預金（億）]]-T20D35746[[#This Row],[負債（億）]])/T20D35746[[#This Row],[総資産]]*100</f>
        <v>#DIV/0!</v>
      </c>
    </row>
    <row r="325" spans="3:23" x14ac:dyDescent="0.25">
      <c r="C325" s="71" t="str">
        <f>IFERROR(_xll.RssMarket($A325,"市場部名称"),"")</f>
        <v/>
      </c>
      <c r="D325" s="55"/>
      <c r="E325" s="55" t="str">
        <f>IFERROR(_xll.RssMarket($A325,"前日比"),"")</f>
        <v/>
      </c>
      <c r="F325" s="75" t="str">
        <f>IFERROR(_xll.RssMarket($A325,"時価総額"),"")</f>
        <v/>
      </c>
      <c r="G325" s="75" t="e">
        <f>T20D35746[[#This Row],[時価総額]]/T20D35746[[#This Row],[現在値]]</f>
        <v>#VALUE!</v>
      </c>
      <c r="H325" s="20"/>
      <c r="I325" s="38"/>
      <c r="J325" s="20"/>
      <c r="K325" s="33"/>
      <c r="N325" s="89"/>
      <c r="O325" s="125" t="e">
        <f>ROUND(
 ((IF(OR(R325="",R325&lt;=0),20,R325)/20)
  *(L325/15))
 /(IFERROR(IF(H325&gt;0,H325,15),15)/15)
 *100,0)</f>
        <v>#REF!</v>
      </c>
      <c r="P325" s="125" t="e">
        <f>ROUND(((R325/20)*(L325/15)*(S325/15)*(1+W325/200))/(H325/15)*100,0)</f>
        <v>#REF!</v>
      </c>
      <c r="Q325" s="147" t="e">
        <f>T20D35746[[#This Row],[スコア⑤]]/T20D35746[[#This Row],[スコア③]]</f>
        <v>#REF!</v>
      </c>
      <c r="R325" s="76" t="e">
        <f>#REF!+#REF!</f>
        <v>#REF!</v>
      </c>
      <c r="W325" s="109" t="e">
        <f>(T20D35746[[#This Row],[現金及び預金（億）]]-T20D35746[[#This Row],[負債（億）]])/T20D35746[[#This Row],[総資産]]*100</f>
        <v>#DIV/0!</v>
      </c>
    </row>
    <row r="326" spans="3:23" x14ac:dyDescent="0.25">
      <c r="C326" s="71" t="str">
        <f>IFERROR(_xll.RssMarket($A326,"市場部名称"),"")</f>
        <v/>
      </c>
      <c r="D326" s="55"/>
      <c r="E326" s="55" t="str">
        <f>IFERROR(_xll.RssMarket($A326,"前日比"),"")</f>
        <v/>
      </c>
      <c r="F326" s="75" t="str">
        <f>IFERROR(_xll.RssMarket($A326,"時価総額"),"")</f>
        <v/>
      </c>
      <c r="G326" s="75" t="e">
        <f>T20D35746[[#This Row],[時価総額]]/T20D35746[[#This Row],[現在値]]</f>
        <v>#VALUE!</v>
      </c>
      <c r="H326" s="20"/>
      <c r="I326" s="38"/>
      <c r="J326" s="20"/>
      <c r="K326" s="33"/>
      <c r="N326" s="89"/>
      <c r="O326" s="125" t="e">
        <f>ROUND(
 ((IF(OR(R326="",R326&lt;=0),20,R326)/20)
  *(L326/15))
 /(IFERROR(IF(H326&gt;0,H326,15),15)/15)
 *100,0)</f>
        <v>#REF!</v>
      </c>
      <c r="P326" s="125" t="e">
        <f>ROUND(((R326/20)*(L326/15)*(S326/15)*(1+W326/200))/(H326/15)*100,0)</f>
        <v>#REF!</v>
      </c>
      <c r="Q326" s="147" t="e">
        <f>T20D35746[[#This Row],[スコア⑤]]/T20D35746[[#This Row],[スコア③]]</f>
        <v>#REF!</v>
      </c>
      <c r="R326" s="76" t="e">
        <f>#REF!+#REF!</f>
        <v>#REF!</v>
      </c>
      <c r="W326" s="109" t="e">
        <f>(T20D35746[[#This Row],[現金及び預金（億）]]-T20D35746[[#This Row],[負債（億）]])/T20D35746[[#This Row],[総資産]]*100</f>
        <v>#DIV/0!</v>
      </c>
    </row>
    <row r="327" spans="3:23" x14ac:dyDescent="0.25">
      <c r="C327" s="71" t="str">
        <f>IFERROR(_xll.RssMarket($A327,"市場部名称"),"")</f>
        <v/>
      </c>
      <c r="D327" s="55"/>
      <c r="E327" s="55" t="str">
        <f>IFERROR(_xll.RssMarket($A327,"前日比"),"")</f>
        <v/>
      </c>
      <c r="F327" s="75" t="str">
        <f>IFERROR(_xll.RssMarket($A327,"時価総額"),"")</f>
        <v/>
      </c>
      <c r="G327" s="75" t="e">
        <f>T20D35746[[#This Row],[時価総額]]/T20D35746[[#This Row],[現在値]]</f>
        <v>#VALUE!</v>
      </c>
      <c r="H327" s="20"/>
      <c r="I327" s="38"/>
      <c r="J327" s="20"/>
      <c r="K327" s="33"/>
      <c r="N327" s="89"/>
      <c r="O327" s="125" t="e">
        <f>ROUND(
 ((IF(OR(R327="",R327&lt;=0),20,R327)/20)
  *(L327/15))
 /(IFERROR(IF(H327&gt;0,H327,15),15)/15)
 *100,0)</f>
        <v>#REF!</v>
      </c>
      <c r="P327" s="125" t="e">
        <f>ROUND(((R327/20)*(L327/15)*(S327/15)*(1+W327/200))/(H327/15)*100,0)</f>
        <v>#REF!</v>
      </c>
      <c r="Q327" s="147" t="e">
        <f>T20D35746[[#This Row],[スコア⑤]]/T20D35746[[#This Row],[スコア③]]</f>
        <v>#REF!</v>
      </c>
      <c r="R327" s="76" t="e">
        <f>#REF!+#REF!</f>
        <v>#REF!</v>
      </c>
      <c r="W327" s="109" t="e">
        <f>(T20D35746[[#This Row],[現金及び預金（億）]]-T20D35746[[#This Row],[負債（億）]])/T20D35746[[#This Row],[総資産]]*100</f>
        <v>#DIV/0!</v>
      </c>
    </row>
    <row r="328" spans="3:23" x14ac:dyDescent="0.25">
      <c r="C328" s="71" t="str">
        <f>IFERROR(_xll.RssMarket($A328,"市場部名称"),"")</f>
        <v/>
      </c>
      <c r="D328" s="55"/>
      <c r="E328" s="55" t="str">
        <f>IFERROR(_xll.RssMarket($A328,"前日比"),"")</f>
        <v/>
      </c>
      <c r="F328" s="75" t="str">
        <f>IFERROR(_xll.RssMarket($A328,"時価総額"),"")</f>
        <v/>
      </c>
      <c r="G328" s="75" t="e">
        <f>T20D35746[[#This Row],[時価総額]]/T20D35746[[#This Row],[現在値]]</f>
        <v>#VALUE!</v>
      </c>
      <c r="H328" s="20"/>
      <c r="I328" s="38"/>
      <c r="J328" s="20"/>
      <c r="K328" s="33"/>
      <c r="N328" s="89"/>
      <c r="O328" s="125" t="e">
        <f>ROUND(
 ((IF(OR(R328="",R328&lt;=0),20,R328)/20)
  *(L328/15))
 /(IFERROR(IF(H328&gt;0,H328,15),15)/15)
 *100,0)</f>
        <v>#REF!</v>
      </c>
      <c r="P328" s="125" t="e">
        <f>ROUND(((R328/20)*(L328/15)*(S328/15)*(1+W328/200))/(H328/15)*100,0)</f>
        <v>#REF!</v>
      </c>
      <c r="Q328" s="147" t="e">
        <f>T20D35746[[#This Row],[スコア⑤]]/T20D35746[[#This Row],[スコア③]]</f>
        <v>#REF!</v>
      </c>
      <c r="R328" s="76" t="e">
        <f>#REF!+#REF!</f>
        <v>#REF!</v>
      </c>
      <c r="W328" s="109" t="e">
        <f>(T20D35746[[#This Row],[現金及び預金（億）]]-T20D35746[[#This Row],[負債（億）]])/T20D35746[[#This Row],[総資産]]*100</f>
        <v>#DIV/0!</v>
      </c>
    </row>
    <row r="329" spans="3:23" x14ac:dyDescent="0.25">
      <c r="C329" s="71" t="str">
        <f>IFERROR(_xll.RssMarket($A329,"市場部名称"),"")</f>
        <v/>
      </c>
      <c r="D329" s="55"/>
      <c r="E329" s="55" t="str">
        <f>IFERROR(_xll.RssMarket($A329,"前日比"),"")</f>
        <v/>
      </c>
      <c r="F329" s="75" t="str">
        <f>IFERROR(_xll.RssMarket($A329,"時価総額"),"")</f>
        <v/>
      </c>
      <c r="G329" s="75" t="e">
        <f>T20D35746[[#This Row],[時価総額]]/T20D35746[[#This Row],[現在値]]</f>
        <v>#VALUE!</v>
      </c>
      <c r="H329" s="20"/>
      <c r="I329" s="38"/>
      <c r="J329" s="20"/>
      <c r="K329" s="33"/>
      <c r="N329" s="89"/>
      <c r="O329" s="125" t="e">
        <f>ROUND(
 ((IF(OR(R329="",R329&lt;=0),20,R329)/20)
  *(L329/15))
 /(IFERROR(IF(H329&gt;0,H329,15),15)/15)
 *100,0)</f>
        <v>#REF!</v>
      </c>
      <c r="P329" s="125" t="e">
        <f>ROUND(((R329/20)*(L329/15)*(S329/15)*(1+W329/200))/(H329/15)*100,0)</f>
        <v>#REF!</v>
      </c>
      <c r="Q329" s="147" t="e">
        <f>T20D35746[[#This Row],[スコア⑤]]/T20D35746[[#This Row],[スコア③]]</f>
        <v>#REF!</v>
      </c>
      <c r="R329" s="76" t="e">
        <f>#REF!+#REF!</f>
        <v>#REF!</v>
      </c>
      <c r="W329" s="109" t="e">
        <f>(T20D35746[[#This Row],[現金及び預金（億）]]-T20D35746[[#This Row],[負債（億）]])/T20D35746[[#This Row],[総資産]]*100</f>
        <v>#DIV/0!</v>
      </c>
    </row>
    <row r="330" spans="3:23" x14ac:dyDescent="0.25">
      <c r="C330" s="71" t="str">
        <f>IFERROR(_xll.RssMarket($A330,"市場部名称"),"")</f>
        <v/>
      </c>
      <c r="D330" s="55"/>
      <c r="E330" s="55" t="str">
        <f>IFERROR(_xll.RssMarket($A330,"前日比"),"")</f>
        <v/>
      </c>
      <c r="F330" s="75" t="str">
        <f>IFERROR(_xll.RssMarket($A330,"時価総額"),"")</f>
        <v/>
      </c>
      <c r="G330" s="75" t="e">
        <f>T20D35746[[#This Row],[時価総額]]/T20D35746[[#This Row],[現在値]]</f>
        <v>#VALUE!</v>
      </c>
      <c r="H330" s="20"/>
      <c r="I330" s="38"/>
      <c r="J330" s="20"/>
      <c r="K330" s="33"/>
      <c r="N330" s="89"/>
      <c r="O330" s="125" t="e">
        <f>ROUND(
 ((IF(OR(R330="",R330&lt;=0),20,R330)/20)
  *(L330/15))
 /(IFERROR(IF(H330&gt;0,H330,15),15)/15)
 *100,0)</f>
        <v>#REF!</v>
      </c>
      <c r="P330" s="125" t="e">
        <f>ROUND(((R330/20)*(L330/15)*(S330/15)*(1+W330/200))/(H330/15)*100,0)</f>
        <v>#REF!</v>
      </c>
      <c r="Q330" s="147" t="e">
        <f>T20D35746[[#This Row],[スコア⑤]]/T20D35746[[#This Row],[スコア③]]</f>
        <v>#REF!</v>
      </c>
      <c r="R330" s="76" t="e">
        <f>#REF!+#REF!</f>
        <v>#REF!</v>
      </c>
      <c r="W330" s="109" t="e">
        <f>(T20D35746[[#This Row],[現金及び預金（億）]]-T20D35746[[#This Row],[負債（億）]])/T20D35746[[#This Row],[総資産]]*100</f>
        <v>#DIV/0!</v>
      </c>
    </row>
    <row r="331" spans="3:23" x14ac:dyDescent="0.25">
      <c r="C331" s="71" t="str">
        <f>IFERROR(_xll.RssMarket($A331,"市場部名称"),"")</f>
        <v/>
      </c>
      <c r="D331" s="55"/>
      <c r="E331" s="55" t="str">
        <f>IFERROR(_xll.RssMarket($A331,"前日比"),"")</f>
        <v/>
      </c>
      <c r="F331" s="75" t="str">
        <f>IFERROR(_xll.RssMarket($A331,"時価総額"),"")</f>
        <v/>
      </c>
      <c r="G331" s="75" t="e">
        <f>T20D35746[[#This Row],[時価総額]]/T20D35746[[#This Row],[現在値]]</f>
        <v>#VALUE!</v>
      </c>
      <c r="H331" s="20"/>
      <c r="I331" s="38"/>
      <c r="J331" s="20"/>
      <c r="K331" s="33"/>
      <c r="N331" s="89"/>
      <c r="O331" s="125" t="e">
        <f>ROUND(
 ((IF(OR(R331="",R331&lt;=0),20,R331)/20)
  *(L331/15))
 /(IFERROR(IF(H331&gt;0,H331,15),15)/15)
 *100,0)</f>
        <v>#REF!</v>
      </c>
      <c r="P331" s="125" t="e">
        <f>ROUND(((R331/20)*(L331/15)*(S331/15)*(1+W331/200))/(H331/15)*100,0)</f>
        <v>#REF!</v>
      </c>
      <c r="Q331" s="147" t="e">
        <f>T20D35746[[#This Row],[スコア⑤]]/T20D35746[[#This Row],[スコア③]]</f>
        <v>#REF!</v>
      </c>
      <c r="R331" s="76" t="e">
        <f>#REF!+#REF!</f>
        <v>#REF!</v>
      </c>
      <c r="W331" s="109" t="e">
        <f>(T20D35746[[#This Row],[現金及び預金（億）]]-T20D35746[[#This Row],[負債（億）]])/T20D35746[[#This Row],[総資産]]*100</f>
        <v>#DIV/0!</v>
      </c>
    </row>
    <row r="332" spans="3:23" x14ac:dyDescent="0.25">
      <c r="C332" s="71" t="str">
        <f>IFERROR(_xll.RssMarket($A332,"市場部名称"),"")</f>
        <v/>
      </c>
      <c r="D332" s="55"/>
      <c r="E332" s="55" t="str">
        <f>IFERROR(_xll.RssMarket($A332,"前日比"),"")</f>
        <v/>
      </c>
      <c r="F332" s="75" t="str">
        <f>IFERROR(_xll.RssMarket($A332,"時価総額"),"")</f>
        <v/>
      </c>
      <c r="G332" s="75" t="e">
        <f>T20D35746[[#This Row],[時価総額]]/T20D35746[[#This Row],[現在値]]</f>
        <v>#VALUE!</v>
      </c>
      <c r="H332" s="20"/>
      <c r="I332" s="38"/>
      <c r="J332" s="20"/>
      <c r="K332" s="33"/>
      <c r="N332" s="89"/>
      <c r="O332" s="125" t="e">
        <f>ROUND(
 ((IF(OR(R332="",R332&lt;=0),20,R332)/20)
  *(L332/15))
 /(IFERROR(IF(H332&gt;0,H332,15),15)/15)
 *100,0)</f>
        <v>#REF!</v>
      </c>
      <c r="P332" s="125" t="e">
        <f>ROUND(((R332/20)*(L332/15)*(S332/15)*(1+W332/200))/(H332/15)*100,0)</f>
        <v>#REF!</v>
      </c>
      <c r="Q332" s="147" t="e">
        <f>T20D35746[[#This Row],[スコア⑤]]/T20D35746[[#This Row],[スコア③]]</f>
        <v>#REF!</v>
      </c>
      <c r="R332" s="76" t="e">
        <f>#REF!+#REF!</f>
        <v>#REF!</v>
      </c>
      <c r="W332" s="109" t="e">
        <f>(T20D35746[[#This Row],[現金及び預金（億）]]-T20D35746[[#This Row],[負債（億）]])/T20D35746[[#This Row],[総資産]]*100</f>
        <v>#DIV/0!</v>
      </c>
    </row>
    <row r="333" spans="3:23" x14ac:dyDescent="0.25">
      <c r="C333" s="71" t="str">
        <f>IFERROR(_xll.RssMarket($A333,"市場部名称"),"")</f>
        <v/>
      </c>
      <c r="D333" s="55"/>
      <c r="E333" s="55" t="str">
        <f>IFERROR(_xll.RssMarket($A333,"前日比"),"")</f>
        <v/>
      </c>
      <c r="F333" s="75" t="str">
        <f>IFERROR(_xll.RssMarket($A333,"時価総額"),"")</f>
        <v/>
      </c>
      <c r="G333" s="75" t="e">
        <f>T20D35746[[#This Row],[時価総額]]/T20D35746[[#This Row],[現在値]]</f>
        <v>#VALUE!</v>
      </c>
      <c r="H333" s="20"/>
      <c r="I333" s="38"/>
      <c r="J333" s="20"/>
      <c r="K333" s="33"/>
      <c r="N333" s="89"/>
      <c r="O333" s="125" t="e">
        <f>ROUND(
 ((IF(OR(R333="",R333&lt;=0),20,R333)/20)
  *(L333/15))
 /(IFERROR(IF(H333&gt;0,H333,15),15)/15)
 *100,0)</f>
        <v>#REF!</v>
      </c>
      <c r="P333" s="125" t="e">
        <f>ROUND(((R333/20)*(L333/15)*(S333/15)*(1+W333/200))/(H333/15)*100,0)</f>
        <v>#REF!</v>
      </c>
      <c r="Q333" s="147" t="e">
        <f>T20D35746[[#This Row],[スコア⑤]]/T20D35746[[#This Row],[スコア③]]</f>
        <v>#REF!</v>
      </c>
      <c r="R333" s="76" t="e">
        <f>#REF!+#REF!</f>
        <v>#REF!</v>
      </c>
      <c r="W333" s="109" t="e">
        <f>(T20D35746[[#This Row],[現金及び預金（億）]]-T20D35746[[#This Row],[負債（億）]])/T20D35746[[#This Row],[総資産]]*100</f>
        <v>#DIV/0!</v>
      </c>
    </row>
    <row r="334" spans="3:23" x14ac:dyDescent="0.25">
      <c r="C334" s="71" t="str">
        <f>IFERROR(_xll.RssMarket($A334,"市場部名称"),"")</f>
        <v/>
      </c>
      <c r="D334" s="55"/>
      <c r="E334" s="55" t="str">
        <f>IFERROR(_xll.RssMarket($A334,"前日比"),"")</f>
        <v/>
      </c>
      <c r="F334" s="75" t="str">
        <f>IFERROR(_xll.RssMarket($A334,"時価総額"),"")</f>
        <v/>
      </c>
      <c r="G334" s="75" t="e">
        <f>T20D35746[[#This Row],[時価総額]]/T20D35746[[#This Row],[現在値]]</f>
        <v>#VALUE!</v>
      </c>
      <c r="H334" s="20"/>
      <c r="I334" s="38"/>
      <c r="J334" s="20"/>
      <c r="K334" s="33"/>
      <c r="N334" s="89"/>
      <c r="O334" s="125" t="e">
        <f>ROUND(
 ((IF(OR(R334="",R334&lt;=0),20,R334)/20)
  *(L334/15))
 /(IFERROR(IF(H334&gt;0,H334,15),15)/15)
 *100,0)</f>
        <v>#REF!</v>
      </c>
      <c r="P334" s="125" t="e">
        <f>ROUND(((R334/20)*(L334/15)*(S334/15)*(1+W334/200))/(H334/15)*100,0)</f>
        <v>#REF!</v>
      </c>
      <c r="Q334" s="147" t="e">
        <f>T20D35746[[#This Row],[スコア⑤]]/T20D35746[[#This Row],[スコア③]]</f>
        <v>#REF!</v>
      </c>
      <c r="R334" s="76" t="e">
        <f>#REF!+#REF!</f>
        <v>#REF!</v>
      </c>
      <c r="W334" s="109" t="e">
        <f>(T20D35746[[#This Row],[現金及び預金（億）]]-T20D35746[[#This Row],[負債（億）]])/T20D35746[[#This Row],[総資産]]*100</f>
        <v>#DIV/0!</v>
      </c>
    </row>
    <row r="335" spans="3:23" x14ac:dyDescent="0.25">
      <c r="C335" s="71" t="str">
        <f>IFERROR(_xll.RssMarket($A335,"市場部名称"),"")</f>
        <v/>
      </c>
      <c r="D335" s="55"/>
      <c r="E335" s="55" t="str">
        <f>IFERROR(_xll.RssMarket($A335,"前日比"),"")</f>
        <v/>
      </c>
      <c r="F335" s="75" t="str">
        <f>IFERROR(_xll.RssMarket($A335,"時価総額"),"")</f>
        <v/>
      </c>
      <c r="G335" s="75" t="e">
        <f>T20D35746[[#This Row],[時価総額]]/T20D35746[[#This Row],[現在値]]</f>
        <v>#VALUE!</v>
      </c>
      <c r="H335" s="20"/>
      <c r="I335" s="38"/>
      <c r="J335" s="20"/>
      <c r="K335" s="33"/>
      <c r="N335" s="89"/>
      <c r="O335" s="125" t="e">
        <f>ROUND(
 ((IF(OR(R335="",R335&lt;=0),20,R335)/20)
  *(L335/15))
 /(IFERROR(IF(H335&gt;0,H335,15),15)/15)
 *100,0)</f>
        <v>#REF!</v>
      </c>
      <c r="P335" s="125" t="e">
        <f>ROUND(((R335/20)*(L335/15)*(S335/15)*(1+W335/200))/(H335/15)*100,0)</f>
        <v>#REF!</v>
      </c>
      <c r="Q335" s="147" t="e">
        <f>T20D35746[[#This Row],[スコア⑤]]/T20D35746[[#This Row],[スコア③]]</f>
        <v>#REF!</v>
      </c>
      <c r="R335" s="76" t="e">
        <f>#REF!+#REF!</f>
        <v>#REF!</v>
      </c>
      <c r="W335" s="109" t="e">
        <f>(T20D35746[[#This Row],[現金及び預金（億）]]-T20D35746[[#This Row],[負債（億）]])/T20D35746[[#This Row],[総資産]]*100</f>
        <v>#DIV/0!</v>
      </c>
    </row>
    <row r="336" spans="3:23" x14ac:dyDescent="0.25">
      <c r="C336" s="71" t="str">
        <f>IFERROR(_xll.RssMarket($A336,"市場部名称"),"")</f>
        <v/>
      </c>
      <c r="D336" s="55"/>
      <c r="E336" s="55" t="str">
        <f>IFERROR(_xll.RssMarket($A336,"前日比"),"")</f>
        <v/>
      </c>
      <c r="F336" s="75" t="str">
        <f>IFERROR(_xll.RssMarket($A336,"時価総額"),"")</f>
        <v/>
      </c>
      <c r="G336" s="75" t="e">
        <f>T20D35746[[#This Row],[時価総額]]/T20D35746[[#This Row],[現在値]]</f>
        <v>#VALUE!</v>
      </c>
      <c r="H336" s="20"/>
      <c r="I336" s="38"/>
      <c r="J336" s="20"/>
      <c r="K336" s="33"/>
      <c r="N336" s="89"/>
      <c r="O336" s="125" t="e">
        <f>ROUND(
 ((IF(OR(R336="",R336&lt;=0),20,R336)/20)
  *(L336/15))
 /(IFERROR(IF(H336&gt;0,H336,15),15)/15)
 *100,0)</f>
        <v>#REF!</v>
      </c>
      <c r="P336" s="125" t="e">
        <f>ROUND(((R336/20)*(L336/15)*(S336/15)*(1+W336/200))/(H336/15)*100,0)</f>
        <v>#REF!</v>
      </c>
      <c r="Q336" s="147" t="e">
        <f>T20D35746[[#This Row],[スコア⑤]]/T20D35746[[#This Row],[スコア③]]</f>
        <v>#REF!</v>
      </c>
      <c r="R336" s="76" t="e">
        <f>#REF!+#REF!</f>
        <v>#REF!</v>
      </c>
      <c r="W336" s="109" t="e">
        <f>(T20D35746[[#This Row],[現金及び預金（億）]]-T20D35746[[#This Row],[負債（億）]])/T20D35746[[#This Row],[総資産]]*100</f>
        <v>#DIV/0!</v>
      </c>
    </row>
    <row r="337" spans="3:23" x14ac:dyDescent="0.25">
      <c r="C337" s="71" t="str">
        <f>IFERROR(_xll.RssMarket($A337,"市場部名称"),"")</f>
        <v/>
      </c>
      <c r="D337" s="55"/>
      <c r="E337" s="55" t="str">
        <f>IFERROR(_xll.RssMarket($A337,"前日比"),"")</f>
        <v/>
      </c>
      <c r="F337" s="75" t="str">
        <f>IFERROR(_xll.RssMarket($A337,"時価総額"),"")</f>
        <v/>
      </c>
      <c r="G337" s="75" t="e">
        <f>T20D35746[[#This Row],[時価総額]]/T20D35746[[#This Row],[現在値]]</f>
        <v>#VALUE!</v>
      </c>
      <c r="H337" s="20"/>
      <c r="I337" s="38"/>
      <c r="J337" s="20"/>
      <c r="K337" s="33"/>
      <c r="N337" s="89"/>
      <c r="O337" s="125" t="e">
        <f>ROUND(
 ((IF(OR(R337="",R337&lt;=0),20,R337)/20)
  *(L337/15))
 /(IFERROR(IF(H337&gt;0,H337,15),15)/15)
 *100,0)</f>
        <v>#REF!</v>
      </c>
      <c r="P337" s="125" t="e">
        <f>ROUND(((R337/20)*(L337/15)*(S337/15)*(1+W337/200))/(H337/15)*100,0)</f>
        <v>#REF!</v>
      </c>
      <c r="Q337" s="147" t="e">
        <f>T20D35746[[#This Row],[スコア⑤]]/T20D35746[[#This Row],[スコア③]]</f>
        <v>#REF!</v>
      </c>
      <c r="R337" s="76" t="e">
        <f>#REF!+#REF!</f>
        <v>#REF!</v>
      </c>
      <c r="W337" s="109" t="e">
        <f>(T20D35746[[#This Row],[現金及び預金（億）]]-T20D35746[[#This Row],[負債（億）]])/T20D35746[[#This Row],[総資産]]*100</f>
        <v>#DIV/0!</v>
      </c>
    </row>
    <row r="338" spans="3:23" x14ac:dyDescent="0.25">
      <c r="C338" s="71" t="str">
        <f>IFERROR(_xll.RssMarket($A338,"市場部名称"),"")</f>
        <v/>
      </c>
      <c r="D338" s="55"/>
      <c r="E338" s="55" t="str">
        <f>IFERROR(_xll.RssMarket($A338,"前日比"),"")</f>
        <v/>
      </c>
      <c r="F338" s="75" t="str">
        <f>IFERROR(_xll.RssMarket($A338,"時価総額"),"")</f>
        <v/>
      </c>
      <c r="G338" s="75" t="e">
        <f>T20D35746[[#This Row],[時価総額]]/T20D35746[[#This Row],[現在値]]</f>
        <v>#VALUE!</v>
      </c>
      <c r="H338" s="20"/>
      <c r="I338" s="38"/>
      <c r="J338" s="20"/>
      <c r="K338" s="33"/>
      <c r="N338" s="89"/>
      <c r="O338" s="125" t="e">
        <f>ROUND(
 ((IF(OR(R338="",R338&lt;=0),20,R338)/20)
  *(L338/15))
 /(IFERROR(IF(H338&gt;0,H338,15),15)/15)
 *100,0)</f>
        <v>#REF!</v>
      </c>
      <c r="P338" s="125" t="e">
        <f>ROUND(((R338/20)*(L338/15)*(S338/15)*(1+W338/200))/(H338/15)*100,0)</f>
        <v>#REF!</v>
      </c>
      <c r="Q338" s="147" t="e">
        <f>T20D35746[[#This Row],[スコア⑤]]/T20D35746[[#This Row],[スコア③]]</f>
        <v>#REF!</v>
      </c>
      <c r="R338" s="76" t="e">
        <f>#REF!+#REF!</f>
        <v>#REF!</v>
      </c>
      <c r="W338" s="109" t="e">
        <f>(T20D35746[[#This Row],[現金及び預金（億）]]-T20D35746[[#This Row],[負債（億）]])/T20D35746[[#This Row],[総資産]]*100</f>
        <v>#DIV/0!</v>
      </c>
    </row>
    <row r="339" spans="3:23" x14ac:dyDescent="0.25">
      <c r="C339" s="71" t="str">
        <f>IFERROR(_xll.RssMarket($A339,"市場部名称"),"")</f>
        <v/>
      </c>
      <c r="D339" s="55"/>
      <c r="E339" s="55" t="str">
        <f>IFERROR(_xll.RssMarket($A339,"前日比"),"")</f>
        <v/>
      </c>
      <c r="F339" s="75" t="str">
        <f>IFERROR(_xll.RssMarket($A339,"時価総額"),"")</f>
        <v/>
      </c>
      <c r="G339" s="75" t="e">
        <f>T20D35746[[#This Row],[時価総額]]/T20D35746[[#This Row],[現在値]]</f>
        <v>#VALUE!</v>
      </c>
      <c r="H339" s="20"/>
      <c r="I339" s="38"/>
      <c r="J339" s="20"/>
      <c r="K339" s="33"/>
      <c r="N339" s="89"/>
      <c r="O339" s="125" t="e">
        <f>ROUND(
 ((IF(OR(R339="",R339&lt;=0),20,R339)/20)
  *(L339/15))
 /(IFERROR(IF(H339&gt;0,H339,15),15)/15)
 *100,0)</f>
        <v>#REF!</v>
      </c>
      <c r="P339" s="125" t="e">
        <f>ROUND(((R339/20)*(L339/15)*(S339/15)*(1+W339/200))/(H339/15)*100,0)</f>
        <v>#REF!</v>
      </c>
      <c r="Q339" s="147" t="e">
        <f>T20D35746[[#This Row],[スコア⑤]]/T20D35746[[#This Row],[スコア③]]</f>
        <v>#REF!</v>
      </c>
      <c r="R339" s="76" t="e">
        <f>#REF!+#REF!</f>
        <v>#REF!</v>
      </c>
      <c r="W339" s="109" t="e">
        <f>(T20D35746[[#This Row],[現金及び預金（億）]]-T20D35746[[#This Row],[負債（億）]])/T20D35746[[#This Row],[総資産]]*100</f>
        <v>#DIV/0!</v>
      </c>
    </row>
    <row r="340" spans="3:23" x14ac:dyDescent="0.25">
      <c r="C340" s="71" t="str">
        <f>IFERROR(_xll.RssMarket($A340,"市場部名称"),"")</f>
        <v/>
      </c>
      <c r="D340" s="55"/>
      <c r="E340" s="55" t="str">
        <f>IFERROR(_xll.RssMarket($A340,"前日比"),"")</f>
        <v/>
      </c>
      <c r="F340" s="75" t="str">
        <f>IFERROR(_xll.RssMarket($A340,"時価総額"),"")</f>
        <v/>
      </c>
      <c r="G340" s="75" t="e">
        <f>T20D35746[[#This Row],[時価総額]]/T20D35746[[#This Row],[現在値]]</f>
        <v>#VALUE!</v>
      </c>
      <c r="H340" s="20"/>
      <c r="I340" s="38"/>
      <c r="J340" s="20"/>
      <c r="K340" s="33"/>
      <c r="N340" s="89"/>
      <c r="O340" s="125" t="e">
        <f>ROUND(
 ((IF(OR(R340="",R340&lt;=0),20,R340)/20)
  *(L340/15))
 /(IFERROR(IF(H340&gt;0,H340,15),15)/15)
 *100,0)</f>
        <v>#REF!</v>
      </c>
      <c r="P340" s="125" t="e">
        <f>ROUND(((R340/20)*(L340/15)*(S340/15)*(1+W340/200))/(H340/15)*100,0)</f>
        <v>#REF!</v>
      </c>
      <c r="Q340" s="147" t="e">
        <f>T20D35746[[#This Row],[スコア⑤]]/T20D35746[[#This Row],[スコア③]]</f>
        <v>#REF!</v>
      </c>
      <c r="R340" s="76" t="e">
        <f>#REF!+#REF!</f>
        <v>#REF!</v>
      </c>
      <c r="W340" s="109" t="e">
        <f>(T20D35746[[#This Row],[現金及び預金（億）]]-T20D35746[[#This Row],[負債（億）]])/T20D35746[[#This Row],[総資産]]*100</f>
        <v>#DIV/0!</v>
      </c>
    </row>
    <row r="341" spans="3:23" x14ac:dyDescent="0.25">
      <c r="C341" s="71" t="str">
        <f>IFERROR(_xll.RssMarket($A341,"市場部名称"),"")</f>
        <v/>
      </c>
      <c r="D341" s="55"/>
      <c r="E341" s="55" t="str">
        <f>IFERROR(_xll.RssMarket($A341,"前日比"),"")</f>
        <v/>
      </c>
      <c r="F341" s="75" t="str">
        <f>IFERROR(_xll.RssMarket($A341,"時価総額"),"")</f>
        <v/>
      </c>
      <c r="G341" s="75" t="e">
        <f>T20D35746[[#This Row],[時価総額]]/T20D35746[[#This Row],[現在値]]</f>
        <v>#VALUE!</v>
      </c>
      <c r="H341" s="20"/>
      <c r="I341" s="38"/>
      <c r="J341" s="20"/>
      <c r="K341" s="33"/>
      <c r="N341" s="89"/>
      <c r="O341" s="125" t="e">
        <f>ROUND(
 ((IF(OR(R341="",R341&lt;=0),20,R341)/20)
  *(L341/15))
 /(IFERROR(IF(H341&gt;0,H341,15),15)/15)
 *100,0)</f>
        <v>#REF!</v>
      </c>
      <c r="P341" s="125" t="e">
        <f>ROUND(((R341/20)*(L341/15)*(S341/15)*(1+W341/200))/(H341/15)*100,0)</f>
        <v>#REF!</v>
      </c>
      <c r="Q341" s="147" t="e">
        <f>T20D35746[[#This Row],[スコア⑤]]/T20D35746[[#This Row],[スコア③]]</f>
        <v>#REF!</v>
      </c>
      <c r="R341" s="76" t="e">
        <f>#REF!+#REF!</f>
        <v>#REF!</v>
      </c>
      <c r="W341" s="109" t="e">
        <f>(T20D35746[[#This Row],[現金及び預金（億）]]-T20D35746[[#This Row],[負債（億）]])/T20D35746[[#This Row],[総資産]]*100</f>
        <v>#DIV/0!</v>
      </c>
    </row>
    <row r="342" spans="3:23" x14ac:dyDescent="0.25">
      <c r="C342" s="71" t="str">
        <f>IFERROR(_xll.RssMarket($A342,"市場部名称"),"")</f>
        <v/>
      </c>
      <c r="D342" s="55"/>
      <c r="E342" s="55" t="str">
        <f>IFERROR(_xll.RssMarket($A342,"前日比"),"")</f>
        <v/>
      </c>
      <c r="F342" s="75" t="str">
        <f>IFERROR(_xll.RssMarket($A342,"時価総額"),"")</f>
        <v/>
      </c>
      <c r="G342" s="75" t="e">
        <f>T20D35746[[#This Row],[時価総額]]/T20D35746[[#This Row],[現在値]]</f>
        <v>#VALUE!</v>
      </c>
      <c r="H342" s="20"/>
      <c r="I342" s="38"/>
      <c r="J342" s="20"/>
      <c r="K342" s="33"/>
      <c r="N342" s="89"/>
      <c r="O342" s="125" t="e">
        <f>ROUND(
 ((IF(OR(R342="",R342&lt;=0),20,R342)/20)
  *(L342/15))
 /(IFERROR(IF(H342&gt;0,H342,15),15)/15)
 *100,0)</f>
        <v>#REF!</v>
      </c>
      <c r="P342" s="125" t="e">
        <f>ROUND(((R342/20)*(L342/15)*(S342/15)*(1+W342/200))/(H342/15)*100,0)</f>
        <v>#REF!</v>
      </c>
      <c r="Q342" s="147" t="e">
        <f>T20D35746[[#This Row],[スコア⑤]]/T20D35746[[#This Row],[スコア③]]</f>
        <v>#REF!</v>
      </c>
      <c r="R342" s="76" t="e">
        <f>#REF!+#REF!</f>
        <v>#REF!</v>
      </c>
      <c r="W342" s="109" t="e">
        <f>(T20D35746[[#This Row],[現金及び預金（億）]]-T20D35746[[#This Row],[負債（億）]])/T20D35746[[#This Row],[総資産]]*100</f>
        <v>#DIV/0!</v>
      </c>
    </row>
    <row r="343" spans="3:23" x14ac:dyDescent="0.25">
      <c r="C343" s="71" t="str">
        <f>IFERROR(_xll.RssMarket($A343,"市場部名称"),"")</f>
        <v/>
      </c>
      <c r="D343" s="55"/>
      <c r="E343" s="55" t="str">
        <f>IFERROR(_xll.RssMarket($A343,"前日比"),"")</f>
        <v/>
      </c>
      <c r="F343" s="75" t="str">
        <f>IFERROR(_xll.RssMarket($A343,"時価総額"),"")</f>
        <v/>
      </c>
      <c r="G343" s="75" t="e">
        <f>T20D35746[[#This Row],[時価総額]]/T20D35746[[#This Row],[現在値]]</f>
        <v>#VALUE!</v>
      </c>
      <c r="H343" s="20"/>
      <c r="I343" s="38"/>
      <c r="J343" s="20"/>
      <c r="K343" s="33"/>
      <c r="N343" s="89"/>
      <c r="O343" s="125" t="e">
        <f>ROUND(
 ((IF(OR(R343="",R343&lt;=0),20,R343)/20)
  *(L343/15))
 /(IFERROR(IF(H343&gt;0,H343,15),15)/15)
 *100,0)</f>
        <v>#REF!</v>
      </c>
      <c r="P343" s="125" t="e">
        <f>ROUND(((R343/20)*(L343/15)*(S343/15)*(1+W343/200))/(H343/15)*100,0)</f>
        <v>#REF!</v>
      </c>
      <c r="Q343" s="147" t="e">
        <f>T20D35746[[#This Row],[スコア⑤]]/T20D35746[[#This Row],[スコア③]]</f>
        <v>#REF!</v>
      </c>
      <c r="R343" s="76" t="e">
        <f>#REF!+#REF!</f>
        <v>#REF!</v>
      </c>
      <c r="W343" s="109" t="e">
        <f>(T20D35746[[#This Row],[現金及び預金（億）]]-T20D35746[[#This Row],[負債（億）]])/T20D35746[[#This Row],[総資産]]*100</f>
        <v>#DIV/0!</v>
      </c>
    </row>
    <row r="344" spans="3:23" x14ac:dyDescent="0.25">
      <c r="C344" s="71" t="str">
        <f>IFERROR(_xll.RssMarket($A344,"市場部名称"),"")</f>
        <v/>
      </c>
      <c r="D344" s="55"/>
      <c r="E344" s="55" t="str">
        <f>IFERROR(_xll.RssMarket($A344,"前日比"),"")</f>
        <v/>
      </c>
      <c r="F344" s="75" t="str">
        <f>IFERROR(_xll.RssMarket($A344,"時価総額"),"")</f>
        <v/>
      </c>
      <c r="G344" s="75" t="e">
        <f>T20D35746[[#This Row],[時価総額]]/T20D35746[[#This Row],[現在値]]</f>
        <v>#VALUE!</v>
      </c>
      <c r="H344" s="20"/>
      <c r="I344" s="38"/>
      <c r="J344" s="20"/>
      <c r="K344" s="33"/>
      <c r="N344" s="89"/>
      <c r="O344" s="125" t="e">
        <f>ROUND(
 ((IF(OR(R344="",R344&lt;=0),20,R344)/20)
  *(L344/15))
 /(IFERROR(IF(H344&gt;0,H344,15),15)/15)
 *100,0)</f>
        <v>#REF!</v>
      </c>
      <c r="P344" s="125" t="e">
        <f>ROUND(((R344/20)*(L344/15)*(S344/15)*(1+W344/200))/(H344/15)*100,0)</f>
        <v>#REF!</v>
      </c>
      <c r="Q344" s="147" t="e">
        <f>T20D35746[[#This Row],[スコア⑤]]/T20D35746[[#This Row],[スコア③]]</f>
        <v>#REF!</v>
      </c>
      <c r="R344" s="76" t="e">
        <f>#REF!+#REF!</f>
        <v>#REF!</v>
      </c>
      <c r="W344" s="109" t="e">
        <f>(T20D35746[[#This Row],[現金及び預金（億）]]-T20D35746[[#This Row],[負債（億）]])/T20D35746[[#This Row],[総資産]]*100</f>
        <v>#DIV/0!</v>
      </c>
    </row>
    <row r="345" spans="3:23" x14ac:dyDescent="0.25">
      <c r="C345" s="71" t="str">
        <f>IFERROR(_xll.RssMarket($A345,"市場部名称"),"")</f>
        <v/>
      </c>
      <c r="D345" s="55"/>
      <c r="E345" s="55" t="str">
        <f>IFERROR(_xll.RssMarket($A345,"前日比"),"")</f>
        <v/>
      </c>
      <c r="F345" s="75" t="str">
        <f>IFERROR(_xll.RssMarket($A345,"時価総額"),"")</f>
        <v/>
      </c>
      <c r="G345" s="75" t="e">
        <f>T20D35746[[#This Row],[時価総額]]/T20D35746[[#This Row],[現在値]]</f>
        <v>#VALUE!</v>
      </c>
      <c r="H345" s="20"/>
      <c r="I345" s="38"/>
      <c r="J345" s="20"/>
      <c r="K345" s="33"/>
      <c r="N345" s="89"/>
      <c r="O345" s="125" t="e">
        <f>ROUND(
 ((IF(OR(R345="",R345&lt;=0),20,R345)/20)
  *(L345/15))
 /(IFERROR(IF(H345&gt;0,H345,15),15)/15)
 *100,0)</f>
        <v>#REF!</v>
      </c>
      <c r="P345" s="125" t="e">
        <f>ROUND(((R345/20)*(L345/15)*(S345/15)*(1+W345/200))/(H345/15)*100,0)</f>
        <v>#REF!</v>
      </c>
      <c r="Q345" s="147" t="e">
        <f>T20D35746[[#This Row],[スコア⑤]]/T20D35746[[#This Row],[スコア③]]</f>
        <v>#REF!</v>
      </c>
      <c r="R345" s="76" t="e">
        <f>#REF!+#REF!</f>
        <v>#REF!</v>
      </c>
      <c r="W345" s="109" t="e">
        <f>(T20D35746[[#This Row],[現金及び預金（億）]]-T20D35746[[#This Row],[負債（億）]])/T20D35746[[#This Row],[総資産]]*100</f>
        <v>#DIV/0!</v>
      </c>
    </row>
    <row r="346" spans="3:23" x14ac:dyDescent="0.25">
      <c r="C346" s="71" t="str">
        <f>IFERROR(_xll.RssMarket($A346,"市場部名称"),"")</f>
        <v/>
      </c>
      <c r="D346" s="55"/>
      <c r="E346" s="55" t="str">
        <f>IFERROR(_xll.RssMarket($A346,"前日比"),"")</f>
        <v/>
      </c>
      <c r="F346" s="75" t="str">
        <f>IFERROR(_xll.RssMarket($A346,"時価総額"),"")</f>
        <v/>
      </c>
      <c r="G346" s="75" t="e">
        <f>T20D35746[[#This Row],[時価総額]]/T20D35746[[#This Row],[現在値]]</f>
        <v>#VALUE!</v>
      </c>
      <c r="H346" s="20"/>
      <c r="I346" s="38"/>
      <c r="J346" s="20"/>
      <c r="K346" s="33"/>
      <c r="N346" s="89"/>
      <c r="O346" s="125" t="e">
        <f>ROUND(
 ((IF(OR(R346="",R346&lt;=0),20,R346)/20)
  *(L346/15))
 /(IFERROR(IF(H346&gt;0,H346,15),15)/15)
 *100,0)</f>
        <v>#REF!</v>
      </c>
      <c r="P346" s="125" t="e">
        <f>ROUND(((R346/20)*(L346/15)*(S346/15)*(1+W346/200))/(H346/15)*100,0)</f>
        <v>#REF!</v>
      </c>
      <c r="Q346" s="147" t="e">
        <f>T20D35746[[#This Row],[スコア⑤]]/T20D35746[[#This Row],[スコア③]]</f>
        <v>#REF!</v>
      </c>
      <c r="R346" s="76" t="e">
        <f>#REF!+#REF!</f>
        <v>#REF!</v>
      </c>
      <c r="W346" s="109" t="e">
        <f>(T20D35746[[#This Row],[現金及び預金（億）]]-T20D35746[[#This Row],[負債（億）]])/T20D35746[[#This Row],[総資産]]*100</f>
        <v>#DIV/0!</v>
      </c>
    </row>
    <row r="347" spans="3:23" x14ac:dyDescent="0.25">
      <c r="C347" s="71" t="str">
        <f>IFERROR(_xll.RssMarket($A347,"市場部名称"),"")</f>
        <v/>
      </c>
      <c r="D347" s="55"/>
      <c r="E347" s="55" t="str">
        <f>IFERROR(_xll.RssMarket($A347,"前日比"),"")</f>
        <v/>
      </c>
      <c r="F347" s="75" t="str">
        <f>IFERROR(_xll.RssMarket($A347,"時価総額"),"")</f>
        <v/>
      </c>
      <c r="G347" s="75" t="e">
        <f>T20D35746[[#This Row],[時価総額]]/T20D35746[[#This Row],[現在値]]</f>
        <v>#VALUE!</v>
      </c>
      <c r="H347" s="20"/>
      <c r="I347" s="38"/>
      <c r="J347" s="20"/>
      <c r="K347" s="33"/>
      <c r="N347" s="89"/>
      <c r="O347" s="125" t="e">
        <f>ROUND(
 ((IF(OR(R347="",R347&lt;=0),20,R347)/20)
  *(L347/15))
 /(IFERROR(IF(H347&gt;0,H347,15),15)/15)
 *100,0)</f>
        <v>#REF!</v>
      </c>
      <c r="P347" s="125" t="e">
        <f>ROUND(((R347/20)*(L347/15)*(S347/15)*(1+W347/200))/(H347/15)*100,0)</f>
        <v>#REF!</v>
      </c>
      <c r="Q347" s="147" t="e">
        <f>T20D35746[[#This Row],[スコア⑤]]/T20D35746[[#This Row],[スコア③]]</f>
        <v>#REF!</v>
      </c>
      <c r="R347" s="76" t="e">
        <f>#REF!+#REF!</f>
        <v>#REF!</v>
      </c>
      <c r="W347" s="109" t="e">
        <f>(T20D35746[[#This Row],[現金及び預金（億）]]-T20D35746[[#This Row],[負債（億）]])/T20D35746[[#This Row],[総資産]]*100</f>
        <v>#DIV/0!</v>
      </c>
    </row>
    <row r="348" spans="3:23" x14ac:dyDescent="0.25">
      <c r="C348" s="71" t="str">
        <f>IFERROR(_xll.RssMarket($A348,"市場部名称"),"")</f>
        <v/>
      </c>
      <c r="D348" s="55"/>
      <c r="E348" s="55" t="str">
        <f>IFERROR(_xll.RssMarket($A348,"前日比"),"")</f>
        <v/>
      </c>
      <c r="F348" s="75" t="str">
        <f>IFERROR(_xll.RssMarket($A348,"時価総額"),"")</f>
        <v/>
      </c>
      <c r="G348" s="75" t="e">
        <f>T20D35746[[#This Row],[時価総額]]/T20D35746[[#This Row],[現在値]]</f>
        <v>#VALUE!</v>
      </c>
      <c r="H348" s="20"/>
      <c r="I348" s="38"/>
      <c r="J348" s="20"/>
      <c r="K348" s="33"/>
      <c r="N348" s="89"/>
      <c r="O348" s="125" t="e">
        <f>ROUND(
 ((IF(OR(R348="",R348&lt;=0),20,R348)/20)
  *(L348/15))
 /(IFERROR(IF(H348&gt;0,H348,15),15)/15)
 *100,0)</f>
        <v>#REF!</v>
      </c>
      <c r="P348" s="125" t="e">
        <f>ROUND(((R348/20)*(L348/15)*(S348/15)*(1+W348/200))/(H348/15)*100,0)</f>
        <v>#REF!</v>
      </c>
      <c r="Q348" s="147" t="e">
        <f>T20D35746[[#This Row],[スコア⑤]]/T20D35746[[#This Row],[スコア③]]</f>
        <v>#REF!</v>
      </c>
      <c r="R348" s="76" t="e">
        <f>#REF!+#REF!</f>
        <v>#REF!</v>
      </c>
      <c r="W348" s="109" t="e">
        <f>(T20D35746[[#This Row],[現金及び預金（億）]]-T20D35746[[#This Row],[負債（億）]])/T20D35746[[#This Row],[総資産]]*100</f>
        <v>#DIV/0!</v>
      </c>
    </row>
    <row r="349" spans="3:23" x14ac:dyDescent="0.25">
      <c r="C349" s="71" t="str">
        <f>IFERROR(_xll.RssMarket($A349,"市場部名称"),"")</f>
        <v/>
      </c>
      <c r="D349" s="55"/>
      <c r="E349" s="55" t="str">
        <f>IFERROR(_xll.RssMarket($A349,"前日比"),"")</f>
        <v/>
      </c>
      <c r="F349" s="75" t="str">
        <f>IFERROR(_xll.RssMarket($A349,"時価総額"),"")</f>
        <v/>
      </c>
      <c r="G349" s="75" t="e">
        <f>T20D35746[[#This Row],[時価総額]]/T20D35746[[#This Row],[現在値]]</f>
        <v>#VALUE!</v>
      </c>
      <c r="H349" s="20"/>
      <c r="I349" s="38"/>
      <c r="J349" s="20"/>
      <c r="K349" s="33"/>
      <c r="N349" s="89"/>
      <c r="O349" s="125" t="e">
        <f>ROUND(
 ((IF(OR(R349="",R349&lt;=0),20,R349)/20)
  *(L349/15))
 /(IFERROR(IF(H349&gt;0,H349,15),15)/15)
 *100,0)</f>
        <v>#REF!</v>
      </c>
      <c r="P349" s="125" t="e">
        <f>ROUND(((R349/20)*(L349/15)*(S349/15)*(1+W349/200))/(H349/15)*100,0)</f>
        <v>#REF!</v>
      </c>
      <c r="Q349" s="147" t="e">
        <f>T20D35746[[#This Row],[スコア⑤]]/T20D35746[[#This Row],[スコア③]]</f>
        <v>#REF!</v>
      </c>
      <c r="R349" s="76" t="e">
        <f>#REF!+#REF!</f>
        <v>#REF!</v>
      </c>
      <c r="W349" s="109" t="e">
        <f>(T20D35746[[#This Row],[現金及び預金（億）]]-T20D35746[[#This Row],[負債（億）]])/T20D35746[[#This Row],[総資産]]*100</f>
        <v>#DIV/0!</v>
      </c>
    </row>
    <row r="350" spans="3:23" x14ac:dyDescent="0.25">
      <c r="C350" s="71" t="str">
        <f>IFERROR(_xll.RssMarket($A350,"市場部名称"),"")</f>
        <v/>
      </c>
      <c r="D350" s="55"/>
      <c r="E350" s="55" t="str">
        <f>IFERROR(_xll.RssMarket($A350,"前日比"),"")</f>
        <v/>
      </c>
      <c r="F350" s="75" t="str">
        <f>IFERROR(_xll.RssMarket($A350,"時価総額"),"")</f>
        <v/>
      </c>
      <c r="G350" s="75" t="e">
        <f>T20D35746[[#This Row],[時価総額]]/T20D35746[[#This Row],[現在値]]</f>
        <v>#VALUE!</v>
      </c>
      <c r="H350" s="20"/>
      <c r="I350" s="38"/>
      <c r="J350" s="20"/>
      <c r="K350" s="33"/>
      <c r="N350" s="89"/>
      <c r="O350" s="125" t="e">
        <f>ROUND(
 ((IF(OR(R350="",R350&lt;=0),20,R350)/20)
  *(L350/15))
 /(IFERROR(IF(H350&gt;0,H350,15),15)/15)
 *100,0)</f>
        <v>#REF!</v>
      </c>
      <c r="P350" s="125" t="e">
        <f>ROUND(((R350/20)*(L350/15)*(S350/15)*(1+W350/200))/(H350/15)*100,0)</f>
        <v>#REF!</v>
      </c>
      <c r="Q350" s="147" t="e">
        <f>T20D35746[[#This Row],[スコア⑤]]/T20D35746[[#This Row],[スコア③]]</f>
        <v>#REF!</v>
      </c>
      <c r="R350" s="76" t="e">
        <f>#REF!+#REF!</f>
        <v>#REF!</v>
      </c>
      <c r="W350" s="109" t="e">
        <f>(T20D35746[[#This Row],[現金及び預金（億）]]-T20D35746[[#This Row],[負債（億）]])/T20D35746[[#This Row],[総資産]]*100</f>
        <v>#DIV/0!</v>
      </c>
    </row>
    <row r="351" spans="3:23" x14ac:dyDescent="0.25">
      <c r="C351" s="71" t="str">
        <f>IFERROR(_xll.RssMarket($A351,"市場部名称"),"")</f>
        <v/>
      </c>
      <c r="D351" s="55"/>
      <c r="E351" s="55" t="str">
        <f>IFERROR(_xll.RssMarket($A351,"前日比"),"")</f>
        <v/>
      </c>
      <c r="F351" s="75" t="str">
        <f>IFERROR(_xll.RssMarket($A351,"時価総額"),"")</f>
        <v/>
      </c>
      <c r="G351" s="75" t="e">
        <f>T20D35746[[#This Row],[時価総額]]/T20D35746[[#This Row],[現在値]]</f>
        <v>#VALUE!</v>
      </c>
      <c r="H351" s="20"/>
      <c r="I351" s="38"/>
      <c r="J351" s="20"/>
      <c r="K351" s="33"/>
      <c r="N351" s="89"/>
      <c r="O351" s="125" t="e">
        <f>ROUND(
 ((IF(OR(R351="",R351&lt;=0),20,R351)/20)
  *(L351/15))
 /(IFERROR(IF(H351&gt;0,H351,15),15)/15)
 *100,0)</f>
        <v>#REF!</v>
      </c>
      <c r="P351" s="125" t="e">
        <f>ROUND(((R351/20)*(L351/15)*(S351/15)*(1+W351/200))/(H351/15)*100,0)</f>
        <v>#REF!</v>
      </c>
      <c r="Q351" s="147" t="e">
        <f>T20D35746[[#This Row],[スコア⑤]]/T20D35746[[#This Row],[スコア③]]</f>
        <v>#REF!</v>
      </c>
      <c r="R351" s="76" t="e">
        <f>#REF!+#REF!</f>
        <v>#REF!</v>
      </c>
      <c r="W351" s="109" t="e">
        <f>(T20D35746[[#This Row],[現金及び預金（億）]]-T20D35746[[#This Row],[負債（億）]])/T20D35746[[#This Row],[総資産]]*100</f>
        <v>#DIV/0!</v>
      </c>
    </row>
    <row r="352" spans="3:23" x14ac:dyDescent="0.25">
      <c r="C352" s="71" t="str">
        <f>IFERROR(_xll.RssMarket($A352,"市場部名称"),"")</f>
        <v/>
      </c>
      <c r="D352" s="55"/>
      <c r="E352" s="55" t="str">
        <f>IFERROR(_xll.RssMarket($A352,"前日比"),"")</f>
        <v/>
      </c>
      <c r="F352" s="75" t="str">
        <f>IFERROR(_xll.RssMarket($A352,"時価総額"),"")</f>
        <v/>
      </c>
      <c r="G352" s="75" t="e">
        <f>T20D35746[[#This Row],[時価総額]]/T20D35746[[#This Row],[現在値]]</f>
        <v>#VALUE!</v>
      </c>
      <c r="H352" s="20"/>
      <c r="I352" s="38"/>
      <c r="J352" s="20"/>
      <c r="K352" s="33"/>
      <c r="N352" s="89"/>
      <c r="O352" s="125" t="e">
        <f>ROUND(
 ((IF(OR(R352="",R352&lt;=0),20,R352)/20)
  *(L352/15))
 /(IFERROR(IF(H352&gt;0,H352,15),15)/15)
 *100,0)</f>
        <v>#REF!</v>
      </c>
      <c r="P352" s="125" t="e">
        <f>ROUND(((R352/20)*(L352/15)*(S352/15)*(1+W352/200))/(H352/15)*100,0)</f>
        <v>#REF!</v>
      </c>
      <c r="Q352" s="147" t="e">
        <f>T20D35746[[#This Row],[スコア⑤]]/T20D35746[[#This Row],[スコア③]]</f>
        <v>#REF!</v>
      </c>
      <c r="R352" s="76" t="e">
        <f>#REF!+#REF!</f>
        <v>#REF!</v>
      </c>
      <c r="W352" s="109" t="e">
        <f>(T20D35746[[#This Row],[現金及び預金（億）]]-T20D35746[[#This Row],[負債（億）]])/T20D35746[[#This Row],[総資産]]*100</f>
        <v>#DIV/0!</v>
      </c>
    </row>
    <row r="353" spans="3:23" x14ac:dyDescent="0.25">
      <c r="C353" s="71" t="str">
        <f>IFERROR(_xll.RssMarket($A353,"市場部名称"),"")</f>
        <v/>
      </c>
      <c r="D353" s="55"/>
      <c r="E353" s="55" t="str">
        <f>IFERROR(_xll.RssMarket($A353,"前日比"),"")</f>
        <v/>
      </c>
      <c r="F353" s="75" t="str">
        <f>IFERROR(_xll.RssMarket($A353,"時価総額"),"")</f>
        <v/>
      </c>
      <c r="G353" s="75" t="e">
        <f>T20D35746[[#This Row],[時価総額]]/T20D35746[[#This Row],[現在値]]</f>
        <v>#VALUE!</v>
      </c>
      <c r="H353" s="20"/>
      <c r="I353" s="38"/>
      <c r="J353" s="20"/>
      <c r="K353" s="33"/>
      <c r="N353" s="89"/>
      <c r="O353" s="125" t="e">
        <f>ROUND(
 ((IF(OR(R353="",R353&lt;=0),20,R353)/20)
  *(L353/15))
 /(IFERROR(IF(H353&gt;0,H353,15),15)/15)
 *100,0)</f>
        <v>#REF!</v>
      </c>
      <c r="P353" s="125" t="e">
        <f>ROUND(((R353/20)*(L353/15)*(S353/15)*(1+W353/200))/(H353/15)*100,0)</f>
        <v>#REF!</v>
      </c>
      <c r="Q353" s="147" t="e">
        <f>T20D35746[[#This Row],[スコア⑤]]/T20D35746[[#This Row],[スコア③]]</f>
        <v>#REF!</v>
      </c>
      <c r="R353" s="76" t="e">
        <f>#REF!+#REF!</f>
        <v>#REF!</v>
      </c>
      <c r="W353" s="109" t="e">
        <f>(T20D35746[[#This Row],[現金及び預金（億）]]-T20D35746[[#This Row],[負債（億）]])/T20D35746[[#This Row],[総資産]]*100</f>
        <v>#DIV/0!</v>
      </c>
    </row>
    <row r="354" spans="3:23" x14ac:dyDescent="0.25">
      <c r="C354" s="71" t="str">
        <f>IFERROR(_xll.RssMarket($A354,"市場部名称"),"")</f>
        <v/>
      </c>
      <c r="D354" s="55"/>
      <c r="E354" s="55" t="str">
        <f>IFERROR(_xll.RssMarket($A354,"前日比"),"")</f>
        <v/>
      </c>
      <c r="F354" s="75" t="str">
        <f>IFERROR(_xll.RssMarket($A354,"時価総額"),"")</f>
        <v/>
      </c>
      <c r="G354" s="75" t="e">
        <f>T20D35746[[#This Row],[時価総額]]/T20D35746[[#This Row],[現在値]]</f>
        <v>#VALUE!</v>
      </c>
      <c r="H354" s="20"/>
      <c r="I354" s="38"/>
      <c r="J354" s="20"/>
      <c r="K354" s="33"/>
      <c r="N354" s="89"/>
      <c r="O354" s="125" t="e">
        <f>ROUND(
 ((IF(OR(R354="",R354&lt;=0),20,R354)/20)
  *(L354/15))
 /(IFERROR(IF(H354&gt;0,H354,15),15)/15)
 *100,0)</f>
        <v>#REF!</v>
      </c>
      <c r="P354" s="125" t="e">
        <f>ROUND(((R354/20)*(L354/15)*(S354/15)*(1+W354/200))/(H354/15)*100,0)</f>
        <v>#REF!</v>
      </c>
      <c r="Q354" s="147" t="e">
        <f>T20D35746[[#This Row],[スコア⑤]]/T20D35746[[#This Row],[スコア③]]</f>
        <v>#REF!</v>
      </c>
      <c r="R354" s="76" t="e">
        <f>#REF!+#REF!</f>
        <v>#REF!</v>
      </c>
      <c r="W354" s="109" t="e">
        <f>(T20D35746[[#This Row],[現金及び預金（億）]]-T20D35746[[#This Row],[負債（億）]])/T20D35746[[#This Row],[総資産]]*100</f>
        <v>#DIV/0!</v>
      </c>
    </row>
    <row r="355" spans="3:23" x14ac:dyDescent="0.25">
      <c r="C355" s="71" t="str">
        <f>IFERROR(_xll.RssMarket($A355,"市場部名称"),"")</f>
        <v/>
      </c>
      <c r="D355" s="55"/>
      <c r="E355" s="55" t="str">
        <f>IFERROR(_xll.RssMarket($A355,"前日比"),"")</f>
        <v/>
      </c>
      <c r="F355" s="75" t="str">
        <f>IFERROR(_xll.RssMarket($A355,"時価総額"),"")</f>
        <v/>
      </c>
      <c r="G355" s="75" t="e">
        <f>T20D35746[[#This Row],[時価総額]]/T20D35746[[#This Row],[現在値]]</f>
        <v>#VALUE!</v>
      </c>
      <c r="H355" s="20"/>
      <c r="I355" s="38"/>
      <c r="J355" s="20"/>
      <c r="K355" s="33"/>
      <c r="N355" s="89"/>
      <c r="O355" s="125" t="e">
        <f>ROUND(
 ((IF(OR(R355="",R355&lt;=0),20,R355)/20)
  *(L355/15))
 /(IFERROR(IF(H355&gt;0,H355,15),15)/15)
 *100,0)</f>
        <v>#REF!</v>
      </c>
      <c r="P355" s="125" t="e">
        <f>ROUND(((R355/20)*(L355/15)*(S355/15)*(1+W355/200))/(H355/15)*100,0)</f>
        <v>#REF!</v>
      </c>
      <c r="Q355" s="147" t="e">
        <f>T20D35746[[#This Row],[スコア⑤]]/T20D35746[[#This Row],[スコア③]]</f>
        <v>#REF!</v>
      </c>
      <c r="R355" s="76" t="e">
        <f>#REF!+#REF!</f>
        <v>#REF!</v>
      </c>
      <c r="W355" s="109" t="e">
        <f>(T20D35746[[#This Row],[現金及び預金（億）]]-T20D35746[[#This Row],[負債（億）]])/T20D35746[[#This Row],[総資産]]*100</f>
        <v>#DIV/0!</v>
      </c>
    </row>
    <row r="356" spans="3:23" x14ac:dyDescent="0.25">
      <c r="C356" s="71" t="str">
        <f>IFERROR(_xll.RssMarket($A356,"市場部名称"),"")</f>
        <v/>
      </c>
      <c r="D356" s="55"/>
      <c r="E356" s="55" t="str">
        <f>IFERROR(_xll.RssMarket($A356,"前日比"),"")</f>
        <v/>
      </c>
      <c r="F356" s="75" t="str">
        <f>IFERROR(_xll.RssMarket($A356,"時価総額"),"")</f>
        <v/>
      </c>
      <c r="G356" s="75" t="e">
        <f>T20D35746[[#This Row],[時価総額]]/T20D35746[[#This Row],[現在値]]</f>
        <v>#VALUE!</v>
      </c>
      <c r="H356" s="20"/>
      <c r="I356" s="38"/>
      <c r="J356" s="20"/>
      <c r="K356" s="33"/>
      <c r="N356" s="89"/>
      <c r="O356" s="125" t="e">
        <f>ROUND(
 ((IF(OR(R356="",R356&lt;=0),20,R356)/20)
  *(L356/15))
 /(IFERROR(IF(H356&gt;0,H356,15),15)/15)
 *100,0)</f>
        <v>#REF!</v>
      </c>
      <c r="P356" s="125" t="e">
        <f>ROUND(((R356/20)*(L356/15)*(S356/15)*(1+W356/200))/(H356/15)*100,0)</f>
        <v>#REF!</v>
      </c>
      <c r="Q356" s="147" t="e">
        <f>T20D35746[[#This Row],[スコア⑤]]/T20D35746[[#This Row],[スコア③]]</f>
        <v>#REF!</v>
      </c>
      <c r="R356" s="76" t="e">
        <f>#REF!+#REF!</f>
        <v>#REF!</v>
      </c>
      <c r="W356" s="109" t="e">
        <f>(T20D35746[[#This Row],[現金及び預金（億）]]-T20D35746[[#This Row],[負債（億）]])/T20D35746[[#This Row],[総資産]]*100</f>
        <v>#DIV/0!</v>
      </c>
    </row>
    <row r="357" spans="3:23" x14ac:dyDescent="0.25">
      <c r="C357" s="71" t="str">
        <f>IFERROR(_xll.RssMarket($A357,"市場部名称"),"")</f>
        <v/>
      </c>
      <c r="D357" s="55"/>
      <c r="E357" s="55" t="str">
        <f>IFERROR(_xll.RssMarket($A357,"前日比"),"")</f>
        <v/>
      </c>
      <c r="F357" s="75" t="str">
        <f>IFERROR(_xll.RssMarket($A357,"時価総額"),"")</f>
        <v/>
      </c>
      <c r="G357" s="75" t="e">
        <f>T20D35746[[#This Row],[時価総額]]/T20D35746[[#This Row],[現在値]]</f>
        <v>#VALUE!</v>
      </c>
      <c r="H357" s="20"/>
      <c r="I357" s="38"/>
      <c r="J357" s="20"/>
      <c r="K357" s="33"/>
      <c r="N357" s="89"/>
      <c r="O357" s="125" t="e">
        <f>ROUND(
 ((IF(OR(R357="",R357&lt;=0),20,R357)/20)
  *(L357/15))
 /(IFERROR(IF(H357&gt;0,H357,15),15)/15)
 *100,0)</f>
        <v>#REF!</v>
      </c>
      <c r="P357" s="125" t="e">
        <f>ROUND(((R357/20)*(L357/15)*(S357/15)*(1+W357/200))/(H357/15)*100,0)</f>
        <v>#REF!</v>
      </c>
      <c r="Q357" s="147" t="e">
        <f>T20D35746[[#This Row],[スコア⑤]]/T20D35746[[#This Row],[スコア③]]</f>
        <v>#REF!</v>
      </c>
      <c r="R357" s="76" t="e">
        <f>#REF!+#REF!</f>
        <v>#REF!</v>
      </c>
      <c r="W357" s="109" t="e">
        <f>(T20D35746[[#This Row],[現金及び預金（億）]]-T20D35746[[#This Row],[負債（億）]])/T20D35746[[#This Row],[総資産]]*100</f>
        <v>#DIV/0!</v>
      </c>
    </row>
    <row r="358" spans="3:23" x14ac:dyDescent="0.25">
      <c r="C358" s="71" t="str">
        <f>IFERROR(_xll.RssMarket($A358,"市場部名称"),"")</f>
        <v/>
      </c>
      <c r="D358" s="55"/>
      <c r="E358" s="55" t="str">
        <f>IFERROR(_xll.RssMarket($A358,"前日比"),"")</f>
        <v/>
      </c>
      <c r="F358" s="75" t="str">
        <f>IFERROR(_xll.RssMarket($A358,"時価総額"),"")</f>
        <v/>
      </c>
      <c r="G358" s="75" t="e">
        <f>T20D35746[[#This Row],[時価総額]]/T20D35746[[#This Row],[現在値]]</f>
        <v>#VALUE!</v>
      </c>
      <c r="H358" s="20"/>
      <c r="I358" s="38"/>
      <c r="J358" s="20"/>
      <c r="K358" s="33"/>
      <c r="N358" s="89"/>
      <c r="O358" s="125" t="e">
        <f>ROUND(
 ((IF(OR(R358="",R358&lt;=0),20,R358)/20)
  *(L358/15))
 /(IFERROR(IF(H358&gt;0,H358,15),15)/15)
 *100,0)</f>
        <v>#REF!</v>
      </c>
      <c r="P358" s="125" t="e">
        <f>ROUND(((R358/20)*(L358/15)*(S358/15)*(1+W358/200))/(H358/15)*100,0)</f>
        <v>#REF!</v>
      </c>
      <c r="Q358" s="147" t="e">
        <f>T20D35746[[#This Row],[スコア⑤]]/T20D35746[[#This Row],[スコア③]]</f>
        <v>#REF!</v>
      </c>
      <c r="R358" s="76" t="e">
        <f>#REF!+#REF!</f>
        <v>#REF!</v>
      </c>
      <c r="W358" s="109" t="e">
        <f>(T20D35746[[#This Row],[現金及び預金（億）]]-T20D35746[[#This Row],[負債（億）]])/T20D35746[[#This Row],[総資産]]*100</f>
        <v>#DIV/0!</v>
      </c>
    </row>
    <row r="359" spans="3:23" x14ac:dyDescent="0.25">
      <c r="C359" s="71" t="str">
        <f>IFERROR(_xll.RssMarket($A359,"市場部名称"),"")</f>
        <v/>
      </c>
      <c r="D359" s="55"/>
      <c r="E359" s="55" t="str">
        <f>IFERROR(_xll.RssMarket($A359,"前日比"),"")</f>
        <v/>
      </c>
      <c r="F359" s="75" t="str">
        <f>IFERROR(_xll.RssMarket($A359,"時価総額"),"")</f>
        <v/>
      </c>
      <c r="G359" s="75" t="e">
        <f>T20D35746[[#This Row],[時価総額]]/T20D35746[[#This Row],[現在値]]</f>
        <v>#VALUE!</v>
      </c>
      <c r="H359" s="20"/>
      <c r="I359" s="38"/>
      <c r="J359" s="20"/>
      <c r="K359" s="33"/>
      <c r="N359" s="89"/>
      <c r="O359" s="125" t="e">
        <f>ROUND(
 ((IF(OR(R359="",R359&lt;=0),20,R359)/20)
  *(L359/15))
 /(IFERROR(IF(H359&gt;0,H359,15),15)/15)
 *100,0)</f>
        <v>#REF!</v>
      </c>
      <c r="P359" s="125" t="e">
        <f>ROUND(((R359/20)*(L359/15)*(S359/15)*(1+W359/200))/(H359/15)*100,0)</f>
        <v>#REF!</v>
      </c>
      <c r="Q359" s="147" t="e">
        <f>T20D35746[[#This Row],[スコア⑤]]/T20D35746[[#This Row],[スコア③]]</f>
        <v>#REF!</v>
      </c>
      <c r="R359" s="76" t="e">
        <f>#REF!+#REF!</f>
        <v>#REF!</v>
      </c>
      <c r="W359" s="109" t="e">
        <f>(T20D35746[[#This Row],[現金及び預金（億）]]-T20D35746[[#This Row],[負債（億）]])/T20D35746[[#This Row],[総資産]]*100</f>
        <v>#DIV/0!</v>
      </c>
    </row>
    <row r="360" spans="3:23" x14ac:dyDescent="0.25">
      <c r="C360" s="71" t="str">
        <f>IFERROR(_xll.RssMarket($A360,"市場部名称"),"")</f>
        <v/>
      </c>
      <c r="D360" s="55"/>
      <c r="E360" s="55" t="str">
        <f>IFERROR(_xll.RssMarket($A360,"前日比"),"")</f>
        <v/>
      </c>
      <c r="F360" s="75" t="str">
        <f>IFERROR(_xll.RssMarket($A360,"時価総額"),"")</f>
        <v/>
      </c>
      <c r="G360" s="75" t="e">
        <f>T20D35746[[#This Row],[時価総額]]/T20D35746[[#This Row],[現在値]]</f>
        <v>#VALUE!</v>
      </c>
      <c r="H360" s="20"/>
      <c r="I360" s="38"/>
      <c r="J360" s="20"/>
      <c r="K360" s="33"/>
      <c r="N360" s="89"/>
      <c r="O360" s="125" t="e">
        <f>ROUND(
 ((IF(OR(R360="",R360&lt;=0),20,R360)/20)
  *(L360/15))
 /(IFERROR(IF(H360&gt;0,H360,15),15)/15)
 *100,0)</f>
        <v>#REF!</v>
      </c>
      <c r="P360" s="125" t="e">
        <f>ROUND(((R360/20)*(L360/15)*(S360/15)*(1+W360/200))/(H360/15)*100,0)</f>
        <v>#REF!</v>
      </c>
      <c r="Q360" s="147" t="e">
        <f>T20D35746[[#This Row],[スコア⑤]]/T20D35746[[#This Row],[スコア③]]</f>
        <v>#REF!</v>
      </c>
      <c r="R360" s="76" t="e">
        <f>#REF!+#REF!</f>
        <v>#REF!</v>
      </c>
      <c r="W360" s="109" t="e">
        <f>(T20D35746[[#This Row],[現金及び預金（億）]]-T20D35746[[#This Row],[負債（億）]])/T20D35746[[#This Row],[総資産]]*100</f>
        <v>#DIV/0!</v>
      </c>
    </row>
    <row r="361" spans="3:23" x14ac:dyDescent="0.25">
      <c r="C361" s="71" t="str">
        <f>IFERROR(_xll.RssMarket($A361,"市場部名称"),"")</f>
        <v/>
      </c>
      <c r="D361" s="55"/>
      <c r="E361" s="55" t="str">
        <f>IFERROR(_xll.RssMarket($A361,"前日比"),"")</f>
        <v/>
      </c>
      <c r="F361" s="75" t="str">
        <f>IFERROR(_xll.RssMarket($A361,"時価総額"),"")</f>
        <v/>
      </c>
      <c r="G361" s="75" t="e">
        <f>T20D35746[[#This Row],[時価総額]]/T20D35746[[#This Row],[現在値]]</f>
        <v>#VALUE!</v>
      </c>
      <c r="H361" s="20"/>
      <c r="I361" s="38"/>
      <c r="J361" s="20"/>
      <c r="K361" s="33"/>
      <c r="N361" s="89"/>
      <c r="O361" s="125" t="e">
        <f>ROUND(
 ((IF(OR(R361="",R361&lt;=0),20,R361)/20)
  *(L361/15))
 /(IFERROR(IF(H361&gt;0,H361,15),15)/15)
 *100,0)</f>
        <v>#REF!</v>
      </c>
      <c r="P361" s="125" t="e">
        <f>ROUND(((R361/20)*(L361/15)*(S361/15)*(1+W361/200))/(H361/15)*100,0)</f>
        <v>#REF!</v>
      </c>
      <c r="Q361" s="147" t="e">
        <f>T20D35746[[#This Row],[スコア⑤]]/T20D35746[[#This Row],[スコア③]]</f>
        <v>#REF!</v>
      </c>
      <c r="R361" s="76" t="e">
        <f>#REF!+#REF!</f>
        <v>#REF!</v>
      </c>
      <c r="W361" s="109" t="e">
        <f>(T20D35746[[#This Row],[現金及び預金（億）]]-T20D35746[[#This Row],[負債（億）]])/T20D35746[[#This Row],[総資産]]*100</f>
        <v>#DIV/0!</v>
      </c>
    </row>
    <row r="362" spans="3:23" x14ac:dyDescent="0.25">
      <c r="C362" s="71" t="str">
        <f>IFERROR(_xll.RssMarket($A362,"市場部名称"),"")</f>
        <v/>
      </c>
      <c r="D362" s="55"/>
      <c r="E362" s="55" t="str">
        <f>IFERROR(_xll.RssMarket($A362,"前日比"),"")</f>
        <v/>
      </c>
      <c r="F362" s="75" t="str">
        <f>IFERROR(_xll.RssMarket($A362,"時価総額"),"")</f>
        <v/>
      </c>
      <c r="G362" s="75" t="e">
        <f>T20D35746[[#This Row],[時価総額]]/T20D35746[[#This Row],[現在値]]</f>
        <v>#VALUE!</v>
      </c>
      <c r="H362" s="20"/>
      <c r="I362" s="38"/>
      <c r="J362" s="20"/>
      <c r="K362" s="33"/>
      <c r="N362" s="89"/>
      <c r="O362" s="125" t="e">
        <f>ROUND(
 ((IF(OR(R362="",R362&lt;=0),20,R362)/20)
  *(L362/15))
 /(IFERROR(IF(H362&gt;0,H362,15),15)/15)
 *100,0)</f>
        <v>#REF!</v>
      </c>
      <c r="P362" s="125" t="e">
        <f>ROUND(((R362/20)*(L362/15)*(S362/15)*(1+W362/200))/(H362/15)*100,0)</f>
        <v>#REF!</v>
      </c>
      <c r="Q362" s="147" t="e">
        <f>T20D35746[[#This Row],[スコア⑤]]/T20D35746[[#This Row],[スコア③]]</f>
        <v>#REF!</v>
      </c>
      <c r="R362" s="76" t="e">
        <f>#REF!+#REF!</f>
        <v>#REF!</v>
      </c>
      <c r="W362" s="109" t="e">
        <f>(T20D35746[[#This Row],[現金及び預金（億）]]-T20D35746[[#This Row],[負債（億）]])/T20D35746[[#This Row],[総資産]]*100</f>
        <v>#DIV/0!</v>
      </c>
    </row>
    <row r="363" spans="3:23" x14ac:dyDescent="0.25">
      <c r="C363" s="71" t="str">
        <f>IFERROR(_xll.RssMarket($A363,"市場部名称"),"")</f>
        <v/>
      </c>
      <c r="D363" s="55"/>
      <c r="E363" s="55" t="str">
        <f>IFERROR(_xll.RssMarket($A363,"前日比"),"")</f>
        <v/>
      </c>
      <c r="F363" s="75" t="str">
        <f>IFERROR(_xll.RssMarket($A363,"時価総額"),"")</f>
        <v/>
      </c>
      <c r="G363" s="75" t="e">
        <f>T20D35746[[#This Row],[時価総額]]/T20D35746[[#This Row],[現在値]]</f>
        <v>#VALUE!</v>
      </c>
      <c r="H363" s="20"/>
      <c r="I363" s="38"/>
      <c r="J363" s="20"/>
      <c r="K363" s="33"/>
      <c r="N363" s="89"/>
      <c r="O363" s="125" t="e">
        <f>ROUND(
 ((IF(OR(R363="",R363&lt;=0),20,R363)/20)
  *(L363/15))
 /(IFERROR(IF(H363&gt;0,H363,15),15)/15)
 *100,0)</f>
        <v>#REF!</v>
      </c>
      <c r="P363" s="125" t="e">
        <f>ROUND(((R363/20)*(L363/15)*(S363/15)*(1+W363/200))/(H363/15)*100,0)</f>
        <v>#REF!</v>
      </c>
      <c r="Q363" s="147" t="e">
        <f>T20D35746[[#This Row],[スコア⑤]]/T20D35746[[#This Row],[スコア③]]</f>
        <v>#REF!</v>
      </c>
      <c r="R363" s="76" t="e">
        <f>#REF!+#REF!</f>
        <v>#REF!</v>
      </c>
      <c r="W363" s="109" t="e">
        <f>(T20D35746[[#This Row],[現金及び預金（億）]]-T20D35746[[#This Row],[負債（億）]])/T20D35746[[#This Row],[総資産]]*100</f>
        <v>#DIV/0!</v>
      </c>
    </row>
    <row r="364" spans="3:23" x14ac:dyDescent="0.25">
      <c r="C364" s="71" t="str">
        <f>IFERROR(_xll.RssMarket($A364,"市場部名称"),"")</f>
        <v/>
      </c>
      <c r="D364" s="55"/>
      <c r="E364" s="55" t="str">
        <f>IFERROR(_xll.RssMarket($A364,"前日比"),"")</f>
        <v/>
      </c>
      <c r="F364" s="75" t="str">
        <f>IFERROR(_xll.RssMarket($A364,"時価総額"),"")</f>
        <v/>
      </c>
      <c r="G364" s="75" t="e">
        <f>T20D35746[[#This Row],[時価総額]]/T20D35746[[#This Row],[現在値]]</f>
        <v>#VALUE!</v>
      </c>
      <c r="H364" s="20"/>
      <c r="I364" s="38"/>
      <c r="J364" s="20"/>
      <c r="K364" s="33"/>
      <c r="N364" s="89"/>
      <c r="O364" s="125" t="e">
        <f>ROUND(
 ((IF(OR(R364="",R364&lt;=0),20,R364)/20)
  *(L364/15))
 /(IFERROR(IF(H364&gt;0,H364,15),15)/15)
 *100,0)</f>
        <v>#REF!</v>
      </c>
      <c r="P364" s="125" t="e">
        <f>ROUND(((R364/20)*(L364/15)*(S364/15)*(1+W364/200))/(H364/15)*100,0)</f>
        <v>#REF!</v>
      </c>
      <c r="Q364" s="147" t="e">
        <f>T20D35746[[#This Row],[スコア⑤]]/T20D35746[[#This Row],[スコア③]]</f>
        <v>#REF!</v>
      </c>
      <c r="R364" s="76" t="e">
        <f>#REF!+#REF!</f>
        <v>#REF!</v>
      </c>
      <c r="W364" s="109" t="e">
        <f>(T20D35746[[#This Row],[現金及び預金（億）]]-T20D35746[[#This Row],[負債（億）]])/T20D35746[[#This Row],[総資産]]*100</f>
        <v>#DIV/0!</v>
      </c>
    </row>
    <row r="365" spans="3:23" x14ac:dyDescent="0.25">
      <c r="C365" s="71" t="str">
        <f>IFERROR(_xll.RssMarket($A365,"市場部名称"),"")</f>
        <v/>
      </c>
      <c r="D365" s="55"/>
      <c r="E365" s="55" t="str">
        <f>IFERROR(_xll.RssMarket($A365,"前日比"),"")</f>
        <v/>
      </c>
      <c r="F365" s="75" t="str">
        <f>IFERROR(_xll.RssMarket($A365,"時価総額"),"")</f>
        <v/>
      </c>
      <c r="G365" s="75" t="e">
        <f>T20D35746[[#This Row],[時価総額]]/T20D35746[[#This Row],[現在値]]</f>
        <v>#VALUE!</v>
      </c>
      <c r="H365" s="20"/>
      <c r="I365" s="38"/>
      <c r="J365" s="20"/>
      <c r="K365" s="33"/>
      <c r="N365" s="89"/>
      <c r="O365" s="125" t="e">
        <f>ROUND(
 ((IF(OR(R365="",R365&lt;=0),20,R365)/20)
  *(L365/15))
 /(IFERROR(IF(H365&gt;0,H365,15),15)/15)
 *100,0)</f>
        <v>#REF!</v>
      </c>
      <c r="P365" s="125" t="e">
        <f>ROUND(((R365/20)*(L365/15)*(S365/15)*(1+W365/200))/(H365/15)*100,0)</f>
        <v>#REF!</v>
      </c>
      <c r="Q365" s="147" t="e">
        <f>T20D35746[[#This Row],[スコア⑤]]/T20D35746[[#This Row],[スコア③]]</f>
        <v>#REF!</v>
      </c>
      <c r="R365" s="76" t="e">
        <f>#REF!+#REF!</f>
        <v>#REF!</v>
      </c>
      <c r="W365" s="109" t="e">
        <f>(T20D35746[[#This Row],[現金及び預金（億）]]-T20D35746[[#This Row],[負債（億）]])/T20D35746[[#This Row],[総資産]]*100</f>
        <v>#DIV/0!</v>
      </c>
    </row>
    <row r="366" spans="3:23" x14ac:dyDescent="0.25">
      <c r="C366" s="71" t="str">
        <f>IFERROR(_xll.RssMarket($A366,"市場部名称"),"")</f>
        <v/>
      </c>
      <c r="D366" s="55"/>
      <c r="E366" s="55" t="str">
        <f>IFERROR(_xll.RssMarket($A366,"前日比"),"")</f>
        <v/>
      </c>
      <c r="F366" s="75" t="str">
        <f>IFERROR(_xll.RssMarket($A366,"時価総額"),"")</f>
        <v/>
      </c>
      <c r="G366" s="75" t="e">
        <f>T20D35746[[#This Row],[時価総額]]/T20D35746[[#This Row],[現在値]]</f>
        <v>#VALUE!</v>
      </c>
      <c r="H366" s="20"/>
      <c r="I366" s="38"/>
      <c r="J366" s="20"/>
      <c r="K366" s="33"/>
      <c r="N366" s="89"/>
      <c r="O366" s="125" t="e">
        <f>ROUND(
 ((IF(OR(R366="",R366&lt;=0),20,R366)/20)
  *(L366/15))
 /(IFERROR(IF(H366&gt;0,H366,15),15)/15)
 *100,0)</f>
        <v>#REF!</v>
      </c>
      <c r="P366" s="125" t="e">
        <f>ROUND(((R366/20)*(L366/15)*(S366/15)*(1+W366/200))/(H366/15)*100,0)</f>
        <v>#REF!</v>
      </c>
      <c r="Q366" s="147" t="e">
        <f>T20D35746[[#This Row],[スコア⑤]]/T20D35746[[#This Row],[スコア③]]</f>
        <v>#REF!</v>
      </c>
      <c r="R366" s="76" t="e">
        <f>#REF!+#REF!</f>
        <v>#REF!</v>
      </c>
      <c r="W366" s="109" t="e">
        <f>(T20D35746[[#This Row],[現金及び預金（億）]]-T20D35746[[#This Row],[負債（億）]])/T20D35746[[#This Row],[総資産]]*100</f>
        <v>#DIV/0!</v>
      </c>
    </row>
    <row r="367" spans="3:23" x14ac:dyDescent="0.25">
      <c r="C367" s="71" t="str">
        <f>IFERROR(_xll.RssMarket($A367,"市場部名称"),"")</f>
        <v/>
      </c>
      <c r="D367" s="55"/>
      <c r="E367" s="55" t="str">
        <f>IFERROR(_xll.RssMarket($A367,"前日比"),"")</f>
        <v/>
      </c>
      <c r="F367" s="75" t="str">
        <f>IFERROR(_xll.RssMarket($A367,"時価総額"),"")</f>
        <v/>
      </c>
      <c r="G367" s="75" t="e">
        <f>T20D35746[[#This Row],[時価総額]]/T20D35746[[#This Row],[現在値]]</f>
        <v>#VALUE!</v>
      </c>
      <c r="H367" s="20"/>
      <c r="I367" s="38"/>
      <c r="J367" s="20"/>
      <c r="K367" s="33"/>
      <c r="N367" s="89"/>
      <c r="O367" s="125" t="e">
        <f>ROUND(
 ((IF(OR(R367="",R367&lt;=0),20,R367)/20)
  *(L367/15))
 /(IFERROR(IF(H367&gt;0,H367,15),15)/15)
 *100,0)</f>
        <v>#REF!</v>
      </c>
      <c r="P367" s="125" t="e">
        <f>ROUND(((R367/20)*(L367/15)*(S367/15)*(1+W367/200))/(H367/15)*100,0)</f>
        <v>#REF!</v>
      </c>
      <c r="Q367" s="147" t="e">
        <f>T20D35746[[#This Row],[スコア⑤]]/T20D35746[[#This Row],[スコア③]]</f>
        <v>#REF!</v>
      </c>
      <c r="R367" s="76" t="e">
        <f>#REF!+#REF!</f>
        <v>#REF!</v>
      </c>
      <c r="W367" s="109" t="e">
        <f>(T20D35746[[#This Row],[現金及び預金（億）]]-T20D35746[[#This Row],[負債（億）]])/T20D35746[[#This Row],[総資産]]*100</f>
        <v>#DIV/0!</v>
      </c>
    </row>
    <row r="368" spans="3:23" x14ac:dyDescent="0.25">
      <c r="C368" s="71" t="str">
        <f>IFERROR(_xll.RssMarket($A368,"市場部名称"),"")</f>
        <v/>
      </c>
      <c r="D368" s="55"/>
      <c r="E368" s="55" t="str">
        <f>IFERROR(_xll.RssMarket($A368,"前日比"),"")</f>
        <v/>
      </c>
      <c r="F368" s="75" t="str">
        <f>IFERROR(_xll.RssMarket($A368,"時価総額"),"")</f>
        <v/>
      </c>
      <c r="G368" s="75" t="e">
        <f>T20D35746[[#This Row],[時価総額]]/T20D35746[[#This Row],[現在値]]</f>
        <v>#VALUE!</v>
      </c>
      <c r="H368" s="20"/>
      <c r="I368" s="38"/>
      <c r="J368" s="20"/>
      <c r="K368" s="33"/>
      <c r="N368" s="89"/>
      <c r="O368" s="125" t="e">
        <f>ROUND(
 ((IF(OR(R368="",R368&lt;=0),20,R368)/20)
  *(L368/15))
 /(IFERROR(IF(H368&gt;0,H368,15),15)/15)
 *100,0)</f>
        <v>#REF!</v>
      </c>
      <c r="P368" s="125" t="e">
        <f>ROUND(((R368/20)*(L368/15)*(S368/15)*(1+W368/200))/(H368/15)*100,0)</f>
        <v>#REF!</v>
      </c>
      <c r="Q368" s="147" t="e">
        <f>T20D35746[[#This Row],[スコア⑤]]/T20D35746[[#This Row],[スコア③]]</f>
        <v>#REF!</v>
      </c>
      <c r="R368" s="76" t="e">
        <f>#REF!+#REF!</f>
        <v>#REF!</v>
      </c>
      <c r="W368" s="109" t="e">
        <f>(T20D35746[[#This Row],[現金及び預金（億）]]-T20D35746[[#This Row],[負債（億）]])/T20D35746[[#This Row],[総資産]]*100</f>
        <v>#DIV/0!</v>
      </c>
    </row>
    <row r="369" spans="3:23" x14ac:dyDescent="0.25">
      <c r="C369" s="71" t="str">
        <f>IFERROR(_xll.RssMarket($A369,"市場部名称"),"")</f>
        <v/>
      </c>
      <c r="D369" s="55"/>
      <c r="E369" s="55" t="str">
        <f>IFERROR(_xll.RssMarket($A369,"前日比"),"")</f>
        <v/>
      </c>
      <c r="F369" s="75" t="str">
        <f>IFERROR(_xll.RssMarket($A369,"時価総額"),"")</f>
        <v/>
      </c>
      <c r="G369" s="75" t="e">
        <f>T20D35746[[#This Row],[時価総額]]/T20D35746[[#This Row],[現在値]]</f>
        <v>#VALUE!</v>
      </c>
      <c r="H369" s="20"/>
      <c r="I369" s="38"/>
      <c r="J369" s="20"/>
      <c r="K369" s="33"/>
      <c r="N369" s="89"/>
      <c r="O369" s="125" t="e">
        <f>ROUND(
 ((IF(OR(R369="",R369&lt;=0),20,R369)/20)
  *(L369/15))
 /(IFERROR(IF(H369&gt;0,H369,15),15)/15)
 *100,0)</f>
        <v>#REF!</v>
      </c>
      <c r="P369" s="125" t="e">
        <f>ROUND(((R369/20)*(L369/15)*(S369/15)*(1+W369/200))/(H369/15)*100,0)</f>
        <v>#REF!</v>
      </c>
      <c r="Q369" s="147" t="e">
        <f>T20D35746[[#This Row],[スコア⑤]]/T20D35746[[#This Row],[スコア③]]</f>
        <v>#REF!</v>
      </c>
      <c r="R369" s="76" t="e">
        <f>#REF!+#REF!</f>
        <v>#REF!</v>
      </c>
      <c r="W369" s="109" t="e">
        <f>(T20D35746[[#This Row],[現金及び預金（億）]]-T20D35746[[#This Row],[負債（億）]])/T20D35746[[#This Row],[総資産]]*100</f>
        <v>#DIV/0!</v>
      </c>
    </row>
    <row r="370" spans="3:23" x14ac:dyDescent="0.25">
      <c r="C370" s="71" t="str">
        <f>IFERROR(_xll.RssMarket($A370,"市場部名称"),"")</f>
        <v/>
      </c>
      <c r="D370" s="55"/>
      <c r="E370" s="55" t="str">
        <f>IFERROR(_xll.RssMarket($A370,"前日比"),"")</f>
        <v/>
      </c>
      <c r="F370" s="75" t="str">
        <f>IFERROR(_xll.RssMarket($A370,"時価総額"),"")</f>
        <v/>
      </c>
      <c r="G370" s="75" t="e">
        <f>T20D35746[[#This Row],[時価総額]]/T20D35746[[#This Row],[現在値]]</f>
        <v>#VALUE!</v>
      </c>
      <c r="H370" s="20"/>
      <c r="I370" s="38"/>
      <c r="J370" s="20"/>
      <c r="K370" s="33"/>
      <c r="N370" s="89"/>
      <c r="O370" s="125" t="e">
        <f>ROUND(
 ((IF(OR(R370="",R370&lt;=0),20,R370)/20)
  *(L370/15))
 /(IFERROR(IF(H370&gt;0,H370,15),15)/15)
 *100,0)</f>
        <v>#REF!</v>
      </c>
      <c r="P370" s="125" t="e">
        <f>ROUND(((R370/20)*(L370/15)*(S370/15)*(1+W370/200))/(H370/15)*100,0)</f>
        <v>#REF!</v>
      </c>
      <c r="Q370" s="147" t="e">
        <f>T20D35746[[#This Row],[スコア⑤]]/T20D35746[[#This Row],[スコア③]]</f>
        <v>#REF!</v>
      </c>
      <c r="R370" s="76" t="e">
        <f>#REF!+#REF!</f>
        <v>#REF!</v>
      </c>
      <c r="W370" s="109" t="e">
        <f>(T20D35746[[#This Row],[現金及び預金（億）]]-T20D35746[[#This Row],[負債（億）]])/T20D35746[[#This Row],[総資産]]*100</f>
        <v>#DIV/0!</v>
      </c>
    </row>
    <row r="371" spans="3:23" x14ac:dyDescent="0.25">
      <c r="C371" s="71" t="str">
        <f>IFERROR(_xll.RssMarket($A371,"市場部名称"),"")</f>
        <v/>
      </c>
      <c r="D371" s="55"/>
      <c r="E371" s="55" t="str">
        <f>IFERROR(_xll.RssMarket($A371,"前日比"),"")</f>
        <v/>
      </c>
      <c r="F371" s="75" t="str">
        <f>IFERROR(_xll.RssMarket($A371,"時価総額"),"")</f>
        <v/>
      </c>
      <c r="G371" s="75" t="e">
        <f>T20D35746[[#This Row],[時価総額]]/T20D35746[[#This Row],[現在値]]</f>
        <v>#VALUE!</v>
      </c>
      <c r="H371" s="20"/>
      <c r="I371" s="38"/>
      <c r="J371" s="20"/>
      <c r="K371" s="33"/>
      <c r="N371" s="89"/>
      <c r="O371" s="125" t="e">
        <f>ROUND(
 ((IF(OR(R371="",R371&lt;=0),20,R371)/20)
  *(L371/15))
 /(IFERROR(IF(H371&gt;0,H371,15),15)/15)
 *100,0)</f>
        <v>#REF!</v>
      </c>
      <c r="P371" s="125" t="e">
        <f>ROUND(((R371/20)*(L371/15)*(S371/15)*(1+W371/200))/(H371/15)*100,0)</f>
        <v>#REF!</v>
      </c>
      <c r="Q371" s="147" t="e">
        <f>T20D35746[[#This Row],[スコア⑤]]/T20D35746[[#This Row],[スコア③]]</f>
        <v>#REF!</v>
      </c>
      <c r="R371" s="76" t="e">
        <f>#REF!+#REF!</f>
        <v>#REF!</v>
      </c>
      <c r="W371" s="109" t="e">
        <f>(T20D35746[[#This Row],[現金及び預金（億）]]-T20D35746[[#This Row],[負債（億）]])/T20D35746[[#This Row],[総資産]]*100</f>
        <v>#DIV/0!</v>
      </c>
    </row>
    <row r="372" spans="3:23" x14ac:dyDescent="0.25">
      <c r="C372" s="71" t="str">
        <f>IFERROR(_xll.RssMarket($A372,"市場部名称"),"")</f>
        <v/>
      </c>
      <c r="D372" s="55"/>
      <c r="E372" s="55" t="str">
        <f>IFERROR(_xll.RssMarket($A372,"前日比"),"")</f>
        <v/>
      </c>
      <c r="F372" s="75" t="str">
        <f>IFERROR(_xll.RssMarket($A372,"時価総額"),"")</f>
        <v/>
      </c>
      <c r="G372" s="75" t="e">
        <f>T20D35746[[#This Row],[時価総額]]/T20D35746[[#This Row],[現在値]]</f>
        <v>#VALUE!</v>
      </c>
      <c r="H372" s="20"/>
      <c r="I372" s="38"/>
      <c r="J372" s="20"/>
      <c r="K372" s="33"/>
      <c r="N372" s="89"/>
      <c r="O372" s="125" t="e">
        <f>ROUND(
 ((IF(OR(R372="",R372&lt;=0),20,R372)/20)
  *(L372/15))
 /(IFERROR(IF(H372&gt;0,H372,15),15)/15)
 *100,0)</f>
        <v>#REF!</v>
      </c>
      <c r="P372" s="125" t="e">
        <f>ROUND(((R372/20)*(L372/15)*(S372/15)*(1+W372/200))/(H372/15)*100,0)</f>
        <v>#REF!</v>
      </c>
      <c r="Q372" s="147" t="e">
        <f>T20D35746[[#This Row],[スコア⑤]]/T20D35746[[#This Row],[スコア③]]</f>
        <v>#REF!</v>
      </c>
      <c r="R372" s="76" t="e">
        <f>#REF!+#REF!</f>
        <v>#REF!</v>
      </c>
      <c r="W372" s="109" t="e">
        <f>(T20D35746[[#This Row],[現金及び預金（億）]]-T20D35746[[#This Row],[負債（億）]])/T20D35746[[#This Row],[総資産]]*100</f>
        <v>#DIV/0!</v>
      </c>
    </row>
    <row r="373" spans="3:23" x14ac:dyDescent="0.25">
      <c r="C373" s="71" t="str">
        <f>IFERROR(_xll.RssMarket($A373,"市場部名称"),"")</f>
        <v/>
      </c>
      <c r="D373" s="55"/>
      <c r="E373" s="55" t="str">
        <f>IFERROR(_xll.RssMarket($A373,"前日比"),"")</f>
        <v/>
      </c>
      <c r="F373" s="75" t="str">
        <f>IFERROR(_xll.RssMarket($A373,"時価総額"),"")</f>
        <v/>
      </c>
      <c r="G373" s="75" t="e">
        <f>T20D35746[[#This Row],[時価総額]]/T20D35746[[#This Row],[現在値]]</f>
        <v>#VALUE!</v>
      </c>
      <c r="H373" s="20"/>
      <c r="I373" s="38"/>
      <c r="J373" s="20"/>
      <c r="K373" s="33"/>
      <c r="N373" s="89"/>
      <c r="O373" s="125" t="e">
        <f>ROUND(
 ((IF(OR(R373="",R373&lt;=0),20,R373)/20)
  *(L373/15))
 /(IFERROR(IF(H373&gt;0,H373,15),15)/15)
 *100,0)</f>
        <v>#REF!</v>
      </c>
      <c r="P373" s="125" t="e">
        <f>ROUND(((R373/20)*(L373/15)*(S373/15)*(1+W373/200))/(H373/15)*100,0)</f>
        <v>#REF!</v>
      </c>
      <c r="Q373" s="147" t="e">
        <f>T20D35746[[#This Row],[スコア⑤]]/T20D35746[[#This Row],[スコア③]]</f>
        <v>#REF!</v>
      </c>
      <c r="R373" s="76" t="e">
        <f>#REF!+#REF!</f>
        <v>#REF!</v>
      </c>
      <c r="W373" s="109" t="e">
        <f>(T20D35746[[#This Row],[現金及び預金（億）]]-T20D35746[[#This Row],[負債（億）]])/T20D35746[[#This Row],[総資産]]*100</f>
        <v>#DIV/0!</v>
      </c>
    </row>
    <row r="374" spans="3:23" x14ac:dyDescent="0.25">
      <c r="C374" s="71" t="str">
        <f>IFERROR(_xll.RssMarket($A374,"市場部名称"),"")</f>
        <v/>
      </c>
      <c r="D374" s="55"/>
      <c r="E374" s="55" t="str">
        <f>IFERROR(_xll.RssMarket($A374,"前日比"),"")</f>
        <v/>
      </c>
      <c r="F374" s="75" t="str">
        <f>IFERROR(_xll.RssMarket($A374,"時価総額"),"")</f>
        <v/>
      </c>
      <c r="G374" s="75" t="e">
        <f>T20D35746[[#This Row],[時価総額]]/T20D35746[[#This Row],[現在値]]</f>
        <v>#VALUE!</v>
      </c>
      <c r="H374" s="20"/>
      <c r="I374" s="38"/>
      <c r="J374" s="20"/>
      <c r="K374" s="33"/>
      <c r="N374" s="89"/>
      <c r="O374" s="125" t="e">
        <f>ROUND(
 ((IF(OR(R374="",R374&lt;=0),20,R374)/20)
  *(L374/15))
 /(IFERROR(IF(H374&gt;0,H374,15),15)/15)
 *100,0)</f>
        <v>#REF!</v>
      </c>
      <c r="P374" s="125" t="e">
        <f>ROUND(((R374/20)*(L374/15)*(S374/15)*(1+W374/200))/(H374/15)*100,0)</f>
        <v>#REF!</v>
      </c>
      <c r="Q374" s="147" t="e">
        <f>T20D35746[[#This Row],[スコア⑤]]/T20D35746[[#This Row],[スコア③]]</f>
        <v>#REF!</v>
      </c>
      <c r="R374" s="76" t="e">
        <f>#REF!+#REF!</f>
        <v>#REF!</v>
      </c>
      <c r="W374" s="109" t="e">
        <f>(T20D35746[[#This Row],[現金及び預金（億）]]-T20D35746[[#This Row],[負債（億）]])/T20D35746[[#This Row],[総資産]]*100</f>
        <v>#DIV/0!</v>
      </c>
    </row>
    <row r="375" spans="3:23" x14ac:dyDescent="0.25">
      <c r="C375" s="71" t="str">
        <f>IFERROR(_xll.RssMarket($A375,"市場部名称"),"")</f>
        <v/>
      </c>
      <c r="D375" s="55"/>
      <c r="E375" s="55" t="str">
        <f>IFERROR(_xll.RssMarket($A375,"前日比"),"")</f>
        <v/>
      </c>
      <c r="F375" s="75" t="str">
        <f>IFERROR(_xll.RssMarket($A375,"時価総額"),"")</f>
        <v/>
      </c>
      <c r="G375" s="75" t="e">
        <f>T20D35746[[#This Row],[時価総額]]/T20D35746[[#This Row],[現在値]]</f>
        <v>#VALUE!</v>
      </c>
      <c r="H375" s="20"/>
      <c r="I375" s="38"/>
      <c r="J375" s="20"/>
      <c r="K375" s="33"/>
      <c r="N375" s="89"/>
      <c r="O375" s="125" t="e">
        <f>ROUND(
 ((IF(OR(R375="",R375&lt;=0),20,R375)/20)
  *(L375/15))
 /(IFERROR(IF(H375&gt;0,H375,15),15)/15)
 *100,0)</f>
        <v>#REF!</v>
      </c>
      <c r="P375" s="125" t="e">
        <f>ROUND(((R375/20)*(L375/15)*(S375/15)*(1+W375/200))/(H375/15)*100,0)</f>
        <v>#REF!</v>
      </c>
      <c r="Q375" s="147" t="e">
        <f>T20D35746[[#This Row],[スコア⑤]]/T20D35746[[#This Row],[スコア③]]</f>
        <v>#REF!</v>
      </c>
      <c r="R375" s="76" t="e">
        <f>#REF!+#REF!</f>
        <v>#REF!</v>
      </c>
      <c r="W375" s="109" t="e">
        <f>(T20D35746[[#This Row],[現金及び預金（億）]]-T20D35746[[#This Row],[負債（億）]])/T20D35746[[#This Row],[総資産]]*100</f>
        <v>#DIV/0!</v>
      </c>
    </row>
    <row r="376" spans="3:23" x14ac:dyDescent="0.25">
      <c r="C376" s="71" t="str">
        <f>IFERROR(_xll.RssMarket($A376,"市場部名称"),"")</f>
        <v/>
      </c>
      <c r="D376" s="55"/>
      <c r="E376" s="55" t="str">
        <f>IFERROR(_xll.RssMarket($A376,"前日比"),"")</f>
        <v/>
      </c>
      <c r="F376" s="75" t="str">
        <f>IFERROR(_xll.RssMarket($A376,"時価総額"),"")</f>
        <v/>
      </c>
      <c r="G376" s="75" t="e">
        <f>T20D35746[[#This Row],[時価総額]]/T20D35746[[#This Row],[現在値]]</f>
        <v>#VALUE!</v>
      </c>
      <c r="H376" s="20"/>
      <c r="I376" s="38"/>
      <c r="J376" s="20"/>
      <c r="K376" s="33"/>
      <c r="N376" s="89"/>
      <c r="O376" s="125" t="e">
        <f>ROUND(
 ((IF(OR(R376="",R376&lt;=0),20,R376)/20)
  *(L376/15))
 /(IFERROR(IF(H376&gt;0,H376,15),15)/15)
 *100,0)</f>
        <v>#REF!</v>
      </c>
      <c r="P376" s="125" t="e">
        <f>ROUND(((R376/20)*(L376/15)*(S376/15)*(1+W376/200))/(H376/15)*100,0)</f>
        <v>#REF!</v>
      </c>
      <c r="Q376" s="147" t="e">
        <f>T20D35746[[#This Row],[スコア⑤]]/T20D35746[[#This Row],[スコア③]]</f>
        <v>#REF!</v>
      </c>
      <c r="R376" s="76" t="e">
        <f>#REF!+#REF!</f>
        <v>#REF!</v>
      </c>
      <c r="W376" s="109" t="e">
        <f>(T20D35746[[#This Row],[現金及び預金（億）]]-T20D35746[[#This Row],[負債（億）]])/T20D35746[[#This Row],[総資産]]*100</f>
        <v>#DIV/0!</v>
      </c>
    </row>
    <row r="377" spans="3:23" x14ac:dyDescent="0.25">
      <c r="C377" s="71" t="str">
        <f>IFERROR(_xll.RssMarket($A377,"市場部名称"),"")</f>
        <v/>
      </c>
      <c r="D377" s="55"/>
      <c r="E377" s="55" t="str">
        <f>IFERROR(_xll.RssMarket($A377,"前日比"),"")</f>
        <v/>
      </c>
      <c r="F377" s="75" t="str">
        <f>IFERROR(_xll.RssMarket($A377,"時価総額"),"")</f>
        <v/>
      </c>
      <c r="G377" s="75" t="e">
        <f>T20D35746[[#This Row],[時価総額]]/T20D35746[[#This Row],[現在値]]</f>
        <v>#VALUE!</v>
      </c>
      <c r="H377" s="20"/>
      <c r="I377" s="38"/>
      <c r="J377" s="20"/>
      <c r="K377" s="33"/>
      <c r="N377" s="89"/>
      <c r="O377" s="125" t="e">
        <f>ROUND(
 ((IF(OR(R377="",R377&lt;=0),20,R377)/20)
  *(L377/15))
 /(IFERROR(IF(H377&gt;0,H377,15),15)/15)
 *100,0)</f>
        <v>#REF!</v>
      </c>
      <c r="P377" s="125" t="e">
        <f>ROUND(((R377/20)*(L377/15)*(S377/15)*(1+W377/200))/(H377/15)*100,0)</f>
        <v>#REF!</v>
      </c>
      <c r="Q377" s="147" t="e">
        <f>T20D35746[[#This Row],[スコア⑤]]/T20D35746[[#This Row],[スコア③]]</f>
        <v>#REF!</v>
      </c>
      <c r="R377" s="76" t="e">
        <f>#REF!+#REF!</f>
        <v>#REF!</v>
      </c>
      <c r="W377" s="109" t="e">
        <f>(T20D35746[[#This Row],[現金及び預金（億）]]-T20D35746[[#This Row],[負債（億）]])/T20D35746[[#This Row],[総資産]]*100</f>
        <v>#DIV/0!</v>
      </c>
    </row>
    <row r="378" spans="3:23" x14ac:dyDescent="0.25">
      <c r="C378" s="71" t="str">
        <f>IFERROR(_xll.RssMarket($A378,"市場部名称"),"")</f>
        <v/>
      </c>
      <c r="D378" s="55"/>
      <c r="E378" s="55" t="str">
        <f>IFERROR(_xll.RssMarket($A378,"前日比"),"")</f>
        <v/>
      </c>
      <c r="F378" s="75" t="str">
        <f>IFERROR(_xll.RssMarket($A378,"時価総額"),"")</f>
        <v/>
      </c>
      <c r="G378" s="75" t="e">
        <f>T20D35746[[#This Row],[時価総額]]/T20D35746[[#This Row],[現在値]]</f>
        <v>#VALUE!</v>
      </c>
      <c r="H378" s="20"/>
      <c r="I378" s="38"/>
      <c r="J378" s="20"/>
      <c r="K378" s="33"/>
      <c r="N378" s="89"/>
      <c r="O378" s="125" t="e">
        <f>ROUND(
 ((IF(OR(R378="",R378&lt;=0),20,R378)/20)
  *(L378/15))
 /(IFERROR(IF(H378&gt;0,H378,15),15)/15)
 *100,0)</f>
        <v>#REF!</v>
      </c>
      <c r="P378" s="125" t="e">
        <f>ROUND(((R378/20)*(L378/15)*(S378/15)*(1+W378/200))/(H378/15)*100,0)</f>
        <v>#REF!</v>
      </c>
      <c r="Q378" s="147" t="e">
        <f>T20D35746[[#This Row],[スコア⑤]]/T20D35746[[#This Row],[スコア③]]</f>
        <v>#REF!</v>
      </c>
      <c r="R378" s="76" t="e">
        <f>#REF!+#REF!</f>
        <v>#REF!</v>
      </c>
      <c r="W378" s="109" t="e">
        <f>(T20D35746[[#This Row],[現金及び預金（億）]]-T20D35746[[#This Row],[負債（億）]])/T20D35746[[#This Row],[総資産]]*100</f>
        <v>#DIV/0!</v>
      </c>
    </row>
    <row r="379" spans="3:23" x14ac:dyDescent="0.25">
      <c r="C379" s="71" t="str">
        <f>IFERROR(_xll.RssMarket($A379,"市場部名称"),"")</f>
        <v/>
      </c>
      <c r="D379" s="55"/>
      <c r="E379" s="55" t="str">
        <f>IFERROR(_xll.RssMarket($A379,"前日比"),"")</f>
        <v/>
      </c>
      <c r="F379" s="75" t="str">
        <f>IFERROR(_xll.RssMarket($A379,"時価総額"),"")</f>
        <v/>
      </c>
      <c r="G379" s="75" t="e">
        <f>T20D35746[[#This Row],[時価総額]]/T20D35746[[#This Row],[現在値]]</f>
        <v>#VALUE!</v>
      </c>
      <c r="H379" s="20"/>
      <c r="I379" s="38"/>
      <c r="J379" s="20"/>
      <c r="K379" s="33"/>
      <c r="N379" s="89"/>
      <c r="O379" s="125" t="e">
        <f>ROUND(
 ((IF(OR(R379="",R379&lt;=0),20,R379)/20)
  *(L379/15))
 /(IFERROR(IF(H379&gt;0,H379,15),15)/15)
 *100,0)</f>
        <v>#REF!</v>
      </c>
      <c r="P379" s="125" t="e">
        <f>ROUND(((R379/20)*(L379/15)*(S379/15)*(1+W379/200))/(H379/15)*100,0)</f>
        <v>#REF!</v>
      </c>
      <c r="Q379" s="147" t="e">
        <f>T20D35746[[#This Row],[スコア⑤]]/T20D35746[[#This Row],[スコア③]]</f>
        <v>#REF!</v>
      </c>
      <c r="R379" s="76" t="e">
        <f>#REF!+#REF!</f>
        <v>#REF!</v>
      </c>
      <c r="W379" s="109" t="e">
        <f>(T20D35746[[#This Row],[現金及び預金（億）]]-T20D35746[[#This Row],[負債（億）]])/T20D35746[[#This Row],[総資産]]*100</f>
        <v>#DIV/0!</v>
      </c>
    </row>
    <row r="380" spans="3:23" x14ac:dyDescent="0.25">
      <c r="C380" s="71" t="str">
        <f>IFERROR(_xll.RssMarket($A380,"市場部名称"),"")</f>
        <v/>
      </c>
      <c r="D380" s="55"/>
      <c r="E380" s="55" t="str">
        <f>IFERROR(_xll.RssMarket($A380,"前日比"),"")</f>
        <v/>
      </c>
      <c r="F380" s="75" t="str">
        <f>IFERROR(_xll.RssMarket($A380,"時価総額"),"")</f>
        <v/>
      </c>
      <c r="G380" s="75" t="e">
        <f>T20D35746[[#This Row],[時価総額]]/T20D35746[[#This Row],[現在値]]</f>
        <v>#VALUE!</v>
      </c>
      <c r="H380" s="20"/>
      <c r="I380" s="38"/>
      <c r="J380" s="20"/>
      <c r="K380" s="33"/>
      <c r="N380" s="89"/>
      <c r="O380" s="125" t="e">
        <f>ROUND(
 ((IF(OR(R380="",R380&lt;=0),20,R380)/20)
  *(L380/15))
 /(IFERROR(IF(H380&gt;0,H380,15),15)/15)
 *100,0)</f>
        <v>#REF!</v>
      </c>
      <c r="P380" s="125" t="e">
        <f>ROUND(((R380/20)*(L380/15)*(S380/15)*(1+W380/200))/(H380/15)*100,0)</f>
        <v>#REF!</v>
      </c>
      <c r="Q380" s="147" t="e">
        <f>T20D35746[[#This Row],[スコア⑤]]/T20D35746[[#This Row],[スコア③]]</f>
        <v>#REF!</v>
      </c>
      <c r="R380" s="76" t="e">
        <f>#REF!+#REF!</f>
        <v>#REF!</v>
      </c>
      <c r="W380" s="109" t="e">
        <f>(T20D35746[[#This Row],[現金及び預金（億）]]-T20D35746[[#This Row],[負債（億）]])/T20D35746[[#This Row],[総資産]]*100</f>
        <v>#DIV/0!</v>
      </c>
    </row>
    <row r="381" spans="3:23" x14ac:dyDescent="0.25">
      <c r="C381" s="71" t="str">
        <f>IFERROR(_xll.RssMarket($A381,"市場部名称"),"")</f>
        <v/>
      </c>
      <c r="D381" s="55"/>
      <c r="E381" s="55" t="str">
        <f>IFERROR(_xll.RssMarket($A381,"前日比"),"")</f>
        <v/>
      </c>
      <c r="F381" s="75" t="str">
        <f>IFERROR(_xll.RssMarket($A381,"時価総額"),"")</f>
        <v/>
      </c>
      <c r="G381" s="75" t="e">
        <f>T20D35746[[#This Row],[時価総額]]/T20D35746[[#This Row],[現在値]]</f>
        <v>#VALUE!</v>
      </c>
      <c r="H381" s="20"/>
      <c r="I381" s="38"/>
      <c r="J381" s="20"/>
      <c r="K381" s="33"/>
      <c r="N381" s="89"/>
      <c r="O381" s="125" t="e">
        <f>ROUND(
 ((IF(OR(R381="",R381&lt;=0),20,R381)/20)
  *(L381/15))
 /(IFERROR(IF(H381&gt;0,H381,15),15)/15)
 *100,0)</f>
        <v>#REF!</v>
      </c>
      <c r="P381" s="125" t="e">
        <f>ROUND(((R381/20)*(L381/15)*(S381/15)*(1+W381/200))/(H381/15)*100,0)</f>
        <v>#REF!</v>
      </c>
      <c r="Q381" s="147" t="e">
        <f>T20D35746[[#This Row],[スコア⑤]]/T20D35746[[#This Row],[スコア③]]</f>
        <v>#REF!</v>
      </c>
      <c r="R381" s="76" t="e">
        <f>#REF!+#REF!</f>
        <v>#REF!</v>
      </c>
      <c r="W381" s="109" t="e">
        <f>(T20D35746[[#This Row],[現金及び預金（億）]]-T20D35746[[#This Row],[負債（億）]])/T20D35746[[#This Row],[総資産]]*100</f>
        <v>#DIV/0!</v>
      </c>
    </row>
    <row r="382" spans="3:23" x14ac:dyDescent="0.25">
      <c r="C382" s="71" t="str">
        <f>IFERROR(_xll.RssMarket($A382,"市場部名称"),"")</f>
        <v/>
      </c>
      <c r="D382" s="55"/>
      <c r="E382" s="55" t="str">
        <f>IFERROR(_xll.RssMarket($A382,"前日比"),"")</f>
        <v/>
      </c>
      <c r="F382" s="75" t="str">
        <f>IFERROR(_xll.RssMarket($A382,"時価総額"),"")</f>
        <v/>
      </c>
      <c r="G382" s="75" t="e">
        <f>T20D35746[[#This Row],[時価総額]]/T20D35746[[#This Row],[現在値]]</f>
        <v>#VALUE!</v>
      </c>
      <c r="H382" s="20"/>
      <c r="I382" s="38"/>
      <c r="J382" s="20"/>
      <c r="K382" s="33"/>
      <c r="N382" s="89"/>
      <c r="O382" s="125" t="e">
        <f>ROUND(
 ((IF(OR(R382="",R382&lt;=0),20,R382)/20)
  *(L382/15))
 /(IFERROR(IF(H382&gt;0,H382,15),15)/15)
 *100,0)</f>
        <v>#REF!</v>
      </c>
      <c r="P382" s="125" t="e">
        <f>ROUND(((R382/20)*(L382/15)*(S382/15)*(1+W382/200))/(H382/15)*100,0)</f>
        <v>#REF!</v>
      </c>
      <c r="Q382" s="147" t="e">
        <f>T20D35746[[#This Row],[スコア⑤]]/T20D35746[[#This Row],[スコア③]]</f>
        <v>#REF!</v>
      </c>
      <c r="R382" s="76" t="e">
        <f>#REF!+#REF!</f>
        <v>#REF!</v>
      </c>
      <c r="W382" s="109" t="e">
        <f>(T20D35746[[#This Row],[現金及び預金（億）]]-T20D35746[[#This Row],[負債（億）]])/T20D35746[[#This Row],[総資産]]*100</f>
        <v>#DIV/0!</v>
      </c>
    </row>
    <row r="383" spans="3:23" x14ac:dyDescent="0.25">
      <c r="C383" s="71" t="str">
        <f>IFERROR(_xll.RssMarket($A383,"市場部名称"),"")</f>
        <v/>
      </c>
      <c r="D383" s="55"/>
      <c r="E383" s="55" t="str">
        <f>IFERROR(_xll.RssMarket($A383,"前日比"),"")</f>
        <v/>
      </c>
      <c r="F383" s="75" t="str">
        <f>IFERROR(_xll.RssMarket($A383,"時価総額"),"")</f>
        <v/>
      </c>
      <c r="G383" s="75" t="e">
        <f>T20D35746[[#This Row],[時価総額]]/T20D35746[[#This Row],[現在値]]</f>
        <v>#VALUE!</v>
      </c>
      <c r="H383" s="20"/>
      <c r="I383" s="38"/>
      <c r="J383" s="20"/>
      <c r="K383" s="33"/>
      <c r="N383" s="89"/>
      <c r="O383" s="125" t="e">
        <f>ROUND(
 ((IF(OR(R383="",R383&lt;=0),20,R383)/20)
  *(L383/15))
 /(IFERROR(IF(H383&gt;0,H383,15),15)/15)
 *100,0)</f>
        <v>#REF!</v>
      </c>
      <c r="P383" s="125" t="e">
        <f>ROUND(((R383/20)*(L383/15)*(S383/15)*(1+W383/200))/(H383/15)*100,0)</f>
        <v>#REF!</v>
      </c>
      <c r="Q383" s="147" t="e">
        <f>T20D35746[[#This Row],[スコア⑤]]/T20D35746[[#This Row],[スコア③]]</f>
        <v>#REF!</v>
      </c>
      <c r="R383" s="76" t="e">
        <f>#REF!+#REF!</f>
        <v>#REF!</v>
      </c>
      <c r="W383" s="109" t="e">
        <f>(T20D35746[[#This Row],[現金及び預金（億）]]-T20D35746[[#This Row],[負債（億）]])/T20D35746[[#This Row],[総資産]]*100</f>
        <v>#DIV/0!</v>
      </c>
    </row>
    <row r="384" spans="3:23" x14ac:dyDescent="0.25">
      <c r="C384" s="71" t="str">
        <f>IFERROR(_xll.RssMarket($A384,"市場部名称"),"")</f>
        <v/>
      </c>
      <c r="D384" s="55"/>
      <c r="E384" s="55" t="str">
        <f>IFERROR(_xll.RssMarket($A384,"前日比"),"")</f>
        <v/>
      </c>
      <c r="F384" s="75" t="str">
        <f>IFERROR(_xll.RssMarket($A384,"時価総額"),"")</f>
        <v/>
      </c>
      <c r="G384" s="75" t="e">
        <f>T20D35746[[#This Row],[時価総額]]/T20D35746[[#This Row],[現在値]]</f>
        <v>#VALUE!</v>
      </c>
      <c r="H384" s="20"/>
      <c r="I384" s="38"/>
      <c r="J384" s="20"/>
      <c r="K384" s="33"/>
      <c r="N384" s="89"/>
      <c r="O384" s="125" t="e">
        <f>ROUND(
 ((IF(OR(R384="",R384&lt;=0),20,R384)/20)
  *(L384/15))
 /(IFERROR(IF(H384&gt;0,H384,15),15)/15)
 *100,0)</f>
        <v>#REF!</v>
      </c>
      <c r="P384" s="125" t="e">
        <f>ROUND(((R384/20)*(L384/15)*(S384/15)*(1+W384/200))/(H384/15)*100,0)</f>
        <v>#REF!</v>
      </c>
      <c r="Q384" s="147" t="e">
        <f>T20D35746[[#This Row],[スコア⑤]]/T20D35746[[#This Row],[スコア③]]</f>
        <v>#REF!</v>
      </c>
      <c r="R384" s="76" t="e">
        <f>#REF!+#REF!</f>
        <v>#REF!</v>
      </c>
      <c r="W384" s="109" t="e">
        <f>(T20D35746[[#This Row],[現金及び預金（億）]]-T20D35746[[#This Row],[負債（億）]])/T20D35746[[#This Row],[総資産]]*100</f>
        <v>#DIV/0!</v>
      </c>
    </row>
    <row r="385" spans="3:23" x14ac:dyDescent="0.25">
      <c r="C385" s="71" t="str">
        <f>IFERROR(_xll.RssMarket($A385,"市場部名称"),"")</f>
        <v/>
      </c>
      <c r="D385" s="55"/>
      <c r="E385" s="55" t="str">
        <f>IFERROR(_xll.RssMarket($A385,"前日比"),"")</f>
        <v/>
      </c>
      <c r="F385" s="75" t="str">
        <f>IFERROR(_xll.RssMarket($A385,"時価総額"),"")</f>
        <v/>
      </c>
      <c r="G385" s="75" t="e">
        <f>T20D35746[[#This Row],[時価総額]]/T20D35746[[#This Row],[現在値]]</f>
        <v>#VALUE!</v>
      </c>
      <c r="H385" s="20"/>
      <c r="I385" s="38"/>
      <c r="J385" s="20"/>
      <c r="K385" s="33"/>
      <c r="N385" s="89"/>
      <c r="O385" s="125" t="e">
        <f>ROUND(
 ((IF(OR(R385="",R385&lt;=0),20,R385)/20)
  *(L385/15))
 /(IFERROR(IF(H385&gt;0,H385,15),15)/15)
 *100,0)</f>
        <v>#REF!</v>
      </c>
      <c r="P385" s="125" t="e">
        <f>ROUND(((R385/20)*(L385/15)*(S385/15)*(1+W385/200))/(H385/15)*100,0)</f>
        <v>#REF!</v>
      </c>
      <c r="Q385" s="147" t="e">
        <f>T20D35746[[#This Row],[スコア⑤]]/T20D35746[[#This Row],[スコア③]]</f>
        <v>#REF!</v>
      </c>
      <c r="R385" s="76" t="e">
        <f>#REF!+#REF!</f>
        <v>#REF!</v>
      </c>
      <c r="W385" s="109" t="e">
        <f>(T20D35746[[#This Row],[現金及び預金（億）]]-T20D35746[[#This Row],[負債（億）]])/T20D35746[[#This Row],[総資産]]*100</f>
        <v>#DIV/0!</v>
      </c>
    </row>
    <row r="386" spans="3:23" x14ac:dyDescent="0.25">
      <c r="C386" s="71" t="str">
        <f>IFERROR(_xll.RssMarket($A386,"市場部名称"),"")</f>
        <v/>
      </c>
      <c r="D386" s="55"/>
      <c r="E386" s="55" t="str">
        <f>IFERROR(_xll.RssMarket($A386,"前日比"),"")</f>
        <v/>
      </c>
      <c r="F386" s="75" t="str">
        <f>IFERROR(_xll.RssMarket($A386,"時価総額"),"")</f>
        <v/>
      </c>
      <c r="G386" s="75" t="e">
        <f>T20D35746[[#This Row],[時価総額]]/T20D35746[[#This Row],[現在値]]</f>
        <v>#VALUE!</v>
      </c>
      <c r="H386" s="20"/>
      <c r="I386" s="38"/>
      <c r="J386" s="20"/>
      <c r="K386" s="33"/>
      <c r="N386" s="89"/>
      <c r="O386" s="125" t="e">
        <f>ROUND(
 ((IF(OR(R386="",R386&lt;=0),20,R386)/20)
  *(L386/15))
 /(IFERROR(IF(H386&gt;0,H386,15),15)/15)
 *100,0)</f>
        <v>#REF!</v>
      </c>
      <c r="P386" s="125" t="e">
        <f>ROUND(((R386/20)*(L386/15)*(S386/15)*(1+W386/200))/(H386/15)*100,0)</f>
        <v>#REF!</v>
      </c>
      <c r="Q386" s="147" t="e">
        <f>T20D35746[[#This Row],[スコア⑤]]/T20D35746[[#This Row],[スコア③]]</f>
        <v>#REF!</v>
      </c>
      <c r="R386" s="76" t="e">
        <f>#REF!+#REF!</f>
        <v>#REF!</v>
      </c>
      <c r="W386" s="109" t="e">
        <f>(T20D35746[[#This Row],[現金及び預金（億）]]-T20D35746[[#This Row],[負債（億）]])/T20D35746[[#This Row],[総資産]]*100</f>
        <v>#DIV/0!</v>
      </c>
    </row>
    <row r="387" spans="3:23" x14ac:dyDescent="0.25">
      <c r="C387" s="71" t="str">
        <f>IFERROR(_xll.RssMarket($A387,"市場部名称"),"")</f>
        <v/>
      </c>
      <c r="D387" s="55"/>
      <c r="E387" s="55" t="str">
        <f>IFERROR(_xll.RssMarket($A387,"前日比"),"")</f>
        <v/>
      </c>
      <c r="F387" s="75" t="str">
        <f>IFERROR(_xll.RssMarket($A387,"時価総額"),"")</f>
        <v/>
      </c>
      <c r="G387" s="75" t="e">
        <f>T20D35746[[#This Row],[時価総額]]/T20D35746[[#This Row],[現在値]]</f>
        <v>#VALUE!</v>
      </c>
      <c r="H387" s="20"/>
      <c r="I387" s="38"/>
      <c r="J387" s="20"/>
      <c r="K387" s="33"/>
      <c r="N387" s="89"/>
      <c r="O387" s="125" t="e">
        <f>ROUND(
 ((IF(OR(R387="",R387&lt;=0),20,R387)/20)
  *(L387/15))
 /(IFERROR(IF(H387&gt;0,H387,15),15)/15)
 *100,0)</f>
        <v>#REF!</v>
      </c>
      <c r="P387" s="125" t="e">
        <f>ROUND(((R387/20)*(L387/15)*(S387/15)*(1+W387/200))/(H387/15)*100,0)</f>
        <v>#REF!</v>
      </c>
      <c r="Q387" s="147" t="e">
        <f>T20D35746[[#This Row],[スコア⑤]]/T20D35746[[#This Row],[スコア③]]</f>
        <v>#REF!</v>
      </c>
      <c r="R387" s="76" t="e">
        <f>#REF!+#REF!</f>
        <v>#REF!</v>
      </c>
      <c r="W387" s="109" t="e">
        <f>(T20D35746[[#This Row],[現金及び預金（億）]]-T20D35746[[#This Row],[負債（億）]])/T20D35746[[#This Row],[総資産]]*100</f>
        <v>#DIV/0!</v>
      </c>
    </row>
    <row r="388" spans="3:23" x14ac:dyDescent="0.25">
      <c r="C388" s="71" t="str">
        <f>IFERROR(_xll.RssMarket($A388,"市場部名称"),"")</f>
        <v/>
      </c>
      <c r="D388" s="55"/>
      <c r="E388" s="55" t="str">
        <f>IFERROR(_xll.RssMarket($A388,"前日比"),"")</f>
        <v/>
      </c>
      <c r="F388" s="75" t="str">
        <f>IFERROR(_xll.RssMarket($A388,"時価総額"),"")</f>
        <v/>
      </c>
      <c r="G388" s="75" t="e">
        <f>T20D35746[[#This Row],[時価総額]]/T20D35746[[#This Row],[現在値]]</f>
        <v>#VALUE!</v>
      </c>
      <c r="H388" s="20"/>
      <c r="I388" s="38"/>
      <c r="J388" s="20"/>
      <c r="K388" s="33"/>
      <c r="N388" s="89"/>
      <c r="O388" s="125" t="e">
        <f>ROUND(
 ((IF(OR(R388="",R388&lt;=0),20,R388)/20)
  *(L388/15))
 /(IFERROR(IF(H388&gt;0,H388,15),15)/15)
 *100,0)</f>
        <v>#REF!</v>
      </c>
      <c r="P388" s="125" t="e">
        <f>ROUND(((R388/20)*(L388/15)*(S388/15)*(1+W388/200))/(H388/15)*100,0)</f>
        <v>#REF!</v>
      </c>
      <c r="Q388" s="147" t="e">
        <f>T20D35746[[#This Row],[スコア⑤]]/T20D35746[[#This Row],[スコア③]]</f>
        <v>#REF!</v>
      </c>
      <c r="R388" s="76" t="e">
        <f>#REF!+#REF!</f>
        <v>#REF!</v>
      </c>
      <c r="W388" s="109" t="e">
        <f>(T20D35746[[#This Row],[現金及び預金（億）]]-T20D35746[[#This Row],[負債（億）]])/T20D35746[[#This Row],[総資産]]*100</f>
        <v>#DIV/0!</v>
      </c>
    </row>
    <row r="389" spans="3:23" x14ac:dyDescent="0.25">
      <c r="C389" s="71" t="str">
        <f>IFERROR(_xll.RssMarket($A389,"市場部名称"),"")</f>
        <v/>
      </c>
      <c r="D389" s="55"/>
      <c r="E389" s="55" t="str">
        <f>IFERROR(_xll.RssMarket($A389,"前日比"),"")</f>
        <v/>
      </c>
      <c r="F389" s="75" t="str">
        <f>IFERROR(_xll.RssMarket($A389,"時価総額"),"")</f>
        <v/>
      </c>
      <c r="G389" s="75" t="e">
        <f>T20D35746[[#This Row],[時価総額]]/T20D35746[[#This Row],[現在値]]</f>
        <v>#VALUE!</v>
      </c>
      <c r="H389" s="20"/>
      <c r="I389" s="38"/>
      <c r="J389" s="20"/>
      <c r="K389" s="33"/>
      <c r="N389" s="89"/>
      <c r="O389" s="125" t="e">
        <f>ROUND(
 ((IF(OR(R389="",R389&lt;=0),20,R389)/20)
  *(L389/15))
 /(IFERROR(IF(H389&gt;0,H389,15),15)/15)
 *100,0)</f>
        <v>#REF!</v>
      </c>
      <c r="P389" s="125" t="e">
        <f>ROUND(((R389/20)*(L389/15)*(S389/15)*(1+W389/200))/(H389/15)*100,0)</f>
        <v>#REF!</v>
      </c>
      <c r="Q389" s="147" t="e">
        <f>T20D35746[[#This Row],[スコア⑤]]/T20D35746[[#This Row],[スコア③]]</f>
        <v>#REF!</v>
      </c>
      <c r="R389" s="76" t="e">
        <f>#REF!+#REF!</f>
        <v>#REF!</v>
      </c>
      <c r="W389" s="109" t="e">
        <f>(T20D35746[[#This Row],[現金及び預金（億）]]-T20D35746[[#This Row],[負債（億）]])/T20D35746[[#This Row],[総資産]]*100</f>
        <v>#DIV/0!</v>
      </c>
    </row>
    <row r="390" spans="3:23" x14ac:dyDescent="0.25">
      <c r="C390" s="71" t="str">
        <f>IFERROR(_xll.RssMarket($A390,"市場部名称"),"")</f>
        <v/>
      </c>
      <c r="D390" s="55"/>
      <c r="E390" s="55" t="str">
        <f>IFERROR(_xll.RssMarket($A390,"前日比"),"")</f>
        <v/>
      </c>
      <c r="F390" s="75" t="str">
        <f>IFERROR(_xll.RssMarket($A390,"時価総額"),"")</f>
        <v/>
      </c>
      <c r="G390" s="75" t="e">
        <f>T20D35746[[#This Row],[時価総額]]/T20D35746[[#This Row],[現在値]]</f>
        <v>#VALUE!</v>
      </c>
      <c r="H390" s="20"/>
      <c r="I390" s="38"/>
      <c r="J390" s="20"/>
      <c r="K390" s="33"/>
      <c r="N390" s="89"/>
      <c r="O390" s="125" t="e">
        <f>ROUND(
 ((IF(OR(R390="",R390&lt;=0),20,R390)/20)
  *(L390/15))
 /(IFERROR(IF(H390&gt;0,H390,15),15)/15)
 *100,0)</f>
        <v>#REF!</v>
      </c>
      <c r="P390" s="125" t="e">
        <f>ROUND(((R390/20)*(L390/15)*(S390/15)*(1+W390/200))/(H390/15)*100,0)</f>
        <v>#REF!</v>
      </c>
      <c r="Q390" s="147" t="e">
        <f>T20D35746[[#This Row],[スコア⑤]]/T20D35746[[#This Row],[スコア③]]</f>
        <v>#REF!</v>
      </c>
      <c r="R390" s="76" t="e">
        <f>#REF!+#REF!</f>
        <v>#REF!</v>
      </c>
      <c r="W390" s="109" t="e">
        <f>(T20D35746[[#This Row],[現金及び預金（億）]]-T20D35746[[#This Row],[負債（億）]])/T20D35746[[#This Row],[総資産]]*100</f>
        <v>#DIV/0!</v>
      </c>
    </row>
    <row r="391" spans="3:23" x14ac:dyDescent="0.25">
      <c r="C391" s="71" t="str">
        <f>IFERROR(_xll.RssMarket($A391,"市場部名称"),"")</f>
        <v/>
      </c>
      <c r="D391" s="55"/>
      <c r="E391" s="55" t="str">
        <f>IFERROR(_xll.RssMarket($A391,"前日比"),"")</f>
        <v/>
      </c>
      <c r="F391" s="75" t="str">
        <f>IFERROR(_xll.RssMarket($A391,"時価総額"),"")</f>
        <v/>
      </c>
      <c r="G391" s="75" t="e">
        <f>T20D35746[[#This Row],[時価総額]]/T20D35746[[#This Row],[現在値]]</f>
        <v>#VALUE!</v>
      </c>
      <c r="H391" s="20"/>
      <c r="I391" s="38"/>
      <c r="J391" s="20"/>
      <c r="K391" s="33"/>
      <c r="N391" s="89"/>
      <c r="O391" s="125" t="e">
        <f>ROUND(
 ((IF(OR(R391="",R391&lt;=0),20,R391)/20)
  *(L391/15))
 /(IFERROR(IF(H391&gt;0,H391,15),15)/15)
 *100,0)</f>
        <v>#REF!</v>
      </c>
      <c r="P391" s="125" t="e">
        <f>ROUND(((R391/20)*(L391/15)*(S391/15)*(1+W391/200))/(H391/15)*100,0)</f>
        <v>#REF!</v>
      </c>
      <c r="Q391" s="147" t="e">
        <f>T20D35746[[#This Row],[スコア⑤]]/T20D35746[[#This Row],[スコア③]]</f>
        <v>#REF!</v>
      </c>
      <c r="R391" s="76" t="e">
        <f>#REF!+#REF!</f>
        <v>#REF!</v>
      </c>
      <c r="W391" s="109" t="e">
        <f>(T20D35746[[#This Row],[現金及び預金（億）]]-T20D35746[[#This Row],[負債（億）]])/T20D35746[[#This Row],[総資産]]*100</f>
        <v>#DIV/0!</v>
      </c>
    </row>
    <row r="392" spans="3:23" x14ac:dyDescent="0.25">
      <c r="C392" s="71" t="str">
        <f>IFERROR(_xll.RssMarket($A392,"市場部名称"),"")</f>
        <v/>
      </c>
      <c r="D392" s="55"/>
      <c r="E392" s="55" t="str">
        <f>IFERROR(_xll.RssMarket($A392,"前日比"),"")</f>
        <v/>
      </c>
      <c r="F392" s="75" t="str">
        <f>IFERROR(_xll.RssMarket($A392,"時価総額"),"")</f>
        <v/>
      </c>
      <c r="G392" s="75" t="e">
        <f>T20D35746[[#This Row],[時価総額]]/T20D35746[[#This Row],[現在値]]</f>
        <v>#VALUE!</v>
      </c>
      <c r="H392" s="20"/>
      <c r="I392" s="38"/>
      <c r="J392" s="20"/>
      <c r="K392" s="33"/>
      <c r="N392" s="89"/>
      <c r="O392" s="125" t="e">
        <f>ROUND(
 ((IF(OR(R392="",R392&lt;=0),20,R392)/20)
  *(L392/15))
 /(IFERROR(IF(H392&gt;0,H392,15),15)/15)
 *100,0)</f>
        <v>#REF!</v>
      </c>
      <c r="P392" s="125" t="e">
        <f>ROUND(((R392/20)*(L392/15)*(S392/15)*(1+W392/200))/(H392/15)*100,0)</f>
        <v>#REF!</v>
      </c>
      <c r="Q392" s="147" t="e">
        <f>T20D35746[[#This Row],[スコア⑤]]/T20D35746[[#This Row],[スコア③]]</f>
        <v>#REF!</v>
      </c>
      <c r="R392" s="76" t="e">
        <f>#REF!+#REF!</f>
        <v>#REF!</v>
      </c>
      <c r="W392" s="109" t="e">
        <f>(T20D35746[[#This Row],[現金及び預金（億）]]-T20D35746[[#This Row],[負債（億）]])/T20D35746[[#This Row],[総資産]]*100</f>
        <v>#DIV/0!</v>
      </c>
    </row>
    <row r="393" spans="3:23" x14ac:dyDescent="0.25">
      <c r="C393" s="71" t="str">
        <f>IFERROR(_xll.RssMarket($A393,"市場部名称"),"")</f>
        <v/>
      </c>
      <c r="D393" s="55"/>
      <c r="E393" s="55" t="str">
        <f>IFERROR(_xll.RssMarket($A393,"前日比"),"")</f>
        <v/>
      </c>
      <c r="F393" s="75" t="str">
        <f>IFERROR(_xll.RssMarket($A393,"時価総額"),"")</f>
        <v/>
      </c>
      <c r="G393" s="75" t="e">
        <f>T20D35746[[#This Row],[時価総額]]/T20D35746[[#This Row],[現在値]]</f>
        <v>#VALUE!</v>
      </c>
      <c r="H393" s="20"/>
      <c r="I393" s="38"/>
      <c r="J393" s="20"/>
      <c r="K393" s="33"/>
      <c r="N393" s="89"/>
      <c r="O393" s="125" t="e">
        <f>ROUND(
 ((IF(OR(R393="",R393&lt;=0),20,R393)/20)
  *(L393/15))
 /(IFERROR(IF(H393&gt;0,H393,15),15)/15)
 *100,0)</f>
        <v>#REF!</v>
      </c>
      <c r="P393" s="125" t="e">
        <f>ROUND(((R393/20)*(L393/15)*(S393/15)*(1+W393/200))/(H393/15)*100,0)</f>
        <v>#REF!</v>
      </c>
      <c r="Q393" s="147" t="e">
        <f>T20D35746[[#This Row],[スコア⑤]]/T20D35746[[#This Row],[スコア③]]</f>
        <v>#REF!</v>
      </c>
      <c r="R393" s="76" t="e">
        <f>#REF!+#REF!</f>
        <v>#REF!</v>
      </c>
      <c r="W393" s="109" t="e">
        <f>(T20D35746[[#This Row],[現金及び預金（億）]]-T20D35746[[#This Row],[負債（億）]])/T20D35746[[#This Row],[総資産]]*100</f>
        <v>#DIV/0!</v>
      </c>
    </row>
    <row r="394" spans="3:23" x14ac:dyDescent="0.25">
      <c r="C394" s="71" t="str">
        <f>IFERROR(_xll.RssMarket($A394,"市場部名称"),"")</f>
        <v/>
      </c>
      <c r="D394" s="55"/>
      <c r="E394" s="55" t="str">
        <f>IFERROR(_xll.RssMarket($A394,"前日比"),"")</f>
        <v/>
      </c>
      <c r="F394" s="75" t="str">
        <f>IFERROR(_xll.RssMarket($A394,"時価総額"),"")</f>
        <v/>
      </c>
      <c r="G394" s="75" t="e">
        <f>T20D35746[[#This Row],[時価総額]]/T20D35746[[#This Row],[現在値]]</f>
        <v>#VALUE!</v>
      </c>
      <c r="H394" s="20"/>
      <c r="I394" s="38"/>
      <c r="J394" s="20"/>
      <c r="K394" s="33"/>
      <c r="N394" s="89"/>
      <c r="O394" s="125" t="e">
        <f>ROUND(
 ((IF(OR(R394="",R394&lt;=0),20,R394)/20)
  *(L394/15))
 /(IFERROR(IF(H394&gt;0,H394,15),15)/15)
 *100,0)</f>
        <v>#REF!</v>
      </c>
      <c r="P394" s="125" t="e">
        <f>ROUND(((R394/20)*(L394/15)*(S394/15)*(1+W394/200))/(H394/15)*100,0)</f>
        <v>#REF!</v>
      </c>
      <c r="Q394" s="147" t="e">
        <f>T20D35746[[#This Row],[スコア⑤]]/T20D35746[[#This Row],[スコア③]]</f>
        <v>#REF!</v>
      </c>
      <c r="R394" s="76" t="e">
        <f>#REF!+#REF!</f>
        <v>#REF!</v>
      </c>
      <c r="W394" s="109" t="e">
        <f>(T20D35746[[#This Row],[現金及び預金（億）]]-T20D35746[[#This Row],[負債（億）]])/T20D35746[[#This Row],[総資産]]*100</f>
        <v>#DIV/0!</v>
      </c>
    </row>
    <row r="395" spans="3:23" x14ac:dyDescent="0.25">
      <c r="C395" s="71" t="str">
        <f>IFERROR(_xll.RssMarket($A395,"市場部名称"),"")</f>
        <v/>
      </c>
      <c r="D395" s="55"/>
      <c r="E395" s="55" t="str">
        <f>IFERROR(_xll.RssMarket($A395,"前日比"),"")</f>
        <v/>
      </c>
      <c r="F395" s="75" t="str">
        <f>IFERROR(_xll.RssMarket($A395,"時価総額"),"")</f>
        <v/>
      </c>
      <c r="G395" s="75" t="e">
        <f>T20D35746[[#This Row],[時価総額]]/T20D35746[[#This Row],[現在値]]</f>
        <v>#VALUE!</v>
      </c>
      <c r="H395" s="20"/>
      <c r="I395" s="38"/>
      <c r="J395" s="20"/>
      <c r="K395" s="33"/>
      <c r="N395" s="89"/>
      <c r="O395" s="125" t="e">
        <f>ROUND(
 ((IF(OR(R395="",R395&lt;=0),20,R395)/20)
  *(L395/15))
 /(IFERROR(IF(H395&gt;0,H395,15),15)/15)
 *100,0)</f>
        <v>#REF!</v>
      </c>
      <c r="P395" s="125" t="e">
        <f>ROUND(((R395/20)*(L395/15)*(S395/15)*(1+W395/200))/(H395/15)*100,0)</f>
        <v>#REF!</v>
      </c>
      <c r="Q395" s="147" t="e">
        <f>T20D35746[[#This Row],[スコア⑤]]/T20D35746[[#This Row],[スコア③]]</f>
        <v>#REF!</v>
      </c>
      <c r="R395" s="76" t="e">
        <f>#REF!+#REF!</f>
        <v>#REF!</v>
      </c>
      <c r="W395" s="109" t="e">
        <f>(T20D35746[[#This Row],[現金及び預金（億）]]-T20D35746[[#This Row],[負債（億）]])/T20D35746[[#This Row],[総資産]]*100</f>
        <v>#DIV/0!</v>
      </c>
    </row>
    <row r="396" spans="3:23" x14ac:dyDescent="0.25">
      <c r="C396" s="71" t="str">
        <f>IFERROR(_xll.RssMarket($A396,"市場部名称"),"")</f>
        <v/>
      </c>
      <c r="D396" s="55"/>
      <c r="E396" s="55" t="str">
        <f>IFERROR(_xll.RssMarket($A396,"前日比"),"")</f>
        <v/>
      </c>
      <c r="F396" s="75" t="str">
        <f>IFERROR(_xll.RssMarket($A396,"時価総額"),"")</f>
        <v/>
      </c>
      <c r="G396" s="75" t="e">
        <f>T20D35746[[#This Row],[時価総額]]/T20D35746[[#This Row],[現在値]]</f>
        <v>#VALUE!</v>
      </c>
      <c r="H396" s="20"/>
      <c r="I396" s="38"/>
      <c r="J396" s="20"/>
      <c r="K396" s="33"/>
      <c r="N396" s="89"/>
      <c r="O396" s="125" t="e">
        <f>ROUND(
 ((IF(OR(R396="",R396&lt;=0),20,R396)/20)
  *(L396/15))
 /(IFERROR(IF(H396&gt;0,H396,15),15)/15)
 *100,0)</f>
        <v>#REF!</v>
      </c>
      <c r="P396" s="125" t="e">
        <f>ROUND(((R396/20)*(L396/15)*(S396/15)*(1+W396/200))/(H396/15)*100,0)</f>
        <v>#REF!</v>
      </c>
      <c r="Q396" s="147" t="e">
        <f>T20D35746[[#This Row],[スコア⑤]]/T20D35746[[#This Row],[スコア③]]</f>
        <v>#REF!</v>
      </c>
      <c r="R396" s="76" t="e">
        <f>#REF!+#REF!</f>
        <v>#REF!</v>
      </c>
      <c r="W396" s="109" t="e">
        <f>(T20D35746[[#This Row],[現金及び預金（億）]]-T20D35746[[#This Row],[負債（億）]])/T20D35746[[#This Row],[総資産]]*100</f>
        <v>#DIV/0!</v>
      </c>
    </row>
    <row r="397" spans="3:23" x14ac:dyDescent="0.25">
      <c r="C397" s="71" t="str">
        <f>IFERROR(_xll.RssMarket($A397,"市場部名称"),"")</f>
        <v/>
      </c>
      <c r="D397" s="55"/>
      <c r="E397" s="55" t="str">
        <f>IFERROR(_xll.RssMarket($A397,"前日比"),"")</f>
        <v/>
      </c>
      <c r="F397" s="75" t="str">
        <f>IFERROR(_xll.RssMarket($A397,"時価総額"),"")</f>
        <v/>
      </c>
      <c r="G397" s="75" t="e">
        <f>T20D35746[[#This Row],[時価総額]]/T20D35746[[#This Row],[現在値]]</f>
        <v>#VALUE!</v>
      </c>
      <c r="H397" s="20"/>
      <c r="I397" s="38"/>
      <c r="J397" s="20"/>
      <c r="K397" s="33"/>
      <c r="N397" s="89"/>
      <c r="O397" s="125" t="e">
        <f>ROUND(
 ((IF(OR(R397="",R397&lt;=0),20,R397)/20)
  *(L397/15))
 /(IFERROR(IF(H397&gt;0,H397,15),15)/15)
 *100,0)</f>
        <v>#REF!</v>
      </c>
      <c r="P397" s="125" t="e">
        <f>ROUND(((R397/20)*(L397/15)*(S397/15)*(1+W397/200))/(H397/15)*100,0)</f>
        <v>#REF!</v>
      </c>
      <c r="Q397" s="147" t="e">
        <f>T20D35746[[#This Row],[スコア⑤]]/T20D35746[[#This Row],[スコア③]]</f>
        <v>#REF!</v>
      </c>
      <c r="R397" s="76" t="e">
        <f>#REF!+#REF!</f>
        <v>#REF!</v>
      </c>
      <c r="W397" s="109" t="e">
        <f>(T20D35746[[#This Row],[現金及び預金（億）]]-T20D35746[[#This Row],[負債（億）]])/T20D35746[[#This Row],[総資産]]*100</f>
        <v>#DIV/0!</v>
      </c>
    </row>
    <row r="398" spans="3:23" x14ac:dyDescent="0.25">
      <c r="C398" s="71" t="str">
        <f>IFERROR(_xll.RssMarket($A398,"市場部名称"),"")</f>
        <v/>
      </c>
      <c r="D398" s="55"/>
      <c r="E398" s="55" t="str">
        <f>IFERROR(_xll.RssMarket($A398,"前日比"),"")</f>
        <v/>
      </c>
      <c r="F398" s="75" t="str">
        <f>IFERROR(_xll.RssMarket($A398,"時価総額"),"")</f>
        <v/>
      </c>
      <c r="G398" s="75" t="e">
        <f>T20D35746[[#This Row],[時価総額]]/T20D35746[[#This Row],[現在値]]</f>
        <v>#VALUE!</v>
      </c>
      <c r="H398" s="20"/>
      <c r="I398" s="38"/>
      <c r="J398" s="20"/>
      <c r="K398" s="33"/>
      <c r="N398" s="89"/>
      <c r="O398" s="125" t="e">
        <f>ROUND(
 ((IF(OR(R398="",R398&lt;=0),20,R398)/20)
  *(L398/15))
 /(IFERROR(IF(H398&gt;0,H398,15),15)/15)
 *100,0)</f>
        <v>#REF!</v>
      </c>
      <c r="P398" s="125" t="e">
        <f>ROUND(((R398/20)*(L398/15)*(S398/15)*(1+W398/200))/(H398/15)*100,0)</f>
        <v>#REF!</v>
      </c>
      <c r="Q398" s="147" t="e">
        <f>T20D35746[[#This Row],[スコア⑤]]/T20D35746[[#This Row],[スコア③]]</f>
        <v>#REF!</v>
      </c>
      <c r="R398" s="76" t="e">
        <f>#REF!+#REF!</f>
        <v>#REF!</v>
      </c>
      <c r="W398" s="109" t="e">
        <f>(T20D35746[[#This Row],[現金及び預金（億）]]-T20D35746[[#This Row],[負債（億）]])/T20D35746[[#This Row],[総資産]]*100</f>
        <v>#DIV/0!</v>
      </c>
    </row>
    <row r="399" spans="3:23" x14ac:dyDescent="0.25">
      <c r="C399" s="71" t="str">
        <f>IFERROR(_xll.RssMarket($A399,"市場部名称"),"")</f>
        <v/>
      </c>
      <c r="D399" s="55"/>
      <c r="E399" s="55" t="str">
        <f>IFERROR(_xll.RssMarket($A399,"前日比"),"")</f>
        <v/>
      </c>
      <c r="F399" s="75" t="str">
        <f>IFERROR(_xll.RssMarket($A399,"時価総額"),"")</f>
        <v/>
      </c>
      <c r="G399" s="75" t="e">
        <f>T20D35746[[#This Row],[時価総額]]/T20D35746[[#This Row],[現在値]]</f>
        <v>#VALUE!</v>
      </c>
      <c r="H399" s="20"/>
      <c r="I399" s="38"/>
      <c r="J399" s="20"/>
      <c r="K399" s="33"/>
      <c r="N399" s="89"/>
      <c r="O399" s="125" t="e">
        <f>ROUND(
 ((IF(OR(R399="",R399&lt;=0),20,R399)/20)
  *(L399/15))
 /(IFERROR(IF(H399&gt;0,H399,15),15)/15)
 *100,0)</f>
        <v>#REF!</v>
      </c>
      <c r="P399" s="125" t="e">
        <f>ROUND(((R399/20)*(L399/15)*(S399/15)*(1+W399/200))/(H399/15)*100,0)</f>
        <v>#REF!</v>
      </c>
      <c r="Q399" s="147" t="e">
        <f>T20D35746[[#This Row],[スコア⑤]]/T20D35746[[#This Row],[スコア③]]</f>
        <v>#REF!</v>
      </c>
      <c r="R399" s="76" t="e">
        <f>#REF!+#REF!</f>
        <v>#REF!</v>
      </c>
      <c r="W399" s="109" t="e">
        <f>(T20D35746[[#This Row],[現金及び預金（億）]]-T20D35746[[#This Row],[負債（億）]])/T20D35746[[#This Row],[総資産]]*100</f>
        <v>#DIV/0!</v>
      </c>
    </row>
    <row r="400" spans="3:23" x14ac:dyDescent="0.25">
      <c r="C400" s="71" t="str">
        <f>IFERROR(_xll.RssMarket($A400,"市場部名称"),"")</f>
        <v/>
      </c>
      <c r="D400" s="55"/>
      <c r="E400" s="55" t="str">
        <f>IFERROR(_xll.RssMarket($A400,"前日比"),"")</f>
        <v/>
      </c>
      <c r="F400" s="75" t="str">
        <f>IFERROR(_xll.RssMarket($A400,"時価総額"),"")</f>
        <v/>
      </c>
      <c r="G400" s="75" t="e">
        <f>T20D35746[[#This Row],[時価総額]]/T20D35746[[#This Row],[現在値]]</f>
        <v>#VALUE!</v>
      </c>
      <c r="H400" s="20"/>
      <c r="I400" s="38"/>
      <c r="J400" s="20"/>
      <c r="K400" s="33"/>
      <c r="N400" s="89"/>
      <c r="O400" s="125" t="e">
        <f>ROUND(
 ((IF(OR(R400="",R400&lt;=0),20,R400)/20)
  *(L400/15))
 /(IFERROR(IF(H400&gt;0,H400,15),15)/15)
 *100,0)</f>
        <v>#REF!</v>
      </c>
      <c r="P400" s="125" t="e">
        <f>ROUND(((R400/20)*(L400/15)*(S400/15)*(1+W400/200))/(H400/15)*100,0)</f>
        <v>#REF!</v>
      </c>
      <c r="Q400" s="147" t="e">
        <f>T20D35746[[#This Row],[スコア⑤]]/T20D35746[[#This Row],[スコア③]]</f>
        <v>#REF!</v>
      </c>
      <c r="R400" s="76" t="e">
        <f>#REF!+#REF!</f>
        <v>#REF!</v>
      </c>
      <c r="W400" s="109" t="e">
        <f>(T20D35746[[#This Row],[現金及び預金（億）]]-T20D35746[[#This Row],[負債（億）]])/T20D35746[[#This Row],[総資産]]*100</f>
        <v>#DIV/0!</v>
      </c>
    </row>
    <row r="401" spans="3:23" x14ac:dyDescent="0.25">
      <c r="C401" s="71" t="str">
        <f>IFERROR(_xll.RssMarket($A401,"市場部名称"),"")</f>
        <v/>
      </c>
      <c r="D401" s="55"/>
      <c r="E401" s="55" t="str">
        <f>IFERROR(_xll.RssMarket($A401,"前日比"),"")</f>
        <v/>
      </c>
      <c r="F401" s="75" t="str">
        <f>IFERROR(_xll.RssMarket($A401,"時価総額"),"")</f>
        <v/>
      </c>
      <c r="G401" s="75" t="e">
        <f>T20D35746[[#This Row],[時価総額]]/T20D35746[[#This Row],[現在値]]</f>
        <v>#VALUE!</v>
      </c>
      <c r="H401" s="20"/>
      <c r="I401" s="38"/>
      <c r="J401" s="20"/>
      <c r="K401" s="33"/>
      <c r="N401" s="89"/>
      <c r="O401" s="125" t="e">
        <f>ROUND(
 ((IF(OR(R401="",R401&lt;=0),20,R401)/20)
  *(L401/15))
 /(IFERROR(IF(H401&gt;0,H401,15),15)/15)
 *100,0)</f>
        <v>#REF!</v>
      </c>
      <c r="P401" s="125" t="e">
        <f>ROUND(((R401/20)*(L401/15)*(S401/15)*(1+W401/200))/(H401/15)*100,0)</f>
        <v>#REF!</v>
      </c>
      <c r="Q401" s="147" t="e">
        <f>T20D35746[[#This Row],[スコア⑤]]/T20D35746[[#This Row],[スコア③]]</f>
        <v>#REF!</v>
      </c>
      <c r="R401" s="76" t="e">
        <f>#REF!+#REF!</f>
        <v>#REF!</v>
      </c>
      <c r="W401" s="109" t="e">
        <f>(T20D35746[[#This Row],[現金及び預金（億）]]-T20D35746[[#This Row],[負債（億）]])/T20D35746[[#This Row],[総資産]]*100</f>
        <v>#DIV/0!</v>
      </c>
    </row>
    <row r="402" spans="3:23" x14ac:dyDescent="0.25">
      <c r="C402" s="71" t="str">
        <f>IFERROR(_xll.RssMarket($A402,"市場部名称"),"")</f>
        <v/>
      </c>
      <c r="D402" s="55"/>
      <c r="E402" s="55" t="str">
        <f>IFERROR(_xll.RssMarket($A402,"前日比"),"")</f>
        <v/>
      </c>
      <c r="F402" s="75" t="str">
        <f>IFERROR(_xll.RssMarket($A402,"時価総額"),"")</f>
        <v/>
      </c>
      <c r="G402" s="75" t="e">
        <f>T20D35746[[#This Row],[時価総額]]/T20D35746[[#This Row],[現在値]]</f>
        <v>#VALUE!</v>
      </c>
      <c r="H402" s="20"/>
      <c r="I402" s="38"/>
      <c r="J402" s="20"/>
      <c r="K402" s="33"/>
      <c r="N402" s="89"/>
      <c r="O402" s="125" t="e">
        <f>ROUND(
 ((IF(OR(R402="",R402&lt;=0),20,R402)/20)
  *(L402/15))
 /(IFERROR(IF(H402&gt;0,H402,15),15)/15)
 *100,0)</f>
        <v>#REF!</v>
      </c>
      <c r="P402" s="125" t="e">
        <f>ROUND(((R402/20)*(L402/15)*(S402/15)*(1+W402/200))/(H402/15)*100,0)</f>
        <v>#REF!</v>
      </c>
      <c r="Q402" s="147" t="e">
        <f>T20D35746[[#This Row],[スコア⑤]]/T20D35746[[#This Row],[スコア③]]</f>
        <v>#REF!</v>
      </c>
      <c r="R402" s="76" t="e">
        <f>#REF!+#REF!</f>
        <v>#REF!</v>
      </c>
      <c r="W402" s="109" t="e">
        <f>(T20D35746[[#This Row],[現金及び預金（億）]]-T20D35746[[#This Row],[負債（億）]])/T20D35746[[#This Row],[総資産]]*100</f>
        <v>#DIV/0!</v>
      </c>
    </row>
    <row r="403" spans="3:23" x14ac:dyDescent="0.25">
      <c r="C403" s="71" t="str">
        <f>IFERROR(_xll.RssMarket($A403,"市場部名称"),"")</f>
        <v/>
      </c>
      <c r="D403" s="55"/>
      <c r="E403" s="55" t="str">
        <f>IFERROR(_xll.RssMarket($A403,"前日比"),"")</f>
        <v/>
      </c>
      <c r="F403" s="75" t="str">
        <f>IFERROR(_xll.RssMarket($A403,"時価総額"),"")</f>
        <v/>
      </c>
      <c r="G403" s="75" t="e">
        <f>T20D35746[[#This Row],[時価総額]]/T20D35746[[#This Row],[現在値]]</f>
        <v>#VALUE!</v>
      </c>
      <c r="H403" s="20"/>
      <c r="I403" s="38"/>
      <c r="J403" s="20"/>
      <c r="K403" s="33"/>
      <c r="N403" s="89"/>
      <c r="O403" s="125" t="e">
        <f>ROUND(
 ((IF(OR(R403="",R403&lt;=0),20,R403)/20)
  *(L403/15))
 /(IFERROR(IF(H403&gt;0,H403,15),15)/15)
 *100,0)</f>
        <v>#REF!</v>
      </c>
      <c r="P403" s="125" t="e">
        <f>ROUND(((R403/20)*(L403/15)*(S403/15)*(1+W403/200))/(H403/15)*100,0)</f>
        <v>#REF!</v>
      </c>
      <c r="Q403" s="147" t="e">
        <f>T20D35746[[#This Row],[スコア⑤]]/T20D35746[[#This Row],[スコア③]]</f>
        <v>#REF!</v>
      </c>
      <c r="R403" s="76" t="e">
        <f>#REF!+#REF!</f>
        <v>#REF!</v>
      </c>
      <c r="W403" s="109" t="e">
        <f>(T20D35746[[#This Row],[現金及び預金（億）]]-T20D35746[[#This Row],[負債（億）]])/T20D35746[[#This Row],[総資産]]*100</f>
        <v>#DIV/0!</v>
      </c>
    </row>
    <row r="404" spans="3:23" x14ac:dyDescent="0.25">
      <c r="C404" s="71" t="str">
        <f>IFERROR(_xll.RssMarket($A404,"市場部名称"),"")</f>
        <v/>
      </c>
      <c r="D404" s="55"/>
      <c r="E404" s="55" t="str">
        <f>IFERROR(_xll.RssMarket($A404,"前日比"),"")</f>
        <v/>
      </c>
      <c r="F404" s="75" t="str">
        <f>IFERROR(_xll.RssMarket($A404,"時価総額"),"")</f>
        <v/>
      </c>
      <c r="G404" s="75" t="e">
        <f>T20D35746[[#This Row],[時価総額]]/T20D35746[[#This Row],[現在値]]</f>
        <v>#VALUE!</v>
      </c>
      <c r="H404" s="20"/>
      <c r="I404" s="38"/>
      <c r="J404" s="20"/>
      <c r="K404" s="33"/>
      <c r="N404" s="89"/>
      <c r="O404" s="125" t="e">
        <f>ROUND(
 ((IF(OR(R404="",R404&lt;=0),20,R404)/20)
  *(L404/15))
 /(IFERROR(IF(H404&gt;0,H404,15),15)/15)
 *100,0)</f>
        <v>#REF!</v>
      </c>
      <c r="P404" s="125" t="e">
        <f>ROUND(((R404/20)*(L404/15)*(S404/15)*(1+W404/200))/(H404/15)*100,0)</f>
        <v>#REF!</v>
      </c>
      <c r="Q404" s="147" t="e">
        <f>T20D35746[[#This Row],[スコア⑤]]/T20D35746[[#This Row],[スコア③]]</f>
        <v>#REF!</v>
      </c>
      <c r="R404" s="76" t="e">
        <f>#REF!+#REF!</f>
        <v>#REF!</v>
      </c>
      <c r="W404" s="109" t="e">
        <f>(T20D35746[[#This Row],[現金及び預金（億）]]-T20D35746[[#This Row],[負債（億）]])/T20D35746[[#This Row],[総資産]]*100</f>
        <v>#DIV/0!</v>
      </c>
    </row>
    <row r="405" spans="3:23" x14ac:dyDescent="0.25">
      <c r="C405" s="71" t="str">
        <f>IFERROR(_xll.RssMarket($A405,"市場部名称"),"")</f>
        <v/>
      </c>
      <c r="D405" s="55"/>
      <c r="E405" s="55" t="str">
        <f>IFERROR(_xll.RssMarket($A405,"前日比"),"")</f>
        <v/>
      </c>
      <c r="F405" s="75" t="str">
        <f>IFERROR(_xll.RssMarket($A405,"時価総額"),"")</f>
        <v/>
      </c>
      <c r="G405" s="75" t="e">
        <f>T20D35746[[#This Row],[時価総額]]/T20D35746[[#This Row],[現在値]]</f>
        <v>#VALUE!</v>
      </c>
      <c r="H405" s="20"/>
      <c r="I405" s="38"/>
      <c r="J405" s="20"/>
      <c r="K405" s="33"/>
      <c r="N405" s="89"/>
      <c r="O405" s="125" t="e">
        <f>ROUND(
 ((IF(OR(R405="",R405&lt;=0),20,R405)/20)
  *(L405/15))
 /(IFERROR(IF(H405&gt;0,H405,15),15)/15)
 *100,0)</f>
        <v>#REF!</v>
      </c>
      <c r="P405" s="125" t="e">
        <f>ROUND(((R405/20)*(L405/15)*(S405/15)*(1+W405/200))/(H405/15)*100,0)</f>
        <v>#REF!</v>
      </c>
      <c r="Q405" s="147" t="e">
        <f>T20D35746[[#This Row],[スコア⑤]]/T20D35746[[#This Row],[スコア③]]</f>
        <v>#REF!</v>
      </c>
      <c r="R405" s="76" t="e">
        <f>#REF!+#REF!</f>
        <v>#REF!</v>
      </c>
      <c r="W405" s="109" t="e">
        <f>(T20D35746[[#This Row],[現金及び預金（億）]]-T20D35746[[#This Row],[負債（億）]])/T20D35746[[#This Row],[総資産]]*100</f>
        <v>#DIV/0!</v>
      </c>
    </row>
    <row r="406" spans="3:23" x14ac:dyDescent="0.25">
      <c r="C406" s="71" t="str">
        <f>IFERROR(_xll.RssMarket($A406,"市場部名称"),"")</f>
        <v/>
      </c>
      <c r="D406" s="55"/>
      <c r="E406" s="55" t="str">
        <f>IFERROR(_xll.RssMarket($A406,"前日比"),"")</f>
        <v/>
      </c>
      <c r="F406" s="75" t="str">
        <f>IFERROR(_xll.RssMarket($A406,"時価総額"),"")</f>
        <v/>
      </c>
      <c r="G406" s="75" t="e">
        <f>T20D35746[[#This Row],[時価総額]]/T20D35746[[#This Row],[現在値]]</f>
        <v>#VALUE!</v>
      </c>
      <c r="H406" s="20"/>
      <c r="I406" s="38"/>
      <c r="J406" s="20"/>
      <c r="K406" s="33"/>
      <c r="N406" s="89"/>
      <c r="O406" s="125" t="e">
        <f>ROUND(
 ((IF(OR(R406="",R406&lt;=0),20,R406)/20)
  *(L406/15))
 /(IFERROR(IF(H406&gt;0,H406,15),15)/15)
 *100,0)</f>
        <v>#REF!</v>
      </c>
      <c r="P406" s="125" t="e">
        <f>ROUND(((R406/20)*(L406/15)*(S406/15)*(1+W406/200))/(H406/15)*100,0)</f>
        <v>#REF!</v>
      </c>
      <c r="Q406" s="147" t="e">
        <f>T20D35746[[#This Row],[スコア⑤]]/T20D35746[[#This Row],[スコア③]]</f>
        <v>#REF!</v>
      </c>
      <c r="R406" s="76" t="e">
        <f>#REF!+#REF!</f>
        <v>#REF!</v>
      </c>
      <c r="W406" s="109" t="e">
        <f>(T20D35746[[#This Row],[現金及び預金（億）]]-T20D35746[[#This Row],[負債（億）]])/T20D35746[[#This Row],[総資産]]*100</f>
        <v>#DIV/0!</v>
      </c>
    </row>
    <row r="407" spans="3:23" x14ac:dyDescent="0.25">
      <c r="C407" s="71" t="str">
        <f>IFERROR(_xll.RssMarket($A407,"市場部名称"),"")</f>
        <v/>
      </c>
      <c r="D407" s="55"/>
      <c r="E407" s="55" t="str">
        <f>IFERROR(_xll.RssMarket($A407,"前日比"),"")</f>
        <v/>
      </c>
      <c r="F407" s="75" t="str">
        <f>IFERROR(_xll.RssMarket($A407,"時価総額"),"")</f>
        <v/>
      </c>
      <c r="G407" s="75" t="e">
        <f>T20D35746[[#This Row],[時価総額]]/T20D35746[[#This Row],[現在値]]</f>
        <v>#VALUE!</v>
      </c>
      <c r="H407" s="20"/>
      <c r="I407" s="38"/>
      <c r="J407" s="20"/>
      <c r="K407" s="33"/>
      <c r="N407" s="89"/>
      <c r="O407" s="125" t="e">
        <f>ROUND(
 ((IF(OR(R407="",R407&lt;=0),20,R407)/20)
  *(L407/15))
 /(IFERROR(IF(H407&gt;0,H407,15),15)/15)
 *100,0)</f>
        <v>#REF!</v>
      </c>
      <c r="P407" s="125" t="e">
        <f>ROUND(((R407/20)*(L407/15)*(S407/15)*(1+W407/200))/(H407/15)*100,0)</f>
        <v>#REF!</v>
      </c>
      <c r="Q407" s="147" t="e">
        <f>T20D35746[[#This Row],[スコア⑤]]/T20D35746[[#This Row],[スコア③]]</f>
        <v>#REF!</v>
      </c>
      <c r="R407" s="76" t="e">
        <f>#REF!+#REF!</f>
        <v>#REF!</v>
      </c>
      <c r="W407" s="109" t="e">
        <f>(T20D35746[[#This Row],[現金及び預金（億）]]-T20D35746[[#This Row],[負債（億）]])/T20D35746[[#This Row],[総資産]]*100</f>
        <v>#DIV/0!</v>
      </c>
    </row>
    <row r="408" spans="3:23" x14ac:dyDescent="0.25">
      <c r="C408" s="71" t="str">
        <f>IFERROR(_xll.RssMarket($A408,"市場部名称"),"")</f>
        <v/>
      </c>
      <c r="D408" s="55"/>
      <c r="E408" s="55" t="str">
        <f>IFERROR(_xll.RssMarket($A408,"前日比"),"")</f>
        <v/>
      </c>
      <c r="F408" s="75" t="str">
        <f>IFERROR(_xll.RssMarket($A408,"時価総額"),"")</f>
        <v/>
      </c>
      <c r="G408" s="75" t="e">
        <f>T20D35746[[#This Row],[時価総額]]/T20D35746[[#This Row],[現在値]]</f>
        <v>#VALUE!</v>
      </c>
      <c r="H408" s="20"/>
      <c r="I408" s="38"/>
      <c r="J408" s="20"/>
      <c r="K408" s="33"/>
      <c r="N408" s="89"/>
      <c r="O408" s="125" t="e">
        <f>ROUND(
 ((IF(OR(R408="",R408&lt;=0),20,R408)/20)
  *(L408/15))
 /(IFERROR(IF(H408&gt;0,H408,15),15)/15)
 *100,0)</f>
        <v>#REF!</v>
      </c>
      <c r="P408" s="125" t="e">
        <f>ROUND(((R408/20)*(L408/15)*(S408/15)*(1+W408/200))/(H408/15)*100,0)</f>
        <v>#REF!</v>
      </c>
      <c r="Q408" s="147" t="e">
        <f>T20D35746[[#This Row],[スコア⑤]]/T20D35746[[#This Row],[スコア③]]</f>
        <v>#REF!</v>
      </c>
      <c r="R408" s="76" t="e">
        <f>#REF!+#REF!</f>
        <v>#REF!</v>
      </c>
      <c r="W408" s="109" t="e">
        <f>(T20D35746[[#This Row],[現金及び預金（億）]]-T20D35746[[#This Row],[負債（億）]])/T20D35746[[#This Row],[総資産]]*100</f>
        <v>#DIV/0!</v>
      </c>
    </row>
    <row r="409" spans="3:23" x14ac:dyDescent="0.25">
      <c r="C409" s="71" t="str">
        <f>IFERROR(_xll.RssMarket($A409,"市場部名称"),"")</f>
        <v/>
      </c>
      <c r="D409" s="55"/>
      <c r="E409" s="55" t="str">
        <f>IFERROR(_xll.RssMarket($A409,"前日比"),"")</f>
        <v/>
      </c>
      <c r="F409" s="75" t="str">
        <f>IFERROR(_xll.RssMarket($A409,"時価総額"),"")</f>
        <v/>
      </c>
      <c r="G409" s="75" t="e">
        <f>T20D35746[[#This Row],[時価総額]]/T20D35746[[#This Row],[現在値]]</f>
        <v>#VALUE!</v>
      </c>
      <c r="H409" s="20"/>
      <c r="I409" s="38"/>
      <c r="J409" s="20"/>
      <c r="K409" s="33"/>
      <c r="N409" s="89"/>
      <c r="O409" s="125" t="e">
        <f>ROUND(
 ((IF(OR(R409="",R409&lt;=0),20,R409)/20)
  *(L409/15))
 /(IFERROR(IF(H409&gt;0,H409,15),15)/15)
 *100,0)</f>
        <v>#REF!</v>
      </c>
      <c r="P409" s="125" t="e">
        <f>ROUND(((R409/20)*(L409/15)*(S409/15)*(1+W409/200))/(H409/15)*100,0)</f>
        <v>#REF!</v>
      </c>
      <c r="Q409" s="147" t="e">
        <f>T20D35746[[#This Row],[スコア⑤]]/T20D35746[[#This Row],[スコア③]]</f>
        <v>#REF!</v>
      </c>
      <c r="R409" s="76" t="e">
        <f>#REF!+#REF!</f>
        <v>#REF!</v>
      </c>
      <c r="W409" s="109" t="e">
        <f>(T20D35746[[#This Row],[現金及び預金（億）]]-T20D35746[[#This Row],[負債（億）]])/T20D35746[[#This Row],[総資産]]*100</f>
        <v>#DIV/0!</v>
      </c>
    </row>
    <row r="410" spans="3:23" x14ac:dyDescent="0.25">
      <c r="C410" s="71" t="str">
        <f>IFERROR(_xll.RssMarket($A410,"市場部名称"),"")</f>
        <v/>
      </c>
      <c r="D410" s="55"/>
      <c r="E410" s="55" t="str">
        <f>IFERROR(_xll.RssMarket($A410,"前日比"),"")</f>
        <v/>
      </c>
      <c r="F410" s="75" t="str">
        <f>IFERROR(_xll.RssMarket($A410,"時価総額"),"")</f>
        <v/>
      </c>
      <c r="G410" s="75" t="e">
        <f>T20D35746[[#This Row],[時価総額]]/T20D35746[[#This Row],[現在値]]</f>
        <v>#VALUE!</v>
      </c>
      <c r="H410" s="20"/>
      <c r="I410" s="38"/>
      <c r="J410" s="20"/>
      <c r="K410" s="33"/>
      <c r="N410" s="89"/>
      <c r="O410" s="125" t="e">
        <f>ROUND(
 ((IF(OR(R410="",R410&lt;=0),20,R410)/20)
  *(L410/15))
 /(IFERROR(IF(H410&gt;0,H410,15),15)/15)
 *100,0)</f>
        <v>#REF!</v>
      </c>
      <c r="P410" s="125" t="e">
        <f>ROUND(((R410/20)*(L410/15)*(S410/15)*(1+W410/200))/(H410/15)*100,0)</f>
        <v>#REF!</v>
      </c>
      <c r="Q410" s="147" t="e">
        <f>T20D35746[[#This Row],[スコア⑤]]/T20D35746[[#This Row],[スコア③]]</f>
        <v>#REF!</v>
      </c>
      <c r="R410" s="76" t="e">
        <f>#REF!+#REF!</f>
        <v>#REF!</v>
      </c>
      <c r="W410" s="109" t="e">
        <f>(T20D35746[[#This Row],[現金及び預金（億）]]-T20D35746[[#This Row],[負債（億）]])/T20D35746[[#This Row],[総資産]]*100</f>
        <v>#DIV/0!</v>
      </c>
    </row>
    <row r="411" spans="3:23" x14ac:dyDescent="0.25">
      <c r="C411" s="71" t="str">
        <f>IFERROR(_xll.RssMarket($A411,"市場部名称"),"")</f>
        <v/>
      </c>
      <c r="D411" s="55"/>
      <c r="E411" s="55" t="str">
        <f>IFERROR(_xll.RssMarket($A411,"前日比"),"")</f>
        <v/>
      </c>
      <c r="F411" s="75" t="str">
        <f>IFERROR(_xll.RssMarket($A411,"時価総額"),"")</f>
        <v/>
      </c>
      <c r="G411" s="75" t="e">
        <f>T20D35746[[#This Row],[時価総額]]/T20D35746[[#This Row],[現在値]]</f>
        <v>#VALUE!</v>
      </c>
      <c r="H411" s="20"/>
      <c r="I411" s="38"/>
      <c r="J411" s="20"/>
      <c r="K411" s="33"/>
      <c r="N411" s="89"/>
      <c r="O411" s="125" t="e">
        <f>ROUND(
 ((IF(OR(R411="",R411&lt;=0),20,R411)/20)
  *(L411/15))
 /(IFERROR(IF(H411&gt;0,H411,15),15)/15)
 *100,0)</f>
        <v>#REF!</v>
      </c>
      <c r="P411" s="125" t="e">
        <f>ROUND(((R411/20)*(L411/15)*(S411/15)*(1+W411/200))/(H411/15)*100,0)</f>
        <v>#REF!</v>
      </c>
      <c r="Q411" s="147" t="e">
        <f>T20D35746[[#This Row],[スコア⑤]]/T20D35746[[#This Row],[スコア③]]</f>
        <v>#REF!</v>
      </c>
      <c r="R411" s="76" t="e">
        <f>#REF!+#REF!</f>
        <v>#REF!</v>
      </c>
      <c r="W411" s="109" t="e">
        <f>(T20D35746[[#This Row],[現金及び預金（億）]]-T20D35746[[#This Row],[負債（億）]])/T20D35746[[#This Row],[総資産]]*100</f>
        <v>#DIV/0!</v>
      </c>
    </row>
    <row r="412" spans="3:23" x14ac:dyDescent="0.25">
      <c r="C412" s="71" t="str">
        <f>IFERROR(_xll.RssMarket($A412,"市場部名称"),"")</f>
        <v/>
      </c>
      <c r="D412" s="55"/>
      <c r="E412" s="55" t="str">
        <f>IFERROR(_xll.RssMarket($A412,"前日比"),"")</f>
        <v/>
      </c>
      <c r="F412" s="75" t="str">
        <f>IFERROR(_xll.RssMarket($A412,"時価総額"),"")</f>
        <v/>
      </c>
      <c r="G412" s="75" t="e">
        <f>T20D35746[[#This Row],[時価総額]]/T20D35746[[#This Row],[現在値]]</f>
        <v>#VALUE!</v>
      </c>
      <c r="H412" s="20"/>
      <c r="I412" s="38"/>
      <c r="J412" s="20"/>
      <c r="K412" s="33"/>
      <c r="N412" s="89"/>
      <c r="O412" s="125" t="e">
        <f>ROUND(
 ((IF(OR(R412="",R412&lt;=0),20,R412)/20)
  *(L412/15))
 /(IFERROR(IF(H412&gt;0,H412,15),15)/15)
 *100,0)</f>
        <v>#REF!</v>
      </c>
      <c r="P412" s="125" t="e">
        <f>ROUND(((R412/20)*(L412/15)*(S412/15)*(1+W412/200))/(H412/15)*100,0)</f>
        <v>#REF!</v>
      </c>
      <c r="Q412" s="147" t="e">
        <f>T20D35746[[#This Row],[スコア⑤]]/T20D35746[[#This Row],[スコア③]]</f>
        <v>#REF!</v>
      </c>
      <c r="R412" s="76" t="e">
        <f>#REF!+#REF!</f>
        <v>#REF!</v>
      </c>
      <c r="W412" s="109" t="e">
        <f>(T20D35746[[#This Row],[現金及び預金（億）]]-T20D35746[[#This Row],[負債（億）]])/T20D35746[[#This Row],[総資産]]*100</f>
        <v>#DIV/0!</v>
      </c>
    </row>
    <row r="413" spans="3:23" x14ac:dyDescent="0.25">
      <c r="C413" s="71" t="str">
        <f>IFERROR(_xll.RssMarket($A413,"市場部名称"),"")</f>
        <v/>
      </c>
      <c r="D413" s="55"/>
      <c r="E413" s="55" t="str">
        <f>IFERROR(_xll.RssMarket($A413,"前日比"),"")</f>
        <v/>
      </c>
      <c r="F413" s="75" t="str">
        <f>IFERROR(_xll.RssMarket($A413,"時価総額"),"")</f>
        <v/>
      </c>
      <c r="G413" s="75" t="e">
        <f>T20D35746[[#This Row],[時価総額]]/T20D35746[[#This Row],[現在値]]</f>
        <v>#VALUE!</v>
      </c>
      <c r="H413" s="20"/>
      <c r="I413" s="38"/>
      <c r="J413" s="20"/>
      <c r="K413" s="33"/>
      <c r="N413" s="89"/>
      <c r="O413" s="125" t="e">
        <f>ROUND(
 ((IF(OR(R413="",R413&lt;=0),20,R413)/20)
  *(L413/15))
 /(IFERROR(IF(H413&gt;0,H413,15),15)/15)
 *100,0)</f>
        <v>#REF!</v>
      </c>
      <c r="P413" s="125" t="e">
        <f>ROUND(((R413/20)*(L413/15)*(S413/15)*(1+W413/200))/(H413/15)*100,0)</f>
        <v>#REF!</v>
      </c>
      <c r="Q413" s="147" t="e">
        <f>T20D35746[[#This Row],[スコア⑤]]/T20D35746[[#This Row],[スコア③]]</f>
        <v>#REF!</v>
      </c>
      <c r="R413" s="76" t="e">
        <f>#REF!+#REF!</f>
        <v>#REF!</v>
      </c>
      <c r="W413" s="109" t="e">
        <f>(T20D35746[[#This Row],[現金及び預金（億）]]-T20D35746[[#This Row],[負債（億）]])/T20D35746[[#This Row],[総資産]]*100</f>
        <v>#DIV/0!</v>
      </c>
    </row>
    <row r="414" spans="3:23" x14ac:dyDescent="0.25">
      <c r="C414" s="71" t="str">
        <f>IFERROR(_xll.RssMarket($A414,"市場部名称"),"")</f>
        <v/>
      </c>
      <c r="D414" s="55"/>
      <c r="E414" s="55" t="str">
        <f>IFERROR(_xll.RssMarket($A414,"前日比"),"")</f>
        <v/>
      </c>
      <c r="F414" s="75" t="str">
        <f>IFERROR(_xll.RssMarket($A414,"時価総額"),"")</f>
        <v/>
      </c>
      <c r="G414" s="75" t="e">
        <f>T20D35746[[#This Row],[時価総額]]/T20D35746[[#This Row],[現在値]]</f>
        <v>#VALUE!</v>
      </c>
      <c r="H414" s="20"/>
      <c r="I414" s="38"/>
      <c r="J414" s="20"/>
      <c r="K414" s="33"/>
      <c r="N414" s="89"/>
      <c r="O414" s="125" t="e">
        <f>ROUND(
 ((IF(OR(R414="",R414&lt;=0),20,R414)/20)
  *(L414/15))
 /(IFERROR(IF(H414&gt;0,H414,15),15)/15)
 *100,0)</f>
        <v>#REF!</v>
      </c>
      <c r="P414" s="125" t="e">
        <f>ROUND(((R414/20)*(L414/15)*(S414/15)*(1+W414/200))/(H414/15)*100,0)</f>
        <v>#REF!</v>
      </c>
      <c r="Q414" s="147" t="e">
        <f>T20D35746[[#This Row],[スコア⑤]]/T20D35746[[#This Row],[スコア③]]</f>
        <v>#REF!</v>
      </c>
      <c r="R414" s="76" t="e">
        <f>#REF!+#REF!</f>
        <v>#REF!</v>
      </c>
      <c r="W414" s="109" t="e">
        <f>(T20D35746[[#This Row],[現金及び預金（億）]]-T20D35746[[#This Row],[負債（億）]])/T20D35746[[#This Row],[総資産]]*100</f>
        <v>#DIV/0!</v>
      </c>
    </row>
    <row r="415" spans="3:23" x14ac:dyDescent="0.25">
      <c r="C415" s="71" t="str">
        <f>IFERROR(_xll.RssMarket($A415,"市場部名称"),"")</f>
        <v/>
      </c>
      <c r="D415" s="55"/>
      <c r="E415" s="55" t="str">
        <f>IFERROR(_xll.RssMarket($A415,"前日比"),"")</f>
        <v/>
      </c>
      <c r="F415" s="75" t="str">
        <f>IFERROR(_xll.RssMarket($A415,"時価総額"),"")</f>
        <v/>
      </c>
      <c r="G415" s="75" t="e">
        <f>T20D35746[[#This Row],[時価総額]]/T20D35746[[#This Row],[現在値]]</f>
        <v>#VALUE!</v>
      </c>
      <c r="H415" s="20"/>
      <c r="I415" s="38"/>
      <c r="J415" s="20"/>
      <c r="K415" s="33"/>
      <c r="N415" s="89"/>
      <c r="O415" s="125" t="e">
        <f>ROUND(
 ((IF(OR(R415="",R415&lt;=0),20,R415)/20)
  *(L415/15))
 /(IFERROR(IF(H415&gt;0,H415,15),15)/15)
 *100,0)</f>
        <v>#REF!</v>
      </c>
      <c r="P415" s="125" t="e">
        <f>ROUND(((R415/20)*(L415/15)*(S415/15)*(1+W415/200))/(H415/15)*100,0)</f>
        <v>#REF!</v>
      </c>
      <c r="Q415" s="147" t="e">
        <f>T20D35746[[#This Row],[スコア⑤]]/T20D35746[[#This Row],[スコア③]]</f>
        <v>#REF!</v>
      </c>
      <c r="R415" s="76" t="e">
        <f>#REF!+#REF!</f>
        <v>#REF!</v>
      </c>
      <c r="W415" s="109" t="e">
        <f>(T20D35746[[#This Row],[現金及び預金（億）]]-T20D35746[[#This Row],[負債（億）]])/T20D35746[[#This Row],[総資産]]*100</f>
        <v>#DIV/0!</v>
      </c>
    </row>
    <row r="416" spans="3:23" x14ac:dyDescent="0.25">
      <c r="C416" s="71" t="str">
        <f>IFERROR(_xll.RssMarket($A416,"市場部名称"),"")</f>
        <v/>
      </c>
      <c r="D416" s="55"/>
      <c r="E416" s="55" t="str">
        <f>IFERROR(_xll.RssMarket($A416,"前日比"),"")</f>
        <v/>
      </c>
      <c r="F416" s="75" t="str">
        <f>IFERROR(_xll.RssMarket($A416,"時価総額"),"")</f>
        <v/>
      </c>
      <c r="G416" s="75" t="e">
        <f>T20D35746[[#This Row],[時価総額]]/T20D35746[[#This Row],[現在値]]</f>
        <v>#VALUE!</v>
      </c>
      <c r="H416" s="20"/>
      <c r="I416" s="38"/>
      <c r="J416" s="20"/>
      <c r="K416" s="33"/>
      <c r="N416" s="89"/>
      <c r="O416" s="125" t="e">
        <f>ROUND(
 ((IF(OR(R416="",R416&lt;=0),20,R416)/20)
  *(L416/15))
 /(IFERROR(IF(H416&gt;0,H416,15),15)/15)
 *100,0)</f>
        <v>#REF!</v>
      </c>
      <c r="P416" s="125" t="e">
        <f>ROUND(((R416/20)*(L416/15)*(S416/15)*(1+W416/200))/(H416/15)*100,0)</f>
        <v>#REF!</v>
      </c>
      <c r="Q416" s="147" t="e">
        <f>T20D35746[[#This Row],[スコア⑤]]/T20D35746[[#This Row],[スコア③]]</f>
        <v>#REF!</v>
      </c>
      <c r="R416" s="76" t="e">
        <f>#REF!+#REF!</f>
        <v>#REF!</v>
      </c>
      <c r="W416" s="109" t="e">
        <f>(T20D35746[[#This Row],[現金及び預金（億）]]-T20D35746[[#This Row],[負債（億）]])/T20D35746[[#This Row],[総資産]]*100</f>
        <v>#DIV/0!</v>
      </c>
    </row>
    <row r="417" spans="3:23" x14ac:dyDescent="0.25">
      <c r="C417" s="71" t="str">
        <f>IFERROR(_xll.RssMarket($A417,"市場部名称"),"")</f>
        <v/>
      </c>
      <c r="D417" s="55"/>
      <c r="E417" s="55" t="str">
        <f>IFERROR(_xll.RssMarket($A417,"前日比"),"")</f>
        <v/>
      </c>
      <c r="F417" s="75" t="str">
        <f>IFERROR(_xll.RssMarket($A417,"時価総額"),"")</f>
        <v/>
      </c>
      <c r="G417" s="75" t="e">
        <f>T20D35746[[#This Row],[時価総額]]/T20D35746[[#This Row],[現在値]]</f>
        <v>#VALUE!</v>
      </c>
      <c r="H417" s="20"/>
      <c r="I417" s="38"/>
      <c r="J417" s="20"/>
      <c r="K417" s="33"/>
      <c r="N417" s="89"/>
      <c r="O417" s="125" t="e">
        <f>ROUND(
 ((IF(OR(R417="",R417&lt;=0),20,R417)/20)
  *(L417/15))
 /(IFERROR(IF(H417&gt;0,H417,15),15)/15)
 *100,0)</f>
        <v>#REF!</v>
      </c>
      <c r="P417" s="125" t="e">
        <f>ROUND(((R417/20)*(L417/15)*(S417/15)*(1+W417/200))/(H417/15)*100,0)</f>
        <v>#REF!</v>
      </c>
      <c r="Q417" s="147" t="e">
        <f>T20D35746[[#This Row],[スコア⑤]]/T20D35746[[#This Row],[スコア③]]</f>
        <v>#REF!</v>
      </c>
      <c r="R417" s="76" t="e">
        <f>#REF!+#REF!</f>
        <v>#REF!</v>
      </c>
      <c r="W417" s="109" t="e">
        <f>(T20D35746[[#This Row],[現金及び預金（億）]]-T20D35746[[#This Row],[負債（億）]])/T20D35746[[#This Row],[総資産]]*100</f>
        <v>#DIV/0!</v>
      </c>
    </row>
    <row r="418" spans="3:23" x14ac:dyDescent="0.25">
      <c r="C418" s="71" t="str">
        <f>IFERROR(_xll.RssMarket($A418,"市場部名称"),"")</f>
        <v/>
      </c>
      <c r="D418" s="55"/>
      <c r="E418" s="55" t="str">
        <f>IFERROR(_xll.RssMarket($A418,"前日比"),"")</f>
        <v/>
      </c>
      <c r="F418" s="75" t="str">
        <f>IFERROR(_xll.RssMarket($A418,"時価総額"),"")</f>
        <v/>
      </c>
      <c r="G418" s="75" t="e">
        <f>T20D35746[[#This Row],[時価総額]]/T20D35746[[#This Row],[現在値]]</f>
        <v>#VALUE!</v>
      </c>
      <c r="H418" s="20"/>
      <c r="I418" s="38"/>
      <c r="J418" s="20"/>
      <c r="K418" s="33"/>
      <c r="N418" s="89"/>
      <c r="O418" s="125" t="e">
        <f>ROUND(
 ((IF(OR(R418="",R418&lt;=0),20,R418)/20)
  *(L418/15))
 /(IFERROR(IF(H418&gt;0,H418,15),15)/15)
 *100,0)</f>
        <v>#REF!</v>
      </c>
      <c r="P418" s="125" t="e">
        <f>ROUND(((R418/20)*(L418/15)*(S418/15)*(1+W418/200))/(H418/15)*100,0)</f>
        <v>#REF!</v>
      </c>
      <c r="Q418" s="147" t="e">
        <f>T20D35746[[#This Row],[スコア⑤]]/T20D35746[[#This Row],[スコア③]]</f>
        <v>#REF!</v>
      </c>
      <c r="R418" s="76" t="e">
        <f>#REF!+#REF!</f>
        <v>#REF!</v>
      </c>
      <c r="W418" s="109" t="e">
        <f>(T20D35746[[#This Row],[現金及び預金（億）]]-T20D35746[[#This Row],[負債（億）]])/T20D35746[[#This Row],[総資産]]*100</f>
        <v>#DIV/0!</v>
      </c>
    </row>
    <row r="419" spans="3:23" x14ac:dyDescent="0.25">
      <c r="C419" s="71" t="str">
        <f>IFERROR(_xll.RssMarket($A419,"市場部名称"),"")</f>
        <v/>
      </c>
      <c r="D419" s="55"/>
      <c r="E419" s="55" t="str">
        <f>IFERROR(_xll.RssMarket($A419,"前日比"),"")</f>
        <v/>
      </c>
      <c r="F419" s="75" t="str">
        <f>IFERROR(_xll.RssMarket($A419,"時価総額"),"")</f>
        <v/>
      </c>
      <c r="G419" s="75" t="e">
        <f>T20D35746[[#This Row],[時価総額]]/T20D35746[[#This Row],[現在値]]</f>
        <v>#VALUE!</v>
      </c>
      <c r="H419" s="20"/>
      <c r="I419" s="38"/>
      <c r="J419" s="20"/>
      <c r="K419" s="33"/>
      <c r="N419" s="89"/>
      <c r="O419" s="125" t="e">
        <f>ROUND(
 ((IF(OR(R419="",R419&lt;=0),20,R419)/20)
  *(L419/15))
 /(IFERROR(IF(H419&gt;0,H419,15),15)/15)
 *100,0)</f>
        <v>#REF!</v>
      </c>
      <c r="P419" s="125" t="e">
        <f>ROUND(((R419/20)*(L419/15)*(S419/15)*(1+W419/200))/(H419/15)*100,0)</f>
        <v>#REF!</v>
      </c>
      <c r="Q419" s="147" t="e">
        <f>T20D35746[[#This Row],[スコア⑤]]/T20D35746[[#This Row],[スコア③]]</f>
        <v>#REF!</v>
      </c>
      <c r="R419" s="76" t="e">
        <f>#REF!+#REF!</f>
        <v>#REF!</v>
      </c>
      <c r="W419" s="109" t="e">
        <f>(T20D35746[[#This Row],[現金及び預金（億）]]-T20D35746[[#This Row],[負債（億）]])/T20D35746[[#This Row],[総資産]]*100</f>
        <v>#DIV/0!</v>
      </c>
    </row>
    <row r="420" spans="3:23" x14ac:dyDescent="0.25">
      <c r="C420" s="71" t="str">
        <f>IFERROR(_xll.RssMarket($A420,"市場部名称"),"")</f>
        <v/>
      </c>
      <c r="D420" s="55"/>
      <c r="E420" s="55" t="str">
        <f>IFERROR(_xll.RssMarket($A420,"前日比"),"")</f>
        <v/>
      </c>
      <c r="F420" s="75" t="str">
        <f>IFERROR(_xll.RssMarket($A420,"時価総額"),"")</f>
        <v/>
      </c>
      <c r="G420" s="75" t="e">
        <f>T20D35746[[#This Row],[時価総額]]/T20D35746[[#This Row],[現在値]]</f>
        <v>#VALUE!</v>
      </c>
      <c r="H420" s="20"/>
      <c r="I420" s="38"/>
      <c r="J420" s="20"/>
      <c r="K420" s="33"/>
      <c r="N420" s="89"/>
      <c r="O420" s="125" t="e">
        <f>ROUND(
 ((IF(OR(R420="",R420&lt;=0),20,R420)/20)
  *(L420/15))
 /(IFERROR(IF(H420&gt;0,H420,15),15)/15)
 *100,0)</f>
        <v>#REF!</v>
      </c>
      <c r="P420" s="125" t="e">
        <f>ROUND(((R420/20)*(L420/15)*(S420/15)*(1+W420/200))/(H420/15)*100,0)</f>
        <v>#REF!</v>
      </c>
      <c r="Q420" s="147" t="e">
        <f>T20D35746[[#This Row],[スコア⑤]]/T20D35746[[#This Row],[スコア③]]</f>
        <v>#REF!</v>
      </c>
      <c r="R420" s="76" t="e">
        <f>#REF!+#REF!</f>
        <v>#REF!</v>
      </c>
      <c r="W420" s="109" t="e">
        <f>(T20D35746[[#This Row],[現金及び預金（億）]]-T20D35746[[#This Row],[負債（億）]])/T20D35746[[#This Row],[総資産]]*100</f>
        <v>#DIV/0!</v>
      </c>
    </row>
    <row r="421" spans="3:23" x14ac:dyDescent="0.25">
      <c r="C421" s="71" t="str">
        <f>IFERROR(_xll.RssMarket($A421,"市場部名称"),"")</f>
        <v/>
      </c>
      <c r="D421" s="55"/>
      <c r="E421" s="55" t="str">
        <f>IFERROR(_xll.RssMarket($A421,"前日比"),"")</f>
        <v/>
      </c>
      <c r="F421" s="75" t="str">
        <f>IFERROR(_xll.RssMarket($A421,"時価総額"),"")</f>
        <v/>
      </c>
      <c r="G421" s="75" t="e">
        <f>T20D35746[[#This Row],[時価総額]]/T20D35746[[#This Row],[現在値]]</f>
        <v>#VALUE!</v>
      </c>
      <c r="H421" s="20"/>
      <c r="I421" s="38"/>
      <c r="J421" s="20"/>
      <c r="K421" s="33"/>
      <c r="N421" s="89"/>
      <c r="O421" s="125" t="e">
        <f>ROUND(
 ((IF(OR(R421="",R421&lt;=0),20,R421)/20)
  *(L421/15))
 /(IFERROR(IF(H421&gt;0,H421,15),15)/15)
 *100,0)</f>
        <v>#REF!</v>
      </c>
      <c r="P421" s="125" t="e">
        <f>ROUND(((R421/20)*(L421/15)*(S421/15)*(1+W421/200))/(H421/15)*100,0)</f>
        <v>#REF!</v>
      </c>
      <c r="Q421" s="147" t="e">
        <f>T20D35746[[#This Row],[スコア⑤]]/T20D35746[[#This Row],[スコア③]]</f>
        <v>#REF!</v>
      </c>
      <c r="R421" s="76" t="e">
        <f>#REF!+#REF!</f>
        <v>#REF!</v>
      </c>
      <c r="W421" s="109" t="e">
        <f>(T20D35746[[#This Row],[現金及び預金（億）]]-T20D35746[[#This Row],[負債（億）]])/T20D35746[[#This Row],[総資産]]*100</f>
        <v>#DIV/0!</v>
      </c>
    </row>
    <row r="422" spans="3:23" x14ac:dyDescent="0.25">
      <c r="C422" s="71" t="str">
        <f>IFERROR(_xll.RssMarket($A422,"市場部名称"),"")</f>
        <v/>
      </c>
      <c r="D422" s="55"/>
      <c r="E422" s="55" t="str">
        <f>IFERROR(_xll.RssMarket($A422,"前日比"),"")</f>
        <v/>
      </c>
      <c r="F422" s="75" t="str">
        <f>IFERROR(_xll.RssMarket($A422,"時価総額"),"")</f>
        <v/>
      </c>
      <c r="G422" s="75" t="e">
        <f>T20D35746[[#This Row],[時価総額]]/T20D35746[[#This Row],[現在値]]</f>
        <v>#VALUE!</v>
      </c>
      <c r="H422" s="20"/>
      <c r="I422" s="38"/>
      <c r="J422" s="20"/>
      <c r="K422" s="33"/>
      <c r="N422" s="89"/>
      <c r="O422" s="125" t="e">
        <f>ROUND(
 ((IF(OR(R422="",R422&lt;=0),20,R422)/20)
  *(L422/15))
 /(IFERROR(IF(H422&gt;0,H422,15),15)/15)
 *100,0)</f>
        <v>#REF!</v>
      </c>
      <c r="P422" s="125" t="e">
        <f>ROUND(((R422/20)*(L422/15)*(S422/15)*(1+W422/200))/(H422/15)*100,0)</f>
        <v>#REF!</v>
      </c>
      <c r="Q422" s="147" t="e">
        <f>T20D35746[[#This Row],[スコア⑤]]/T20D35746[[#This Row],[スコア③]]</f>
        <v>#REF!</v>
      </c>
      <c r="R422" s="76" t="e">
        <f>#REF!+#REF!</f>
        <v>#REF!</v>
      </c>
      <c r="W422" s="109" t="e">
        <f>(T20D35746[[#This Row],[現金及び預金（億）]]-T20D35746[[#This Row],[負債（億）]])/T20D35746[[#This Row],[総資産]]*100</f>
        <v>#DIV/0!</v>
      </c>
    </row>
    <row r="423" spans="3:23" x14ac:dyDescent="0.25">
      <c r="C423" s="71" t="str">
        <f>IFERROR(_xll.RssMarket($A423,"市場部名称"),"")</f>
        <v/>
      </c>
      <c r="D423" s="55"/>
      <c r="E423" s="55" t="str">
        <f>IFERROR(_xll.RssMarket($A423,"前日比"),"")</f>
        <v/>
      </c>
      <c r="F423" s="75" t="str">
        <f>IFERROR(_xll.RssMarket($A423,"時価総額"),"")</f>
        <v/>
      </c>
      <c r="G423" s="75" t="e">
        <f>T20D35746[[#This Row],[時価総額]]/T20D35746[[#This Row],[現在値]]</f>
        <v>#VALUE!</v>
      </c>
      <c r="H423" s="20"/>
      <c r="I423" s="38"/>
      <c r="J423" s="20"/>
      <c r="K423" s="33"/>
      <c r="N423" s="89"/>
      <c r="O423" s="125" t="e">
        <f>ROUND(
 ((IF(OR(R423="",R423&lt;=0),20,R423)/20)
  *(L423/15))
 /(IFERROR(IF(H423&gt;0,H423,15),15)/15)
 *100,0)</f>
        <v>#REF!</v>
      </c>
      <c r="P423" s="125" t="e">
        <f>ROUND(((R423/20)*(L423/15)*(S423/15)*(1+W423/200))/(H423/15)*100,0)</f>
        <v>#REF!</v>
      </c>
      <c r="Q423" s="147" t="e">
        <f>T20D35746[[#This Row],[スコア⑤]]/T20D35746[[#This Row],[スコア③]]</f>
        <v>#REF!</v>
      </c>
      <c r="R423" s="76" t="e">
        <f>#REF!+#REF!</f>
        <v>#REF!</v>
      </c>
      <c r="W423" s="109" t="e">
        <f>(T20D35746[[#This Row],[現金及び預金（億）]]-T20D35746[[#This Row],[負債（億）]])/T20D35746[[#This Row],[総資産]]*100</f>
        <v>#DIV/0!</v>
      </c>
    </row>
    <row r="424" spans="3:23" x14ac:dyDescent="0.25">
      <c r="C424" s="71" t="str">
        <f>IFERROR(_xll.RssMarket($A424,"市場部名称"),"")</f>
        <v/>
      </c>
      <c r="D424" s="55"/>
      <c r="E424" s="55" t="str">
        <f>IFERROR(_xll.RssMarket($A424,"前日比"),"")</f>
        <v/>
      </c>
      <c r="F424" s="75" t="str">
        <f>IFERROR(_xll.RssMarket($A424,"時価総額"),"")</f>
        <v/>
      </c>
      <c r="G424" s="75" t="e">
        <f>T20D35746[[#This Row],[時価総額]]/T20D35746[[#This Row],[現在値]]</f>
        <v>#VALUE!</v>
      </c>
      <c r="H424" s="20"/>
      <c r="I424" s="38"/>
      <c r="J424" s="20"/>
      <c r="K424" s="33"/>
      <c r="N424" s="89"/>
      <c r="O424" s="125" t="e">
        <f>ROUND(
 ((IF(OR(R424="",R424&lt;=0),20,R424)/20)
  *(L424/15))
 /(IFERROR(IF(H424&gt;0,H424,15),15)/15)
 *100,0)</f>
        <v>#REF!</v>
      </c>
      <c r="P424" s="125" t="e">
        <f>ROUND(((R424/20)*(L424/15)*(S424/15)*(1+W424/200))/(H424/15)*100,0)</f>
        <v>#REF!</v>
      </c>
      <c r="Q424" s="147" t="e">
        <f>T20D35746[[#This Row],[スコア⑤]]/T20D35746[[#This Row],[スコア③]]</f>
        <v>#REF!</v>
      </c>
      <c r="R424" s="76" t="e">
        <f>#REF!+#REF!</f>
        <v>#REF!</v>
      </c>
      <c r="W424" s="109" t="e">
        <f>(T20D35746[[#This Row],[現金及び預金（億）]]-T20D35746[[#This Row],[負債（億）]])/T20D35746[[#This Row],[総資産]]*100</f>
        <v>#DIV/0!</v>
      </c>
    </row>
    <row r="425" spans="3:23" x14ac:dyDescent="0.25">
      <c r="C425" s="71" t="str">
        <f>IFERROR(_xll.RssMarket($A425,"市場部名称"),"")</f>
        <v/>
      </c>
      <c r="D425" s="55"/>
      <c r="E425" s="55" t="str">
        <f>IFERROR(_xll.RssMarket($A425,"前日比"),"")</f>
        <v/>
      </c>
      <c r="F425" s="75" t="str">
        <f>IFERROR(_xll.RssMarket($A425,"時価総額"),"")</f>
        <v/>
      </c>
      <c r="G425" s="75" t="e">
        <f>T20D35746[[#This Row],[時価総額]]/T20D35746[[#This Row],[現在値]]</f>
        <v>#VALUE!</v>
      </c>
      <c r="H425" s="20"/>
      <c r="I425" s="38"/>
      <c r="J425" s="20"/>
      <c r="K425" s="33"/>
      <c r="N425" s="89"/>
      <c r="O425" s="125" t="e">
        <f>ROUND(
 ((IF(OR(R425="",R425&lt;=0),20,R425)/20)
  *(L425/15))
 /(IFERROR(IF(H425&gt;0,H425,15),15)/15)
 *100,0)</f>
        <v>#REF!</v>
      </c>
      <c r="P425" s="125" t="e">
        <f>ROUND(((R425/20)*(L425/15)*(S425/15)*(1+W425/200))/(H425/15)*100,0)</f>
        <v>#REF!</v>
      </c>
      <c r="Q425" s="147" t="e">
        <f>T20D35746[[#This Row],[スコア⑤]]/T20D35746[[#This Row],[スコア③]]</f>
        <v>#REF!</v>
      </c>
      <c r="R425" s="76" t="e">
        <f>#REF!+#REF!</f>
        <v>#REF!</v>
      </c>
      <c r="W425" s="109" t="e">
        <f>(T20D35746[[#This Row],[現金及び預金（億）]]-T20D35746[[#This Row],[負債（億）]])/T20D35746[[#This Row],[総資産]]*100</f>
        <v>#DIV/0!</v>
      </c>
    </row>
    <row r="426" spans="3:23" x14ac:dyDescent="0.25">
      <c r="C426" s="71" t="str">
        <f>IFERROR(_xll.RssMarket($A426,"市場部名称"),"")</f>
        <v/>
      </c>
      <c r="D426" s="55"/>
      <c r="E426" s="55" t="str">
        <f>IFERROR(_xll.RssMarket($A426,"前日比"),"")</f>
        <v/>
      </c>
      <c r="F426" s="75" t="str">
        <f>IFERROR(_xll.RssMarket($A426,"時価総額"),"")</f>
        <v/>
      </c>
      <c r="G426" s="75" t="e">
        <f>T20D35746[[#This Row],[時価総額]]/T20D35746[[#This Row],[現在値]]</f>
        <v>#VALUE!</v>
      </c>
      <c r="H426" s="20"/>
      <c r="I426" s="38"/>
      <c r="J426" s="20"/>
      <c r="K426" s="33"/>
      <c r="N426" s="89"/>
      <c r="O426" s="125" t="e">
        <f>ROUND(
 ((IF(OR(R426="",R426&lt;=0),20,R426)/20)
  *(L426/15))
 /(IFERROR(IF(H426&gt;0,H426,15),15)/15)
 *100,0)</f>
        <v>#REF!</v>
      </c>
      <c r="P426" s="125" t="e">
        <f>ROUND(((R426/20)*(L426/15)*(S426/15)*(1+W426/200))/(H426/15)*100,0)</f>
        <v>#REF!</v>
      </c>
      <c r="Q426" s="147" t="e">
        <f>T20D35746[[#This Row],[スコア⑤]]/T20D35746[[#This Row],[スコア③]]</f>
        <v>#REF!</v>
      </c>
      <c r="R426" s="76" t="e">
        <f>#REF!+#REF!</f>
        <v>#REF!</v>
      </c>
      <c r="W426" s="109" t="e">
        <f>(T20D35746[[#This Row],[現金及び預金（億）]]-T20D35746[[#This Row],[負債（億）]])/T20D35746[[#This Row],[総資産]]*100</f>
        <v>#DIV/0!</v>
      </c>
    </row>
    <row r="427" spans="3:23" x14ac:dyDescent="0.25">
      <c r="C427" s="71" t="str">
        <f>IFERROR(_xll.RssMarket($A427,"市場部名称"),"")</f>
        <v/>
      </c>
      <c r="D427" s="55"/>
      <c r="E427" s="55" t="str">
        <f>IFERROR(_xll.RssMarket($A427,"前日比"),"")</f>
        <v/>
      </c>
      <c r="F427" s="75" t="str">
        <f>IFERROR(_xll.RssMarket($A427,"時価総額"),"")</f>
        <v/>
      </c>
      <c r="G427" s="75" t="e">
        <f>T20D35746[[#This Row],[時価総額]]/T20D35746[[#This Row],[現在値]]</f>
        <v>#VALUE!</v>
      </c>
      <c r="H427" s="20"/>
      <c r="I427" s="38"/>
      <c r="J427" s="20"/>
      <c r="K427" s="33"/>
      <c r="N427" s="89"/>
      <c r="O427" s="125" t="e">
        <f>ROUND(
 ((IF(OR(R427="",R427&lt;=0),20,R427)/20)
  *(L427/15))
 /(IFERROR(IF(H427&gt;0,H427,15),15)/15)
 *100,0)</f>
        <v>#REF!</v>
      </c>
      <c r="P427" s="125" t="e">
        <f>ROUND(((R427/20)*(L427/15)*(S427/15)*(1+W427/200))/(H427/15)*100,0)</f>
        <v>#REF!</v>
      </c>
      <c r="Q427" s="147" t="e">
        <f>T20D35746[[#This Row],[スコア⑤]]/T20D35746[[#This Row],[スコア③]]</f>
        <v>#REF!</v>
      </c>
      <c r="R427" s="76" t="e">
        <f>#REF!+#REF!</f>
        <v>#REF!</v>
      </c>
      <c r="W427" s="109" t="e">
        <f>(T20D35746[[#This Row],[現金及び預金（億）]]-T20D35746[[#This Row],[負債（億）]])/T20D35746[[#This Row],[総資産]]*100</f>
        <v>#DIV/0!</v>
      </c>
    </row>
    <row r="428" spans="3:23" x14ac:dyDescent="0.25">
      <c r="C428" s="71" t="str">
        <f>IFERROR(_xll.RssMarket($A428,"市場部名称"),"")</f>
        <v/>
      </c>
      <c r="D428" s="55"/>
      <c r="E428" s="55" t="str">
        <f>IFERROR(_xll.RssMarket($A428,"前日比"),"")</f>
        <v/>
      </c>
      <c r="F428" s="75" t="str">
        <f>IFERROR(_xll.RssMarket($A428,"時価総額"),"")</f>
        <v/>
      </c>
      <c r="G428" s="75" t="e">
        <f>T20D35746[[#This Row],[時価総額]]/T20D35746[[#This Row],[現在値]]</f>
        <v>#VALUE!</v>
      </c>
      <c r="H428" s="20"/>
      <c r="I428" s="38"/>
      <c r="J428" s="20"/>
      <c r="K428" s="33"/>
      <c r="N428" s="89"/>
      <c r="O428" s="125" t="e">
        <f>ROUND(
 ((IF(OR(R428="",R428&lt;=0),20,R428)/20)
  *(L428/15))
 /(IFERROR(IF(H428&gt;0,H428,15),15)/15)
 *100,0)</f>
        <v>#REF!</v>
      </c>
      <c r="P428" s="125" t="e">
        <f>ROUND(((R428/20)*(L428/15)*(S428/15)*(1+W428/200))/(H428/15)*100,0)</f>
        <v>#REF!</v>
      </c>
      <c r="Q428" s="147" t="e">
        <f>T20D35746[[#This Row],[スコア⑤]]/T20D35746[[#This Row],[スコア③]]</f>
        <v>#REF!</v>
      </c>
      <c r="R428" s="76" t="e">
        <f>#REF!+#REF!</f>
        <v>#REF!</v>
      </c>
      <c r="W428" s="109" t="e">
        <f>(T20D35746[[#This Row],[現金及び預金（億）]]-T20D35746[[#This Row],[負債（億）]])/T20D35746[[#This Row],[総資産]]*100</f>
        <v>#DIV/0!</v>
      </c>
    </row>
    <row r="429" spans="3:23" x14ac:dyDescent="0.25">
      <c r="C429" s="71" t="str">
        <f>IFERROR(_xll.RssMarket($A429,"市場部名称"),"")</f>
        <v/>
      </c>
      <c r="D429" s="55"/>
      <c r="E429" s="55" t="str">
        <f>IFERROR(_xll.RssMarket($A429,"前日比"),"")</f>
        <v/>
      </c>
      <c r="F429" s="75" t="str">
        <f>IFERROR(_xll.RssMarket($A429,"時価総額"),"")</f>
        <v/>
      </c>
      <c r="G429" s="75" t="e">
        <f>T20D35746[[#This Row],[時価総額]]/T20D35746[[#This Row],[現在値]]</f>
        <v>#VALUE!</v>
      </c>
      <c r="H429" s="20"/>
      <c r="I429" s="38"/>
      <c r="J429" s="20"/>
      <c r="K429" s="33"/>
      <c r="N429" s="89"/>
      <c r="O429" s="125" t="e">
        <f>ROUND(
 ((IF(OR(R429="",R429&lt;=0),20,R429)/20)
  *(L429/15))
 /(IFERROR(IF(H429&gt;0,H429,15),15)/15)
 *100,0)</f>
        <v>#REF!</v>
      </c>
      <c r="P429" s="125" t="e">
        <f>ROUND(((R429/20)*(L429/15)*(S429/15)*(1+W429/200))/(H429/15)*100,0)</f>
        <v>#REF!</v>
      </c>
      <c r="Q429" s="147" t="e">
        <f>T20D35746[[#This Row],[スコア⑤]]/T20D35746[[#This Row],[スコア③]]</f>
        <v>#REF!</v>
      </c>
      <c r="R429" s="76" t="e">
        <f>#REF!+#REF!</f>
        <v>#REF!</v>
      </c>
      <c r="W429" s="109" t="e">
        <f>(T20D35746[[#This Row],[現金及び預金（億）]]-T20D35746[[#This Row],[負債（億）]])/T20D35746[[#This Row],[総資産]]*100</f>
        <v>#DIV/0!</v>
      </c>
    </row>
    <row r="430" spans="3:23" x14ac:dyDescent="0.25">
      <c r="C430" s="71" t="str">
        <f>IFERROR(_xll.RssMarket($A430,"市場部名称"),"")</f>
        <v/>
      </c>
      <c r="D430" s="55"/>
      <c r="E430" s="55" t="str">
        <f>IFERROR(_xll.RssMarket($A430,"前日比"),"")</f>
        <v/>
      </c>
      <c r="F430" s="75" t="str">
        <f>IFERROR(_xll.RssMarket($A430,"時価総額"),"")</f>
        <v/>
      </c>
      <c r="G430" s="75" t="e">
        <f>T20D35746[[#This Row],[時価総額]]/T20D35746[[#This Row],[現在値]]</f>
        <v>#VALUE!</v>
      </c>
      <c r="H430" s="20"/>
      <c r="I430" s="38"/>
      <c r="J430" s="20"/>
      <c r="K430" s="33"/>
      <c r="N430" s="89"/>
      <c r="O430" s="125" t="e">
        <f>ROUND(
 ((IF(OR(R430="",R430&lt;=0),20,R430)/20)
  *(L430/15))
 /(IFERROR(IF(H430&gt;0,H430,15),15)/15)
 *100,0)</f>
        <v>#REF!</v>
      </c>
      <c r="P430" s="125" t="e">
        <f>ROUND(((R430/20)*(L430/15)*(S430/15)*(1+W430/200))/(H430/15)*100,0)</f>
        <v>#REF!</v>
      </c>
      <c r="Q430" s="147" t="e">
        <f>T20D35746[[#This Row],[スコア⑤]]/T20D35746[[#This Row],[スコア③]]</f>
        <v>#REF!</v>
      </c>
      <c r="R430" s="76" t="e">
        <f>#REF!+#REF!</f>
        <v>#REF!</v>
      </c>
      <c r="W430" s="109" t="e">
        <f>(T20D35746[[#This Row],[現金及び預金（億）]]-T20D35746[[#This Row],[負債（億）]])/T20D35746[[#This Row],[総資産]]*100</f>
        <v>#DIV/0!</v>
      </c>
    </row>
    <row r="431" spans="3:23" x14ac:dyDescent="0.25">
      <c r="C431" s="71" t="str">
        <f>IFERROR(_xll.RssMarket($A431,"市場部名称"),"")</f>
        <v/>
      </c>
      <c r="D431" s="55"/>
      <c r="E431" s="55" t="str">
        <f>IFERROR(_xll.RssMarket($A431,"前日比"),"")</f>
        <v/>
      </c>
      <c r="F431" s="75" t="str">
        <f>IFERROR(_xll.RssMarket($A431,"時価総額"),"")</f>
        <v/>
      </c>
      <c r="G431" s="75" t="e">
        <f>T20D35746[[#This Row],[時価総額]]/T20D35746[[#This Row],[現在値]]</f>
        <v>#VALUE!</v>
      </c>
      <c r="H431" s="20"/>
      <c r="I431" s="38"/>
      <c r="J431" s="20"/>
      <c r="K431" s="33"/>
      <c r="N431" s="89"/>
      <c r="O431" s="125" t="e">
        <f>ROUND(
 ((IF(OR(R431="",R431&lt;=0),20,R431)/20)
  *(L431/15))
 /(IFERROR(IF(H431&gt;0,H431,15),15)/15)
 *100,0)</f>
        <v>#REF!</v>
      </c>
      <c r="P431" s="125" t="e">
        <f>ROUND(((R431/20)*(L431/15)*(S431/15)*(1+W431/200))/(H431/15)*100,0)</f>
        <v>#REF!</v>
      </c>
      <c r="Q431" s="147" t="e">
        <f>T20D35746[[#This Row],[スコア⑤]]/T20D35746[[#This Row],[スコア③]]</f>
        <v>#REF!</v>
      </c>
      <c r="R431" s="76" t="e">
        <f>#REF!+#REF!</f>
        <v>#REF!</v>
      </c>
      <c r="W431" s="109" t="e">
        <f>(T20D35746[[#This Row],[現金及び預金（億）]]-T20D35746[[#This Row],[負債（億）]])/T20D35746[[#This Row],[総資産]]*100</f>
        <v>#DIV/0!</v>
      </c>
    </row>
    <row r="432" spans="3:23" x14ac:dyDescent="0.25">
      <c r="C432" s="71" t="str">
        <f>IFERROR(_xll.RssMarket($A432,"市場部名称"),"")</f>
        <v/>
      </c>
      <c r="D432" s="55"/>
      <c r="E432" s="55" t="str">
        <f>IFERROR(_xll.RssMarket($A432,"前日比"),"")</f>
        <v/>
      </c>
      <c r="F432" s="75" t="str">
        <f>IFERROR(_xll.RssMarket($A432,"時価総額"),"")</f>
        <v/>
      </c>
      <c r="G432" s="75" t="e">
        <f>T20D35746[[#This Row],[時価総額]]/T20D35746[[#This Row],[現在値]]</f>
        <v>#VALUE!</v>
      </c>
      <c r="H432" s="20"/>
      <c r="I432" s="38"/>
      <c r="J432" s="20"/>
      <c r="K432" s="33"/>
      <c r="N432" s="89"/>
      <c r="O432" s="125" t="e">
        <f>ROUND(
 ((IF(OR(R432="",R432&lt;=0),20,R432)/20)
  *(L432/15))
 /(IFERROR(IF(H432&gt;0,H432,15),15)/15)
 *100,0)</f>
        <v>#REF!</v>
      </c>
      <c r="P432" s="125" t="e">
        <f>ROUND(((R432/20)*(L432/15)*(S432/15)*(1+W432/200))/(H432/15)*100,0)</f>
        <v>#REF!</v>
      </c>
      <c r="Q432" s="147" t="e">
        <f>T20D35746[[#This Row],[スコア⑤]]/T20D35746[[#This Row],[スコア③]]</f>
        <v>#REF!</v>
      </c>
      <c r="R432" s="76" t="e">
        <f>#REF!+#REF!</f>
        <v>#REF!</v>
      </c>
      <c r="W432" s="109" t="e">
        <f>(T20D35746[[#This Row],[現金及び預金（億）]]-T20D35746[[#This Row],[負債（億）]])/T20D35746[[#This Row],[総資産]]*100</f>
        <v>#DIV/0!</v>
      </c>
    </row>
    <row r="433" spans="3:23" x14ac:dyDescent="0.25">
      <c r="C433" s="71" t="str">
        <f>IFERROR(_xll.RssMarket($A433,"市場部名称"),"")</f>
        <v/>
      </c>
      <c r="D433" s="55"/>
      <c r="E433" s="55" t="str">
        <f>IFERROR(_xll.RssMarket($A433,"前日比"),"")</f>
        <v/>
      </c>
      <c r="F433" s="75" t="str">
        <f>IFERROR(_xll.RssMarket($A433,"時価総額"),"")</f>
        <v/>
      </c>
      <c r="G433" s="75" t="e">
        <f>T20D35746[[#This Row],[時価総額]]/T20D35746[[#This Row],[現在値]]</f>
        <v>#VALUE!</v>
      </c>
      <c r="H433" s="20"/>
      <c r="I433" s="38"/>
      <c r="J433" s="20"/>
      <c r="K433" s="33"/>
      <c r="N433" s="89"/>
      <c r="O433" s="125" t="e">
        <f>ROUND(
 ((IF(OR(R433="",R433&lt;=0),20,R433)/20)
  *(L433/15))
 /(IFERROR(IF(H433&gt;0,H433,15),15)/15)
 *100,0)</f>
        <v>#REF!</v>
      </c>
      <c r="P433" s="125" t="e">
        <f>ROUND(((R433/20)*(L433/15)*(S433/15)*(1+W433/200))/(H433/15)*100,0)</f>
        <v>#REF!</v>
      </c>
      <c r="Q433" s="147" t="e">
        <f>T20D35746[[#This Row],[スコア⑤]]/T20D35746[[#This Row],[スコア③]]</f>
        <v>#REF!</v>
      </c>
      <c r="R433" s="76" t="e">
        <f>#REF!+#REF!</f>
        <v>#REF!</v>
      </c>
      <c r="W433" s="109" t="e">
        <f>(T20D35746[[#This Row],[現金及び預金（億）]]-T20D35746[[#This Row],[負債（億）]])/T20D35746[[#This Row],[総資産]]*100</f>
        <v>#DIV/0!</v>
      </c>
    </row>
    <row r="434" spans="3:23" x14ac:dyDescent="0.25">
      <c r="C434" s="71" t="str">
        <f>IFERROR(_xll.RssMarket($A434,"市場部名称"),"")</f>
        <v/>
      </c>
      <c r="D434" s="55"/>
      <c r="E434" s="55" t="str">
        <f>IFERROR(_xll.RssMarket($A434,"前日比"),"")</f>
        <v/>
      </c>
      <c r="F434" s="75" t="str">
        <f>IFERROR(_xll.RssMarket($A434,"時価総額"),"")</f>
        <v/>
      </c>
      <c r="G434" s="75" t="e">
        <f>T20D35746[[#This Row],[時価総額]]/T20D35746[[#This Row],[現在値]]</f>
        <v>#VALUE!</v>
      </c>
      <c r="H434" s="20"/>
      <c r="I434" s="38"/>
      <c r="J434" s="20"/>
      <c r="K434" s="33"/>
      <c r="N434" s="89"/>
      <c r="O434" s="125" t="e">
        <f>ROUND(
 ((IF(OR(R434="",R434&lt;=0),20,R434)/20)
  *(L434/15))
 /(IFERROR(IF(H434&gt;0,H434,15),15)/15)
 *100,0)</f>
        <v>#REF!</v>
      </c>
      <c r="P434" s="125" t="e">
        <f>ROUND(((R434/20)*(L434/15)*(S434/15)*(1+W434/200))/(H434/15)*100,0)</f>
        <v>#REF!</v>
      </c>
      <c r="Q434" s="147" t="e">
        <f>T20D35746[[#This Row],[スコア⑤]]/T20D35746[[#This Row],[スコア③]]</f>
        <v>#REF!</v>
      </c>
      <c r="R434" s="76" t="e">
        <f>#REF!+#REF!</f>
        <v>#REF!</v>
      </c>
      <c r="W434" s="109" t="e">
        <f>(T20D35746[[#This Row],[現金及び預金（億）]]-T20D35746[[#This Row],[負債（億）]])/T20D35746[[#This Row],[総資産]]*100</f>
        <v>#DIV/0!</v>
      </c>
    </row>
    <row r="435" spans="3:23" x14ac:dyDescent="0.25">
      <c r="C435" s="71" t="str">
        <f>IFERROR(_xll.RssMarket($A435,"市場部名称"),"")</f>
        <v/>
      </c>
      <c r="D435" s="55"/>
      <c r="E435" s="55" t="str">
        <f>IFERROR(_xll.RssMarket($A435,"前日比"),"")</f>
        <v/>
      </c>
      <c r="F435" s="75" t="str">
        <f>IFERROR(_xll.RssMarket($A435,"時価総額"),"")</f>
        <v/>
      </c>
      <c r="G435" s="75" t="e">
        <f>T20D35746[[#This Row],[時価総額]]/T20D35746[[#This Row],[現在値]]</f>
        <v>#VALUE!</v>
      </c>
      <c r="H435" s="20"/>
      <c r="I435" s="38"/>
      <c r="J435" s="20"/>
      <c r="K435" s="33"/>
      <c r="N435" s="89"/>
      <c r="O435" s="125" t="e">
        <f>ROUND(
 ((IF(OR(R435="",R435&lt;=0),20,R435)/20)
  *(L435/15))
 /(IFERROR(IF(H435&gt;0,H435,15),15)/15)
 *100,0)</f>
        <v>#REF!</v>
      </c>
      <c r="P435" s="125" t="e">
        <f>ROUND(((R435/20)*(L435/15)*(S435/15)*(1+W435/200))/(H435/15)*100,0)</f>
        <v>#REF!</v>
      </c>
      <c r="Q435" s="147" t="e">
        <f>T20D35746[[#This Row],[スコア⑤]]/T20D35746[[#This Row],[スコア③]]</f>
        <v>#REF!</v>
      </c>
      <c r="R435" s="76" t="e">
        <f>#REF!+#REF!</f>
        <v>#REF!</v>
      </c>
      <c r="W435" s="109" t="e">
        <f>(T20D35746[[#This Row],[現金及び預金（億）]]-T20D35746[[#This Row],[負債（億）]])/T20D35746[[#This Row],[総資産]]*100</f>
        <v>#DIV/0!</v>
      </c>
    </row>
    <row r="436" spans="3:23" x14ac:dyDescent="0.25">
      <c r="C436" s="71" t="str">
        <f>IFERROR(_xll.RssMarket($A436,"市場部名称"),"")</f>
        <v/>
      </c>
      <c r="D436" s="55"/>
      <c r="E436" s="55" t="str">
        <f>IFERROR(_xll.RssMarket($A436,"前日比"),"")</f>
        <v/>
      </c>
      <c r="F436" s="75" t="str">
        <f>IFERROR(_xll.RssMarket($A436,"時価総額"),"")</f>
        <v/>
      </c>
      <c r="G436" s="75" t="e">
        <f>T20D35746[[#This Row],[時価総額]]/T20D35746[[#This Row],[現在値]]</f>
        <v>#VALUE!</v>
      </c>
      <c r="H436" s="20"/>
      <c r="I436" s="38"/>
      <c r="J436" s="20"/>
      <c r="K436" s="33"/>
      <c r="N436" s="89"/>
      <c r="O436" s="125" t="e">
        <f>ROUND(
 ((IF(OR(R436="",R436&lt;=0),20,R436)/20)
  *(L436/15))
 /(IFERROR(IF(H436&gt;0,H436,15),15)/15)
 *100,0)</f>
        <v>#REF!</v>
      </c>
      <c r="P436" s="125" t="e">
        <f>ROUND(((R436/20)*(L436/15)*(S436/15)*(1+W436/200))/(H436/15)*100,0)</f>
        <v>#REF!</v>
      </c>
      <c r="Q436" s="147" t="e">
        <f>T20D35746[[#This Row],[スコア⑤]]/T20D35746[[#This Row],[スコア③]]</f>
        <v>#REF!</v>
      </c>
      <c r="R436" s="76" t="e">
        <f>#REF!+#REF!</f>
        <v>#REF!</v>
      </c>
      <c r="W436" s="109" t="e">
        <f>(T20D35746[[#This Row],[現金及び預金（億）]]-T20D35746[[#This Row],[負債（億）]])/T20D35746[[#This Row],[総資産]]*100</f>
        <v>#DIV/0!</v>
      </c>
    </row>
    <row r="437" spans="3:23" x14ac:dyDescent="0.25">
      <c r="C437" s="71" t="str">
        <f>IFERROR(_xll.RssMarket($A437,"市場部名称"),"")</f>
        <v/>
      </c>
      <c r="D437" s="55"/>
      <c r="E437" s="55" t="str">
        <f>IFERROR(_xll.RssMarket($A437,"前日比"),"")</f>
        <v/>
      </c>
      <c r="F437" s="75" t="str">
        <f>IFERROR(_xll.RssMarket($A437,"時価総額"),"")</f>
        <v/>
      </c>
      <c r="G437" s="75" t="e">
        <f>T20D35746[[#This Row],[時価総額]]/T20D35746[[#This Row],[現在値]]</f>
        <v>#VALUE!</v>
      </c>
      <c r="H437" s="20"/>
      <c r="I437" s="38"/>
      <c r="J437" s="20"/>
      <c r="K437" s="33"/>
      <c r="N437" s="89"/>
      <c r="O437" s="125" t="e">
        <f>ROUND(
 ((IF(OR(R437="",R437&lt;=0),20,R437)/20)
  *(L437/15))
 /(IFERROR(IF(H437&gt;0,H437,15),15)/15)
 *100,0)</f>
        <v>#REF!</v>
      </c>
      <c r="P437" s="125" t="e">
        <f>ROUND(((R437/20)*(L437/15)*(S437/15)*(1+W437/200))/(H437/15)*100,0)</f>
        <v>#REF!</v>
      </c>
      <c r="Q437" s="147" t="e">
        <f>T20D35746[[#This Row],[スコア⑤]]/T20D35746[[#This Row],[スコア③]]</f>
        <v>#REF!</v>
      </c>
      <c r="R437" s="76" t="e">
        <f>#REF!+#REF!</f>
        <v>#REF!</v>
      </c>
      <c r="W437" s="109" t="e">
        <f>(T20D35746[[#This Row],[現金及び預金（億）]]-T20D35746[[#This Row],[負債（億）]])/T20D35746[[#This Row],[総資産]]*100</f>
        <v>#DIV/0!</v>
      </c>
    </row>
    <row r="438" spans="3:23" x14ac:dyDescent="0.25">
      <c r="C438" s="71" t="str">
        <f>IFERROR(_xll.RssMarket($A438,"市場部名称"),"")</f>
        <v/>
      </c>
      <c r="D438" s="55"/>
      <c r="E438" s="55" t="str">
        <f>IFERROR(_xll.RssMarket($A438,"前日比"),"")</f>
        <v/>
      </c>
      <c r="F438" s="75" t="str">
        <f>IFERROR(_xll.RssMarket($A438,"時価総額"),"")</f>
        <v/>
      </c>
      <c r="G438" s="75" t="e">
        <f>T20D35746[[#This Row],[時価総額]]/T20D35746[[#This Row],[現在値]]</f>
        <v>#VALUE!</v>
      </c>
      <c r="H438" s="20"/>
      <c r="I438" s="38"/>
      <c r="J438" s="20"/>
      <c r="K438" s="33"/>
      <c r="N438" s="89"/>
      <c r="O438" s="125" t="e">
        <f>ROUND(
 ((IF(OR(R438="",R438&lt;=0),20,R438)/20)
  *(L438/15))
 /(IFERROR(IF(H438&gt;0,H438,15),15)/15)
 *100,0)</f>
        <v>#REF!</v>
      </c>
      <c r="P438" s="125" t="e">
        <f>ROUND(((R438/20)*(L438/15)*(S438/15)*(1+W438/200))/(H438/15)*100,0)</f>
        <v>#REF!</v>
      </c>
      <c r="Q438" s="147" t="e">
        <f>T20D35746[[#This Row],[スコア⑤]]/T20D35746[[#This Row],[スコア③]]</f>
        <v>#REF!</v>
      </c>
      <c r="R438" s="76" t="e">
        <f>#REF!+#REF!</f>
        <v>#REF!</v>
      </c>
      <c r="W438" s="109" t="e">
        <f>(T20D35746[[#This Row],[現金及び預金（億）]]-T20D35746[[#This Row],[負債（億）]])/T20D35746[[#This Row],[総資産]]*100</f>
        <v>#DIV/0!</v>
      </c>
    </row>
    <row r="439" spans="3:23" x14ac:dyDescent="0.25">
      <c r="C439" s="71" t="str">
        <f>IFERROR(_xll.RssMarket($A439,"市場部名称"),"")</f>
        <v/>
      </c>
      <c r="D439" s="55"/>
      <c r="E439" s="55" t="str">
        <f>IFERROR(_xll.RssMarket($A439,"前日比"),"")</f>
        <v/>
      </c>
      <c r="F439" s="75" t="str">
        <f>IFERROR(_xll.RssMarket($A439,"時価総額"),"")</f>
        <v/>
      </c>
      <c r="G439" s="75" t="e">
        <f>T20D35746[[#This Row],[時価総額]]/T20D35746[[#This Row],[現在値]]</f>
        <v>#VALUE!</v>
      </c>
      <c r="H439" s="20"/>
      <c r="I439" s="38"/>
      <c r="J439" s="20"/>
      <c r="K439" s="33"/>
      <c r="N439" s="89"/>
      <c r="O439" s="125" t="e">
        <f>ROUND(
 ((IF(OR(R439="",R439&lt;=0),20,R439)/20)
  *(L439/15))
 /(IFERROR(IF(H439&gt;0,H439,15),15)/15)
 *100,0)</f>
        <v>#REF!</v>
      </c>
      <c r="P439" s="125" t="e">
        <f>ROUND(((R439/20)*(L439/15)*(S439/15)*(1+W439/200))/(H439/15)*100,0)</f>
        <v>#REF!</v>
      </c>
      <c r="Q439" s="147" t="e">
        <f>T20D35746[[#This Row],[スコア⑤]]/T20D35746[[#This Row],[スコア③]]</f>
        <v>#REF!</v>
      </c>
      <c r="R439" s="76" t="e">
        <f>#REF!+#REF!</f>
        <v>#REF!</v>
      </c>
      <c r="W439" s="109" t="e">
        <f>(T20D35746[[#This Row],[現金及び預金（億）]]-T20D35746[[#This Row],[負債（億）]])/T20D35746[[#This Row],[総資産]]*100</f>
        <v>#DIV/0!</v>
      </c>
    </row>
    <row r="440" spans="3:23" x14ac:dyDescent="0.25">
      <c r="C440" s="71" t="str">
        <f>IFERROR(_xll.RssMarket($A440,"市場部名称"),"")</f>
        <v/>
      </c>
      <c r="D440" s="55"/>
      <c r="E440" s="55" t="str">
        <f>IFERROR(_xll.RssMarket($A440,"前日比"),"")</f>
        <v/>
      </c>
      <c r="F440" s="75" t="str">
        <f>IFERROR(_xll.RssMarket($A440,"時価総額"),"")</f>
        <v/>
      </c>
      <c r="G440" s="75" t="e">
        <f>T20D35746[[#This Row],[時価総額]]/T20D35746[[#This Row],[現在値]]</f>
        <v>#VALUE!</v>
      </c>
      <c r="H440" s="20"/>
      <c r="I440" s="38"/>
      <c r="J440" s="20"/>
      <c r="K440" s="33"/>
      <c r="N440" s="89"/>
      <c r="O440" s="125" t="e">
        <f>ROUND(
 ((IF(OR(R440="",R440&lt;=0),20,R440)/20)
  *(L440/15))
 /(IFERROR(IF(H440&gt;0,H440,15),15)/15)
 *100,0)</f>
        <v>#REF!</v>
      </c>
      <c r="P440" s="125" t="e">
        <f>ROUND(((R440/20)*(L440/15)*(S440/15)*(1+W440/200))/(H440/15)*100,0)</f>
        <v>#REF!</v>
      </c>
      <c r="Q440" s="147" t="e">
        <f>T20D35746[[#This Row],[スコア⑤]]/T20D35746[[#This Row],[スコア③]]</f>
        <v>#REF!</v>
      </c>
      <c r="R440" s="76" t="e">
        <f>#REF!+#REF!</f>
        <v>#REF!</v>
      </c>
      <c r="W440" s="109" t="e">
        <f>(T20D35746[[#This Row],[現金及び預金（億）]]-T20D35746[[#This Row],[負債（億）]])/T20D35746[[#This Row],[総資産]]*100</f>
        <v>#DIV/0!</v>
      </c>
    </row>
    <row r="441" spans="3:23" x14ac:dyDescent="0.25">
      <c r="C441" s="71" t="str">
        <f>IFERROR(_xll.RssMarket($A441,"市場部名称"),"")</f>
        <v/>
      </c>
      <c r="D441" s="55"/>
      <c r="E441" s="55" t="str">
        <f>IFERROR(_xll.RssMarket($A441,"前日比"),"")</f>
        <v/>
      </c>
      <c r="F441" s="75" t="str">
        <f>IFERROR(_xll.RssMarket($A441,"時価総額"),"")</f>
        <v/>
      </c>
      <c r="G441" s="75" t="e">
        <f>T20D35746[[#This Row],[時価総額]]/T20D35746[[#This Row],[現在値]]</f>
        <v>#VALUE!</v>
      </c>
      <c r="H441" s="20"/>
      <c r="I441" s="38"/>
      <c r="J441" s="20"/>
      <c r="K441" s="33"/>
      <c r="N441" s="89"/>
      <c r="O441" s="125" t="e">
        <f>ROUND(
 ((IF(OR(R441="",R441&lt;=0),20,R441)/20)
  *(L441/15))
 /(IFERROR(IF(H441&gt;0,H441,15),15)/15)
 *100,0)</f>
        <v>#REF!</v>
      </c>
      <c r="P441" s="125" t="e">
        <f>ROUND(((R441/20)*(L441/15)*(S441/15)*(1+W441/200))/(H441/15)*100,0)</f>
        <v>#REF!</v>
      </c>
      <c r="Q441" s="147" t="e">
        <f>T20D35746[[#This Row],[スコア⑤]]/T20D35746[[#This Row],[スコア③]]</f>
        <v>#REF!</v>
      </c>
      <c r="R441" s="76" t="e">
        <f>#REF!+#REF!</f>
        <v>#REF!</v>
      </c>
      <c r="W441" s="109" t="e">
        <f>(T20D35746[[#This Row],[現金及び預金（億）]]-T20D35746[[#This Row],[負債（億）]])/T20D35746[[#This Row],[総資産]]*100</f>
        <v>#DIV/0!</v>
      </c>
    </row>
    <row r="442" spans="3:23" x14ac:dyDescent="0.25">
      <c r="C442" s="71" t="str">
        <f>IFERROR(_xll.RssMarket($A442,"市場部名称"),"")</f>
        <v/>
      </c>
      <c r="D442" s="55"/>
      <c r="E442" s="55" t="str">
        <f>IFERROR(_xll.RssMarket($A442,"前日比"),"")</f>
        <v/>
      </c>
      <c r="F442" s="75" t="str">
        <f>IFERROR(_xll.RssMarket($A442,"時価総額"),"")</f>
        <v/>
      </c>
      <c r="G442" s="75" t="e">
        <f>T20D35746[[#This Row],[時価総額]]/T20D35746[[#This Row],[現在値]]</f>
        <v>#VALUE!</v>
      </c>
      <c r="H442" s="20"/>
      <c r="I442" s="38"/>
      <c r="J442" s="20"/>
      <c r="K442" s="33"/>
      <c r="N442" s="89"/>
      <c r="O442" s="125" t="e">
        <f>ROUND(
 ((IF(OR(R442="",R442&lt;=0),20,R442)/20)
  *(L442/15))
 /(IFERROR(IF(H442&gt;0,H442,15),15)/15)
 *100,0)</f>
        <v>#REF!</v>
      </c>
      <c r="P442" s="125" t="e">
        <f>ROUND(((R442/20)*(L442/15)*(S442/15)*(1+W442/200))/(H442/15)*100,0)</f>
        <v>#REF!</v>
      </c>
      <c r="Q442" s="147" t="e">
        <f>T20D35746[[#This Row],[スコア⑤]]/T20D35746[[#This Row],[スコア③]]</f>
        <v>#REF!</v>
      </c>
      <c r="R442" s="76" t="e">
        <f>#REF!+#REF!</f>
        <v>#REF!</v>
      </c>
      <c r="W442" s="109" t="e">
        <f>(T20D35746[[#This Row],[現金及び預金（億）]]-T20D35746[[#This Row],[負債（億）]])/T20D35746[[#This Row],[総資産]]*100</f>
        <v>#DIV/0!</v>
      </c>
    </row>
    <row r="443" spans="3:23" x14ac:dyDescent="0.25">
      <c r="C443" s="71" t="str">
        <f>IFERROR(_xll.RssMarket($A443,"市場部名称"),"")</f>
        <v/>
      </c>
      <c r="D443" s="55"/>
      <c r="E443" s="55" t="str">
        <f>IFERROR(_xll.RssMarket($A443,"前日比"),"")</f>
        <v/>
      </c>
      <c r="F443" s="75" t="str">
        <f>IFERROR(_xll.RssMarket($A443,"時価総額"),"")</f>
        <v/>
      </c>
      <c r="G443" s="75" t="e">
        <f>T20D35746[[#This Row],[時価総額]]/T20D35746[[#This Row],[現在値]]</f>
        <v>#VALUE!</v>
      </c>
      <c r="H443" s="20"/>
      <c r="I443" s="38"/>
      <c r="J443" s="20"/>
      <c r="K443" s="33"/>
      <c r="N443" s="89"/>
      <c r="O443" s="125" t="e">
        <f>ROUND(
 ((IF(OR(R443="",R443&lt;=0),20,R443)/20)
  *(L443/15))
 /(IFERROR(IF(H443&gt;0,H443,15),15)/15)
 *100,0)</f>
        <v>#REF!</v>
      </c>
      <c r="P443" s="125" t="e">
        <f>ROUND(((R443/20)*(L443/15)*(S443/15)*(1+W443/200))/(H443/15)*100,0)</f>
        <v>#REF!</v>
      </c>
      <c r="Q443" s="147" t="e">
        <f>T20D35746[[#This Row],[スコア⑤]]/T20D35746[[#This Row],[スコア③]]</f>
        <v>#REF!</v>
      </c>
      <c r="R443" s="76" t="e">
        <f>#REF!+#REF!</f>
        <v>#REF!</v>
      </c>
      <c r="W443" s="109" t="e">
        <f>(T20D35746[[#This Row],[現金及び預金（億）]]-T20D35746[[#This Row],[負債（億）]])/T20D35746[[#This Row],[総資産]]*100</f>
        <v>#DIV/0!</v>
      </c>
    </row>
    <row r="444" spans="3:23" x14ac:dyDescent="0.25">
      <c r="C444" s="71" t="str">
        <f>IFERROR(_xll.RssMarket($A444,"市場部名称"),"")</f>
        <v/>
      </c>
      <c r="D444" s="55"/>
      <c r="E444" s="55" t="str">
        <f>IFERROR(_xll.RssMarket($A444,"前日比"),"")</f>
        <v/>
      </c>
      <c r="F444" s="75" t="str">
        <f>IFERROR(_xll.RssMarket($A444,"時価総額"),"")</f>
        <v/>
      </c>
      <c r="G444" s="75" t="e">
        <f>T20D35746[[#This Row],[時価総額]]/T20D35746[[#This Row],[現在値]]</f>
        <v>#VALUE!</v>
      </c>
      <c r="H444" s="20"/>
      <c r="I444" s="38"/>
      <c r="J444" s="20"/>
      <c r="K444" s="33"/>
      <c r="N444" s="89"/>
      <c r="O444" s="125" t="e">
        <f>ROUND(
 ((IF(OR(R444="",R444&lt;=0),20,R444)/20)
  *(L444/15))
 /(IFERROR(IF(H444&gt;0,H444,15),15)/15)
 *100,0)</f>
        <v>#REF!</v>
      </c>
      <c r="P444" s="125" t="e">
        <f>ROUND(((R444/20)*(L444/15)*(S444/15)*(1+W444/200))/(H444/15)*100,0)</f>
        <v>#REF!</v>
      </c>
      <c r="Q444" s="147" t="e">
        <f>T20D35746[[#This Row],[スコア⑤]]/T20D35746[[#This Row],[スコア③]]</f>
        <v>#REF!</v>
      </c>
      <c r="R444" s="76" t="e">
        <f>#REF!+#REF!</f>
        <v>#REF!</v>
      </c>
      <c r="W444" s="109" t="e">
        <f>(T20D35746[[#This Row],[現金及び預金（億）]]-T20D35746[[#This Row],[負債（億）]])/T20D35746[[#This Row],[総資産]]*100</f>
        <v>#DIV/0!</v>
      </c>
    </row>
    <row r="445" spans="3:23" x14ac:dyDescent="0.25">
      <c r="C445" s="71" t="str">
        <f>IFERROR(_xll.RssMarket($A445,"市場部名称"),"")</f>
        <v/>
      </c>
      <c r="D445" s="55"/>
      <c r="E445" s="55" t="str">
        <f>IFERROR(_xll.RssMarket($A445,"前日比"),"")</f>
        <v/>
      </c>
      <c r="F445" s="75" t="str">
        <f>IFERROR(_xll.RssMarket($A445,"時価総額"),"")</f>
        <v/>
      </c>
      <c r="G445" s="75" t="e">
        <f>T20D35746[[#This Row],[時価総額]]/T20D35746[[#This Row],[現在値]]</f>
        <v>#VALUE!</v>
      </c>
      <c r="H445" s="20"/>
      <c r="I445" s="38"/>
      <c r="J445" s="20"/>
      <c r="K445" s="33"/>
      <c r="N445" s="89"/>
      <c r="O445" s="125" t="e">
        <f>ROUND(
 ((IF(OR(R445="",R445&lt;=0),20,R445)/20)
  *(L445/15))
 /(IFERROR(IF(H445&gt;0,H445,15),15)/15)
 *100,0)</f>
        <v>#REF!</v>
      </c>
      <c r="P445" s="125" t="e">
        <f>ROUND(((R445/20)*(L445/15)*(S445/15)*(1+W445/200))/(H445/15)*100,0)</f>
        <v>#REF!</v>
      </c>
      <c r="Q445" s="147" t="e">
        <f>T20D35746[[#This Row],[スコア⑤]]/T20D35746[[#This Row],[スコア③]]</f>
        <v>#REF!</v>
      </c>
      <c r="R445" s="76" t="e">
        <f>#REF!+#REF!</f>
        <v>#REF!</v>
      </c>
      <c r="W445" s="109" t="e">
        <f>(T20D35746[[#This Row],[現金及び預金（億）]]-T20D35746[[#This Row],[負債（億）]])/T20D35746[[#This Row],[総資産]]*100</f>
        <v>#DIV/0!</v>
      </c>
    </row>
    <row r="446" spans="3:23" x14ac:dyDescent="0.25">
      <c r="C446" s="71" t="str">
        <f>IFERROR(_xll.RssMarket($A446,"市場部名称"),"")</f>
        <v/>
      </c>
      <c r="D446" s="55"/>
      <c r="E446" s="55" t="str">
        <f>IFERROR(_xll.RssMarket($A446,"前日比"),"")</f>
        <v/>
      </c>
      <c r="F446" s="75" t="str">
        <f>IFERROR(_xll.RssMarket($A446,"時価総額"),"")</f>
        <v/>
      </c>
      <c r="G446" s="75" t="e">
        <f>T20D35746[[#This Row],[時価総額]]/T20D35746[[#This Row],[現在値]]</f>
        <v>#VALUE!</v>
      </c>
      <c r="H446" s="20"/>
      <c r="I446" s="38"/>
      <c r="J446" s="20"/>
      <c r="K446" s="33"/>
      <c r="N446" s="89"/>
      <c r="O446" s="125" t="e">
        <f>ROUND(
 ((IF(OR(R446="",R446&lt;=0),20,R446)/20)
  *(L446/15))
 /(IFERROR(IF(H446&gt;0,H446,15),15)/15)
 *100,0)</f>
        <v>#REF!</v>
      </c>
      <c r="P446" s="125" t="e">
        <f>ROUND(((R446/20)*(L446/15)*(S446/15)*(1+W446/200))/(H446/15)*100,0)</f>
        <v>#REF!</v>
      </c>
      <c r="Q446" s="147" t="e">
        <f>T20D35746[[#This Row],[スコア⑤]]/T20D35746[[#This Row],[スコア③]]</f>
        <v>#REF!</v>
      </c>
      <c r="R446" s="76" t="e">
        <f>#REF!+#REF!</f>
        <v>#REF!</v>
      </c>
      <c r="W446" s="109" t="e">
        <f>(T20D35746[[#This Row],[現金及び預金（億）]]-T20D35746[[#This Row],[負債（億）]])/T20D35746[[#This Row],[総資産]]*100</f>
        <v>#DIV/0!</v>
      </c>
    </row>
    <row r="447" spans="3:23" x14ac:dyDescent="0.25">
      <c r="C447" s="71" t="str">
        <f>IFERROR(_xll.RssMarket($A447,"市場部名称"),"")</f>
        <v/>
      </c>
      <c r="D447" s="55"/>
      <c r="E447" s="55" t="str">
        <f>IFERROR(_xll.RssMarket($A447,"前日比"),"")</f>
        <v/>
      </c>
      <c r="F447" s="75" t="str">
        <f>IFERROR(_xll.RssMarket($A447,"時価総額"),"")</f>
        <v/>
      </c>
      <c r="G447" s="75" t="e">
        <f>T20D35746[[#This Row],[時価総額]]/T20D35746[[#This Row],[現在値]]</f>
        <v>#VALUE!</v>
      </c>
      <c r="H447" s="20"/>
      <c r="I447" s="38"/>
      <c r="J447" s="20"/>
      <c r="K447" s="33"/>
      <c r="N447" s="89"/>
      <c r="O447" s="125" t="e">
        <f>ROUND(
 ((IF(OR(R447="",R447&lt;=0),20,R447)/20)
  *(L447/15))
 /(IFERROR(IF(H447&gt;0,H447,15),15)/15)
 *100,0)</f>
        <v>#REF!</v>
      </c>
      <c r="P447" s="125" t="e">
        <f>ROUND(((R447/20)*(L447/15)*(S447/15)*(1+W447/200))/(H447/15)*100,0)</f>
        <v>#REF!</v>
      </c>
      <c r="Q447" s="147" t="e">
        <f>T20D35746[[#This Row],[スコア⑤]]/T20D35746[[#This Row],[スコア③]]</f>
        <v>#REF!</v>
      </c>
      <c r="R447" s="76" t="e">
        <f>#REF!+#REF!</f>
        <v>#REF!</v>
      </c>
      <c r="W447" s="109" t="e">
        <f>(T20D35746[[#This Row],[現金及び預金（億）]]-T20D35746[[#This Row],[負債（億）]])/T20D35746[[#This Row],[総資産]]*100</f>
        <v>#DIV/0!</v>
      </c>
    </row>
    <row r="448" spans="3:23" x14ac:dyDescent="0.25">
      <c r="C448" s="71" t="str">
        <f>IFERROR(_xll.RssMarket($A448,"市場部名称"),"")</f>
        <v/>
      </c>
      <c r="D448" s="55"/>
      <c r="E448" s="55" t="str">
        <f>IFERROR(_xll.RssMarket($A448,"前日比"),"")</f>
        <v/>
      </c>
      <c r="F448" s="75" t="str">
        <f>IFERROR(_xll.RssMarket($A448,"時価総額"),"")</f>
        <v/>
      </c>
      <c r="G448" s="75" t="e">
        <f>T20D35746[[#This Row],[時価総額]]/T20D35746[[#This Row],[現在値]]</f>
        <v>#VALUE!</v>
      </c>
      <c r="H448" s="20"/>
      <c r="I448" s="38"/>
      <c r="J448" s="20"/>
      <c r="K448" s="33"/>
      <c r="N448" s="89"/>
      <c r="O448" s="125" t="e">
        <f>ROUND(
 ((IF(OR(R448="",R448&lt;=0),20,R448)/20)
  *(L448/15))
 /(IFERROR(IF(H448&gt;0,H448,15),15)/15)
 *100,0)</f>
        <v>#REF!</v>
      </c>
      <c r="P448" s="125" t="e">
        <f>ROUND(((R448/20)*(L448/15)*(S448/15)*(1+W448/200))/(H448/15)*100,0)</f>
        <v>#REF!</v>
      </c>
      <c r="Q448" s="147" t="e">
        <f>T20D35746[[#This Row],[スコア⑤]]/T20D35746[[#This Row],[スコア③]]</f>
        <v>#REF!</v>
      </c>
      <c r="R448" s="76" t="e">
        <f>#REF!+#REF!</f>
        <v>#REF!</v>
      </c>
      <c r="W448" s="109" t="e">
        <f>(T20D35746[[#This Row],[現金及び預金（億）]]-T20D35746[[#This Row],[負債（億）]])/T20D35746[[#This Row],[総資産]]*100</f>
        <v>#DIV/0!</v>
      </c>
    </row>
    <row r="449" spans="3:23" x14ac:dyDescent="0.25">
      <c r="C449" s="71" t="str">
        <f>IFERROR(_xll.RssMarket($A449,"市場部名称"),"")</f>
        <v/>
      </c>
      <c r="D449" s="55"/>
      <c r="E449" s="55" t="str">
        <f>IFERROR(_xll.RssMarket($A449,"前日比"),"")</f>
        <v/>
      </c>
      <c r="F449" s="75" t="str">
        <f>IFERROR(_xll.RssMarket($A449,"時価総額"),"")</f>
        <v/>
      </c>
      <c r="G449" s="75" t="e">
        <f>T20D35746[[#This Row],[時価総額]]/T20D35746[[#This Row],[現在値]]</f>
        <v>#VALUE!</v>
      </c>
      <c r="H449" s="20"/>
      <c r="I449" s="38"/>
      <c r="J449" s="20"/>
      <c r="K449" s="33"/>
      <c r="N449" s="89"/>
      <c r="O449" s="125" t="e">
        <f>ROUND(
 ((IF(OR(R449="",R449&lt;=0),20,R449)/20)
  *(L449/15))
 /(IFERROR(IF(H449&gt;0,H449,15),15)/15)
 *100,0)</f>
        <v>#REF!</v>
      </c>
      <c r="P449" s="125" t="e">
        <f>ROUND(((R449/20)*(L449/15)*(S449/15)*(1+W449/200))/(H449/15)*100,0)</f>
        <v>#REF!</v>
      </c>
      <c r="Q449" s="147" t="e">
        <f>T20D35746[[#This Row],[スコア⑤]]/T20D35746[[#This Row],[スコア③]]</f>
        <v>#REF!</v>
      </c>
      <c r="R449" s="76" t="e">
        <f>#REF!+#REF!</f>
        <v>#REF!</v>
      </c>
      <c r="W449" s="109" t="e">
        <f>(T20D35746[[#This Row],[現金及び預金（億）]]-T20D35746[[#This Row],[負債（億）]])/T20D35746[[#This Row],[総資産]]*100</f>
        <v>#DIV/0!</v>
      </c>
    </row>
    <row r="450" spans="3:23" x14ac:dyDescent="0.25">
      <c r="C450" s="71" t="str">
        <f>IFERROR(_xll.RssMarket($A450,"市場部名称"),"")</f>
        <v/>
      </c>
      <c r="D450" s="55"/>
      <c r="E450" s="55" t="str">
        <f>IFERROR(_xll.RssMarket($A450,"前日比"),"")</f>
        <v/>
      </c>
      <c r="F450" s="75" t="str">
        <f>IFERROR(_xll.RssMarket($A450,"時価総額"),"")</f>
        <v/>
      </c>
      <c r="G450" s="75" t="e">
        <f>T20D35746[[#This Row],[時価総額]]/T20D35746[[#This Row],[現在値]]</f>
        <v>#VALUE!</v>
      </c>
      <c r="H450" s="20"/>
      <c r="I450" s="38"/>
      <c r="J450" s="20"/>
      <c r="K450" s="33"/>
      <c r="N450" s="89"/>
      <c r="O450" s="125" t="e">
        <f>ROUND(
 ((IF(OR(R450="",R450&lt;=0),20,R450)/20)
  *(L450/15))
 /(IFERROR(IF(H450&gt;0,H450,15),15)/15)
 *100,0)</f>
        <v>#REF!</v>
      </c>
      <c r="P450" s="125" t="e">
        <f>ROUND(((R450/20)*(L450/15)*(S450/15)*(1+W450/200))/(H450/15)*100,0)</f>
        <v>#REF!</v>
      </c>
      <c r="Q450" s="147" t="e">
        <f>T20D35746[[#This Row],[スコア⑤]]/T20D35746[[#This Row],[スコア③]]</f>
        <v>#REF!</v>
      </c>
      <c r="R450" s="76" t="e">
        <f>#REF!+#REF!</f>
        <v>#REF!</v>
      </c>
      <c r="W450" s="109" t="e">
        <f>(T20D35746[[#This Row],[現金及び預金（億）]]-T20D35746[[#This Row],[負債（億）]])/T20D35746[[#This Row],[総資産]]*100</f>
        <v>#DIV/0!</v>
      </c>
    </row>
    <row r="451" spans="3:23" x14ac:dyDescent="0.25">
      <c r="C451" s="71" t="str">
        <f>IFERROR(_xll.RssMarket($A451,"市場部名称"),"")</f>
        <v/>
      </c>
      <c r="D451" s="55"/>
      <c r="E451" s="55" t="str">
        <f>IFERROR(_xll.RssMarket($A451,"前日比"),"")</f>
        <v/>
      </c>
      <c r="F451" s="75" t="str">
        <f>IFERROR(_xll.RssMarket($A451,"時価総額"),"")</f>
        <v/>
      </c>
      <c r="G451" s="75" t="e">
        <f>T20D35746[[#This Row],[時価総額]]/T20D35746[[#This Row],[現在値]]</f>
        <v>#VALUE!</v>
      </c>
      <c r="H451" s="20"/>
      <c r="I451" s="38"/>
      <c r="J451" s="20"/>
      <c r="K451" s="33"/>
      <c r="N451" s="89"/>
      <c r="O451" s="125" t="e">
        <f>ROUND(
 ((IF(OR(R451="",R451&lt;=0),20,R451)/20)
  *(L451/15))
 /(IFERROR(IF(H451&gt;0,H451,15),15)/15)
 *100,0)</f>
        <v>#REF!</v>
      </c>
      <c r="P451" s="125" t="e">
        <f>ROUND(((R451/20)*(L451/15)*(S451/15)*(1+W451/200))/(H451/15)*100,0)</f>
        <v>#REF!</v>
      </c>
      <c r="Q451" s="147" t="e">
        <f>T20D35746[[#This Row],[スコア⑤]]/T20D35746[[#This Row],[スコア③]]</f>
        <v>#REF!</v>
      </c>
      <c r="R451" s="76" t="e">
        <f>#REF!+#REF!</f>
        <v>#REF!</v>
      </c>
      <c r="W451" s="109" t="e">
        <f>(T20D35746[[#This Row],[現金及び預金（億）]]-T20D35746[[#This Row],[負債（億）]])/T20D35746[[#This Row],[総資産]]*100</f>
        <v>#DIV/0!</v>
      </c>
    </row>
    <row r="452" spans="3:23" x14ac:dyDescent="0.25">
      <c r="C452" s="71" t="str">
        <f>IFERROR(_xll.RssMarket($A452,"市場部名称"),"")</f>
        <v/>
      </c>
      <c r="D452" s="55"/>
      <c r="E452" s="55" t="str">
        <f>IFERROR(_xll.RssMarket($A452,"前日比"),"")</f>
        <v/>
      </c>
      <c r="F452" s="75" t="str">
        <f>IFERROR(_xll.RssMarket($A452,"時価総額"),"")</f>
        <v/>
      </c>
      <c r="G452" s="75" t="e">
        <f>T20D35746[[#This Row],[時価総額]]/T20D35746[[#This Row],[現在値]]</f>
        <v>#VALUE!</v>
      </c>
      <c r="H452" s="20"/>
      <c r="I452" s="38"/>
      <c r="J452" s="20"/>
      <c r="K452" s="33"/>
      <c r="N452" s="89"/>
      <c r="O452" s="125" t="e">
        <f>ROUND(
 ((IF(OR(R452="",R452&lt;=0),20,R452)/20)
  *(L452/15))
 /(IFERROR(IF(H452&gt;0,H452,15),15)/15)
 *100,0)</f>
        <v>#REF!</v>
      </c>
      <c r="P452" s="125" t="e">
        <f>ROUND(((R452/20)*(L452/15)*(S452/15)*(1+W452/200))/(H452/15)*100,0)</f>
        <v>#REF!</v>
      </c>
      <c r="Q452" s="147" t="e">
        <f>T20D35746[[#This Row],[スコア⑤]]/T20D35746[[#This Row],[スコア③]]</f>
        <v>#REF!</v>
      </c>
      <c r="R452" s="76" t="e">
        <f>#REF!+#REF!</f>
        <v>#REF!</v>
      </c>
      <c r="W452" s="109" t="e">
        <f>(T20D35746[[#This Row],[現金及び預金（億）]]-T20D35746[[#This Row],[負債（億）]])/T20D35746[[#This Row],[総資産]]*100</f>
        <v>#DIV/0!</v>
      </c>
    </row>
    <row r="453" spans="3:23" x14ac:dyDescent="0.25">
      <c r="C453" s="71" t="str">
        <f>IFERROR(_xll.RssMarket($A453,"市場部名称"),"")</f>
        <v/>
      </c>
      <c r="D453" s="55"/>
      <c r="E453" s="55" t="str">
        <f>IFERROR(_xll.RssMarket($A453,"前日比"),"")</f>
        <v/>
      </c>
      <c r="F453" s="75" t="str">
        <f>IFERROR(_xll.RssMarket($A453,"時価総額"),"")</f>
        <v/>
      </c>
      <c r="G453" s="75" t="e">
        <f>T20D35746[[#This Row],[時価総額]]/T20D35746[[#This Row],[現在値]]</f>
        <v>#VALUE!</v>
      </c>
      <c r="H453" s="20"/>
      <c r="I453" s="38"/>
      <c r="J453" s="20"/>
      <c r="K453" s="33"/>
      <c r="N453" s="89"/>
      <c r="O453" s="125" t="e">
        <f>ROUND(
 ((IF(OR(R453="",R453&lt;=0),20,R453)/20)
  *(L453/15))
 /(IFERROR(IF(H453&gt;0,H453,15),15)/15)
 *100,0)</f>
        <v>#REF!</v>
      </c>
      <c r="P453" s="125" t="e">
        <f>ROUND(((R453/20)*(L453/15)*(S453/15)*(1+W453/200))/(H453/15)*100,0)</f>
        <v>#REF!</v>
      </c>
      <c r="Q453" s="147" t="e">
        <f>T20D35746[[#This Row],[スコア⑤]]/T20D35746[[#This Row],[スコア③]]</f>
        <v>#REF!</v>
      </c>
      <c r="R453" s="76" t="e">
        <f>#REF!+#REF!</f>
        <v>#REF!</v>
      </c>
      <c r="W453" s="109" t="e">
        <f>(T20D35746[[#This Row],[現金及び預金（億）]]-T20D35746[[#This Row],[負債（億）]])/T20D35746[[#This Row],[総資産]]*100</f>
        <v>#DIV/0!</v>
      </c>
    </row>
    <row r="454" spans="3:23" x14ac:dyDescent="0.25">
      <c r="C454" s="71" t="str">
        <f>IFERROR(_xll.RssMarket($A454,"市場部名称"),"")</f>
        <v/>
      </c>
      <c r="D454" s="55"/>
      <c r="E454" s="55" t="str">
        <f>IFERROR(_xll.RssMarket($A454,"前日比"),"")</f>
        <v/>
      </c>
      <c r="F454" s="75" t="str">
        <f>IFERROR(_xll.RssMarket($A454,"時価総額"),"")</f>
        <v/>
      </c>
      <c r="G454" s="75" t="e">
        <f>T20D35746[[#This Row],[時価総額]]/T20D35746[[#This Row],[現在値]]</f>
        <v>#VALUE!</v>
      </c>
      <c r="H454" s="20"/>
      <c r="I454" s="38"/>
      <c r="J454" s="20"/>
      <c r="K454" s="33"/>
      <c r="N454" s="89"/>
      <c r="O454" s="125" t="e">
        <f>ROUND(
 ((IF(OR(R454="",R454&lt;=0),20,R454)/20)
  *(L454/15))
 /(IFERROR(IF(H454&gt;0,H454,15),15)/15)
 *100,0)</f>
        <v>#REF!</v>
      </c>
      <c r="P454" s="125" t="e">
        <f>ROUND(((R454/20)*(L454/15)*(S454/15)*(1+W454/200))/(H454/15)*100,0)</f>
        <v>#REF!</v>
      </c>
      <c r="Q454" s="147" t="e">
        <f>T20D35746[[#This Row],[スコア⑤]]/T20D35746[[#This Row],[スコア③]]</f>
        <v>#REF!</v>
      </c>
      <c r="R454" s="76" t="e">
        <f>#REF!+#REF!</f>
        <v>#REF!</v>
      </c>
      <c r="W454" s="109" t="e">
        <f>(T20D35746[[#This Row],[現金及び預金（億）]]-T20D35746[[#This Row],[負債（億）]])/T20D35746[[#This Row],[総資産]]*100</f>
        <v>#DIV/0!</v>
      </c>
    </row>
    <row r="455" spans="3:23" x14ac:dyDescent="0.25">
      <c r="C455" s="71" t="str">
        <f>IFERROR(_xll.RssMarket($A455,"市場部名称"),"")</f>
        <v/>
      </c>
      <c r="D455" s="55"/>
      <c r="E455" s="55" t="str">
        <f>IFERROR(_xll.RssMarket($A455,"前日比"),"")</f>
        <v/>
      </c>
      <c r="F455" s="75" t="str">
        <f>IFERROR(_xll.RssMarket($A455,"時価総額"),"")</f>
        <v/>
      </c>
      <c r="G455" s="75" t="e">
        <f>T20D35746[[#This Row],[時価総額]]/T20D35746[[#This Row],[現在値]]</f>
        <v>#VALUE!</v>
      </c>
      <c r="H455" s="20"/>
      <c r="I455" s="38"/>
      <c r="J455" s="20"/>
      <c r="K455" s="33"/>
      <c r="N455" s="89"/>
      <c r="O455" s="125" t="e">
        <f>ROUND(
 ((IF(OR(R455="",R455&lt;=0),20,R455)/20)
  *(L455/15))
 /(IFERROR(IF(H455&gt;0,H455,15),15)/15)
 *100,0)</f>
        <v>#REF!</v>
      </c>
      <c r="P455" s="125" t="e">
        <f>ROUND(((R455/20)*(L455/15)*(S455/15)*(1+W455/200))/(H455/15)*100,0)</f>
        <v>#REF!</v>
      </c>
      <c r="Q455" s="147" t="e">
        <f>T20D35746[[#This Row],[スコア⑤]]/T20D35746[[#This Row],[スコア③]]</f>
        <v>#REF!</v>
      </c>
      <c r="R455" s="76" t="e">
        <f>#REF!+#REF!</f>
        <v>#REF!</v>
      </c>
      <c r="W455" s="109" t="e">
        <f>(T20D35746[[#This Row],[現金及び預金（億）]]-T20D35746[[#This Row],[負債（億）]])/T20D35746[[#This Row],[総資産]]*100</f>
        <v>#DIV/0!</v>
      </c>
    </row>
    <row r="456" spans="3:23" x14ac:dyDescent="0.25">
      <c r="C456" s="71" t="str">
        <f>IFERROR(_xll.RssMarket($A456,"市場部名称"),"")</f>
        <v/>
      </c>
      <c r="D456" s="55"/>
      <c r="E456" s="55" t="str">
        <f>IFERROR(_xll.RssMarket($A456,"前日比"),"")</f>
        <v/>
      </c>
      <c r="F456" s="75" t="str">
        <f>IFERROR(_xll.RssMarket($A456,"時価総額"),"")</f>
        <v/>
      </c>
      <c r="G456" s="75" t="e">
        <f>T20D35746[[#This Row],[時価総額]]/T20D35746[[#This Row],[現在値]]</f>
        <v>#VALUE!</v>
      </c>
      <c r="H456" s="20"/>
      <c r="I456" s="38"/>
      <c r="J456" s="20"/>
      <c r="K456" s="33"/>
      <c r="N456" s="89"/>
      <c r="O456" s="125" t="e">
        <f>ROUND(
 ((IF(OR(R456="",R456&lt;=0),20,R456)/20)
  *(L456/15))
 /(IFERROR(IF(H456&gt;0,H456,15),15)/15)
 *100,0)</f>
        <v>#REF!</v>
      </c>
      <c r="P456" s="125" t="e">
        <f>ROUND(((R456/20)*(L456/15)*(S456/15)*(1+W456/200))/(H456/15)*100,0)</f>
        <v>#REF!</v>
      </c>
      <c r="Q456" s="147" t="e">
        <f>T20D35746[[#This Row],[スコア⑤]]/T20D35746[[#This Row],[スコア③]]</f>
        <v>#REF!</v>
      </c>
      <c r="R456" s="76" t="e">
        <f>#REF!+#REF!</f>
        <v>#REF!</v>
      </c>
      <c r="W456" s="109" t="e">
        <f>(T20D35746[[#This Row],[現金及び預金（億）]]-T20D35746[[#This Row],[負債（億）]])/T20D35746[[#This Row],[総資産]]*100</f>
        <v>#DIV/0!</v>
      </c>
    </row>
    <row r="457" spans="3:23" x14ac:dyDescent="0.25">
      <c r="C457" s="71" t="str">
        <f>IFERROR(_xll.RssMarket($A457,"市場部名称"),"")</f>
        <v/>
      </c>
      <c r="D457" s="55"/>
      <c r="E457" s="55" t="str">
        <f>IFERROR(_xll.RssMarket($A457,"前日比"),"")</f>
        <v/>
      </c>
      <c r="F457" s="75" t="str">
        <f>IFERROR(_xll.RssMarket($A457,"時価総額"),"")</f>
        <v/>
      </c>
      <c r="G457" s="75" t="e">
        <f>T20D35746[[#This Row],[時価総額]]/T20D35746[[#This Row],[現在値]]</f>
        <v>#VALUE!</v>
      </c>
      <c r="H457" s="20"/>
      <c r="I457" s="38"/>
      <c r="J457" s="20"/>
      <c r="K457" s="33"/>
      <c r="N457" s="89"/>
      <c r="O457" s="125" t="e">
        <f>ROUND(
 ((IF(OR(R457="",R457&lt;=0),20,R457)/20)
  *(L457/15))
 /(IFERROR(IF(H457&gt;0,H457,15),15)/15)
 *100,0)</f>
        <v>#REF!</v>
      </c>
      <c r="P457" s="125" t="e">
        <f>ROUND(((R457/20)*(L457/15)*(S457/15)*(1+W457/200))/(H457/15)*100,0)</f>
        <v>#REF!</v>
      </c>
      <c r="Q457" s="147" t="e">
        <f>T20D35746[[#This Row],[スコア⑤]]/T20D35746[[#This Row],[スコア③]]</f>
        <v>#REF!</v>
      </c>
      <c r="R457" s="76" t="e">
        <f>#REF!+#REF!</f>
        <v>#REF!</v>
      </c>
      <c r="W457" s="109" t="e">
        <f>(T20D35746[[#This Row],[現金及び預金（億）]]-T20D35746[[#This Row],[負債（億）]])/T20D35746[[#This Row],[総資産]]*100</f>
        <v>#DIV/0!</v>
      </c>
    </row>
    <row r="458" spans="3:23" x14ac:dyDescent="0.25">
      <c r="C458" s="71" t="str">
        <f>IFERROR(_xll.RssMarket($A458,"市場部名称"),"")</f>
        <v/>
      </c>
      <c r="D458" s="55"/>
      <c r="E458" s="55" t="str">
        <f>IFERROR(_xll.RssMarket($A458,"前日比"),"")</f>
        <v/>
      </c>
      <c r="F458" s="75" t="str">
        <f>IFERROR(_xll.RssMarket($A458,"時価総額"),"")</f>
        <v/>
      </c>
      <c r="G458" s="75" t="e">
        <f>T20D35746[[#This Row],[時価総額]]/T20D35746[[#This Row],[現在値]]</f>
        <v>#VALUE!</v>
      </c>
      <c r="H458" s="20"/>
      <c r="I458" s="38"/>
      <c r="J458" s="20"/>
      <c r="K458" s="33"/>
      <c r="N458" s="89"/>
      <c r="O458" s="125" t="e">
        <f>ROUND(
 ((IF(OR(R458="",R458&lt;=0),20,R458)/20)
  *(L458/15))
 /(IFERROR(IF(H458&gt;0,H458,15),15)/15)
 *100,0)</f>
        <v>#REF!</v>
      </c>
      <c r="P458" s="125" t="e">
        <f>ROUND(((R458/20)*(L458/15)*(S458/15)*(1+W458/200))/(H458/15)*100,0)</f>
        <v>#REF!</v>
      </c>
      <c r="Q458" s="147" t="e">
        <f>T20D35746[[#This Row],[スコア⑤]]/T20D35746[[#This Row],[スコア③]]</f>
        <v>#REF!</v>
      </c>
      <c r="R458" s="76" t="e">
        <f>#REF!+#REF!</f>
        <v>#REF!</v>
      </c>
      <c r="W458" s="109" t="e">
        <f>(T20D35746[[#This Row],[現金及び預金（億）]]-T20D35746[[#This Row],[負債（億）]])/T20D35746[[#This Row],[総資産]]*100</f>
        <v>#DIV/0!</v>
      </c>
    </row>
    <row r="459" spans="3:23" x14ac:dyDescent="0.25">
      <c r="C459" s="71" t="str">
        <f>IFERROR(_xll.RssMarket($A459,"市場部名称"),"")</f>
        <v/>
      </c>
      <c r="D459" s="55"/>
      <c r="E459" s="55" t="str">
        <f>IFERROR(_xll.RssMarket($A459,"前日比"),"")</f>
        <v/>
      </c>
      <c r="F459" s="75" t="str">
        <f>IFERROR(_xll.RssMarket($A459,"時価総額"),"")</f>
        <v/>
      </c>
      <c r="G459" s="75" t="e">
        <f>T20D35746[[#This Row],[時価総額]]/T20D35746[[#This Row],[現在値]]</f>
        <v>#VALUE!</v>
      </c>
      <c r="H459" s="20"/>
      <c r="I459" s="38"/>
      <c r="J459" s="20"/>
      <c r="K459" s="33"/>
      <c r="N459" s="89"/>
      <c r="O459" s="125" t="e">
        <f>ROUND(
 ((IF(OR(R459="",R459&lt;=0),20,R459)/20)
  *(L459/15))
 /(IFERROR(IF(H459&gt;0,H459,15),15)/15)
 *100,0)</f>
        <v>#REF!</v>
      </c>
      <c r="P459" s="125" t="e">
        <f>ROUND(((R459/20)*(L459/15)*(S459/15)*(1+W459/200))/(H459/15)*100,0)</f>
        <v>#REF!</v>
      </c>
      <c r="Q459" s="147" t="e">
        <f>T20D35746[[#This Row],[スコア⑤]]/T20D35746[[#This Row],[スコア③]]</f>
        <v>#REF!</v>
      </c>
      <c r="R459" s="76" t="e">
        <f>#REF!+#REF!</f>
        <v>#REF!</v>
      </c>
      <c r="W459" s="109" t="e">
        <f>(T20D35746[[#This Row],[現金及び預金（億）]]-T20D35746[[#This Row],[負債（億）]])/T20D35746[[#This Row],[総資産]]*100</f>
        <v>#DIV/0!</v>
      </c>
    </row>
    <row r="460" spans="3:23" x14ac:dyDescent="0.25">
      <c r="C460" s="71" t="str">
        <f>IFERROR(_xll.RssMarket($A460,"市場部名称"),"")</f>
        <v/>
      </c>
      <c r="D460" s="55"/>
      <c r="E460" s="55" t="str">
        <f>IFERROR(_xll.RssMarket($A460,"前日比"),"")</f>
        <v/>
      </c>
      <c r="F460" s="75" t="str">
        <f>IFERROR(_xll.RssMarket($A460,"時価総額"),"")</f>
        <v/>
      </c>
      <c r="G460" s="75" t="e">
        <f>T20D35746[[#This Row],[時価総額]]/T20D35746[[#This Row],[現在値]]</f>
        <v>#VALUE!</v>
      </c>
      <c r="H460" s="20"/>
      <c r="I460" s="38"/>
      <c r="J460" s="20"/>
      <c r="K460" s="33"/>
      <c r="N460" s="89"/>
      <c r="O460" s="125" t="e">
        <f>ROUND(
 ((IF(OR(R460="",R460&lt;=0),20,R460)/20)
  *(L460/15))
 /(IFERROR(IF(H460&gt;0,H460,15),15)/15)
 *100,0)</f>
        <v>#REF!</v>
      </c>
      <c r="P460" s="125" t="e">
        <f>ROUND(((R460/20)*(L460/15)*(S460/15)*(1+W460/200))/(H460/15)*100,0)</f>
        <v>#REF!</v>
      </c>
      <c r="Q460" s="147" t="e">
        <f>T20D35746[[#This Row],[スコア⑤]]/T20D35746[[#This Row],[スコア③]]</f>
        <v>#REF!</v>
      </c>
      <c r="R460" s="76" t="e">
        <f>#REF!+#REF!</f>
        <v>#REF!</v>
      </c>
      <c r="W460" s="109" t="e">
        <f>(T20D35746[[#This Row],[現金及び預金（億）]]-T20D35746[[#This Row],[負債（億）]])/T20D35746[[#This Row],[総資産]]*100</f>
        <v>#DIV/0!</v>
      </c>
    </row>
    <row r="461" spans="3:23" x14ac:dyDescent="0.25">
      <c r="C461" s="71" t="str">
        <f>IFERROR(_xll.RssMarket($A461,"市場部名称"),"")</f>
        <v/>
      </c>
      <c r="D461" s="55"/>
      <c r="E461" s="55" t="str">
        <f>IFERROR(_xll.RssMarket($A461,"前日比"),"")</f>
        <v/>
      </c>
      <c r="F461" s="75" t="str">
        <f>IFERROR(_xll.RssMarket($A461,"時価総額"),"")</f>
        <v/>
      </c>
      <c r="G461" s="75" t="e">
        <f>T20D35746[[#This Row],[時価総額]]/T20D35746[[#This Row],[現在値]]</f>
        <v>#VALUE!</v>
      </c>
      <c r="H461" s="20"/>
      <c r="I461" s="38"/>
      <c r="J461" s="20"/>
      <c r="K461" s="33"/>
      <c r="N461" s="89"/>
      <c r="O461" s="125" t="e">
        <f>ROUND(
 ((IF(OR(R461="",R461&lt;=0),20,R461)/20)
  *(L461/15))
 /(IFERROR(IF(H461&gt;0,H461,15),15)/15)
 *100,0)</f>
        <v>#REF!</v>
      </c>
      <c r="P461" s="125" t="e">
        <f>ROUND(((R461/20)*(L461/15)*(S461/15)*(1+W461/200))/(H461/15)*100,0)</f>
        <v>#REF!</v>
      </c>
      <c r="Q461" s="147" t="e">
        <f>T20D35746[[#This Row],[スコア⑤]]/T20D35746[[#This Row],[スコア③]]</f>
        <v>#REF!</v>
      </c>
      <c r="R461" s="76" t="e">
        <f>#REF!+#REF!</f>
        <v>#REF!</v>
      </c>
      <c r="W461" s="109" t="e">
        <f>(T20D35746[[#This Row],[現金及び預金（億）]]-T20D35746[[#This Row],[負債（億）]])/T20D35746[[#This Row],[総資産]]*100</f>
        <v>#DIV/0!</v>
      </c>
    </row>
    <row r="462" spans="3:23" x14ac:dyDescent="0.25">
      <c r="C462" s="71" t="str">
        <f>IFERROR(_xll.RssMarket($A462,"市場部名称"),"")</f>
        <v/>
      </c>
      <c r="D462" s="55"/>
      <c r="E462" s="55" t="str">
        <f>IFERROR(_xll.RssMarket($A462,"前日比"),"")</f>
        <v/>
      </c>
      <c r="F462" s="75" t="str">
        <f>IFERROR(_xll.RssMarket($A462,"時価総額"),"")</f>
        <v/>
      </c>
      <c r="G462" s="75" t="e">
        <f>T20D35746[[#This Row],[時価総額]]/T20D35746[[#This Row],[現在値]]</f>
        <v>#VALUE!</v>
      </c>
      <c r="H462" s="20"/>
      <c r="I462" s="38"/>
      <c r="J462" s="20"/>
      <c r="K462" s="33"/>
      <c r="N462" s="89"/>
      <c r="O462" s="125" t="e">
        <f>ROUND(
 ((IF(OR(R462="",R462&lt;=0),20,R462)/20)
  *(L462/15))
 /(IFERROR(IF(H462&gt;0,H462,15),15)/15)
 *100,0)</f>
        <v>#REF!</v>
      </c>
      <c r="P462" s="125" t="e">
        <f>ROUND(((R462/20)*(L462/15)*(S462/15)*(1+W462/200))/(H462/15)*100,0)</f>
        <v>#REF!</v>
      </c>
      <c r="Q462" s="147" t="e">
        <f>T20D35746[[#This Row],[スコア⑤]]/T20D35746[[#This Row],[スコア③]]</f>
        <v>#REF!</v>
      </c>
      <c r="R462" s="76" t="e">
        <f>#REF!+#REF!</f>
        <v>#REF!</v>
      </c>
      <c r="W462" s="109" t="e">
        <f>(T20D35746[[#This Row],[現金及び預金（億）]]-T20D35746[[#This Row],[負債（億）]])/T20D35746[[#This Row],[総資産]]*100</f>
        <v>#DIV/0!</v>
      </c>
    </row>
    <row r="463" spans="3:23" x14ac:dyDescent="0.25">
      <c r="C463" s="71" t="str">
        <f>IFERROR(_xll.RssMarket($A463,"市場部名称"),"")</f>
        <v/>
      </c>
      <c r="D463" s="55"/>
      <c r="E463" s="55" t="str">
        <f>IFERROR(_xll.RssMarket($A463,"前日比"),"")</f>
        <v/>
      </c>
      <c r="F463" s="75" t="str">
        <f>IFERROR(_xll.RssMarket($A463,"時価総額"),"")</f>
        <v/>
      </c>
      <c r="G463" s="75" t="e">
        <f>T20D35746[[#This Row],[時価総額]]/T20D35746[[#This Row],[現在値]]</f>
        <v>#VALUE!</v>
      </c>
      <c r="H463" s="20"/>
      <c r="I463" s="38"/>
      <c r="J463" s="20"/>
      <c r="K463" s="33"/>
      <c r="N463" s="89"/>
      <c r="O463" s="125" t="e">
        <f>ROUND(
 ((IF(OR(R463="",R463&lt;=0),20,R463)/20)
  *(L463/15))
 /(IFERROR(IF(H463&gt;0,H463,15),15)/15)
 *100,0)</f>
        <v>#REF!</v>
      </c>
      <c r="P463" s="125" t="e">
        <f>ROUND(((R463/20)*(L463/15)*(S463/15)*(1+W463/200))/(H463/15)*100,0)</f>
        <v>#REF!</v>
      </c>
      <c r="Q463" s="147" t="e">
        <f>T20D35746[[#This Row],[スコア⑤]]/T20D35746[[#This Row],[スコア③]]</f>
        <v>#REF!</v>
      </c>
      <c r="R463" s="76" t="e">
        <f>#REF!+#REF!</f>
        <v>#REF!</v>
      </c>
      <c r="W463" s="109" t="e">
        <f>(T20D35746[[#This Row],[現金及び預金（億）]]-T20D35746[[#This Row],[負債（億）]])/T20D35746[[#This Row],[総資産]]*100</f>
        <v>#DIV/0!</v>
      </c>
    </row>
    <row r="464" spans="3:23" x14ac:dyDescent="0.25">
      <c r="C464" s="71" t="str">
        <f>IFERROR(_xll.RssMarket($A464,"市場部名称"),"")</f>
        <v/>
      </c>
      <c r="D464" s="55"/>
      <c r="E464" s="55" t="str">
        <f>IFERROR(_xll.RssMarket($A464,"前日比"),"")</f>
        <v/>
      </c>
      <c r="F464" s="75" t="str">
        <f>IFERROR(_xll.RssMarket($A464,"時価総額"),"")</f>
        <v/>
      </c>
      <c r="G464" s="75" t="e">
        <f>T20D35746[[#This Row],[時価総額]]/T20D35746[[#This Row],[現在値]]</f>
        <v>#VALUE!</v>
      </c>
      <c r="H464" s="20"/>
      <c r="I464" s="38"/>
      <c r="J464" s="20"/>
      <c r="K464" s="33"/>
      <c r="N464" s="89"/>
      <c r="O464" s="125" t="e">
        <f>ROUND(
 ((IF(OR(R464="",R464&lt;=0),20,R464)/20)
  *(L464/15))
 /(IFERROR(IF(H464&gt;0,H464,15),15)/15)
 *100,0)</f>
        <v>#REF!</v>
      </c>
      <c r="P464" s="125" t="e">
        <f>ROUND(((R464/20)*(L464/15)*(S464/15)*(1+W464/200))/(H464/15)*100,0)</f>
        <v>#REF!</v>
      </c>
      <c r="Q464" s="147" t="e">
        <f>T20D35746[[#This Row],[スコア⑤]]/T20D35746[[#This Row],[スコア③]]</f>
        <v>#REF!</v>
      </c>
      <c r="R464" s="76" t="e">
        <f>#REF!+#REF!</f>
        <v>#REF!</v>
      </c>
      <c r="W464" s="109" t="e">
        <f>(T20D35746[[#This Row],[現金及び預金（億）]]-T20D35746[[#This Row],[負債（億）]])/T20D35746[[#This Row],[総資産]]*100</f>
        <v>#DIV/0!</v>
      </c>
    </row>
    <row r="465" spans="3:23" x14ac:dyDescent="0.25">
      <c r="C465" s="71" t="str">
        <f>IFERROR(_xll.RssMarket($A465,"市場部名称"),"")</f>
        <v/>
      </c>
      <c r="D465" s="55"/>
      <c r="E465" s="55" t="str">
        <f>IFERROR(_xll.RssMarket($A465,"前日比"),"")</f>
        <v/>
      </c>
      <c r="F465" s="75" t="str">
        <f>IFERROR(_xll.RssMarket($A465,"時価総額"),"")</f>
        <v/>
      </c>
      <c r="G465" s="75" t="e">
        <f>T20D35746[[#This Row],[時価総額]]/T20D35746[[#This Row],[現在値]]</f>
        <v>#VALUE!</v>
      </c>
      <c r="H465" s="20"/>
      <c r="I465" s="38"/>
      <c r="J465" s="20"/>
      <c r="K465" s="33"/>
      <c r="N465" s="89"/>
      <c r="O465" s="125" t="e">
        <f>ROUND(
 ((IF(OR(R465="",R465&lt;=0),20,R465)/20)
  *(L465/15))
 /(IFERROR(IF(H465&gt;0,H465,15),15)/15)
 *100,0)</f>
        <v>#REF!</v>
      </c>
      <c r="P465" s="125" t="e">
        <f>ROUND(((R465/20)*(L465/15)*(S465/15)*(1+W465/200))/(H465/15)*100,0)</f>
        <v>#REF!</v>
      </c>
      <c r="Q465" s="147" t="e">
        <f>T20D35746[[#This Row],[スコア⑤]]/T20D35746[[#This Row],[スコア③]]</f>
        <v>#REF!</v>
      </c>
      <c r="R465" s="76" t="e">
        <f>#REF!+#REF!</f>
        <v>#REF!</v>
      </c>
      <c r="W465" s="109" t="e">
        <f>(T20D35746[[#This Row],[現金及び預金（億）]]-T20D35746[[#This Row],[負債（億）]])/T20D35746[[#This Row],[総資産]]*100</f>
        <v>#DIV/0!</v>
      </c>
    </row>
    <row r="466" spans="3:23" x14ac:dyDescent="0.25">
      <c r="C466" s="71" t="str">
        <f>IFERROR(_xll.RssMarket($A466,"市場部名称"),"")</f>
        <v/>
      </c>
      <c r="D466" s="55"/>
      <c r="E466" s="55" t="str">
        <f>IFERROR(_xll.RssMarket($A466,"前日比"),"")</f>
        <v/>
      </c>
      <c r="F466" s="75" t="str">
        <f>IFERROR(_xll.RssMarket($A466,"時価総額"),"")</f>
        <v/>
      </c>
      <c r="G466" s="75" t="e">
        <f>T20D35746[[#This Row],[時価総額]]/T20D35746[[#This Row],[現在値]]</f>
        <v>#VALUE!</v>
      </c>
      <c r="H466" s="20"/>
      <c r="I466" s="38"/>
      <c r="J466" s="20"/>
      <c r="K466" s="33"/>
      <c r="N466" s="89"/>
      <c r="O466" s="125" t="e">
        <f>ROUND(
 ((IF(OR(R466="",R466&lt;=0),20,R466)/20)
  *(L466/15))
 /(IFERROR(IF(H466&gt;0,H466,15),15)/15)
 *100,0)</f>
        <v>#REF!</v>
      </c>
      <c r="P466" s="125" t="e">
        <f>ROUND(((R466/20)*(L466/15)*(S466/15)*(1+W466/200))/(H466/15)*100,0)</f>
        <v>#REF!</v>
      </c>
      <c r="Q466" s="147" t="e">
        <f>T20D35746[[#This Row],[スコア⑤]]/T20D35746[[#This Row],[スコア③]]</f>
        <v>#REF!</v>
      </c>
      <c r="R466" s="76" t="e">
        <f>#REF!+#REF!</f>
        <v>#REF!</v>
      </c>
      <c r="W466" s="109" t="e">
        <f>(T20D35746[[#This Row],[現金及び預金（億）]]-T20D35746[[#This Row],[負債（億）]])/T20D35746[[#This Row],[総資産]]*100</f>
        <v>#DIV/0!</v>
      </c>
    </row>
    <row r="467" spans="3:23" x14ac:dyDescent="0.25">
      <c r="C467" s="71" t="str">
        <f>IFERROR(_xll.RssMarket($A467,"市場部名称"),"")</f>
        <v/>
      </c>
      <c r="D467" s="55"/>
      <c r="E467" s="55" t="str">
        <f>IFERROR(_xll.RssMarket($A467,"前日比"),"")</f>
        <v/>
      </c>
      <c r="F467" s="75" t="str">
        <f>IFERROR(_xll.RssMarket($A467,"時価総額"),"")</f>
        <v/>
      </c>
      <c r="G467" s="75" t="e">
        <f>T20D35746[[#This Row],[時価総額]]/T20D35746[[#This Row],[現在値]]</f>
        <v>#VALUE!</v>
      </c>
      <c r="H467" s="20"/>
      <c r="I467" s="38"/>
      <c r="J467" s="20"/>
      <c r="K467" s="33"/>
      <c r="N467" s="89"/>
      <c r="O467" s="125" t="e">
        <f>ROUND(
 ((IF(OR(R467="",R467&lt;=0),20,R467)/20)
  *(L467/15))
 /(IFERROR(IF(H467&gt;0,H467,15),15)/15)
 *100,0)</f>
        <v>#REF!</v>
      </c>
      <c r="P467" s="125" t="e">
        <f>ROUND(((R467/20)*(L467/15)*(S467/15)*(1+W467/200))/(H467/15)*100,0)</f>
        <v>#REF!</v>
      </c>
      <c r="Q467" s="147" t="e">
        <f>T20D35746[[#This Row],[スコア⑤]]/T20D35746[[#This Row],[スコア③]]</f>
        <v>#REF!</v>
      </c>
      <c r="R467" s="76" t="e">
        <f>#REF!+#REF!</f>
        <v>#REF!</v>
      </c>
      <c r="W467" s="109" t="e">
        <f>(T20D35746[[#This Row],[現金及び預金（億）]]-T20D35746[[#This Row],[負債（億）]])/T20D35746[[#This Row],[総資産]]*100</f>
        <v>#DIV/0!</v>
      </c>
    </row>
    <row r="468" spans="3:23" x14ac:dyDescent="0.25">
      <c r="C468" s="71" t="str">
        <f>IFERROR(_xll.RssMarket($A468,"市場部名称"),"")</f>
        <v/>
      </c>
      <c r="D468" s="55"/>
      <c r="E468" s="55" t="str">
        <f>IFERROR(_xll.RssMarket($A468,"前日比"),"")</f>
        <v/>
      </c>
      <c r="F468" s="75" t="str">
        <f>IFERROR(_xll.RssMarket($A468,"時価総額"),"")</f>
        <v/>
      </c>
      <c r="G468" s="75" t="e">
        <f>T20D35746[[#This Row],[時価総額]]/T20D35746[[#This Row],[現在値]]</f>
        <v>#VALUE!</v>
      </c>
      <c r="H468" s="20"/>
      <c r="I468" s="38"/>
      <c r="J468" s="20"/>
      <c r="K468" s="33"/>
      <c r="N468" s="89"/>
      <c r="O468" s="125" t="e">
        <f>ROUND(
 ((IF(OR(R468="",R468&lt;=0),20,R468)/20)
  *(L468/15))
 /(IFERROR(IF(H468&gt;0,H468,15),15)/15)
 *100,0)</f>
        <v>#REF!</v>
      </c>
      <c r="P468" s="125" t="e">
        <f>ROUND(((R468/20)*(L468/15)*(S468/15)*(1+W468/200))/(H468/15)*100,0)</f>
        <v>#REF!</v>
      </c>
      <c r="Q468" s="147" t="e">
        <f>T20D35746[[#This Row],[スコア⑤]]/T20D35746[[#This Row],[スコア③]]</f>
        <v>#REF!</v>
      </c>
      <c r="R468" s="76" t="e">
        <f>#REF!+#REF!</f>
        <v>#REF!</v>
      </c>
      <c r="W468" s="109" t="e">
        <f>(T20D35746[[#This Row],[現金及び預金（億）]]-T20D35746[[#This Row],[負債（億）]])/T20D35746[[#This Row],[総資産]]*100</f>
        <v>#DIV/0!</v>
      </c>
    </row>
    <row r="469" spans="3:23" x14ac:dyDescent="0.25">
      <c r="C469" s="71" t="str">
        <f>IFERROR(_xll.RssMarket($A469,"市場部名称"),"")</f>
        <v/>
      </c>
      <c r="D469" s="55"/>
      <c r="E469" s="55" t="str">
        <f>IFERROR(_xll.RssMarket($A469,"前日比"),"")</f>
        <v/>
      </c>
      <c r="F469" s="75" t="str">
        <f>IFERROR(_xll.RssMarket($A469,"時価総額"),"")</f>
        <v/>
      </c>
      <c r="G469" s="75" t="e">
        <f>T20D35746[[#This Row],[時価総額]]/T20D35746[[#This Row],[現在値]]</f>
        <v>#VALUE!</v>
      </c>
      <c r="H469" s="20"/>
      <c r="I469" s="38"/>
      <c r="J469" s="20"/>
      <c r="K469" s="33"/>
      <c r="N469" s="89"/>
      <c r="O469" s="125" t="e">
        <f>ROUND(
 ((IF(OR(R469="",R469&lt;=0),20,R469)/20)
  *(L469/15))
 /(IFERROR(IF(H469&gt;0,H469,15),15)/15)
 *100,0)</f>
        <v>#REF!</v>
      </c>
      <c r="P469" s="125" t="e">
        <f>ROUND(((R469/20)*(L469/15)*(S469/15)*(1+W469/200))/(H469/15)*100,0)</f>
        <v>#REF!</v>
      </c>
      <c r="Q469" s="147" t="e">
        <f>T20D35746[[#This Row],[スコア⑤]]/T20D35746[[#This Row],[スコア③]]</f>
        <v>#REF!</v>
      </c>
      <c r="R469" s="76" t="e">
        <f>#REF!+#REF!</f>
        <v>#REF!</v>
      </c>
      <c r="W469" s="109" t="e">
        <f>(T20D35746[[#This Row],[現金及び預金（億）]]-T20D35746[[#This Row],[負債（億）]])/T20D35746[[#This Row],[総資産]]*100</f>
        <v>#DIV/0!</v>
      </c>
    </row>
    <row r="470" spans="3:23" x14ac:dyDescent="0.25">
      <c r="C470" s="71" t="str">
        <f>IFERROR(_xll.RssMarket($A470,"市場部名称"),"")</f>
        <v/>
      </c>
      <c r="D470" s="55"/>
      <c r="E470" s="55" t="str">
        <f>IFERROR(_xll.RssMarket($A470,"前日比"),"")</f>
        <v/>
      </c>
      <c r="F470" s="75" t="str">
        <f>IFERROR(_xll.RssMarket($A470,"時価総額"),"")</f>
        <v/>
      </c>
      <c r="G470" s="75" t="e">
        <f>T20D35746[[#This Row],[時価総額]]/T20D35746[[#This Row],[現在値]]</f>
        <v>#VALUE!</v>
      </c>
      <c r="H470" s="20"/>
      <c r="I470" s="38"/>
      <c r="J470" s="20"/>
      <c r="K470" s="33"/>
      <c r="N470" s="89"/>
      <c r="O470" s="125" t="e">
        <f>ROUND(
 ((IF(OR(R470="",R470&lt;=0),20,R470)/20)
  *(L470/15))
 /(IFERROR(IF(H470&gt;0,H470,15),15)/15)
 *100,0)</f>
        <v>#REF!</v>
      </c>
      <c r="P470" s="125" t="e">
        <f>ROUND(((R470/20)*(L470/15)*(S470/15)*(1+W470/200))/(H470/15)*100,0)</f>
        <v>#REF!</v>
      </c>
      <c r="Q470" s="147" t="e">
        <f>T20D35746[[#This Row],[スコア⑤]]/T20D35746[[#This Row],[スコア③]]</f>
        <v>#REF!</v>
      </c>
      <c r="R470" s="76" t="e">
        <f>#REF!+#REF!</f>
        <v>#REF!</v>
      </c>
      <c r="W470" s="109" t="e">
        <f>(T20D35746[[#This Row],[現金及び預金（億）]]-T20D35746[[#This Row],[負債（億）]])/T20D35746[[#This Row],[総資産]]*100</f>
        <v>#DIV/0!</v>
      </c>
    </row>
    <row r="471" spans="3:23" x14ac:dyDescent="0.25">
      <c r="C471" s="71" t="str">
        <f>IFERROR(_xll.RssMarket($A471,"市場部名称"),"")</f>
        <v/>
      </c>
      <c r="D471" s="55"/>
      <c r="E471" s="55" t="str">
        <f>IFERROR(_xll.RssMarket($A471,"前日比"),"")</f>
        <v/>
      </c>
      <c r="F471" s="75" t="str">
        <f>IFERROR(_xll.RssMarket($A471,"時価総額"),"")</f>
        <v/>
      </c>
      <c r="G471" s="75" t="e">
        <f>T20D35746[[#This Row],[時価総額]]/T20D35746[[#This Row],[現在値]]</f>
        <v>#VALUE!</v>
      </c>
      <c r="H471" s="20"/>
      <c r="I471" s="38"/>
      <c r="J471" s="20"/>
      <c r="K471" s="33"/>
      <c r="N471" s="89"/>
      <c r="O471" s="125" t="e">
        <f>ROUND(
 ((IF(OR(R471="",R471&lt;=0),20,R471)/20)
  *(L471/15))
 /(IFERROR(IF(H471&gt;0,H471,15),15)/15)
 *100,0)</f>
        <v>#REF!</v>
      </c>
      <c r="P471" s="125" t="e">
        <f>ROUND(((R471/20)*(L471/15)*(S471/15)*(1+W471/200))/(H471/15)*100,0)</f>
        <v>#REF!</v>
      </c>
      <c r="Q471" s="147" t="e">
        <f>T20D35746[[#This Row],[スコア⑤]]/T20D35746[[#This Row],[スコア③]]</f>
        <v>#REF!</v>
      </c>
      <c r="R471" s="76" t="e">
        <f>#REF!+#REF!</f>
        <v>#REF!</v>
      </c>
      <c r="W471" s="109" t="e">
        <f>(T20D35746[[#This Row],[現金及び預金（億）]]-T20D35746[[#This Row],[負債（億）]])/T20D35746[[#This Row],[総資産]]*100</f>
        <v>#DIV/0!</v>
      </c>
    </row>
    <row r="472" spans="3:23" x14ac:dyDescent="0.25">
      <c r="C472" s="71" t="str">
        <f>IFERROR(_xll.RssMarket($A472,"市場部名称"),"")</f>
        <v/>
      </c>
      <c r="D472" s="55"/>
      <c r="E472" s="55" t="str">
        <f>IFERROR(_xll.RssMarket($A472,"前日比"),"")</f>
        <v/>
      </c>
      <c r="F472" s="75" t="str">
        <f>IFERROR(_xll.RssMarket($A472,"時価総額"),"")</f>
        <v/>
      </c>
      <c r="G472" s="75" t="e">
        <f>T20D35746[[#This Row],[時価総額]]/T20D35746[[#This Row],[現在値]]</f>
        <v>#VALUE!</v>
      </c>
      <c r="H472" s="20"/>
      <c r="I472" s="38"/>
      <c r="J472" s="20"/>
      <c r="K472" s="33"/>
      <c r="N472" s="89"/>
      <c r="O472" s="125" t="e">
        <f>ROUND(
 ((IF(OR(R472="",R472&lt;=0),20,R472)/20)
  *(L472/15))
 /(IFERROR(IF(H472&gt;0,H472,15),15)/15)
 *100,0)</f>
        <v>#REF!</v>
      </c>
      <c r="P472" s="125" t="e">
        <f>ROUND(((R472/20)*(L472/15)*(S472/15)*(1+W472/200))/(H472/15)*100,0)</f>
        <v>#REF!</v>
      </c>
      <c r="Q472" s="147" t="e">
        <f>T20D35746[[#This Row],[スコア⑤]]/T20D35746[[#This Row],[スコア③]]</f>
        <v>#REF!</v>
      </c>
      <c r="R472" s="76" t="e">
        <f>#REF!+#REF!</f>
        <v>#REF!</v>
      </c>
      <c r="W472" s="109" t="e">
        <f>(T20D35746[[#This Row],[現金及び預金（億）]]-T20D35746[[#This Row],[負債（億）]])/T20D35746[[#This Row],[総資産]]*100</f>
        <v>#DIV/0!</v>
      </c>
    </row>
    <row r="473" spans="3:23" x14ac:dyDescent="0.25">
      <c r="C473" s="71" t="str">
        <f>IFERROR(_xll.RssMarket($A473,"市場部名称"),"")</f>
        <v/>
      </c>
      <c r="D473" s="55"/>
      <c r="E473" s="55" t="str">
        <f>IFERROR(_xll.RssMarket($A473,"前日比"),"")</f>
        <v/>
      </c>
      <c r="F473" s="75" t="str">
        <f>IFERROR(_xll.RssMarket($A473,"時価総額"),"")</f>
        <v/>
      </c>
      <c r="G473" s="75" t="e">
        <f>T20D35746[[#This Row],[時価総額]]/T20D35746[[#This Row],[現在値]]</f>
        <v>#VALUE!</v>
      </c>
      <c r="H473" s="20"/>
      <c r="I473" s="38"/>
      <c r="J473" s="20"/>
      <c r="K473" s="33"/>
      <c r="N473" s="89"/>
      <c r="O473" s="125" t="e">
        <f>ROUND(
 ((IF(OR(R473="",R473&lt;=0),20,R473)/20)
  *(L473/15))
 /(IFERROR(IF(H473&gt;0,H473,15),15)/15)
 *100,0)</f>
        <v>#REF!</v>
      </c>
      <c r="P473" s="125" t="e">
        <f>ROUND(((R473/20)*(L473/15)*(S473/15)*(1+W473/200))/(H473/15)*100,0)</f>
        <v>#REF!</v>
      </c>
      <c r="Q473" s="147" t="e">
        <f>T20D35746[[#This Row],[スコア⑤]]/T20D35746[[#This Row],[スコア③]]</f>
        <v>#REF!</v>
      </c>
      <c r="R473" s="76" t="e">
        <f>#REF!+#REF!</f>
        <v>#REF!</v>
      </c>
      <c r="W473" s="109" t="e">
        <f>(T20D35746[[#This Row],[現金及び預金（億）]]-T20D35746[[#This Row],[負債（億）]])/T20D35746[[#This Row],[総資産]]*100</f>
        <v>#DIV/0!</v>
      </c>
    </row>
    <row r="474" spans="3:23" x14ac:dyDescent="0.25">
      <c r="C474" s="71" t="str">
        <f>IFERROR(_xll.RssMarket($A474,"市場部名称"),"")</f>
        <v/>
      </c>
      <c r="D474" s="55"/>
      <c r="E474" s="55" t="str">
        <f>IFERROR(_xll.RssMarket($A474,"前日比"),"")</f>
        <v/>
      </c>
      <c r="F474" s="75" t="str">
        <f>IFERROR(_xll.RssMarket($A474,"時価総額"),"")</f>
        <v/>
      </c>
      <c r="G474" s="75" t="e">
        <f>T20D35746[[#This Row],[時価総額]]/T20D35746[[#This Row],[現在値]]</f>
        <v>#VALUE!</v>
      </c>
      <c r="H474" s="20"/>
      <c r="I474" s="38"/>
      <c r="J474" s="20"/>
      <c r="K474" s="33"/>
      <c r="N474" s="89"/>
      <c r="O474" s="125" t="e">
        <f>ROUND(
 ((IF(OR(R474="",R474&lt;=0),20,R474)/20)
  *(L474/15))
 /(IFERROR(IF(H474&gt;0,H474,15),15)/15)
 *100,0)</f>
        <v>#REF!</v>
      </c>
      <c r="P474" s="125" t="e">
        <f>ROUND(((R474/20)*(L474/15)*(S474/15)*(1+W474/200))/(H474/15)*100,0)</f>
        <v>#REF!</v>
      </c>
      <c r="Q474" s="147" t="e">
        <f>T20D35746[[#This Row],[スコア⑤]]/T20D35746[[#This Row],[スコア③]]</f>
        <v>#REF!</v>
      </c>
      <c r="R474" s="76" t="e">
        <f>#REF!+#REF!</f>
        <v>#REF!</v>
      </c>
      <c r="W474" s="109" t="e">
        <f>(T20D35746[[#This Row],[現金及び預金（億）]]-T20D35746[[#This Row],[負債（億）]])/T20D35746[[#This Row],[総資産]]*100</f>
        <v>#DIV/0!</v>
      </c>
    </row>
    <row r="475" spans="3:23" x14ac:dyDescent="0.25">
      <c r="C475" s="71" t="str">
        <f>IFERROR(_xll.RssMarket($A475,"市場部名称"),"")</f>
        <v/>
      </c>
      <c r="D475" s="55"/>
      <c r="E475" s="55" t="str">
        <f>IFERROR(_xll.RssMarket($A475,"前日比"),"")</f>
        <v/>
      </c>
      <c r="F475" s="75" t="str">
        <f>IFERROR(_xll.RssMarket($A475,"時価総額"),"")</f>
        <v/>
      </c>
      <c r="G475" s="75" t="e">
        <f>T20D35746[[#This Row],[時価総額]]/T20D35746[[#This Row],[現在値]]</f>
        <v>#VALUE!</v>
      </c>
      <c r="H475" s="20"/>
      <c r="I475" s="38"/>
      <c r="J475" s="20"/>
      <c r="K475" s="33"/>
      <c r="N475" s="89"/>
      <c r="O475" s="125" t="e">
        <f>ROUND(
 ((IF(OR(R475="",R475&lt;=0),20,R475)/20)
  *(L475/15))
 /(IFERROR(IF(H475&gt;0,H475,15),15)/15)
 *100,0)</f>
        <v>#REF!</v>
      </c>
      <c r="P475" s="125" t="e">
        <f>ROUND(((R475/20)*(L475/15)*(S475/15)*(1+W475/200))/(H475/15)*100,0)</f>
        <v>#REF!</v>
      </c>
      <c r="Q475" s="147" t="e">
        <f>T20D35746[[#This Row],[スコア⑤]]/T20D35746[[#This Row],[スコア③]]</f>
        <v>#REF!</v>
      </c>
      <c r="R475" s="76" t="e">
        <f>#REF!+#REF!</f>
        <v>#REF!</v>
      </c>
      <c r="W475" s="109" t="e">
        <f>(T20D35746[[#This Row],[現金及び預金（億）]]-T20D35746[[#This Row],[負債（億）]])/T20D35746[[#This Row],[総資産]]*100</f>
        <v>#DIV/0!</v>
      </c>
    </row>
    <row r="476" spans="3:23" x14ac:dyDescent="0.25">
      <c r="C476" s="71" t="str">
        <f>IFERROR(_xll.RssMarket($A476,"市場部名称"),"")</f>
        <v/>
      </c>
      <c r="D476" s="55"/>
      <c r="E476" s="55" t="str">
        <f>IFERROR(_xll.RssMarket($A476,"前日比"),"")</f>
        <v/>
      </c>
      <c r="F476" s="75" t="str">
        <f>IFERROR(_xll.RssMarket($A476,"時価総額"),"")</f>
        <v/>
      </c>
      <c r="G476" s="75" t="e">
        <f>T20D35746[[#This Row],[時価総額]]/T20D35746[[#This Row],[現在値]]</f>
        <v>#VALUE!</v>
      </c>
      <c r="H476" s="20"/>
      <c r="I476" s="38"/>
      <c r="J476" s="20"/>
      <c r="K476" s="33"/>
      <c r="N476" s="89"/>
      <c r="O476" s="125" t="e">
        <f>ROUND(
 ((IF(OR(R476="",R476&lt;=0),20,R476)/20)
  *(L476/15))
 /(IFERROR(IF(H476&gt;0,H476,15),15)/15)
 *100,0)</f>
        <v>#REF!</v>
      </c>
      <c r="P476" s="125" t="e">
        <f>ROUND(((R476/20)*(L476/15)*(S476/15)*(1+W476/200))/(H476/15)*100,0)</f>
        <v>#REF!</v>
      </c>
      <c r="Q476" s="147" t="e">
        <f>T20D35746[[#This Row],[スコア⑤]]/T20D35746[[#This Row],[スコア③]]</f>
        <v>#REF!</v>
      </c>
      <c r="R476" s="76" t="e">
        <f>#REF!+#REF!</f>
        <v>#REF!</v>
      </c>
      <c r="W476" s="109" t="e">
        <f>(T20D35746[[#This Row],[現金及び預金（億）]]-T20D35746[[#This Row],[負債（億）]])/T20D35746[[#This Row],[総資産]]*100</f>
        <v>#DIV/0!</v>
      </c>
    </row>
    <row r="477" spans="3:23" x14ac:dyDescent="0.25">
      <c r="C477" s="71" t="str">
        <f>IFERROR(_xll.RssMarket($A477,"市場部名称"),"")</f>
        <v/>
      </c>
      <c r="D477" s="55"/>
      <c r="E477" s="55" t="str">
        <f>IFERROR(_xll.RssMarket($A477,"前日比"),"")</f>
        <v/>
      </c>
      <c r="F477" s="75" t="str">
        <f>IFERROR(_xll.RssMarket($A477,"時価総額"),"")</f>
        <v/>
      </c>
      <c r="G477" s="75" t="e">
        <f>T20D35746[[#This Row],[時価総額]]/T20D35746[[#This Row],[現在値]]</f>
        <v>#VALUE!</v>
      </c>
      <c r="H477" s="20"/>
      <c r="I477" s="38"/>
      <c r="J477" s="20"/>
      <c r="K477" s="33"/>
      <c r="N477" s="89"/>
      <c r="O477" s="125" t="e">
        <f>ROUND(
 ((IF(OR(R477="",R477&lt;=0),20,R477)/20)
  *(L477/15))
 /(IFERROR(IF(H477&gt;0,H477,15),15)/15)
 *100,0)</f>
        <v>#REF!</v>
      </c>
      <c r="P477" s="125" t="e">
        <f>ROUND(((R477/20)*(L477/15)*(S477/15)*(1+W477/200))/(H477/15)*100,0)</f>
        <v>#REF!</v>
      </c>
      <c r="Q477" s="147" t="e">
        <f>T20D35746[[#This Row],[スコア⑤]]/T20D35746[[#This Row],[スコア③]]</f>
        <v>#REF!</v>
      </c>
      <c r="R477" s="76" t="e">
        <f>#REF!+#REF!</f>
        <v>#REF!</v>
      </c>
      <c r="W477" s="109" t="e">
        <f>(T20D35746[[#This Row],[現金及び預金（億）]]-T20D35746[[#This Row],[負債（億）]])/T20D35746[[#This Row],[総資産]]*100</f>
        <v>#DIV/0!</v>
      </c>
    </row>
    <row r="478" spans="3:23" x14ac:dyDescent="0.25">
      <c r="C478" s="71" t="str">
        <f>IFERROR(_xll.RssMarket($A478,"市場部名称"),"")</f>
        <v/>
      </c>
      <c r="D478" s="55"/>
      <c r="E478" s="55" t="str">
        <f>IFERROR(_xll.RssMarket($A478,"前日比"),"")</f>
        <v/>
      </c>
      <c r="F478" s="75" t="str">
        <f>IFERROR(_xll.RssMarket($A478,"時価総額"),"")</f>
        <v/>
      </c>
      <c r="G478" s="75" t="e">
        <f>T20D35746[[#This Row],[時価総額]]/T20D35746[[#This Row],[現在値]]</f>
        <v>#VALUE!</v>
      </c>
      <c r="H478" s="20"/>
      <c r="I478" s="38"/>
      <c r="J478" s="20"/>
      <c r="K478" s="33"/>
      <c r="N478" s="89"/>
      <c r="O478" s="125" t="e">
        <f>ROUND(
 ((IF(OR(R478="",R478&lt;=0),20,R478)/20)
  *(L478/15))
 /(IFERROR(IF(H478&gt;0,H478,15),15)/15)
 *100,0)</f>
        <v>#REF!</v>
      </c>
      <c r="P478" s="125" t="e">
        <f>ROUND(((R478/20)*(L478/15)*(S478/15)*(1+W478/200))/(H478/15)*100,0)</f>
        <v>#REF!</v>
      </c>
      <c r="Q478" s="147" t="e">
        <f>T20D35746[[#This Row],[スコア⑤]]/T20D35746[[#This Row],[スコア③]]</f>
        <v>#REF!</v>
      </c>
      <c r="R478" s="76" t="e">
        <f>#REF!+#REF!</f>
        <v>#REF!</v>
      </c>
      <c r="W478" s="109" t="e">
        <f>(T20D35746[[#This Row],[現金及び預金（億）]]-T20D35746[[#This Row],[負債（億）]])/T20D35746[[#This Row],[総資産]]*100</f>
        <v>#DIV/0!</v>
      </c>
    </row>
    <row r="479" spans="3:23" x14ac:dyDescent="0.25">
      <c r="C479" s="71" t="str">
        <f>IFERROR(_xll.RssMarket($A479,"市場部名称"),"")</f>
        <v/>
      </c>
      <c r="D479" s="55"/>
      <c r="E479" s="55" t="str">
        <f>IFERROR(_xll.RssMarket($A479,"前日比"),"")</f>
        <v/>
      </c>
      <c r="F479" s="75" t="str">
        <f>IFERROR(_xll.RssMarket($A479,"時価総額"),"")</f>
        <v/>
      </c>
      <c r="G479" s="75" t="e">
        <f>T20D35746[[#This Row],[時価総額]]/T20D35746[[#This Row],[現在値]]</f>
        <v>#VALUE!</v>
      </c>
      <c r="H479" s="20"/>
      <c r="I479" s="38"/>
      <c r="J479" s="20"/>
      <c r="K479" s="33"/>
      <c r="N479" s="89"/>
      <c r="O479" s="125" t="e">
        <f>ROUND(
 ((IF(OR(R479="",R479&lt;=0),20,R479)/20)
  *(L479/15))
 /(IFERROR(IF(H479&gt;0,H479,15),15)/15)
 *100,0)</f>
        <v>#REF!</v>
      </c>
      <c r="P479" s="125" t="e">
        <f>ROUND(((R479/20)*(L479/15)*(S479/15)*(1+W479/200))/(H479/15)*100,0)</f>
        <v>#REF!</v>
      </c>
      <c r="Q479" s="147" t="e">
        <f>T20D35746[[#This Row],[スコア⑤]]/T20D35746[[#This Row],[スコア③]]</f>
        <v>#REF!</v>
      </c>
      <c r="R479" s="76" t="e">
        <f>#REF!+#REF!</f>
        <v>#REF!</v>
      </c>
      <c r="W479" s="109" t="e">
        <f>(T20D35746[[#This Row],[現金及び預金（億）]]-T20D35746[[#This Row],[負債（億）]])/T20D35746[[#This Row],[総資産]]*100</f>
        <v>#DIV/0!</v>
      </c>
    </row>
    <row r="480" spans="3:23" x14ac:dyDescent="0.25">
      <c r="C480" s="71" t="str">
        <f>IFERROR(_xll.RssMarket($A480,"市場部名称"),"")</f>
        <v/>
      </c>
      <c r="D480" s="55"/>
      <c r="E480" s="55" t="str">
        <f>IFERROR(_xll.RssMarket($A480,"前日比"),"")</f>
        <v/>
      </c>
      <c r="F480" s="75" t="str">
        <f>IFERROR(_xll.RssMarket($A480,"時価総額"),"")</f>
        <v/>
      </c>
      <c r="G480" s="75" t="e">
        <f>T20D35746[[#This Row],[時価総額]]/T20D35746[[#This Row],[現在値]]</f>
        <v>#VALUE!</v>
      </c>
      <c r="H480" s="20"/>
      <c r="I480" s="38"/>
      <c r="J480" s="20"/>
      <c r="K480" s="33"/>
      <c r="N480" s="89"/>
      <c r="O480" s="125" t="e">
        <f>ROUND(
 ((IF(OR(R480="",R480&lt;=0),20,R480)/20)
  *(L480/15))
 /(IFERROR(IF(H480&gt;0,H480,15),15)/15)
 *100,0)</f>
        <v>#REF!</v>
      </c>
      <c r="P480" s="125" t="e">
        <f>ROUND(((R480/20)*(L480/15)*(S480/15)*(1+W480/200))/(H480/15)*100,0)</f>
        <v>#REF!</v>
      </c>
      <c r="Q480" s="147" t="e">
        <f>T20D35746[[#This Row],[スコア⑤]]/T20D35746[[#This Row],[スコア③]]</f>
        <v>#REF!</v>
      </c>
      <c r="R480" s="76" t="e">
        <f>#REF!+#REF!</f>
        <v>#REF!</v>
      </c>
      <c r="W480" s="109" t="e">
        <f>(T20D35746[[#This Row],[現金及び預金（億）]]-T20D35746[[#This Row],[負債（億）]])/T20D35746[[#This Row],[総資産]]*100</f>
        <v>#DIV/0!</v>
      </c>
    </row>
    <row r="481" spans="3:23" x14ac:dyDescent="0.25">
      <c r="C481" s="71" t="str">
        <f>IFERROR(_xll.RssMarket($A481,"市場部名称"),"")</f>
        <v/>
      </c>
      <c r="D481" s="55"/>
      <c r="E481" s="55" t="str">
        <f>IFERROR(_xll.RssMarket($A481,"前日比"),"")</f>
        <v/>
      </c>
      <c r="F481" s="75" t="str">
        <f>IFERROR(_xll.RssMarket($A481,"時価総額"),"")</f>
        <v/>
      </c>
      <c r="G481" s="75" t="e">
        <f>T20D35746[[#This Row],[時価総額]]/T20D35746[[#This Row],[現在値]]</f>
        <v>#VALUE!</v>
      </c>
      <c r="H481" s="20"/>
      <c r="I481" s="38"/>
      <c r="J481" s="20"/>
      <c r="K481" s="33"/>
      <c r="N481" s="89"/>
      <c r="O481" s="125" t="e">
        <f>ROUND(
 ((IF(OR(R481="",R481&lt;=0),20,R481)/20)
  *(L481/15))
 /(IFERROR(IF(H481&gt;0,H481,15),15)/15)
 *100,0)</f>
        <v>#REF!</v>
      </c>
      <c r="P481" s="125" t="e">
        <f>ROUND(((R481/20)*(L481/15)*(S481/15)*(1+W481/200))/(H481/15)*100,0)</f>
        <v>#REF!</v>
      </c>
      <c r="Q481" s="147" t="e">
        <f>T20D35746[[#This Row],[スコア⑤]]/T20D35746[[#This Row],[スコア③]]</f>
        <v>#REF!</v>
      </c>
      <c r="R481" s="76" t="e">
        <f>#REF!+#REF!</f>
        <v>#REF!</v>
      </c>
      <c r="W481" s="109" t="e">
        <f>(T20D35746[[#This Row],[現金及び預金（億）]]-T20D35746[[#This Row],[負債（億）]])/T20D35746[[#This Row],[総資産]]*100</f>
        <v>#DIV/0!</v>
      </c>
    </row>
    <row r="482" spans="3:23" x14ac:dyDescent="0.25">
      <c r="C482" s="71" t="str">
        <f>IFERROR(_xll.RssMarket($A482,"市場部名称"),"")</f>
        <v/>
      </c>
      <c r="D482" s="55"/>
      <c r="E482" s="55" t="str">
        <f>IFERROR(_xll.RssMarket($A482,"前日比"),"")</f>
        <v/>
      </c>
      <c r="F482" s="75" t="str">
        <f>IFERROR(_xll.RssMarket($A482,"時価総額"),"")</f>
        <v/>
      </c>
      <c r="G482" s="75" t="e">
        <f>T20D35746[[#This Row],[時価総額]]/T20D35746[[#This Row],[現在値]]</f>
        <v>#VALUE!</v>
      </c>
      <c r="H482" s="20"/>
      <c r="I482" s="38"/>
      <c r="J482" s="20"/>
      <c r="K482" s="33"/>
      <c r="N482" s="89"/>
      <c r="O482" s="125" t="e">
        <f>ROUND(
 ((IF(OR(R482="",R482&lt;=0),20,R482)/20)
  *(L482/15))
 /(IFERROR(IF(H482&gt;0,H482,15),15)/15)
 *100,0)</f>
        <v>#REF!</v>
      </c>
      <c r="P482" s="125" t="e">
        <f>ROUND(((R482/20)*(L482/15)*(S482/15)*(1+W482/200))/(H482/15)*100,0)</f>
        <v>#REF!</v>
      </c>
      <c r="Q482" s="147" t="e">
        <f>T20D35746[[#This Row],[スコア⑤]]/T20D35746[[#This Row],[スコア③]]</f>
        <v>#REF!</v>
      </c>
      <c r="R482" s="76" t="e">
        <f>#REF!+#REF!</f>
        <v>#REF!</v>
      </c>
      <c r="W482" s="109" t="e">
        <f>(T20D35746[[#This Row],[現金及び預金（億）]]-T20D35746[[#This Row],[負債（億）]])/T20D35746[[#This Row],[総資産]]*100</f>
        <v>#DIV/0!</v>
      </c>
    </row>
    <row r="483" spans="3:23" x14ac:dyDescent="0.25">
      <c r="C483" s="71" t="str">
        <f>IFERROR(_xll.RssMarket($A483,"市場部名称"),"")</f>
        <v/>
      </c>
      <c r="D483" s="55"/>
      <c r="E483" s="55" t="str">
        <f>IFERROR(_xll.RssMarket($A483,"前日比"),"")</f>
        <v/>
      </c>
      <c r="F483" s="75" t="str">
        <f>IFERROR(_xll.RssMarket($A483,"時価総額"),"")</f>
        <v/>
      </c>
      <c r="G483" s="75" t="e">
        <f>T20D35746[[#This Row],[時価総額]]/T20D35746[[#This Row],[現在値]]</f>
        <v>#VALUE!</v>
      </c>
      <c r="H483" s="20"/>
      <c r="I483" s="38"/>
      <c r="J483" s="20"/>
      <c r="K483" s="33"/>
      <c r="N483" s="89"/>
      <c r="O483" s="125" t="e">
        <f>ROUND(
 ((IF(OR(R483="",R483&lt;=0),20,R483)/20)
  *(L483/15))
 /(IFERROR(IF(H483&gt;0,H483,15),15)/15)
 *100,0)</f>
        <v>#REF!</v>
      </c>
      <c r="P483" s="125" t="e">
        <f>ROUND(((R483/20)*(L483/15)*(S483/15)*(1+W483/200))/(H483/15)*100,0)</f>
        <v>#REF!</v>
      </c>
      <c r="Q483" s="147" t="e">
        <f>T20D35746[[#This Row],[スコア⑤]]/T20D35746[[#This Row],[スコア③]]</f>
        <v>#REF!</v>
      </c>
      <c r="R483" s="76" t="e">
        <f>#REF!+#REF!</f>
        <v>#REF!</v>
      </c>
      <c r="W483" s="109" t="e">
        <f>(T20D35746[[#This Row],[現金及び預金（億）]]-T20D35746[[#This Row],[負債（億）]])/T20D35746[[#This Row],[総資産]]*100</f>
        <v>#DIV/0!</v>
      </c>
    </row>
    <row r="484" spans="3:23" x14ac:dyDescent="0.25">
      <c r="C484" s="71" t="str">
        <f>IFERROR(_xll.RssMarket($A484,"市場部名称"),"")</f>
        <v/>
      </c>
      <c r="D484" s="55"/>
      <c r="E484" s="55" t="str">
        <f>IFERROR(_xll.RssMarket($A484,"前日比"),"")</f>
        <v/>
      </c>
      <c r="F484" s="75" t="str">
        <f>IFERROR(_xll.RssMarket($A484,"時価総額"),"")</f>
        <v/>
      </c>
      <c r="G484" s="75" t="e">
        <f>T20D35746[[#This Row],[時価総額]]/T20D35746[[#This Row],[現在値]]</f>
        <v>#VALUE!</v>
      </c>
      <c r="H484" s="20"/>
      <c r="I484" s="38"/>
      <c r="J484" s="20"/>
      <c r="K484" s="33"/>
      <c r="N484" s="89"/>
      <c r="O484" s="125" t="e">
        <f>ROUND(
 ((IF(OR(R484="",R484&lt;=0),20,R484)/20)
  *(L484/15))
 /(IFERROR(IF(H484&gt;0,H484,15),15)/15)
 *100,0)</f>
        <v>#REF!</v>
      </c>
      <c r="P484" s="125" t="e">
        <f>ROUND(((R484/20)*(L484/15)*(S484/15)*(1+W484/200))/(H484/15)*100,0)</f>
        <v>#REF!</v>
      </c>
      <c r="Q484" s="147" t="e">
        <f>T20D35746[[#This Row],[スコア⑤]]/T20D35746[[#This Row],[スコア③]]</f>
        <v>#REF!</v>
      </c>
      <c r="R484" s="76" t="e">
        <f>#REF!+#REF!</f>
        <v>#REF!</v>
      </c>
      <c r="W484" s="109" t="e">
        <f>(T20D35746[[#This Row],[現金及び預金（億）]]-T20D35746[[#This Row],[負債（億）]])/T20D35746[[#This Row],[総資産]]*100</f>
        <v>#DIV/0!</v>
      </c>
    </row>
    <row r="485" spans="3:23" x14ac:dyDescent="0.25">
      <c r="C485" s="71" t="str">
        <f>IFERROR(_xll.RssMarket($A485,"市場部名称"),"")</f>
        <v/>
      </c>
      <c r="D485" s="55"/>
      <c r="E485" s="55" t="str">
        <f>IFERROR(_xll.RssMarket($A485,"前日比"),"")</f>
        <v/>
      </c>
      <c r="F485" s="75" t="str">
        <f>IFERROR(_xll.RssMarket($A485,"時価総額"),"")</f>
        <v/>
      </c>
      <c r="G485" s="75" t="e">
        <f>T20D35746[[#This Row],[時価総額]]/T20D35746[[#This Row],[現在値]]</f>
        <v>#VALUE!</v>
      </c>
      <c r="H485" s="20"/>
      <c r="I485" s="38"/>
      <c r="J485" s="20"/>
      <c r="K485" s="33"/>
      <c r="N485" s="89"/>
      <c r="O485" s="125" t="e">
        <f>ROUND(
 ((IF(OR(R485="",R485&lt;=0),20,R485)/20)
  *(L485/15))
 /(IFERROR(IF(H485&gt;0,H485,15),15)/15)
 *100,0)</f>
        <v>#REF!</v>
      </c>
      <c r="P485" s="125" t="e">
        <f>ROUND(((R485/20)*(L485/15)*(S485/15)*(1+W485/200))/(H485/15)*100,0)</f>
        <v>#REF!</v>
      </c>
      <c r="Q485" s="147" t="e">
        <f>T20D35746[[#This Row],[スコア⑤]]/T20D35746[[#This Row],[スコア③]]</f>
        <v>#REF!</v>
      </c>
      <c r="R485" s="76" t="e">
        <f>#REF!+#REF!</f>
        <v>#REF!</v>
      </c>
      <c r="W485" s="109" t="e">
        <f>(T20D35746[[#This Row],[現金及び預金（億）]]-T20D35746[[#This Row],[負債（億）]])/T20D35746[[#This Row],[総資産]]*100</f>
        <v>#DIV/0!</v>
      </c>
    </row>
    <row r="486" spans="3:23" x14ac:dyDescent="0.25">
      <c r="C486" s="71" t="str">
        <f>IFERROR(_xll.RssMarket($A486,"市場部名称"),"")</f>
        <v/>
      </c>
      <c r="D486" s="55"/>
      <c r="E486" s="55" t="str">
        <f>IFERROR(_xll.RssMarket($A486,"前日比"),"")</f>
        <v/>
      </c>
      <c r="F486" s="75" t="str">
        <f>IFERROR(_xll.RssMarket($A486,"時価総額"),"")</f>
        <v/>
      </c>
      <c r="G486" s="75" t="e">
        <f>T20D35746[[#This Row],[時価総額]]/T20D35746[[#This Row],[現在値]]</f>
        <v>#VALUE!</v>
      </c>
      <c r="H486" s="20"/>
      <c r="I486" s="38"/>
      <c r="J486" s="20"/>
      <c r="K486" s="33"/>
      <c r="N486" s="89"/>
      <c r="O486" s="125" t="e">
        <f>ROUND(
 ((IF(OR(R486="",R486&lt;=0),20,R486)/20)
  *(L486/15))
 /(IFERROR(IF(H486&gt;0,H486,15),15)/15)
 *100,0)</f>
        <v>#REF!</v>
      </c>
      <c r="P486" s="125" t="e">
        <f>ROUND(((R486/20)*(L486/15)*(S486/15)*(1+W486/200))/(H486/15)*100,0)</f>
        <v>#REF!</v>
      </c>
      <c r="Q486" s="147" t="e">
        <f>T20D35746[[#This Row],[スコア⑤]]/T20D35746[[#This Row],[スコア③]]</f>
        <v>#REF!</v>
      </c>
      <c r="R486" s="76" t="e">
        <f>#REF!+#REF!</f>
        <v>#REF!</v>
      </c>
      <c r="W486" s="109" t="e">
        <f>(T20D35746[[#This Row],[現金及び預金（億）]]-T20D35746[[#This Row],[負債（億）]])/T20D35746[[#This Row],[総資産]]*100</f>
        <v>#DIV/0!</v>
      </c>
    </row>
    <row r="487" spans="3:23" x14ac:dyDescent="0.25">
      <c r="C487" s="71" t="str">
        <f>IFERROR(_xll.RssMarket($A487,"市場部名称"),"")</f>
        <v/>
      </c>
      <c r="D487" s="55"/>
      <c r="E487" s="55" t="str">
        <f>IFERROR(_xll.RssMarket($A487,"前日比"),"")</f>
        <v/>
      </c>
      <c r="F487" s="75" t="str">
        <f>IFERROR(_xll.RssMarket($A487,"時価総額"),"")</f>
        <v/>
      </c>
      <c r="G487" s="75" t="e">
        <f>T20D35746[[#This Row],[時価総額]]/T20D35746[[#This Row],[現在値]]</f>
        <v>#VALUE!</v>
      </c>
      <c r="H487" s="20"/>
      <c r="I487" s="38"/>
      <c r="J487" s="20"/>
      <c r="K487" s="33"/>
      <c r="N487" s="89"/>
      <c r="O487" s="125" t="e">
        <f>ROUND(
 ((IF(OR(R487="",R487&lt;=0),20,R487)/20)
  *(L487/15))
 /(IFERROR(IF(H487&gt;0,H487,15),15)/15)
 *100,0)</f>
        <v>#REF!</v>
      </c>
      <c r="P487" s="125" t="e">
        <f>ROUND(((R487/20)*(L487/15)*(S487/15)*(1+W487/200))/(H487/15)*100,0)</f>
        <v>#REF!</v>
      </c>
      <c r="Q487" s="147" t="e">
        <f>T20D35746[[#This Row],[スコア⑤]]/T20D35746[[#This Row],[スコア③]]</f>
        <v>#REF!</v>
      </c>
      <c r="R487" s="76" t="e">
        <f>#REF!+#REF!</f>
        <v>#REF!</v>
      </c>
      <c r="W487" s="109" t="e">
        <f>(T20D35746[[#This Row],[現金及び預金（億）]]-T20D35746[[#This Row],[負債（億）]])/T20D35746[[#This Row],[総資産]]*100</f>
        <v>#DIV/0!</v>
      </c>
    </row>
    <row r="488" spans="3:23" x14ac:dyDescent="0.25">
      <c r="C488" s="71" t="str">
        <f>IFERROR(_xll.RssMarket($A488,"市場部名称"),"")</f>
        <v/>
      </c>
      <c r="D488" s="55"/>
      <c r="E488" s="55" t="str">
        <f>IFERROR(_xll.RssMarket($A488,"前日比"),"")</f>
        <v/>
      </c>
      <c r="F488" s="75" t="str">
        <f>IFERROR(_xll.RssMarket($A488,"時価総額"),"")</f>
        <v/>
      </c>
      <c r="G488" s="75" t="e">
        <f>T20D35746[[#This Row],[時価総額]]/T20D35746[[#This Row],[現在値]]</f>
        <v>#VALUE!</v>
      </c>
      <c r="H488" s="20"/>
      <c r="I488" s="38"/>
      <c r="J488" s="20"/>
      <c r="K488" s="33"/>
      <c r="N488" s="89"/>
      <c r="O488" s="125" t="e">
        <f>ROUND(
 ((IF(OR(R488="",R488&lt;=0),20,R488)/20)
  *(L488/15))
 /(IFERROR(IF(H488&gt;0,H488,15),15)/15)
 *100,0)</f>
        <v>#REF!</v>
      </c>
      <c r="P488" s="125" t="e">
        <f>ROUND(((R488/20)*(L488/15)*(S488/15)*(1+W488/200))/(H488/15)*100,0)</f>
        <v>#REF!</v>
      </c>
      <c r="Q488" s="147" t="e">
        <f>T20D35746[[#This Row],[スコア⑤]]/T20D35746[[#This Row],[スコア③]]</f>
        <v>#REF!</v>
      </c>
      <c r="R488" s="76" t="e">
        <f>#REF!+#REF!</f>
        <v>#REF!</v>
      </c>
      <c r="W488" s="109" t="e">
        <f>(T20D35746[[#This Row],[現金及び預金（億）]]-T20D35746[[#This Row],[負債（億）]])/T20D35746[[#This Row],[総資産]]*100</f>
        <v>#DIV/0!</v>
      </c>
    </row>
    <row r="489" spans="3:23" x14ac:dyDescent="0.25">
      <c r="C489" s="71" t="str">
        <f>IFERROR(_xll.RssMarket($A489,"市場部名称"),"")</f>
        <v/>
      </c>
      <c r="D489" s="55"/>
      <c r="E489" s="55" t="str">
        <f>IFERROR(_xll.RssMarket($A489,"前日比"),"")</f>
        <v/>
      </c>
      <c r="F489" s="75" t="str">
        <f>IFERROR(_xll.RssMarket($A489,"時価総額"),"")</f>
        <v/>
      </c>
      <c r="G489" s="75" t="e">
        <f>T20D35746[[#This Row],[時価総額]]/T20D35746[[#This Row],[現在値]]</f>
        <v>#VALUE!</v>
      </c>
      <c r="H489" s="20"/>
      <c r="I489" s="38"/>
      <c r="J489" s="20"/>
      <c r="K489" s="33"/>
      <c r="N489" s="89"/>
      <c r="O489" s="125" t="e">
        <f>ROUND(
 ((IF(OR(R489="",R489&lt;=0),20,R489)/20)
  *(L489/15))
 /(IFERROR(IF(H489&gt;0,H489,15),15)/15)
 *100,0)</f>
        <v>#REF!</v>
      </c>
      <c r="P489" s="125" t="e">
        <f>ROUND(((R489/20)*(L489/15)*(S489/15)*(1+W489/200))/(H489/15)*100,0)</f>
        <v>#REF!</v>
      </c>
      <c r="Q489" s="147" t="e">
        <f>T20D35746[[#This Row],[スコア⑤]]/T20D35746[[#This Row],[スコア③]]</f>
        <v>#REF!</v>
      </c>
      <c r="R489" s="76" t="e">
        <f>#REF!+#REF!</f>
        <v>#REF!</v>
      </c>
      <c r="W489" s="109" t="e">
        <f>(T20D35746[[#This Row],[現金及び預金（億）]]-T20D35746[[#This Row],[負債（億）]])/T20D35746[[#This Row],[総資産]]*100</f>
        <v>#DIV/0!</v>
      </c>
    </row>
    <row r="490" spans="3:23" x14ac:dyDescent="0.25">
      <c r="C490" s="71" t="str">
        <f>IFERROR(_xll.RssMarket($A490,"市場部名称"),"")</f>
        <v/>
      </c>
      <c r="D490" s="55"/>
      <c r="E490" s="55" t="str">
        <f>IFERROR(_xll.RssMarket($A490,"前日比"),"")</f>
        <v/>
      </c>
      <c r="F490" s="75" t="str">
        <f>IFERROR(_xll.RssMarket($A490,"時価総額"),"")</f>
        <v/>
      </c>
      <c r="G490" s="75" t="e">
        <f>T20D35746[[#This Row],[時価総額]]/T20D35746[[#This Row],[現在値]]</f>
        <v>#VALUE!</v>
      </c>
      <c r="H490" s="20"/>
      <c r="I490" s="38"/>
      <c r="J490" s="20"/>
      <c r="K490" s="33"/>
      <c r="N490" s="89"/>
      <c r="O490" s="125" t="e">
        <f>ROUND(
 ((IF(OR(R490="",R490&lt;=0),20,R490)/20)
  *(L490/15))
 /(IFERROR(IF(H490&gt;0,H490,15),15)/15)
 *100,0)</f>
        <v>#REF!</v>
      </c>
      <c r="P490" s="125" t="e">
        <f>ROUND(((R490/20)*(L490/15)*(S490/15)*(1+W490/200))/(H490/15)*100,0)</f>
        <v>#REF!</v>
      </c>
      <c r="Q490" s="147" t="e">
        <f>T20D35746[[#This Row],[スコア⑤]]/T20D35746[[#This Row],[スコア③]]</f>
        <v>#REF!</v>
      </c>
      <c r="R490" s="76" t="e">
        <f>#REF!+#REF!</f>
        <v>#REF!</v>
      </c>
      <c r="W490" s="109" t="e">
        <f>(T20D35746[[#This Row],[現金及び預金（億）]]-T20D35746[[#This Row],[負債（億）]])/T20D35746[[#This Row],[総資産]]*100</f>
        <v>#DIV/0!</v>
      </c>
    </row>
    <row r="491" spans="3:23" x14ac:dyDescent="0.25">
      <c r="C491" s="71" t="str">
        <f>IFERROR(_xll.RssMarket($A491,"市場部名称"),"")</f>
        <v/>
      </c>
      <c r="D491" s="55"/>
      <c r="E491" s="55" t="str">
        <f>IFERROR(_xll.RssMarket($A491,"前日比"),"")</f>
        <v/>
      </c>
      <c r="F491" s="75" t="str">
        <f>IFERROR(_xll.RssMarket($A491,"時価総額"),"")</f>
        <v/>
      </c>
      <c r="G491" s="75" t="e">
        <f>T20D35746[[#This Row],[時価総額]]/T20D35746[[#This Row],[現在値]]</f>
        <v>#VALUE!</v>
      </c>
      <c r="H491" s="20"/>
      <c r="I491" s="38"/>
      <c r="J491" s="20"/>
      <c r="K491" s="33"/>
      <c r="N491" s="89"/>
      <c r="O491" s="125" t="e">
        <f>ROUND(
 ((IF(OR(R491="",R491&lt;=0),20,R491)/20)
  *(L491/15))
 /(IFERROR(IF(H491&gt;0,H491,15),15)/15)
 *100,0)</f>
        <v>#REF!</v>
      </c>
      <c r="P491" s="125" t="e">
        <f>ROUND(((R491/20)*(L491/15)*(S491/15)*(1+W491/200))/(H491/15)*100,0)</f>
        <v>#REF!</v>
      </c>
      <c r="Q491" s="147" t="e">
        <f>T20D35746[[#This Row],[スコア⑤]]/T20D35746[[#This Row],[スコア③]]</f>
        <v>#REF!</v>
      </c>
      <c r="R491" s="76" t="e">
        <f>#REF!+#REF!</f>
        <v>#REF!</v>
      </c>
      <c r="W491" s="109" t="e">
        <f>(T20D35746[[#This Row],[現金及び預金（億）]]-T20D35746[[#This Row],[負債（億）]])/T20D35746[[#This Row],[総資産]]*100</f>
        <v>#DIV/0!</v>
      </c>
    </row>
    <row r="492" spans="3:23" x14ac:dyDescent="0.25">
      <c r="C492" s="71" t="str">
        <f>IFERROR(_xll.RssMarket($A492,"市場部名称"),"")</f>
        <v/>
      </c>
      <c r="D492" s="55"/>
      <c r="E492" s="55" t="str">
        <f>IFERROR(_xll.RssMarket($A492,"前日比"),"")</f>
        <v/>
      </c>
      <c r="F492" s="75" t="str">
        <f>IFERROR(_xll.RssMarket($A492,"時価総額"),"")</f>
        <v/>
      </c>
      <c r="G492" s="75" t="e">
        <f>T20D35746[[#This Row],[時価総額]]/T20D35746[[#This Row],[現在値]]</f>
        <v>#VALUE!</v>
      </c>
      <c r="H492" s="20"/>
      <c r="I492" s="38"/>
      <c r="J492" s="20"/>
      <c r="K492" s="33"/>
      <c r="N492" s="89"/>
      <c r="O492" s="125" t="e">
        <f>ROUND(
 ((IF(OR(R492="",R492&lt;=0),20,R492)/20)
  *(L492/15))
 /(IFERROR(IF(H492&gt;0,H492,15),15)/15)
 *100,0)</f>
        <v>#REF!</v>
      </c>
      <c r="P492" s="125" t="e">
        <f>ROUND(((R492/20)*(L492/15)*(S492/15)*(1+W492/200))/(H492/15)*100,0)</f>
        <v>#REF!</v>
      </c>
      <c r="Q492" s="147" t="e">
        <f>T20D35746[[#This Row],[スコア⑤]]/T20D35746[[#This Row],[スコア③]]</f>
        <v>#REF!</v>
      </c>
      <c r="R492" s="76" t="e">
        <f>#REF!+#REF!</f>
        <v>#REF!</v>
      </c>
      <c r="W492" s="109" t="e">
        <f>(T20D35746[[#This Row],[現金及び預金（億）]]-T20D35746[[#This Row],[負債（億）]])/T20D35746[[#This Row],[総資産]]*100</f>
        <v>#DIV/0!</v>
      </c>
    </row>
    <row r="493" spans="3:23" x14ac:dyDescent="0.25">
      <c r="C493" s="71" t="str">
        <f>IFERROR(_xll.RssMarket($A493,"市場部名称"),"")</f>
        <v/>
      </c>
      <c r="D493" s="55"/>
      <c r="E493" s="55" t="str">
        <f>IFERROR(_xll.RssMarket($A493,"前日比"),"")</f>
        <v/>
      </c>
      <c r="F493" s="75" t="str">
        <f>IFERROR(_xll.RssMarket($A493,"時価総額"),"")</f>
        <v/>
      </c>
      <c r="G493" s="75" t="e">
        <f>T20D35746[[#This Row],[時価総額]]/T20D35746[[#This Row],[現在値]]</f>
        <v>#VALUE!</v>
      </c>
      <c r="H493" s="20"/>
      <c r="I493" s="38"/>
      <c r="J493" s="20"/>
      <c r="K493" s="33"/>
      <c r="N493" s="89"/>
      <c r="O493" s="125" t="e">
        <f>ROUND(
 ((IF(OR(R493="",R493&lt;=0),20,R493)/20)
  *(L493/15))
 /(IFERROR(IF(H493&gt;0,H493,15),15)/15)
 *100,0)</f>
        <v>#REF!</v>
      </c>
      <c r="P493" s="125" t="e">
        <f>ROUND(((R493/20)*(L493/15)*(S493/15)*(1+W493/200))/(H493/15)*100,0)</f>
        <v>#REF!</v>
      </c>
      <c r="Q493" s="147" t="e">
        <f>T20D35746[[#This Row],[スコア⑤]]/T20D35746[[#This Row],[スコア③]]</f>
        <v>#REF!</v>
      </c>
      <c r="R493" s="76" t="e">
        <f>#REF!+#REF!</f>
        <v>#REF!</v>
      </c>
      <c r="W493" s="109" t="e">
        <f>(T20D35746[[#This Row],[現金及び預金（億）]]-T20D35746[[#This Row],[負債（億）]])/T20D35746[[#This Row],[総資産]]*100</f>
        <v>#DIV/0!</v>
      </c>
    </row>
    <row r="494" spans="3:23" x14ac:dyDescent="0.25">
      <c r="C494" s="71" t="str">
        <f>IFERROR(_xll.RssMarket($A494,"市場部名称"),"")</f>
        <v/>
      </c>
      <c r="D494" s="55"/>
      <c r="E494" s="55" t="str">
        <f>IFERROR(_xll.RssMarket($A494,"前日比"),"")</f>
        <v/>
      </c>
      <c r="F494" s="75" t="str">
        <f>IFERROR(_xll.RssMarket($A494,"時価総額"),"")</f>
        <v/>
      </c>
      <c r="G494" s="75" t="e">
        <f>T20D35746[[#This Row],[時価総額]]/T20D35746[[#This Row],[現在値]]</f>
        <v>#VALUE!</v>
      </c>
      <c r="H494" s="20"/>
      <c r="I494" s="38"/>
      <c r="J494" s="20"/>
      <c r="K494" s="33"/>
      <c r="N494" s="89"/>
      <c r="O494" s="125" t="e">
        <f>ROUND(
 ((IF(OR(R494="",R494&lt;=0),20,R494)/20)
  *(L494/15))
 /(IFERROR(IF(H494&gt;0,H494,15),15)/15)
 *100,0)</f>
        <v>#REF!</v>
      </c>
      <c r="P494" s="125" t="e">
        <f>ROUND(((R494/20)*(L494/15)*(S494/15)*(1+W494/200))/(H494/15)*100,0)</f>
        <v>#REF!</v>
      </c>
      <c r="Q494" s="147" t="e">
        <f>T20D35746[[#This Row],[スコア⑤]]/T20D35746[[#This Row],[スコア③]]</f>
        <v>#REF!</v>
      </c>
      <c r="R494" s="76" t="e">
        <f>#REF!+#REF!</f>
        <v>#REF!</v>
      </c>
      <c r="W494" s="109" t="e">
        <f>(T20D35746[[#This Row],[現金及び預金（億）]]-T20D35746[[#This Row],[負債（億）]])/T20D35746[[#This Row],[総資産]]*100</f>
        <v>#DIV/0!</v>
      </c>
    </row>
    <row r="495" spans="3:23" x14ac:dyDescent="0.25">
      <c r="C495" s="71" t="str">
        <f>IFERROR(_xll.RssMarket($A495,"市場部名称"),"")</f>
        <v/>
      </c>
      <c r="D495" s="55"/>
      <c r="E495" s="55" t="str">
        <f>IFERROR(_xll.RssMarket($A495,"前日比"),"")</f>
        <v/>
      </c>
      <c r="F495" s="75" t="str">
        <f>IFERROR(_xll.RssMarket($A495,"時価総額"),"")</f>
        <v/>
      </c>
      <c r="G495" s="75" t="e">
        <f>T20D35746[[#This Row],[時価総額]]/T20D35746[[#This Row],[現在値]]</f>
        <v>#VALUE!</v>
      </c>
      <c r="H495" s="20"/>
      <c r="I495" s="38"/>
      <c r="J495" s="20"/>
      <c r="K495" s="33"/>
      <c r="N495" s="89"/>
      <c r="O495" s="125" t="e">
        <f>ROUND(
 ((IF(OR(R495="",R495&lt;=0),20,R495)/20)
  *(L495/15))
 /(IFERROR(IF(H495&gt;0,H495,15),15)/15)
 *100,0)</f>
        <v>#REF!</v>
      </c>
      <c r="P495" s="125" t="e">
        <f>ROUND(((R495/20)*(L495/15)*(S495/15)*(1+W495/200))/(H495/15)*100,0)</f>
        <v>#REF!</v>
      </c>
      <c r="Q495" s="147" t="e">
        <f>T20D35746[[#This Row],[スコア⑤]]/T20D35746[[#This Row],[スコア③]]</f>
        <v>#REF!</v>
      </c>
      <c r="R495" s="76" t="e">
        <f>#REF!+#REF!</f>
        <v>#REF!</v>
      </c>
      <c r="W495" s="109" t="e">
        <f>(T20D35746[[#This Row],[現金及び預金（億）]]-T20D35746[[#This Row],[負債（億）]])/T20D35746[[#This Row],[総資産]]*100</f>
        <v>#DIV/0!</v>
      </c>
    </row>
    <row r="496" spans="3:23" x14ac:dyDescent="0.25">
      <c r="C496" s="71" t="str">
        <f>IFERROR(_xll.RssMarket($A496,"市場部名称"),"")</f>
        <v/>
      </c>
      <c r="D496" s="55"/>
      <c r="E496" s="55" t="str">
        <f>IFERROR(_xll.RssMarket($A496,"前日比"),"")</f>
        <v/>
      </c>
      <c r="F496" s="75" t="str">
        <f>IFERROR(_xll.RssMarket($A496,"時価総額"),"")</f>
        <v/>
      </c>
      <c r="G496" s="75" t="e">
        <f>T20D35746[[#This Row],[時価総額]]/T20D35746[[#This Row],[現在値]]</f>
        <v>#VALUE!</v>
      </c>
      <c r="H496" s="20"/>
      <c r="I496" s="38"/>
      <c r="J496" s="20"/>
      <c r="K496" s="33"/>
      <c r="N496" s="89"/>
      <c r="O496" s="125" t="e">
        <f>ROUND(
 ((IF(OR(R496="",R496&lt;=0),20,R496)/20)
  *(L496/15))
 /(IFERROR(IF(H496&gt;0,H496,15),15)/15)
 *100,0)</f>
        <v>#REF!</v>
      </c>
      <c r="P496" s="125" t="e">
        <f>ROUND(((R496/20)*(L496/15)*(S496/15)*(1+W496/200))/(H496/15)*100,0)</f>
        <v>#REF!</v>
      </c>
      <c r="Q496" s="147" t="e">
        <f>T20D35746[[#This Row],[スコア⑤]]/T20D35746[[#This Row],[スコア③]]</f>
        <v>#REF!</v>
      </c>
      <c r="R496" s="76" t="e">
        <f>#REF!+#REF!</f>
        <v>#REF!</v>
      </c>
      <c r="W496" s="109" t="e">
        <f>(T20D35746[[#This Row],[現金及び預金（億）]]-T20D35746[[#This Row],[負債（億）]])/T20D35746[[#This Row],[総資産]]*100</f>
        <v>#DIV/0!</v>
      </c>
    </row>
    <row r="497" spans="3:23" x14ac:dyDescent="0.25">
      <c r="C497" s="71" t="str">
        <f>IFERROR(_xll.RssMarket($A497,"市場部名称"),"")</f>
        <v/>
      </c>
      <c r="D497" s="55"/>
      <c r="E497" s="55" t="str">
        <f>IFERROR(_xll.RssMarket($A497,"前日比"),"")</f>
        <v/>
      </c>
      <c r="F497" s="75" t="str">
        <f>IFERROR(_xll.RssMarket($A497,"時価総額"),"")</f>
        <v/>
      </c>
      <c r="G497" s="75" t="e">
        <f>T20D35746[[#This Row],[時価総額]]/T20D35746[[#This Row],[現在値]]</f>
        <v>#VALUE!</v>
      </c>
      <c r="H497" s="20"/>
      <c r="I497" s="38"/>
      <c r="J497" s="20"/>
      <c r="K497" s="33"/>
      <c r="N497" s="89"/>
      <c r="O497" s="125" t="e">
        <f>ROUND(
 ((IF(OR(R497="",R497&lt;=0),20,R497)/20)
  *(L497/15))
 /(IFERROR(IF(H497&gt;0,H497,15),15)/15)
 *100,0)</f>
        <v>#REF!</v>
      </c>
      <c r="P497" s="125" t="e">
        <f>ROUND(((R497/20)*(L497/15)*(S497/15)*(1+W497/200))/(H497/15)*100,0)</f>
        <v>#REF!</v>
      </c>
      <c r="Q497" s="147" t="e">
        <f>T20D35746[[#This Row],[スコア⑤]]/T20D35746[[#This Row],[スコア③]]</f>
        <v>#REF!</v>
      </c>
      <c r="R497" s="76" t="e">
        <f>#REF!+#REF!</f>
        <v>#REF!</v>
      </c>
      <c r="W497" s="109" t="e">
        <f>(T20D35746[[#This Row],[現金及び預金（億）]]-T20D35746[[#This Row],[負債（億）]])/T20D35746[[#This Row],[総資産]]*100</f>
        <v>#DIV/0!</v>
      </c>
    </row>
    <row r="498" spans="3:23" x14ac:dyDescent="0.25">
      <c r="C498" s="71" t="str">
        <f>IFERROR(_xll.RssMarket($A498,"市場部名称"),"")</f>
        <v/>
      </c>
      <c r="D498" s="55"/>
      <c r="E498" s="55" t="str">
        <f>IFERROR(_xll.RssMarket($A498,"前日比"),"")</f>
        <v/>
      </c>
      <c r="F498" s="75" t="str">
        <f>IFERROR(_xll.RssMarket($A498,"時価総額"),"")</f>
        <v/>
      </c>
      <c r="G498" s="75" t="e">
        <f>T20D35746[[#This Row],[時価総額]]/T20D35746[[#This Row],[現在値]]</f>
        <v>#VALUE!</v>
      </c>
      <c r="H498" s="20"/>
      <c r="I498" s="38"/>
      <c r="J498" s="20"/>
      <c r="K498" s="33"/>
      <c r="N498" s="89"/>
      <c r="O498" s="125" t="e">
        <f>ROUND(
 ((IF(OR(R498="",R498&lt;=0),20,R498)/20)
  *(L498/15))
 /(IFERROR(IF(H498&gt;0,H498,15),15)/15)
 *100,0)</f>
        <v>#REF!</v>
      </c>
      <c r="P498" s="125" t="e">
        <f>ROUND(((R498/20)*(L498/15)*(S498/15)*(1+W498/200))/(H498/15)*100,0)</f>
        <v>#REF!</v>
      </c>
      <c r="Q498" s="147" t="e">
        <f>T20D35746[[#This Row],[スコア⑤]]/T20D35746[[#This Row],[スコア③]]</f>
        <v>#REF!</v>
      </c>
      <c r="R498" s="76" t="e">
        <f>#REF!+#REF!</f>
        <v>#REF!</v>
      </c>
      <c r="W498" s="109" t="e">
        <f>(T20D35746[[#This Row],[現金及び預金（億）]]-T20D35746[[#This Row],[負債（億）]])/T20D35746[[#This Row],[総資産]]*100</f>
        <v>#DIV/0!</v>
      </c>
    </row>
    <row r="499" spans="3:23" x14ac:dyDescent="0.25">
      <c r="C499" s="71" t="str">
        <f>IFERROR(_xll.RssMarket($A499,"市場部名称"),"")</f>
        <v/>
      </c>
      <c r="D499" s="55"/>
      <c r="E499" s="55" t="str">
        <f>IFERROR(_xll.RssMarket($A499,"前日比"),"")</f>
        <v/>
      </c>
      <c r="F499" s="75" t="str">
        <f>IFERROR(_xll.RssMarket($A499,"時価総額"),"")</f>
        <v/>
      </c>
      <c r="G499" s="75" t="e">
        <f>T20D35746[[#This Row],[時価総額]]/T20D35746[[#This Row],[現在値]]</f>
        <v>#VALUE!</v>
      </c>
      <c r="H499" s="20"/>
      <c r="I499" s="38"/>
      <c r="J499" s="20"/>
      <c r="K499" s="33"/>
      <c r="N499" s="89"/>
      <c r="O499" s="125" t="e">
        <f>ROUND(
 ((IF(OR(R499="",R499&lt;=0),20,R499)/20)
  *(L499/15))
 /(IFERROR(IF(H499&gt;0,H499,15),15)/15)
 *100,0)</f>
        <v>#REF!</v>
      </c>
      <c r="P499" s="125" t="e">
        <f>ROUND(((R499/20)*(L499/15)*(S499/15)*(1+W499/200))/(H499/15)*100,0)</f>
        <v>#REF!</v>
      </c>
      <c r="Q499" s="147" t="e">
        <f>T20D35746[[#This Row],[スコア⑤]]/T20D35746[[#This Row],[スコア③]]</f>
        <v>#REF!</v>
      </c>
      <c r="R499" s="76" t="e">
        <f>#REF!+#REF!</f>
        <v>#REF!</v>
      </c>
      <c r="W499" s="109" t="e">
        <f>(T20D35746[[#This Row],[現金及び預金（億）]]-T20D35746[[#This Row],[負債（億）]])/T20D35746[[#This Row],[総資産]]*100</f>
        <v>#DIV/0!</v>
      </c>
    </row>
    <row r="500" spans="3:23" x14ac:dyDescent="0.25">
      <c r="C500" s="71" t="str">
        <f>IFERROR(_xll.RssMarket($A500,"市場部名称"),"")</f>
        <v/>
      </c>
      <c r="D500" s="55"/>
      <c r="E500" s="55" t="str">
        <f>IFERROR(_xll.RssMarket($A500,"前日比"),"")</f>
        <v/>
      </c>
      <c r="F500" s="75" t="str">
        <f>IFERROR(_xll.RssMarket($A500,"時価総額"),"")</f>
        <v/>
      </c>
      <c r="G500" s="75" t="e">
        <f>T20D35746[[#This Row],[時価総額]]/T20D35746[[#This Row],[現在値]]</f>
        <v>#VALUE!</v>
      </c>
      <c r="H500" s="20"/>
      <c r="I500" s="38"/>
      <c r="J500" s="20"/>
      <c r="K500" s="33"/>
      <c r="N500" s="89"/>
      <c r="O500" s="125" t="e">
        <f>ROUND(
 ((IF(OR(R500="",R500&lt;=0),20,R500)/20)
  *(L500/15))
 /(IFERROR(IF(H500&gt;0,H500,15),15)/15)
 *100,0)</f>
        <v>#REF!</v>
      </c>
      <c r="P500" s="125" t="e">
        <f>ROUND(((R500/20)*(L500/15)*(S500/15)*(1+W500/200))/(H500/15)*100,0)</f>
        <v>#REF!</v>
      </c>
      <c r="Q500" s="147" t="e">
        <f>T20D35746[[#This Row],[スコア⑤]]/T20D35746[[#This Row],[スコア③]]</f>
        <v>#REF!</v>
      </c>
      <c r="R500" s="76" t="e">
        <f>#REF!+#REF!</f>
        <v>#REF!</v>
      </c>
      <c r="W500" s="109" t="e">
        <f>(T20D35746[[#This Row],[現金及び預金（億）]]-T20D35746[[#This Row],[負債（億）]])/T20D35746[[#This Row],[総資産]]*100</f>
        <v>#DIV/0!</v>
      </c>
    </row>
    <row r="501" spans="3:23" x14ac:dyDescent="0.25">
      <c r="C501" s="71" t="str">
        <f>IFERROR(_xll.RssMarket($A501,"市場部名称"),"")</f>
        <v/>
      </c>
      <c r="D501" s="55"/>
      <c r="E501" s="55" t="str">
        <f>IFERROR(_xll.RssMarket($A501,"前日比"),"")</f>
        <v/>
      </c>
      <c r="F501" s="75" t="str">
        <f>IFERROR(_xll.RssMarket($A501,"時価総額"),"")</f>
        <v/>
      </c>
      <c r="G501" s="75" t="e">
        <f>T20D35746[[#This Row],[時価総額]]/T20D35746[[#This Row],[現在値]]</f>
        <v>#VALUE!</v>
      </c>
      <c r="H501" s="20"/>
      <c r="I501" s="38"/>
      <c r="J501" s="20"/>
      <c r="K501" s="33"/>
      <c r="N501" s="89"/>
      <c r="O501" s="125" t="e">
        <f>ROUND(
 ((IF(OR(R501="",R501&lt;=0),20,R501)/20)
  *(L501/15))
 /(IFERROR(IF(H501&gt;0,H501,15),15)/15)
 *100,0)</f>
        <v>#REF!</v>
      </c>
      <c r="P501" s="125" t="e">
        <f>ROUND(((R501/20)*(L501/15)*(S501/15)*(1+W501/200))/(H501/15)*100,0)</f>
        <v>#REF!</v>
      </c>
      <c r="Q501" s="147" t="e">
        <f>T20D35746[[#This Row],[スコア⑤]]/T20D35746[[#This Row],[スコア③]]</f>
        <v>#REF!</v>
      </c>
      <c r="R501" s="76" t="e">
        <f>#REF!+#REF!</f>
        <v>#REF!</v>
      </c>
      <c r="W501" s="109" t="e">
        <f>(T20D35746[[#This Row],[現金及び預金（億）]]-T20D35746[[#This Row],[負債（億）]])/T20D35746[[#This Row],[総資産]]*100</f>
        <v>#DIV/0!</v>
      </c>
    </row>
    <row r="502" spans="3:23" x14ac:dyDescent="0.25">
      <c r="C502" s="71" t="str">
        <f>IFERROR(_xll.RssMarket($A502,"市場部名称"),"")</f>
        <v/>
      </c>
      <c r="D502" s="55"/>
      <c r="E502" s="55" t="str">
        <f>IFERROR(_xll.RssMarket($A502,"前日比"),"")</f>
        <v/>
      </c>
      <c r="F502" s="75" t="str">
        <f>IFERROR(_xll.RssMarket($A502,"時価総額"),"")</f>
        <v/>
      </c>
      <c r="G502" s="75" t="e">
        <f>T20D35746[[#This Row],[時価総額]]/T20D35746[[#This Row],[現在値]]</f>
        <v>#VALUE!</v>
      </c>
      <c r="H502" s="20"/>
      <c r="I502" s="38"/>
      <c r="J502" s="20"/>
      <c r="K502" s="33"/>
      <c r="N502" s="89"/>
      <c r="O502" s="125" t="e">
        <f>ROUND(
 ((IF(OR(R502="",R502&lt;=0),20,R502)/20)
  *(L502/15))
 /(IFERROR(IF(H502&gt;0,H502,15),15)/15)
 *100,0)</f>
        <v>#REF!</v>
      </c>
      <c r="P502" s="125" t="e">
        <f>ROUND(((R502/20)*(L502/15)*(S502/15)*(1+W502/200))/(H502/15)*100,0)</f>
        <v>#REF!</v>
      </c>
      <c r="Q502" s="147" t="e">
        <f>T20D35746[[#This Row],[スコア⑤]]/T20D35746[[#This Row],[スコア③]]</f>
        <v>#REF!</v>
      </c>
      <c r="R502" s="76" t="e">
        <f>#REF!+#REF!</f>
        <v>#REF!</v>
      </c>
      <c r="W502" s="109" t="e">
        <f>(T20D35746[[#This Row],[現金及び預金（億）]]-T20D35746[[#This Row],[負債（億）]])/T20D35746[[#This Row],[総資産]]*100</f>
        <v>#DIV/0!</v>
      </c>
    </row>
    <row r="503" spans="3:23" x14ac:dyDescent="0.25">
      <c r="C503" s="71" t="str">
        <f>IFERROR(_xll.RssMarket($A503,"市場部名称"),"")</f>
        <v/>
      </c>
      <c r="D503" s="55"/>
      <c r="E503" s="55" t="str">
        <f>IFERROR(_xll.RssMarket($A503,"前日比"),"")</f>
        <v/>
      </c>
      <c r="F503" s="75" t="str">
        <f>IFERROR(_xll.RssMarket($A503,"時価総額"),"")</f>
        <v/>
      </c>
      <c r="G503" s="75" t="e">
        <f>T20D35746[[#This Row],[時価総額]]/T20D35746[[#This Row],[現在値]]</f>
        <v>#VALUE!</v>
      </c>
      <c r="H503" s="20"/>
      <c r="I503" s="38"/>
      <c r="J503" s="20"/>
      <c r="K503" s="33"/>
      <c r="N503" s="89"/>
      <c r="O503" s="125" t="e">
        <f>ROUND(
 ((IF(OR(R503="",R503&lt;=0),20,R503)/20)
  *(L503/15))
 /(IFERROR(IF(H503&gt;0,H503,15),15)/15)
 *100,0)</f>
        <v>#REF!</v>
      </c>
      <c r="P503" s="125" t="e">
        <f>ROUND(((R503/20)*(L503/15)*(S503/15)*(1+W503/200))/(H503/15)*100,0)</f>
        <v>#REF!</v>
      </c>
      <c r="Q503" s="147" t="e">
        <f>T20D35746[[#This Row],[スコア⑤]]/T20D35746[[#This Row],[スコア③]]</f>
        <v>#REF!</v>
      </c>
      <c r="R503" s="76" t="e">
        <f>#REF!+#REF!</f>
        <v>#REF!</v>
      </c>
      <c r="W503" s="109" t="e">
        <f>(T20D35746[[#This Row],[現金及び預金（億）]]-T20D35746[[#This Row],[負債（億）]])/T20D35746[[#This Row],[総資産]]*100</f>
        <v>#DIV/0!</v>
      </c>
    </row>
    <row r="504" spans="3:23" x14ac:dyDescent="0.25">
      <c r="C504" s="71" t="str">
        <f>IFERROR(_xll.RssMarket($A504,"市場部名称"),"")</f>
        <v/>
      </c>
      <c r="D504" s="55"/>
      <c r="E504" s="55" t="str">
        <f>IFERROR(_xll.RssMarket($A504,"前日比"),"")</f>
        <v/>
      </c>
      <c r="F504" s="75" t="str">
        <f>IFERROR(_xll.RssMarket($A504,"時価総額"),"")</f>
        <v/>
      </c>
      <c r="G504" s="75" t="e">
        <f>T20D35746[[#This Row],[時価総額]]/T20D35746[[#This Row],[現在値]]</f>
        <v>#VALUE!</v>
      </c>
      <c r="H504" s="20"/>
      <c r="I504" s="38"/>
      <c r="J504" s="20"/>
      <c r="K504" s="33"/>
      <c r="N504" s="89"/>
      <c r="O504" s="125" t="e">
        <f>ROUND(
 ((IF(OR(R504="",R504&lt;=0),20,R504)/20)
  *(L504/15))
 /(IFERROR(IF(H504&gt;0,H504,15),15)/15)
 *100,0)</f>
        <v>#REF!</v>
      </c>
      <c r="P504" s="125" t="e">
        <f>ROUND(((R504/20)*(L504/15)*(S504/15)*(1+W504/200))/(H504/15)*100,0)</f>
        <v>#REF!</v>
      </c>
      <c r="Q504" s="147" t="e">
        <f>T20D35746[[#This Row],[スコア⑤]]/T20D35746[[#This Row],[スコア③]]</f>
        <v>#REF!</v>
      </c>
      <c r="R504" s="76" t="e">
        <f>#REF!+#REF!</f>
        <v>#REF!</v>
      </c>
      <c r="W504" s="109" t="e">
        <f>(T20D35746[[#This Row],[現金及び預金（億）]]-T20D35746[[#This Row],[負債（億）]])/T20D35746[[#This Row],[総資産]]*100</f>
        <v>#DIV/0!</v>
      </c>
    </row>
    <row r="505" spans="3:23" x14ac:dyDescent="0.25">
      <c r="C505" s="71" t="str">
        <f>IFERROR(_xll.RssMarket($A505,"市場部名称"),"")</f>
        <v/>
      </c>
      <c r="D505" s="55"/>
      <c r="E505" s="55" t="str">
        <f>IFERROR(_xll.RssMarket($A505,"前日比"),"")</f>
        <v/>
      </c>
      <c r="F505" s="75" t="str">
        <f>IFERROR(_xll.RssMarket($A505,"時価総額"),"")</f>
        <v/>
      </c>
      <c r="G505" s="75" t="e">
        <f>T20D35746[[#This Row],[時価総額]]/T20D35746[[#This Row],[現在値]]</f>
        <v>#VALUE!</v>
      </c>
      <c r="H505" s="20"/>
      <c r="I505" s="38"/>
      <c r="J505" s="20"/>
      <c r="K505" s="33"/>
      <c r="N505" s="89"/>
      <c r="O505" s="125" t="e">
        <f>ROUND(
 ((IF(OR(R505="",R505&lt;=0),20,R505)/20)
  *(L505/15))
 /(IFERROR(IF(H505&gt;0,H505,15),15)/15)
 *100,0)</f>
        <v>#REF!</v>
      </c>
      <c r="P505" s="125" t="e">
        <f>ROUND(((R505/20)*(L505/15)*(S505/15)*(1+W505/200))/(H505/15)*100,0)</f>
        <v>#REF!</v>
      </c>
      <c r="Q505" s="147" t="e">
        <f>T20D35746[[#This Row],[スコア⑤]]/T20D35746[[#This Row],[スコア③]]</f>
        <v>#REF!</v>
      </c>
      <c r="R505" s="76" t="e">
        <f>#REF!+#REF!</f>
        <v>#REF!</v>
      </c>
      <c r="W505" s="109" t="e">
        <f>(T20D35746[[#This Row],[現金及び預金（億）]]-T20D35746[[#This Row],[負債（億）]])/T20D35746[[#This Row],[総資産]]*100</f>
        <v>#DIV/0!</v>
      </c>
    </row>
    <row r="506" spans="3:23" x14ac:dyDescent="0.25">
      <c r="C506" s="71" t="str">
        <f>IFERROR(_xll.RssMarket($A506,"市場部名称"),"")</f>
        <v/>
      </c>
      <c r="D506" s="55"/>
      <c r="E506" s="55" t="str">
        <f>IFERROR(_xll.RssMarket($A506,"前日比"),"")</f>
        <v/>
      </c>
      <c r="F506" s="75" t="str">
        <f>IFERROR(_xll.RssMarket($A506,"時価総額"),"")</f>
        <v/>
      </c>
      <c r="G506" s="75" t="e">
        <f>T20D35746[[#This Row],[時価総額]]/T20D35746[[#This Row],[現在値]]</f>
        <v>#VALUE!</v>
      </c>
      <c r="H506" s="20"/>
      <c r="I506" s="38"/>
      <c r="J506" s="20"/>
      <c r="K506" s="33"/>
      <c r="N506" s="89"/>
      <c r="O506" s="125" t="e">
        <f>ROUND(
 ((IF(OR(R506="",R506&lt;=0),20,R506)/20)
  *(L506/15))
 /(IFERROR(IF(H506&gt;0,H506,15),15)/15)
 *100,0)</f>
        <v>#REF!</v>
      </c>
      <c r="P506" s="125" t="e">
        <f>ROUND(((R506/20)*(L506/15)*(S506/15)*(1+W506/200))/(H506/15)*100,0)</f>
        <v>#REF!</v>
      </c>
      <c r="Q506" s="147" t="e">
        <f>T20D35746[[#This Row],[スコア⑤]]/T20D35746[[#This Row],[スコア③]]</f>
        <v>#REF!</v>
      </c>
      <c r="R506" s="76" t="e">
        <f>#REF!+#REF!</f>
        <v>#REF!</v>
      </c>
      <c r="W506" s="109" t="e">
        <f>(T20D35746[[#This Row],[現金及び預金（億）]]-T20D35746[[#This Row],[負債（億）]])/T20D35746[[#This Row],[総資産]]*100</f>
        <v>#DIV/0!</v>
      </c>
    </row>
    <row r="507" spans="3:23" x14ac:dyDescent="0.25">
      <c r="C507" s="71" t="str">
        <f>IFERROR(_xll.RssMarket($A507,"市場部名称"),"")</f>
        <v/>
      </c>
      <c r="D507" s="55"/>
      <c r="E507" s="55" t="str">
        <f>IFERROR(_xll.RssMarket($A507,"前日比"),"")</f>
        <v/>
      </c>
      <c r="F507" s="75" t="str">
        <f>IFERROR(_xll.RssMarket($A507,"時価総額"),"")</f>
        <v/>
      </c>
      <c r="G507" s="75" t="e">
        <f>T20D35746[[#This Row],[時価総額]]/T20D35746[[#This Row],[現在値]]</f>
        <v>#VALUE!</v>
      </c>
      <c r="H507" s="20"/>
      <c r="I507" s="38"/>
      <c r="J507" s="20"/>
      <c r="K507" s="33"/>
      <c r="N507" s="89"/>
      <c r="O507" s="125" t="e">
        <f>ROUND(
 ((IF(OR(R507="",R507&lt;=0),20,R507)/20)
  *(L507/15))
 /(IFERROR(IF(H507&gt;0,H507,15),15)/15)
 *100,0)</f>
        <v>#REF!</v>
      </c>
      <c r="P507" s="125" t="e">
        <f>ROUND(((R507/20)*(L507/15)*(S507/15)*(1+W507/200))/(H507/15)*100,0)</f>
        <v>#REF!</v>
      </c>
      <c r="Q507" s="147" t="e">
        <f>T20D35746[[#This Row],[スコア⑤]]/T20D35746[[#This Row],[スコア③]]</f>
        <v>#REF!</v>
      </c>
      <c r="R507" s="76" t="e">
        <f>#REF!+#REF!</f>
        <v>#REF!</v>
      </c>
      <c r="W507" s="109" t="e">
        <f>(T20D35746[[#This Row],[現金及び預金（億）]]-T20D35746[[#This Row],[負債（億）]])/T20D35746[[#This Row],[総資産]]*100</f>
        <v>#DIV/0!</v>
      </c>
    </row>
    <row r="508" spans="3:23" x14ac:dyDescent="0.25">
      <c r="C508" s="71" t="str">
        <f>IFERROR(_xll.RssMarket($A508,"市場部名称"),"")</f>
        <v/>
      </c>
      <c r="D508" s="55"/>
      <c r="E508" s="55" t="str">
        <f>IFERROR(_xll.RssMarket($A508,"前日比"),"")</f>
        <v/>
      </c>
      <c r="F508" s="75" t="str">
        <f>IFERROR(_xll.RssMarket($A508,"時価総額"),"")</f>
        <v/>
      </c>
      <c r="G508" s="75" t="e">
        <f>T20D35746[[#This Row],[時価総額]]/T20D35746[[#This Row],[現在値]]</f>
        <v>#VALUE!</v>
      </c>
      <c r="H508" s="20"/>
      <c r="I508" s="38"/>
      <c r="J508" s="20"/>
      <c r="K508" s="33"/>
      <c r="N508" s="89"/>
      <c r="O508" s="125" t="e">
        <f>ROUND(
 ((IF(OR(R508="",R508&lt;=0),20,R508)/20)
  *(L508/15))
 /(IFERROR(IF(H508&gt;0,H508,15),15)/15)
 *100,0)</f>
        <v>#REF!</v>
      </c>
      <c r="P508" s="125" t="e">
        <f>ROUND(((R508/20)*(L508/15)*(S508/15)*(1+W508/200))/(H508/15)*100,0)</f>
        <v>#REF!</v>
      </c>
      <c r="Q508" s="147" t="e">
        <f>T20D35746[[#This Row],[スコア⑤]]/T20D35746[[#This Row],[スコア③]]</f>
        <v>#REF!</v>
      </c>
      <c r="R508" s="76" t="e">
        <f>#REF!+#REF!</f>
        <v>#REF!</v>
      </c>
      <c r="W508" s="109" t="e">
        <f>(T20D35746[[#This Row],[現金及び預金（億）]]-T20D35746[[#This Row],[負債（億）]])/T20D35746[[#This Row],[総資産]]*100</f>
        <v>#DIV/0!</v>
      </c>
    </row>
    <row r="509" spans="3:23" x14ac:dyDescent="0.25">
      <c r="C509" s="71" t="str">
        <f>IFERROR(_xll.RssMarket($A509,"市場部名称"),"")</f>
        <v/>
      </c>
      <c r="D509" s="55"/>
      <c r="E509" s="55" t="str">
        <f>IFERROR(_xll.RssMarket($A509,"前日比"),"")</f>
        <v/>
      </c>
      <c r="F509" s="75" t="str">
        <f>IFERROR(_xll.RssMarket($A509,"時価総額"),"")</f>
        <v/>
      </c>
      <c r="G509" s="75" t="e">
        <f>T20D35746[[#This Row],[時価総額]]/T20D35746[[#This Row],[現在値]]</f>
        <v>#VALUE!</v>
      </c>
      <c r="H509" s="20"/>
      <c r="I509" s="38"/>
      <c r="J509" s="20"/>
      <c r="K509" s="33"/>
      <c r="N509" s="89"/>
      <c r="O509" s="125" t="e">
        <f>ROUND(
 ((IF(OR(R509="",R509&lt;=0),20,R509)/20)
  *(L509/15))
 /(IFERROR(IF(H509&gt;0,H509,15),15)/15)
 *100,0)</f>
        <v>#REF!</v>
      </c>
      <c r="P509" s="125" t="e">
        <f>ROUND(((R509/20)*(L509/15)*(S509/15)*(1+W509/200))/(H509/15)*100,0)</f>
        <v>#REF!</v>
      </c>
      <c r="Q509" s="147" t="e">
        <f>T20D35746[[#This Row],[スコア⑤]]/T20D35746[[#This Row],[スコア③]]</f>
        <v>#REF!</v>
      </c>
      <c r="R509" s="76" t="e">
        <f>#REF!+#REF!</f>
        <v>#REF!</v>
      </c>
      <c r="W509" s="109" t="e">
        <f>(T20D35746[[#This Row],[現金及び預金（億）]]-T20D35746[[#This Row],[負債（億）]])/T20D35746[[#This Row],[総資産]]*100</f>
        <v>#DIV/0!</v>
      </c>
    </row>
    <row r="510" spans="3:23" x14ac:dyDescent="0.25">
      <c r="C510" s="71" t="str">
        <f>IFERROR(_xll.RssMarket($A510,"市場部名称"),"")</f>
        <v/>
      </c>
      <c r="D510" s="55"/>
      <c r="E510" s="55" t="str">
        <f>IFERROR(_xll.RssMarket($A510,"前日比"),"")</f>
        <v/>
      </c>
      <c r="F510" s="75" t="str">
        <f>IFERROR(_xll.RssMarket($A510,"時価総額"),"")</f>
        <v/>
      </c>
      <c r="G510" s="75" t="e">
        <f>T20D35746[[#This Row],[時価総額]]/T20D35746[[#This Row],[現在値]]</f>
        <v>#VALUE!</v>
      </c>
      <c r="H510" s="20"/>
      <c r="I510" s="38"/>
      <c r="J510" s="20"/>
      <c r="K510" s="33"/>
      <c r="N510" s="89"/>
      <c r="O510" s="125" t="e">
        <f>ROUND(
 ((IF(OR(R510="",R510&lt;=0),20,R510)/20)
  *(L510/15))
 /(IFERROR(IF(H510&gt;0,H510,15),15)/15)
 *100,0)</f>
        <v>#REF!</v>
      </c>
      <c r="P510" s="125" t="e">
        <f>ROUND(((R510/20)*(L510/15)*(S510/15)*(1+W510/200))/(H510/15)*100,0)</f>
        <v>#REF!</v>
      </c>
      <c r="Q510" s="147" t="e">
        <f>T20D35746[[#This Row],[スコア⑤]]/T20D35746[[#This Row],[スコア③]]</f>
        <v>#REF!</v>
      </c>
      <c r="R510" s="76" t="e">
        <f>#REF!+#REF!</f>
        <v>#REF!</v>
      </c>
      <c r="W510" s="109" t="e">
        <f>(T20D35746[[#This Row],[現金及び預金（億）]]-T20D35746[[#This Row],[負債（億）]])/T20D35746[[#This Row],[総資産]]*100</f>
        <v>#DIV/0!</v>
      </c>
    </row>
    <row r="511" spans="3:23" x14ac:dyDescent="0.25">
      <c r="C511" s="71" t="str">
        <f>IFERROR(_xll.RssMarket($A511,"市場部名称"),"")</f>
        <v/>
      </c>
      <c r="D511" s="55"/>
      <c r="E511" s="55" t="str">
        <f>IFERROR(_xll.RssMarket($A511,"前日比"),"")</f>
        <v/>
      </c>
      <c r="F511" s="75" t="str">
        <f>IFERROR(_xll.RssMarket($A511,"時価総額"),"")</f>
        <v/>
      </c>
      <c r="G511" s="75" t="e">
        <f>T20D35746[[#This Row],[時価総額]]/T20D35746[[#This Row],[現在値]]</f>
        <v>#VALUE!</v>
      </c>
      <c r="H511" s="20"/>
      <c r="I511" s="38"/>
      <c r="J511" s="20"/>
      <c r="K511" s="33"/>
      <c r="N511" s="89"/>
      <c r="O511" s="125" t="e">
        <f>ROUND(
 ((IF(OR(R511="",R511&lt;=0),20,R511)/20)
  *(L511/15))
 /(IFERROR(IF(H511&gt;0,H511,15),15)/15)
 *100,0)</f>
        <v>#REF!</v>
      </c>
      <c r="P511" s="125" t="e">
        <f>ROUND(((R511/20)*(L511/15)*(S511/15)*(1+W511/200))/(H511/15)*100,0)</f>
        <v>#REF!</v>
      </c>
      <c r="Q511" s="147" t="e">
        <f>T20D35746[[#This Row],[スコア⑤]]/T20D35746[[#This Row],[スコア③]]</f>
        <v>#REF!</v>
      </c>
      <c r="R511" s="76" t="e">
        <f>#REF!+#REF!</f>
        <v>#REF!</v>
      </c>
      <c r="W511" s="109" t="e">
        <f>(T20D35746[[#This Row],[現金及び預金（億）]]-T20D35746[[#This Row],[負債（億）]])/T20D35746[[#This Row],[総資産]]*100</f>
        <v>#DIV/0!</v>
      </c>
    </row>
    <row r="512" spans="3:23" x14ac:dyDescent="0.25">
      <c r="C512" s="71" t="str">
        <f>IFERROR(_xll.RssMarket($A512,"市場部名称"),"")</f>
        <v/>
      </c>
      <c r="D512" s="55"/>
      <c r="E512" s="55" t="str">
        <f>IFERROR(_xll.RssMarket($A512,"前日比"),"")</f>
        <v/>
      </c>
      <c r="F512" s="75" t="str">
        <f>IFERROR(_xll.RssMarket($A512,"時価総額"),"")</f>
        <v/>
      </c>
      <c r="G512" s="75" t="e">
        <f>T20D35746[[#This Row],[時価総額]]/T20D35746[[#This Row],[現在値]]</f>
        <v>#VALUE!</v>
      </c>
      <c r="H512" s="20"/>
      <c r="I512" s="38"/>
      <c r="J512" s="20"/>
      <c r="K512" s="33"/>
      <c r="N512" s="89"/>
      <c r="O512" s="125" t="e">
        <f>ROUND(
 ((IF(OR(R512="",R512&lt;=0),20,R512)/20)
  *(L512/15))
 /(IFERROR(IF(H512&gt;0,H512,15),15)/15)
 *100,0)</f>
        <v>#REF!</v>
      </c>
      <c r="P512" s="125" t="e">
        <f>ROUND(((R512/20)*(L512/15)*(S512/15)*(1+W512/200))/(H512/15)*100,0)</f>
        <v>#REF!</v>
      </c>
      <c r="Q512" s="147" t="e">
        <f>T20D35746[[#This Row],[スコア⑤]]/T20D35746[[#This Row],[スコア③]]</f>
        <v>#REF!</v>
      </c>
      <c r="R512" s="76" t="e">
        <f>#REF!+#REF!</f>
        <v>#REF!</v>
      </c>
      <c r="W512" s="109" t="e">
        <f>(T20D35746[[#This Row],[現金及び預金（億）]]-T20D35746[[#This Row],[負債（億）]])/T20D35746[[#This Row],[総資産]]*100</f>
        <v>#DIV/0!</v>
      </c>
    </row>
    <row r="513" spans="3:23" x14ac:dyDescent="0.25">
      <c r="C513" s="71" t="str">
        <f>IFERROR(_xll.RssMarket($A513,"市場部名称"),"")</f>
        <v/>
      </c>
      <c r="D513" s="55"/>
      <c r="E513" s="55" t="str">
        <f>IFERROR(_xll.RssMarket($A513,"前日比"),"")</f>
        <v/>
      </c>
      <c r="F513" s="75" t="str">
        <f>IFERROR(_xll.RssMarket($A513,"時価総額"),"")</f>
        <v/>
      </c>
      <c r="G513" s="75" t="e">
        <f>T20D35746[[#This Row],[時価総額]]/T20D35746[[#This Row],[現在値]]</f>
        <v>#VALUE!</v>
      </c>
      <c r="H513" s="20"/>
      <c r="I513" s="38"/>
      <c r="J513" s="20"/>
      <c r="K513" s="33"/>
      <c r="N513" s="89"/>
      <c r="O513" s="125" t="e">
        <f>ROUND(
 ((IF(OR(R513="",R513&lt;=0),20,R513)/20)
  *(L513/15))
 /(IFERROR(IF(H513&gt;0,H513,15),15)/15)
 *100,0)</f>
        <v>#REF!</v>
      </c>
      <c r="P513" s="125" t="e">
        <f>ROUND(((R513/20)*(L513/15)*(S513/15)*(1+W513/200))/(H513/15)*100,0)</f>
        <v>#REF!</v>
      </c>
      <c r="Q513" s="147" t="e">
        <f>T20D35746[[#This Row],[スコア⑤]]/T20D35746[[#This Row],[スコア③]]</f>
        <v>#REF!</v>
      </c>
      <c r="R513" s="76" t="e">
        <f>#REF!+#REF!</f>
        <v>#REF!</v>
      </c>
      <c r="W513" s="109" t="e">
        <f>(T20D35746[[#This Row],[現金及び預金（億）]]-T20D35746[[#This Row],[負債（億）]])/T20D35746[[#This Row],[総資産]]*100</f>
        <v>#DIV/0!</v>
      </c>
    </row>
    <row r="514" spans="3:23" x14ac:dyDescent="0.25">
      <c r="C514" s="71" t="str">
        <f>IFERROR(_xll.RssMarket($A514,"市場部名称"),"")</f>
        <v/>
      </c>
      <c r="D514" s="55"/>
      <c r="E514" s="55" t="str">
        <f>IFERROR(_xll.RssMarket($A514,"前日比"),"")</f>
        <v/>
      </c>
      <c r="F514" s="75" t="str">
        <f>IFERROR(_xll.RssMarket($A514,"時価総額"),"")</f>
        <v/>
      </c>
      <c r="G514" s="75" t="e">
        <f>T20D35746[[#This Row],[時価総額]]/T20D35746[[#This Row],[現在値]]</f>
        <v>#VALUE!</v>
      </c>
      <c r="H514" s="20"/>
      <c r="I514" s="38"/>
      <c r="J514" s="20"/>
      <c r="K514" s="33"/>
      <c r="N514" s="89"/>
      <c r="O514" s="125" t="e">
        <f>ROUND(
 ((IF(OR(R514="",R514&lt;=0),20,R514)/20)
  *(L514/15))
 /(IFERROR(IF(H514&gt;0,H514,15),15)/15)
 *100,0)</f>
        <v>#REF!</v>
      </c>
      <c r="P514" s="125" t="e">
        <f>ROUND(((R514/20)*(L514/15)*(S514/15)*(1+W514/200))/(H514/15)*100,0)</f>
        <v>#REF!</v>
      </c>
      <c r="Q514" s="147" t="e">
        <f>T20D35746[[#This Row],[スコア⑤]]/T20D35746[[#This Row],[スコア③]]</f>
        <v>#REF!</v>
      </c>
      <c r="R514" s="76" t="e">
        <f>#REF!+#REF!</f>
        <v>#REF!</v>
      </c>
      <c r="W514" s="109" t="e">
        <f>(T20D35746[[#This Row],[現金及び預金（億）]]-T20D35746[[#This Row],[負債（億）]])/T20D35746[[#This Row],[総資産]]*100</f>
        <v>#DIV/0!</v>
      </c>
    </row>
    <row r="515" spans="3:23" x14ac:dyDescent="0.25">
      <c r="C515" s="71" t="str">
        <f>IFERROR(_xll.RssMarket($A515,"市場部名称"),"")</f>
        <v/>
      </c>
      <c r="D515" s="55"/>
      <c r="E515" s="55" t="str">
        <f>IFERROR(_xll.RssMarket($A515,"前日比"),"")</f>
        <v/>
      </c>
      <c r="F515" s="75" t="str">
        <f>IFERROR(_xll.RssMarket($A515,"時価総額"),"")</f>
        <v/>
      </c>
      <c r="G515" s="75" t="e">
        <f>T20D35746[[#This Row],[時価総額]]/T20D35746[[#This Row],[現在値]]</f>
        <v>#VALUE!</v>
      </c>
      <c r="H515" s="20"/>
      <c r="I515" s="38"/>
      <c r="J515" s="20"/>
      <c r="K515" s="33"/>
      <c r="N515" s="89"/>
      <c r="O515" s="125" t="e">
        <f>ROUND(
 ((IF(OR(R515="",R515&lt;=0),20,R515)/20)
  *(L515/15))
 /(IFERROR(IF(H515&gt;0,H515,15),15)/15)
 *100,0)</f>
        <v>#REF!</v>
      </c>
      <c r="P515" s="125" t="e">
        <f>ROUND(((R515/20)*(L515/15)*(S515/15)*(1+W515/200))/(H515/15)*100,0)</f>
        <v>#REF!</v>
      </c>
      <c r="Q515" s="147" t="e">
        <f>T20D35746[[#This Row],[スコア⑤]]/T20D35746[[#This Row],[スコア③]]</f>
        <v>#REF!</v>
      </c>
      <c r="R515" s="76" t="e">
        <f>#REF!+#REF!</f>
        <v>#REF!</v>
      </c>
      <c r="W515" s="109" t="e">
        <f>(T20D35746[[#This Row],[現金及び預金（億）]]-T20D35746[[#This Row],[負債（億）]])/T20D35746[[#This Row],[総資産]]*100</f>
        <v>#DIV/0!</v>
      </c>
    </row>
    <row r="516" spans="3:23" x14ac:dyDescent="0.25">
      <c r="C516" s="71" t="str">
        <f>IFERROR(_xll.RssMarket($A516,"市場部名称"),"")</f>
        <v/>
      </c>
      <c r="D516" s="55"/>
      <c r="E516" s="55" t="str">
        <f>IFERROR(_xll.RssMarket($A516,"前日比"),"")</f>
        <v/>
      </c>
      <c r="F516" s="75" t="str">
        <f>IFERROR(_xll.RssMarket($A516,"時価総額"),"")</f>
        <v/>
      </c>
      <c r="G516" s="75" t="e">
        <f>T20D35746[[#This Row],[時価総額]]/T20D35746[[#This Row],[現在値]]</f>
        <v>#VALUE!</v>
      </c>
      <c r="H516" s="20"/>
      <c r="I516" s="38"/>
      <c r="J516" s="20"/>
      <c r="K516" s="33"/>
      <c r="N516" s="89"/>
      <c r="O516" s="125" t="e">
        <f>ROUND(
 ((IF(OR(R516="",R516&lt;=0),20,R516)/20)
  *(L516/15))
 /(IFERROR(IF(H516&gt;0,H516,15),15)/15)
 *100,0)</f>
        <v>#REF!</v>
      </c>
      <c r="P516" s="125" t="e">
        <f>ROUND(((R516/20)*(L516/15)*(S516/15)*(1+W516/200))/(H516/15)*100,0)</f>
        <v>#REF!</v>
      </c>
      <c r="Q516" s="147" t="e">
        <f>T20D35746[[#This Row],[スコア⑤]]/T20D35746[[#This Row],[スコア③]]</f>
        <v>#REF!</v>
      </c>
      <c r="R516" s="76" t="e">
        <f>#REF!+#REF!</f>
        <v>#REF!</v>
      </c>
      <c r="W516" s="109" t="e">
        <f>(T20D35746[[#This Row],[現金及び預金（億）]]-T20D35746[[#This Row],[負債（億）]])/T20D35746[[#This Row],[総資産]]*100</f>
        <v>#DIV/0!</v>
      </c>
    </row>
    <row r="517" spans="3:23" x14ac:dyDescent="0.25">
      <c r="C517" s="71" t="str">
        <f>IFERROR(_xll.RssMarket($A517,"市場部名称"),"")</f>
        <v/>
      </c>
      <c r="D517" s="55"/>
      <c r="E517" s="55" t="str">
        <f>IFERROR(_xll.RssMarket($A517,"前日比"),"")</f>
        <v/>
      </c>
      <c r="F517" s="75" t="str">
        <f>IFERROR(_xll.RssMarket($A517,"時価総額"),"")</f>
        <v/>
      </c>
      <c r="G517" s="75" t="e">
        <f>T20D35746[[#This Row],[時価総額]]/T20D35746[[#This Row],[現在値]]</f>
        <v>#VALUE!</v>
      </c>
      <c r="H517" s="20"/>
      <c r="I517" s="38"/>
      <c r="J517" s="20"/>
      <c r="K517" s="33"/>
      <c r="N517" s="89"/>
      <c r="O517" s="125" t="e">
        <f>ROUND(
 ((IF(OR(R517="",R517&lt;=0),20,R517)/20)
  *(L517/15))
 /(IFERROR(IF(H517&gt;0,H517,15),15)/15)
 *100,0)</f>
        <v>#REF!</v>
      </c>
      <c r="P517" s="125" t="e">
        <f>ROUND(((R517/20)*(L517/15)*(S517/15)*(1+W517/200))/(H517/15)*100,0)</f>
        <v>#REF!</v>
      </c>
      <c r="Q517" s="147" t="e">
        <f>T20D35746[[#This Row],[スコア⑤]]/T20D35746[[#This Row],[スコア③]]</f>
        <v>#REF!</v>
      </c>
      <c r="R517" s="76" t="e">
        <f>#REF!+#REF!</f>
        <v>#REF!</v>
      </c>
      <c r="W517" s="109" t="e">
        <f>(T20D35746[[#This Row],[現金及び預金（億）]]-T20D35746[[#This Row],[負債（億）]])/T20D35746[[#This Row],[総資産]]*100</f>
        <v>#DIV/0!</v>
      </c>
    </row>
    <row r="518" spans="3:23" x14ac:dyDescent="0.25">
      <c r="C518" s="71" t="str">
        <f>IFERROR(_xll.RssMarket($A518,"市場部名称"),"")</f>
        <v/>
      </c>
      <c r="D518" s="55"/>
      <c r="E518" s="55" t="str">
        <f>IFERROR(_xll.RssMarket($A518,"前日比"),"")</f>
        <v/>
      </c>
      <c r="F518" s="75" t="str">
        <f>IFERROR(_xll.RssMarket($A518,"時価総額"),"")</f>
        <v/>
      </c>
      <c r="G518" s="75" t="e">
        <f>T20D35746[[#This Row],[時価総額]]/T20D35746[[#This Row],[現在値]]</f>
        <v>#VALUE!</v>
      </c>
      <c r="H518" s="20"/>
      <c r="I518" s="38"/>
      <c r="J518" s="20"/>
      <c r="K518" s="33"/>
      <c r="N518" s="89"/>
      <c r="O518" s="125" t="e">
        <f>ROUND(
 ((IF(OR(R518="",R518&lt;=0),20,R518)/20)
  *(L518/15))
 /(IFERROR(IF(H518&gt;0,H518,15),15)/15)
 *100,0)</f>
        <v>#REF!</v>
      </c>
      <c r="P518" s="125" t="e">
        <f>ROUND(((R518/20)*(L518/15)*(S518/15)*(1+W518/200))/(H518/15)*100,0)</f>
        <v>#REF!</v>
      </c>
      <c r="Q518" s="147" t="e">
        <f>T20D35746[[#This Row],[スコア⑤]]/T20D35746[[#This Row],[スコア③]]</f>
        <v>#REF!</v>
      </c>
      <c r="R518" s="76" t="e">
        <f>#REF!+#REF!</f>
        <v>#REF!</v>
      </c>
      <c r="W518" s="109" t="e">
        <f>(T20D35746[[#This Row],[現金及び預金（億）]]-T20D35746[[#This Row],[負債（億）]])/T20D35746[[#This Row],[総資産]]*100</f>
        <v>#DIV/0!</v>
      </c>
    </row>
    <row r="519" spans="3:23" x14ac:dyDescent="0.25">
      <c r="C519" s="71" t="str">
        <f>IFERROR(_xll.RssMarket($A519,"市場部名称"),"")</f>
        <v/>
      </c>
      <c r="D519" s="55"/>
      <c r="E519" s="55" t="str">
        <f>IFERROR(_xll.RssMarket($A519,"前日比"),"")</f>
        <v/>
      </c>
      <c r="F519" s="75" t="str">
        <f>IFERROR(_xll.RssMarket($A519,"時価総額"),"")</f>
        <v/>
      </c>
      <c r="G519" s="75" t="e">
        <f>T20D35746[[#This Row],[時価総額]]/T20D35746[[#This Row],[現在値]]</f>
        <v>#VALUE!</v>
      </c>
      <c r="H519" s="20"/>
      <c r="I519" s="38"/>
      <c r="J519" s="20"/>
      <c r="K519" s="33"/>
      <c r="N519" s="89"/>
      <c r="O519" s="125" t="e">
        <f>ROUND(
 ((IF(OR(R519="",R519&lt;=0),20,R519)/20)
  *(L519/15))
 /(IFERROR(IF(H519&gt;0,H519,15),15)/15)
 *100,0)</f>
        <v>#REF!</v>
      </c>
      <c r="P519" s="125" t="e">
        <f>ROUND(((R519/20)*(L519/15)*(S519/15)*(1+W519/200))/(H519/15)*100,0)</f>
        <v>#REF!</v>
      </c>
      <c r="Q519" s="147" t="e">
        <f>T20D35746[[#This Row],[スコア⑤]]/T20D35746[[#This Row],[スコア③]]</f>
        <v>#REF!</v>
      </c>
      <c r="R519" s="76" t="e">
        <f>#REF!+#REF!</f>
        <v>#REF!</v>
      </c>
      <c r="W519" s="109" t="e">
        <f>(T20D35746[[#This Row],[現金及び預金（億）]]-T20D35746[[#This Row],[負債（億）]])/T20D35746[[#This Row],[総資産]]*100</f>
        <v>#DIV/0!</v>
      </c>
    </row>
    <row r="520" spans="3:23" x14ac:dyDescent="0.25">
      <c r="C520" s="71" t="str">
        <f>IFERROR(_xll.RssMarket($A520,"市場部名称"),"")</f>
        <v/>
      </c>
      <c r="D520" s="55"/>
      <c r="E520" s="55" t="str">
        <f>IFERROR(_xll.RssMarket($A520,"前日比"),"")</f>
        <v/>
      </c>
      <c r="F520" s="75" t="str">
        <f>IFERROR(_xll.RssMarket($A520,"時価総額"),"")</f>
        <v/>
      </c>
      <c r="G520" s="75" t="e">
        <f>T20D35746[[#This Row],[時価総額]]/T20D35746[[#This Row],[現在値]]</f>
        <v>#VALUE!</v>
      </c>
      <c r="H520" s="20"/>
      <c r="I520" s="38"/>
      <c r="J520" s="20"/>
      <c r="K520" s="33"/>
      <c r="N520" s="89"/>
      <c r="O520" s="125" t="e">
        <f>ROUND(
 ((IF(OR(R520="",R520&lt;=0),20,R520)/20)
  *(L520/15))
 /(IFERROR(IF(H520&gt;0,H520,15),15)/15)
 *100,0)</f>
        <v>#REF!</v>
      </c>
      <c r="P520" s="125" t="e">
        <f>ROUND(((R520/20)*(L520/15)*(S520/15)*(1+W520/200))/(H520/15)*100,0)</f>
        <v>#REF!</v>
      </c>
      <c r="Q520" s="147" t="e">
        <f>T20D35746[[#This Row],[スコア⑤]]/T20D35746[[#This Row],[スコア③]]</f>
        <v>#REF!</v>
      </c>
      <c r="R520" s="76" t="e">
        <f>#REF!+#REF!</f>
        <v>#REF!</v>
      </c>
      <c r="W520" s="109" t="e">
        <f>(T20D35746[[#This Row],[現金及び預金（億）]]-T20D35746[[#This Row],[負債（億）]])/T20D35746[[#This Row],[総資産]]*100</f>
        <v>#DIV/0!</v>
      </c>
    </row>
    <row r="521" spans="3:23" x14ac:dyDescent="0.25">
      <c r="C521" s="71" t="str">
        <f>IFERROR(_xll.RssMarket($A521,"市場部名称"),"")</f>
        <v/>
      </c>
      <c r="D521" s="55"/>
      <c r="E521" s="55" t="str">
        <f>IFERROR(_xll.RssMarket($A521,"前日比"),"")</f>
        <v/>
      </c>
      <c r="F521" s="75" t="str">
        <f>IFERROR(_xll.RssMarket($A521,"時価総額"),"")</f>
        <v/>
      </c>
      <c r="G521" s="75" t="e">
        <f>T20D35746[[#This Row],[時価総額]]/T20D35746[[#This Row],[現在値]]</f>
        <v>#VALUE!</v>
      </c>
      <c r="H521" s="20"/>
      <c r="I521" s="38"/>
      <c r="J521" s="20"/>
      <c r="K521" s="33"/>
      <c r="N521" s="89"/>
      <c r="O521" s="125" t="e">
        <f>ROUND(
 ((IF(OR(R521="",R521&lt;=0),20,R521)/20)
  *(L521/15))
 /(IFERROR(IF(H521&gt;0,H521,15),15)/15)
 *100,0)</f>
        <v>#REF!</v>
      </c>
      <c r="P521" s="125" t="e">
        <f>ROUND(((R521/20)*(L521/15)*(S521/15)*(1+W521/200))/(H521/15)*100,0)</f>
        <v>#REF!</v>
      </c>
      <c r="Q521" s="147" t="e">
        <f>T20D35746[[#This Row],[スコア⑤]]/T20D35746[[#This Row],[スコア③]]</f>
        <v>#REF!</v>
      </c>
      <c r="R521" s="76" t="e">
        <f>#REF!+#REF!</f>
        <v>#REF!</v>
      </c>
      <c r="W521" s="109" t="e">
        <f>(T20D35746[[#This Row],[現金及び預金（億）]]-T20D35746[[#This Row],[負債（億）]])/T20D35746[[#This Row],[総資産]]*100</f>
        <v>#DIV/0!</v>
      </c>
    </row>
    <row r="522" spans="3:23" x14ac:dyDescent="0.25">
      <c r="C522" s="71" t="str">
        <f>IFERROR(_xll.RssMarket($A522,"市場部名称"),"")</f>
        <v/>
      </c>
      <c r="D522" s="55"/>
      <c r="E522" s="55" t="str">
        <f>IFERROR(_xll.RssMarket($A522,"前日比"),"")</f>
        <v/>
      </c>
      <c r="F522" s="75" t="str">
        <f>IFERROR(_xll.RssMarket($A522,"時価総額"),"")</f>
        <v/>
      </c>
      <c r="G522" s="75" t="e">
        <f>T20D35746[[#This Row],[時価総額]]/T20D35746[[#This Row],[現在値]]</f>
        <v>#VALUE!</v>
      </c>
      <c r="H522" s="20"/>
      <c r="I522" s="38"/>
      <c r="J522" s="20"/>
      <c r="K522" s="33"/>
      <c r="N522" s="89"/>
      <c r="O522" s="125" t="e">
        <f>ROUND(
 ((IF(OR(R522="",R522&lt;=0),20,R522)/20)
  *(L522/15))
 /(IFERROR(IF(H522&gt;0,H522,15),15)/15)
 *100,0)</f>
        <v>#REF!</v>
      </c>
      <c r="P522" s="125" t="e">
        <f>ROUND(((R522/20)*(L522/15)*(S522/15)*(1+W522/200))/(H522/15)*100,0)</f>
        <v>#REF!</v>
      </c>
      <c r="Q522" s="147" t="e">
        <f>T20D35746[[#This Row],[スコア⑤]]/T20D35746[[#This Row],[スコア③]]</f>
        <v>#REF!</v>
      </c>
      <c r="R522" s="76" t="e">
        <f>#REF!+#REF!</f>
        <v>#REF!</v>
      </c>
      <c r="W522" s="109" t="e">
        <f>(T20D35746[[#This Row],[現金及び預金（億）]]-T20D35746[[#This Row],[負債（億）]])/T20D35746[[#This Row],[総資産]]*100</f>
        <v>#DIV/0!</v>
      </c>
    </row>
    <row r="523" spans="3:23" x14ac:dyDescent="0.25">
      <c r="C523" s="71" t="str">
        <f>IFERROR(_xll.RssMarket($A523,"市場部名称"),"")</f>
        <v/>
      </c>
      <c r="D523" s="55"/>
      <c r="E523" s="55" t="str">
        <f>IFERROR(_xll.RssMarket($A523,"前日比"),"")</f>
        <v/>
      </c>
      <c r="F523" s="75" t="str">
        <f>IFERROR(_xll.RssMarket($A523,"時価総額"),"")</f>
        <v/>
      </c>
      <c r="G523" s="75" t="e">
        <f>T20D35746[[#This Row],[時価総額]]/T20D35746[[#This Row],[現在値]]</f>
        <v>#VALUE!</v>
      </c>
      <c r="H523" s="20"/>
      <c r="I523" s="38"/>
      <c r="J523" s="20"/>
      <c r="K523" s="33"/>
      <c r="N523" s="89"/>
      <c r="O523" s="125" t="e">
        <f>ROUND(
 ((IF(OR(R523="",R523&lt;=0),20,R523)/20)
  *(L523/15))
 /(IFERROR(IF(H523&gt;0,H523,15),15)/15)
 *100,0)</f>
        <v>#REF!</v>
      </c>
      <c r="P523" s="125" t="e">
        <f>ROUND(((R523/20)*(L523/15)*(S523/15)*(1+W523/200))/(H523/15)*100,0)</f>
        <v>#REF!</v>
      </c>
      <c r="Q523" s="147" t="e">
        <f>T20D35746[[#This Row],[スコア⑤]]/T20D35746[[#This Row],[スコア③]]</f>
        <v>#REF!</v>
      </c>
      <c r="R523" s="76" t="e">
        <f>#REF!+#REF!</f>
        <v>#REF!</v>
      </c>
      <c r="W523" s="109" t="e">
        <f>(T20D35746[[#This Row],[現金及び預金（億）]]-T20D35746[[#This Row],[負債（億）]])/T20D35746[[#This Row],[総資産]]*100</f>
        <v>#DIV/0!</v>
      </c>
    </row>
    <row r="524" spans="3:23" x14ac:dyDescent="0.25">
      <c r="C524" s="71" t="str">
        <f>IFERROR(_xll.RssMarket($A524,"市場部名称"),"")</f>
        <v/>
      </c>
      <c r="D524" s="55"/>
      <c r="E524" s="55" t="str">
        <f>IFERROR(_xll.RssMarket($A524,"前日比"),"")</f>
        <v/>
      </c>
      <c r="F524" s="75" t="str">
        <f>IFERROR(_xll.RssMarket($A524,"時価総額"),"")</f>
        <v/>
      </c>
      <c r="G524" s="75" t="e">
        <f>T20D35746[[#This Row],[時価総額]]/T20D35746[[#This Row],[現在値]]</f>
        <v>#VALUE!</v>
      </c>
      <c r="H524" s="20"/>
      <c r="I524" s="38"/>
      <c r="J524" s="20"/>
      <c r="K524" s="33"/>
      <c r="N524" s="89"/>
      <c r="O524" s="125" t="e">
        <f>ROUND(
 ((IF(OR(R524="",R524&lt;=0),20,R524)/20)
  *(L524/15))
 /(IFERROR(IF(H524&gt;0,H524,15),15)/15)
 *100,0)</f>
        <v>#REF!</v>
      </c>
      <c r="P524" s="125" t="e">
        <f>ROUND(((R524/20)*(L524/15)*(S524/15)*(1+W524/200))/(H524/15)*100,0)</f>
        <v>#REF!</v>
      </c>
      <c r="Q524" s="147" t="e">
        <f>T20D35746[[#This Row],[スコア⑤]]/T20D35746[[#This Row],[スコア③]]</f>
        <v>#REF!</v>
      </c>
      <c r="R524" s="76" t="e">
        <f>#REF!+#REF!</f>
        <v>#REF!</v>
      </c>
      <c r="W524" s="109" t="e">
        <f>(T20D35746[[#This Row],[現金及び預金（億）]]-T20D35746[[#This Row],[負債（億）]])/T20D35746[[#This Row],[総資産]]*100</f>
        <v>#DIV/0!</v>
      </c>
    </row>
    <row r="525" spans="3:23" x14ac:dyDescent="0.25">
      <c r="C525" s="71" t="str">
        <f>IFERROR(_xll.RssMarket($A525,"市場部名称"),"")</f>
        <v/>
      </c>
      <c r="D525" s="55"/>
      <c r="E525" s="55" t="str">
        <f>IFERROR(_xll.RssMarket($A525,"前日比"),"")</f>
        <v/>
      </c>
      <c r="F525" s="75" t="str">
        <f>IFERROR(_xll.RssMarket($A525,"時価総額"),"")</f>
        <v/>
      </c>
      <c r="G525" s="75" t="e">
        <f>T20D35746[[#This Row],[時価総額]]/T20D35746[[#This Row],[現在値]]</f>
        <v>#VALUE!</v>
      </c>
      <c r="H525" s="20"/>
      <c r="I525" s="38"/>
      <c r="J525" s="20"/>
      <c r="K525" s="33"/>
      <c r="N525" s="89"/>
      <c r="O525" s="125" t="e">
        <f>ROUND(
 ((IF(OR(R525="",R525&lt;=0),20,R525)/20)
  *(L525/15))
 /(IFERROR(IF(H525&gt;0,H525,15),15)/15)
 *100,0)</f>
        <v>#REF!</v>
      </c>
      <c r="P525" s="125" t="e">
        <f>ROUND(((R525/20)*(L525/15)*(S525/15)*(1+W525/200))/(H525/15)*100,0)</f>
        <v>#REF!</v>
      </c>
      <c r="Q525" s="147" t="e">
        <f>T20D35746[[#This Row],[スコア⑤]]/T20D35746[[#This Row],[スコア③]]</f>
        <v>#REF!</v>
      </c>
      <c r="R525" s="76" t="e">
        <f>#REF!+#REF!</f>
        <v>#REF!</v>
      </c>
      <c r="W525" s="109" t="e">
        <f>(T20D35746[[#This Row],[現金及び預金（億）]]-T20D35746[[#This Row],[負債（億）]])/T20D35746[[#This Row],[総資産]]*100</f>
        <v>#DIV/0!</v>
      </c>
    </row>
    <row r="526" spans="3:23" x14ac:dyDescent="0.25">
      <c r="C526" s="71" t="str">
        <f>IFERROR(_xll.RssMarket($A526,"市場部名称"),"")</f>
        <v/>
      </c>
      <c r="D526" s="55"/>
      <c r="E526" s="55" t="str">
        <f>IFERROR(_xll.RssMarket($A526,"前日比"),"")</f>
        <v/>
      </c>
      <c r="F526" s="75" t="str">
        <f>IFERROR(_xll.RssMarket($A526,"時価総額"),"")</f>
        <v/>
      </c>
      <c r="G526" s="75" t="e">
        <f>T20D35746[[#This Row],[時価総額]]/T20D35746[[#This Row],[現在値]]</f>
        <v>#VALUE!</v>
      </c>
      <c r="H526" s="20"/>
      <c r="I526" s="38"/>
      <c r="J526" s="20"/>
      <c r="K526" s="33"/>
      <c r="N526" s="89"/>
      <c r="O526" s="125" t="e">
        <f>ROUND(
 ((IF(OR(R526="",R526&lt;=0),20,R526)/20)
  *(L526/15))
 /(IFERROR(IF(H526&gt;0,H526,15),15)/15)
 *100,0)</f>
        <v>#REF!</v>
      </c>
      <c r="P526" s="125" t="e">
        <f>ROUND(((R526/20)*(L526/15)*(S526/15)*(1+W526/200))/(H526/15)*100,0)</f>
        <v>#REF!</v>
      </c>
      <c r="Q526" s="147" t="e">
        <f>T20D35746[[#This Row],[スコア⑤]]/T20D35746[[#This Row],[スコア③]]</f>
        <v>#REF!</v>
      </c>
      <c r="R526" s="76" t="e">
        <f>#REF!+#REF!</f>
        <v>#REF!</v>
      </c>
      <c r="W526" s="109" t="e">
        <f>(T20D35746[[#This Row],[現金及び預金（億）]]-T20D35746[[#This Row],[負債（億）]])/T20D35746[[#This Row],[総資産]]*100</f>
        <v>#DIV/0!</v>
      </c>
    </row>
    <row r="527" spans="3:23" x14ac:dyDescent="0.25">
      <c r="C527" s="71" t="str">
        <f>IFERROR(_xll.RssMarket($A527,"市場部名称"),"")</f>
        <v/>
      </c>
      <c r="D527" s="55"/>
      <c r="E527" s="55" t="str">
        <f>IFERROR(_xll.RssMarket($A527,"前日比"),"")</f>
        <v/>
      </c>
      <c r="F527" s="75" t="str">
        <f>IFERROR(_xll.RssMarket($A527,"時価総額"),"")</f>
        <v/>
      </c>
      <c r="G527" s="75" t="e">
        <f>T20D35746[[#This Row],[時価総額]]/T20D35746[[#This Row],[現在値]]</f>
        <v>#VALUE!</v>
      </c>
      <c r="H527" s="20"/>
      <c r="I527" s="38"/>
      <c r="J527" s="20"/>
      <c r="K527" s="33"/>
      <c r="N527" s="89"/>
      <c r="O527" s="125" t="e">
        <f>ROUND(
 ((IF(OR(R527="",R527&lt;=0),20,R527)/20)
  *(L527/15))
 /(IFERROR(IF(H527&gt;0,H527,15),15)/15)
 *100,0)</f>
        <v>#REF!</v>
      </c>
      <c r="P527" s="125" t="e">
        <f>ROUND(((R527/20)*(L527/15)*(S527/15)*(1+W527/200))/(H527/15)*100,0)</f>
        <v>#REF!</v>
      </c>
      <c r="Q527" s="147" t="e">
        <f>T20D35746[[#This Row],[スコア⑤]]/T20D35746[[#This Row],[スコア③]]</f>
        <v>#REF!</v>
      </c>
      <c r="R527" s="76" t="e">
        <f>#REF!+#REF!</f>
        <v>#REF!</v>
      </c>
      <c r="W527" s="109" t="e">
        <f>(T20D35746[[#This Row],[現金及び預金（億）]]-T20D35746[[#This Row],[負債（億）]])/T20D35746[[#This Row],[総資産]]*100</f>
        <v>#DIV/0!</v>
      </c>
    </row>
    <row r="528" spans="3:23" x14ac:dyDescent="0.25">
      <c r="C528" s="71" t="str">
        <f>IFERROR(_xll.RssMarket($A528,"市場部名称"),"")</f>
        <v/>
      </c>
      <c r="D528" s="55"/>
      <c r="E528" s="55" t="str">
        <f>IFERROR(_xll.RssMarket($A528,"前日比"),"")</f>
        <v/>
      </c>
      <c r="F528" s="75" t="str">
        <f>IFERROR(_xll.RssMarket($A528,"時価総額"),"")</f>
        <v/>
      </c>
      <c r="G528" s="75" t="e">
        <f>T20D35746[[#This Row],[時価総額]]/T20D35746[[#This Row],[現在値]]</f>
        <v>#VALUE!</v>
      </c>
      <c r="H528" s="20"/>
      <c r="I528" s="38"/>
      <c r="J528" s="20"/>
      <c r="K528" s="33"/>
      <c r="N528" s="89"/>
      <c r="O528" s="125" t="e">
        <f>ROUND(
 ((IF(OR(R528="",R528&lt;=0),20,R528)/20)
  *(L528/15))
 /(IFERROR(IF(H528&gt;0,H528,15),15)/15)
 *100,0)</f>
        <v>#REF!</v>
      </c>
      <c r="P528" s="125" t="e">
        <f>ROUND(((R528/20)*(L528/15)*(S528/15)*(1+W528/200))/(H528/15)*100,0)</f>
        <v>#REF!</v>
      </c>
      <c r="Q528" s="147" t="e">
        <f>T20D35746[[#This Row],[スコア⑤]]/T20D35746[[#This Row],[スコア③]]</f>
        <v>#REF!</v>
      </c>
      <c r="R528" s="76" t="e">
        <f>#REF!+#REF!</f>
        <v>#REF!</v>
      </c>
      <c r="W528" s="109" t="e">
        <f>(T20D35746[[#This Row],[現金及び預金（億）]]-T20D35746[[#This Row],[負債（億）]])/T20D35746[[#This Row],[総資産]]*100</f>
        <v>#DIV/0!</v>
      </c>
    </row>
    <row r="529" spans="3:23" x14ac:dyDescent="0.25">
      <c r="C529" s="71" t="str">
        <f>IFERROR(_xll.RssMarket($A529,"市場部名称"),"")</f>
        <v/>
      </c>
      <c r="D529" s="55"/>
      <c r="E529" s="55" t="str">
        <f>IFERROR(_xll.RssMarket($A529,"前日比"),"")</f>
        <v/>
      </c>
      <c r="F529" s="75" t="str">
        <f>IFERROR(_xll.RssMarket($A529,"時価総額"),"")</f>
        <v/>
      </c>
      <c r="G529" s="75" t="e">
        <f>T20D35746[[#This Row],[時価総額]]/T20D35746[[#This Row],[現在値]]</f>
        <v>#VALUE!</v>
      </c>
      <c r="H529" s="20"/>
      <c r="I529" s="38"/>
      <c r="J529" s="20"/>
      <c r="K529" s="33"/>
      <c r="N529" s="89"/>
      <c r="O529" s="125" t="e">
        <f>ROUND(
 ((IF(OR(R529="",R529&lt;=0),20,R529)/20)
  *(L529/15))
 /(IFERROR(IF(H529&gt;0,H529,15),15)/15)
 *100,0)</f>
        <v>#REF!</v>
      </c>
      <c r="P529" s="125" t="e">
        <f>ROUND(((R529/20)*(L529/15)*(S529/15)*(1+W529/200))/(H529/15)*100,0)</f>
        <v>#REF!</v>
      </c>
      <c r="Q529" s="147" t="e">
        <f>T20D35746[[#This Row],[スコア⑤]]/T20D35746[[#This Row],[スコア③]]</f>
        <v>#REF!</v>
      </c>
      <c r="R529" s="76" t="e">
        <f>#REF!+#REF!</f>
        <v>#REF!</v>
      </c>
      <c r="W529" s="109" t="e">
        <f>(T20D35746[[#This Row],[現金及び預金（億）]]-T20D35746[[#This Row],[負債（億）]])/T20D35746[[#This Row],[総資産]]*100</f>
        <v>#DIV/0!</v>
      </c>
    </row>
    <row r="530" spans="3:23" x14ac:dyDescent="0.25">
      <c r="C530" s="71" t="str">
        <f>IFERROR(_xll.RssMarket($A530,"市場部名称"),"")</f>
        <v/>
      </c>
      <c r="D530" s="55"/>
      <c r="E530" s="55" t="str">
        <f>IFERROR(_xll.RssMarket($A530,"前日比"),"")</f>
        <v/>
      </c>
      <c r="F530" s="75" t="str">
        <f>IFERROR(_xll.RssMarket($A530,"時価総額"),"")</f>
        <v/>
      </c>
      <c r="G530" s="75" t="e">
        <f>T20D35746[[#This Row],[時価総額]]/T20D35746[[#This Row],[現在値]]</f>
        <v>#VALUE!</v>
      </c>
      <c r="H530" s="20"/>
      <c r="I530" s="38"/>
      <c r="J530" s="20"/>
      <c r="K530" s="33"/>
      <c r="N530" s="89"/>
      <c r="O530" s="125" t="e">
        <f>ROUND(
 ((IF(OR(R530="",R530&lt;=0),20,R530)/20)
  *(L530/15))
 /(IFERROR(IF(H530&gt;0,H530,15),15)/15)
 *100,0)</f>
        <v>#REF!</v>
      </c>
      <c r="P530" s="125" t="e">
        <f>ROUND(((R530/20)*(L530/15)*(S530/15)*(1+W530/200))/(H530/15)*100,0)</f>
        <v>#REF!</v>
      </c>
      <c r="Q530" s="147" t="e">
        <f>T20D35746[[#This Row],[スコア⑤]]/T20D35746[[#This Row],[スコア③]]</f>
        <v>#REF!</v>
      </c>
      <c r="R530" s="76" t="e">
        <f>#REF!+#REF!</f>
        <v>#REF!</v>
      </c>
      <c r="W530" s="109" t="e">
        <f>(T20D35746[[#This Row],[現金及び預金（億）]]-T20D35746[[#This Row],[負債（億）]])/T20D35746[[#This Row],[総資産]]*100</f>
        <v>#DIV/0!</v>
      </c>
    </row>
    <row r="531" spans="3:23" x14ac:dyDescent="0.25">
      <c r="C531" s="71" t="str">
        <f>IFERROR(_xll.RssMarket($A531,"市場部名称"),"")</f>
        <v/>
      </c>
      <c r="D531" s="55"/>
      <c r="E531" s="55" t="str">
        <f>IFERROR(_xll.RssMarket($A531,"前日比"),"")</f>
        <v/>
      </c>
      <c r="F531" s="75" t="str">
        <f>IFERROR(_xll.RssMarket($A531,"時価総額"),"")</f>
        <v/>
      </c>
      <c r="G531" s="75" t="e">
        <f>T20D35746[[#This Row],[時価総額]]/T20D35746[[#This Row],[現在値]]</f>
        <v>#VALUE!</v>
      </c>
      <c r="H531" s="20"/>
      <c r="I531" s="38"/>
      <c r="J531" s="20"/>
      <c r="K531" s="33"/>
      <c r="N531" s="89"/>
      <c r="O531" s="125" t="e">
        <f>ROUND(
 ((IF(OR(R531="",R531&lt;=0),20,R531)/20)
  *(L531/15))
 /(IFERROR(IF(H531&gt;0,H531,15),15)/15)
 *100,0)</f>
        <v>#REF!</v>
      </c>
      <c r="P531" s="125" t="e">
        <f>ROUND(((R531/20)*(L531/15)*(S531/15)*(1+W531/200))/(H531/15)*100,0)</f>
        <v>#REF!</v>
      </c>
      <c r="Q531" s="147" t="e">
        <f>T20D35746[[#This Row],[スコア⑤]]/T20D35746[[#This Row],[スコア③]]</f>
        <v>#REF!</v>
      </c>
      <c r="R531" s="76" t="e">
        <f>#REF!+#REF!</f>
        <v>#REF!</v>
      </c>
      <c r="W531" s="109" t="e">
        <f>(T20D35746[[#This Row],[現金及び預金（億）]]-T20D35746[[#This Row],[負債（億）]])/T20D35746[[#This Row],[総資産]]*100</f>
        <v>#DIV/0!</v>
      </c>
    </row>
    <row r="532" spans="3:23" x14ac:dyDescent="0.25">
      <c r="C532" s="71" t="str">
        <f>IFERROR(_xll.RssMarket($A532,"市場部名称"),"")</f>
        <v/>
      </c>
      <c r="D532" s="55"/>
      <c r="E532" s="55" t="str">
        <f>IFERROR(_xll.RssMarket($A532,"前日比"),"")</f>
        <v/>
      </c>
      <c r="F532" s="75" t="str">
        <f>IFERROR(_xll.RssMarket($A532,"時価総額"),"")</f>
        <v/>
      </c>
      <c r="G532" s="75" t="e">
        <f>T20D35746[[#This Row],[時価総額]]/T20D35746[[#This Row],[現在値]]</f>
        <v>#VALUE!</v>
      </c>
      <c r="H532" s="20"/>
      <c r="I532" s="38"/>
      <c r="J532" s="20"/>
      <c r="K532" s="33"/>
      <c r="N532" s="89"/>
      <c r="O532" s="125" t="e">
        <f>ROUND(
 ((IF(OR(R532="",R532&lt;=0),20,R532)/20)
  *(L532/15))
 /(IFERROR(IF(H532&gt;0,H532,15),15)/15)
 *100,0)</f>
        <v>#REF!</v>
      </c>
      <c r="P532" s="125" t="e">
        <f>ROUND(((R532/20)*(L532/15)*(S532/15)*(1+W532/200))/(H532/15)*100,0)</f>
        <v>#REF!</v>
      </c>
      <c r="Q532" s="147" t="e">
        <f>T20D35746[[#This Row],[スコア⑤]]/T20D35746[[#This Row],[スコア③]]</f>
        <v>#REF!</v>
      </c>
      <c r="R532" s="76" t="e">
        <f>#REF!+#REF!</f>
        <v>#REF!</v>
      </c>
      <c r="W532" s="109" t="e">
        <f>(T20D35746[[#This Row],[現金及び預金（億）]]-T20D35746[[#This Row],[負債（億）]])/T20D35746[[#This Row],[総資産]]*100</f>
        <v>#DIV/0!</v>
      </c>
    </row>
    <row r="533" spans="3:23" x14ac:dyDescent="0.25">
      <c r="C533" s="71" t="str">
        <f>IFERROR(_xll.RssMarket($A533,"市場部名称"),"")</f>
        <v/>
      </c>
      <c r="D533" s="55"/>
      <c r="E533" s="55" t="str">
        <f>IFERROR(_xll.RssMarket($A533,"前日比"),"")</f>
        <v/>
      </c>
      <c r="F533" s="75" t="str">
        <f>IFERROR(_xll.RssMarket($A533,"時価総額"),"")</f>
        <v/>
      </c>
      <c r="G533" s="75" t="e">
        <f>T20D35746[[#This Row],[時価総額]]/T20D35746[[#This Row],[現在値]]</f>
        <v>#VALUE!</v>
      </c>
      <c r="H533" s="20"/>
      <c r="I533" s="38"/>
      <c r="J533" s="20"/>
      <c r="K533" s="33"/>
      <c r="N533" s="89"/>
      <c r="O533" s="125" t="e">
        <f>ROUND(
 ((IF(OR(R533="",R533&lt;=0),20,R533)/20)
  *(L533/15))
 /(IFERROR(IF(H533&gt;0,H533,15),15)/15)
 *100,0)</f>
        <v>#REF!</v>
      </c>
      <c r="P533" s="125" t="e">
        <f>ROUND(((R533/20)*(L533/15)*(S533/15)*(1+W533/200))/(H533/15)*100,0)</f>
        <v>#REF!</v>
      </c>
      <c r="Q533" s="147" t="e">
        <f>T20D35746[[#This Row],[スコア⑤]]/T20D35746[[#This Row],[スコア③]]</f>
        <v>#REF!</v>
      </c>
      <c r="R533" s="76" t="e">
        <f>#REF!+#REF!</f>
        <v>#REF!</v>
      </c>
      <c r="W533" s="109" t="e">
        <f>(T20D35746[[#This Row],[現金及び預金（億）]]-T20D35746[[#This Row],[負債（億）]])/T20D35746[[#This Row],[総資産]]*100</f>
        <v>#DIV/0!</v>
      </c>
    </row>
    <row r="534" spans="3:23" x14ac:dyDescent="0.25">
      <c r="C534" s="71" t="str">
        <f>IFERROR(_xll.RssMarket($A534,"市場部名称"),"")</f>
        <v/>
      </c>
      <c r="D534" s="55"/>
      <c r="E534" s="55" t="str">
        <f>IFERROR(_xll.RssMarket($A534,"前日比"),"")</f>
        <v/>
      </c>
      <c r="F534" s="75" t="str">
        <f>IFERROR(_xll.RssMarket($A534,"時価総額"),"")</f>
        <v/>
      </c>
      <c r="G534" s="75" t="e">
        <f>T20D35746[[#This Row],[時価総額]]/T20D35746[[#This Row],[現在値]]</f>
        <v>#VALUE!</v>
      </c>
      <c r="H534" s="20"/>
      <c r="I534" s="38"/>
      <c r="J534" s="20"/>
      <c r="K534" s="33"/>
      <c r="N534" s="89"/>
      <c r="O534" s="125" t="e">
        <f>ROUND(
 ((IF(OR(R534="",R534&lt;=0),20,R534)/20)
  *(L534/15))
 /(IFERROR(IF(H534&gt;0,H534,15),15)/15)
 *100,0)</f>
        <v>#REF!</v>
      </c>
      <c r="P534" s="125" t="e">
        <f>ROUND(((R534/20)*(L534/15)*(S534/15)*(1+W534/200))/(H534/15)*100,0)</f>
        <v>#REF!</v>
      </c>
      <c r="Q534" s="147" t="e">
        <f>T20D35746[[#This Row],[スコア⑤]]/T20D35746[[#This Row],[スコア③]]</f>
        <v>#REF!</v>
      </c>
      <c r="R534" s="76" t="e">
        <f>#REF!+#REF!</f>
        <v>#REF!</v>
      </c>
      <c r="W534" s="109" t="e">
        <f>(T20D35746[[#This Row],[現金及び預金（億）]]-T20D35746[[#This Row],[負債（億）]])/T20D35746[[#This Row],[総資産]]*100</f>
        <v>#DIV/0!</v>
      </c>
    </row>
    <row r="535" spans="3:23" x14ac:dyDescent="0.25">
      <c r="C535" s="71" t="str">
        <f>IFERROR(_xll.RssMarket($A535,"市場部名称"),"")</f>
        <v/>
      </c>
      <c r="D535" s="55"/>
      <c r="E535" s="55" t="str">
        <f>IFERROR(_xll.RssMarket($A535,"前日比"),"")</f>
        <v/>
      </c>
      <c r="F535" s="75" t="str">
        <f>IFERROR(_xll.RssMarket($A535,"時価総額"),"")</f>
        <v/>
      </c>
      <c r="G535" s="75" t="e">
        <f>T20D35746[[#This Row],[時価総額]]/T20D35746[[#This Row],[現在値]]</f>
        <v>#VALUE!</v>
      </c>
      <c r="H535" s="20"/>
      <c r="I535" s="38"/>
      <c r="J535" s="20"/>
      <c r="K535" s="33"/>
      <c r="N535" s="89"/>
      <c r="O535" s="125" t="e">
        <f>ROUND(
 ((IF(OR(R535="",R535&lt;=0),20,R535)/20)
  *(L535/15))
 /(IFERROR(IF(H535&gt;0,H535,15),15)/15)
 *100,0)</f>
        <v>#REF!</v>
      </c>
      <c r="P535" s="125" t="e">
        <f>ROUND(((R535/20)*(L535/15)*(S535/15)*(1+W535/200))/(H535/15)*100,0)</f>
        <v>#REF!</v>
      </c>
      <c r="Q535" s="147" t="e">
        <f>T20D35746[[#This Row],[スコア⑤]]/T20D35746[[#This Row],[スコア③]]</f>
        <v>#REF!</v>
      </c>
      <c r="R535" s="76" t="e">
        <f>#REF!+#REF!</f>
        <v>#REF!</v>
      </c>
      <c r="W535" s="109" t="e">
        <f>(T20D35746[[#This Row],[現金及び預金（億）]]-T20D35746[[#This Row],[負債（億）]])/T20D35746[[#This Row],[総資産]]*100</f>
        <v>#DIV/0!</v>
      </c>
    </row>
    <row r="536" spans="3:23" x14ac:dyDescent="0.25">
      <c r="C536" s="71" t="str">
        <f>IFERROR(_xll.RssMarket($A536,"市場部名称"),"")</f>
        <v/>
      </c>
      <c r="D536" s="55"/>
      <c r="E536" s="55" t="str">
        <f>IFERROR(_xll.RssMarket($A536,"前日比"),"")</f>
        <v/>
      </c>
      <c r="F536" s="75" t="str">
        <f>IFERROR(_xll.RssMarket($A536,"時価総額"),"")</f>
        <v/>
      </c>
      <c r="G536" s="75" t="e">
        <f>T20D35746[[#This Row],[時価総額]]/T20D35746[[#This Row],[現在値]]</f>
        <v>#VALUE!</v>
      </c>
      <c r="H536" s="20"/>
      <c r="I536" s="38"/>
      <c r="J536" s="20"/>
      <c r="K536" s="33"/>
      <c r="N536" s="89"/>
      <c r="O536" s="125" t="e">
        <f>ROUND(
 ((IF(OR(R536="",R536&lt;=0),20,R536)/20)
  *(L536/15))
 /(IFERROR(IF(H536&gt;0,H536,15),15)/15)
 *100,0)</f>
        <v>#REF!</v>
      </c>
      <c r="P536" s="125" t="e">
        <f>ROUND(((R536/20)*(L536/15)*(S536/15)*(1+W536/200))/(H536/15)*100,0)</f>
        <v>#REF!</v>
      </c>
      <c r="Q536" s="147" t="e">
        <f>T20D35746[[#This Row],[スコア⑤]]/T20D35746[[#This Row],[スコア③]]</f>
        <v>#REF!</v>
      </c>
      <c r="R536" s="76" t="e">
        <f>#REF!+#REF!</f>
        <v>#REF!</v>
      </c>
      <c r="W536" s="109" t="e">
        <f>(T20D35746[[#This Row],[現金及び預金（億）]]-T20D35746[[#This Row],[負債（億）]])/T20D35746[[#This Row],[総資産]]*100</f>
        <v>#DIV/0!</v>
      </c>
    </row>
    <row r="537" spans="3:23" x14ac:dyDescent="0.25">
      <c r="C537" s="71" t="str">
        <f>IFERROR(_xll.RssMarket($A537,"市場部名称"),"")</f>
        <v/>
      </c>
      <c r="D537" s="55"/>
      <c r="E537" s="55" t="str">
        <f>IFERROR(_xll.RssMarket($A537,"前日比"),"")</f>
        <v/>
      </c>
      <c r="F537" s="75" t="str">
        <f>IFERROR(_xll.RssMarket($A537,"時価総額"),"")</f>
        <v/>
      </c>
      <c r="G537" s="75" t="e">
        <f>T20D35746[[#This Row],[時価総額]]/T20D35746[[#This Row],[現在値]]</f>
        <v>#VALUE!</v>
      </c>
      <c r="H537" s="20"/>
      <c r="I537" s="38"/>
      <c r="J537" s="20"/>
      <c r="K537" s="33"/>
      <c r="N537" s="89"/>
      <c r="O537" s="125" t="e">
        <f>ROUND(
 ((IF(OR(R537="",R537&lt;=0),20,R537)/20)
  *(L537/15))
 /(IFERROR(IF(H537&gt;0,H537,15),15)/15)
 *100,0)</f>
        <v>#REF!</v>
      </c>
      <c r="P537" s="125" t="e">
        <f>ROUND(((R537/20)*(L537/15)*(S537/15)*(1+W537/200))/(H537/15)*100,0)</f>
        <v>#REF!</v>
      </c>
      <c r="Q537" s="147" t="e">
        <f>T20D35746[[#This Row],[スコア⑤]]/T20D35746[[#This Row],[スコア③]]</f>
        <v>#REF!</v>
      </c>
      <c r="R537" s="76" t="e">
        <f>#REF!+#REF!</f>
        <v>#REF!</v>
      </c>
      <c r="W537" s="109" t="e">
        <f>(T20D35746[[#This Row],[現金及び預金（億）]]-T20D35746[[#This Row],[負債（億）]])/T20D35746[[#This Row],[総資産]]*100</f>
        <v>#DIV/0!</v>
      </c>
    </row>
    <row r="538" spans="3:23" x14ac:dyDescent="0.25">
      <c r="C538" s="71" t="str">
        <f>IFERROR(_xll.RssMarket($A538,"市場部名称"),"")</f>
        <v/>
      </c>
      <c r="D538" s="55"/>
      <c r="E538" s="55" t="str">
        <f>IFERROR(_xll.RssMarket($A538,"前日比"),"")</f>
        <v/>
      </c>
      <c r="F538" s="75" t="str">
        <f>IFERROR(_xll.RssMarket($A538,"時価総額"),"")</f>
        <v/>
      </c>
      <c r="G538" s="75" t="e">
        <f>T20D35746[[#This Row],[時価総額]]/T20D35746[[#This Row],[現在値]]</f>
        <v>#VALUE!</v>
      </c>
      <c r="H538" s="20"/>
      <c r="I538" s="38"/>
      <c r="J538" s="20"/>
      <c r="K538" s="33"/>
      <c r="N538" s="89"/>
      <c r="O538" s="125" t="e">
        <f>ROUND(
 ((IF(OR(R538="",R538&lt;=0),20,R538)/20)
  *(L538/15))
 /(IFERROR(IF(H538&gt;0,H538,15),15)/15)
 *100,0)</f>
        <v>#REF!</v>
      </c>
      <c r="P538" s="125" t="e">
        <f>ROUND(((R538/20)*(L538/15)*(S538/15)*(1+W538/200))/(H538/15)*100,0)</f>
        <v>#REF!</v>
      </c>
      <c r="Q538" s="147" t="e">
        <f>T20D35746[[#This Row],[スコア⑤]]/T20D35746[[#This Row],[スコア③]]</f>
        <v>#REF!</v>
      </c>
      <c r="R538" s="76" t="e">
        <f>#REF!+#REF!</f>
        <v>#REF!</v>
      </c>
      <c r="W538" s="109" t="e">
        <f>(T20D35746[[#This Row],[現金及び預金（億）]]-T20D35746[[#This Row],[負債（億）]])/T20D35746[[#This Row],[総資産]]*100</f>
        <v>#DIV/0!</v>
      </c>
    </row>
    <row r="539" spans="3:23" x14ac:dyDescent="0.25">
      <c r="C539" s="71" t="str">
        <f>IFERROR(_xll.RssMarket($A539,"市場部名称"),"")</f>
        <v/>
      </c>
      <c r="D539" s="55"/>
      <c r="E539" s="55" t="str">
        <f>IFERROR(_xll.RssMarket($A539,"前日比"),"")</f>
        <v/>
      </c>
      <c r="F539" s="75" t="str">
        <f>IFERROR(_xll.RssMarket($A539,"時価総額"),"")</f>
        <v/>
      </c>
      <c r="G539" s="75" t="e">
        <f>T20D35746[[#This Row],[時価総額]]/T20D35746[[#This Row],[現在値]]</f>
        <v>#VALUE!</v>
      </c>
      <c r="H539" s="20"/>
      <c r="I539" s="38"/>
      <c r="J539" s="20"/>
      <c r="K539" s="33"/>
      <c r="N539" s="89"/>
      <c r="O539" s="125" t="e">
        <f>ROUND(
 ((IF(OR(R539="",R539&lt;=0),20,R539)/20)
  *(L539/15))
 /(IFERROR(IF(H539&gt;0,H539,15),15)/15)
 *100,0)</f>
        <v>#REF!</v>
      </c>
      <c r="P539" s="125" t="e">
        <f>ROUND(((R539/20)*(L539/15)*(S539/15)*(1+W539/200))/(H539/15)*100,0)</f>
        <v>#REF!</v>
      </c>
      <c r="Q539" s="147" t="e">
        <f>T20D35746[[#This Row],[スコア⑤]]/T20D35746[[#This Row],[スコア③]]</f>
        <v>#REF!</v>
      </c>
      <c r="R539" s="76" t="e">
        <f>#REF!+#REF!</f>
        <v>#REF!</v>
      </c>
      <c r="W539" s="109" t="e">
        <f>(T20D35746[[#This Row],[現金及び預金（億）]]-T20D35746[[#This Row],[負債（億）]])/T20D35746[[#This Row],[総資産]]*100</f>
        <v>#DIV/0!</v>
      </c>
    </row>
    <row r="540" spans="3:23" x14ac:dyDescent="0.25">
      <c r="C540" s="71" t="str">
        <f>IFERROR(_xll.RssMarket($A540,"市場部名称"),"")</f>
        <v/>
      </c>
      <c r="D540" s="55"/>
      <c r="E540" s="55" t="str">
        <f>IFERROR(_xll.RssMarket($A540,"前日比"),"")</f>
        <v/>
      </c>
      <c r="F540" s="75" t="str">
        <f>IFERROR(_xll.RssMarket($A540,"時価総額"),"")</f>
        <v/>
      </c>
      <c r="G540" s="75" t="e">
        <f>T20D35746[[#This Row],[時価総額]]/T20D35746[[#This Row],[現在値]]</f>
        <v>#VALUE!</v>
      </c>
      <c r="H540" s="20"/>
      <c r="I540" s="38"/>
      <c r="J540" s="20"/>
      <c r="K540" s="33"/>
      <c r="N540" s="89"/>
      <c r="O540" s="125" t="e">
        <f>ROUND(
 ((IF(OR(R540="",R540&lt;=0),20,R540)/20)
  *(L540/15))
 /(IFERROR(IF(H540&gt;0,H540,15),15)/15)
 *100,0)</f>
        <v>#REF!</v>
      </c>
      <c r="P540" s="125" t="e">
        <f>ROUND(((R540/20)*(L540/15)*(S540/15)*(1+W540/200))/(H540/15)*100,0)</f>
        <v>#REF!</v>
      </c>
      <c r="Q540" s="147" t="e">
        <f>T20D35746[[#This Row],[スコア⑤]]/T20D35746[[#This Row],[スコア③]]</f>
        <v>#REF!</v>
      </c>
      <c r="R540" s="76" t="e">
        <f>#REF!+#REF!</f>
        <v>#REF!</v>
      </c>
      <c r="W540" s="109" t="e">
        <f>(T20D35746[[#This Row],[現金及び預金（億）]]-T20D35746[[#This Row],[負債（億）]])/T20D35746[[#This Row],[総資産]]*100</f>
        <v>#DIV/0!</v>
      </c>
    </row>
    <row r="541" spans="3:23" x14ac:dyDescent="0.25">
      <c r="C541" s="71" t="str">
        <f>IFERROR(_xll.RssMarket($A541,"市場部名称"),"")</f>
        <v/>
      </c>
      <c r="D541" s="55"/>
      <c r="E541" s="55" t="str">
        <f>IFERROR(_xll.RssMarket($A541,"前日比"),"")</f>
        <v/>
      </c>
      <c r="F541" s="75" t="str">
        <f>IFERROR(_xll.RssMarket($A541,"時価総額"),"")</f>
        <v/>
      </c>
      <c r="G541" s="75" t="e">
        <f>T20D35746[[#This Row],[時価総額]]/T20D35746[[#This Row],[現在値]]</f>
        <v>#VALUE!</v>
      </c>
      <c r="H541" s="20"/>
      <c r="I541" s="38"/>
      <c r="J541" s="20"/>
      <c r="K541" s="33"/>
      <c r="N541" s="89"/>
      <c r="O541" s="125" t="e">
        <f>ROUND(
 ((IF(OR(R541="",R541&lt;=0),20,R541)/20)
  *(L541/15))
 /(IFERROR(IF(H541&gt;0,H541,15),15)/15)
 *100,0)</f>
        <v>#REF!</v>
      </c>
      <c r="P541" s="125" t="e">
        <f>ROUND(((R541/20)*(L541/15)*(S541/15)*(1+W541/200))/(H541/15)*100,0)</f>
        <v>#REF!</v>
      </c>
      <c r="Q541" s="147" t="e">
        <f>T20D35746[[#This Row],[スコア⑤]]/T20D35746[[#This Row],[スコア③]]</f>
        <v>#REF!</v>
      </c>
      <c r="R541" s="76" t="e">
        <f>#REF!+#REF!</f>
        <v>#REF!</v>
      </c>
      <c r="W541" s="109" t="e">
        <f>(T20D35746[[#This Row],[現金及び預金（億）]]-T20D35746[[#This Row],[負債（億）]])/T20D35746[[#This Row],[総資産]]*100</f>
        <v>#DIV/0!</v>
      </c>
    </row>
    <row r="542" spans="3:23" x14ac:dyDescent="0.25">
      <c r="C542" s="71" t="str">
        <f>IFERROR(_xll.RssMarket($A542,"市場部名称"),"")</f>
        <v/>
      </c>
      <c r="D542" s="55"/>
      <c r="E542" s="55" t="str">
        <f>IFERROR(_xll.RssMarket($A542,"前日比"),"")</f>
        <v/>
      </c>
      <c r="F542" s="75" t="str">
        <f>IFERROR(_xll.RssMarket($A542,"時価総額"),"")</f>
        <v/>
      </c>
      <c r="G542" s="75" t="e">
        <f>T20D35746[[#This Row],[時価総額]]/T20D35746[[#This Row],[現在値]]</f>
        <v>#VALUE!</v>
      </c>
      <c r="H542" s="20"/>
      <c r="I542" s="38"/>
      <c r="J542" s="20"/>
      <c r="K542" s="33"/>
      <c r="N542" s="89"/>
      <c r="O542" s="125" t="e">
        <f>ROUND(
 ((IF(OR(R542="",R542&lt;=0),20,R542)/20)
  *(L542/15))
 /(IFERROR(IF(H542&gt;0,H542,15),15)/15)
 *100,0)</f>
        <v>#REF!</v>
      </c>
      <c r="P542" s="125" t="e">
        <f>ROUND(((R542/20)*(L542/15)*(S542/15)*(1+W542/200))/(H542/15)*100,0)</f>
        <v>#REF!</v>
      </c>
      <c r="Q542" s="147" t="e">
        <f>T20D35746[[#This Row],[スコア⑤]]/T20D35746[[#This Row],[スコア③]]</f>
        <v>#REF!</v>
      </c>
      <c r="R542" s="76" t="e">
        <f>#REF!+#REF!</f>
        <v>#REF!</v>
      </c>
      <c r="W542" s="109" t="e">
        <f>(T20D35746[[#This Row],[現金及び預金（億）]]-T20D35746[[#This Row],[負債（億）]])/T20D35746[[#This Row],[総資産]]*100</f>
        <v>#DIV/0!</v>
      </c>
    </row>
    <row r="543" spans="3:23" x14ac:dyDescent="0.25">
      <c r="C543" s="71" t="str">
        <f>IFERROR(_xll.RssMarket($A543,"市場部名称"),"")</f>
        <v/>
      </c>
      <c r="D543" s="55"/>
      <c r="E543" s="55" t="str">
        <f>IFERROR(_xll.RssMarket($A543,"前日比"),"")</f>
        <v/>
      </c>
      <c r="F543" s="75" t="str">
        <f>IFERROR(_xll.RssMarket($A543,"時価総額"),"")</f>
        <v/>
      </c>
      <c r="G543" s="75" t="e">
        <f>T20D35746[[#This Row],[時価総額]]/T20D35746[[#This Row],[現在値]]</f>
        <v>#VALUE!</v>
      </c>
      <c r="H543" s="20"/>
      <c r="I543" s="38"/>
      <c r="J543" s="20"/>
      <c r="K543" s="33"/>
      <c r="N543" s="89"/>
      <c r="O543" s="125" t="e">
        <f>ROUND(
 ((IF(OR(R543="",R543&lt;=0),20,R543)/20)
  *(L543/15))
 /(IFERROR(IF(H543&gt;0,H543,15),15)/15)
 *100,0)</f>
        <v>#REF!</v>
      </c>
      <c r="P543" s="125" t="e">
        <f>ROUND(((R543/20)*(L543/15)*(S543/15)*(1+W543/200))/(H543/15)*100,0)</f>
        <v>#REF!</v>
      </c>
      <c r="Q543" s="147" t="e">
        <f>T20D35746[[#This Row],[スコア⑤]]/T20D35746[[#This Row],[スコア③]]</f>
        <v>#REF!</v>
      </c>
      <c r="R543" s="76" t="e">
        <f>#REF!+#REF!</f>
        <v>#REF!</v>
      </c>
      <c r="W543" s="109" t="e">
        <f>(T20D35746[[#This Row],[現金及び預金（億）]]-T20D35746[[#This Row],[負債（億）]])/T20D35746[[#This Row],[総資産]]*100</f>
        <v>#DIV/0!</v>
      </c>
    </row>
    <row r="544" spans="3:23" x14ac:dyDescent="0.25">
      <c r="C544" s="71" t="str">
        <f>IFERROR(_xll.RssMarket($A544,"市場部名称"),"")</f>
        <v/>
      </c>
      <c r="D544" s="55"/>
      <c r="E544" s="55" t="str">
        <f>IFERROR(_xll.RssMarket($A544,"前日比"),"")</f>
        <v/>
      </c>
      <c r="F544" s="75" t="str">
        <f>IFERROR(_xll.RssMarket($A544,"時価総額"),"")</f>
        <v/>
      </c>
      <c r="G544" s="75" t="e">
        <f>T20D35746[[#This Row],[時価総額]]/T20D35746[[#This Row],[現在値]]</f>
        <v>#VALUE!</v>
      </c>
      <c r="H544" s="20"/>
      <c r="I544" s="38"/>
      <c r="J544" s="20"/>
      <c r="K544" s="33"/>
      <c r="N544" s="89"/>
      <c r="O544" s="125" t="e">
        <f>ROUND(
 ((IF(OR(R544="",R544&lt;=0),20,R544)/20)
  *(L544/15))
 /(IFERROR(IF(H544&gt;0,H544,15),15)/15)
 *100,0)</f>
        <v>#REF!</v>
      </c>
      <c r="P544" s="125" t="e">
        <f>ROUND(((R544/20)*(L544/15)*(S544/15)*(1+W544/200))/(H544/15)*100,0)</f>
        <v>#REF!</v>
      </c>
      <c r="Q544" s="147" t="e">
        <f>T20D35746[[#This Row],[スコア⑤]]/T20D35746[[#This Row],[スコア③]]</f>
        <v>#REF!</v>
      </c>
      <c r="R544" s="76" t="e">
        <f>#REF!+#REF!</f>
        <v>#REF!</v>
      </c>
      <c r="W544" s="109" t="e">
        <f>(T20D35746[[#This Row],[現金及び預金（億）]]-T20D35746[[#This Row],[負債（億）]])/T20D35746[[#This Row],[総資産]]*100</f>
        <v>#DIV/0!</v>
      </c>
    </row>
    <row r="545" spans="3:23" x14ac:dyDescent="0.25">
      <c r="C545" s="71" t="str">
        <f>IFERROR(_xll.RssMarket($A545,"市場部名称"),"")</f>
        <v/>
      </c>
      <c r="D545" s="55"/>
      <c r="E545" s="55" t="str">
        <f>IFERROR(_xll.RssMarket($A545,"前日比"),"")</f>
        <v/>
      </c>
      <c r="F545" s="75" t="str">
        <f>IFERROR(_xll.RssMarket($A545,"時価総額"),"")</f>
        <v/>
      </c>
      <c r="G545" s="75" t="e">
        <f>T20D35746[[#This Row],[時価総額]]/T20D35746[[#This Row],[現在値]]</f>
        <v>#VALUE!</v>
      </c>
      <c r="H545" s="20"/>
      <c r="I545" s="38"/>
      <c r="J545" s="20"/>
      <c r="K545" s="33"/>
      <c r="N545" s="89"/>
      <c r="O545" s="125" t="e">
        <f>ROUND(
 ((IF(OR(R545="",R545&lt;=0),20,R545)/20)
  *(L545/15))
 /(IFERROR(IF(H545&gt;0,H545,15),15)/15)
 *100,0)</f>
        <v>#REF!</v>
      </c>
      <c r="P545" s="125" t="e">
        <f>ROUND(((R545/20)*(L545/15)*(S545/15)*(1+W545/200))/(H545/15)*100,0)</f>
        <v>#REF!</v>
      </c>
      <c r="Q545" s="147" t="e">
        <f>T20D35746[[#This Row],[スコア⑤]]/T20D35746[[#This Row],[スコア③]]</f>
        <v>#REF!</v>
      </c>
      <c r="R545" s="76" t="e">
        <f>#REF!+#REF!</f>
        <v>#REF!</v>
      </c>
      <c r="W545" s="109" t="e">
        <f>(T20D35746[[#This Row],[現金及び預金（億）]]-T20D35746[[#This Row],[負債（億）]])/T20D35746[[#This Row],[総資産]]*100</f>
        <v>#DIV/0!</v>
      </c>
    </row>
    <row r="546" spans="3:23" x14ac:dyDescent="0.25">
      <c r="C546" s="71" t="str">
        <f>IFERROR(_xll.RssMarket($A546,"市場部名称"),"")</f>
        <v/>
      </c>
      <c r="D546" s="55"/>
      <c r="E546" s="55" t="str">
        <f>IFERROR(_xll.RssMarket($A546,"前日比"),"")</f>
        <v/>
      </c>
      <c r="F546" s="75" t="str">
        <f>IFERROR(_xll.RssMarket($A546,"時価総額"),"")</f>
        <v/>
      </c>
      <c r="G546" s="75" t="e">
        <f>T20D35746[[#This Row],[時価総額]]/T20D35746[[#This Row],[現在値]]</f>
        <v>#VALUE!</v>
      </c>
      <c r="H546" s="20"/>
      <c r="I546" s="38"/>
      <c r="J546" s="20"/>
      <c r="K546" s="33"/>
      <c r="N546" s="89"/>
      <c r="O546" s="125" t="e">
        <f>ROUND(
 ((IF(OR(R546="",R546&lt;=0),20,R546)/20)
  *(L546/15))
 /(IFERROR(IF(H546&gt;0,H546,15),15)/15)
 *100,0)</f>
        <v>#REF!</v>
      </c>
      <c r="P546" s="125" t="e">
        <f>ROUND(((R546/20)*(L546/15)*(S546/15)*(1+W546/200))/(H546/15)*100,0)</f>
        <v>#REF!</v>
      </c>
      <c r="Q546" s="147" t="e">
        <f>T20D35746[[#This Row],[スコア⑤]]/T20D35746[[#This Row],[スコア③]]</f>
        <v>#REF!</v>
      </c>
      <c r="R546" s="76" t="e">
        <f>#REF!+#REF!</f>
        <v>#REF!</v>
      </c>
      <c r="W546" s="109" t="e">
        <f>(T20D35746[[#This Row],[現金及び預金（億）]]-T20D35746[[#This Row],[負債（億）]])/T20D35746[[#This Row],[総資産]]*100</f>
        <v>#DIV/0!</v>
      </c>
    </row>
    <row r="547" spans="3:23" x14ac:dyDescent="0.25">
      <c r="C547" s="71" t="str">
        <f>IFERROR(_xll.RssMarket($A547,"市場部名称"),"")</f>
        <v/>
      </c>
      <c r="D547" s="55"/>
      <c r="E547" s="55" t="str">
        <f>IFERROR(_xll.RssMarket($A547,"前日比"),"")</f>
        <v/>
      </c>
      <c r="F547" s="75" t="str">
        <f>IFERROR(_xll.RssMarket($A547,"時価総額"),"")</f>
        <v/>
      </c>
      <c r="G547" s="75" t="e">
        <f>T20D35746[[#This Row],[時価総額]]/T20D35746[[#This Row],[現在値]]</f>
        <v>#VALUE!</v>
      </c>
      <c r="H547" s="20"/>
      <c r="I547" s="38"/>
      <c r="J547" s="20"/>
      <c r="K547" s="33"/>
      <c r="N547" s="89"/>
      <c r="O547" s="125" t="e">
        <f>ROUND(
 ((IF(OR(R547="",R547&lt;=0),20,R547)/20)
  *(L547/15))
 /(IFERROR(IF(H547&gt;0,H547,15),15)/15)
 *100,0)</f>
        <v>#REF!</v>
      </c>
      <c r="P547" s="125" t="e">
        <f>ROUND(((R547/20)*(L547/15)*(S547/15)*(1+W547/200))/(H547/15)*100,0)</f>
        <v>#REF!</v>
      </c>
      <c r="Q547" s="147" t="e">
        <f>T20D35746[[#This Row],[スコア⑤]]/T20D35746[[#This Row],[スコア③]]</f>
        <v>#REF!</v>
      </c>
      <c r="R547" s="76" t="e">
        <f>#REF!+#REF!</f>
        <v>#REF!</v>
      </c>
      <c r="W547" s="109" t="e">
        <f>(T20D35746[[#This Row],[現金及び預金（億）]]-T20D35746[[#This Row],[負債（億）]])/T20D35746[[#This Row],[総資産]]*100</f>
        <v>#DIV/0!</v>
      </c>
    </row>
    <row r="548" spans="3:23" x14ac:dyDescent="0.25">
      <c r="C548" s="71" t="str">
        <f>IFERROR(_xll.RssMarket($A548,"市場部名称"),"")</f>
        <v/>
      </c>
      <c r="D548" s="55"/>
      <c r="E548" s="55" t="str">
        <f>IFERROR(_xll.RssMarket($A548,"前日比"),"")</f>
        <v/>
      </c>
      <c r="F548" s="75" t="str">
        <f>IFERROR(_xll.RssMarket($A548,"時価総額"),"")</f>
        <v/>
      </c>
      <c r="G548" s="75" t="e">
        <f>T20D35746[[#This Row],[時価総額]]/T20D35746[[#This Row],[現在値]]</f>
        <v>#VALUE!</v>
      </c>
      <c r="H548" s="20"/>
      <c r="I548" s="38"/>
      <c r="J548" s="20"/>
      <c r="K548" s="33"/>
      <c r="N548" s="89"/>
      <c r="O548" s="125" t="e">
        <f>ROUND(
 ((IF(OR(R548="",R548&lt;=0),20,R548)/20)
  *(L548/15))
 /(IFERROR(IF(H548&gt;0,H548,15),15)/15)
 *100,0)</f>
        <v>#REF!</v>
      </c>
      <c r="P548" s="125" t="e">
        <f>ROUND(((R548/20)*(L548/15)*(S548/15)*(1+W548/200))/(H548/15)*100,0)</f>
        <v>#REF!</v>
      </c>
      <c r="Q548" s="147" t="e">
        <f>T20D35746[[#This Row],[スコア⑤]]/T20D35746[[#This Row],[スコア③]]</f>
        <v>#REF!</v>
      </c>
      <c r="R548" s="76" t="e">
        <f>#REF!+#REF!</f>
        <v>#REF!</v>
      </c>
      <c r="W548" s="109" t="e">
        <f>(T20D35746[[#This Row],[現金及び預金（億）]]-T20D35746[[#This Row],[負債（億）]])/T20D35746[[#This Row],[総資産]]*100</f>
        <v>#DIV/0!</v>
      </c>
    </row>
    <row r="549" spans="3:23" x14ac:dyDescent="0.25">
      <c r="C549" s="71" t="str">
        <f>IFERROR(_xll.RssMarket($A549,"市場部名称"),"")</f>
        <v/>
      </c>
      <c r="D549" s="55"/>
      <c r="E549" s="55" t="str">
        <f>IFERROR(_xll.RssMarket($A549,"前日比"),"")</f>
        <v/>
      </c>
      <c r="F549" s="75" t="str">
        <f>IFERROR(_xll.RssMarket($A549,"時価総額"),"")</f>
        <v/>
      </c>
      <c r="G549" s="75" t="e">
        <f>T20D35746[[#This Row],[時価総額]]/T20D35746[[#This Row],[現在値]]</f>
        <v>#VALUE!</v>
      </c>
      <c r="H549" s="20"/>
      <c r="I549" s="38"/>
      <c r="J549" s="20"/>
      <c r="K549" s="33"/>
      <c r="N549" s="89"/>
      <c r="O549" s="125" t="e">
        <f>ROUND(
 ((IF(OR(R549="",R549&lt;=0),20,R549)/20)
  *(L549/15))
 /(IFERROR(IF(H549&gt;0,H549,15),15)/15)
 *100,0)</f>
        <v>#REF!</v>
      </c>
      <c r="P549" s="125" t="e">
        <f>ROUND(((R549/20)*(L549/15)*(S549/15)*(1+W549/200))/(H549/15)*100,0)</f>
        <v>#REF!</v>
      </c>
      <c r="Q549" s="147" t="e">
        <f>T20D35746[[#This Row],[スコア⑤]]/T20D35746[[#This Row],[スコア③]]</f>
        <v>#REF!</v>
      </c>
      <c r="R549" s="76" t="e">
        <f>#REF!+#REF!</f>
        <v>#REF!</v>
      </c>
      <c r="W549" s="109" t="e">
        <f>(T20D35746[[#This Row],[現金及び預金（億）]]-T20D35746[[#This Row],[負債（億）]])/T20D35746[[#This Row],[総資産]]*100</f>
        <v>#DIV/0!</v>
      </c>
    </row>
    <row r="550" spans="3:23" x14ac:dyDescent="0.25">
      <c r="C550" s="71" t="str">
        <f>IFERROR(_xll.RssMarket($A550,"市場部名称"),"")</f>
        <v/>
      </c>
      <c r="D550" s="55"/>
      <c r="E550" s="55" t="str">
        <f>IFERROR(_xll.RssMarket($A550,"前日比"),"")</f>
        <v/>
      </c>
      <c r="F550" s="75" t="str">
        <f>IFERROR(_xll.RssMarket($A550,"時価総額"),"")</f>
        <v/>
      </c>
      <c r="G550" s="75" t="e">
        <f>T20D35746[[#This Row],[時価総額]]/T20D35746[[#This Row],[現在値]]</f>
        <v>#VALUE!</v>
      </c>
      <c r="H550" s="20"/>
      <c r="I550" s="38"/>
      <c r="J550" s="20"/>
      <c r="K550" s="33"/>
      <c r="N550" s="89"/>
      <c r="O550" s="125" t="e">
        <f>ROUND(
 ((IF(OR(R550="",R550&lt;=0),20,R550)/20)
  *(L550/15))
 /(IFERROR(IF(H550&gt;0,H550,15),15)/15)
 *100,0)</f>
        <v>#REF!</v>
      </c>
      <c r="P550" s="125" t="e">
        <f>ROUND(((R550/20)*(L550/15)*(S550/15)*(1+W550/200))/(H550/15)*100,0)</f>
        <v>#REF!</v>
      </c>
      <c r="Q550" s="147" t="e">
        <f>T20D35746[[#This Row],[スコア⑤]]/T20D35746[[#This Row],[スコア③]]</f>
        <v>#REF!</v>
      </c>
      <c r="R550" s="76" t="e">
        <f>#REF!+#REF!</f>
        <v>#REF!</v>
      </c>
      <c r="W550" s="109" t="e">
        <f>(T20D35746[[#This Row],[現金及び預金（億）]]-T20D35746[[#This Row],[負債（億）]])/T20D35746[[#This Row],[総資産]]*100</f>
        <v>#DIV/0!</v>
      </c>
    </row>
    <row r="551" spans="3:23" x14ac:dyDescent="0.25">
      <c r="C551" s="71" t="str">
        <f>IFERROR(_xll.RssMarket($A551,"市場部名称"),"")</f>
        <v/>
      </c>
      <c r="D551" s="55"/>
      <c r="E551" s="55" t="str">
        <f>IFERROR(_xll.RssMarket($A551,"前日比"),"")</f>
        <v/>
      </c>
      <c r="F551" s="75" t="str">
        <f>IFERROR(_xll.RssMarket($A551,"時価総額"),"")</f>
        <v/>
      </c>
      <c r="G551" s="75" t="e">
        <f>T20D35746[[#This Row],[時価総額]]/T20D35746[[#This Row],[現在値]]</f>
        <v>#VALUE!</v>
      </c>
      <c r="H551" s="20"/>
      <c r="I551" s="38"/>
      <c r="J551" s="20"/>
      <c r="K551" s="33"/>
      <c r="N551" s="89"/>
      <c r="O551" s="125" t="e">
        <f>ROUND(
 ((IF(OR(R551="",R551&lt;=0),20,R551)/20)
  *(L551/15))
 /(IFERROR(IF(H551&gt;0,H551,15),15)/15)
 *100,0)</f>
        <v>#REF!</v>
      </c>
      <c r="P551" s="125" t="e">
        <f>ROUND(((R551/20)*(L551/15)*(S551/15)*(1+W551/200))/(H551/15)*100,0)</f>
        <v>#REF!</v>
      </c>
      <c r="Q551" s="147" t="e">
        <f>T20D35746[[#This Row],[スコア⑤]]/T20D35746[[#This Row],[スコア③]]</f>
        <v>#REF!</v>
      </c>
      <c r="R551" s="76" t="e">
        <f>#REF!+#REF!</f>
        <v>#REF!</v>
      </c>
      <c r="W551" s="109" t="e">
        <f>(T20D35746[[#This Row],[現金及び預金（億）]]-T20D35746[[#This Row],[負債（億）]])/T20D35746[[#This Row],[総資産]]*100</f>
        <v>#DIV/0!</v>
      </c>
    </row>
    <row r="552" spans="3:23" x14ac:dyDescent="0.25">
      <c r="C552" s="71" t="str">
        <f>IFERROR(_xll.RssMarket($A552,"市場部名称"),"")</f>
        <v/>
      </c>
      <c r="D552" s="55"/>
      <c r="E552" s="55" t="str">
        <f>IFERROR(_xll.RssMarket($A552,"前日比"),"")</f>
        <v/>
      </c>
      <c r="F552" s="75" t="str">
        <f>IFERROR(_xll.RssMarket($A552,"時価総額"),"")</f>
        <v/>
      </c>
      <c r="G552" s="75" t="e">
        <f>T20D35746[[#This Row],[時価総額]]/T20D35746[[#This Row],[現在値]]</f>
        <v>#VALUE!</v>
      </c>
      <c r="H552" s="20"/>
      <c r="I552" s="38"/>
      <c r="J552" s="20"/>
      <c r="K552" s="33"/>
      <c r="N552" s="89"/>
      <c r="O552" s="125" t="e">
        <f>ROUND(
 ((IF(OR(R552="",R552&lt;=0),20,R552)/20)
  *(L552/15))
 /(IFERROR(IF(H552&gt;0,H552,15),15)/15)
 *100,0)</f>
        <v>#REF!</v>
      </c>
      <c r="P552" s="125" t="e">
        <f>ROUND(((R552/20)*(L552/15)*(S552/15)*(1+W552/200))/(H552/15)*100,0)</f>
        <v>#REF!</v>
      </c>
      <c r="Q552" s="147" t="e">
        <f>T20D35746[[#This Row],[スコア⑤]]/T20D35746[[#This Row],[スコア③]]</f>
        <v>#REF!</v>
      </c>
      <c r="R552" s="76" t="e">
        <f>#REF!+#REF!</f>
        <v>#REF!</v>
      </c>
      <c r="W552" s="109" t="e">
        <f>(T20D35746[[#This Row],[現金及び預金（億）]]-T20D35746[[#This Row],[負債（億）]])/T20D35746[[#This Row],[総資産]]*100</f>
        <v>#DIV/0!</v>
      </c>
    </row>
    <row r="553" spans="3:23" x14ac:dyDescent="0.25">
      <c r="C553" s="71" t="str">
        <f>IFERROR(_xll.RssMarket($A553,"市場部名称"),"")</f>
        <v/>
      </c>
      <c r="D553" s="55"/>
      <c r="E553" s="55" t="str">
        <f>IFERROR(_xll.RssMarket($A553,"前日比"),"")</f>
        <v/>
      </c>
      <c r="F553" s="75" t="str">
        <f>IFERROR(_xll.RssMarket($A553,"時価総額"),"")</f>
        <v/>
      </c>
      <c r="G553" s="75" t="e">
        <f>T20D35746[[#This Row],[時価総額]]/T20D35746[[#This Row],[現在値]]</f>
        <v>#VALUE!</v>
      </c>
      <c r="H553" s="20"/>
      <c r="I553" s="38"/>
      <c r="J553" s="20"/>
      <c r="K553" s="33"/>
      <c r="N553" s="89"/>
      <c r="O553" s="125" t="e">
        <f>ROUND(
 ((IF(OR(R553="",R553&lt;=0),20,R553)/20)
  *(L553/15))
 /(IFERROR(IF(H553&gt;0,H553,15),15)/15)
 *100,0)</f>
        <v>#REF!</v>
      </c>
      <c r="P553" s="125" t="e">
        <f>ROUND(((R553/20)*(L553/15)*(S553/15)*(1+W553/200))/(H553/15)*100,0)</f>
        <v>#REF!</v>
      </c>
      <c r="Q553" s="147" t="e">
        <f>T20D35746[[#This Row],[スコア⑤]]/T20D35746[[#This Row],[スコア③]]</f>
        <v>#REF!</v>
      </c>
      <c r="R553" s="76" t="e">
        <f>#REF!+#REF!</f>
        <v>#REF!</v>
      </c>
      <c r="W553" s="109" t="e">
        <f>(T20D35746[[#This Row],[現金及び預金（億）]]-T20D35746[[#This Row],[負債（億）]])/T20D35746[[#This Row],[総資産]]*100</f>
        <v>#DIV/0!</v>
      </c>
    </row>
    <row r="554" spans="3:23" x14ac:dyDescent="0.25">
      <c r="C554" s="71" t="str">
        <f>IFERROR(_xll.RssMarket($A554,"市場部名称"),"")</f>
        <v/>
      </c>
      <c r="D554" s="55"/>
      <c r="E554" s="55" t="str">
        <f>IFERROR(_xll.RssMarket($A554,"前日比"),"")</f>
        <v/>
      </c>
      <c r="F554" s="75" t="str">
        <f>IFERROR(_xll.RssMarket($A554,"時価総額"),"")</f>
        <v/>
      </c>
      <c r="G554" s="75" t="e">
        <f>T20D35746[[#This Row],[時価総額]]/T20D35746[[#This Row],[現在値]]</f>
        <v>#VALUE!</v>
      </c>
      <c r="H554" s="20"/>
      <c r="I554" s="38"/>
      <c r="J554" s="20"/>
      <c r="K554" s="33"/>
      <c r="N554" s="89"/>
      <c r="O554" s="125" t="e">
        <f>ROUND(
 ((IF(OR(R554="",R554&lt;=0),20,R554)/20)
  *(L554/15))
 /(IFERROR(IF(H554&gt;0,H554,15),15)/15)
 *100,0)</f>
        <v>#REF!</v>
      </c>
      <c r="P554" s="125" t="e">
        <f>ROUND(((R554/20)*(L554/15)*(S554/15)*(1+W554/200))/(H554/15)*100,0)</f>
        <v>#REF!</v>
      </c>
      <c r="Q554" s="147" t="e">
        <f>T20D35746[[#This Row],[スコア⑤]]/T20D35746[[#This Row],[スコア③]]</f>
        <v>#REF!</v>
      </c>
      <c r="R554" s="76" t="e">
        <f>#REF!+#REF!</f>
        <v>#REF!</v>
      </c>
      <c r="W554" s="109" t="e">
        <f>(T20D35746[[#This Row],[現金及び預金（億）]]-T20D35746[[#This Row],[負債（億）]])/T20D35746[[#This Row],[総資産]]*100</f>
        <v>#DIV/0!</v>
      </c>
    </row>
    <row r="555" spans="3:23" x14ac:dyDescent="0.25">
      <c r="C555" s="71" t="str">
        <f>IFERROR(_xll.RssMarket($A555,"市場部名称"),"")</f>
        <v/>
      </c>
      <c r="D555" s="55"/>
      <c r="E555" s="55" t="str">
        <f>IFERROR(_xll.RssMarket($A555,"前日比"),"")</f>
        <v/>
      </c>
      <c r="F555" s="75" t="str">
        <f>IFERROR(_xll.RssMarket($A555,"時価総額"),"")</f>
        <v/>
      </c>
      <c r="G555" s="75" t="e">
        <f>T20D35746[[#This Row],[時価総額]]/T20D35746[[#This Row],[現在値]]</f>
        <v>#VALUE!</v>
      </c>
      <c r="H555" s="20"/>
      <c r="I555" s="38"/>
      <c r="J555" s="20"/>
      <c r="K555" s="33"/>
      <c r="N555" s="89"/>
      <c r="O555" s="125" t="e">
        <f>ROUND(
 ((IF(OR(R555="",R555&lt;=0),20,R555)/20)
  *(L555/15))
 /(IFERROR(IF(H555&gt;0,H555,15),15)/15)
 *100,0)</f>
        <v>#REF!</v>
      </c>
      <c r="P555" s="125" t="e">
        <f>ROUND(((R555/20)*(L555/15)*(S555/15)*(1+W555/200))/(H555/15)*100,0)</f>
        <v>#REF!</v>
      </c>
      <c r="Q555" s="147" t="e">
        <f>T20D35746[[#This Row],[スコア⑤]]/T20D35746[[#This Row],[スコア③]]</f>
        <v>#REF!</v>
      </c>
      <c r="R555" s="76" t="e">
        <f>#REF!+#REF!</f>
        <v>#REF!</v>
      </c>
      <c r="W555" s="109" t="e">
        <f>(T20D35746[[#This Row],[現金及び預金（億）]]-T20D35746[[#This Row],[負債（億）]])/T20D35746[[#This Row],[総資産]]*100</f>
        <v>#DIV/0!</v>
      </c>
    </row>
    <row r="556" spans="3:23" x14ac:dyDescent="0.25">
      <c r="C556" s="71" t="str">
        <f>IFERROR(_xll.RssMarket($A556,"市場部名称"),"")</f>
        <v/>
      </c>
      <c r="D556" s="55"/>
      <c r="E556" s="55" t="str">
        <f>IFERROR(_xll.RssMarket($A556,"前日比"),"")</f>
        <v/>
      </c>
      <c r="F556" s="75" t="str">
        <f>IFERROR(_xll.RssMarket($A556,"時価総額"),"")</f>
        <v/>
      </c>
      <c r="G556" s="75" t="e">
        <f>T20D35746[[#This Row],[時価総額]]/T20D35746[[#This Row],[現在値]]</f>
        <v>#VALUE!</v>
      </c>
      <c r="H556" s="20"/>
      <c r="I556" s="38"/>
      <c r="J556" s="20"/>
      <c r="K556" s="33"/>
      <c r="N556" s="89"/>
      <c r="O556" s="125" t="e">
        <f>ROUND(
 ((IF(OR(R556="",R556&lt;=0),20,R556)/20)
  *(L556/15))
 /(IFERROR(IF(H556&gt;0,H556,15),15)/15)
 *100,0)</f>
        <v>#REF!</v>
      </c>
      <c r="P556" s="125" t="e">
        <f>ROUND(((R556/20)*(L556/15)*(S556/15)*(1+W556/200))/(H556/15)*100,0)</f>
        <v>#REF!</v>
      </c>
      <c r="Q556" s="147" t="e">
        <f>T20D35746[[#This Row],[スコア⑤]]/T20D35746[[#This Row],[スコア③]]</f>
        <v>#REF!</v>
      </c>
      <c r="R556" s="76" t="e">
        <f>#REF!+#REF!</f>
        <v>#REF!</v>
      </c>
      <c r="W556" s="109" t="e">
        <f>(T20D35746[[#This Row],[現金及び預金（億）]]-T20D35746[[#This Row],[負債（億）]])/T20D35746[[#This Row],[総資産]]*100</f>
        <v>#DIV/0!</v>
      </c>
    </row>
    <row r="557" spans="3:23" x14ac:dyDescent="0.25">
      <c r="C557" s="71" t="str">
        <f>IFERROR(_xll.RssMarket($A557,"市場部名称"),"")</f>
        <v/>
      </c>
      <c r="D557" s="55"/>
      <c r="E557" s="55" t="str">
        <f>IFERROR(_xll.RssMarket($A557,"前日比"),"")</f>
        <v/>
      </c>
      <c r="F557" s="75" t="str">
        <f>IFERROR(_xll.RssMarket($A557,"時価総額"),"")</f>
        <v/>
      </c>
      <c r="G557" s="75" t="e">
        <f>T20D35746[[#This Row],[時価総額]]/T20D35746[[#This Row],[現在値]]</f>
        <v>#VALUE!</v>
      </c>
      <c r="H557" s="20"/>
      <c r="I557" s="38"/>
      <c r="J557" s="20"/>
      <c r="K557" s="33"/>
      <c r="N557" s="89"/>
      <c r="O557" s="125" t="e">
        <f>ROUND(
 ((IF(OR(R557="",R557&lt;=0),20,R557)/20)
  *(L557/15))
 /(IFERROR(IF(H557&gt;0,H557,15),15)/15)
 *100,0)</f>
        <v>#REF!</v>
      </c>
      <c r="P557" s="125" t="e">
        <f>ROUND(((R557/20)*(L557/15)*(S557/15)*(1+W557/200))/(H557/15)*100,0)</f>
        <v>#REF!</v>
      </c>
      <c r="Q557" s="147" t="e">
        <f>T20D35746[[#This Row],[スコア⑤]]/T20D35746[[#This Row],[スコア③]]</f>
        <v>#REF!</v>
      </c>
      <c r="R557" s="76" t="e">
        <f>#REF!+#REF!</f>
        <v>#REF!</v>
      </c>
      <c r="W557" s="109" t="e">
        <f>(T20D35746[[#This Row],[現金及び預金（億）]]-T20D35746[[#This Row],[負債（億）]])/T20D35746[[#This Row],[総資産]]*100</f>
        <v>#DIV/0!</v>
      </c>
    </row>
    <row r="558" spans="3:23" x14ac:dyDescent="0.25">
      <c r="C558" s="71" t="str">
        <f>IFERROR(_xll.RssMarket($A558,"市場部名称"),"")</f>
        <v/>
      </c>
      <c r="D558" s="55"/>
      <c r="E558" s="55" t="str">
        <f>IFERROR(_xll.RssMarket($A558,"前日比"),"")</f>
        <v/>
      </c>
      <c r="F558" s="75" t="str">
        <f>IFERROR(_xll.RssMarket($A558,"時価総額"),"")</f>
        <v/>
      </c>
      <c r="G558" s="75" t="e">
        <f>T20D35746[[#This Row],[時価総額]]/T20D35746[[#This Row],[現在値]]</f>
        <v>#VALUE!</v>
      </c>
      <c r="H558" s="20"/>
      <c r="I558" s="38"/>
      <c r="J558" s="20"/>
      <c r="K558" s="33"/>
      <c r="N558" s="89"/>
      <c r="O558" s="125" t="e">
        <f>ROUND(
 ((IF(OR(R558="",R558&lt;=0),20,R558)/20)
  *(L558/15))
 /(IFERROR(IF(H558&gt;0,H558,15),15)/15)
 *100,0)</f>
        <v>#REF!</v>
      </c>
      <c r="P558" s="125" t="e">
        <f>ROUND(((R558/20)*(L558/15)*(S558/15)*(1+W558/200))/(H558/15)*100,0)</f>
        <v>#REF!</v>
      </c>
      <c r="Q558" s="147" t="e">
        <f>T20D35746[[#This Row],[スコア⑤]]/T20D35746[[#This Row],[スコア③]]</f>
        <v>#REF!</v>
      </c>
      <c r="R558" s="76" t="e">
        <f>#REF!+#REF!</f>
        <v>#REF!</v>
      </c>
      <c r="W558" s="109" t="e">
        <f>(T20D35746[[#This Row],[現金及び預金（億）]]-T20D35746[[#This Row],[負債（億）]])/T20D35746[[#This Row],[総資産]]*100</f>
        <v>#DIV/0!</v>
      </c>
    </row>
    <row r="559" spans="3:23" x14ac:dyDescent="0.25">
      <c r="C559" s="71" t="str">
        <f>IFERROR(_xll.RssMarket($A559,"市場部名称"),"")</f>
        <v/>
      </c>
      <c r="D559" s="55"/>
      <c r="E559" s="55" t="str">
        <f>IFERROR(_xll.RssMarket($A559,"前日比"),"")</f>
        <v/>
      </c>
      <c r="F559" s="75" t="str">
        <f>IFERROR(_xll.RssMarket($A559,"時価総額"),"")</f>
        <v/>
      </c>
      <c r="G559" s="75" t="e">
        <f>T20D35746[[#This Row],[時価総額]]/T20D35746[[#This Row],[現在値]]</f>
        <v>#VALUE!</v>
      </c>
      <c r="H559" s="20"/>
      <c r="I559" s="38"/>
      <c r="J559" s="20"/>
      <c r="K559" s="33"/>
      <c r="N559" s="89"/>
      <c r="O559" s="125" t="e">
        <f>ROUND(
 ((IF(OR(R559="",R559&lt;=0),20,R559)/20)
  *(L559/15))
 /(IFERROR(IF(H559&gt;0,H559,15),15)/15)
 *100,0)</f>
        <v>#REF!</v>
      </c>
      <c r="P559" s="125" t="e">
        <f>ROUND(((R559/20)*(L559/15)*(S559/15)*(1+W559/200))/(H559/15)*100,0)</f>
        <v>#REF!</v>
      </c>
      <c r="Q559" s="147" t="e">
        <f>T20D35746[[#This Row],[スコア⑤]]/T20D35746[[#This Row],[スコア③]]</f>
        <v>#REF!</v>
      </c>
      <c r="R559" s="76" t="e">
        <f>#REF!+#REF!</f>
        <v>#REF!</v>
      </c>
      <c r="W559" s="109" t="e">
        <f>(T20D35746[[#This Row],[現金及び預金（億）]]-T20D35746[[#This Row],[負債（億）]])/T20D35746[[#This Row],[総資産]]*100</f>
        <v>#DIV/0!</v>
      </c>
    </row>
    <row r="560" spans="3:23" x14ac:dyDescent="0.25">
      <c r="C560" s="71" t="str">
        <f>IFERROR(_xll.RssMarket($A560,"市場部名称"),"")</f>
        <v/>
      </c>
      <c r="D560" s="55"/>
      <c r="E560" s="55" t="str">
        <f>IFERROR(_xll.RssMarket($A560,"前日比"),"")</f>
        <v/>
      </c>
      <c r="F560" s="75" t="str">
        <f>IFERROR(_xll.RssMarket($A560,"時価総額"),"")</f>
        <v/>
      </c>
      <c r="G560" s="75" t="e">
        <f>T20D35746[[#This Row],[時価総額]]/T20D35746[[#This Row],[現在値]]</f>
        <v>#VALUE!</v>
      </c>
      <c r="H560" s="20"/>
      <c r="I560" s="38"/>
      <c r="J560" s="20"/>
      <c r="K560" s="33"/>
      <c r="N560" s="89"/>
      <c r="O560" s="125" t="e">
        <f>ROUND(
 ((IF(OR(R560="",R560&lt;=0),20,R560)/20)
  *(L560/15))
 /(IFERROR(IF(H560&gt;0,H560,15),15)/15)
 *100,0)</f>
        <v>#REF!</v>
      </c>
      <c r="P560" s="125" t="e">
        <f>ROUND(((R560/20)*(L560/15)*(S560/15)*(1+W560/200))/(H560/15)*100,0)</f>
        <v>#REF!</v>
      </c>
      <c r="Q560" s="147" t="e">
        <f>T20D35746[[#This Row],[スコア⑤]]/T20D35746[[#This Row],[スコア③]]</f>
        <v>#REF!</v>
      </c>
      <c r="R560" s="76" t="e">
        <f>#REF!+#REF!</f>
        <v>#REF!</v>
      </c>
      <c r="W560" s="109" t="e">
        <f>(T20D35746[[#This Row],[現金及び預金（億）]]-T20D35746[[#This Row],[負債（億）]])/T20D35746[[#This Row],[総資産]]*100</f>
        <v>#DIV/0!</v>
      </c>
    </row>
    <row r="561" spans="3:23" x14ac:dyDescent="0.25">
      <c r="C561" s="71" t="str">
        <f>IFERROR(_xll.RssMarket($A561,"市場部名称"),"")</f>
        <v/>
      </c>
      <c r="D561" s="55"/>
      <c r="E561" s="55" t="str">
        <f>IFERROR(_xll.RssMarket($A561,"前日比"),"")</f>
        <v/>
      </c>
      <c r="F561" s="75" t="str">
        <f>IFERROR(_xll.RssMarket($A561,"時価総額"),"")</f>
        <v/>
      </c>
      <c r="G561" s="75" t="e">
        <f>T20D35746[[#This Row],[時価総額]]/T20D35746[[#This Row],[現在値]]</f>
        <v>#VALUE!</v>
      </c>
      <c r="H561" s="20"/>
      <c r="I561" s="38"/>
      <c r="J561" s="20"/>
      <c r="K561" s="33"/>
      <c r="N561" s="89"/>
      <c r="O561" s="125" t="e">
        <f>ROUND(
 ((IF(OR(R561="",R561&lt;=0),20,R561)/20)
  *(L561/15))
 /(IFERROR(IF(H561&gt;0,H561,15),15)/15)
 *100,0)</f>
        <v>#REF!</v>
      </c>
      <c r="P561" s="125" t="e">
        <f>ROUND(((R561/20)*(L561/15)*(S561/15)*(1+W561/200))/(H561/15)*100,0)</f>
        <v>#REF!</v>
      </c>
      <c r="Q561" s="147" t="e">
        <f>T20D35746[[#This Row],[スコア⑤]]/T20D35746[[#This Row],[スコア③]]</f>
        <v>#REF!</v>
      </c>
      <c r="R561" s="76" t="e">
        <f>#REF!+#REF!</f>
        <v>#REF!</v>
      </c>
      <c r="W561" s="109" t="e">
        <f>(T20D35746[[#This Row],[現金及び預金（億）]]-T20D35746[[#This Row],[負債（億）]])/T20D35746[[#This Row],[総資産]]*100</f>
        <v>#DIV/0!</v>
      </c>
    </row>
    <row r="562" spans="3:23" x14ac:dyDescent="0.25">
      <c r="C562" s="71" t="str">
        <f>IFERROR(_xll.RssMarket($A562,"市場部名称"),"")</f>
        <v/>
      </c>
      <c r="D562" s="55"/>
      <c r="E562" s="55" t="str">
        <f>IFERROR(_xll.RssMarket($A562,"前日比"),"")</f>
        <v/>
      </c>
      <c r="F562" s="75" t="str">
        <f>IFERROR(_xll.RssMarket($A562,"時価総額"),"")</f>
        <v/>
      </c>
      <c r="G562" s="75" t="e">
        <f>T20D35746[[#This Row],[時価総額]]/T20D35746[[#This Row],[現在値]]</f>
        <v>#VALUE!</v>
      </c>
      <c r="H562" s="20"/>
      <c r="I562" s="38"/>
      <c r="J562" s="20"/>
      <c r="K562" s="33"/>
      <c r="N562" s="89"/>
      <c r="O562" s="125" t="e">
        <f>ROUND(
 ((IF(OR(R562="",R562&lt;=0),20,R562)/20)
  *(L562/15))
 /(IFERROR(IF(H562&gt;0,H562,15),15)/15)
 *100,0)</f>
        <v>#REF!</v>
      </c>
      <c r="P562" s="125" t="e">
        <f>ROUND(((R562/20)*(L562/15)*(S562/15)*(1+W562/200))/(H562/15)*100,0)</f>
        <v>#REF!</v>
      </c>
      <c r="Q562" s="147" t="e">
        <f>T20D35746[[#This Row],[スコア⑤]]/T20D35746[[#This Row],[スコア③]]</f>
        <v>#REF!</v>
      </c>
      <c r="R562" s="76" t="e">
        <f>#REF!+#REF!</f>
        <v>#REF!</v>
      </c>
      <c r="W562" s="109" t="e">
        <f>(T20D35746[[#This Row],[現金及び預金（億）]]-T20D35746[[#This Row],[負債（億）]])/T20D35746[[#This Row],[総資産]]*100</f>
        <v>#DIV/0!</v>
      </c>
    </row>
    <row r="563" spans="3:23" x14ac:dyDescent="0.25">
      <c r="C563" s="71" t="str">
        <f>IFERROR(_xll.RssMarket($A563,"市場部名称"),"")</f>
        <v/>
      </c>
      <c r="D563" s="55"/>
      <c r="E563" s="55" t="str">
        <f>IFERROR(_xll.RssMarket($A563,"前日比"),"")</f>
        <v/>
      </c>
      <c r="F563" s="75" t="str">
        <f>IFERROR(_xll.RssMarket($A563,"時価総額"),"")</f>
        <v/>
      </c>
      <c r="G563" s="75" t="e">
        <f>T20D35746[[#This Row],[時価総額]]/T20D35746[[#This Row],[現在値]]</f>
        <v>#VALUE!</v>
      </c>
      <c r="H563" s="20"/>
      <c r="I563" s="38"/>
      <c r="J563" s="20"/>
      <c r="K563" s="33"/>
      <c r="N563" s="89"/>
      <c r="O563" s="125" t="e">
        <f>ROUND(
 ((IF(OR(R563="",R563&lt;=0),20,R563)/20)
  *(L563/15))
 /(IFERROR(IF(H563&gt;0,H563,15),15)/15)
 *100,0)</f>
        <v>#REF!</v>
      </c>
      <c r="P563" s="125" t="e">
        <f>ROUND(((R563/20)*(L563/15)*(S563/15)*(1+W563/200))/(H563/15)*100,0)</f>
        <v>#REF!</v>
      </c>
      <c r="Q563" s="147" t="e">
        <f>T20D35746[[#This Row],[スコア⑤]]/T20D35746[[#This Row],[スコア③]]</f>
        <v>#REF!</v>
      </c>
      <c r="R563" s="76" t="e">
        <f>#REF!+#REF!</f>
        <v>#REF!</v>
      </c>
      <c r="W563" s="109" t="e">
        <f>(T20D35746[[#This Row],[現金及び預金（億）]]-T20D35746[[#This Row],[負債（億）]])/T20D35746[[#This Row],[総資産]]*100</f>
        <v>#DIV/0!</v>
      </c>
    </row>
    <row r="564" spans="3:23" x14ac:dyDescent="0.25">
      <c r="C564" s="71" t="str">
        <f>IFERROR(_xll.RssMarket($A564,"市場部名称"),"")</f>
        <v/>
      </c>
      <c r="D564" s="55"/>
      <c r="E564" s="55" t="str">
        <f>IFERROR(_xll.RssMarket($A564,"前日比"),"")</f>
        <v/>
      </c>
      <c r="F564" s="75" t="str">
        <f>IFERROR(_xll.RssMarket($A564,"時価総額"),"")</f>
        <v/>
      </c>
      <c r="G564" s="75" t="e">
        <f>T20D35746[[#This Row],[時価総額]]/T20D35746[[#This Row],[現在値]]</f>
        <v>#VALUE!</v>
      </c>
      <c r="H564" s="20"/>
      <c r="I564" s="38"/>
      <c r="J564" s="20"/>
      <c r="K564" s="33"/>
      <c r="N564" s="89"/>
      <c r="O564" s="125" t="e">
        <f>ROUND(
 ((IF(OR(R564="",R564&lt;=0),20,R564)/20)
  *(L564/15))
 /(IFERROR(IF(H564&gt;0,H564,15),15)/15)
 *100,0)</f>
        <v>#REF!</v>
      </c>
      <c r="P564" s="125" t="e">
        <f>ROUND(((R564/20)*(L564/15)*(S564/15)*(1+W564/200))/(H564/15)*100,0)</f>
        <v>#REF!</v>
      </c>
      <c r="Q564" s="147" t="e">
        <f>T20D35746[[#This Row],[スコア⑤]]/T20D35746[[#This Row],[スコア③]]</f>
        <v>#REF!</v>
      </c>
      <c r="R564" s="76" t="e">
        <f>#REF!+#REF!</f>
        <v>#REF!</v>
      </c>
      <c r="W564" s="109" t="e">
        <f>(T20D35746[[#This Row],[現金及び預金（億）]]-T20D35746[[#This Row],[負債（億）]])/T20D35746[[#This Row],[総資産]]*100</f>
        <v>#DIV/0!</v>
      </c>
    </row>
    <row r="565" spans="3:23" x14ac:dyDescent="0.25">
      <c r="C565" s="71" t="str">
        <f>IFERROR(_xll.RssMarket($A565,"市場部名称"),"")</f>
        <v/>
      </c>
      <c r="D565" s="55"/>
      <c r="E565" s="55" t="str">
        <f>IFERROR(_xll.RssMarket($A565,"前日比"),"")</f>
        <v/>
      </c>
      <c r="F565" s="75" t="str">
        <f>IFERROR(_xll.RssMarket($A565,"時価総額"),"")</f>
        <v/>
      </c>
      <c r="G565" s="75" t="e">
        <f>T20D35746[[#This Row],[時価総額]]/T20D35746[[#This Row],[現在値]]</f>
        <v>#VALUE!</v>
      </c>
      <c r="H565" s="20"/>
      <c r="I565" s="38"/>
      <c r="J565" s="20"/>
      <c r="K565" s="33"/>
      <c r="N565" s="89"/>
      <c r="O565" s="125" t="e">
        <f>ROUND(
 ((IF(OR(R565="",R565&lt;=0),20,R565)/20)
  *(L565/15))
 /(IFERROR(IF(H565&gt;0,H565,15),15)/15)
 *100,0)</f>
        <v>#REF!</v>
      </c>
      <c r="P565" s="125" t="e">
        <f>ROUND(((R565/20)*(L565/15)*(S565/15)*(1+W565/200))/(H565/15)*100,0)</f>
        <v>#REF!</v>
      </c>
      <c r="Q565" s="147" t="e">
        <f>T20D35746[[#This Row],[スコア⑤]]/T20D35746[[#This Row],[スコア③]]</f>
        <v>#REF!</v>
      </c>
      <c r="R565" s="76" t="e">
        <f>#REF!+#REF!</f>
        <v>#REF!</v>
      </c>
      <c r="W565" s="109" t="e">
        <f>(T20D35746[[#This Row],[現金及び預金（億）]]-T20D35746[[#This Row],[負債（億）]])/T20D35746[[#This Row],[総資産]]*100</f>
        <v>#DIV/0!</v>
      </c>
    </row>
    <row r="566" spans="3:23" x14ac:dyDescent="0.25">
      <c r="C566" s="71" t="str">
        <f>IFERROR(_xll.RssMarket($A566,"市場部名称"),"")</f>
        <v/>
      </c>
      <c r="D566" s="55"/>
      <c r="E566" s="55" t="str">
        <f>IFERROR(_xll.RssMarket($A566,"前日比"),"")</f>
        <v/>
      </c>
      <c r="F566" s="75" t="str">
        <f>IFERROR(_xll.RssMarket($A566,"時価総額"),"")</f>
        <v/>
      </c>
      <c r="G566" s="75" t="e">
        <f>T20D35746[[#This Row],[時価総額]]/T20D35746[[#This Row],[現在値]]</f>
        <v>#VALUE!</v>
      </c>
      <c r="H566" s="20"/>
      <c r="I566" s="38"/>
      <c r="J566" s="20"/>
      <c r="K566" s="33"/>
      <c r="N566" s="89"/>
      <c r="O566" s="125" t="e">
        <f>ROUND(
 ((IF(OR(R566="",R566&lt;=0),20,R566)/20)
  *(L566/15))
 /(IFERROR(IF(H566&gt;0,H566,15),15)/15)
 *100,0)</f>
        <v>#REF!</v>
      </c>
      <c r="P566" s="125" t="e">
        <f>ROUND(((R566/20)*(L566/15)*(S566/15)*(1+W566/200))/(H566/15)*100,0)</f>
        <v>#REF!</v>
      </c>
      <c r="Q566" s="147" t="e">
        <f>T20D35746[[#This Row],[スコア⑤]]/T20D35746[[#This Row],[スコア③]]</f>
        <v>#REF!</v>
      </c>
      <c r="R566" s="76" t="e">
        <f>#REF!+#REF!</f>
        <v>#REF!</v>
      </c>
      <c r="W566" s="109" t="e">
        <f>(T20D35746[[#This Row],[現金及び預金（億）]]-T20D35746[[#This Row],[負債（億）]])/T20D35746[[#This Row],[総資産]]*100</f>
        <v>#DIV/0!</v>
      </c>
    </row>
    <row r="567" spans="3:23" x14ac:dyDescent="0.25">
      <c r="C567" s="71" t="str">
        <f>IFERROR(_xll.RssMarket($A567,"市場部名称"),"")</f>
        <v/>
      </c>
      <c r="D567" s="55"/>
      <c r="E567" s="55" t="str">
        <f>IFERROR(_xll.RssMarket($A567,"前日比"),"")</f>
        <v/>
      </c>
      <c r="F567" s="75" t="str">
        <f>IFERROR(_xll.RssMarket($A567,"時価総額"),"")</f>
        <v/>
      </c>
      <c r="G567" s="75" t="e">
        <f>T20D35746[[#This Row],[時価総額]]/T20D35746[[#This Row],[現在値]]</f>
        <v>#VALUE!</v>
      </c>
      <c r="H567" s="20"/>
      <c r="I567" s="38"/>
      <c r="J567" s="20"/>
      <c r="K567" s="33"/>
      <c r="N567" s="89"/>
      <c r="O567" s="125" t="e">
        <f>ROUND(
 ((IF(OR(R567="",R567&lt;=0),20,R567)/20)
  *(L567/15))
 /(IFERROR(IF(H567&gt;0,H567,15),15)/15)
 *100,0)</f>
        <v>#REF!</v>
      </c>
      <c r="P567" s="125" t="e">
        <f>ROUND(((R567/20)*(L567/15)*(S567/15)*(1+W567/200))/(H567/15)*100,0)</f>
        <v>#REF!</v>
      </c>
      <c r="Q567" s="147" t="e">
        <f>T20D35746[[#This Row],[スコア⑤]]/T20D35746[[#This Row],[スコア③]]</f>
        <v>#REF!</v>
      </c>
      <c r="R567" s="76" t="e">
        <f>#REF!+#REF!</f>
        <v>#REF!</v>
      </c>
      <c r="W567" s="109" t="e">
        <f>(T20D35746[[#This Row],[現金及び預金（億）]]-T20D35746[[#This Row],[負債（億）]])/T20D35746[[#This Row],[総資産]]*100</f>
        <v>#DIV/0!</v>
      </c>
    </row>
    <row r="568" spans="3:23" x14ac:dyDescent="0.25">
      <c r="C568" s="71" t="str">
        <f>IFERROR(_xll.RssMarket($A568,"市場部名称"),"")</f>
        <v/>
      </c>
      <c r="D568" s="55"/>
      <c r="E568" s="55" t="str">
        <f>IFERROR(_xll.RssMarket($A568,"前日比"),"")</f>
        <v/>
      </c>
      <c r="F568" s="75" t="str">
        <f>IFERROR(_xll.RssMarket($A568,"時価総額"),"")</f>
        <v/>
      </c>
      <c r="G568" s="75" t="e">
        <f>T20D35746[[#This Row],[時価総額]]/T20D35746[[#This Row],[現在値]]</f>
        <v>#VALUE!</v>
      </c>
      <c r="H568" s="20"/>
      <c r="I568" s="38"/>
      <c r="J568" s="20"/>
      <c r="K568" s="33"/>
      <c r="N568" s="89"/>
      <c r="O568" s="125" t="e">
        <f>ROUND(
 ((IF(OR(R568="",R568&lt;=0),20,R568)/20)
  *(L568/15))
 /(IFERROR(IF(H568&gt;0,H568,15),15)/15)
 *100,0)</f>
        <v>#REF!</v>
      </c>
      <c r="P568" s="125" t="e">
        <f>ROUND(((R568/20)*(L568/15)*(S568/15)*(1+W568/200))/(H568/15)*100,0)</f>
        <v>#REF!</v>
      </c>
      <c r="Q568" s="147" t="e">
        <f>T20D35746[[#This Row],[スコア⑤]]/T20D35746[[#This Row],[スコア③]]</f>
        <v>#REF!</v>
      </c>
      <c r="R568" s="76" t="e">
        <f>#REF!+#REF!</f>
        <v>#REF!</v>
      </c>
      <c r="W568" s="109" t="e">
        <f>(T20D35746[[#This Row],[現金及び預金（億）]]-T20D35746[[#This Row],[負債（億）]])/T20D35746[[#This Row],[総資産]]*100</f>
        <v>#DIV/0!</v>
      </c>
    </row>
    <row r="569" spans="3:23" x14ac:dyDescent="0.25">
      <c r="C569" s="71" t="str">
        <f>IFERROR(_xll.RssMarket($A569,"市場部名称"),"")</f>
        <v/>
      </c>
      <c r="D569" s="55"/>
      <c r="E569" s="55" t="str">
        <f>IFERROR(_xll.RssMarket($A569,"前日比"),"")</f>
        <v/>
      </c>
      <c r="F569" s="75" t="str">
        <f>IFERROR(_xll.RssMarket($A569,"時価総額"),"")</f>
        <v/>
      </c>
      <c r="G569" s="75" t="e">
        <f>T20D35746[[#This Row],[時価総額]]/T20D35746[[#This Row],[現在値]]</f>
        <v>#VALUE!</v>
      </c>
      <c r="H569" s="20"/>
      <c r="I569" s="38"/>
      <c r="J569" s="20"/>
      <c r="K569" s="33"/>
      <c r="N569" s="89"/>
      <c r="O569" s="125" t="e">
        <f>ROUND(
 ((IF(OR(R569="",R569&lt;=0),20,R569)/20)
  *(L569/15))
 /(IFERROR(IF(H569&gt;0,H569,15),15)/15)
 *100,0)</f>
        <v>#REF!</v>
      </c>
      <c r="P569" s="125" t="e">
        <f>ROUND(((R569/20)*(L569/15)*(S569/15)*(1+W569/200))/(H569/15)*100,0)</f>
        <v>#REF!</v>
      </c>
      <c r="Q569" s="147" t="e">
        <f>T20D35746[[#This Row],[スコア⑤]]/T20D35746[[#This Row],[スコア③]]</f>
        <v>#REF!</v>
      </c>
      <c r="R569" s="76" t="e">
        <f>#REF!+#REF!</f>
        <v>#REF!</v>
      </c>
      <c r="W569" s="109" t="e">
        <f>(T20D35746[[#This Row],[現金及び預金（億）]]-T20D35746[[#This Row],[負債（億）]])/T20D35746[[#This Row],[総資産]]*100</f>
        <v>#DIV/0!</v>
      </c>
    </row>
    <row r="570" spans="3:23" x14ac:dyDescent="0.25">
      <c r="C570" s="71" t="str">
        <f>IFERROR(_xll.RssMarket($A570,"市場部名称"),"")</f>
        <v/>
      </c>
      <c r="D570" s="55"/>
      <c r="E570" s="55" t="str">
        <f>IFERROR(_xll.RssMarket($A570,"前日比"),"")</f>
        <v/>
      </c>
      <c r="F570" s="75" t="str">
        <f>IFERROR(_xll.RssMarket($A570,"時価総額"),"")</f>
        <v/>
      </c>
      <c r="G570" s="75" t="e">
        <f>T20D35746[[#This Row],[時価総額]]/T20D35746[[#This Row],[現在値]]</f>
        <v>#VALUE!</v>
      </c>
      <c r="H570" s="20"/>
      <c r="I570" s="38"/>
      <c r="J570" s="20"/>
      <c r="K570" s="33"/>
      <c r="N570" s="89"/>
      <c r="O570" s="125" t="e">
        <f>ROUND(
 ((IF(OR(R570="",R570&lt;=0),20,R570)/20)
  *(L570/15))
 /(IFERROR(IF(H570&gt;0,H570,15),15)/15)
 *100,0)</f>
        <v>#REF!</v>
      </c>
      <c r="P570" s="125" t="e">
        <f>ROUND(((R570/20)*(L570/15)*(S570/15)*(1+W570/200))/(H570/15)*100,0)</f>
        <v>#REF!</v>
      </c>
      <c r="Q570" s="147" t="e">
        <f>T20D35746[[#This Row],[スコア⑤]]/T20D35746[[#This Row],[スコア③]]</f>
        <v>#REF!</v>
      </c>
      <c r="R570" s="76" t="e">
        <f>#REF!+#REF!</f>
        <v>#REF!</v>
      </c>
      <c r="W570" s="109" t="e">
        <f>(T20D35746[[#This Row],[現金及び預金（億）]]-T20D35746[[#This Row],[負債（億）]])/T20D35746[[#This Row],[総資産]]*100</f>
        <v>#DIV/0!</v>
      </c>
    </row>
    <row r="571" spans="3:23" x14ac:dyDescent="0.25">
      <c r="C571" s="71" t="str">
        <f>IFERROR(_xll.RssMarket($A571,"市場部名称"),"")</f>
        <v/>
      </c>
      <c r="D571" s="55"/>
      <c r="E571" s="55" t="str">
        <f>IFERROR(_xll.RssMarket($A571,"前日比"),"")</f>
        <v/>
      </c>
      <c r="F571" s="75" t="str">
        <f>IFERROR(_xll.RssMarket($A571,"時価総額"),"")</f>
        <v/>
      </c>
      <c r="G571" s="75" t="e">
        <f>T20D35746[[#This Row],[時価総額]]/T20D35746[[#This Row],[現在値]]</f>
        <v>#VALUE!</v>
      </c>
      <c r="H571" s="20"/>
      <c r="I571" s="38"/>
      <c r="J571" s="20"/>
      <c r="K571" s="33"/>
      <c r="N571" s="89"/>
      <c r="O571" s="125" t="e">
        <f>ROUND(
 ((IF(OR(R571="",R571&lt;=0),20,R571)/20)
  *(L571/15))
 /(IFERROR(IF(H571&gt;0,H571,15),15)/15)
 *100,0)</f>
        <v>#REF!</v>
      </c>
      <c r="P571" s="125" t="e">
        <f>ROUND(((R571/20)*(L571/15)*(S571/15)*(1+W571/200))/(H571/15)*100,0)</f>
        <v>#REF!</v>
      </c>
      <c r="Q571" s="147" t="e">
        <f>T20D35746[[#This Row],[スコア⑤]]/T20D35746[[#This Row],[スコア③]]</f>
        <v>#REF!</v>
      </c>
      <c r="R571" s="76" t="e">
        <f>#REF!+#REF!</f>
        <v>#REF!</v>
      </c>
      <c r="W571" s="109" t="e">
        <f>(T20D35746[[#This Row],[現金及び預金（億）]]-T20D35746[[#This Row],[負債（億）]])/T20D35746[[#This Row],[総資産]]*100</f>
        <v>#DIV/0!</v>
      </c>
    </row>
    <row r="572" spans="3:23" x14ac:dyDescent="0.25">
      <c r="C572" s="71" t="str">
        <f>IFERROR(_xll.RssMarket($A572,"市場部名称"),"")</f>
        <v/>
      </c>
      <c r="D572" s="55"/>
      <c r="E572" s="55" t="str">
        <f>IFERROR(_xll.RssMarket($A572,"前日比"),"")</f>
        <v/>
      </c>
      <c r="F572" s="75" t="str">
        <f>IFERROR(_xll.RssMarket($A572,"時価総額"),"")</f>
        <v/>
      </c>
      <c r="G572" s="75" t="e">
        <f>T20D35746[[#This Row],[時価総額]]/T20D35746[[#This Row],[現在値]]</f>
        <v>#VALUE!</v>
      </c>
      <c r="H572" s="20"/>
      <c r="I572" s="38"/>
      <c r="J572" s="20"/>
      <c r="K572" s="33"/>
      <c r="N572" s="89"/>
      <c r="O572" s="125" t="e">
        <f>ROUND(
 ((IF(OR(R572="",R572&lt;=0),20,R572)/20)
  *(L572/15))
 /(IFERROR(IF(H572&gt;0,H572,15),15)/15)
 *100,0)</f>
        <v>#REF!</v>
      </c>
      <c r="P572" s="125" t="e">
        <f>ROUND(((R572/20)*(L572/15)*(S572/15)*(1+W572/200))/(H572/15)*100,0)</f>
        <v>#REF!</v>
      </c>
      <c r="Q572" s="147" t="e">
        <f>T20D35746[[#This Row],[スコア⑤]]/T20D35746[[#This Row],[スコア③]]</f>
        <v>#REF!</v>
      </c>
      <c r="R572" s="76" t="e">
        <f>#REF!+#REF!</f>
        <v>#REF!</v>
      </c>
      <c r="W572" s="109" t="e">
        <f>(T20D35746[[#This Row],[現金及び預金（億）]]-T20D35746[[#This Row],[負債（億）]])/T20D35746[[#This Row],[総資産]]*100</f>
        <v>#DIV/0!</v>
      </c>
    </row>
    <row r="573" spans="3:23" x14ac:dyDescent="0.25">
      <c r="C573" s="71" t="str">
        <f>IFERROR(_xll.RssMarket($A573,"市場部名称"),"")</f>
        <v/>
      </c>
      <c r="D573" s="55"/>
      <c r="E573" s="55" t="str">
        <f>IFERROR(_xll.RssMarket($A573,"前日比"),"")</f>
        <v/>
      </c>
      <c r="F573" s="75" t="str">
        <f>IFERROR(_xll.RssMarket($A573,"時価総額"),"")</f>
        <v/>
      </c>
      <c r="G573" s="75" t="e">
        <f>T20D35746[[#This Row],[時価総額]]/T20D35746[[#This Row],[現在値]]</f>
        <v>#VALUE!</v>
      </c>
      <c r="H573" s="20"/>
      <c r="I573" s="38"/>
      <c r="J573" s="20"/>
      <c r="K573" s="33"/>
      <c r="N573" s="89"/>
      <c r="O573" s="125" t="e">
        <f>ROUND(
 ((IF(OR(R573="",R573&lt;=0),20,R573)/20)
  *(L573/15))
 /(IFERROR(IF(H573&gt;0,H573,15),15)/15)
 *100,0)</f>
        <v>#REF!</v>
      </c>
      <c r="P573" s="125" t="e">
        <f>ROUND(((R573/20)*(L573/15)*(S573/15)*(1+W573/200))/(H573/15)*100,0)</f>
        <v>#REF!</v>
      </c>
      <c r="Q573" s="147" t="e">
        <f>T20D35746[[#This Row],[スコア⑤]]/T20D35746[[#This Row],[スコア③]]</f>
        <v>#REF!</v>
      </c>
      <c r="R573" s="76" t="e">
        <f>#REF!+#REF!</f>
        <v>#REF!</v>
      </c>
      <c r="W573" s="109" t="e">
        <f>(T20D35746[[#This Row],[現金及び預金（億）]]-T20D35746[[#This Row],[負債（億）]])/T20D35746[[#This Row],[総資産]]*100</f>
        <v>#DIV/0!</v>
      </c>
    </row>
    <row r="574" spans="3:23" x14ac:dyDescent="0.25">
      <c r="C574" s="71" t="str">
        <f>IFERROR(_xll.RssMarket($A574,"市場部名称"),"")</f>
        <v/>
      </c>
      <c r="D574" s="55"/>
      <c r="E574" s="55" t="str">
        <f>IFERROR(_xll.RssMarket($A574,"前日比"),"")</f>
        <v/>
      </c>
      <c r="F574" s="75" t="str">
        <f>IFERROR(_xll.RssMarket($A574,"時価総額"),"")</f>
        <v/>
      </c>
      <c r="G574" s="75" t="e">
        <f>T20D35746[[#This Row],[時価総額]]/T20D35746[[#This Row],[現在値]]</f>
        <v>#VALUE!</v>
      </c>
      <c r="H574" s="20"/>
      <c r="I574" s="38"/>
      <c r="J574" s="20"/>
      <c r="K574" s="33"/>
      <c r="N574" s="89"/>
      <c r="O574" s="125" t="e">
        <f>ROUND(
 ((IF(OR(R574="",R574&lt;=0),20,R574)/20)
  *(L574/15))
 /(IFERROR(IF(H574&gt;0,H574,15),15)/15)
 *100,0)</f>
        <v>#REF!</v>
      </c>
      <c r="P574" s="125" t="e">
        <f>ROUND(((R574/20)*(L574/15)*(S574/15)*(1+W574/200))/(H574/15)*100,0)</f>
        <v>#REF!</v>
      </c>
      <c r="Q574" s="147" t="e">
        <f>T20D35746[[#This Row],[スコア⑤]]/T20D35746[[#This Row],[スコア③]]</f>
        <v>#REF!</v>
      </c>
      <c r="R574" s="76" t="e">
        <f>#REF!+#REF!</f>
        <v>#REF!</v>
      </c>
      <c r="W574" s="109" t="e">
        <f>(T20D35746[[#This Row],[現金及び預金（億）]]-T20D35746[[#This Row],[負債（億）]])/T20D35746[[#This Row],[総資産]]*100</f>
        <v>#DIV/0!</v>
      </c>
    </row>
    <row r="575" spans="3:23" x14ac:dyDescent="0.25">
      <c r="C575" s="71" t="str">
        <f>IFERROR(_xll.RssMarket($A575,"市場部名称"),"")</f>
        <v/>
      </c>
      <c r="D575" s="55"/>
      <c r="E575" s="55" t="str">
        <f>IFERROR(_xll.RssMarket($A575,"前日比"),"")</f>
        <v/>
      </c>
      <c r="F575" s="75" t="str">
        <f>IFERROR(_xll.RssMarket($A575,"時価総額"),"")</f>
        <v/>
      </c>
      <c r="G575" s="75" t="e">
        <f>T20D35746[[#This Row],[時価総額]]/T20D35746[[#This Row],[現在値]]</f>
        <v>#VALUE!</v>
      </c>
      <c r="H575" s="20"/>
      <c r="I575" s="38"/>
      <c r="J575" s="20"/>
      <c r="K575" s="33"/>
      <c r="N575" s="89"/>
      <c r="O575" s="125" t="e">
        <f>ROUND(
 ((IF(OR(R575="",R575&lt;=0),20,R575)/20)
  *(L575/15))
 /(IFERROR(IF(H575&gt;0,H575,15),15)/15)
 *100,0)</f>
        <v>#REF!</v>
      </c>
      <c r="P575" s="125" t="e">
        <f>ROUND(((R575/20)*(L575/15)*(S575/15)*(1+W575/200))/(H575/15)*100,0)</f>
        <v>#REF!</v>
      </c>
      <c r="Q575" s="147" t="e">
        <f>T20D35746[[#This Row],[スコア⑤]]/T20D35746[[#This Row],[スコア③]]</f>
        <v>#REF!</v>
      </c>
      <c r="R575" s="76" t="e">
        <f>#REF!+#REF!</f>
        <v>#REF!</v>
      </c>
      <c r="W575" s="109" t="e">
        <f>(T20D35746[[#This Row],[現金及び預金（億）]]-T20D35746[[#This Row],[負債（億）]])/T20D35746[[#This Row],[総資産]]*100</f>
        <v>#DIV/0!</v>
      </c>
    </row>
    <row r="576" spans="3:23" x14ac:dyDescent="0.25">
      <c r="C576" s="71" t="str">
        <f>IFERROR(_xll.RssMarket($A576,"市場部名称"),"")</f>
        <v/>
      </c>
      <c r="D576" s="55"/>
      <c r="E576" s="55" t="str">
        <f>IFERROR(_xll.RssMarket($A576,"前日比"),"")</f>
        <v/>
      </c>
      <c r="F576" s="75" t="str">
        <f>IFERROR(_xll.RssMarket($A576,"時価総額"),"")</f>
        <v/>
      </c>
      <c r="G576" s="75" t="e">
        <f>T20D35746[[#This Row],[時価総額]]/T20D35746[[#This Row],[現在値]]</f>
        <v>#VALUE!</v>
      </c>
      <c r="H576" s="20"/>
      <c r="I576" s="38"/>
      <c r="J576" s="20"/>
      <c r="K576" s="33"/>
      <c r="N576" s="89"/>
      <c r="O576" s="125" t="e">
        <f>ROUND(
 ((IF(OR(R576="",R576&lt;=0),20,R576)/20)
  *(L576/15))
 /(IFERROR(IF(H576&gt;0,H576,15),15)/15)
 *100,0)</f>
        <v>#REF!</v>
      </c>
      <c r="P576" s="125" t="e">
        <f>ROUND(((R576/20)*(L576/15)*(S576/15)*(1+W576/200))/(H576/15)*100,0)</f>
        <v>#REF!</v>
      </c>
      <c r="Q576" s="147" t="e">
        <f>T20D35746[[#This Row],[スコア⑤]]/T20D35746[[#This Row],[スコア③]]</f>
        <v>#REF!</v>
      </c>
      <c r="R576" s="76" t="e">
        <f>#REF!+#REF!</f>
        <v>#REF!</v>
      </c>
      <c r="W576" s="109" t="e">
        <f>(T20D35746[[#This Row],[現金及び預金（億）]]-T20D35746[[#This Row],[負債（億）]])/T20D35746[[#This Row],[総資産]]*100</f>
        <v>#DIV/0!</v>
      </c>
    </row>
    <row r="577" spans="3:23" x14ac:dyDescent="0.25">
      <c r="C577" s="71" t="str">
        <f>IFERROR(_xll.RssMarket($A577,"市場部名称"),"")</f>
        <v/>
      </c>
      <c r="D577" s="55"/>
      <c r="E577" s="55" t="str">
        <f>IFERROR(_xll.RssMarket($A577,"前日比"),"")</f>
        <v/>
      </c>
      <c r="F577" s="75" t="str">
        <f>IFERROR(_xll.RssMarket($A577,"時価総額"),"")</f>
        <v/>
      </c>
      <c r="G577" s="75" t="e">
        <f>T20D35746[[#This Row],[時価総額]]/T20D35746[[#This Row],[現在値]]</f>
        <v>#VALUE!</v>
      </c>
      <c r="H577" s="20"/>
      <c r="I577" s="38"/>
      <c r="J577" s="20"/>
      <c r="K577" s="33"/>
      <c r="N577" s="89"/>
      <c r="O577" s="125" t="e">
        <f>ROUND(
 ((IF(OR(R577="",R577&lt;=0),20,R577)/20)
  *(L577/15))
 /(IFERROR(IF(H577&gt;0,H577,15),15)/15)
 *100,0)</f>
        <v>#REF!</v>
      </c>
      <c r="P577" s="125" t="e">
        <f>ROUND(((R577/20)*(L577/15)*(S577/15)*(1+W577/200))/(H577/15)*100,0)</f>
        <v>#REF!</v>
      </c>
      <c r="Q577" s="147" t="e">
        <f>T20D35746[[#This Row],[スコア⑤]]/T20D35746[[#This Row],[スコア③]]</f>
        <v>#REF!</v>
      </c>
      <c r="R577" s="76" t="e">
        <f>#REF!+#REF!</f>
        <v>#REF!</v>
      </c>
      <c r="W577" s="109" t="e">
        <f>(T20D35746[[#This Row],[現金及び預金（億）]]-T20D35746[[#This Row],[負債（億）]])/T20D35746[[#This Row],[総資産]]*100</f>
        <v>#DIV/0!</v>
      </c>
    </row>
    <row r="578" spans="3:23" x14ac:dyDescent="0.25">
      <c r="C578" s="71" t="str">
        <f>IFERROR(_xll.RssMarket($A578,"市場部名称"),"")</f>
        <v/>
      </c>
      <c r="D578" s="55"/>
      <c r="E578" s="55" t="str">
        <f>IFERROR(_xll.RssMarket($A578,"前日比"),"")</f>
        <v/>
      </c>
      <c r="F578" s="75" t="str">
        <f>IFERROR(_xll.RssMarket($A578,"時価総額"),"")</f>
        <v/>
      </c>
      <c r="G578" s="75" t="e">
        <f>T20D35746[[#This Row],[時価総額]]/T20D35746[[#This Row],[現在値]]</f>
        <v>#VALUE!</v>
      </c>
      <c r="H578" s="20"/>
      <c r="I578" s="38"/>
      <c r="J578" s="20"/>
      <c r="K578" s="33"/>
      <c r="N578" s="89"/>
      <c r="O578" s="125" t="e">
        <f>ROUND(
 ((IF(OR(R578="",R578&lt;=0),20,R578)/20)
  *(L578/15))
 /(IFERROR(IF(H578&gt;0,H578,15),15)/15)
 *100,0)</f>
        <v>#REF!</v>
      </c>
      <c r="P578" s="125" t="e">
        <f>ROUND(((R578/20)*(L578/15)*(S578/15)*(1+W578/200))/(H578/15)*100,0)</f>
        <v>#REF!</v>
      </c>
      <c r="Q578" s="147" t="e">
        <f>T20D35746[[#This Row],[スコア⑤]]/T20D35746[[#This Row],[スコア③]]</f>
        <v>#REF!</v>
      </c>
      <c r="R578" s="76" t="e">
        <f>#REF!+#REF!</f>
        <v>#REF!</v>
      </c>
      <c r="W578" s="109" t="e">
        <f>(T20D35746[[#This Row],[現金及び預金（億）]]-T20D35746[[#This Row],[負債（億）]])/T20D35746[[#This Row],[総資産]]*100</f>
        <v>#DIV/0!</v>
      </c>
    </row>
    <row r="579" spans="3:23" x14ac:dyDescent="0.25">
      <c r="C579" s="71" t="str">
        <f>IFERROR(_xll.RssMarket($A579,"市場部名称"),"")</f>
        <v/>
      </c>
      <c r="D579" s="55"/>
      <c r="E579" s="55" t="str">
        <f>IFERROR(_xll.RssMarket($A579,"前日比"),"")</f>
        <v/>
      </c>
      <c r="F579" s="75" t="str">
        <f>IFERROR(_xll.RssMarket($A579,"時価総額"),"")</f>
        <v/>
      </c>
      <c r="G579" s="75" t="e">
        <f>T20D35746[[#This Row],[時価総額]]/T20D35746[[#This Row],[現在値]]</f>
        <v>#VALUE!</v>
      </c>
      <c r="H579" s="20"/>
      <c r="I579" s="38"/>
      <c r="J579" s="20"/>
      <c r="K579" s="33"/>
      <c r="N579" s="89"/>
      <c r="O579" s="125" t="e">
        <f>ROUND(
 ((IF(OR(R579="",R579&lt;=0),20,R579)/20)
  *(L579/15))
 /(IFERROR(IF(H579&gt;0,H579,15),15)/15)
 *100,0)</f>
        <v>#REF!</v>
      </c>
      <c r="P579" s="125" t="e">
        <f>ROUND(((R579/20)*(L579/15)*(S579/15)*(1+W579/200))/(H579/15)*100,0)</f>
        <v>#REF!</v>
      </c>
      <c r="Q579" s="147" t="e">
        <f>T20D35746[[#This Row],[スコア⑤]]/T20D35746[[#This Row],[スコア③]]</f>
        <v>#REF!</v>
      </c>
      <c r="R579" s="76" t="e">
        <f>#REF!+#REF!</f>
        <v>#REF!</v>
      </c>
      <c r="W579" s="109" t="e">
        <f>(T20D35746[[#This Row],[現金及び預金（億）]]-T20D35746[[#This Row],[負債（億）]])/T20D35746[[#This Row],[総資産]]*100</f>
        <v>#DIV/0!</v>
      </c>
    </row>
    <row r="580" spans="3:23" x14ac:dyDescent="0.25">
      <c r="C580" s="71" t="str">
        <f>IFERROR(_xll.RssMarket($A580,"市場部名称"),"")</f>
        <v/>
      </c>
      <c r="D580" s="55"/>
      <c r="E580" s="55" t="str">
        <f>IFERROR(_xll.RssMarket($A580,"前日比"),"")</f>
        <v/>
      </c>
      <c r="F580" s="75" t="str">
        <f>IFERROR(_xll.RssMarket($A580,"時価総額"),"")</f>
        <v/>
      </c>
      <c r="G580" s="75" t="e">
        <f>T20D35746[[#This Row],[時価総額]]/T20D35746[[#This Row],[現在値]]</f>
        <v>#VALUE!</v>
      </c>
      <c r="H580" s="20"/>
      <c r="I580" s="38"/>
      <c r="J580" s="20"/>
      <c r="K580" s="33"/>
      <c r="N580" s="89"/>
      <c r="O580" s="125" t="e">
        <f>ROUND(
 ((IF(OR(R580="",R580&lt;=0),20,R580)/20)
  *(L580/15))
 /(IFERROR(IF(H580&gt;0,H580,15),15)/15)
 *100,0)</f>
        <v>#REF!</v>
      </c>
      <c r="P580" s="125" t="e">
        <f>ROUND(((R580/20)*(L580/15)*(S580/15)*(1+W580/200))/(H580/15)*100,0)</f>
        <v>#REF!</v>
      </c>
      <c r="Q580" s="147" t="e">
        <f>T20D35746[[#This Row],[スコア⑤]]/T20D35746[[#This Row],[スコア③]]</f>
        <v>#REF!</v>
      </c>
      <c r="R580" s="76" t="e">
        <f>#REF!+#REF!</f>
        <v>#REF!</v>
      </c>
      <c r="W580" s="109" t="e">
        <f>(T20D35746[[#This Row],[現金及び預金（億）]]-T20D35746[[#This Row],[負債（億）]])/T20D35746[[#This Row],[総資産]]*100</f>
        <v>#DIV/0!</v>
      </c>
    </row>
    <row r="581" spans="3:23" x14ac:dyDescent="0.25">
      <c r="C581" s="71" t="str">
        <f>IFERROR(_xll.RssMarket($A581,"市場部名称"),"")</f>
        <v/>
      </c>
      <c r="D581" s="55"/>
      <c r="E581" s="55" t="str">
        <f>IFERROR(_xll.RssMarket($A581,"前日比"),"")</f>
        <v/>
      </c>
      <c r="F581" s="75" t="str">
        <f>IFERROR(_xll.RssMarket($A581,"時価総額"),"")</f>
        <v/>
      </c>
      <c r="G581" s="75" t="e">
        <f>T20D35746[[#This Row],[時価総額]]/T20D35746[[#This Row],[現在値]]</f>
        <v>#VALUE!</v>
      </c>
      <c r="H581" s="20"/>
      <c r="I581" s="38"/>
      <c r="J581" s="20"/>
      <c r="K581" s="33"/>
      <c r="N581" s="89"/>
      <c r="O581" s="125" t="e">
        <f>ROUND(
 ((IF(OR(R581="",R581&lt;=0),20,R581)/20)
  *(L581/15))
 /(IFERROR(IF(H581&gt;0,H581,15),15)/15)
 *100,0)</f>
        <v>#REF!</v>
      </c>
      <c r="P581" s="125" t="e">
        <f>ROUND(((R581/20)*(L581/15)*(S581/15)*(1+W581/200))/(H581/15)*100,0)</f>
        <v>#REF!</v>
      </c>
      <c r="Q581" s="147" t="e">
        <f>T20D35746[[#This Row],[スコア⑤]]/T20D35746[[#This Row],[スコア③]]</f>
        <v>#REF!</v>
      </c>
      <c r="R581" s="76" t="e">
        <f>#REF!+#REF!</f>
        <v>#REF!</v>
      </c>
      <c r="W581" s="109" t="e">
        <f>(T20D35746[[#This Row],[現金及び預金（億）]]-T20D35746[[#This Row],[負債（億）]])/T20D35746[[#This Row],[総資産]]*100</f>
        <v>#DIV/0!</v>
      </c>
    </row>
    <row r="582" spans="3:23" x14ac:dyDescent="0.25">
      <c r="C582" s="71" t="str">
        <f>IFERROR(_xll.RssMarket($A582,"市場部名称"),"")</f>
        <v/>
      </c>
      <c r="D582" s="55"/>
      <c r="E582" s="55" t="str">
        <f>IFERROR(_xll.RssMarket($A582,"前日比"),"")</f>
        <v/>
      </c>
      <c r="F582" s="75" t="str">
        <f>IFERROR(_xll.RssMarket($A582,"時価総額"),"")</f>
        <v/>
      </c>
      <c r="G582" s="75" t="e">
        <f>T20D35746[[#This Row],[時価総額]]/T20D35746[[#This Row],[現在値]]</f>
        <v>#VALUE!</v>
      </c>
      <c r="H582" s="20"/>
      <c r="I582" s="38"/>
      <c r="J582" s="20"/>
      <c r="K582" s="33"/>
      <c r="N582" s="89"/>
      <c r="O582" s="125" t="e">
        <f>ROUND(
 ((IF(OR(R582="",R582&lt;=0),20,R582)/20)
  *(L582/15))
 /(IFERROR(IF(H582&gt;0,H582,15),15)/15)
 *100,0)</f>
        <v>#REF!</v>
      </c>
      <c r="P582" s="125" t="e">
        <f>ROUND(((R582/20)*(L582/15)*(S582/15)*(1+W582/200))/(H582/15)*100,0)</f>
        <v>#REF!</v>
      </c>
      <c r="Q582" s="147" t="e">
        <f>T20D35746[[#This Row],[スコア⑤]]/T20D35746[[#This Row],[スコア③]]</f>
        <v>#REF!</v>
      </c>
      <c r="R582" s="76" t="e">
        <f>#REF!+#REF!</f>
        <v>#REF!</v>
      </c>
      <c r="W582" s="109" t="e">
        <f>(T20D35746[[#This Row],[現金及び預金（億）]]-T20D35746[[#This Row],[負債（億）]])/T20D35746[[#This Row],[総資産]]*100</f>
        <v>#DIV/0!</v>
      </c>
    </row>
    <row r="583" spans="3:23" x14ac:dyDescent="0.25">
      <c r="C583" s="71" t="str">
        <f>IFERROR(_xll.RssMarket($A583,"市場部名称"),"")</f>
        <v/>
      </c>
      <c r="D583" s="55"/>
      <c r="E583" s="55" t="str">
        <f>IFERROR(_xll.RssMarket($A583,"前日比"),"")</f>
        <v/>
      </c>
      <c r="F583" s="75" t="str">
        <f>IFERROR(_xll.RssMarket($A583,"時価総額"),"")</f>
        <v/>
      </c>
      <c r="G583" s="75" t="e">
        <f>T20D35746[[#This Row],[時価総額]]/T20D35746[[#This Row],[現在値]]</f>
        <v>#VALUE!</v>
      </c>
      <c r="H583" s="20"/>
      <c r="I583" s="38"/>
      <c r="J583" s="20"/>
      <c r="K583" s="33"/>
      <c r="N583" s="89"/>
      <c r="O583" s="125" t="e">
        <f>ROUND(
 ((IF(OR(R583="",R583&lt;=0),20,R583)/20)
  *(L583/15))
 /(IFERROR(IF(H583&gt;0,H583,15),15)/15)
 *100,0)</f>
        <v>#REF!</v>
      </c>
      <c r="P583" s="125" t="e">
        <f>ROUND(((R583/20)*(L583/15)*(S583/15)*(1+W583/200))/(H583/15)*100,0)</f>
        <v>#REF!</v>
      </c>
      <c r="Q583" s="147" t="e">
        <f>T20D35746[[#This Row],[スコア⑤]]/T20D35746[[#This Row],[スコア③]]</f>
        <v>#REF!</v>
      </c>
      <c r="R583" s="76" t="e">
        <f>#REF!+#REF!</f>
        <v>#REF!</v>
      </c>
      <c r="W583" s="109" t="e">
        <f>(T20D35746[[#This Row],[現金及び預金（億）]]-T20D35746[[#This Row],[負債（億）]])/T20D35746[[#This Row],[総資産]]*100</f>
        <v>#DIV/0!</v>
      </c>
    </row>
    <row r="584" spans="3:23" x14ac:dyDescent="0.25">
      <c r="C584" s="71" t="str">
        <f>IFERROR(_xll.RssMarket($A584,"市場部名称"),"")</f>
        <v/>
      </c>
      <c r="D584" s="55"/>
      <c r="E584" s="55" t="str">
        <f>IFERROR(_xll.RssMarket($A584,"前日比"),"")</f>
        <v/>
      </c>
      <c r="F584" s="75" t="str">
        <f>IFERROR(_xll.RssMarket($A584,"時価総額"),"")</f>
        <v/>
      </c>
      <c r="G584" s="75" t="e">
        <f>T20D35746[[#This Row],[時価総額]]/T20D35746[[#This Row],[現在値]]</f>
        <v>#VALUE!</v>
      </c>
      <c r="H584" s="20"/>
      <c r="I584" s="38"/>
      <c r="J584" s="20"/>
      <c r="K584" s="33"/>
      <c r="N584" s="89"/>
      <c r="O584" s="125" t="e">
        <f>ROUND(
 ((IF(OR(R584="",R584&lt;=0),20,R584)/20)
  *(L584/15))
 /(IFERROR(IF(H584&gt;0,H584,15),15)/15)
 *100,0)</f>
        <v>#REF!</v>
      </c>
      <c r="P584" s="125" t="e">
        <f>ROUND(((R584/20)*(L584/15)*(S584/15)*(1+W584/200))/(H584/15)*100,0)</f>
        <v>#REF!</v>
      </c>
      <c r="Q584" s="147" t="e">
        <f>T20D35746[[#This Row],[スコア⑤]]/T20D35746[[#This Row],[スコア③]]</f>
        <v>#REF!</v>
      </c>
      <c r="R584" s="76" t="e">
        <f>#REF!+#REF!</f>
        <v>#REF!</v>
      </c>
      <c r="W584" s="109" t="e">
        <f>(T20D35746[[#This Row],[現金及び預金（億）]]-T20D35746[[#This Row],[負債（億）]])/T20D35746[[#This Row],[総資産]]*100</f>
        <v>#DIV/0!</v>
      </c>
    </row>
    <row r="585" spans="3:23" x14ac:dyDescent="0.25">
      <c r="C585" s="71" t="str">
        <f>IFERROR(_xll.RssMarket($A585,"市場部名称"),"")</f>
        <v/>
      </c>
      <c r="D585" s="55"/>
      <c r="E585" s="55" t="str">
        <f>IFERROR(_xll.RssMarket($A585,"前日比"),"")</f>
        <v/>
      </c>
      <c r="F585" s="75" t="str">
        <f>IFERROR(_xll.RssMarket($A585,"時価総額"),"")</f>
        <v/>
      </c>
      <c r="G585" s="75" t="e">
        <f>T20D35746[[#This Row],[時価総額]]/T20D35746[[#This Row],[現在値]]</f>
        <v>#VALUE!</v>
      </c>
      <c r="H585" s="20"/>
      <c r="I585" s="38"/>
      <c r="J585" s="20"/>
      <c r="K585" s="33"/>
      <c r="N585" s="89"/>
      <c r="O585" s="125" t="e">
        <f>ROUND(
 ((IF(OR(R585="",R585&lt;=0),20,R585)/20)
  *(L585/15))
 /(IFERROR(IF(H585&gt;0,H585,15),15)/15)
 *100,0)</f>
        <v>#REF!</v>
      </c>
      <c r="P585" s="125" t="e">
        <f>ROUND(((R585/20)*(L585/15)*(S585/15)*(1+W585/200))/(H585/15)*100,0)</f>
        <v>#REF!</v>
      </c>
      <c r="Q585" s="147" t="e">
        <f>T20D35746[[#This Row],[スコア⑤]]/T20D35746[[#This Row],[スコア③]]</f>
        <v>#REF!</v>
      </c>
      <c r="R585" s="76" t="e">
        <f>#REF!+#REF!</f>
        <v>#REF!</v>
      </c>
      <c r="W585" s="109" t="e">
        <f>(T20D35746[[#This Row],[現金及び預金（億）]]-T20D35746[[#This Row],[負債（億）]])/T20D35746[[#This Row],[総資産]]*100</f>
        <v>#DIV/0!</v>
      </c>
    </row>
    <row r="586" spans="3:23" x14ac:dyDescent="0.25">
      <c r="C586" s="71" t="str">
        <f>IFERROR(_xll.RssMarket($A586,"市場部名称"),"")</f>
        <v/>
      </c>
      <c r="D586" s="55"/>
      <c r="E586" s="55" t="str">
        <f>IFERROR(_xll.RssMarket($A586,"前日比"),"")</f>
        <v/>
      </c>
      <c r="F586" s="75" t="str">
        <f>IFERROR(_xll.RssMarket($A586,"時価総額"),"")</f>
        <v/>
      </c>
      <c r="G586" s="75" t="e">
        <f>T20D35746[[#This Row],[時価総額]]/T20D35746[[#This Row],[現在値]]</f>
        <v>#VALUE!</v>
      </c>
      <c r="H586" s="20"/>
      <c r="I586" s="38"/>
      <c r="J586" s="20"/>
      <c r="K586" s="33"/>
      <c r="N586" s="89"/>
      <c r="O586" s="125" t="e">
        <f>ROUND(
 ((IF(OR(R586="",R586&lt;=0),20,R586)/20)
  *(L586/15))
 /(IFERROR(IF(H586&gt;0,H586,15),15)/15)
 *100,0)</f>
        <v>#REF!</v>
      </c>
      <c r="P586" s="125" t="e">
        <f>ROUND(((R586/20)*(L586/15)*(S586/15)*(1+W586/200))/(H586/15)*100,0)</f>
        <v>#REF!</v>
      </c>
      <c r="Q586" s="147" t="e">
        <f>T20D35746[[#This Row],[スコア⑤]]/T20D35746[[#This Row],[スコア③]]</f>
        <v>#REF!</v>
      </c>
      <c r="R586" s="76" t="e">
        <f>#REF!+#REF!</f>
        <v>#REF!</v>
      </c>
      <c r="W586" s="109" t="e">
        <f>(T20D35746[[#This Row],[現金及び預金（億）]]-T20D35746[[#This Row],[負債（億）]])/T20D35746[[#This Row],[総資産]]*100</f>
        <v>#DIV/0!</v>
      </c>
    </row>
    <row r="587" spans="3:23" x14ac:dyDescent="0.25">
      <c r="C587" s="71" t="str">
        <f>IFERROR(_xll.RssMarket($A587,"市場部名称"),"")</f>
        <v/>
      </c>
      <c r="D587" s="55"/>
      <c r="E587" s="55" t="str">
        <f>IFERROR(_xll.RssMarket($A587,"前日比"),"")</f>
        <v/>
      </c>
      <c r="F587" s="75" t="str">
        <f>IFERROR(_xll.RssMarket($A587,"時価総額"),"")</f>
        <v/>
      </c>
      <c r="G587" s="75" t="e">
        <f>T20D35746[[#This Row],[時価総額]]/T20D35746[[#This Row],[現在値]]</f>
        <v>#VALUE!</v>
      </c>
      <c r="H587" s="20"/>
      <c r="I587" s="38"/>
      <c r="J587" s="20"/>
      <c r="K587" s="33"/>
      <c r="N587" s="89"/>
      <c r="O587" s="125" t="e">
        <f>ROUND(
 ((IF(OR(R587="",R587&lt;=0),20,R587)/20)
  *(L587/15))
 /(IFERROR(IF(H587&gt;0,H587,15),15)/15)
 *100,0)</f>
        <v>#REF!</v>
      </c>
      <c r="P587" s="125" t="e">
        <f>ROUND(((R587/20)*(L587/15)*(S587/15)*(1+W587/200))/(H587/15)*100,0)</f>
        <v>#REF!</v>
      </c>
      <c r="Q587" s="147" t="e">
        <f>T20D35746[[#This Row],[スコア⑤]]/T20D35746[[#This Row],[スコア③]]</f>
        <v>#REF!</v>
      </c>
      <c r="R587" s="76" t="e">
        <f>#REF!+#REF!</f>
        <v>#REF!</v>
      </c>
      <c r="W587" s="109" t="e">
        <f>(T20D35746[[#This Row],[現金及び預金（億）]]-T20D35746[[#This Row],[負債（億）]])/T20D35746[[#This Row],[総資産]]*100</f>
        <v>#DIV/0!</v>
      </c>
    </row>
    <row r="588" spans="3:23" x14ac:dyDescent="0.25">
      <c r="C588" s="71" t="str">
        <f>IFERROR(_xll.RssMarket($A588,"市場部名称"),"")</f>
        <v/>
      </c>
      <c r="D588" s="55"/>
      <c r="E588" s="55" t="str">
        <f>IFERROR(_xll.RssMarket($A588,"前日比"),"")</f>
        <v/>
      </c>
      <c r="F588" s="75" t="str">
        <f>IFERROR(_xll.RssMarket($A588,"時価総額"),"")</f>
        <v/>
      </c>
      <c r="G588" s="75" t="e">
        <f>T20D35746[[#This Row],[時価総額]]/T20D35746[[#This Row],[現在値]]</f>
        <v>#VALUE!</v>
      </c>
      <c r="H588" s="20"/>
      <c r="I588" s="38"/>
      <c r="J588" s="20"/>
      <c r="K588" s="33"/>
      <c r="N588" s="89"/>
      <c r="O588" s="125" t="e">
        <f>ROUND(
 ((IF(OR(R588="",R588&lt;=0),20,R588)/20)
  *(L588/15))
 /(IFERROR(IF(H588&gt;0,H588,15),15)/15)
 *100,0)</f>
        <v>#REF!</v>
      </c>
      <c r="P588" s="125" t="e">
        <f>ROUND(((R588/20)*(L588/15)*(S588/15)*(1+W588/200))/(H588/15)*100,0)</f>
        <v>#REF!</v>
      </c>
      <c r="Q588" s="147" t="e">
        <f>T20D35746[[#This Row],[スコア⑤]]/T20D35746[[#This Row],[スコア③]]</f>
        <v>#REF!</v>
      </c>
      <c r="R588" s="76" t="e">
        <f>#REF!+#REF!</f>
        <v>#REF!</v>
      </c>
      <c r="W588" s="109" t="e">
        <f>(T20D35746[[#This Row],[現金及び預金（億）]]-T20D35746[[#This Row],[負債（億）]])/T20D35746[[#This Row],[総資産]]*100</f>
        <v>#DIV/0!</v>
      </c>
    </row>
    <row r="589" spans="3:23" x14ac:dyDescent="0.25">
      <c r="C589" s="71" t="str">
        <f>IFERROR(_xll.RssMarket($A589,"市場部名称"),"")</f>
        <v/>
      </c>
      <c r="D589" s="55"/>
      <c r="E589" s="55" t="str">
        <f>IFERROR(_xll.RssMarket($A589,"前日比"),"")</f>
        <v/>
      </c>
      <c r="F589" s="75" t="str">
        <f>IFERROR(_xll.RssMarket($A589,"時価総額"),"")</f>
        <v/>
      </c>
      <c r="G589" s="75" t="e">
        <f>T20D35746[[#This Row],[時価総額]]/T20D35746[[#This Row],[現在値]]</f>
        <v>#VALUE!</v>
      </c>
      <c r="H589" s="20"/>
      <c r="I589" s="38"/>
      <c r="J589" s="20"/>
      <c r="K589" s="33"/>
      <c r="N589" s="89"/>
      <c r="O589" s="125" t="e">
        <f>ROUND(
 ((IF(OR(R589="",R589&lt;=0),20,R589)/20)
  *(L589/15))
 /(IFERROR(IF(H589&gt;0,H589,15),15)/15)
 *100,0)</f>
        <v>#REF!</v>
      </c>
      <c r="P589" s="125" t="e">
        <f>ROUND(((R589/20)*(L589/15)*(S589/15)*(1+W589/200))/(H589/15)*100,0)</f>
        <v>#REF!</v>
      </c>
      <c r="Q589" s="147" t="e">
        <f>T20D35746[[#This Row],[スコア⑤]]/T20D35746[[#This Row],[スコア③]]</f>
        <v>#REF!</v>
      </c>
      <c r="R589" s="76" t="e">
        <f>#REF!+#REF!</f>
        <v>#REF!</v>
      </c>
      <c r="W589" s="109" t="e">
        <f>(T20D35746[[#This Row],[現金及び預金（億）]]-T20D35746[[#This Row],[負債（億）]])/T20D35746[[#This Row],[総資産]]*100</f>
        <v>#DIV/0!</v>
      </c>
    </row>
    <row r="590" spans="3:23" x14ac:dyDescent="0.25">
      <c r="C590" s="71" t="str">
        <f>IFERROR(_xll.RssMarket($A590,"市場部名称"),"")</f>
        <v/>
      </c>
      <c r="D590" s="55"/>
      <c r="E590" s="55" t="str">
        <f>IFERROR(_xll.RssMarket($A590,"前日比"),"")</f>
        <v/>
      </c>
      <c r="F590" s="75" t="str">
        <f>IFERROR(_xll.RssMarket($A590,"時価総額"),"")</f>
        <v/>
      </c>
      <c r="G590" s="75" t="e">
        <f>T20D35746[[#This Row],[時価総額]]/T20D35746[[#This Row],[現在値]]</f>
        <v>#VALUE!</v>
      </c>
      <c r="H590" s="20"/>
      <c r="I590" s="38"/>
      <c r="J590" s="20"/>
      <c r="K590" s="33"/>
      <c r="N590" s="89"/>
      <c r="O590" s="125" t="e">
        <f>ROUND(
 ((IF(OR(R590="",R590&lt;=0),20,R590)/20)
  *(L590/15))
 /(IFERROR(IF(H590&gt;0,H590,15),15)/15)
 *100,0)</f>
        <v>#REF!</v>
      </c>
      <c r="P590" s="125" t="e">
        <f>ROUND(((R590/20)*(L590/15)*(S590/15)*(1+W590/200))/(H590/15)*100,0)</f>
        <v>#REF!</v>
      </c>
      <c r="Q590" s="147" t="e">
        <f>T20D35746[[#This Row],[スコア⑤]]/T20D35746[[#This Row],[スコア③]]</f>
        <v>#REF!</v>
      </c>
      <c r="R590" s="76" t="e">
        <f>#REF!+#REF!</f>
        <v>#REF!</v>
      </c>
      <c r="W590" s="109" t="e">
        <f>(T20D35746[[#This Row],[現金及び預金（億）]]-T20D35746[[#This Row],[負債（億）]])/T20D35746[[#This Row],[総資産]]*100</f>
        <v>#DIV/0!</v>
      </c>
    </row>
    <row r="591" spans="3:23" x14ac:dyDescent="0.25">
      <c r="C591" s="71" t="str">
        <f>IFERROR(_xll.RssMarket($A591,"市場部名称"),"")</f>
        <v/>
      </c>
      <c r="D591" s="55"/>
      <c r="E591" s="55" t="str">
        <f>IFERROR(_xll.RssMarket($A591,"前日比"),"")</f>
        <v/>
      </c>
      <c r="F591" s="75" t="str">
        <f>IFERROR(_xll.RssMarket($A591,"時価総額"),"")</f>
        <v/>
      </c>
      <c r="G591" s="75" t="e">
        <f>T20D35746[[#This Row],[時価総額]]/T20D35746[[#This Row],[現在値]]</f>
        <v>#VALUE!</v>
      </c>
      <c r="H591" s="20"/>
      <c r="I591" s="38"/>
      <c r="J591" s="20"/>
      <c r="K591" s="33"/>
      <c r="N591" s="89"/>
      <c r="O591" s="125" t="e">
        <f>ROUND(
 ((IF(OR(R591="",R591&lt;=0),20,R591)/20)
  *(L591/15))
 /(IFERROR(IF(H591&gt;0,H591,15),15)/15)
 *100,0)</f>
        <v>#REF!</v>
      </c>
      <c r="P591" s="125" t="e">
        <f>ROUND(((R591/20)*(L591/15)*(S591/15)*(1+W591/200))/(H591/15)*100,0)</f>
        <v>#REF!</v>
      </c>
      <c r="Q591" s="147" t="e">
        <f>T20D35746[[#This Row],[スコア⑤]]/T20D35746[[#This Row],[スコア③]]</f>
        <v>#REF!</v>
      </c>
      <c r="R591" s="76" t="e">
        <f>#REF!+#REF!</f>
        <v>#REF!</v>
      </c>
      <c r="W591" s="109" t="e">
        <f>(T20D35746[[#This Row],[現金及び預金（億）]]-T20D35746[[#This Row],[負債（億）]])/T20D35746[[#This Row],[総資産]]*100</f>
        <v>#DIV/0!</v>
      </c>
    </row>
    <row r="592" spans="3:23" x14ac:dyDescent="0.25">
      <c r="C592" s="71" t="str">
        <f>IFERROR(_xll.RssMarket($A592,"市場部名称"),"")</f>
        <v/>
      </c>
      <c r="D592" s="55"/>
      <c r="E592" s="55" t="str">
        <f>IFERROR(_xll.RssMarket($A592,"前日比"),"")</f>
        <v/>
      </c>
      <c r="F592" s="75" t="str">
        <f>IFERROR(_xll.RssMarket($A592,"時価総額"),"")</f>
        <v/>
      </c>
      <c r="G592" s="75" t="e">
        <f>T20D35746[[#This Row],[時価総額]]/T20D35746[[#This Row],[現在値]]</f>
        <v>#VALUE!</v>
      </c>
      <c r="H592" s="20"/>
      <c r="I592" s="38"/>
      <c r="J592" s="20"/>
      <c r="K592" s="33"/>
      <c r="N592" s="89"/>
      <c r="O592" s="125" t="e">
        <f>ROUND(
 ((IF(OR(R592="",R592&lt;=0),20,R592)/20)
  *(L592/15))
 /(IFERROR(IF(H592&gt;0,H592,15),15)/15)
 *100,0)</f>
        <v>#REF!</v>
      </c>
      <c r="P592" s="125" t="e">
        <f>ROUND(((R592/20)*(L592/15)*(S592/15)*(1+W592/200))/(H592/15)*100,0)</f>
        <v>#REF!</v>
      </c>
      <c r="Q592" s="147" t="e">
        <f>T20D35746[[#This Row],[スコア⑤]]/T20D35746[[#This Row],[スコア③]]</f>
        <v>#REF!</v>
      </c>
      <c r="R592" s="76" t="e">
        <f>#REF!+#REF!</f>
        <v>#REF!</v>
      </c>
      <c r="W592" s="109" t="e">
        <f>(T20D35746[[#This Row],[現金及び預金（億）]]-T20D35746[[#This Row],[負債（億）]])/T20D35746[[#This Row],[総資産]]*100</f>
        <v>#DIV/0!</v>
      </c>
    </row>
    <row r="593" spans="3:23" x14ac:dyDescent="0.25">
      <c r="C593" s="71" t="str">
        <f>IFERROR(_xll.RssMarket($A593,"市場部名称"),"")</f>
        <v/>
      </c>
      <c r="D593" s="55"/>
      <c r="E593" s="55" t="str">
        <f>IFERROR(_xll.RssMarket($A593,"前日比"),"")</f>
        <v/>
      </c>
      <c r="F593" s="75" t="str">
        <f>IFERROR(_xll.RssMarket($A593,"時価総額"),"")</f>
        <v/>
      </c>
      <c r="G593" s="75" t="e">
        <f>T20D35746[[#This Row],[時価総額]]/T20D35746[[#This Row],[現在値]]</f>
        <v>#VALUE!</v>
      </c>
      <c r="H593" s="20"/>
      <c r="I593" s="38"/>
      <c r="J593" s="20"/>
      <c r="K593" s="33"/>
      <c r="N593" s="89"/>
      <c r="O593" s="125" t="e">
        <f>ROUND(
 ((IF(OR(R593="",R593&lt;=0),20,R593)/20)
  *(L593/15))
 /(IFERROR(IF(H593&gt;0,H593,15),15)/15)
 *100,0)</f>
        <v>#REF!</v>
      </c>
      <c r="P593" s="125" t="e">
        <f>ROUND(((R593/20)*(L593/15)*(S593/15)*(1+W593/200))/(H593/15)*100,0)</f>
        <v>#REF!</v>
      </c>
      <c r="Q593" s="147" t="e">
        <f>T20D35746[[#This Row],[スコア⑤]]/T20D35746[[#This Row],[スコア③]]</f>
        <v>#REF!</v>
      </c>
      <c r="R593" s="76" t="e">
        <f>#REF!+#REF!</f>
        <v>#REF!</v>
      </c>
      <c r="W593" s="109" t="e">
        <f>(T20D35746[[#This Row],[現金及び預金（億）]]-T20D35746[[#This Row],[負債（億）]])/T20D35746[[#This Row],[総資産]]*100</f>
        <v>#DIV/0!</v>
      </c>
    </row>
    <row r="594" spans="3:23" x14ac:dyDescent="0.25">
      <c r="C594" s="71" t="str">
        <f>IFERROR(_xll.RssMarket($A594,"市場部名称"),"")</f>
        <v/>
      </c>
      <c r="D594" s="55"/>
      <c r="E594" s="55" t="str">
        <f>IFERROR(_xll.RssMarket($A594,"前日比"),"")</f>
        <v/>
      </c>
      <c r="F594" s="75" t="str">
        <f>IFERROR(_xll.RssMarket($A594,"時価総額"),"")</f>
        <v/>
      </c>
      <c r="G594" s="75" t="e">
        <f>T20D35746[[#This Row],[時価総額]]/T20D35746[[#This Row],[現在値]]</f>
        <v>#VALUE!</v>
      </c>
      <c r="H594" s="20"/>
      <c r="I594" s="38"/>
      <c r="J594" s="20"/>
      <c r="K594" s="33"/>
      <c r="N594" s="89"/>
      <c r="O594" s="125" t="e">
        <f>ROUND(
 ((IF(OR(R594="",R594&lt;=0),20,R594)/20)
  *(L594/15))
 /(IFERROR(IF(H594&gt;0,H594,15),15)/15)
 *100,0)</f>
        <v>#REF!</v>
      </c>
      <c r="P594" s="125" t="e">
        <f>ROUND(((R594/20)*(L594/15)*(S594/15)*(1+W594/200))/(H594/15)*100,0)</f>
        <v>#REF!</v>
      </c>
      <c r="Q594" s="147" t="e">
        <f>T20D35746[[#This Row],[スコア⑤]]/T20D35746[[#This Row],[スコア③]]</f>
        <v>#REF!</v>
      </c>
      <c r="R594" s="76" t="e">
        <f>#REF!+#REF!</f>
        <v>#REF!</v>
      </c>
      <c r="W594" s="109" t="e">
        <f>(T20D35746[[#This Row],[現金及び預金（億）]]-T20D35746[[#This Row],[負債（億）]])/T20D35746[[#This Row],[総資産]]*100</f>
        <v>#DIV/0!</v>
      </c>
    </row>
    <row r="595" spans="3:23" x14ac:dyDescent="0.25">
      <c r="C595" s="71" t="str">
        <f>IFERROR(_xll.RssMarket($A595,"市場部名称"),"")</f>
        <v/>
      </c>
      <c r="D595" s="55"/>
      <c r="E595" s="55" t="str">
        <f>IFERROR(_xll.RssMarket($A595,"前日比"),"")</f>
        <v/>
      </c>
      <c r="F595" s="75" t="str">
        <f>IFERROR(_xll.RssMarket($A595,"時価総額"),"")</f>
        <v/>
      </c>
      <c r="G595" s="75" t="e">
        <f>T20D35746[[#This Row],[時価総額]]/T20D35746[[#This Row],[現在値]]</f>
        <v>#VALUE!</v>
      </c>
      <c r="H595" s="20"/>
      <c r="I595" s="38"/>
      <c r="J595" s="20"/>
      <c r="K595" s="33"/>
      <c r="N595" s="89"/>
      <c r="O595" s="125" t="e">
        <f>ROUND(
 ((IF(OR(R595="",R595&lt;=0),20,R595)/20)
  *(L595/15))
 /(IFERROR(IF(H595&gt;0,H595,15),15)/15)
 *100,0)</f>
        <v>#REF!</v>
      </c>
      <c r="P595" s="125" t="e">
        <f>ROUND(((R595/20)*(L595/15)*(S595/15)*(1+W595/200))/(H595/15)*100,0)</f>
        <v>#REF!</v>
      </c>
      <c r="Q595" s="147" t="e">
        <f>T20D35746[[#This Row],[スコア⑤]]/T20D35746[[#This Row],[スコア③]]</f>
        <v>#REF!</v>
      </c>
      <c r="R595" s="76" t="e">
        <f>#REF!+#REF!</f>
        <v>#REF!</v>
      </c>
      <c r="W595" s="109" t="e">
        <f>(T20D35746[[#This Row],[現金及び預金（億）]]-T20D35746[[#This Row],[負債（億）]])/T20D35746[[#This Row],[総資産]]*100</f>
        <v>#DIV/0!</v>
      </c>
    </row>
    <row r="596" spans="3:23" x14ac:dyDescent="0.25">
      <c r="C596" s="71" t="str">
        <f>IFERROR(_xll.RssMarket($A596,"市場部名称"),"")</f>
        <v/>
      </c>
      <c r="D596" s="55"/>
      <c r="E596" s="55" t="str">
        <f>IFERROR(_xll.RssMarket($A596,"前日比"),"")</f>
        <v/>
      </c>
      <c r="F596" s="75" t="str">
        <f>IFERROR(_xll.RssMarket($A596,"時価総額"),"")</f>
        <v/>
      </c>
      <c r="G596" s="75" t="e">
        <f>T20D35746[[#This Row],[時価総額]]/T20D35746[[#This Row],[現在値]]</f>
        <v>#VALUE!</v>
      </c>
      <c r="H596" s="20"/>
      <c r="I596" s="38"/>
      <c r="J596" s="20"/>
      <c r="K596" s="33"/>
      <c r="N596" s="89"/>
      <c r="O596" s="125" t="e">
        <f>ROUND(
 ((IF(OR(R596="",R596&lt;=0),20,R596)/20)
  *(L596/15))
 /(IFERROR(IF(H596&gt;0,H596,15),15)/15)
 *100,0)</f>
        <v>#REF!</v>
      </c>
      <c r="P596" s="125" t="e">
        <f>ROUND(((R596/20)*(L596/15)*(S596/15)*(1+W596/200))/(H596/15)*100,0)</f>
        <v>#REF!</v>
      </c>
      <c r="Q596" s="147" t="e">
        <f>T20D35746[[#This Row],[スコア⑤]]/T20D35746[[#This Row],[スコア③]]</f>
        <v>#REF!</v>
      </c>
      <c r="R596" s="76" t="e">
        <f>#REF!+#REF!</f>
        <v>#REF!</v>
      </c>
      <c r="W596" s="109" t="e">
        <f>(T20D35746[[#This Row],[現金及び預金（億）]]-T20D35746[[#This Row],[負債（億）]])/T20D35746[[#This Row],[総資産]]*100</f>
        <v>#DIV/0!</v>
      </c>
    </row>
    <row r="597" spans="3:23" x14ac:dyDescent="0.25">
      <c r="C597" s="71" t="str">
        <f>IFERROR(_xll.RssMarket($A597,"市場部名称"),"")</f>
        <v/>
      </c>
      <c r="D597" s="55"/>
      <c r="E597" s="55" t="str">
        <f>IFERROR(_xll.RssMarket($A597,"前日比"),"")</f>
        <v/>
      </c>
      <c r="F597" s="75" t="str">
        <f>IFERROR(_xll.RssMarket($A597,"時価総額"),"")</f>
        <v/>
      </c>
      <c r="G597" s="75" t="e">
        <f>T20D35746[[#This Row],[時価総額]]/T20D35746[[#This Row],[現在値]]</f>
        <v>#VALUE!</v>
      </c>
      <c r="H597" s="20"/>
      <c r="I597" s="38"/>
      <c r="J597" s="20"/>
      <c r="K597" s="33"/>
      <c r="N597" s="89"/>
      <c r="O597" s="125" t="e">
        <f>ROUND(
 ((IF(OR(R597="",R597&lt;=0),20,R597)/20)
  *(L597/15))
 /(IFERROR(IF(H597&gt;0,H597,15),15)/15)
 *100,0)</f>
        <v>#REF!</v>
      </c>
      <c r="P597" s="125" t="e">
        <f>ROUND(((R597/20)*(L597/15)*(S597/15)*(1+W597/200))/(H597/15)*100,0)</f>
        <v>#REF!</v>
      </c>
      <c r="Q597" s="147" t="e">
        <f>T20D35746[[#This Row],[スコア⑤]]/T20D35746[[#This Row],[スコア③]]</f>
        <v>#REF!</v>
      </c>
      <c r="R597" s="76" t="e">
        <f>#REF!+#REF!</f>
        <v>#REF!</v>
      </c>
      <c r="W597" s="109" t="e">
        <f>(T20D35746[[#This Row],[現金及び預金（億）]]-T20D35746[[#This Row],[負債（億）]])/T20D35746[[#This Row],[総資産]]*100</f>
        <v>#DIV/0!</v>
      </c>
    </row>
    <row r="598" spans="3:23" x14ac:dyDescent="0.25">
      <c r="C598" s="71" t="str">
        <f>IFERROR(_xll.RssMarket($A598,"市場部名称"),"")</f>
        <v/>
      </c>
      <c r="D598" s="55"/>
      <c r="E598" s="55" t="str">
        <f>IFERROR(_xll.RssMarket($A598,"前日比"),"")</f>
        <v/>
      </c>
      <c r="F598" s="75" t="str">
        <f>IFERROR(_xll.RssMarket($A598,"時価総額"),"")</f>
        <v/>
      </c>
      <c r="G598" s="75" t="e">
        <f>T20D35746[[#This Row],[時価総額]]/T20D35746[[#This Row],[現在値]]</f>
        <v>#VALUE!</v>
      </c>
      <c r="H598" s="20"/>
      <c r="I598" s="38"/>
      <c r="J598" s="20"/>
      <c r="K598" s="33"/>
      <c r="N598" s="89"/>
      <c r="O598" s="125" t="e">
        <f>ROUND(
 ((IF(OR(R598="",R598&lt;=0),20,R598)/20)
  *(L598/15))
 /(IFERROR(IF(H598&gt;0,H598,15),15)/15)
 *100,0)</f>
        <v>#REF!</v>
      </c>
      <c r="P598" s="125" t="e">
        <f>ROUND(((R598/20)*(L598/15)*(S598/15)*(1+W598/200))/(H598/15)*100,0)</f>
        <v>#REF!</v>
      </c>
      <c r="Q598" s="147" t="e">
        <f>T20D35746[[#This Row],[スコア⑤]]/T20D35746[[#This Row],[スコア③]]</f>
        <v>#REF!</v>
      </c>
      <c r="R598" s="76" t="e">
        <f>#REF!+#REF!</f>
        <v>#REF!</v>
      </c>
      <c r="W598" s="109" t="e">
        <f>(T20D35746[[#This Row],[現金及び預金（億）]]-T20D35746[[#This Row],[負債（億）]])/T20D35746[[#This Row],[総資産]]*100</f>
        <v>#DIV/0!</v>
      </c>
    </row>
    <row r="599" spans="3:23" x14ac:dyDescent="0.25">
      <c r="C599" s="71" t="str">
        <f>IFERROR(_xll.RssMarket($A599,"市場部名称"),"")</f>
        <v/>
      </c>
      <c r="D599" s="55"/>
      <c r="E599" s="55" t="str">
        <f>IFERROR(_xll.RssMarket($A599,"前日比"),"")</f>
        <v/>
      </c>
      <c r="F599" s="75" t="str">
        <f>IFERROR(_xll.RssMarket($A599,"時価総額"),"")</f>
        <v/>
      </c>
      <c r="G599" s="75" t="e">
        <f>T20D35746[[#This Row],[時価総額]]/T20D35746[[#This Row],[現在値]]</f>
        <v>#VALUE!</v>
      </c>
      <c r="H599" s="20"/>
      <c r="I599" s="38"/>
      <c r="J599" s="20"/>
      <c r="K599" s="33"/>
      <c r="N599" s="89"/>
      <c r="O599" s="125" t="e">
        <f>ROUND(
 ((IF(OR(R599="",R599&lt;=0),20,R599)/20)
  *(L599/15))
 /(IFERROR(IF(H599&gt;0,H599,15),15)/15)
 *100,0)</f>
        <v>#REF!</v>
      </c>
      <c r="P599" s="125" t="e">
        <f>ROUND(((R599/20)*(L599/15)*(S599/15)*(1+W599/200))/(H599/15)*100,0)</f>
        <v>#REF!</v>
      </c>
      <c r="Q599" s="147" t="e">
        <f>T20D35746[[#This Row],[スコア⑤]]/T20D35746[[#This Row],[スコア③]]</f>
        <v>#REF!</v>
      </c>
      <c r="R599" s="76" t="e">
        <f>#REF!+#REF!</f>
        <v>#REF!</v>
      </c>
      <c r="W599" s="109" t="e">
        <f>(T20D35746[[#This Row],[現金及び預金（億）]]-T20D35746[[#This Row],[負債（億）]])/T20D35746[[#This Row],[総資産]]*100</f>
        <v>#DIV/0!</v>
      </c>
    </row>
    <row r="600" spans="3:23" x14ac:dyDescent="0.25">
      <c r="C600" s="71" t="str">
        <f>IFERROR(_xll.RssMarket($A600,"市場部名称"),"")</f>
        <v/>
      </c>
      <c r="D600" s="55"/>
      <c r="E600" s="55" t="str">
        <f>IFERROR(_xll.RssMarket($A600,"前日比"),"")</f>
        <v/>
      </c>
      <c r="F600" s="75" t="str">
        <f>IFERROR(_xll.RssMarket($A600,"時価総額"),"")</f>
        <v/>
      </c>
      <c r="G600" s="75" t="e">
        <f>T20D35746[[#This Row],[時価総額]]/T20D35746[[#This Row],[現在値]]</f>
        <v>#VALUE!</v>
      </c>
      <c r="H600" s="20"/>
      <c r="I600" s="38"/>
      <c r="J600" s="20"/>
      <c r="K600" s="33"/>
      <c r="N600" s="89"/>
      <c r="O600" s="125" t="e">
        <f>ROUND(
 ((IF(OR(R600="",R600&lt;=0),20,R600)/20)
  *(L600/15))
 /(IFERROR(IF(H600&gt;0,H600,15),15)/15)
 *100,0)</f>
        <v>#REF!</v>
      </c>
      <c r="P600" s="125" t="e">
        <f>ROUND(((R600/20)*(L600/15)*(S600/15)*(1+W600/200))/(H600/15)*100,0)</f>
        <v>#REF!</v>
      </c>
      <c r="Q600" s="147" t="e">
        <f>T20D35746[[#This Row],[スコア⑤]]/T20D35746[[#This Row],[スコア③]]</f>
        <v>#REF!</v>
      </c>
      <c r="R600" s="76" t="e">
        <f>#REF!+#REF!</f>
        <v>#REF!</v>
      </c>
      <c r="W600" s="109" t="e">
        <f>(T20D35746[[#This Row],[現金及び預金（億）]]-T20D35746[[#This Row],[負債（億）]])/T20D35746[[#This Row],[総資産]]*100</f>
        <v>#DIV/0!</v>
      </c>
    </row>
    <row r="601" spans="3:23" x14ac:dyDescent="0.25">
      <c r="C601" s="71" t="str">
        <f>IFERROR(_xll.RssMarket($A601,"市場部名称"),"")</f>
        <v/>
      </c>
      <c r="D601" s="55"/>
      <c r="E601" s="55" t="str">
        <f>IFERROR(_xll.RssMarket($A601,"前日比"),"")</f>
        <v/>
      </c>
      <c r="F601" s="75" t="str">
        <f>IFERROR(_xll.RssMarket($A601,"時価総額"),"")</f>
        <v/>
      </c>
      <c r="G601" s="75" t="e">
        <f>T20D35746[[#This Row],[時価総額]]/T20D35746[[#This Row],[現在値]]</f>
        <v>#VALUE!</v>
      </c>
      <c r="H601" s="20"/>
      <c r="I601" s="38"/>
      <c r="J601" s="20"/>
      <c r="K601" s="33"/>
      <c r="N601" s="89"/>
      <c r="O601" s="125" t="e">
        <f>ROUND(
 ((IF(OR(R601="",R601&lt;=0),20,R601)/20)
  *(L601/15))
 /(IFERROR(IF(H601&gt;0,H601,15),15)/15)
 *100,0)</f>
        <v>#REF!</v>
      </c>
      <c r="P601" s="125" t="e">
        <f>ROUND(((R601/20)*(L601/15)*(S601/15)*(1+W601/200))/(H601/15)*100,0)</f>
        <v>#REF!</v>
      </c>
      <c r="Q601" s="147" t="e">
        <f>T20D35746[[#This Row],[スコア⑤]]/T20D35746[[#This Row],[スコア③]]</f>
        <v>#REF!</v>
      </c>
      <c r="R601" s="76" t="e">
        <f>#REF!+#REF!</f>
        <v>#REF!</v>
      </c>
      <c r="W601" s="109" t="e">
        <f>(T20D35746[[#This Row],[現金及び預金（億）]]-T20D35746[[#This Row],[負債（億）]])/T20D35746[[#This Row],[総資産]]*100</f>
        <v>#DIV/0!</v>
      </c>
    </row>
    <row r="602" spans="3:23" x14ac:dyDescent="0.25">
      <c r="C602" s="71" t="str">
        <f>IFERROR(_xll.RssMarket($A602,"市場部名称"),"")</f>
        <v/>
      </c>
      <c r="D602" s="55"/>
      <c r="E602" s="55" t="str">
        <f>IFERROR(_xll.RssMarket($A602,"前日比"),"")</f>
        <v/>
      </c>
      <c r="F602" s="75" t="str">
        <f>IFERROR(_xll.RssMarket($A602,"時価総額"),"")</f>
        <v/>
      </c>
      <c r="G602" s="75" t="e">
        <f>T20D35746[[#This Row],[時価総額]]/T20D35746[[#This Row],[現在値]]</f>
        <v>#VALUE!</v>
      </c>
      <c r="H602" s="20"/>
      <c r="I602" s="38"/>
      <c r="J602" s="20"/>
      <c r="K602" s="33"/>
      <c r="N602" s="89"/>
      <c r="O602" s="125" t="e">
        <f>ROUND(
 ((IF(OR(R602="",R602&lt;=0),20,R602)/20)
  *(L602/15))
 /(IFERROR(IF(H602&gt;0,H602,15),15)/15)
 *100,0)</f>
        <v>#REF!</v>
      </c>
      <c r="P602" s="125" t="e">
        <f>ROUND(((R602/20)*(L602/15)*(S602/15)*(1+W602/200))/(H602/15)*100,0)</f>
        <v>#REF!</v>
      </c>
      <c r="Q602" s="147" t="e">
        <f>T20D35746[[#This Row],[スコア⑤]]/T20D35746[[#This Row],[スコア③]]</f>
        <v>#REF!</v>
      </c>
      <c r="R602" s="76" t="e">
        <f>#REF!+#REF!</f>
        <v>#REF!</v>
      </c>
      <c r="W602" s="109" t="e">
        <f>(T20D35746[[#This Row],[現金及び預金（億）]]-T20D35746[[#This Row],[負債（億）]])/T20D35746[[#This Row],[総資産]]*100</f>
        <v>#DIV/0!</v>
      </c>
    </row>
    <row r="603" spans="3:23" x14ac:dyDescent="0.25">
      <c r="C603" s="71" t="str">
        <f>IFERROR(_xll.RssMarket($A603,"市場部名称"),"")</f>
        <v/>
      </c>
      <c r="D603" s="55"/>
      <c r="E603" s="55" t="str">
        <f>IFERROR(_xll.RssMarket($A603,"前日比"),"")</f>
        <v/>
      </c>
      <c r="F603" s="75" t="str">
        <f>IFERROR(_xll.RssMarket($A603,"時価総額"),"")</f>
        <v/>
      </c>
      <c r="G603" s="75" t="e">
        <f>T20D35746[[#This Row],[時価総額]]/T20D35746[[#This Row],[現在値]]</f>
        <v>#VALUE!</v>
      </c>
      <c r="H603" s="20"/>
      <c r="I603" s="38"/>
      <c r="J603" s="20"/>
      <c r="K603" s="33"/>
      <c r="N603" s="89"/>
      <c r="O603" s="125" t="e">
        <f>ROUND(
 ((IF(OR(R603="",R603&lt;=0),20,R603)/20)
  *(L603/15))
 /(IFERROR(IF(H603&gt;0,H603,15),15)/15)
 *100,0)</f>
        <v>#REF!</v>
      </c>
      <c r="P603" s="125" t="e">
        <f>ROUND(((R603/20)*(L603/15)*(S603/15)*(1+W603/200))/(H603/15)*100,0)</f>
        <v>#REF!</v>
      </c>
      <c r="Q603" s="147" t="e">
        <f>T20D35746[[#This Row],[スコア⑤]]/T20D35746[[#This Row],[スコア③]]</f>
        <v>#REF!</v>
      </c>
      <c r="R603" s="76" t="e">
        <f>#REF!+#REF!</f>
        <v>#REF!</v>
      </c>
      <c r="W603" s="109" t="e">
        <f>(T20D35746[[#This Row],[現金及び預金（億）]]-T20D35746[[#This Row],[負債（億）]])/T20D35746[[#This Row],[総資産]]*100</f>
        <v>#DIV/0!</v>
      </c>
    </row>
    <row r="604" spans="3:23" x14ac:dyDescent="0.25">
      <c r="C604" s="71" t="str">
        <f>IFERROR(_xll.RssMarket($A604,"市場部名称"),"")</f>
        <v/>
      </c>
      <c r="D604" s="55"/>
      <c r="E604" s="55" t="str">
        <f>IFERROR(_xll.RssMarket($A604,"前日比"),"")</f>
        <v/>
      </c>
      <c r="F604" s="75" t="str">
        <f>IFERROR(_xll.RssMarket($A604,"時価総額"),"")</f>
        <v/>
      </c>
      <c r="G604" s="75" t="e">
        <f>T20D35746[[#This Row],[時価総額]]/T20D35746[[#This Row],[現在値]]</f>
        <v>#VALUE!</v>
      </c>
      <c r="H604" s="20"/>
      <c r="I604" s="38"/>
      <c r="J604" s="20"/>
      <c r="K604" s="33"/>
      <c r="N604" s="89"/>
      <c r="O604" s="125" t="e">
        <f>ROUND(
 ((IF(OR(R604="",R604&lt;=0),20,R604)/20)
  *(L604/15))
 /(IFERROR(IF(H604&gt;0,H604,15),15)/15)
 *100,0)</f>
        <v>#REF!</v>
      </c>
      <c r="P604" s="125" t="e">
        <f>ROUND(((R604/20)*(L604/15)*(S604/15)*(1+W604/200))/(H604/15)*100,0)</f>
        <v>#REF!</v>
      </c>
      <c r="Q604" s="147" t="e">
        <f>T20D35746[[#This Row],[スコア⑤]]/T20D35746[[#This Row],[スコア③]]</f>
        <v>#REF!</v>
      </c>
      <c r="R604" s="76" t="e">
        <f>#REF!+#REF!</f>
        <v>#REF!</v>
      </c>
      <c r="W604" s="109" t="e">
        <f>(T20D35746[[#This Row],[現金及び預金（億）]]-T20D35746[[#This Row],[負債（億）]])/T20D35746[[#This Row],[総資産]]*100</f>
        <v>#DIV/0!</v>
      </c>
    </row>
    <row r="605" spans="3:23" x14ac:dyDescent="0.25">
      <c r="C605" s="71" t="str">
        <f>IFERROR(_xll.RssMarket($A605,"市場部名称"),"")</f>
        <v/>
      </c>
      <c r="D605" s="55"/>
      <c r="E605" s="55" t="str">
        <f>IFERROR(_xll.RssMarket($A605,"前日比"),"")</f>
        <v/>
      </c>
      <c r="F605" s="75" t="str">
        <f>IFERROR(_xll.RssMarket($A605,"時価総額"),"")</f>
        <v/>
      </c>
      <c r="G605" s="75" t="e">
        <f>T20D35746[[#This Row],[時価総額]]/T20D35746[[#This Row],[現在値]]</f>
        <v>#VALUE!</v>
      </c>
      <c r="H605" s="20"/>
      <c r="I605" s="38"/>
      <c r="J605" s="20"/>
      <c r="K605" s="33"/>
      <c r="N605" s="89"/>
      <c r="O605" s="125" t="e">
        <f>ROUND(
 ((IF(OR(R605="",R605&lt;=0),20,R605)/20)
  *(L605/15))
 /(IFERROR(IF(H605&gt;0,H605,15),15)/15)
 *100,0)</f>
        <v>#REF!</v>
      </c>
      <c r="P605" s="125" t="e">
        <f>ROUND(((R605/20)*(L605/15)*(S605/15)*(1+W605/200))/(H605/15)*100,0)</f>
        <v>#REF!</v>
      </c>
      <c r="Q605" s="147" t="e">
        <f>T20D35746[[#This Row],[スコア⑤]]/T20D35746[[#This Row],[スコア③]]</f>
        <v>#REF!</v>
      </c>
      <c r="R605" s="76" t="e">
        <f>#REF!+#REF!</f>
        <v>#REF!</v>
      </c>
      <c r="W605" s="109" t="e">
        <f>(T20D35746[[#This Row],[現金及び預金（億）]]-T20D35746[[#This Row],[負債（億）]])/T20D35746[[#This Row],[総資産]]*100</f>
        <v>#DIV/0!</v>
      </c>
    </row>
    <row r="606" spans="3:23" x14ac:dyDescent="0.25">
      <c r="C606" s="71" t="str">
        <f>IFERROR(_xll.RssMarket($A606,"市場部名称"),"")</f>
        <v/>
      </c>
      <c r="D606" s="55"/>
      <c r="E606" s="55" t="str">
        <f>IFERROR(_xll.RssMarket($A606,"前日比"),"")</f>
        <v/>
      </c>
      <c r="F606" s="75" t="str">
        <f>IFERROR(_xll.RssMarket($A606,"時価総額"),"")</f>
        <v/>
      </c>
      <c r="G606" s="75" t="e">
        <f>T20D35746[[#This Row],[時価総額]]/T20D35746[[#This Row],[現在値]]</f>
        <v>#VALUE!</v>
      </c>
      <c r="H606" s="20"/>
      <c r="I606" s="38"/>
      <c r="J606" s="20"/>
      <c r="K606" s="33"/>
      <c r="N606" s="89"/>
      <c r="O606" s="125" t="e">
        <f>ROUND(
 ((IF(OR(R606="",R606&lt;=0),20,R606)/20)
  *(L606/15))
 /(IFERROR(IF(H606&gt;0,H606,15),15)/15)
 *100,0)</f>
        <v>#REF!</v>
      </c>
      <c r="P606" s="125" t="e">
        <f>ROUND(((R606/20)*(L606/15)*(S606/15)*(1+W606/200))/(H606/15)*100,0)</f>
        <v>#REF!</v>
      </c>
      <c r="Q606" s="147" t="e">
        <f>T20D35746[[#This Row],[スコア⑤]]/T20D35746[[#This Row],[スコア③]]</f>
        <v>#REF!</v>
      </c>
      <c r="R606" s="76" t="e">
        <f>#REF!+#REF!</f>
        <v>#REF!</v>
      </c>
      <c r="W606" s="109" t="e">
        <f>(T20D35746[[#This Row],[現金及び預金（億）]]-T20D35746[[#This Row],[負債（億）]])/T20D35746[[#This Row],[総資産]]*100</f>
        <v>#DIV/0!</v>
      </c>
    </row>
    <row r="607" spans="3:23" x14ac:dyDescent="0.25">
      <c r="C607" s="71" t="str">
        <f>IFERROR(_xll.RssMarket($A607,"市場部名称"),"")</f>
        <v/>
      </c>
      <c r="D607" s="55"/>
      <c r="E607" s="55" t="str">
        <f>IFERROR(_xll.RssMarket($A607,"前日比"),"")</f>
        <v/>
      </c>
      <c r="F607" s="75" t="str">
        <f>IFERROR(_xll.RssMarket($A607,"時価総額"),"")</f>
        <v/>
      </c>
      <c r="G607" s="75" t="e">
        <f>T20D35746[[#This Row],[時価総額]]/T20D35746[[#This Row],[現在値]]</f>
        <v>#VALUE!</v>
      </c>
      <c r="H607" s="20"/>
      <c r="I607" s="38"/>
      <c r="J607" s="20"/>
      <c r="K607" s="33"/>
      <c r="N607" s="89"/>
      <c r="O607" s="125" t="e">
        <f>ROUND(
 ((IF(OR(R607="",R607&lt;=0),20,R607)/20)
  *(L607/15))
 /(IFERROR(IF(H607&gt;0,H607,15),15)/15)
 *100,0)</f>
        <v>#REF!</v>
      </c>
      <c r="P607" s="125" t="e">
        <f>ROUND(((R607/20)*(L607/15)*(S607/15)*(1+W607/200))/(H607/15)*100,0)</f>
        <v>#REF!</v>
      </c>
      <c r="Q607" s="147" t="e">
        <f>T20D35746[[#This Row],[スコア⑤]]/T20D35746[[#This Row],[スコア③]]</f>
        <v>#REF!</v>
      </c>
      <c r="R607" s="76" t="e">
        <f>#REF!+#REF!</f>
        <v>#REF!</v>
      </c>
      <c r="W607" s="109" t="e">
        <f>(T20D35746[[#This Row],[現金及び預金（億）]]-T20D35746[[#This Row],[負債（億）]])/T20D35746[[#This Row],[総資産]]*100</f>
        <v>#DIV/0!</v>
      </c>
    </row>
    <row r="608" spans="3:23" x14ac:dyDescent="0.25">
      <c r="C608" s="71" t="str">
        <f>IFERROR(_xll.RssMarket($A608,"市場部名称"),"")</f>
        <v/>
      </c>
      <c r="D608" s="55"/>
      <c r="E608" s="55" t="str">
        <f>IFERROR(_xll.RssMarket($A608,"前日比"),"")</f>
        <v/>
      </c>
      <c r="F608" s="75" t="str">
        <f>IFERROR(_xll.RssMarket($A608,"時価総額"),"")</f>
        <v/>
      </c>
      <c r="G608" s="75" t="e">
        <f>T20D35746[[#This Row],[時価総額]]/T20D35746[[#This Row],[現在値]]</f>
        <v>#VALUE!</v>
      </c>
      <c r="H608" s="20"/>
      <c r="I608" s="38"/>
      <c r="J608" s="20"/>
      <c r="K608" s="33"/>
      <c r="N608" s="89"/>
      <c r="O608" s="125" t="e">
        <f>ROUND(
 ((IF(OR(R608="",R608&lt;=0),20,R608)/20)
  *(L608/15))
 /(IFERROR(IF(H608&gt;0,H608,15),15)/15)
 *100,0)</f>
        <v>#REF!</v>
      </c>
      <c r="P608" s="125" t="e">
        <f>ROUND(((R608/20)*(L608/15)*(S608/15)*(1+W608/200))/(H608/15)*100,0)</f>
        <v>#REF!</v>
      </c>
      <c r="Q608" s="147" t="e">
        <f>T20D35746[[#This Row],[スコア⑤]]/T20D35746[[#This Row],[スコア③]]</f>
        <v>#REF!</v>
      </c>
      <c r="R608" s="76" t="e">
        <f>#REF!+#REF!</f>
        <v>#REF!</v>
      </c>
      <c r="W608" s="109" t="e">
        <f>(T20D35746[[#This Row],[現金及び預金（億）]]-T20D35746[[#This Row],[負債（億）]])/T20D35746[[#This Row],[総資産]]*100</f>
        <v>#DIV/0!</v>
      </c>
    </row>
    <row r="609" spans="3:23" x14ac:dyDescent="0.25">
      <c r="C609" s="71" t="str">
        <f>IFERROR(_xll.RssMarket($A609,"市場部名称"),"")</f>
        <v/>
      </c>
      <c r="D609" s="55"/>
      <c r="E609" s="55" t="str">
        <f>IFERROR(_xll.RssMarket($A609,"前日比"),"")</f>
        <v/>
      </c>
      <c r="F609" s="75" t="str">
        <f>IFERROR(_xll.RssMarket($A609,"時価総額"),"")</f>
        <v/>
      </c>
      <c r="G609" s="75" t="e">
        <f>T20D35746[[#This Row],[時価総額]]/T20D35746[[#This Row],[現在値]]</f>
        <v>#VALUE!</v>
      </c>
      <c r="H609" s="20"/>
      <c r="I609" s="38"/>
      <c r="J609" s="20"/>
      <c r="K609" s="33"/>
      <c r="N609" s="89"/>
      <c r="O609" s="125" t="e">
        <f>ROUND(
 ((IF(OR(R609="",R609&lt;=0),20,R609)/20)
  *(L609/15))
 /(IFERROR(IF(H609&gt;0,H609,15),15)/15)
 *100,0)</f>
        <v>#REF!</v>
      </c>
      <c r="P609" s="125" t="e">
        <f>ROUND(((R609/20)*(L609/15)*(S609/15)*(1+W609/200))/(H609/15)*100,0)</f>
        <v>#REF!</v>
      </c>
      <c r="Q609" s="147" t="e">
        <f>T20D35746[[#This Row],[スコア⑤]]/T20D35746[[#This Row],[スコア③]]</f>
        <v>#REF!</v>
      </c>
      <c r="R609" s="76" t="e">
        <f>#REF!+#REF!</f>
        <v>#REF!</v>
      </c>
      <c r="W609" s="109" t="e">
        <f>(T20D35746[[#This Row],[現金及び預金（億）]]-T20D35746[[#This Row],[負債（億）]])/T20D35746[[#This Row],[総資産]]*100</f>
        <v>#DIV/0!</v>
      </c>
    </row>
    <row r="610" spans="3:23" x14ac:dyDescent="0.25">
      <c r="C610" s="71" t="str">
        <f>IFERROR(_xll.RssMarket($A610,"市場部名称"),"")</f>
        <v/>
      </c>
      <c r="D610" s="55"/>
      <c r="E610" s="55" t="str">
        <f>IFERROR(_xll.RssMarket($A610,"前日比"),"")</f>
        <v/>
      </c>
      <c r="F610" s="75" t="str">
        <f>IFERROR(_xll.RssMarket($A610,"時価総額"),"")</f>
        <v/>
      </c>
      <c r="G610" s="75" t="e">
        <f>T20D35746[[#This Row],[時価総額]]/T20D35746[[#This Row],[現在値]]</f>
        <v>#VALUE!</v>
      </c>
      <c r="H610" s="20"/>
      <c r="I610" s="38"/>
      <c r="J610" s="20"/>
      <c r="K610" s="33"/>
      <c r="N610" s="89"/>
      <c r="O610" s="125" t="e">
        <f>ROUND(
 ((IF(OR(R610="",R610&lt;=0),20,R610)/20)
  *(L610/15))
 /(IFERROR(IF(H610&gt;0,H610,15),15)/15)
 *100,0)</f>
        <v>#REF!</v>
      </c>
      <c r="P610" s="125" t="e">
        <f>ROUND(((R610/20)*(L610/15)*(S610/15)*(1+W610/200))/(H610/15)*100,0)</f>
        <v>#REF!</v>
      </c>
      <c r="Q610" s="147" t="e">
        <f>T20D35746[[#This Row],[スコア⑤]]/T20D35746[[#This Row],[スコア③]]</f>
        <v>#REF!</v>
      </c>
      <c r="R610" s="76" t="e">
        <f>#REF!+#REF!</f>
        <v>#REF!</v>
      </c>
      <c r="W610" s="109" t="e">
        <f>(T20D35746[[#This Row],[現金及び預金（億）]]-T20D35746[[#This Row],[負債（億）]])/T20D35746[[#This Row],[総資産]]*100</f>
        <v>#DIV/0!</v>
      </c>
    </row>
    <row r="611" spans="3:23" x14ac:dyDescent="0.25">
      <c r="C611" s="71" t="str">
        <f>IFERROR(_xll.RssMarket($A611,"市場部名称"),"")</f>
        <v/>
      </c>
      <c r="D611" s="55"/>
      <c r="E611" s="55" t="str">
        <f>IFERROR(_xll.RssMarket($A611,"前日比"),"")</f>
        <v/>
      </c>
      <c r="F611" s="75" t="str">
        <f>IFERROR(_xll.RssMarket($A611,"時価総額"),"")</f>
        <v/>
      </c>
      <c r="G611" s="75" t="e">
        <f>T20D35746[[#This Row],[時価総額]]/T20D35746[[#This Row],[現在値]]</f>
        <v>#VALUE!</v>
      </c>
      <c r="H611" s="20"/>
      <c r="I611" s="38"/>
      <c r="J611" s="20"/>
      <c r="K611" s="33"/>
      <c r="N611" s="89"/>
      <c r="O611" s="125" t="e">
        <f>ROUND(
 ((IF(OR(R611="",R611&lt;=0),20,R611)/20)
  *(L611/15))
 /(IFERROR(IF(H611&gt;0,H611,15),15)/15)
 *100,0)</f>
        <v>#REF!</v>
      </c>
      <c r="P611" s="125" t="e">
        <f>ROUND(((R611/20)*(L611/15)*(S611/15)*(1+W611/200))/(H611/15)*100,0)</f>
        <v>#REF!</v>
      </c>
      <c r="Q611" s="147" t="e">
        <f>T20D35746[[#This Row],[スコア⑤]]/T20D35746[[#This Row],[スコア③]]</f>
        <v>#REF!</v>
      </c>
      <c r="R611" s="76" t="e">
        <f>#REF!+#REF!</f>
        <v>#REF!</v>
      </c>
      <c r="W611" s="109" t="e">
        <f>(T20D35746[[#This Row],[現金及び預金（億）]]-T20D35746[[#This Row],[負債（億）]])/T20D35746[[#This Row],[総資産]]*100</f>
        <v>#DIV/0!</v>
      </c>
    </row>
    <row r="612" spans="3:23" x14ac:dyDescent="0.25">
      <c r="C612" s="71" t="str">
        <f>IFERROR(_xll.RssMarket($A612,"市場部名称"),"")</f>
        <v/>
      </c>
      <c r="D612" s="55"/>
      <c r="E612" s="55" t="str">
        <f>IFERROR(_xll.RssMarket($A612,"前日比"),"")</f>
        <v/>
      </c>
      <c r="F612" s="75" t="str">
        <f>IFERROR(_xll.RssMarket($A612,"時価総額"),"")</f>
        <v/>
      </c>
      <c r="G612" s="75" t="e">
        <f>T20D35746[[#This Row],[時価総額]]/T20D35746[[#This Row],[現在値]]</f>
        <v>#VALUE!</v>
      </c>
      <c r="H612" s="20"/>
      <c r="I612" s="38"/>
      <c r="J612" s="20"/>
      <c r="K612" s="33"/>
      <c r="N612" s="89"/>
      <c r="O612" s="125" t="e">
        <f>ROUND(
 ((IF(OR(R612="",R612&lt;=0),20,R612)/20)
  *(L612/15))
 /(IFERROR(IF(H612&gt;0,H612,15),15)/15)
 *100,0)</f>
        <v>#REF!</v>
      </c>
      <c r="P612" s="125" t="e">
        <f>ROUND(((R612/20)*(L612/15)*(S612/15)*(1+W612/200))/(H612/15)*100,0)</f>
        <v>#REF!</v>
      </c>
      <c r="Q612" s="147" t="e">
        <f>T20D35746[[#This Row],[スコア⑤]]/T20D35746[[#This Row],[スコア③]]</f>
        <v>#REF!</v>
      </c>
      <c r="R612" s="76" t="e">
        <f>#REF!+#REF!</f>
        <v>#REF!</v>
      </c>
      <c r="W612" s="109" t="e">
        <f>(T20D35746[[#This Row],[現金及び預金（億）]]-T20D35746[[#This Row],[負債（億）]])/T20D35746[[#This Row],[総資産]]*100</f>
        <v>#DIV/0!</v>
      </c>
    </row>
    <row r="613" spans="3:23" x14ac:dyDescent="0.25">
      <c r="C613" s="71" t="str">
        <f>IFERROR(_xll.RssMarket($A613,"市場部名称"),"")</f>
        <v/>
      </c>
      <c r="D613" s="55"/>
      <c r="E613" s="55" t="str">
        <f>IFERROR(_xll.RssMarket($A613,"前日比"),"")</f>
        <v/>
      </c>
      <c r="F613" s="75" t="str">
        <f>IFERROR(_xll.RssMarket($A613,"時価総額"),"")</f>
        <v/>
      </c>
      <c r="G613" s="75" t="e">
        <f>T20D35746[[#This Row],[時価総額]]/T20D35746[[#This Row],[現在値]]</f>
        <v>#VALUE!</v>
      </c>
      <c r="H613" s="20"/>
      <c r="I613" s="38"/>
      <c r="J613" s="20"/>
      <c r="K613" s="33"/>
      <c r="N613" s="89"/>
      <c r="O613" s="125" t="e">
        <f>ROUND(
 ((IF(OR(R613="",R613&lt;=0),20,R613)/20)
  *(L613/15))
 /(IFERROR(IF(H613&gt;0,H613,15),15)/15)
 *100,0)</f>
        <v>#REF!</v>
      </c>
      <c r="P613" s="125" t="e">
        <f>ROUND(((R613/20)*(L613/15)*(S613/15)*(1+W613/200))/(H613/15)*100,0)</f>
        <v>#REF!</v>
      </c>
      <c r="Q613" s="147" t="e">
        <f>T20D35746[[#This Row],[スコア⑤]]/T20D35746[[#This Row],[スコア③]]</f>
        <v>#REF!</v>
      </c>
      <c r="R613" s="76" t="e">
        <f>#REF!+#REF!</f>
        <v>#REF!</v>
      </c>
      <c r="W613" s="109" t="e">
        <f>(T20D35746[[#This Row],[現金及び預金（億）]]-T20D35746[[#This Row],[負債（億）]])/T20D35746[[#This Row],[総資産]]*100</f>
        <v>#DIV/0!</v>
      </c>
    </row>
    <row r="614" spans="3:23" x14ac:dyDescent="0.25">
      <c r="C614" s="71" t="str">
        <f>IFERROR(_xll.RssMarket($A614,"市場部名称"),"")</f>
        <v/>
      </c>
      <c r="D614" s="55"/>
      <c r="E614" s="55" t="str">
        <f>IFERROR(_xll.RssMarket($A614,"前日比"),"")</f>
        <v/>
      </c>
      <c r="F614" s="75" t="str">
        <f>IFERROR(_xll.RssMarket($A614,"時価総額"),"")</f>
        <v/>
      </c>
      <c r="G614" s="75" t="e">
        <f>T20D35746[[#This Row],[時価総額]]/T20D35746[[#This Row],[現在値]]</f>
        <v>#VALUE!</v>
      </c>
      <c r="H614" s="20"/>
      <c r="I614" s="38"/>
      <c r="J614" s="20"/>
      <c r="K614" s="33"/>
      <c r="N614" s="89"/>
      <c r="O614" s="125" t="e">
        <f>ROUND(
 ((IF(OR(R614="",R614&lt;=0),20,R614)/20)
  *(L614/15))
 /(IFERROR(IF(H614&gt;0,H614,15),15)/15)
 *100,0)</f>
        <v>#REF!</v>
      </c>
      <c r="P614" s="125" t="e">
        <f>ROUND(((R614/20)*(L614/15)*(S614/15)*(1+W614/200))/(H614/15)*100,0)</f>
        <v>#REF!</v>
      </c>
      <c r="Q614" s="147" t="e">
        <f>T20D35746[[#This Row],[スコア⑤]]/T20D35746[[#This Row],[スコア③]]</f>
        <v>#REF!</v>
      </c>
      <c r="R614" s="76" t="e">
        <f>#REF!+#REF!</f>
        <v>#REF!</v>
      </c>
      <c r="W614" s="109" t="e">
        <f>(T20D35746[[#This Row],[現金及び預金（億）]]-T20D35746[[#This Row],[負債（億）]])/T20D35746[[#This Row],[総資産]]*100</f>
        <v>#DIV/0!</v>
      </c>
    </row>
    <row r="615" spans="3:23" x14ac:dyDescent="0.25">
      <c r="C615" s="71" t="str">
        <f>IFERROR(_xll.RssMarket($A615,"市場部名称"),"")</f>
        <v/>
      </c>
      <c r="D615" s="55"/>
      <c r="E615" s="55" t="str">
        <f>IFERROR(_xll.RssMarket($A615,"前日比"),"")</f>
        <v/>
      </c>
      <c r="F615" s="75" t="str">
        <f>IFERROR(_xll.RssMarket($A615,"時価総額"),"")</f>
        <v/>
      </c>
      <c r="G615" s="75" t="e">
        <f>T20D35746[[#This Row],[時価総額]]/T20D35746[[#This Row],[現在値]]</f>
        <v>#VALUE!</v>
      </c>
      <c r="H615" s="20"/>
      <c r="I615" s="38"/>
      <c r="J615" s="20"/>
      <c r="K615" s="33"/>
      <c r="N615" s="89"/>
      <c r="O615" s="125" t="e">
        <f>ROUND(
 ((IF(OR(R615="",R615&lt;=0),20,R615)/20)
  *(L615/15))
 /(IFERROR(IF(H615&gt;0,H615,15),15)/15)
 *100,0)</f>
        <v>#REF!</v>
      </c>
      <c r="P615" s="125" t="e">
        <f>ROUND(((R615/20)*(L615/15)*(S615/15)*(1+W615/200))/(H615/15)*100,0)</f>
        <v>#REF!</v>
      </c>
      <c r="Q615" s="147" t="e">
        <f>T20D35746[[#This Row],[スコア⑤]]/T20D35746[[#This Row],[スコア③]]</f>
        <v>#REF!</v>
      </c>
      <c r="R615" s="76" t="e">
        <f>#REF!+#REF!</f>
        <v>#REF!</v>
      </c>
      <c r="W615" s="109" t="e">
        <f>(T20D35746[[#This Row],[現金及び預金（億）]]-T20D35746[[#This Row],[負債（億）]])/T20D35746[[#This Row],[総資産]]*100</f>
        <v>#DIV/0!</v>
      </c>
    </row>
    <row r="616" spans="3:23" x14ac:dyDescent="0.25">
      <c r="C616" s="71" t="str">
        <f>IFERROR(_xll.RssMarket($A616,"市場部名称"),"")</f>
        <v/>
      </c>
      <c r="D616" s="55"/>
      <c r="E616" s="55" t="str">
        <f>IFERROR(_xll.RssMarket($A616,"前日比"),"")</f>
        <v/>
      </c>
      <c r="F616" s="75" t="str">
        <f>IFERROR(_xll.RssMarket($A616,"時価総額"),"")</f>
        <v/>
      </c>
      <c r="G616" s="75" t="e">
        <f>T20D35746[[#This Row],[時価総額]]/T20D35746[[#This Row],[現在値]]</f>
        <v>#VALUE!</v>
      </c>
      <c r="H616" s="20"/>
      <c r="I616" s="38"/>
      <c r="J616" s="20"/>
      <c r="K616" s="33"/>
      <c r="N616" s="89"/>
      <c r="O616" s="125" t="e">
        <f>ROUND(
 ((IF(OR(R616="",R616&lt;=0),20,R616)/20)
  *(L616/15))
 /(IFERROR(IF(H616&gt;0,H616,15),15)/15)
 *100,0)</f>
        <v>#REF!</v>
      </c>
      <c r="P616" s="125" t="e">
        <f>ROUND(((R616/20)*(L616/15)*(S616/15)*(1+W616/200))/(H616/15)*100,0)</f>
        <v>#REF!</v>
      </c>
      <c r="Q616" s="147" t="e">
        <f>T20D35746[[#This Row],[スコア⑤]]/T20D35746[[#This Row],[スコア③]]</f>
        <v>#REF!</v>
      </c>
      <c r="R616" s="76" t="e">
        <f>#REF!+#REF!</f>
        <v>#REF!</v>
      </c>
      <c r="W616" s="109" t="e">
        <f>(T20D35746[[#This Row],[現金及び預金（億）]]-T20D35746[[#This Row],[負債（億）]])/T20D35746[[#This Row],[総資産]]*100</f>
        <v>#DIV/0!</v>
      </c>
    </row>
    <row r="617" spans="3:23" x14ac:dyDescent="0.25">
      <c r="C617" s="71" t="str">
        <f>IFERROR(_xll.RssMarket($A617,"市場部名称"),"")</f>
        <v/>
      </c>
      <c r="D617" s="55"/>
      <c r="E617" s="55" t="str">
        <f>IFERROR(_xll.RssMarket($A617,"前日比"),"")</f>
        <v/>
      </c>
      <c r="F617" s="75" t="str">
        <f>IFERROR(_xll.RssMarket($A617,"時価総額"),"")</f>
        <v/>
      </c>
      <c r="G617" s="75" t="e">
        <f>T20D35746[[#This Row],[時価総額]]/T20D35746[[#This Row],[現在値]]</f>
        <v>#VALUE!</v>
      </c>
      <c r="H617" s="20"/>
      <c r="I617" s="38"/>
      <c r="J617" s="20"/>
      <c r="K617" s="33"/>
      <c r="N617" s="89"/>
      <c r="O617" s="125" t="e">
        <f>ROUND(
 ((IF(OR(R617="",R617&lt;=0),20,R617)/20)
  *(L617/15))
 /(IFERROR(IF(H617&gt;0,H617,15),15)/15)
 *100,0)</f>
        <v>#REF!</v>
      </c>
      <c r="P617" s="125" t="e">
        <f>ROUND(((R617/20)*(L617/15)*(S617/15)*(1+W617/200))/(H617/15)*100,0)</f>
        <v>#REF!</v>
      </c>
      <c r="Q617" s="147" t="e">
        <f>T20D35746[[#This Row],[スコア⑤]]/T20D35746[[#This Row],[スコア③]]</f>
        <v>#REF!</v>
      </c>
      <c r="R617" s="76" t="e">
        <f>#REF!+#REF!</f>
        <v>#REF!</v>
      </c>
      <c r="W617" s="109" t="e">
        <f>(T20D35746[[#This Row],[現金及び預金（億）]]-T20D35746[[#This Row],[負債（億）]])/T20D35746[[#This Row],[総資産]]*100</f>
        <v>#DIV/0!</v>
      </c>
    </row>
    <row r="618" spans="3:23" x14ac:dyDescent="0.25">
      <c r="C618" s="71" t="str">
        <f>IFERROR(_xll.RssMarket($A618,"市場部名称"),"")</f>
        <v/>
      </c>
      <c r="D618" s="55"/>
      <c r="E618" s="55" t="str">
        <f>IFERROR(_xll.RssMarket($A618,"前日比"),"")</f>
        <v/>
      </c>
      <c r="F618" s="75" t="str">
        <f>IFERROR(_xll.RssMarket($A618,"時価総額"),"")</f>
        <v/>
      </c>
      <c r="G618" s="75" t="e">
        <f>T20D35746[[#This Row],[時価総額]]/T20D35746[[#This Row],[現在値]]</f>
        <v>#VALUE!</v>
      </c>
      <c r="H618" s="20"/>
      <c r="I618" s="38"/>
      <c r="J618" s="20"/>
      <c r="K618" s="33"/>
      <c r="N618" s="89"/>
      <c r="O618" s="125" t="e">
        <f>ROUND(
 ((IF(OR(R618="",R618&lt;=0),20,R618)/20)
  *(L618/15))
 /(IFERROR(IF(H618&gt;0,H618,15),15)/15)
 *100,0)</f>
        <v>#REF!</v>
      </c>
      <c r="P618" s="125" t="e">
        <f>ROUND(((R618/20)*(L618/15)*(S618/15)*(1+W618/200))/(H618/15)*100,0)</f>
        <v>#REF!</v>
      </c>
      <c r="Q618" s="147" t="e">
        <f>T20D35746[[#This Row],[スコア⑤]]/T20D35746[[#This Row],[スコア③]]</f>
        <v>#REF!</v>
      </c>
      <c r="R618" s="76" t="e">
        <f>#REF!+#REF!</f>
        <v>#REF!</v>
      </c>
      <c r="W618" s="109" t="e">
        <f>(T20D35746[[#This Row],[現金及び預金（億）]]-T20D35746[[#This Row],[負債（億）]])/T20D35746[[#This Row],[総資産]]*100</f>
        <v>#DIV/0!</v>
      </c>
    </row>
    <row r="619" spans="3:23" x14ac:dyDescent="0.25">
      <c r="C619" s="71" t="str">
        <f>IFERROR(_xll.RssMarket($A619,"市場部名称"),"")</f>
        <v/>
      </c>
      <c r="D619" s="55"/>
      <c r="E619" s="55" t="str">
        <f>IFERROR(_xll.RssMarket($A619,"前日比"),"")</f>
        <v/>
      </c>
      <c r="F619" s="75" t="str">
        <f>IFERROR(_xll.RssMarket($A619,"時価総額"),"")</f>
        <v/>
      </c>
      <c r="G619" s="75" t="e">
        <f>T20D35746[[#This Row],[時価総額]]/T20D35746[[#This Row],[現在値]]</f>
        <v>#VALUE!</v>
      </c>
      <c r="H619" s="20"/>
      <c r="I619" s="38"/>
      <c r="J619" s="20"/>
      <c r="K619" s="33"/>
      <c r="N619" s="89"/>
      <c r="O619" s="125" t="e">
        <f>ROUND(
 ((IF(OR(R619="",R619&lt;=0),20,R619)/20)
  *(L619/15))
 /(IFERROR(IF(H619&gt;0,H619,15),15)/15)
 *100,0)</f>
        <v>#REF!</v>
      </c>
      <c r="P619" s="125" t="e">
        <f>ROUND(((R619/20)*(L619/15)*(S619/15)*(1+W619/200))/(H619/15)*100,0)</f>
        <v>#REF!</v>
      </c>
      <c r="Q619" s="147" t="e">
        <f>T20D35746[[#This Row],[スコア⑤]]/T20D35746[[#This Row],[スコア③]]</f>
        <v>#REF!</v>
      </c>
      <c r="R619" s="76" t="e">
        <f>#REF!+#REF!</f>
        <v>#REF!</v>
      </c>
      <c r="W619" s="109" t="e">
        <f>(T20D35746[[#This Row],[現金及び預金（億）]]-T20D35746[[#This Row],[負債（億）]])/T20D35746[[#This Row],[総資産]]*100</f>
        <v>#DIV/0!</v>
      </c>
    </row>
    <row r="620" spans="3:23" x14ac:dyDescent="0.25">
      <c r="C620" s="71" t="str">
        <f>IFERROR(_xll.RssMarket($A620,"市場部名称"),"")</f>
        <v/>
      </c>
      <c r="D620" s="55"/>
      <c r="E620" s="55" t="str">
        <f>IFERROR(_xll.RssMarket($A620,"前日比"),"")</f>
        <v/>
      </c>
      <c r="F620" s="75" t="str">
        <f>IFERROR(_xll.RssMarket($A620,"時価総額"),"")</f>
        <v/>
      </c>
      <c r="G620" s="75" t="e">
        <f>T20D35746[[#This Row],[時価総額]]/T20D35746[[#This Row],[現在値]]</f>
        <v>#VALUE!</v>
      </c>
      <c r="H620" s="20"/>
      <c r="I620" s="38"/>
      <c r="J620" s="20"/>
      <c r="K620" s="33"/>
      <c r="N620" s="89"/>
      <c r="O620" s="125" t="e">
        <f>ROUND(
 ((IF(OR(R620="",R620&lt;=0),20,R620)/20)
  *(L620/15))
 /(IFERROR(IF(H620&gt;0,H620,15),15)/15)
 *100,0)</f>
        <v>#REF!</v>
      </c>
      <c r="P620" s="125" t="e">
        <f>ROUND(((R620/20)*(L620/15)*(S620/15)*(1+W620/200))/(H620/15)*100,0)</f>
        <v>#REF!</v>
      </c>
      <c r="Q620" s="147" t="e">
        <f>T20D35746[[#This Row],[スコア⑤]]/T20D35746[[#This Row],[スコア③]]</f>
        <v>#REF!</v>
      </c>
      <c r="R620" s="76" t="e">
        <f>#REF!+#REF!</f>
        <v>#REF!</v>
      </c>
      <c r="W620" s="109" t="e">
        <f>(T20D35746[[#This Row],[現金及び預金（億）]]-T20D35746[[#This Row],[負債（億）]])/T20D35746[[#This Row],[総資産]]*100</f>
        <v>#DIV/0!</v>
      </c>
    </row>
    <row r="621" spans="3:23" x14ac:dyDescent="0.25">
      <c r="C621" s="71" t="str">
        <f>IFERROR(_xll.RssMarket($A621,"市場部名称"),"")</f>
        <v/>
      </c>
      <c r="D621" s="55"/>
      <c r="E621" s="55" t="str">
        <f>IFERROR(_xll.RssMarket($A621,"前日比"),"")</f>
        <v/>
      </c>
      <c r="F621" s="75" t="str">
        <f>IFERROR(_xll.RssMarket($A621,"時価総額"),"")</f>
        <v/>
      </c>
      <c r="G621" s="75" t="e">
        <f>T20D35746[[#This Row],[時価総額]]/T20D35746[[#This Row],[現在値]]</f>
        <v>#VALUE!</v>
      </c>
      <c r="H621" s="20"/>
      <c r="I621" s="38"/>
      <c r="J621" s="20"/>
      <c r="K621" s="33"/>
      <c r="N621" s="89"/>
      <c r="O621" s="125" t="e">
        <f>ROUND(
 ((IF(OR(R621="",R621&lt;=0),20,R621)/20)
  *(L621/15))
 /(IFERROR(IF(H621&gt;0,H621,15),15)/15)
 *100,0)</f>
        <v>#REF!</v>
      </c>
      <c r="P621" s="125" t="e">
        <f>ROUND(((R621/20)*(L621/15)*(S621/15)*(1+W621/200))/(H621/15)*100,0)</f>
        <v>#REF!</v>
      </c>
      <c r="Q621" s="147" t="e">
        <f>T20D35746[[#This Row],[スコア⑤]]/T20D35746[[#This Row],[スコア③]]</f>
        <v>#REF!</v>
      </c>
      <c r="R621" s="76" t="e">
        <f>#REF!+#REF!</f>
        <v>#REF!</v>
      </c>
      <c r="W621" s="109" t="e">
        <f>(T20D35746[[#This Row],[現金及び預金（億）]]-T20D35746[[#This Row],[負債（億）]])/T20D35746[[#This Row],[総資産]]*100</f>
        <v>#DIV/0!</v>
      </c>
    </row>
    <row r="622" spans="3:23" x14ac:dyDescent="0.25">
      <c r="C622" s="71" t="str">
        <f>IFERROR(_xll.RssMarket($A622,"市場部名称"),"")</f>
        <v/>
      </c>
      <c r="D622" s="55"/>
      <c r="E622" s="55" t="str">
        <f>IFERROR(_xll.RssMarket($A622,"前日比"),"")</f>
        <v/>
      </c>
      <c r="F622" s="75" t="str">
        <f>IFERROR(_xll.RssMarket($A622,"時価総額"),"")</f>
        <v/>
      </c>
      <c r="G622" s="75" t="e">
        <f>T20D35746[[#This Row],[時価総額]]/T20D35746[[#This Row],[現在値]]</f>
        <v>#VALUE!</v>
      </c>
      <c r="H622" s="20"/>
      <c r="I622" s="38"/>
      <c r="J622" s="20"/>
      <c r="K622" s="33"/>
      <c r="N622" s="89"/>
      <c r="O622" s="125" t="e">
        <f>ROUND(
 ((IF(OR(R622="",R622&lt;=0),20,R622)/20)
  *(L622/15))
 /(IFERROR(IF(H622&gt;0,H622,15),15)/15)
 *100,0)</f>
        <v>#REF!</v>
      </c>
      <c r="P622" s="125" t="e">
        <f>ROUND(((R622/20)*(L622/15)*(S622/15)*(1+W622/200))/(H622/15)*100,0)</f>
        <v>#REF!</v>
      </c>
      <c r="Q622" s="147" t="e">
        <f>T20D35746[[#This Row],[スコア⑤]]/T20D35746[[#This Row],[スコア③]]</f>
        <v>#REF!</v>
      </c>
      <c r="R622" s="76" t="e">
        <f>#REF!+#REF!</f>
        <v>#REF!</v>
      </c>
      <c r="W622" s="109" t="e">
        <f>(T20D35746[[#This Row],[現金及び預金（億）]]-T20D35746[[#This Row],[負債（億）]])/T20D35746[[#This Row],[総資産]]*100</f>
        <v>#DIV/0!</v>
      </c>
    </row>
    <row r="623" spans="3:23" x14ac:dyDescent="0.25">
      <c r="C623" s="71" t="str">
        <f>IFERROR(_xll.RssMarket($A623,"市場部名称"),"")</f>
        <v/>
      </c>
      <c r="D623" s="55"/>
      <c r="E623" s="55" t="str">
        <f>IFERROR(_xll.RssMarket($A623,"前日比"),"")</f>
        <v/>
      </c>
      <c r="F623" s="75" t="str">
        <f>IFERROR(_xll.RssMarket($A623,"時価総額"),"")</f>
        <v/>
      </c>
      <c r="G623" s="75" t="e">
        <f>T20D35746[[#This Row],[時価総額]]/T20D35746[[#This Row],[現在値]]</f>
        <v>#VALUE!</v>
      </c>
      <c r="H623" s="20"/>
      <c r="I623" s="38"/>
      <c r="J623" s="20"/>
      <c r="K623" s="33"/>
      <c r="N623" s="89"/>
      <c r="O623" s="125" t="e">
        <f>ROUND(
 ((IF(OR(R623="",R623&lt;=0),20,R623)/20)
  *(L623/15))
 /(IFERROR(IF(H623&gt;0,H623,15),15)/15)
 *100,0)</f>
        <v>#REF!</v>
      </c>
      <c r="P623" s="125" t="e">
        <f>ROUND(((R623/20)*(L623/15)*(S623/15)*(1+W623/200))/(H623/15)*100,0)</f>
        <v>#REF!</v>
      </c>
      <c r="Q623" s="147" t="e">
        <f>T20D35746[[#This Row],[スコア⑤]]/T20D35746[[#This Row],[スコア③]]</f>
        <v>#REF!</v>
      </c>
      <c r="R623" s="76" t="e">
        <f>#REF!+#REF!</f>
        <v>#REF!</v>
      </c>
      <c r="W623" s="109" t="e">
        <f>(T20D35746[[#This Row],[現金及び預金（億）]]-T20D35746[[#This Row],[負債（億）]])/T20D35746[[#This Row],[総資産]]*100</f>
        <v>#DIV/0!</v>
      </c>
    </row>
    <row r="624" spans="3:23" x14ac:dyDescent="0.25">
      <c r="C624" s="71" t="str">
        <f>IFERROR(_xll.RssMarket($A624,"市場部名称"),"")</f>
        <v/>
      </c>
      <c r="D624" s="55"/>
      <c r="E624" s="55" t="str">
        <f>IFERROR(_xll.RssMarket($A624,"前日比"),"")</f>
        <v/>
      </c>
      <c r="F624" s="75" t="str">
        <f>IFERROR(_xll.RssMarket($A624,"時価総額"),"")</f>
        <v/>
      </c>
      <c r="G624" s="75" t="e">
        <f>T20D35746[[#This Row],[時価総額]]/T20D35746[[#This Row],[現在値]]</f>
        <v>#VALUE!</v>
      </c>
      <c r="H624" s="20"/>
      <c r="I624" s="38"/>
      <c r="J624" s="20"/>
      <c r="K624" s="33"/>
      <c r="N624" s="89"/>
      <c r="O624" s="125" t="e">
        <f>ROUND(
 ((IF(OR(R624="",R624&lt;=0),20,R624)/20)
  *(L624/15))
 /(IFERROR(IF(H624&gt;0,H624,15),15)/15)
 *100,0)</f>
        <v>#REF!</v>
      </c>
      <c r="P624" s="125" t="e">
        <f>ROUND(((R624/20)*(L624/15)*(S624/15)*(1+W624/200))/(H624/15)*100,0)</f>
        <v>#REF!</v>
      </c>
      <c r="Q624" s="147" t="e">
        <f>T20D35746[[#This Row],[スコア⑤]]/T20D35746[[#This Row],[スコア③]]</f>
        <v>#REF!</v>
      </c>
      <c r="R624" s="76" t="e">
        <f>#REF!+#REF!</f>
        <v>#REF!</v>
      </c>
      <c r="W624" s="109" t="e">
        <f>(T20D35746[[#This Row],[現金及び預金（億）]]-T20D35746[[#This Row],[負債（億）]])/T20D35746[[#This Row],[総資産]]*100</f>
        <v>#DIV/0!</v>
      </c>
    </row>
    <row r="625" spans="3:23" x14ac:dyDescent="0.25">
      <c r="C625" s="71" t="str">
        <f>IFERROR(_xll.RssMarket($A625,"市場部名称"),"")</f>
        <v/>
      </c>
      <c r="D625" s="55"/>
      <c r="E625" s="55" t="str">
        <f>IFERROR(_xll.RssMarket($A625,"前日比"),"")</f>
        <v/>
      </c>
      <c r="F625" s="75" t="str">
        <f>IFERROR(_xll.RssMarket($A625,"時価総額"),"")</f>
        <v/>
      </c>
      <c r="G625" s="75" t="e">
        <f>T20D35746[[#This Row],[時価総額]]/T20D35746[[#This Row],[現在値]]</f>
        <v>#VALUE!</v>
      </c>
      <c r="H625" s="20"/>
      <c r="I625" s="38"/>
      <c r="J625" s="20"/>
      <c r="K625" s="33"/>
      <c r="N625" s="89"/>
      <c r="O625" s="125" t="e">
        <f>ROUND(
 ((IF(OR(R625="",R625&lt;=0),20,R625)/20)
  *(L625/15))
 /(IFERROR(IF(H625&gt;0,H625,15),15)/15)
 *100,0)</f>
        <v>#REF!</v>
      </c>
      <c r="P625" s="125" t="e">
        <f>ROUND(((R625/20)*(L625/15)*(S625/15)*(1+W625/200))/(H625/15)*100,0)</f>
        <v>#REF!</v>
      </c>
      <c r="Q625" s="147" t="e">
        <f>T20D35746[[#This Row],[スコア⑤]]/T20D35746[[#This Row],[スコア③]]</f>
        <v>#REF!</v>
      </c>
      <c r="R625" s="76" t="e">
        <f>#REF!+#REF!</f>
        <v>#REF!</v>
      </c>
      <c r="W625" s="109" t="e">
        <f>(T20D35746[[#This Row],[現金及び預金（億）]]-T20D35746[[#This Row],[負債（億）]])/T20D35746[[#This Row],[総資産]]*100</f>
        <v>#DIV/0!</v>
      </c>
    </row>
    <row r="626" spans="3:23" x14ac:dyDescent="0.25">
      <c r="C626" s="71" t="str">
        <f>IFERROR(_xll.RssMarket($A626,"市場部名称"),"")</f>
        <v/>
      </c>
      <c r="D626" s="55"/>
      <c r="E626" s="55" t="str">
        <f>IFERROR(_xll.RssMarket($A626,"前日比"),"")</f>
        <v/>
      </c>
      <c r="F626" s="75" t="str">
        <f>IFERROR(_xll.RssMarket($A626,"時価総額"),"")</f>
        <v/>
      </c>
      <c r="G626" s="75" t="e">
        <f>T20D35746[[#This Row],[時価総額]]/T20D35746[[#This Row],[現在値]]</f>
        <v>#VALUE!</v>
      </c>
      <c r="H626" s="20"/>
      <c r="I626" s="38"/>
      <c r="J626" s="20"/>
      <c r="K626" s="33"/>
      <c r="N626" s="89"/>
      <c r="O626" s="125" t="e">
        <f>ROUND(
 ((IF(OR(R626="",R626&lt;=0),20,R626)/20)
  *(L626/15))
 /(IFERROR(IF(H626&gt;0,H626,15),15)/15)
 *100,0)</f>
        <v>#REF!</v>
      </c>
      <c r="P626" s="125" t="e">
        <f>ROUND(((R626/20)*(L626/15)*(S626/15)*(1+W626/200))/(H626/15)*100,0)</f>
        <v>#REF!</v>
      </c>
      <c r="Q626" s="147" t="e">
        <f>T20D35746[[#This Row],[スコア⑤]]/T20D35746[[#This Row],[スコア③]]</f>
        <v>#REF!</v>
      </c>
      <c r="R626" s="76" t="e">
        <f>#REF!+#REF!</f>
        <v>#REF!</v>
      </c>
      <c r="W626" s="109" t="e">
        <f>(T20D35746[[#This Row],[現金及び預金（億）]]-T20D35746[[#This Row],[負債（億）]])/T20D35746[[#This Row],[総資産]]*100</f>
        <v>#DIV/0!</v>
      </c>
    </row>
    <row r="627" spans="3:23" x14ac:dyDescent="0.25">
      <c r="C627" s="71" t="str">
        <f>IFERROR(_xll.RssMarket($A627,"市場部名称"),"")</f>
        <v/>
      </c>
      <c r="D627" s="55"/>
      <c r="E627" s="55" t="str">
        <f>IFERROR(_xll.RssMarket($A627,"前日比"),"")</f>
        <v/>
      </c>
      <c r="F627" s="75" t="str">
        <f>IFERROR(_xll.RssMarket($A627,"時価総額"),"")</f>
        <v/>
      </c>
      <c r="G627" s="75" t="e">
        <f>T20D35746[[#This Row],[時価総額]]/T20D35746[[#This Row],[現在値]]</f>
        <v>#VALUE!</v>
      </c>
      <c r="H627" s="20"/>
      <c r="I627" s="38"/>
      <c r="J627" s="20"/>
      <c r="K627" s="33"/>
      <c r="N627" s="89"/>
      <c r="O627" s="125" t="e">
        <f>ROUND(
 ((IF(OR(R627="",R627&lt;=0),20,R627)/20)
  *(L627/15))
 /(IFERROR(IF(H627&gt;0,H627,15),15)/15)
 *100,0)</f>
        <v>#REF!</v>
      </c>
      <c r="P627" s="125" t="e">
        <f>ROUND(((R627/20)*(L627/15)*(S627/15)*(1+W627/200))/(H627/15)*100,0)</f>
        <v>#REF!</v>
      </c>
      <c r="Q627" s="147" t="e">
        <f>T20D35746[[#This Row],[スコア⑤]]/T20D35746[[#This Row],[スコア③]]</f>
        <v>#REF!</v>
      </c>
      <c r="R627" s="76" t="e">
        <f>#REF!+#REF!</f>
        <v>#REF!</v>
      </c>
      <c r="W627" s="109" t="e">
        <f>(T20D35746[[#This Row],[現金及び預金（億）]]-T20D35746[[#This Row],[負債（億）]])/T20D35746[[#This Row],[総資産]]*100</f>
        <v>#DIV/0!</v>
      </c>
    </row>
    <row r="628" spans="3:23" x14ac:dyDescent="0.25">
      <c r="C628" s="71" t="str">
        <f>IFERROR(_xll.RssMarket($A628,"市場部名称"),"")</f>
        <v/>
      </c>
      <c r="D628" s="55"/>
      <c r="E628" s="55" t="str">
        <f>IFERROR(_xll.RssMarket($A628,"前日比"),"")</f>
        <v/>
      </c>
      <c r="F628" s="75" t="str">
        <f>IFERROR(_xll.RssMarket($A628,"時価総額"),"")</f>
        <v/>
      </c>
      <c r="G628" s="75" t="e">
        <f>T20D35746[[#This Row],[時価総額]]/T20D35746[[#This Row],[現在値]]</f>
        <v>#VALUE!</v>
      </c>
      <c r="H628" s="20"/>
      <c r="I628" s="38"/>
      <c r="J628" s="20"/>
      <c r="K628" s="33"/>
      <c r="N628" s="89"/>
      <c r="O628" s="125" t="e">
        <f>ROUND(
 ((IF(OR(R628="",R628&lt;=0),20,R628)/20)
  *(L628/15))
 /(IFERROR(IF(H628&gt;0,H628,15),15)/15)
 *100,0)</f>
        <v>#REF!</v>
      </c>
      <c r="P628" s="125" t="e">
        <f>ROUND(((R628/20)*(L628/15)*(S628/15)*(1+W628/200))/(H628/15)*100,0)</f>
        <v>#REF!</v>
      </c>
      <c r="Q628" s="147" t="e">
        <f>T20D35746[[#This Row],[スコア⑤]]/T20D35746[[#This Row],[スコア③]]</f>
        <v>#REF!</v>
      </c>
      <c r="R628" s="76" t="e">
        <f>#REF!+#REF!</f>
        <v>#REF!</v>
      </c>
      <c r="W628" s="109" t="e">
        <f>(T20D35746[[#This Row],[現金及び預金（億）]]-T20D35746[[#This Row],[負債（億）]])/T20D35746[[#This Row],[総資産]]*100</f>
        <v>#DIV/0!</v>
      </c>
    </row>
    <row r="629" spans="3:23" x14ac:dyDescent="0.25">
      <c r="C629" s="71" t="str">
        <f>IFERROR(_xll.RssMarket($A629,"市場部名称"),"")</f>
        <v/>
      </c>
      <c r="D629" s="55"/>
      <c r="E629" s="55" t="str">
        <f>IFERROR(_xll.RssMarket($A629,"前日比"),"")</f>
        <v/>
      </c>
      <c r="F629" s="75" t="str">
        <f>IFERROR(_xll.RssMarket($A629,"時価総額"),"")</f>
        <v/>
      </c>
      <c r="G629" s="75" t="e">
        <f>T20D35746[[#This Row],[時価総額]]/T20D35746[[#This Row],[現在値]]</f>
        <v>#VALUE!</v>
      </c>
      <c r="H629" s="20"/>
      <c r="I629" s="38"/>
      <c r="J629" s="20"/>
      <c r="K629" s="33"/>
      <c r="N629" s="89"/>
      <c r="O629" s="125" t="e">
        <f>ROUND(
 ((IF(OR(R629="",R629&lt;=0),20,R629)/20)
  *(L629/15))
 /(IFERROR(IF(H629&gt;0,H629,15),15)/15)
 *100,0)</f>
        <v>#REF!</v>
      </c>
      <c r="P629" s="125" t="e">
        <f>ROUND(((R629/20)*(L629/15)*(S629/15)*(1+W629/200))/(H629/15)*100,0)</f>
        <v>#REF!</v>
      </c>
      <c r="Q629" s="147" t="e">
        <f>T20D35746[[#This Row],[スコア⑤]]/T20D35746[[#This Row],[スコア③]]</f>
        <v>#REF!</v>
      </c>
      <c r="R629" s="76" t="e">
        <f>#REF!+#REF!</f>
        <v>#REF!</v>
      </c>
      <c r="W629" s="109" t="e">
        <f>(T20D35746[[#This Row],[現金及び預金（億）]]-T20D35746[[#This Row],[負債（億）]])/T20D35746[[#This Row],[総資産]]*100</f>
        <v>#DIV/0!</v>
      </c>
    </row>
    <row r="630" spans="3:23" x14ac:dyDescent="0.25">
      <c r="C630" s="71" t="str">
        <f>IFERROR(_xll.RssMarket($A630,"市場部名称"),"")</f>
        <v/>
      </c>
      <c r="D630" s="55"/>
      <c r="E630" s="55" t="str">
        <f>IFERROR(_xll.RssMarket($A630,"前日比"),"")</f>
        <v/>
      </c>
      <c r="F630" s="75" t="str">
        <f>IFERROR(_xll.RssMarket($A630,"時価総額"),"")</f>
        <v/>
      </c>
      <c r="G630" s="75" t="e">
        <f>T20D35746[[#This Row],[時価総額]]/T20D35746[[#This Row],[現在値]]</f>
        <v>#VALUE!</v>
      </c>
      <c r="H630" s="20"/>
      <c r="I630" s="38"/>
      <c r="J630" s="20"/>
      <c r="K630" s="33"/>
      <c r="N630" s="89"/>
      <c r="O630" s="125" t="e">
        <f>ROUND(
 ((IF(OR(R630="",R630&lt;=0),20,R630)/20)
  *(L630/15))
 /(IFERROR(IF(H630&gt;0,H630,15),15)/15)
 *100,0)</f>
        <v>#REF!</v>
      </c>
      <c r="P630" s="125" t="e">
        <f>ROUND(((R630/20)*(L630/15)*(S630/15)*(1+W630/200))/(H630/15)*100,0)</f>
        <v>#REF!</v>
      </c>
      <c r="Q630" s="147" t="e">
        <f>T20D35746[[#This Row],[スコア⑤]]/T20D35746[[#This Row],[スコア③]]</f>
        <v>#REF!</v>
      </c>
      <c r="R630" s="76" t="e">
        <f>#REF!+#REF!</f>
        <v>#REF!</v>
      </c>
      <c r="W630" s="109" t="e">
        <f>(T20D35746[[#This Row],[現金及び預金（億）]]-T20D35746[[#This Row],[負債（億）]])/T20D35746[[#This Row],[総資産]]*100</f>
        <v>#DIV/0!</v>
      </c>
    </row>
    <row r="631" spans="3:23" x14ac:dyDescent="0.25">
      <c r="C631" s="71" t="str">
        <f>IFERROR(_xll.RssMarket($A631,"市場部名称"),"")</f>
        <v/>
      </c>
      <c r="D631" s="55"/>
      <c r="E631" s="55" t="str">
        <f>IFERROR(_xll.RssMarket($A631,"前日比"),"")</f>
        <v/>
      </c>
      <c r="F631" s="75" t="str">
        <f>IFERROR(_xll.RssMarket($A631,"時価総額"),"")</f>
        <v/>
      </c>
      <c r="G631" s="75" t="e">
        <f>T20D35746[[#This Row],[時価総額]]/T20D35746[[#This Row],[現在値]]</f>
        <v>#VALUE!</v>
      </c>
      <c r="H631" s="20"/>
      <c r="I631" s="38"/>
      <c r="J631" s="20"/>
      <c r="K631" s="33"/>
      <c r="N631" s="89"/>
      <c r="O631" s="125" t="e">
        <f>ROUND(
 ((IF(OR(R631="",R631&lt;=0),20,R631)/20)
  *(L631/15))
 /(IFERROR(IF(H631&gt;0,H631,15),15)/15)
 *100,0)</f>
        <v>#REF!</v>
      </c>
      <c r="P631" s="125" t="e">
        <f>ROUND(((R631/20)*(L631/15)*(S631/15)*(1+W631/200))/(H631/15)*100,0)</f>
        <v>#REF!</v>
      </c>
      <c r="Q631" s="147" t="e">
        <f>T20D35746[[#This Row],[スコア⑤]]/T20D35746[[#This Row],[スコア③]]</f>
        <v>#REF!</v>
      </c>
      <c r="R631" s="76" t="e">
        <f>#REF!+#REF!</f>
        <v>#REF!</v>
      </c>
      <c r="W631" s="109" t="e">
        <f>(T20D35746[[#This Row],[現金及び預金（億）]]-T20D35746[[#This Row],[負債（億）]])/T20D35746[[#This Row],[総資産]]*100</f>
        <v>#DIV/0!</v>
      </c>
    </row>
    <row r="632" spans="3:23" x14ac:dyDescent="0.25">
      <c r="C632" s="71" t="str">
        <f>IFERROR(_xll.RssMarket($A632,"市場部名称"),"")</f>
        <v/>
      </c>
      <c r="D632" s="55"/>
      <c r="E632" s="55" t="str">
        <f>IFERROR(_xll.RssMarket($A632,"前日比"),"")</f>
        <v/>
      </c>
      <c r="F632" s="75" t="str">
        <f>IFERROR(_xll.RssMarket($A632,"時価総額"),"")</f>
        <v/>
      </c>
      <c r="G632" s="75" t="e">
        <f>T20D35746[[#This Row],[時価総額]]/T20D35746[[#This Row],[現在値]]</f>
        <v>#VALUE!</v>
      </c>
      <c r="H632" s="20"/>
      <c r="I632" s="38"/>
      <c r="J632" s="20"/>
      <c r="K632" s="33"/>
      <c r="N632" s="89"/>
      <c r="O632" s="125" t="e">
        <f>ROUND(
 ((IF(OR(R632="",R632&lt;=0),20,R632)/20)
  *(L632/15))
 /(IFERROR(IF(H632&gt;0,H632,15),15)/15)
 *100,0)</f>
        <v>#REF!</v>
      </c>
      <c r="P632" s="125" t="e">
        <f>ROUND(((R632/20)*(L632/15)*(S632/15)*(1+W632/200))/(H632/15)*100,0)</f>
        <v>#REF!</v>
      </c>
      <c r="Q632" s="147" t="e">
        <f>T20D35746[[#This Row],[スコア⑤]]/T20D35746[[#This Row],[スコア③]]</f>
        <v>#REF!</v>
      </c>
      <c r="R632" s="76" t="e">
        <f>#REF!+#REF!</f>
        <v>#REF!</v>
      </c>
      <c r="W632" s="109" t="e">
        <f>(T20D35746[[#This Row],[現金及び預金（億）]]-T20D35746[[#This Row],[負債（億）]])/T20D35746[[#This Row],[総資産]]*100</f>
        <v>#DIV/0!</v>
      </c>
    </row>
    <row r="633" spans="3:23" x14ac:dyDescent="0.25">
      <c r="C633" s="71" t="str">
        <f>IFERROR(_xll.RssMarket($A633,"市場部名称"),"")</f>
        <v/>
      </c>
      <c r="D633" s="55"/>
      <c r="E633" s="55" t="str">
        <f>IFERROR(_xll.RssMarket($A633,"前日比"),"")</f>
        <v/>
      </c>
      <c r="F633" s="75" t="str">
        <f>IFERROR(_xll.RssMarket($A633,"時価総額"),"")</f>
        <v/>
      </c>
      <c r="G633" s="75" t="e">
        <f>T20D35746[[#This Row],[時価総額]]/T20D35746[[#This Row],[現在値]]</f>
        <v>#VALUE!</v>
      </c>
      <c r="H633" s="20"/>
      <c r="I633" s="38"/>
      <c r="J633" s="20"/>
      <c r="K633" s="33"/>
      <c r="N633" s="89"/>
      <c r="O633" s="125" t="e">
        <f>ROUND(
 ((IF(OR(R633="",R633&lt;=0),20,R633)/20)
  *(L633/15))
 /(IFERROR(IF(H633&gt;0,H633,15),15)/15)
 *100,0)</f>
        <v>#REF!</v>
      </c>
      <c r="P633" s="125" t="e">
        <f>ROUND(((R633/20)*(L633/15)*(S633/15)*(1+W633/200))/(H633/15)*100,0)</f>
        <v>#REF!</v>
      </c>
      <c r="Q633" s="147" t="e">
        <f>T20D35746[[#This Row],[スコア⑤]]/T20D35746[[#This Row],[スコア③]]</f>
        <v>#REF!</v>
      </c>
      <c r="R633" s="76" t="e">
        <f>#REF!+#REF!</f>
        <v>#REF!</v>
      </c>
      <c r="W633" s="109" t="e">
        <f>(T20D35746[[#This Row],[現金及び預金（億）]]-T20D35746[[#This Row],[負債（億）]])/T20D35746[[#This Row],[総資産]]*100</f>
        <v>#DIV/0!</v>
      </c>
    </row>
    <row r="634" spans="3:23" x14ac:dyDescent="0.25">
      <c r="C634" s="71" t="str">
        <f>IFERROR(_xll.RssMarket($A634,"市場部名称"),"")</f>
        <v/>
      </c>
      <c r="D634" s="55"/>
      <c r="E634" s="55" t="str">
        <f>IFERROR(_xll.RssMarket($A634,"前日比"),"")</f>
        <v/>
      </c>
      <c r="F634" s="75" t="str">
        <f>IFERROR(_xll.RssMarket($A634,"時価総額"),"")</f>
        <v/>
      </c>
      <c r="G634" s="75" t="e">
        <f>T20D35746[[#This Row],[時価総額]]/T20D35746[[#This Row],[現在値]]</f>
        <v>#VALUE!</v>
      </c>
      <c r="H634" s="20"/>
      <c r="I634" s="38"/>
      <c r="J634" s="20"/>
      <c r="K634" s="33"/>
      <c r="N634" s="89"/>
      <c r="O634" s="125" t="e">
        <f>ROUND(
 ((IF(OR(R634="",R634&lt;=0),20,R634)/20)
  *(L634/15))
 /(IFERROR(IF(H634&gt;0,H634,15),15)/15)
 *100,0)</f>
        <v>#REF!</v>
      </c>
      <c r="P634" s="125" t="e">
        <f>ROUND(((R634/20)*(L634/15)*(S634/15)*(1+W634/200))/(H634/15)*100,0)</f>
        <v>#REF!</v>
      </c>
      <c r="Q634" s="147" t="e">
        <f>T20D35746[[#This Row],[スコア⑤]]/T20D35746[[#This Row],[スコア③]]</f>
        <v>#REF!</v>
      </c>
      <c r="R634" s="76" t="e">
        <f>#REF!+#REF!</f>
        <v>#REF!</v>
      </c>
      <c r="W634" s="109" t="e">
        <f>(T20D35746[[#This Row],[現金及び預金（億）]]-T20D35746[[#This Row],[負債（億）]])/T20D35746[[#This Row],[総資産]]*100</f>
        <v>#DIV/0!</v>
      </c>
    </row>
    <row r="635" spans="3:23" x14ac:dyDescent="0.25">
      <c r="C635" s="71" t="str">
        <f>IFERROR(_xll.RssMarket($A635,"市場部名称"),"")</f>
        <v/>
      </c>
      <c r="D635" s="55"/>
      <c r="E635" s="55" t="str">
        <f>IFERROR(_xll.RssMarket($A635,"前日比"),"")</f>
        <v/>
      </c>
      <c r="F635" s="75" t="str">
        <f>IFERROR(_xll.RssMarket($A635,"時価総額"),"")</f>
        <v/>
      </c>
      <c r="G635" s="75" t="e">
        <f>T20D35746[[#This Row],[時価総額]]/T20D35746[[#This Row],[現在値]]</f>
        <v>#VALUE!</v>
      </c>
      <c r="H635" s="20"/>
      <c r="I635" s="38"/>
      <c r="J635" s="20"/>
      <c r="K635" s="33"/>
      <c r="N635" s="89"/>
      <c r="O635" s="125" t="e">
        <f>ROUND(
 ((IF(OR(R635="",R635&lt;=0),20,R635)/20)
  *(L635/15))
 /(IFERROR(IF(H635&gt;0,H635,15),15)/15)
 *100,0)</f>
        <v>#REF!</v>
      </c>
      <c r="P635" s="125" t="e">
        <f>ROUND(((R635/20)*(L635/15)*(S635/15)*(1+W635/200))/(H635/15)*100,0)</f>
        <v>#REF!</v>
      </c>
      <c r="Q635" s="147" t="e">
        <f>T20D35746[[#This Row],[スコア⑤]]/T20D35746[[#This Row],[スコア③]]</f>
        <v>#REF!</v>
      </c>
      <c r="R635" s="76" t="e">
        <f>#REF!+#REF!</f>
        <v>#REF!</v>
      </c>
      <c r="W635" s="109" t="e">
        <f>(T20D35746[[#This Row],[現金及び預金（億）]]-T20D35746[[#This Row],[負債（億）]])/T20D35746[[#This Row],[総資産]]*100</f>
        <v>#DIV/0!</v>
      </c>
    </row>
    <row r="636" spans="3:23" x14ac:dyDescent="0.25">
      <c r="C636" s="71" t="str">
        <f>IFERROR(_xll.RssMarket($A636,"市場部名称"),"")</f>
        <v/>
      </c>
      <c r="D636" s="55"/>
      <c r="E636" s="55" t="str">
        <f>IFERROR(_xll.RssMarket($A636,"前日比"),"")</f>
        <v/>
      </c>
      <c r="F636" s="75" t="str">
        <f>IFERROR(_xll.RssMarket($A636,"時価総額"),"")</f>
        <v/>
      </c>
      <c r="G636" s="75" t="e">
        <f>T20D35746[[#This Row],[時価総額]]/T20D35746[[#This Row],[現在値]]</f>
        <v>#VALUE!</v>
      </c>
      <c r="H636" s="20"/>
      <c r="I636" s="38"/>
      <c r="J636" s="20"/>
      <c r="K636" s="33"/>
      <c r="N636" s="89"/>
      <c r="O636" s="125" t="e">
        <f>ROUND(
 ((IF(OR(R636="",R636&lt;=0),20,R636)/20)
  *(L636/15))
 /(IFERROR(IF(H636&gt;0,H636,15),15)/15)
 *100,0)</f>
        <v>#REF!</v>
      </c>
      <c r="P636" s="125" t="e">
        <f>ROUND(((R636/20)*(L636/15)*(S636/15)*(1+W636/200))/(H636/15)*100,0)</f>
        <v>#REF!</v>
      </c>
      <c r="Q636" s="147" t="e">
        <f>T20D35746[[#This Row],[スコア⑤]]/T20D35746[[#This Row],[スコア③]]</f>
        <v>#REF!</v>
      </c>
      <c r="R636" s="76" t="e">
        <f>#REF!+#REF!</f>
        <v>#REF!</v>
      </c>
      <c r="W636" s="109" t="e">
        <f>(T20D35746[[#This Row],[現金及び預金（億）]]-T20D35746[[#This Row],[負債（億）]])/T20D35746[[#This Row],[総資産]]*100</f>
        <v>#DIV/0!</v>
      </c>
    </row>
    <row r="637" spans="3:23" x14ac:dyDescent="0.25">
      <c r="C637" s="71" t="str">
        <f>IFERROR(_xll.RssMarket($A637,"市場部名称"),"")</f>
        <v/>
      </c>
      <c r="D637" s="55"/>
      <c r="E637" s="55" t="str">
        <f>IFERROR(_xll.RssMarket($A637,"前日比"),"")</f>
        <v/>
      </c>
      <c r="F637" s="75" t="str">
        <f>IFERROR(_xll.RssMarket($A637,"時価総額"),"")</f>
        <v/>
      </c>
      <c r="G637" s="75" t="e">
        <f>T20D35746[[#This Row],[時価総額]]/T20D35746[[#This Row],[現在値]]</f>
        <v>#VALUE!</v>
      </c>
      <c r="H637" s="20"/>
      <c r="I637" s="38"/>
      <c r="J637" s="20"/>
      <c r="K637" s="33"/>
      <c r="N637" s="89"/>
      <c r="O637" s="125" t="e">
        <f>ROUND(
 ((IF(OR(R637="",R637&lt;=0),20,R637)/20)
  *(L637/15))
 /(IFERROR(IF(H637&gt;0,H637,15),15)/15)
 *100,0)</f>
        <v>#REF!</v>
      </c>
      <c r="P637" s="125" t="e">
        <f>ROUND(((R637/20)*(L637/15)*(S637/15)*(1+W637/200))/(H637/15)*100,0)</f>
        <v>#REF!</v>
      </c>
      <c r="Q637" s="147" t="e">
        <f>T20D35746[[#This Row],[スコア⑤]]/T20D35746[[#This Row],[スコア③]]</f>
        <v>#REF!</v>
      </c>
      <c r="R637" s="76" t="e">
        <f>#REF!+#REF!</f>
        <v>#REF!</v>
      </c>
      <c r="W637" s="109" t="e">
        <f>(T20D35746[[#This Row],[現金及び預金（億）]]-T20D35746[[#This Row],[負債（億）]])/T20D35746[[#This Row],[総資産]]*100</f>
        <v>#DIV/0!</v>
      </c>
    </row>
    <row r="638" spans="3:23" x14ac:dyDescent="0.25">
      <c r="C638" s="71" t="str">
        <f>IFERROR(_xll.RssMarket($A638,"市場部名称"),"")</f>
        <v/>
      </c>
      <c r="D638" s="55"/>
      <c r="E638" s="55" t="str">
        <f>IFERROR(_xll.RssMarket($A638,"前日比"),"")</f>
        <v/>
      </c>
      <c r="F638" s="75" t="str">
        <f>IFERROR(_xll.RssMarket($A638,"時価総額"),"")</f>
        <v/>
      </c>
      <c r="G638" s="75" t="e">
        <f>T20D35746[[#This Row],[時価総額]]/T20D35746[[#This Row],[現在値]]</f>
        <v>#VALUE!</v>
      </c>
      <c r="H638" s="20"/>
      <c r="I638" s="38"/>
      <c r="J638" s="20"/>
      <c r="K638" s="33"/>
      <c r="N638" s="89"/>
      <c r="O638" s="125" t="e">
        <f>ROUND(
 ((IF(OR(R638="",R638&lt;=0),20,R638)/20)
  *(L638/15))
 /(IFERROR(IF(H638&gt;0,H638,15),15)/15)
 *100,0)</f>
        <v>#REF!</v>
      </c>
      <c r="P638" s="125" t="e">
        <f>ROUND(((R638/20)*(L638/15)*(S638/15)*(1+W638/200))/(H638/15)*100,0)</f>
        <v>#REF!</v>
      </c>
      <c r="Q638" s="147" t="e">
        <f>T20D35746[[#This Row],[スコア⑤]]/T20D35746[[#This Row],[スコア③]]</f>
        <v>#REF!</v>
      </c>
      <c r="R638" s="76" t="e">
        <f>#REF!+#REF!</f>
        <v>#REF!</v>
      </c>
      <c r="W638" s="109" t="e">
        <f>(T20D35746[[#This Row],[現金及び預金（億）]]-T20D35746[[#This Row],[負債（億）]])/T20D35746[[#This Row],[総資産]]*100</f>
        <v>#DIV/0!</v>
      </c>
    </row>
    <row r="639" spans="3:23" x14ac:dyDescent="0.25">
      <c r="C639" s="71" t="str">
        <f>IFERROR(_xll.RssMarket($A639,"市場部名称"),"")</f>
        <v/>
      </c>
      <c r="D639" s="55"/>
      <c r="E639" s="55" t="str">
        <f>IFERROR(_xll.RssMarket($A639,"前日比"),"")</f>
        <v/>
      </c>
      <c r="F639" s="75" t="str">
        <f>IFERROR(_xll.RssMarket($A639,"時価総額"),"")</f>
        <v/>
      </c>
      <c r="G639" s="75" t="e">
        <f>T20D35746[[#This Row],[時価総額]]/T20D35746[[#This Row],[現在値]]</f>
        <v>#VALUE!</v>
      </c>
      <c r="H639" s="20"/>
      <c r="I639" s="38"/>
      <c r="J639" s="20"/>
      <c r="K639" s="33"/>
      <c r="N639" s="89"/>
      <c r="O639" s="125" t="e">
        <f>ROUND(
 ((IF(OR(R639="",R639&lt;=0),20,R639)/20)
  *(L639/15))
 /(IFERROR(IF(H639&gt;0,H639,15),15)/15)
 *100,0)</f>
        <v>#REF!</v>
      </c>
      <c r="P639" s="125" t="e">
        <f>ROUND(((R639/20)*(L639/15)*(S639/15)*(1+W639/200))/(H639/15)*100,0)</f>
        <v>#REF!</v>
      </c>
      <c r="Q639" s="147" t="e">
        <f>T20D35746[[#This Row],[スコア⑤]]/T20D35746[[#This Row],[スコア③]]</f>
        <v>#REF!</v>
      </c>
      <c r="R639" s="76" t="e">
        <f>#REF!+#REF!</f>
        <v>#REF!</v>
      </c>
      <c r="W639" s="109" t="e">
        <f>(T20D35746[[#This Row],[現金及び預金（億）]]-T20D35746[[#This Row],[負債（億）]])/T20D35746[[#This Row],[総資産]]*100</f>
        <v>#DIV/0!</v>
      </c>
    </row>
    <row r="640" spans="3:23" x14ac:dyDescent="0.25">
      <c r="C640" s="71" t="str">
        <f>IFERROR(_xll.RssMarket($A640,"市場部名称"),"")</f>
        <v/>
      </c>
      <c r="D640" s="55"/>
      <c r="E640" s="55" t="str">
        <f>IFERROR(_xll.RssMarket($A640,"前日比"),"")</f>
        <v/>
      </c>
      <c r="F640" s="75" t="str">
        <f>IFERROR(_xll.RssMarket($A640,"時価総額"),"")</f>
        <v/>
      </c>
      <c r="G640" s="75" t="e">
        <f>T20D35746[[#This Row],[時価総額]]/T20D35746[[#This Row],[現在値]]</f>
        <v>#VALUE!</v>
      </c>
      <c r="H640" s="20"/>
      <c r="I640" s="38"/>
      <c r="J640" s="20"/>
      <c r="K640" s="33"/>
      <c r="N640" s="89"/>
      <c r="O640" s="125" t="e">
        <f>ROUND(
 ((IF(OR(R640="",R640&lt;=0),20,R640)/20)
  *(L640/15))
 /(IFERROR(IF(H640&gt;0,H640,15),15)/15)
 *100,0)</f>
        <v>#REF!</v>
      </c>
      <c r="P640" s="125" t="e">
        <f>ROUND(((R640/20)*(L640/15)*(S640/15)*(1+W640/200))/(H640/15)*100,0)</f>
        <v>#REF!</v>
      </c>
      <c r="Q640" s="147" t="e">
        <f>T20D35746[[#This Row],[スコア⑤]]/T20D35746[[#This Row],[スコア③]]</f>
        <v>#REF!</v>
      </c>
      <c r="R640" s="76" t="e">
        <f>#REF!+#REF!</f>
        <v>#REF!</v>
      </c>
      <c r="W640" s="109" t="e">
        <f>(T20D35746[[#This Row],[現金及び預金（億）]]-T20D35746[[#This Row],[負債（億）]])/T20D35746[[#This Row],[総資産]]*100</f>
        <v>#DIV/0!</v>
      </c>
    </row>
    <row r="641" spans="3:23" x14ac:dyDescent="0.25">
      <c r="C641" s="71" t="str">
        <f>IFERROR(_xll.RssMarket($A641,"市場部名称"),"")</f>
        <v/>
      </c>
      <c r="D641" s="55"/>
      <c r="E641" s="55" t="str">
        <f>IFERROR(_xll.RssMarket($A641,"前日比"),"")</f>
        <v/>
      </c>
      <c r="F641" s="75" t="str">
        <f>IFERROR(_xll.RssMarket($A641,"時価総額"),"")</f>
        <v/>
      </c>
      <c r="G641" s="75" t="e">
        <f>T20D35746[[#This Row],[時価総額]]/T20D35746[[#This Row],[現在値]]</f>
        <v>#VALUE!</v>
      </c>
      <c r="H641" s="20"/>
      <c r="I641" s="38"/>
      <c r="J641" s="20"/>
      <c r="K641" s="33"/>
      <c r="N641" s="89"/>
      <c r="O641" s="125" t="e">
        <f>ROUND(
 ((IF(OR(R641="",R641&lt;=0),20,R641)/20)
  *(L641/15))
 /(IFERROR(IF(H641&gt;0,H641,15),15)/15)
 *100,0)</f>
        <v>#REF!</v>
      </c>
      <c r="P641" s="125" t="e">
        <f>ROUND(((R641/20)*(L641/15)*(S641/15)*(1+W641/200))/(H641/15)*100,0)</f>
        <v>#REF!</v>
      </c>
      <c r="Q641" s="147" t="e">
        <f>T20D35746[[#This Row],[スコア⑤]]/T20D35746[[#This Row],[スコア③]]</f>
        <v>#REF!</v>
      </c>
      <c r="R641" s="76" t="e">
        <f>#REF!+#REF!</f>
        <v>#REF!</v>
      </c>
      <c r="W641" s="109" t="e">
        <f>(T20D35746[[#This Row],[現金及び預金（億）]]-T20D35746[[#This Row],[負債（億）]])/T20D35746[[#This Row],[総資産]]*100</f>
        <v>#DIV/0!</v>
      </c>
    </row>
    <row r="642" spans="3:23" x14ac:dyDescent="0.25">
      <c r="C642" s="71" t="str">
        <f>IFERROR(_xll.RssMarket($A642,"市場部名称"),"")</f>
        <v/>
      </c>
      <c r="D642" s="55"/>
      <c r="E642" s="55" t="str">
        <f>IFERROR(_xll.RssMarket($A642,"前日比"),"")</f>
        <v/>
      </c>
      <c r="F642" s="75" t="str">
        <f>IFERROR(_xll.RssMarket($A642,"時価総額"),"")</f>
        <v/>
      </c>
      <c r="G642" s="75" t="e">
        <f>T20D35746[[#This Row],[時価総額]]/T20D35746[[#This Row],[現在値]]</f>
        <v>#VALUE!</v>
      </c>
      <c r="H642" s="20"/>
      <c r="I642" s="38"/>
      <c r="J642" s="20"/>
      <c r="K642" s="33"/>
      <c r="N642" s="89"/>
      <c r="O642" s="125" t="e">
        <f>ROUND(
 ((IF(OR(R642="",R642&lt;=0),20,R642)/20)
  *(L642/15))
 /(IFERROR(IF(H642&gt;0,H642,15),15)/15)
 *100,0)</f>
        <v>#REF!</v>
      </c>
      <c r="P642" s="125" t="e">
        <f>ROUND(((R642/20)*(L642/15)*(S642/15)*(1+W642/200))/(H642/15)*100,0)</f>
        <v>#REF!</v>
      </c>
      <c r="Q642" s="147" t="e">
        <f>T20D35746[[#This Row],[スコア⑤]]/T20D35746[[#This Row],[スコア③]]</f>
        <v>#REF!</v>
      </c>
      <c r="R642" s="76" t="e">
        <f>#REF!+#REF!</f>
        <v>#REF!</v>
      </c>
      <c r="W642" s="109" t="e">
        <f>(T20D35746[[#This Row],[現金及び預金（億）]]-T20D35746[[#This Row],[負債（億）]])/T20D35746[[#This Row],[総資産]]*100</f>
        <v>#DIV/0!</v>
      </c>
    </row>
    <row r="643" spans="3:23" x14ac:dyDescent="0.25">
      <c r="C643" s="71" t="str">
        <f>IFERROR(_xll.RssMarket($A643,"市場部名称"),"")</f>
        <v/>
      </c>
      <c r="D643" s="55"/>
      <c r="E643" s="55" t="str">
        <f>IFERROR(_xll.RssMarket($A643,"前日比"),"")</f>
        <v/>
      </c>
      <c r="F643" s="75" t="str">
        <f>IFERROR(_xll.RssMarket($A643,"時価総額"),"")</f>
        <v/>
      </c>
      <c r="G643" s="75" t="e">
        <f>T20D35746[[#This Row],[時価総額]]/T20D35746[[#This Row],[現在値]]</f>
        <v>#VALUE!</v>
      </c>
      <c r="H643" s="20"/>
      <c r="I643" s="38"/>
      <c r="J643" s="20"/>
      <c r="K643" s="33"/>
      <c r="N643" s="89"/>
      <c r="O643" s="125" t="e">
        <f>ROUND(
 ((IF(OR(R643="",R643&lt;=0),20,R643)/20)
  *(L643/15))
 /(IFERROR(IF(H643&gt;0,H643,15),15)/15)
 *100,0)</f>
        <v>#REF!</v>
      </c>
      <c r="P643" s="125" t="e">
        <f>ROUND(((R643/20)*(L643/15)*(S643/15)*(1+W643/200))/(H643/15)*100,0)</f>
        <v>#REF!</v>
      </c>
      <c r="Q643" s="147" t="e">
        <f>T20D35746[[#This Row],[スコア⑤]]/T20D35746[[#This Row],[スコア③]]</f>
        <v>#REF!</v>
      </c>
      <c r="R643" s="76" t="e">
        <f>#REF!+#REF!</f>
        <v>#REF!</v>
      </c>
      <c r="W643" s="109" t="e">
        <f>(T20D35746[[#This Row],[現金及び預金（億）]]-T20D35746[[#This Row],[負債（億）]])/T20D35746[[#This Row],[総資産]]*100</f>
        <v>#DIV/0!</v>
      </c>
    </row>
    <row r="644" spans="3:23" x14ac:dyDescent="0.25">
      <c r="C644" s="71" t="str">
        <f>IFERROR(_xll.RssMarket($A644,"市場部名称"),"")</f>
        <v/>
      </c>
      <c r="D644" s="55"/>
      <c r="E644" s="55" t="str">
        <f>IFERROR(_xll.RssMarket($A644,"前日比"),"")</f>
        <v/>
      </c>
      <c r="F644" s="75" t="str">
        <f>IFERROR(_xll.RssMarket($A644,"時価総額"),"")</f>
        <v/>
      </c>
      <c r="G644" s="75" t="e">
        <f>T20D35746[[#This Row],[時価総額]]/T20D35746[[#This Row],[現在値]]</f>
        <v>#VALUE!</v>
      </c>
      <c r="H644" s="20"/>
      <c r="I644" s="38"/>
      <c r="J644" s="20"/>
      <c r="K644" s="33"/>
      <c r="N644" s="89"/>
      <c r="O644" s="125" t="e">
        <f>ROUND(
 ((IF(OR(R644="",R644&lt;=0),20,R644)/20)
  *(L644/15))
 /(IFERROR(IF(H644&gt;0,H644,15),15)/15)
 *100,0)</f>
        <v>#REF!</v>
      </c>
      <c r="P644" s="125" t="e">
        <f>ROUND(((R644/20)*(L644/15)*(S644/15)*(1+W644/200))/(H644/15)*100,0)</f>
        <v>#REF!</v>
      </c>
      <c r="Q644" s="147" t="e">
        <f>T20D35746[[#This Row],[スコア⑤]]/T20D35746[[#This Row],[スコア③]]</f>
        <v>#REF!</v>
      </c>
      <c r="R644" s="76" t="e">
        <f>#REF!+#REF!</f>
        <v>#REF!</v>
      </c>
      <c r="W644" s="109" t="e">
        <f>(T20D35746[[#This Row],[現金及び預金（億）]]-T20D35746[[#This Row],[負債（億）]])/T20D35746[[#This Row],[総資産]]*100</f>
        <v>#DIV/0!</v>
      </c>
    </row>
    <row r="645" spans="3:23" x14ac:dyDescent="0.25">
      <c r="C645" s="71" t="str">
        <f>IFERROR(_xll.RssMarket($A645,"市場部名称"),"")</f>
        <v/>
      </c>
      <c r="D645" s="55"/>
      <c r="E645" s="55" t="str">
        <f>IFERROR(_xll.RssMarket($A645,"前日比"),"")</f>
        <v/>
      </c>
      <c r="F645" s="75" t="str">
        <f>IFERROR(_xll.RssMarket($A645,"時価総額"),"")</f>
        <v/>
      </c>
      <c r="G645" s="75" t="e">
        <f>T20D35746[[#This Row],[時価総額]]/T20D35746[[#This Row],[現在値]]</f>
        <v>#VALUE!</v>
      </c>
      <c r="H645" s="20"/>
      <c r="I645" s="38"/>
      <c r="J645" s="20"/>
      <c r="K645" s="33"/>
      <c r="N645" s="89"/>
      <c r="O645" s="125" t="e">
        <f>ROUND(
 ((IF(OR(R645="",R645&lt;=0),20,R645)/20)
  *(L645/15))
 /(IFERROR(IF(H645&gt;0,H645,15),15)/15)
 *100,0)</f>
        <v>#REF!</v>
      </c>
      <c r="P645" s="125" t="e">
        <f>ROUND(((R645/20)*(L645/15)*(S645/15)*(1+W645/200))/(H645/15)*100,0)</f>
        <v>#REF!</v>
      </c>
      <c r="Q645" s="147" t="e">
        <f>T20D35746[[#This Row],[スコア⑤]]/T20D35746[[#This Row],[スコア③]]</f>
        <v>#REF!</v>
      </c>
      <c r="R645" s="76" t="e">
        <f>#REF!+#REF!</f>
        <v>#REF!</v>
      </c>
      <c r="W645" s="109" t="e">
        <f>(T20D35746[[#This Row],[現金及び預金（億）]]-T20D35746[[#This Row],[負債（億）]])/T20D35746[[#This Row],[総資産]]*100</f>
        <v>#DIV/0!</v>
      </c>
    </row>
    <row r="646" spans="3:23" x14ac:dyDescent="0.25">
      <c r="C646" s="71" t="str">
        <f>IFERROR(_xll.RssMarket($A646,"市場部名称"),"")</f>
        <v/>
      </c>
      <c r="D646" s="55"/>
      <c r="E646" s="55" t="str">
        <f>IFERROR(_xll.RssMarket($A646,"前日比"),"")</f>
        <v/>
      </c>
      <c r="F646" s="75" t="str">
        <f>IFERROR(_xll.RssMarket($A646,"時価総額"),"")</f>
        <v/>
      </c>
      <c r="G646" s="75" t="e">
        <f>T20D35746[[#This Row],[時価総額]]/T20D35746[[#This Row],[現在値]]</f>
        <v>#VALUE!</v>
      </c>
      <c r="H646" s="20"/>
      <c r="I646" s="38"/>
      <c r="J646" s="20"/>
      <c r="K646" s="33"/>
      <c r="N646" s="89"/>
      <c r="O646" s="125" t="e">
        <f>ROUND(
 ((IF(OR(R646="",R646&lt;=0),20,R646)/20)
  *(L646/15))
 /(IFERROR(IF(H646&gt;0,H646,15),15)/15)
 *100,0)</f>
        <v>#REF!</v>
      </c>
      <c r="P646" s="125" t="e">
        <f>ROUND(((R646/20)*(L646/15)*(S646/15)*(1+W646/200))/(H646/15)*100,0)</f>
        <v>#REF!</v>
      </c>
      <c r="Q646" s="147" t="e">
        <f>T20D35746[[#This Row],[スコア⑤]]/T20D35746[[#This Row],[スコア③]]</f>
        <v>#REF!</v>
      </c>
      <c r="R646" s="76" t="e">
        <f>#REF!+#REF!</f>
        <v>#REF!</v>
      </c>
      <c r="W646" s="109" t="e">
        <f>(T20D35746[[#This Row],[現金及び預金（億）]]-T20D35746[[#This Row],[負債（億）]])/T20D35746[[#This Row],[総資産]]*100</f>
        <v>#DIV/0!</v>
      </c>
    </row>
    <row r="647" spans="3:23" x14ac:dyDescent="0.25">
      <c r="C647" s="71" t="str">
        <f>IFERROR(_xll.RssMarket($A647,"市場部名称"),"")</f>
        <v/>
      </c>
      <c r="D647" s="55"/>
      <c r="E647" s="55" t="str">
        <f>IFERROR(_xll.RssMarket($A647,"前日比"),"")</f>
        <v/>
      </c>
      <c r="F647" s="75" t="str">
        <f>IFERROR(_xll.RssMarket($A647,"時価総額"),"")</f>
        <v/>
      </c>
      <c r="G647" s="75" t="e">
        <f>T20D35746[[#This Row],[時価総額]]/T20D35746[[#This Row],[現在値]]</f>
        <v>#VALUE!</v>
      </c>
      <c r="H647" s="20"/>
      <c r="I647" s="38"/>
      <c r="J647" s="20"/>
      <c r="K647" s="33"/>
      <c r="N647" s="89"/>
      <c r="O647" s="125" t="e">
        <f>ROUND(
 ((IF(OR(R647="",R647&lt;=0),20,R647)/20)
  *(L647/15))
 /(IFERROR(IF(H647&gt;0,H647,15),15)/15)
 *100,0)</f>
        <v>#REF!</v>
      </c>
      <c r="P647" s="125" t="e">
        <f>ROUND(((R647/20)*(L647/15)*(S647/15)*(1+W647/200))/(H647/15)*100,0)</f>
        <v>#REF!</v>
      </c>
      <c r="Q647" s="147" t="e">
        <f>T20D35746[[#This Row],[スコア⑤]]/T20D35746[[#This Row],[スコア③]]</f>
        <v>#REF!</v>
      </c>
      <c r="R647" s="76" t="e">
        <f>#REF!+#REF!</f>
        <v>#REF!</v>
      </c>
      <c r="W647" s="109" t="e">
        <f>(T20D35746[[#This Row],[現金及び預金（億）]]-T20D35746[[#This Row],[負債（億）]])/T20D35746[[#This Row],[総資産]]*100</f>
        <v>#DIV/0!</v>
      </c>
    </row>
    <row r="648" spans="3:23" x14ac:dyDescent="0.25">
      <c r="C648" s="71" t="str">
        <f>IFERROR(_xll.RssMarket($A648,"市場部名称"),"")</f>
        <v/>
      </c>
      <c r="D648" s="55"/>
      <c r="E648" s="55" t="str">
        <f>IFERROR(_xll.RssMarket($A648,"前日比"),"")</f>
        <v/>
      </c>
      <c r="F648" s="75" t="str">
        <f>IFERROR(_xll.RssMarket($A648,"時価総額"),"")</f>
        <v/>
      </c>
      <c r="G648" s="75" t="e">
        <f>T20D35746[[#This Row],[時価総額]]/T20D35746[[#This Row],[現在値]]</f>
        <v>#VALUE!</v>
      </c>
      <c r="H648" s="20"/>
      <c r="I648" s="38"/>
      <c r="J648" s="20"/>
      <c r="K648" s="33"/>
      <c r="N648" s="89"/>
      <c r="O648" s="125" t="e">
        <f>ROUND(
 ((IF(OR(R648="",R648&lt;=0),20,R648)/20)
  *(L648/15))
 /(IFERROR(IF(H648&gt;0,H648,15),15)/15)
 *100,0)</f>
        <v>#REF!</v>
      </c>
      <c r="P648" s="125" t="e">
        <f>ROUND(((R648/20)*(L648/15)*(S648/15)*(1+W648/200))/(H648/15)*100,0)</f>
        <v>#REF!</v>
      </c>
      <c r="Q648" s="147" t="e">
        <f>T20D35746[[#This Row],[スコア⑤]]/T20D35746[[#This Row],[スコア③]]</f>
        <v>#REF!</v>
      </c>
      <c r="R648" s="76" t="e">
        <f>#REF!+#REF!</f>
        <v>#REF!</v>
      </c>
      <c r="W648" s="109" t="e">
        <f>(T20D35746[[#This Row],[現金及び預金（億）]]-T20D35746[[#This Row],[負債（億）]])/T20D35746[[#This Row],[総資産]]*100</f>
        <v>#DIV/0!</v>
      </c>
    </row>
    <row r="649" spans="3:23" x14ac:dyDescent="0.25">
      <c r="C649" s="71" t="str">
        <f>IFERROR(_xll.RssMarket($A649,"市場部名称"),"")</f>
        <v/>
      </c>
      <c r="D649" s="55"/>
      <c r="E649" s="55" t="str">
        <f>IFERROR(_xll.RssMarket($A649,"前日比"),"")</f>
        <v/>
      </c>
      <c r="F649" s="75" t="str">
        <f>IFERROR(_xll.RssMarket($A649,"時価総額"),"")</f>
        <v/>
      </c>
      <c r="G649" s="75" t="e">
        <f>T20D35746[[#This Row],[時価総額]]/T20D35746[[#This Row],[現在値]]</f>
        <v>#VALUE!</v>
      </c>
      <c r="H649" s="20"/>
      <c r="I649" s="38"/>
      <c r="J649" s="20"/>
      <c r="K649" s="33"/>
      <c r="N649" s="89"/>
      <c r="O649" s="125" t="e">
        <f>ROUND(
 ((IF(OR(R649="",R649&lt;=0),20,R649)/20)
  *(L649/15))
 /(IFERROR(IF(H649&gt;0,H649,15),15)/15)
 *100,0)</f>
        <v>#REF!</v>
      </c>
      <c r="P649" s="125" t="e">
        <f>ROUND(((R649/20)*(L649/15)*(S649/15)*(1+W649/200))/(H649/15)*100,0)</f>
        <v>#REF!</v>
      </c>
      <c r="Q649" s="147" t="e">
        <f>T20D35746[[#This Row],[スコア⑤]]/T20D35746[[#This Row],[スコア③]]</f>
        <v>#REF!</v>
      </c>
      <c r="R649" s="76" t="e">
        <f>#REF!+#REF!</f>
        <v>#REF!</v>
      </c>
      <c r="W649" s="109" t="e">
        <f>(T20D35746[[#This Row],[現金及び預金（億）]]-T20D35746[[#This Row],[負債（億）]])/T20D35746[[#This Row],[総資産]]*100</f>
        <v>#DIV/0!</v>
      </c>
    </row>
    <row r="650" spans="3:23" x14ac:dyDescent="0.25">
      <c r="C650" s="71" t="str">
        <f>IFERROR(_xll.RssMarket($A650,"市場部名称"),"")</f>
        <v/>
      </c>
      <c r="D650" s="55"/>
      <c r="E650" s="55" t="str">
        <f>IFERROR(_xll.RssMarket($A650,"前日比"),"")</f>
        <v/>
      </c>
      <c r="F650" s="75" t="str">
        <f>IFERROR(_xll.RssMarket($A650,"時価総額"),"")</f>
        <v/>
      </c>
      <c r="G650" s="75" t="e">
        <f>T20D35746[[#This Row],[時価総額]]/T20D35746[[#This Row],[現在値]]</f>
        <v>#VALUE!</v>
      </c>
      <c r="H650" s="20"/>
      <c r="I650" s="38"/>
      <c r="J650" s="20"/>
      <c r="K650" s="33"/>
      <c r="N650" s="89"/>
      <c r="O650" s="125" t="e">
        <f>ROUND(
 ((IF(OR(R650="",R650&lt;=0),20,R650)/20)
  *(L650/15))
 /(IFERROR(IF(H650&gt;0,H650,15),15)/15)
 *100,0)</f>
        <v>#REF!</v>
      </c>
      <c r="P650" s="125" t="e">
        <f>ROUND(((R650/20)*(L650/15)*(S650/15)*(1+W650/200))/(H650/15)*100,0)</f>
        <v>#REF!</v>
      </c>
      <c r="Q650" s="147" t="e">
        <f>T20D35746[[#This Row],[スコア⑤]]/T20D35746[[#This Row],[スコア③]]</f>
        <v>#REF!</v>
      </c>
      <c r="R650" s="76" t="e">
        <f>#REF!+#REF!</f>
        <v>#REF!</v>
      </c>
      <c r="W650" s="109" t="e">
        <f>(T20D35746[[#This Row],[現金及び預金（億）]]-T20D35746[[#This Row],[負債（億）]])/T20D35746[[#This Row],[総資産]]*100</f>
        <v>#DIV/0!</v>
      </c>
    </row>
    <row r="651" spans="3:23" x14ac:dyDescent="0.25">
      <c r="C651" s="71" t="str">
        <f>IFERROR(_xll.RssMarket($A651,"市場部名称"),"")</f>
        <v/>
      </c>
      <c r="D651" s="55"/>
      <c r="E651" s="55" t="str">
        <f>IFERROR(_xll.RssMarket($A651,"前日比"),"")</f>
        <v/>
      </c>
      <c r="F651" s="75" t="str">
        <f>IFERROR(_xll.RssMarket($A651,"時価総額"),"")</f>
        <v/>
      </c>
      <c r="G651" s="75" t="e">
        <f>T20D35746[[#This Row],[時価総額]]/T20D35746[[#This Row],[現在値]]</f>
        <v>#VALUE!</v>
      </c>
      <c r="H651" s="20"/>
      <c r="I651" s="38"/>
      <c r="J651" s="20"/>
      <c r="K651" s="33"/>
      <c r="N651" s="89"/>
      <c r="O651" s="125" t="e">
        <f>ROUND(
 ((IF(OR(R651="",R651&lt;=0),20,R651)/20)
  *(L651/15))
 /(IFERROR(IF(H651&gt;0,H651,15),15)/15)
 *100,0)</f>
        <v>#REF!</v>
      </c>
      <c r="P651" s="125" t="e">
        <f>ROUND(((R651/20)*(L651/15)*(S651/15)*(1+W651/200))/(H651/15)*100,0)</f>
        <v>#REF!</v>
      </c>
      <c r="Q651" s="147" t="e">
        <f>T20D35746[[#This Row],[スコア⑤]]/T20D35746[[#This Row],[スコア③]]</f>
        <v>#REF!</v>
      </c>
      <c r="R651" s="76" t="e">
        <f>#REF!+#REF!</f>
        <v>#REF!</v>
      </c>
      <c r="W651" s="109" t="e">
        <f>(T20D35746[[#This Row],[現金及び預金（億）]]-T20D35746[[#This Row],[負債（億）]])/T20D35746[[#This Row],[総資産]]*100</f>
        <v>#DIV/0!</v>
      </c>
    </row>
    <row r="652" spans="3:23" x14ac:dyDescent="0.25">
      <c r="C652" s="71" t="str">
        <f>IFERROR(_xll.RssMarket($A652,"市場部名称"),"")</f>
        <v/>
      </c>
      <c r="D652" s="55"/>
      <c r="E652" s="55" t="str">
        <f>IFERROR(_xll.RssMarket($A652,"前日比"),"")</f>
        <v/>
      </c>
      <c r="F652" s="75" t="str">
        <f>IFERROR(_xll.RssMarket($A652,"時価総額"),"")</f>
        <v/>
      </c>
      <c r="G652" s="75" t="e">
        <f>T20D35746[[#This Row],[時価総額]]/T20D35746[[#This Row],[現在値]]</f>
        <v>#VALUE!</v>
      </c>
      <c r="H652" s="20"/>
      <c r="I652" s="38"/>
      <c r="J652" s="20"/>
      <c r="K652" s="33"/>
      <c r="N652" s="89"/>
      <c r="O652" s="125" t="e">
        <f>ROUND(
 ((IF(OR(R652="",R652&lt;=0),20,R652)/20)
  *(L652/15))
 /(IFERROR(IF(H652&gt;0,H652,15),15)/15)
 *100,0)</f>
        <v>#REF!</v>
      </c>
      <c r="P652" s="125" t="e">
        <f>ROUND(((R652/20)*(L652/15)*(S652/15)*(1+W652/200))/(H652/15)*100,0)</f>
        <v>#REF!</v>
      </c>
      <c r="Q652" s="147" t="e">
        <f>T20D35746[[#This Row],[スコア⑤]]/T20D35746[[#This Row],[スコア③]]</f>
        <v>#REF!</v>
      </c>
      <c r="R652" s="76" t="e">
        <f>#REF!+#REF!</f>
        <v>#REF!</v>
      </c>
      <c r="W652" s="109" t="e">
        <f>(T20D35746[[#This Row],[現金及び預金（億）]]-T20D35746[[#This Row],[負債（億）]])/T20D35746[[#This Row],[総資産]]*100</f>
        <v>#DIV/0!</v>
      </c>
    </row>
    <row r="653" spans="3:23" x14ac:dyDescent="0.25">
      <c r="C653" s="71" t="str">
        <f>IFERROR(_xll.RssMarket($A653,"市場部名称"),"")</f>
        <v/>
      </c>
      <c r="D653" s="55"/>
      <c r="E653" s="55" t="str">
        <f>IFERROR(_xll.RssMarket($A653,"前日比"),"")</f>
        <v/>
      </c>
      <c r="F653" s="75" t="str">
        <f>IFERROR(_xll.RssMarket($A653,"時価総額"),"")</f>
        <v/>
      </c>
      <c r="G653" s="75" t="e">
        <f>T20D35746[[#This Row],[時価総額]]/T20D35746[[#This Row],[現在値]]</f>
        <v>#VALUE!</v>
      </c>
      <c r="H653" s="20"/>
      <c r="I653" s="38"/>
      <c r="J653" s="20"/>
      <c r="K653" s="33"/>
      <c r="N653" s="89"/>
      <c r="O653" s="125" t="e">
        <f>ROUND(
 ((IF(OR(R653="",R653&lt;=0),20,R653)/20)
  *(L653/15))
 /(IFERROR(IF(H653&gt;0,H653,15),15)/15)
 *100,0)</f>
        <v>#REF!</v>
      </c>
      <c r="P653" s="125" t="e">
        <f>ROUND(((R653/20)*(L653/15)*(S653/15)*(1+W653/200))/(H653/15)*100,0)</f>
        <v>#REF!</v>
      </c>
      <c r="Q653" s="147" t="e">
        <f>T20D35746[[#This Row],[スコア⑤]]/T20D35746[[#This Row],[スコア③]]</f>
        <v>#REF!</v>
      </c>
      <c r="R653" s="76" t="e">
        <f>#REF!+#REF!</f>
        <v>#REF!</v>
      </c>
      <c r="W653" s="109" t="e">
        <f>(T20D35746[[#This Row],[現金及び預金（億）]]-T20D35746[[#This Row],[負債（億）]])/T20D35746[[#This Row],[総資産]]*100</f>
        <v>#DIV/0!</v>
      </c>
    </row>
    <row r="654" spans="3:23" x14ac:dyDescent="0.25">
      <c r="C654" s="71" t="str">
        <f>IFERROR(_xll.RssMarket($A654,"市場部名称"),"")</f>
        <v/>
      </c>
      <c r="D654" s="55"/>
      <c r="E654" s="55" t="str">
        <f>IFERROR(_xll.RssMarket($A654,"前日比"),"")</f>
        <v/>
      </c>
      <c r="F654" s="75" t="str">
        <f>IFERROR(_xll.RssMarket($A654,"時価総額"),"")</f>
        <v/>
      </c>
      <c r="G654" s="75" t="e">
        <f>T20D35746[[#This Row],[時価総額]]/T20D35746[[#This Row],[現在値]]</f>
        <v>#VALUE!</v>
      </c>
      <c r="H654" s="20"/>
      <c r="I654" s="38"/>
      <c r="J654" s="20"/>
      <c r="K654" s="33"/>
      <c r="N654" s="89"/>
      <c r="O654" s="125" t="e">
        <f>ROUND(
 ((IF(OR(R654="",R654&lt;=0),20,R654)/20)
  *(L654/15))
 /(IFERROR(IF(H654&gt;0,H654,15),15)/15)
 *100,0)</f>
        <v>#REF!</v>
      </c>
      <c r="P654" s="125" t="e">
        <f>ROUND(((R654/20)*(L654/15)*(S654/15)*(1+W654/200))/(H654/15)*100,0)</f>
        <v>#REF!</v>
      </c>
      <c r="Q654" s="147" t="e">
        <f>T20D35746[[#This Row],[スコア⑤]]/T20D35746[[#This Row],[スコア③]]</f>
        <v>#REF!</v>
      </c>
      <c r="R654" s="76" t="e">
        <f>#REF!+#REF!</f>
        <v>#REF!</v>
      </c>
      <c r="W654" s="109" t="e">
        <f>(T20D35746[[#This Row],[現金及び預金（億）]]-T20D35746[[#This Row],[負債（億）]])/T20D35746[[#This Row],[総資産]]*100</f>
        <v>#DIV/0!</v>
      </c>
    </row>
    <row r="655" spans="3:23" x14ac:dyDescent="0.25">
      <c r="C655" s="71" t="str">
        <f>IFERROR(_xll.RssMarket($A655,"市場部名称"),"")</f>
        <v/>
      </c>
      <c r="D655" s="55"/>
      <c r="E655" s="55" t="str">
        <f>IFERROR(_xll.RssMarket($A655,"前日比"),"")</f>
        <v/>
      </c>
      <c r="F655" s="75" t="str">
        <f>IFERROR(_xll.RssMarket($A655,"時価総額"),"")</f>
        <v/>
      </c>
      <c r="G655" s="75" t="e">
        <f>T20D35746[[#This Row],[時価総額]]/T20D35746[[#This Row],[現在値]]</f>
        <v>#VALUE!</v>
      </c>
      <c r="H655" s="20"/>
      <c r="I655" s="38"/>
      <c r="J655" s="20"/>
      <c r="K655" s="33"/>
      <c r="N655" s="89"/>
      <c r="O655" s="125" t="e">
        <f>ROUND(
 ((IF(OR(R655="",R655&lt;=0),20,R655)/20)
  *(L655/15))
 /(IFERROR(IF(H655&gt;0,H655,15),15)/15)
 *100,0)</f>
        <v>#REF!</v>
      </c>
      <c r="P655" s="125" t="e">
        <f>ROUND(((R655/20)*(L655/15)*(S655/15)*(1+W655/200))/(H655/15)*100,0)</f>
        <v>#REF!</v>
      </c>
      <c r="Q655" s="147" t="e">
        <f>T20D35746[[#This Row],[スコア⑤]]/T20D35746[[#This Row],[スコア③]]</f>
        <v>#REF!</v>
      </c>
      <c r="R655" s="76" t="e">
        <f>#REF!+#REF!</f>
        <v>#REF!</v>
      </c>
      <c r="W655" s="109" t="e">
        <f>(T20D35746[[#This Row],[現金及び預金（億）]]-T20D35746[[#This Row],[負債（億）]])/T20D35746[[#This Row],[総資産]]*100</f>
        <v>#DIV/0!</v>
      </c>
    </row>
    <row r="656" spans="3:23" x14ac:dyDescent="0.25">
      <c r="C656" s="71" t="str">
        <f>IFERROR(_xll.RssMarket($A656,"市場部名称"),"")</f>
        <v/>
      </c>
      <c r="D656" s="55"/>
      <c r="E656" s="55" t="str">
        <f>IFERROR(_xll.RssMarket($A656,"前日比"),"")</f>
        <v/>
      </c>
      <c r="F656" s="75" t="str">
        <f>IFERROR(_xll.RssMarket($A656,"時価総額"),"")</f>
        <v/>
      </c>
      <c r="G656" s="75" t="e">
        <f>T20D35746[[#This Row],[時価総額]]/T20D35746[[#This Row],[現在値]]</f>
        <v>#VALUE!</v>
      </c>
      <c r="H656" s="20"/>
      <c r="I656" s="38"/>
      <c r="J656" s="20"/>
      <c r="K656" s="33"/>
      <c r="N656" s="89"/>
      <c r="O656" s="125" t="e">
        <f>ROUND(
 ((IF(OR(R656="",R656&lt;=0),20,R656)/20)
  *(L656/15))
 /(IFERROR(IF(H656&gt;0,H656,15),15)/15)
 *100,0)</f>
        <v>#REF!</v>
      </c>
      <c r="P656" s="125" t="e">
        <f>ROUND(((R656/20)*(L656/15)*(S656/15)*(1+W656/200))/(H656/15)*100,0)</f>
        <v>#REF!</v>
      </c>
      <c r="Q656" s="147" t="e">
        <f>T20D35746[[#This Row],[スコア⑤]]/T20D35746[[#This Row],[スコア③]]</f>
        <v>#REF!</v>
      </c>
      <c r="R656" s="76" t="e">
        <f>#REF!+#REF!</f>
        <v>#REF!</v>
      </c>
      <c r="W656" s="109" t="e">
        <f>(T20D35746[[#This Row],[現金及び預金（億）]]-T20D35746[[#This Row],[負債（億）]])/T20D35746[[#This Row],[総資産]]*100</f>
        <v>#DIV/0!</v>
      </c>
    </row>
    <row r="657" spans="3:23" x14ac:dyDescent="0.25">
      <c r="C657" s="71" t="str">
        <f>IFERROR(_xll.RssMarket($A657,"市場部名称"),"")</f>
        <v/>
      </c>
      <c r="D657" s="55"/>
      <c r="E657" s="55" t="str">
        <f>IFERROR(_xll.RssMarket($A657,"前日比"),"")</f>
        <v/>
      </c>
      <c r="F657" s="75" t="str">
        <f>IFERROR(_xll.RssMarket($A657,"時価総額"),"")</f>
        <v/>
      </c>
      <c r="G657" s="75" t="e">
        <f>T20D35746[[#This Row],[時価総額]]/T20D35746[[#This Row],[現在値]]</f>
        <v>#VALUE!</v>
      </c>
      <c r="H657" s="20"/>
      <c r="I657" s="38"/>
      <c r="J657" s="20"/>
      <c r="K657" s="33"/>
      <c r="N657" s="89"/>
      <c r="O657" s="125" t="e">
        <f>ROUND(
 ((IF(OR(R657="",R657&lt;=0),20,R657)/20)
  *(L657/15))
 /(IFERROR(IF(H657&gt;0,H657,15),15)/15)
 *100,0)</f>
        <v>#REF!</v>
      </c>
      <c r="P657" s="125" t="e">
        <f>ROUND(((R657/20)*(L657/15)*(S657/15)*(1+W657/200))/(H657/15)*100,0)</f>
        <v>#REF!</v>
      </c>
      <c r="Q657" s="147" t="e">
        <f>T20D35746[[#This Row],[スコア⑤]]/T20D35746[[#This Row],[スコア③]]</f>
        <v>#REF!</v>
      </c>
      <c r="R657" s="76" t="e">
        <f>#REF!+#REF!</f>
        <v>#REF!</v>
      </c>
      <c r="W657" s="109" t="e">
        <f>(T20D35746[[#This Row],[現金及び預金（億）]]-T20D35746[[#This Row],[負債（億）]])/T20D35746[[#This Row],[総資産]]*100</f>
        <v>#DIV/0!</v>
      </c>
    </row>
    <row r="658" spans="3:23" x14ac:dyDescent="0.25">
      <c r="C658" s="71" t="str">
        <f>IFERROR(_xll.RssMarket($A658,"市場部名称"),"")</f>
        <v/>
      </c>
      <c r="D658" s="55"/>
      <c r="E658" s="55" t="str">
        <f>IFERROR(_xll.RssMarket($A658,"前日比"),"")</f>
        <v/>
      </c>
      <c r="F658" s="75" t="str">
        <f>IFERROR(_xll.RssMarket($A658,"時価総額"),"")</f>
        <v/>
      </c>
      <c r="G658" s="75" t="e">
        <f>T20D35746[[#This Row],[時価総額]]/T20D35746[[#This Row],[現在値]]</f>
        <v>#VALUE!</v>
      </c>
      <c r="H658" s="20"/>
      <c r="I658" s="38"/>
      <c r="J658" s="20"/>
      <c r="K658" s="33"/>
      <c r="N658" s="89"/>
      <c r="O658" s="125" t="e">
        <f>ROUND(
 ((IF(OR(R658="",R658&lt;=0),20,R658)/20)
  *(L658/15))
 /(IFERROR(IF(H658&gt;0,H658,15),15)/15)
 *100,0)</f>
        <v>#REF!</v>
      </c>
      <c r="P658" s="125" t="e">
        <f>ROUND(((R658/20)*(L658/15)*(S658/15)*(1+W658/200))/(H658/15)*100,0)</f>
        <v>#REF!</v>
      </c>
      <c r="Q658" s="147" t="e">
        <f>T20D35746[[#This Row],[スコア⑤]]/T20D35746[[#This Row],[スコア③]]</f>
        <v>#REF!</v>
      </c>
      <c r="R658" s="76" t="e">
        <f>#REF!+#REF!</f>
        <v>#REF!</v>
      </c>
      <c r="W658" s="109" t="e">
        <f>(T20D35746[[#This Row],[現金及び預金（億）]]-T20D35746[[#This Row],[負債（億）]])/T20D35746[[#This Row],[総資産]]*100</f>
        <v>#DIV/0!</v>
      </c>
    </row>
    <row r="659" spans="3:23" x14ac:dyDescent="0.25">
      <c r="C659" s="71" t="str">
        <f>IFERROR(_xll.RssMarket($A659,"市場部名称"),"")</f>
        <v/>
      </c>
      <c r="D659" s="55"/>
      <c r="E659" s="55" t="str">
        <f>IFERROR(_xll.RssMarket($A659,"前日比"),"")</f>
        <v/>
      </c>
      <c r="F659" s="75" t="str">
        <f>IFERROR(_xll.RssMarket($A659,"時価総額"),"")</f>
        <v/>
      </c>
      <c r="G659" s="75" t="e">
        <f>T20D35746[[#This Row],[時価総額]]/T20D35746[[#This Row],[現在値]]</f>
        <v>#VALUE!</v>
      </c>
      <c r="H659" s="20"/>
      <c r="I659" s="38"/>
      <c r="J659" s="20"/>
      <c r="K659" s="33"/>
      <c r="N659" s="89"/>
      <c r="O659" s="125" t="e">
        <f>ROUND(
 ((IF(OR(R659="",R659&lt;=0),20,R659)/20)
  *(L659/15))
 /(IFERROR(IF(H659&gt;0,H659,15),15)/15)
 *100,0)</f>
        <v>#REF!</v>
      </c>
      <c r="P659" s="125" t="e">
        <f>ROUND(((R659/20)*(L659/15)*(S659/15)*(1+W659/200))/(H659/15)*100,0)</f>
        <v>#REF!</v>
      </c>
      <c r="Q659" s="147" t="e">
        <f>T20D35746[[#This Row],[スコア⑤]]/T20D35746[[#This Row],[スコア③]]</f>
        <v>#REF!</v>
      </c>
      <c r="R659" s="76" t="e">
        <f>#REF!+#REF!</f>
        <v>#REF!</v>
      </c>
      <c r="W659" s="109" t="e">
        <f>(T20D35746[[#This Row],[現金及び預金（億）]]-T20D35746[[#This Row],[負債（億）]])/T20D35746[[#This Row],[総資産]]*100</f>
        <v>#DIV/0!</v>
      </c>
    </row>
    <row r="660" spans="3:23" x14ac:dyDescent="0.25">
      <c r="C660" s="71" t="str">
        <f>IFERROR(_xll.RssMarket($A660,"市場部名称"),"")</f>
        <v/>
      </c>
      <c r="D660" s="55"/>
      <c r="E660" s="55" t="str">
        <f>IFERROR(_xll.RssMarket($A660,"前日比"),"")</f>
        <v/>
      </c>
      <c r="F660" s="75" t="str">
        <f>IFERROR(_xll.RssMarket($A660,"時価総額"),"")</f>
        <v/>
      </c>
      <c r="G660" s="75" t="e">
        <f>T20D35746[[#This Row],[時価総額]]/T20D35746[[#This Row],[現在値]]</f>
        <v>#VALUE!</v>
      </c>
      <c r="H660" s="20"/>
      <c r="I660" s="38"/>
      <c r="J660" s="20"/>
      <c r="K660" s="33"/>
      <c r="N660" s="89"/>
      <c r="O660" s="125" t="e">
        <f>ROUND(
 ((IF(OR(R660="",R660&lt;=0),20,R660)/20)
  *(L660/15))
 /(IFERROR(IF(H660&gt;0,H660,15),15)/15)
 *100,0)</f>
        <v>#REF!</v>
      </c>
      <c r="P660" s="125" t="e">
        <f>ROUND(((R660/20)*(L660/15)*(S660/15)*(1+W660/200))/(H660/15)*100,0)</f>
        <v>#REF!</v>
      </c>
      <c r="Q660" s="147" t="e">
        <f>T20D35746[[#This Row],[スコア⑤]]/T20D35746[[#This Row],[スコア③]]</f>
        <v>#REF!</v>
      </c>
      <c r="R660" s="76" t="e">
        <f>#REF!+#REF!</f>
        <v>#REF!</v>
      </c>
      <c r="W660" s="109" t="e">
        <f>(T20D35746[[#This Row],[現金及び預金（億）]]-T20D35746[[#This Row],[負債（億）]])/T20D35746[[#This Row],[総資産]]*100</f>
        <v>#DIV/0!</v>
      </c>
    </row>
    <row r="661" spans="3:23" x14ac:dyDescent="0.25">
      <c r="C661" s="71" t="str">
        <f>IFERROR(_xll.RssMarket($A661,"市場部名称"),"")</f>
        <v/>
      </c>
      <c r="D661" s="55"/>
      <c r="E661" s="55" t="str">
        <f>IFERROR(_xll.RssMarket($A661,"前日比"),"")</f>
        <v/>
      </c>
      <c r="F661" s="75" t="str">
        <f>IFERROR(_xll.RssMarket($A661,"時価総額"),"")</f>
        <v/>
      </c>
      <c r="G661" s="75" t="e">
        <f>T20D35746[[#This Row],[時価総額]]/T20D35746[[#This Row],[現在値]]</f>
        <v>#VALUE!</v>
      </c>
      <c r="H661" s="20"/>
      <c r="I661" s="38"/>
      <c r="J661" s="20"/>
      <c r="K661" s="33"/>
      <c r="N661" s="89"/>
      <c r="O661" s="125" t="e">
        <f>ROUND(
 ((IF(OR(R661="",R661&lt;=0),20,R661)/20)
  *(L661/15))
 /(IFERROR(IF(H661&gt;0,H661,15),15)/15)
 *100,0)</f>
        <v>#REF!</v>
      </c>
      <c r="P661" s="125" t="e">
        <f>ROUND(((R661/20)*(L661/15)*(S661/15)*(1+W661/200))/(H661/15)*100,0)</f>
        <v>#REF!</v>
      </c>
      <c r="Q661" s="147" t="e">
        <f>T20D35746[[#This Row],[スコア⑤]]/T20D35746[[#This Row],[スコア③]]</f>
        <v>#REF!</v>
      </c>
      <c r="R661" s="76" t="e">
        <f>#REF!+#REF!</f>
        <v>#REF!</v>
      </c>
      <c r="W661" s="109" t="e">
        <f>(T20D35746[[#This Row],[現金及び預金（億）]]-T20D35746[[#This Row],[負債（億）]])/T20D35746[[#This Row],[総資産]]*100</f>
        <v>#DIV/0!</v>
      </c>
    </row>
    <row r="662" spans="3:23" x14ac:dyDescent="0.25">
      <c r="C662" s="71" t="str">
        <f>IFERROR(_xll.RssMarket($A662,"市場部名称"),"")</f>
        <v/>
      </c>
      <c r="D662" s="55"/>
      <c r="E662" s="55" t="str">
        <f>IFERROR(_xll.RssMarket($A662,"前日比"),"")</f>
        <v/>
      </c>
      <c r="F662" s="75" t="str">
        <f>IFERROR(_xll.RssMarket($A662,"時価総額"),"")</f>
        <v/>
      </c>
      <c r="G662" s="75" t="e">
        <f>T20D35746[[#This Row],[時価総額]]/T20D35746[[#This Row],[現在値]]</f>
        <v>#VALUE!</v>
      </c>
      <c r="H662" s="20"/>
      <c r="I662" s="38"/>
      <c r="J662" s="20"/>
      <c r="K662" s="33"/>
      <c r="N662" s="89"/>
      <c r="O662" s="125" t="e">
        <f>ROUND(
 ((IF(OR(R662="",R662&lt;=0),20,R662)/20)
  *(L662/15))
 /(IFERROR(IF(H662&gt;0,H662,15),15)/15)
 *100,0)</f>
        <v>#REF!</v>
      </c>
      <c r="P662" s="125" t="e">
        <f>ROUND(((R662/20)*(L662/15)*(S662/15)*(1+W662/200))/(H662/15)*100,0)</f>
        <v>#REF!</v>
      </c>
      <c r="Q662" s="147" t="e">
        <f>T20D35746[[#This Row],[スコア⑤]]/T20D35746[[#This Row],[スコア③]]</f>
        <v>#REF!</v>
      </c>
      <c r="R662" s="76" t="e">
        <f>#REF!+#REF!</f>
        <v>#REF!</v>
      </c>
      <c r="W662" s="109" t="e">
        <f>(T20D35746[[#This Row],[現金及び預金（億）]]-T20D35746[[#This Row],[負債（億）]])/T20D35746[[#This Row],[総資産]]*100</f>
        <v>#DIV/0!</v>
      </c>
    </row>
    <row r="663" spans="3:23" x14ac:dyDescent="0.25">
      <c r="C663" s="71" t="str">
        <f>IFERROR(_xll.RssMarket($A663,"市場部名称"),"")</f>
        <v/>
      </c>
      <c r="D663" s="55"/>
      <c r="E663" s="55" t="str">
        <f>IFERROR(_xll.RssMarket($A663,"前日比"),"")</f>
        <v/>
      </c>
      <c r="F663" s="75" t="str">
        <f>IFERROR(_xll.RssMarket($A663,"時価総額"),"")</f>
        <v/>
      </c>
      <c r="G663" s="75" t="e">
        <f>T20D35746[[#This Row],[時価総額]]/T20D35746[[#This Row],[現在値]]</f>
        <v>#VALUE!</v>
      </c>
      <c r="H663" s="20"/>
      <c r="I663" s="38"/>
      <c r="J663" s="20"/>
      <c r="K663" s="33"/>
      <c r="N663" s="89"/>
      <c r="O663" s="125" t="e">
        <f>ROUND(
 ((IF(OR(R663="",R663&lt;=0),20,R663)/20)
  *(L663/15))
 /(IFERROR(IF(H663&gt;0,H663,15),15)/15)
 *100,0)</f>
        <v>#REF!</v>
      </c>
      <c r="P663" s="125" t="e">
        <f>ROUND(((R663/20)*(L663/15)*(S663/15)*(1+W663/200))/(H663/15)*100,0)</f>
        <v>#REF!</v>
      </c>
      <c r="Q663" s="147" t="e">
        <f>T20D35746[[#This Row],[スコア⑤]]/T20D35746[[#This Row],[スコア③]]</f>
        <v>#REF!</v>
      </c>
      <c r="R663" s="76" t="e">
        <f>#REF!+#REF!</f>
        <v>#REF!</v>
      </c>
      <c r="W663" s="109" t="e">
        <f>(T20D35746[[#This Row],[現金及び預金（億）]]-T20D35746[[#This Row],[負債（億）]])/T20D35746[[#This Row],[総資産]]*100</f>
        <v>#DIV/0!</v>
      </c>
    </row>
    <row r="664" spans="3:23" x14ac:dyDescent="0.25">
      <c r="C664" s="71" t="str">
        <f>IFERROR(_xll.RssMarket($A664,"市場部名称"),"")</f>
        <v/>
      </c>
      <c r="D664" s="55"/>
      <c r="E664" s="55" t="str">
        <f>IFERROR(_xll.RssMarket($A664,"前日比"),"")</f>
        <v/>
      </c>
      <c r="F664" s="75" t="str">
        <f>IFERROR(_xll.RssMarket($A664,"時価総額"),"")</f>
        <v/>
      </c>
      <c r="G664" s="75" t="e">
        <f>T20D35746[[#This Row],[時価総額]]/T20D35746[[#This Row],[現在値]]</f>
        <v>#VALUE!</v>
      </c>
      <c r="H664" s="20"/>
      <c r="I664" s="38"/>
      <c r="J664" s="20"/>
      <c r="K664" s="33"/>
      <c r="N664" s="89"/>
      <c r="O664" s="125" t="e">
        <f>ROUND(
 ((IF(OR(R664="",R664&lt;=0),20,R664)/20)
  *(L664/15))
 /(IFERROR(IF(H664&gt;0,H664,15),15)/15)
 *100,0)</f>
        <v>#REF!</v>
      </c>
      <c r="P664" s="125" t="e">
        <f>ROUND(((R664/20)*(L664/15)*(S664/15)*(1+W664/200))/(H664/15)*100,0)</f>
        <v>#REF!</v>
      </c>
      <c r="Q664" s="147" t="e">
        <f>T20D35746[[#This Row],[スコア⑤]]/T20D35746[[#This Row],[スコア③]]</f>
        <v>#REF!</v>
      </c>
      <c r="R664" s="76" t="e">
        <f>#REF!+#REF!</f>
        <v>#REF!</v>
      </c>
      <c r="W664" s="109" t="e">
        <f>(T20D35746[[#This Row],[現金及び預金（億）]]-T20D35746[[#This Row],[負債（億）]])/T20D35746[[#This Row],[総資産]]*100</f>
        <v>#DIV/0!</v>
      </c>
    </row>
    <row r="665" spans="3:23" x14ac:dyDescent="0.25">
      <c r="C665" s="71" t="str">
        <f>IFERROR(_xll.RssMarket($A665,"市場部名称"),"")</f>
        <v/>
      </c>
      <c r="D665" s="55"/>
      <c r="E665" s="55" t="str">
        <f>IFERROR(_xll.RssMarket($A665,"前日比"),"")</f>
        <v/>
      </c>
      <c r="F665" s="75" t="str">
        <f>IFERROR(_xll.RssMarket($A665,"時価総額"),"")</f>
        <v/>
      </c>
      <c r="G665" s="75" t="e">
        <f>T20D35746[[#This Row],[時価総額]]/T20D35746[[#This Row],[現在値]]</f>
        <v>#VALUE!</v>
      </c>
      <c r="H665" s="20"/>
      <c r="I665" s="38"/>
      <c r="J665" s="20"/>
      <c r="K665" s="33"/>
      <c r="N665" s="89"/>
      <c r="O665" s="125" t="e">
        <f>ROUND(
 ((IF(OR(R665="",R665&lt;=0),20,R665)/20)
  *(L665/15))
 /(IFERROR(IF(H665&gt;0,H665,15),15)/15)
 *100,0)</f>
        <v>#REF!</v>
      </c>
      <c r="P665" s="125" t="e">
        <f>ROUND(((R665/20)*(L665/15)*(S665/15)*(1+W665/200))/(H665/15)*100,0)</f>
        <v>#REF!</v>
      </c>
      <c r="Q665" s="147" t="e">
        <f>T20D35746[[#This Row],[スコア⑤]]/T20D35746[[#This Row],[スコア③]]</f>
        <v>#REF!</v>
      </c>
      <c r="R665" s="76" t="e">
        <f>#REF!+#REF!</f>
        <v>#REF!</v>
      </c>
      <c r="W665" s="109" t="e">
        <f>(T20D35746[[#This Row],[現金及び預金（億）]]-T20D35746[[#This Row],[負債（億）]])/T20D35746[[#This Row],[総資産]]*100</f>
        <v>#DIV/0!</v>
      </c>
    </row>
    <row r="666" spans="3:23" x14ac:dyDescent="0.25">
      <c r="C666" s="71" t="str">
        <f>IFERROR(_xll.RssMarket($A666,"市場部名称"),"")</f>
        <v/>
      </c>
      <c r="D666" s="55"/>
      <c r="E666" s="55" t="str">
        <f>IFERROR(_xll.RssMarket($A666,"前日比"),"")</f>
        <v/>
      </c>
      <c r="F666" s="75" t="str">
        <f>IFERROR(_xll.RssMarket($A666,"時価総額"),"")</f>
        <v/>
      </c>
      <c r="G666" s="75" t="e">
        <f>T20D35746[[#This Row],[時価総額]]/T20D35746[[#This Row],[現在値]]</f>
        <v>#VALUE!</v>
      </c>
      <c r="H666" s="20"/>
      <c r="I666" s="38"/>
      <c r="J666" s="20"/>
      <c r="K666" s="33"/>
      <c r="N666" s="89"/>
      <c r="O666" s="125" t="e">
        <f>ROUND(
 ((IF(OR(R666="",R666&lt;=0),20,R666)/20)
  *(L666/15))
 /(IFERROR(IF(H666&gt;0,H666,15),15)/15)
 *100,0)</f>
        <v>#REF!</v>
      </c>
      <c r="P666" s="125" t="e">
        <f>ROUND(((R666/20)*(L666/15)*(S666/15)*(1+W666/200))/(H666/15)*100,0)</f>
        <v>#REF!</v>
      </c>
      <c r="Q666" s="147" t="e">
        <f>T20D35746[[#This Row],[スコア⑤]]/T20D35746[[#This Row],[スコア③]]</f>
        <v>#REF!</v>
      </c>
      <c r="R666" s="76" t="e">
        <f>#REF!+#REF!</f>
        <v>#REF!</v>
      </c>
      <c r="W666" s="109" t="e">
        <f>(T20D35746[[#This Row],[現金及び預金（億）]]-T20D35746[[#This Row],[負債（億）]])/T20D35746[[#This Row],[総資産]]*100</f>
        <v>#DIV/0!</v>
      </c>
    </row>
    <row r="667" spans="3:23" x14ac:dyDescent="0.25">
      <c r="C667" s="71" t="str">
        <f>IFERROR(_xll.RssMarket($A667,"市場部名称"),"")</f>
        <v/>
      </c>
      <c r="D667" s="55"/>
      <c r="E667" s="55" t="str">
        <f>IFERROR(_xll.RssMarket($A667,"前日比"),"")</f>
        <v/>
      </c>
      <c r="F667" s="75" t="str">
        <f>IFERROR(_xll.RssMarket($A667,"時価総額"),"")</f>
        <v/>
      </c>
      <c r="G667" s="75" t="e">
        <f>T20D35746[[#This Row],[時価総額]]/T20D35746[[#This Row],[現在値]]</f>
        <v>#VALUE!</v>
      </c>
      <c r="H667" s="20"/>
      <c r="I667" s="38"/>
      <c r="J667" s="20"/>
      <c r="K667" s="33"/>
      <c r="N667" s="89"/>
      <c r="O667" s="125" t="e">
        <f>ROUND(
 ((IF(OR(R667="",R667&lt;=0),20,R667)/20)
  *(L667/15))
 /(IFERROR(IF(H667&gt;0,H667,15),15)/15)
 *100,0)</f>
        <v>#REF!</v>
      </c>
      <c r="P667" s="125" t="e">
        <f>ROUND(((R667/20)*(L667/15)*(S667/15)*(1+W667/200))/(H667/15)*100,0)</f>
        <v>#REF!</v>
      </c>
      <c r="Q667" s="147" t="e">
        <f>T20D35746[[#This Row],[スコア⑤]]/T20D35746[[#This Row],[スコア③]]</f>
        <v>#REF!</v>
      </c>
      <c r="R667" s="76" t="e">
        <f>#REF!+#REF!</f>
        <v>#REF!</v>
      </c>
      <c r="W667" s="109" t="e">
        <f>(T20D35746[[#This Row],[現金及び預金（億）]]-T20D35746[[#This Row],[負債（億）]])/T20D35746[[#This Row],[総資産]]*100</f>
        <v>#DIV/0!</v>
      </c>
    </row>
    <row r="668" spans="3:23" x14ac:dyDescent="0.25">
      <c r="C668" s="71" t="str">
        <f>IFERROR(_xll.RssMarket($A668,"市場部名称"),"")</f>
        <v/>
      </c>
      <c r="D668" s="55"/>
      <c r="E668" s="55" t="str">
        <f>IFERROR(_xll.RssMarket($A668,"前日比"),"")</f>
        <v/>
      </c>
      <c r="F668" s="75" t="str">
        <f>IFERROR(_xll.RssMarket($A668,"時価総額"),"")</f>
        <v/>
      </c>
      <c r="G668" s="75" t="e">
        <f>T20D35746[[#This Row],[時価総額]]/T20D35746[[#This Row],[現在値]]</f>
        <v>#VALUE!</v>
      </c>
      <c r="H668" s="20"/>
      <c r="I668" s="38"/>
      <c r="J668" s="20"/>
      <c r="K668" s="33"/>
      <c r="N668" s="89"/>
      <c r="O668" s="125" t="e">
        <f>ROUND(
 ((IF(OR(R668="",R668&lt;=0),20,R668)/20)
  *(L668/15))
 /(IFERROR(IF(H668&gt;0,H668,15),15)/15)
 *100,0)</f>
        <v>#REF!</v>
      </c>
      <c r="P668" s="125" t="e">
        <f>ROUND(((R668/20)*(L668/15)*(S668/15)*(1+W668/200))/(H668/15)*100,0)</f>
        <v>#REF!</v>
      </c>
      <c r="Q668" s="147" t="e">
        <f>T20D35746[[#This Row],[スコア⑤]]/T20D35746[[#This Row],[スコア③]]</f>
        <v>#REF!</v>
      </c>
      <c r="R668" s="76" t="e">
        <f>#REF!+#REF!</f>
        <v>#REF!</v>
      </c>
      <c r="W668" s="109" t="e">
        <f>(T20D35746[[#This Row],[現金及び預金（億）]]-T20D35746[[#This Row],[負債（億）]])/T20D35746[[#This Row],[総資産]]*100</f>
        <v>#DIV/0!</v>
      </c>
    </row>
    <row r="669" spans="3:23" x14ac:dyDescent="0.25">
      <c r="C669" s="71" t="str">
        <f>IFERROR(_xll.RssMarket($A669,"市場部名称"),"")</f>
        <v/>
      </c>
      <c r="D669" s="55"/>
      <c r="E669" s="55" t="str">
        <f>IFERROR(_xll.RssMarket($A669,"前日比"),"")</f>
        <v/>
      </c>
      <c r="F669" s="75" t="str">
        <f>IFERROR(_xll.RssMarket($A669,"時価総額"),"")</f>
        <v/>
      </c>
      <c r="G669" s="75" t="e">
        <f>T20D35746[[#This Row],[時価総額]]/T20D35746[[#This Row],[現在値]]</f>
        <v>#VALUE!</v>
      </c>
      <c r="H669" s="20"/>
      <c r="I669" s="38"/>
      <c r="J669" s="20"/>
      <c r="K669" s="33"/>
      <c r="N669" s="89"/>
      <c r="O669" s="125" t="e">
        <f>ROUND(
 ((IF(OR(R669="",R669&lt;=0),20,R669)/20)
  *(L669/15))
 /(IFERROR(IF(H669&gt;0,H669,15),15)/15)
 *100,0)</f>
        <v>#REF!</v>
      </c>
      <c r="P669" s="125" t="e">
        <f>ROUND(((R669/20)*(L669/15)*(S669/15)*(1+W669/200))/(H669/15)*100,0)</f>
        <v>#REF!</v>
      </c>
      <c r="Q669" s="147" t="e">
        <f>T20D35746[[#This Row],[スコア⑤]]/T20D35746[[#This Row],[スコア③]]</f>
        <v>#REF!</v>
      </c>
      <c r="R669" s="76" t="e">
        <f>#REF!+#REF!</f>
        <v>#REF!</v>
      </c>
      <c r="W669" s="109" t="e">
        <f>(T20D35746[[#This Row],[現金及び預金（億）]]-T20D35746[[#This Row],[負債（億）]])/T20D35746[[#This Row],[総資産]]*100</f>
        <v>#DIV/0!</v>
      </c>
    </row>
    <row r="670" spans="3:23" x14ac:dyDescent="0.25">
      <c r="C670" s="71" t="str">
        <f>IFERROR(_xll.RssMarket($A670,"市場部名称"),"")</f>
        <v/>
      </c>
      <c r="D670" s="55"/>
      <c r="E670" s="55" t="str">
        <f>IFERROR(_xll.RssMarket($A670,"前日比"),"")</f>
        <v/>
      </c>
      <c r="F670" s="75" t="str">
        <f>IFERROR(_xll.RssMarket($A670,"時価総額"),"")</f>
        <v/>
      </c>
      <c r="G670" s="75" t="e">
        <f>T20D35746[[#This Row],[時価総額]]/T20D35746[[#This Row],[現在値]]</f>
        <v>#VALUE!</v>
      </c>
      <c r="H670" s="20"/>
      <c r="I670" s="38"/>
      <c r="J670" s="20"/>
      <c r="K670" s="33"/>
      <c r="N670" s="89"/>
      <c r="O670" s="125" t="e">
        <f>ROUND(
 ((IF(OR(R670="",R670&lt;=0),20,R670)/20)
  *(L670/15))
 /(IFERROR(IF(H670&gt;0,H670,15),15)/15)
 *100,0)</f>
        <v>#REF!</v>
      </c>
      <c r="P670" s="125" t="e">
        <f>ROUND(((R670/20)*(L670/15)*(S670/15)*(1+W670/200))/(H670/15)*100,0)</f>
        <v>#REF!</v>
      </c>
      <c r="Q670" s="147" t="e">
        <f>T20D35746[[#This Row],[スコア⑤]]/T20D35746[[#This Row],[スコア③]]</f>
        <v>#REF!</v>
      </c>
      <c r="R670" s="76" t="e">
        <f>#REF!+#REF!</f>
        <v>#REF!</v>
      </c>
      <c r="W670" s="109" t="e">
        <f>(T20D35746[[#This Row],[現金及び預金（億）]]-T20D35746[[#This Row],[負債（億）]])/T20D35746[[#This Row],[総資産]]*100</f>
        <v>#DIV/0!</v>
      </c>
    </row>
    <row r="671" spans="3:23" x14ac:dyDescent="0.25">
      <c r="C671" s="71" t="str">
        <f>IFERROR(_xll.RssMarket($A671,"市場部名称"),"")</f>
        <v/>
      </c>
      <c r="D671" s="55"/>
      <c r="E671" s="55" t="str">
        <f>IFERROR(_xll.RssMarket($A671,"前日比"),"")</f>
        <v/>
      </c>
      <c r="F671" s="75" t="str">
        <f>IFERROR(_xll.RssMarket($A671,"時価総額"),"")</f>
        <v/>
      </c>
      <c r="G671" s="75" t="e">
        <f>T20D35746[[#This Row],[時価総額]]/T20D35746[[#This Row],[現在値]]</f>
        <v>#VALUE!</v>
      </c>
      <c r="H671" s="20"/>
      <c r="I671" s="38"/>
      <c r="J671" s="20"/>
      <c r="K671" s="33"/>
      <c r="N671" s="89"/>
      <c r="O671" s="125" t="e">
        <f>ROUND(
 ((IF(OR(R671="",R671&lt;=0),20,R671)/20)
  *(L671/15))
 /(IFERROR(IF(H671&gt;0,H671,15),15)/15)
 *100,0)</f>
        <v>#REF!</v>
      </c>
      <c r="P671" s="125" t="e">
        <f>ROUND(((R671/20)*(L671/15)*(S671/15)*(1+W671/200))/(H671/15)*100,0)</f>
        <v>#REF!</v>
      </c>
      <c r="Q671" s="147" t="e">
        <f>T20D35746[[#This Row],[スコア⑤]]/T20D35746[[#This Row],[スコア③]]</f>
        <v>#REF!</v>
      </c>
      <c r="R671" s="76" t="e">
        <f>#REF!+#REF!</f>
        <v>#REF!</v>
      </c>
      <c r="W671" s="109" t="e">
        <f>(T20D35746[[#This Row],[現金及び預金（億）]]-T20D35746[[#This Row],[負債（億）]])/T20D35746[[#This Row],[総資産]]*100</f>
        <v>#DIV/0!</v>
      </c>
    </row>
    <row r="672" spans="3:23" x14ac:dyDescent="0.25">
      <c r="C672" s="71" t="str">
        <f>IFERROR(_xll.RssMarket($A672,"市場部名称"),"")</f>
        <v/>
      </c>
      <c r="D672" s="55"/>
      <c r="E672" s="55" t="str">
        <f>IFERROR(_xll.RssMarket($A672,"前日比"),"")</f>
        <v/>
      </c>
      <c r="F672" s="75" t="str">
        <f>IFERROR(_xll.RssMarket($A672,"時価総額"),"")</f>
        <v/>
      </c>
      <c r="G672" s="75" t="e">
        <f>T20D35746[[#This Row],[時価総額]]/T20D35746[[#This Row],[現在値]]</f>
        <v>#VALUE!</v>
      </c>
      <c r="H672" s="20"/>
      <c r="I672" s="38"/>
      <c r="J672" s="20"/>
      <c r="K672" s="33"/>
      <c r="N672" s="89"/>
      <c r="O672" s="125" t="e">
        <f>ROUND(
 ((IF(OR(R672="",R672&lt;=0),20,R672)/20)
  *(L672/15))
 /(IFERROR(IF(H672&gt;0,H672,15),15)/15)
 *100,0)</f>
        <v>#REF!</v>
      </c>
      <c r="P672" s="125" t="e">
        <f>ROUND(((R672/20)*(L672/15)*(S672/15)*(1+W672/200))/(H672/15)*100,0)</f>
        <v>#REF!</v>
      </c>
      <c r="Q672" s="147" t="e">
        <f>T20D35746[[#This Row],[スコア⑤]]/T20D35746[[#This Row],[スコア③]]</f>
        <v>#REF!</v>
      </c>
      <c r="R672" s="76" t="e">
        <f>#REF!+#REF!</f>
        <v>#REF!</v>
      </c>
      <c r="W672" s="109" t="e">
        <f>(T20D35746[[#This Row],[現金及び預金（億）]]-T20D35746[[#This Row],[負債（億）]])/T20D35746[[#This Row],[総資産]]*100</f>
        <v>#DIV/0!</v>
      </c>
    </row>
    <row r="673" spans="3:23" x14ac:dyDescent="0.25">
      <c r="C673" s="71" t="str">
        <f>IFERROR(_xll.RssMarket($A673,"市場部名称"),"")</f>
        <v/>
      </c>
      <c r="D673" s="55"/>
      <c r="E673" s="55" t="str">
        <f>IFERROR(_xll.RssMarket($A673,"前日比"),"")</f>
        <v/>
      </c>
      <c r="F673" s="75" t="str">
        <f>IFERROR(_xll.RssMarket($A673,"時価総額"),"")</f>
        <v/>
      </c>
      <c r="G673" s="75" t="e">
        <f>T20D35746[[#This Row],[時価総額]]/T20D35746[[#This Row],[現在値]]</f>
        <v>#VALUE!</v>
      </c>
      <c r="H673" s="20"/>
      <c r="I673" s="38"/>
      <c r="J673" s="20"/>
      <c r="K673" s="33"/>
      <c r="N673" s="89"/>
      <c r="O673" s="125" t="e">
        <f>ROUND(
 ((IF(OR(R673="",R673&lt;=0),20,R673)/20)
  *(L673/15))
 /(IFERROR(IF(H673&gt;0,H673,15),15)/15)
 *100,0)</f>
        <v>#REF!</v>
      </c>
      <c r="P673" s="125" t="e">
        <f>ROUND(((R673/20)*(L673/15)*(S673/15)*(1+W673/200))/(H673/15)*100,0)</f>
        <v>#REF!</v>
      </c>
      <c r="Q673" s="147" t="e">
        <f>T20D35746[[#This Row],[スコア⑤]]/T20D35746[[#This Row],[スコア③]]</f>
        <v>#REF!</v>
      </c>
      <c r="R673" s="76" t="e">
        <f>#REF!+#REF!</f>
        <v>#REF!</v>
      </c>
      <c r="W673" s="109" t="e">
        <f>(T20D35746[[#This Row],[現金及び預金（億）]]-T20D35746[[#This Row],[負債（億）]])/T20D35746[[#This Row],[総資産]]*100</f>
        <v>#DIV/0!</v>
      </c>
    </row>
    <row r="674" spans="3:23" x14ac:dyDescent="0.25">
      <c r="C674" s="71" t="str">
        <f>IFERROR(_xll.RssMarket($A674,"市場部名称"),"")</f>
        <v/>
      </c>
      <c r="D674" s="55"/>
      <c r="E674" s="55" t="str">
        <f>IFERROR(_xll.RssMarket($A674,"前日比"),"")</f>
        <v/>
      </c>
      <c r="F674" s="75" t="str">
        <f>IFERROR(_xll.RssMarket($A674,"時価総額"),"")</f>
        <v/>
      </c>
      <c r="G674" s="75" t="e">
        <f>T20D35746[[#This Row],[時価総額]]/T20D35746[[#This Row],[現在値]]</f>
        <v>#VALUE!</v>
      </c>
      <c r="H674" s="20"/>
      <c r="I674" s="38"/>
      <c r="J674" s="20"/>
      <c r="K674" s="33"/>
      <c r="N674" s="89"/>
      <c r="O674" s="125" t="e">
        <f>ROUND(
 ((IF(OR(R674="",R674&lt;=0),20,R674)/20)
  *(L674/15))
 /(IFERROR(IF(H674&gt;0,H674,15),15)/15)
 *100,0)</f>
        <v>#REF!</v>
      </c>
      <c r="P674" s="125" t="e">
        <f>ROUND(((R674/20)*(L674/15)*(S674/15)*(1+W674/200))/(H674/15)*100,0)</f>
        <v>#REF!</v>
      </c>
      <c r="Q674" s="147" t="e">
        <f>T20D35746[[#This Row],[スコア⑤]]/T20D35746[[#This Row],[スコア③]]</f>
        <v>#REF!</v>
      </c>
      <c r="R674" s="76" t="e">
        <f>#REF!+#REF!</f>
        <v>#REF!</v>
      </c>
      <c r="W674" s="109" t="e">
        <f>(T20D35746[[#This Row],[現金及び預金（億）]]-T20D35746[[#This Row],[負債（億）]])/T20D35746[[#This Row],[総資産]]*100</f>
        <v>#DIV/0!</v>
      </c>
    </row>
    <row r="675" spans="3:23" x14ac:dyDescent="0.25">
      <c r="C675" s="71" t="str">
        <f>IFERROR(_xll.RssMarket($A675,"市場部名称"),"")</f>
        <v/>
      </c>
      <c r="D675" s="55"/>
      <c r="E675" s="55" t="str">
        <f>IFERROR(_xll.RssMarket($A675,"前日比"),"")</f>
        <v/>
      </c>
      <c r="F675" s="75" t="str">
        <f>IFERROR(_xll.RssMarket($A675,"時価総額"),"")</f>
        <v/>
      </c>
      <c r="G675" s="75" t="e">
        <f>T20D35746[[#This Row],[時価総額]]/T20D35746[[#This Row],[現在値]]</f>
        <v>#VALUE!</v>
      </c>
      <c r="H675" s="20"/>
      <c r="I675" s="38"/>
      <c r="J675" s="20"/>
      <c r="K675" s="33"/>
      <c r="N675" s="89"/>
      <c r="O675" s="125" t="e">
        <f>ROUND(
 ((IF(OR(R675="",R675&lt;=0),20,R675)/20)
  *(L675/15))
 /(IFERROR(IF(H675&gt;0,H675,15),15)/15)
 *100,0)</f>
        <v>#REF!</v>
      </c>
      <c r="P675" s="125" t="e">
        <f>ROUND(((R675/20)*(L675/15)*(S675/15)*(1+W675/200))/(H675/15)*100,0)</f>
        <v>#REF!</v>
      </c>
      <c r="Q675" s="147" t="e">
        <f>T20D35746[[#This Row],[スコア⑤]]/T20D35746[[#This Row],[スコア③]]</f>
        <v>#REF!</v>
      </c>
      <c r="R675" s="76" t="e">
        <f>#REF!+#REF!</f>
        <v>#REF!</v>
      </c>
      <c r="W675" s="109" t="e">
        <f>(T20D35746[[#This Row],[現金及び預金（億）]]-T20D35746[[#This Row],[負債（億）]])/T20D35746[[#This Row],[総資産]]*100</f>
        <v>#DIV/0!</v>
      </c>
    </row>
    <row r="676" spans="3:23" x14ac:dyDescent="0.25">
      <c r="C676" s="71" t="str">
        <f>IFERROR(_xll.RssMarket($A676,"市場部名称"),"")</f>
        <v/>
      </c>
      <c r="D676" s="55"/>
      <c r="E676" s="55" t="str">
        <f>IFERROR(_xll.RssMarket($A676,"前日比"),"")</f>
        <v/>
      </c>
      <c r="F676" s="75" t="str">
        <f>IFERROR(_xll.RssMarket($A676,"時価総額"),"")</f>
        <v/>
      </c>
      <c r="G676" s="75" t="e">
        <f>T20D35746[[#This Row],[時価総額]]/T20D35746[[#This Row],[現在値]]</f>
        <v>#VALUE!</v>
      </c>
      <c r="H676" s="20"/>
      <c r="I676" s="38"/>
      <c r="J676" s="20"/>
      <c r="K676" s="33"/>
      <c r="N676" s="89"/>
      <c r="O676" s="125" t="e">
        <f>ROUND(
 ((IF(OR(R676="",R676&lt;=0),20,R676)/20)
  *(L676/15))
 /(IFERROR(IF(H676&gt;0,H676,15),15)/15)
 *100,0)</f>
        <v>#REF!</v>
      </c>
      <c r="P676" s="125" t="e">
        <f>ROUND(((R676/20)*(L676/15)*(S676/15)*(1+W676/200))/(H676/15)*100,0)</f>
        <v>#REF!</v>
      </c>
      <c r="Q676" s="147" t="e">
        <f>T20D35746[[#This Row],[スコア⑤]]/T20D35746[[#This Row],[スコア③]]</f>
        <v>#REF!</v>
      </c>
      <c r="R676" s="76" t="e">
        <f>#REF!+#REF!</f>
        <v>#REF!</v>
      </c>
      <c r="W676" s="109" t="e">
        <f>(T20D35746[[#This Row],[現金及び預金（億）]]-T20D35746[[#This Row],[負債（億）]])/T20D35746[[#This Row],[総資産]]*100</f>
        <v>#DIV/0!</v>
      </c>
    </row>
    <row r="677" spans="3:23" x14ac:dyDescent="0.25">
      <c r="C677" s="71" t="str">
        <f>IFERROR(_xll.RssMarket($A677,"市場部名称"),"")</f>
        <v/>
      </c>
      <c r="D677" s="55"/>
      <c r="E677" s="55" t="str">
        <f>IFERROR(_xll.RssMarket($A677,"前日比"),"")</f>
        <v/>
      </c>
      <c r="F677" s="75" t="str">
        <f>IFERROR(_xll.RssMarket($A677,"時価総額"),"")</f>
        <v/>
      </c>
      <c r="G677" s="75" t="e">
        <f>T20D35746[[#This Row],[時価総額]]/T20D35746[[#This Row],[現在値]]</f>
        <v>#VALUE!</v>
      </c>
      <c r="H677" s="20"/>
      <c r="I677" s="38"/>
      <c r="J677" s="20"/>
      <c r="K677" s="33"/>
      <c r="N677" s="89"/>
      <c r="O677" s="125" t="e">
        <f>ROUND(
 ((IF(OR(R677="",R677&lt;=0),20,R677)/20)
  *(L677/15))
 /(IFERROR(IF(H677&gt;0,H677,15),15)/15)
 *100,0)</f>
        <v>#REF!</v>
      </c>
      <c r="P677" s="125" t="e">
        <f>ROUND(((R677/20)*(L677/15)*(S677/15)*(1+W677/200))/(H677/15)*100,0)</f>
        <v>#REF!</v>
      </c>
      <c r="Q677" s="147" t="e">
        <f>T20D35746[[#This Row],[スコア⑤]]/T20D35746[[#This Row],[スコア③]]</f>
        <v>#REF!</v>
      </c>
      <c r="R677" s="76" t="e">
        <f>#REF!+#REF!</f>
        <v>#REF!</v>
      </c>
      <c r="W677" s="109" t="e">
        <f>(T20D35746[[#This Row],[現金及び預金（億）]]-T20D35746[[#This Row],[負債（億）]])/T20D35746[[#This Row],[総資産]]*100</f>
        <v>#DIV/0!</v>
      </c>
    </row>
    <row r="678" spans="3:23" x14ac:dyDescent="0.25">
      <c r="C678" s="71" t="str">
        <f>IFERROR(_xll.RssMarket($A678,"市場部名称"),"")</f>
        <v/>
      </c>
      <c r="D678" s="55"/>
      <c r="E678" s="55" t="str">
        <f>IFERROR(_xll.RssMarket($A678,"前日比"),"")</f>
        <v/>
      </c>
      <c r="F678" s="75" t="str">
        <f>IFERROR(_xll.RssMarket($A678,"時価総額"),"")</f>
        <v/>
      </c>
      <c r="G678" s="75" t="e">
        <f>T20D35746[[#This Row],[時価総額]]/T20D35746[[#This Row],[現在値]]</f>
        <v>#VALUE!</v>
      </c>
      <c r="H678" s="20"/>
      <c r="I678" s="38"/>
      <c r="J678" s="20"/>
      <c r="K678" s="33"/>
      <c r="N678" s="89"/>
      <c r="O678" s="125" t="e">
        <f>ROUND(
 ((IF(OR(R678="",R678&lt;=0),20,R678)/20)
  *(L678/15))
 /(IFERROR(IF(H678&gt;0,H678,15),15)/15)
 *100,0)</f>
        <v>#REF!</v>
      </c>
      <c r="P678" s="125" t="e">
        <f>ROUND(((R678/20)*(L678/15)*(S678/15)*(1+W678/200))/(H678/15)*100,0)</f>
        <v>#REF!</v>
      </c>
      <c r="Q678" s="147" t="e">
        <f>T20D35746[[#This Row],[スコア⑤]]/T20D35746[[#This Row],[スコア③]]</f>
        <v>#REF!</v>
      </c>
      <c r="R678" s="76" t="e">
        <f>#REF!+#REF!</f>
        <v>#REF!</v>
      </c>
      <c r="W678" s="109" t="e">
        <f>(T20D35746[[#This Row],[現金及び預金（億）]]-T20D35746[[#This Row],[負債（億）]])/T20D35746[[#This Row],[総資産]]*100</f>
        <v>#DIV/0!</v>
      </c>
    </row>
    <row r="679" spans="3:23" x14ac:dyDescent="0.25">
      <c r="C679" s="71" t="str">
        <f>IFERROR(_xll.RssMarket($A679,"市場部名称"),"")</f>
        <v/>
      </c>
      <c r="D679" s="55"/>
      <c r="E679" s="55" t="str">
        <f>IFERROR(_xll.RssMarket($A679,"前日比"),"")</f>
        <v/>
      </c>
      <c r="F679" s="75" t="str">
        <f>IFERROR(_xll.RssMarket($A679,"時価総額"),"")</f>
        <v/>
      </c>
      <c r="G679" s="75" t="e">
        <f>T20D35746[[#This Row],[時価総額]]/T20D35746[[#This Row],[現在値]]</f>
        <v>#VALUE!</v>
      </c>
      <c r="H679" s="20"/>
      <c r="I679" s="38"/>
      <c r="J679" s="20"/>
      <c r="K679" s="33"/>
      <c r="N679" s="89"/>
      <c r="O679" s="125" t="e">
        <f>ROUND(
 ((IF(OR(R679="",R679&lt;=0),20,R679)/20)
  *(L679/15))
 /(IFERROR(IF(H679&gt;0,H679,15),15)/15)
 *100,0)</f>
        <v>#REF!</v>
      </c>
      <c r="P679" s="125" t="e">
        <f>ROUND(((R679/20)*(L679/15)*(S679/15)*(1+W679/200))/(H679/15)*100,0)</f>
        <v>#REF!</v>
      </c>
      <c r="Q679" s="147" t="e">
        <f>T20D35746[[#This Row],[スコア⑤]]/T20D35746[[#This Row],[スコア③]]</f>
        <v>#REF!</v>
      </c>
      <c r="R679" s="76" t="e">
        <f>#REF!+#REF!</f>
        <v>#REF!</v>
      </c>
      <c r="W679" s="109" t="e">
        <f>(T20D35746[[#This Row],[現金及び預金（億）]]-T20D35746[[#This Row],[負債（億）]])/T20D35746[[#This Row],[総資産]]*100</f>
        <v>#DIV/0!</v>
      </c>
    </row>
    <row r="680" spans="3:23" x14ac:dyDescent="0.25">
      <c r="C680" s="71" t="str">
        <f>IFERROR(_xll.RssMarket($A680,"市場部名称"),"")</f>
        <v/>
      </c>
      <c r="D680" s="55"/>
      <c r="E680" s="55" t="str">
        <f>IFERROR(_xll.RssMarket($A680,"前日比"),"")</f>
        <v/>
      </c>
      <c r="F680" s="75" t="str">
        <f>IFERROR(_xll.RssMarket($A680,"時価総額"),"")</f>
        <v/>
      </c>
      <c r="G680" s="75" t="e">
        <f>T20D35746[[#This Row],[時価総額]]/T20D35746[[#This Row],[現在値]]</f>
        <v>#VALUE!</v>
      </c>
      <c r="H680" s="20"/>
      <c r="I680" s="38"/>
      <c r="J680" s="20"/>
      <c r="K680" s="33"/>
      <c r="N680" s="89"/>
      <c r="O680" s="125" t="e">
        <f>ROUND(
 ((IF(OR(R680="",R680&lt;=0),20,R680)/20)
  *(L680/15))
 /(IFERROR(IF(H680&gt;0,H680,15),15)/15)
 *100,0)</f>
        <v>#REF!</v>
      </c>
      <c r="P680" s="125" t="e">
        <f>ROUND(((R680/20)*(L680/15)*(S680/15)*(1+W680/200))/(H680/15)*100,0)</f>
        <v>#REF!</v>
      </c>
      <c r="Q680" s="147" t="e">
        <f>T20D35746[[#This Row],[スコア⑤]]/T20D35746[[#This Row],[スコア③]]</f>
        <v>#REF!</v>
      </c>
      <c r="R680" s="76" t="e">
        <f>#REF!+#REF!</f>
        <v>#REF!</v>
      </c>
      <c r="W680" s="109" t="e">
        <f>(T20D35746[[#This Row],[現金及び預金（億）]]-T20D35746[[#This Row],[負債（億）]])/T20D35746[[#This Row],[総資産]]*100</f>
        <v>#DIV/0!</v>
      </c>
    </row>
    <row r="681" spans="3:23" x14ac:dyDescent="0.25">
      <c r="C681" s="71" t="str">
        <f>IFERROR(_xll.RssMarket($A681,"市場部名称"),"")</f>
        <v/>
      </c>
      <c r="D681" s="55"/>
      <c r="E681" s="55" t="str">
        <f>IFERROR(_xll.RssMarket($A681,"前日比"),"")</f>
        <v/>
      </c>
      <c r="F681" s="75" t="str">
        <f>IFERROR(_xll.RssMarket($A681,"時価総額"),"")</f>
        <v/>
      </c>
      <c r="G681" s="75" t="e">
        <f>T20D35746[[#This Row],[時価総額]]/T20D35746[[#This Row],[現在値]]</f>
        <v>#VALUE!</v>
      </c>
      <c r="H681" s="20"/>
      <c r="I681" s="38"/>
      <c r="J681" s="20"/>
      <c r="K681" s="33"/>
      <c r="N681" s="89"/>
      <c r="O681" s="125" t="e">
        <f>ROUND(
 ((IF(OR(R681="",R681&lt;=0),20,R681)/20)
  *(L681/15))
 /(IFERROR(IF(H681&gt;0,H681,15),15)/15)
 *100,0)</f>
        <v>#REF!</v>
      </c>
      <c r="P681" s="125" t="e">
        <f>ROUND(((R681/20)*(L681/15)*(S681/15)*(1+W681/200))/(H681/15)*100,0)</f>
        <v>#REF!</v>
      </c>
      <c r="Q681" s="147" t="e">
        <f>T20D35746[[#This Row],[スコア⑤]]/T20D35746[[#This Row],[スコア③]]</f>
        <v>#REF!</v>
      </c>
      <c r="R681" s="76" t="e">
        <f>#REF!+#REF!</f>
        <v>#REF!</v>
      </c>
      <c r="W681" s="109" t="e">
        <f>(T20D35746[[#This Row],[現金及び預金（億）]]-T20D35746[[#This Row],[負債（億）]])/T20D35746[[#This Row],[総資産]]*100</f>
        <v>#DIV/0!</v>
      </c>
    </row>
    <row r="682" spans="3:23" x14ac:dyDescent="0.25">
      <c r="C682" s="71" t="str">
        <f>IFERROR(_xll.RssMarket($A682,"市場部名称"),"")</f>
        <v/>
      </c>
      <c r="D682" s="55"/>
      <c r="E682" s="55" t="str">
        <f>IFERROR(_xll.RssMarket($A682,"前日比"),"")</f>
        <v/>
      </c>
      <c r="F682" s="75" t="str">
        <f>IFERROR(_xll.RssMarket($A682,"時価総額"),"")</f>
        <v/>
      </c>
      <c r="G682" s="75" t="e">
        <f>T20D35746[[#This Row],[時価総額]]/T20D35746[[#This Row],[現在値]]</f>
        <v>#VALUE!</v>
      </c>
      <c r="H682" s="20"/>
      <c r="I682" s="38"/>
      <c r="J682" s="20"/>
      <c r="K682" s="33"/>
      <c r="N682" s="89"/>
      <c r="O682" s="125" t="e">
        <f>ROUND(
 ((IF(OR(R682="",R682&lt;=0),20,R682)/20)
  *(L682/15))
 /(IFERROR(IF(H682&gt;0,H682,15),15)/15)
 *100,0)</f>
        <v>#REF!</v>
      </c>
      <c r="P682" s="125" t="e">
        <f>ROUND(((R682/20)*(L682/15)*(S682/15)*(1+W682/200))/(H682/15)*100,0)</f>
        <v>#REF!</v>
      </c>
      <c r="Q682" s="147" t="e">
        <f>T20D35746[[#This Row],[スコア⑤]]/T20D35746[[#This Row],[スコア③]]</f>
        <v>#REF!</v>
      </c>
      <c r="R682" s="76" t="e">
        <f>#REF!+#REF!</f>
        <v>#REF!</v>
      </c>
      <c r="W682" s="109" t="e">
        <f>(T20D35746[[#This Row],[現金及び預金（億）]]-T20D35746[[#This Row],[負債（億）]])/T20D35746[[#This Row],[総資産]]*100</f>
        <v>#DIV/0!</v>
      </c>
    </row>
    <row r="683" spans="3:23" x14ac:dyDescent="0.25">
      <c r="C683" s="71" t="str">
        <f>IFERROR(_xll.RssMarket($A683,"市場部名称"),"")</f>
        <v/>
      </c>
      <c r="D683" s="55"/>
      <c r="E683" s="55" t="str">
        <f>IFERROR(_xll.RssMarket($A683,"前日比"),"")</f>
        <v/>
      </c>
      <c r="F683" s="75" t="str">
        <f>IFERROR(_xll.RssMarket($A683,"時価総額"),"")</f>
        <v/>
      </c>
      <c r="G683" s="75" t="e">
        <f>T20D35746[[#This Row],[時価総額]]/T20D35746[[#This Row],[現在値]]</f>
        <v>#VALUE!</v>
      </c>
      <c r="H683" s="20"/>
      <c r="I683" s="38"/>
      <c r="J683" s="20"/>
      <c r="K683" s="33"/>
      <c r="N683" s="89"/>
      <c r="O683" s="125" t="e">
        <f>ROUND(
 ((IF(OR(R683="",R683&lt;=0),20,R683)/20)
  *(L683/15))
 /(IFERROR(IF(H683&gt;0,H683,15),15)/15)
 *100,0)</f>
        <v>#REF!</v>
      </c>
      <c r="P683" s="125" t="e">
        <f>ROUND(((R683/20)*(L683/15)*(S683/15)*(1+W683/200))/(H683/15)*100,0)</f>
        <v>#REF!</v>
      </c>
      <c r="Q683" s="147" t="e">
        <f>T20D35746[[#This Row],[スコア⑤]]/T20D35746[[#This Row],[スコア③]]</f>
        <v>#REF!</v>
      </c>
      <c r="R683" s="76" t="e">
        <f>#REF!+#REF!</f>
        <v>#REF!</v>
      </c>
      <c r="W683" s="109" t="e">
        <f>(T20D35746[[#This Row],[現金及び預金（億）]]-T20D35746[[#This Row],[負債（億）]])/T20D35746[[#This Row],[総資産]]*100</f>
        <v>#DIV/0!</v>
      </c>
    </row>
    <row r="684" spans="3:23" x14ac:dyDescent="0.25">
      <c r="C684" s="71" t="str">
        <f>IFERROR(_xll.RssMarket($A684,"市場部名称"),"")</f>
        <v/>
      </c>
      <c r="D684" s="55"/>
      <c r="E684" s="55" t="str">
        <f>IFERROR(_xll.RssMarket($A684,"前日比"),"")</f>
        <v/>
      </c>
      <c r="F684" s="75" t="str">
        <f>IFERROR(_xll.RssMarket($A684,"時価総額"),"")</f>
        <v/>
      </c>
      <c r="G684" s="75" t="e">
        <f>T20D35746[[#This Row],[時価総額]]/T20D35746[[#This Row],[現在値]]</f>
        <v>#VALUE!</v>
      </c>
      <c r="H684" s="20"/>
      <c r="I684" s="38"/>
      <c r="J684" s="20"/>
      <c r="K684" s="33"/>
      <c r="N684" s="89"/>
      <c r="O684" s="125" t="e">
        <f>ROUND(
 ((IF(OR(R684="",R684&lt;=0),20,R684)/20)
  *(L684/15))
 /(IFERROR(IF(H684&gt;0,H684,15),15)/15)
 *100,0)</f>
        <v>#REF!</v>
      </c>
      <c r="P684" s="125" t="e">
        <f>ROUND(((R684/20)*(L684/15)*(S684/15)*(1+W684/200))/(H684/15)*100,0)</f>
        <v>#REF!</v>
      </c>
      <c r="Q684" s="147" t="e">
        <f>T20D35746[[#This Row],[スコア⑤]]/T20D35746[[#This Row],[スコア③]]</f>
        <v>#REF!</v>
      </c>
      <c r="R684" s="76" t="e">
        <f>#REF!+#REF!</f>
        <v>#REF!</v>
      </c>
      <c r="W684" s="109" t="e">
        <f>(T20D35746[[#This Row],[現金及び預金（億）]]-T20D35746[[#This Row],[負債（億）]])/T20D35746[[#This Row],[総資産]]*100</f>
        <v>#DIV/0!</v>
      </c>
    </row>
    <row r="685" spans="3:23" x14ac:dyDescent="0.25">
      <c r="C685" s="71" t="str">
        <f>IFERROR(_xll.RssMarket($A685,"市場部名称"),"")</f>
        <v/>
      </c>
      <c r="D685" s="55"/>
      <c r="E685" s="55" t="str">
        <f>IFERROR(_xll.RssMarket($A685,"前日比"),"")</f>
        <v/>
      </c>
      <c r="F685" s="75" t="str">
        <f>IFERROR(_xll.RssMarket($A685,"時価総額"),"")</f>
        <v/>
      </c>
      <c r="G685" s="75" t="e">
        <f>T20D35746[[#This Row],[時価総額]]/T20D35746[[#This Row],[現在値]]</f>
        <v>#VALUE!</v>
      </c>
      <c r="H685" s="20"/>
      <c r="I685" s="38"/>
      <c r="J685" s="20"/>
      <c r="K685" s="33"/>
      <c r="N685" s="89"/>
      <c r="O685" s="125" t="e">
        <f>ROUND(
 ((IF(OR(R685="",R685&lt;=0),20,R685)/20)
  *(L685/15))
 /(IFERROR(IF(H685&gt;0,H685,15),15)/15)
 *100,0)</f>
        <v>#REF!</v>
      </c>
      <c r="P685" s="125" t="e">
        <f>ROUND(((R685/20)*(L685/15)*(S685/15)*(1+W685/200))/(H685/15)*100,0)</f>
        <v>#REF!</v>
      </c>
      <c r="Q685" s="147" t="e">
        <f>T20D35746[[#This Row],[スコア⑤]]/T20D35746[[#This Row],[スコア③]]</f>
        <v>#REF!</v>
      </c>
      <c r="R685" s="76" t="e">
        <f>#REF!+#REF!</f>
        <v>#REF!</v>
      </c>
      <c r="W685" s="109" t="e">
        <f>(T20D35746[[#This Row],[現金及び預金（億）]]-T20D35746[[#This Row],[負債（億）]])/T20D35746[[#This Row],[総資産]]*100</f>
        <v>#DIV/0!</v>
      </c>
    </row>
    <row r="686" spans="3:23" x14ac:dyDescent="0.25">
      <c r="C686" s="71" t="str">
        <f>IFERROR(_xll.RssMarket($A686,"市場部名称"),"")</f>
        <v/>
      </c>
      <c r="D686" s="55"/>
      <c r="E686" s="55" t="str">
        <f>IFERROR(_xll.RssMarket($A686,"前日比"),"")</f>
        <v/>
      </c>
      <c r="F686" s="75" t="str">
        <f>IFERROR(_xll.RssMarket($A686,"時価総額"),"")</f>
        <v/>
      </c>
      <c r="G686" s="75" t="e">
        <f>T20D35746[[#This Row],[時価総額]]/T20D35746[[#This Row],[現在値]]</f>
        <v>#VALUE!</v>
      </c>
      <c r="H686" s="20"/>
      <c r="I686" s="38"/>
      <c r="J686" s="20"/>
      <c r="K686" s="33"/>
      <c r="N686" s="89"/>
      <c r="O686" s="125" t="e">
        <f>ROUND(
 ((IF(OR(R686="",R686&lt;=0),20,R686)/20)
  *(L686/15))
 /(IFERROR(IF(H686&gt;0,H686,15),15)/15)
 *100,0)</f>
        <v>#REF!</v>
      </c>
      <c r="P686" s="125" t="e">
        <f>ROUND(((R686/20)*(L686/15)*(S686/15)*(1+W686/200))/(H686/15)*100,0)</f>
        <v>#REF!</v>
      </c>
      <c r="Q686" s="147" t="e">
        <f>T20D35746[[#This Row],[スコア⑤]]/T20D35746[[#This Row],[スコア③]]</f>
        <v>#REF!</v>
      </c>
      <c r="R686" s="76" t="e">
        <f>#REF!+#REF!</f>
        <v>#REF!</v>
      </c>
      <c r="W686" s="109" t="e">
        <f>(T20D35746[[#This Row],[現金及び預金（億）]]-T20D35746[[#This Row],[負債（億）]])/T20D35746[[#This Row],[総資産]]*100</f>
        <v>#DIV/0!</v>
      </c>
    </row>
    <row r="687" spans="3:23" x14ac:dyDescent="0.25">
      <c r="C687" s="71" t="str">
        <f>IFERROR(_xll.RssMarket($A687,"市場部名称"),"")</f>
        <v/>
      </c>
      <c r="D687" s="55"/>
      <c r="E687" s="55" t="str">
        <f>IFERROR(_xll.RssMarket($A687,"前日比"),"")</f>
        <v/>
      </c>
      <c r="F687" s="75" t="str">
        <f>IFERROR(_xll.RssMarket($A687,"時価総額"),"")</f>
        <v/>
      </c>
      <c r="G687" s="75" t="e">
        <f>T20D35746[[#This Row],[時価総額]]/T20D35746[[#This Row],[現在値]]</f>
        <v>#VALUE!</v>
      </c>
      <c r="H687" s="20"/>
      <c r="I687" s="38"/>
      <c r="J687" s="20"/>
      <c r="K687" s="33"/>
      <c r="N687" s="89"/>
      <c r="O687" s="125" t="e">
        <f>ROUND(
 ((IF(OR(R687="",R687&lt;=0),20,R687)/20)
  *(L687/15))
 /(IFERROR(IF(H687&gt;0,H687,15),15)/15)
 *100,0)</f>
        <v>#REF!</v>
      </c>
      <c r="P687" s="125" t="e">
        <f>ROUND(((R687/20)*(L687/15)*(S687/15)*(1+W687/200))/(H687/15)*100,0)</f>
        <v>#REF!</v>
      </c>
      <c r="Q687" s="147" t="e">
        <f>T20D35746[[#This Row],[スコア⑤]]/T20D35746[[#This Row],[スコア③]]</f>
        <v>#REF!</v>
      </c>
      <c r="R687" s="76" t="e">
        <f>#REF!+#REF!</f>
        <v>#REF!</v>
      </c>
      <c r="W687" s="109" t="e">
        <f>(T20D35746[[#This Row],[現金及び預金（億）]]-T20D35746[[#This Row],[負債（億）]])/T20D35746[[#This Row],[総資産]]*100</f>
        <v>#DIV/0!</v>
      </c>
    </row>
    <row r="688" spans="3:23" x14ac:dyDescent="0.25">
      <c r="C688" s="71" t="str">
        <f>IFERROR(_xll.RssMarket($A688,"市場部名称"),"")</f>
        <v/>
      </c>
      <c r="D688" s="55"/>
      <c r="E688" s="55" t="str">
        <f>IFERROR(_xll.RssMarket($A688,"前日比"),"")</f>
        <v/>
      </c>
      <c r="F688" s="75" t="str">
        <f>IFERROR(_xll.RssMarket($A688,"時価総額"),"")</f>
        <v/>
      </c>
      <c r="G688" s="75" t="e">
        <f>T20D35746[[#This Row],[時価総額]]/T20D35746[[#This Row],[現在値]]</f>
        <v>#VALUE!</v>
      </c>
      <c r="H688" s="20"/>
      <c r="I688" s="38"/>
      <c r="J688" s="20"/>
      <c r="K688" s="33"/>
      <c r="N688" s="89"/>
      <c r="O688" s="125" t="e">
        <f>ROUND(
 ((IF(OR(R688="",R688&lt;=0),20,R688)/20)
  *(L688/15))
 /(IFERROR(IF(H688&gt;0,H688,15),15)/15)
 *100,0)</f>
        <v>#REF!</v>
      </c>
      <c r="P688" s="125" t="e">
        <f>ROUND(((R688/20)*(L688/15)*(S688/15)*(1+W688/200))/(H688/15)*100,0)</f>
        <v>#REF!</v>
      </c>
      <c r="Q688" s="147" t="e">
        <f>T20D35746[[#This Row],[スコア⑤]]/T20D35746[[#This Row],[スコア③]]</f>
        <v>#REF!</v>
      </c>
      <c r="R688" s="76" t="e">
        <f>#REF!+#REF!</f>
        <v>#REF!</v>
      </c>
      <c r="W688" s="109" t="e">
        <f>(T20D35746[[#This Row],[現金及び預金（億）]]-T20D35746[[#This Row],[負債（億）]])/T20D35746[[#This Row],[総資産]]*100</f>
        <v>#DIV/0!</v>
      </c>
    </row>
    <row r="689" spans="3:23" x14ac:dyDescent="0.25">
      <c r="C689" s="71" t="str">
        <f>IFERROR(_xll.RssMarket($A689,"市場部名称"),"")</f>
        <v/>
      </c>
      <c r="D689" s="55"/>
      <c r="E689" s="55" t="str">
        <f>IFERROR(_xll.RssMarket($A689,"前日比"),"")</f>
        <v/>
      </c>
      <c r="F689" s="75" t="str">
        <f>IFERROR(_xll.RssMarket($A689,"時価総額"),"")</f>
        <v/>
      </c>
      <c r="G689" s="75" t="e">
        <f>T20D35746[[#This Row],[時価総額]]/T20D35746[[#This Row],[現在値]]</f>
        <v>#VALUE!</v>
      </c>
      <c r="H689" s="20"/>
      <c r="I689" s="38"/>
      <c r="J689" s="20"/>
      <c r="K689" s="33"/>
      <c r="N689" s="89"/>
      <c r="O689" s="125" t="e">
        <f>ROUND(
 ((IF(OR(R689="",R689&lt;=0),20,R689)/20)
  *(L689/15))
 /(IFERROR(IF(H689&gt;0,H689,15),15)/15)
 *100,0)</f>
        <v>#REF!</v>
      </c>
      <c r="P689" s="125" t="e">
        <f>ROUND(((R689/20)*(L689/15)*(S689/15)*(1+W689/200))/(H689/15)*100,0)</f>
        <v>#REF!</v>
      </c>
      <c r="Q689" s="147" t="e">
        <f>T20D35746[[#This Row],[スコア⑤]]/T20D35746[[#This Row],[スコア③]]</f>
        <v>#REF!</v>
      </c>
      <c r="R689" s="76" t="e">
        <f>#REF!+#REF!</f>
        <v>#REF!</v>
      </c>
      <c r="W689" s="109" t="e">
        <f>(T20D35746[[#This Row],[現金及び預金（億）]]-T20D35746[[#This Row],[負債（億）]])/T20D35746[[#This Row],[総資産]]*100</f>
        <v>#DIV/0!</v>
      </c>
    </row>
    <row r="690" spans="3:23" x14ac:dyDescent="0.25">
      <c r="C690" s="71" t="str">
        <f>IFERROR(_xll.RssMarket($A690,"市場部名称"),"")</f>
        <v/>
      </c>
      <c r="D690" s="55"/>
      <c r="E690" s="55" t="str">
        <f>IFERROR(_xll.RssMarket($A690,"前日比"),"")</f>
        <v/>
      </c>
      <c r="F690" s="75" t="str">
        <f>IFERROR(_xll.RssMarket($A690,"時価総額"),"")</f>
        <v/>
      </c>
      <c r="G690" s="75" t="e">
        <f>T20D35746[[#This Row],[時価総額]]/T20D35746[[#This Row],[現在値]]</f>
        <v>#VALUE!</v>
      </c>
      <c r="H690" s="20"/>
      <c r="I690" s="38"/>
      <c r="J690" s="20"/>
      <c r="K690" s="33"/>
      <c r="N690" s="89"/>
      <c r="O690" s="125" t="e">
        <f>ROUND(
 ((IF(OR(R690="",R690&lt;=0),20,R690)/20)
  *(L690/15))
 /(IFERROR(IF(H690&gt;0,H690,15),15)/15)
 *100,0)</f>
        <v>#REF!</v>
      </c>
      <c r="P690" s="125" t="e">
        <f>ROUND(((R690/20)*(L690/15)*(S690/15)*(1+W690/200))/(H690/15)*100,0)</f>
        <v>#REF!</v>
      </c>
      <c r="Q690" s="147" t="e">
        <f>T20D35746[[#This Row],[スコア⑤]]/T20D35746[[#This Row],[スコア③]]</f>
        <v>#REF!</v>
      </c>
      <c r="R690" s="76" t="e">
        <f>#REF!+#REF!</f>
        <v>#REF!</v>
      </c>
      <c r="W690" s="109" t="e">
        <f>(T20D35746[[#This Row],[現金及び預金（億）]]-T20D35746[[#This Row],[負債（億）]])/T20D35746[[#This Row],[総資産]]*100</f>
        <v>#DIV/0!</v>
      </c>
    </row>
    <row r="691" spans="3:23" x14ac:dyDescent="0.25">
      <c r="C691" s="71" t="str">
        <f>IFERROR(_xll.RssMarket($A691,"市場部名称"),"")</f>
        <v/>
      </c>
      <c r="D691" s="55"/>
      <c r="E691" s="55" t="str">
        <f>IFERROR(_xll.RssMarket($A691,"前日比"),"")</f>
        <v/>
      </c>
      <c r="F691" s="75" t="str">
        <f>IFERROR(_xll.RssMarket($A691,"時価総額"),"")</f>
        <v/>
      </c>
      <c r="G691" s="75" t="e">
        <f>T20D35746[[#This Row],[時価総額]]/T20D35746[[#This Row],[現在値]]</f>
        <v>#VALUE!</v>
      </c>
      <c r="H691" s="20"/>
      <c r="I691" s="38"/>
      <c r="J691" s="20"/>
      <c r="K691" s="33"/>
      <c r="N691" s="89"/>
      <c r="O691" s="125" t="e">
        <f>ROUND(
 ((IF(OR(R691="",R691&lt;=0),20,R691)/20)
  *(L691/15))
 /(IFERROR(IF(H691&gt;0,H691,15),15)/15)
 *100,0)</f>
        <v>#REF!</v>
      </c>
      <c r="P691" s="125" t="e">
        <f>ROUND(((R691/20)*(L691/15)*(S691/15)*(1+W691/200))/(H691/15)*100,0)</f>
        <v>#REF!</v>
      </c>
      <c r="Q691" s="147" t="e">
        <f>T20D35746[[#This Row],[スコア⑤]]/T20D35746[[#This Row],[スコア③]]</f>
        <v>#REF!</v>
      </c>
      <c r="R691" s="76" t="e">
        <f>#REF!+#REF!</f>
        <v>#REF!</v>
      </c>
      <c r="W691" s="109" t="e">
        <f>(T20D35746[[#This Row],[現金及び預金（億）]]-T20D35746[[#This Row],[負債（億）]])/T20D35746[[#This Row],[総資産]]*100</f>
        <v>#DIV/0!</v>
      </c>
    </row>
    <row r="692" spans="3:23" x14ac:dyDescent="0.25">
      <c r="C692" s="71" t="str">
        <f>IFERROR(_xll.RssMarket($A692,"市場部名称"),"")</f>
        <v/>
      </c>
      <c r="D692" s="55"/>
      <c r="E692" s="55" t="str">
        <f>IFERROR(_xll.RssMarket($A692,"前日比"),"")</f>
        <v/>
      </c>
      <c r="F692" s="75" t="str">
        <f>IFERROR(_xll.RssMarket($A692,"時価総額"),"")</f>
        <v/>
      </c>
      <c r="G692" s="75" t="e">
        <f>T20D35746[[#This Row],[時価総額]]/T20D35746[[#This Row],[現在値]]</f>
        <v>#VALUE!</v>
      </c>
      <c r="H692" s="20"/>
      <c r="I692" s="38"/>
      <c r="J692" s="20"/>
      <c r="K692" s="33"/>
      <c r="N692" s="89"/>
      <c r="O692" s="125" t="e">
        <f>ROUND(
 ((IF(OR(R692="",R692&lt;=0),20,R692)/20)
  *(L692/15))
 /(IFERROR(IF(H692&gt;0,H692,15),15)/15)
 *100,0)</f>
        <v>#REF!</v>
      </c>
      <c r="P692" s="125" t="e">
        <f>ROUND(((R692/20)*(L692/15)*(S692/15)*(1+W692/200))/(H692/15)*100,0)</f>
        <v>#REF!</v>
      </c>
      <c r="Q692" s="147" t="e">
        <f>T20D35746[[#This Row],[スコア⑤]]/T20D35746[[#This Row],[スコア③]]</f>
        <v>#REF!</v>
      </c>
      <c r="R692" s="76" t="e">
        <f>#REF!+#REF!</f>
        <v>#REF!</v>
      </c>
      <c r="W692" s="109" t="e">
        <f>(T20D35746[[#This Row],[現金及び預金（億）]]-T20D35746[[#This Row],[負債（億）]])/T20D35746[[#This Row],[総資産]]*100</f>
        <v>#DIV/0!</v>
      </c>
    </row>
    <row r="693" spans="3:23" x14ac:dyDescent="0.25">
      <c r="C693" s="71" t="str">
        <f>IFERROR(_xll.RssMarket($A693,"市場部名称"),"")</f>
        <v/>
      </c>
      <c r="D693" s="55"/>
      <c r="E693" s="55" t="str">
        <f>IFERROR(_xll.RssMarket($A693,"前日比"),"")</f>
        <v/>
      </c>
      <c r="F693" s="75" t="str">
        <f>IFERROR(_xll.RssMarket($A693,"時価総額"),"")</f>
        <v/>
      </c>
      <c r="G693" s="75" t="e">
        <f>T20D35746[[#This Row],[時価総額]]/T20D35746[[#This Row],[現在値]]</f>
        <v>#VALUE!</v>
      </c>
      <c r="H693" s="20"/>
      <c r="I693" s="38"/>
      <c r="J693" s="20"/>
      <c r="K693" s="33"/>
      <c r="N693" s="89"/>
      <c r="O693" s="125" t="e">
        <f>ROUND(
 ((IF(OR(R693="",R693&lt;=0),20,R693)/20)
  *(L693/15))
 /(IFERROR(IF(H693&gt;0,H693,15),15)/15)
 *100,0)</f>
        <v>#REF!</v>
      </c>
      <c r="P693" s="125" t="e">
        <f>ROUND(((R693/20)*(L693/15)*(S693/15)*(1+W693/200))/(H693/15)*100,0)</f>
        <v>#REF!</v>
      </c>
      <c r="Q693" s="147" t="e">
        <f>T20D35746[[#This Row],[スコア⑤]]/T20D35746[[#This Row],[スコア③]]</f>
        <v>#REF!</v>
      </c>
      <c r="R693" s="76" t="e">
        <f>#REF!+#REF!</f>
        <v>#REF!</v>
      </c>
      <c r="W693" s="109" t="e">
        <f>(T20D35746[[#This Row],[現金及び預金（億）]]-T20D35746[[#This Row],[負債（億）]])/T20D35746[[#This Row],[総資産]]*100</f>
        <v>#DIV/0!</v>
      </c>
    </row>
    <row r="694" spans="3:23" x14ac:dyDescent="0.25">
      <c r="C694" s="71" t="str">
        <f>IFERROR(_xll.RssMarket($A694,"市場部名称"),"")</f>
        <v/>
      </c>
      <c r="D694" s="55"/>
      <c r="E694" s="55" t="str">
        <f>IFERROR(_xll.RssMarket($A694,"前日比"),"")</f>
        <v/>
      </c>
      <c r="F694" s="75" t="str">
        <f>IFERROR(_xll.RssMarket($A694,"時価総額"),"")</f>
        <v/>
      </c>
      <c r="G694" s="75" t="e">
        <f>T20D35746[[#This Row],[時価総額]]/T20D35746[[#This Row],[現在値]]</f>
        <v>#VALUE!</v>
      </c>
      <c r="H694" s="20"/>
      <c r="I694" s="38"/>
      <c r="J694" s="20"/>
      <c r="K694" s="33"/>
      <c r="N694" s="89"/>
      <c r="O694" s="125" t="e">
        <f>ROUND(
 ((IF(OR(R694="",R694&lt;=0),20,R694)/20)
  *(L694/15))
 /(IFERROR(IF(H694&gt;0,H694,15),15)/15)
 *100,0)</f>
        <v>#REF!</v>
      </c>
      <c r="P694" s="125" t="e">
        <f>ROUND(((R694/20)*(L694/15)*(S694/15)*(1+W694/200))/(H694/15)*100,0)</f>
        <v>#REF!</v>
      </c>
      <c r="Q694" s="147" t="e">
        <f>T20D35746[[#This Row],[スコア⑤]]/T20D35746[[#This Row],[スコア③]]</f>
        <v>#REF!</v>
      </c>
      <c r="R694" s="76" t="e">
        <f>#REF!+#REF!</f>
        <v>#REF!</v>
      </c>
      <c r="W694" s="109" t="e">
        <f>(T20D35746[[#This Row],[現金及び預金（億）]]-T20D35746[[#This Row],[負債（億）]])/T20D35746[[#This Row],[総資産]]*100</f>
        <v>#DIV/0!</v>
      </c>
    </row>
    <row r="695" spans="3:23" x14ac:dyDescent="0.25">
      <c r="C695" s="71" t="str">
        <f>IFERROR(_xll.RssMarket($A695,"市場部名称"),"")</f>
        <v/>
      </c>
      <c r="D695" s="55"/>
      <c r="E695" s="55" t="str">
        <f>IFERROR(_xll.RssMarket($A695,"前日比"),"")</f>
        <v/>
      </c>
      <c r="F695" s="75" t="str">
        <f>IFERROR(_xll.RssMarket($A695,"時価総額"),"")</f>
        <v/>
      </c>
      <c r="G695" s="75" t="e">
        <f>T20D35746[[#This Row],[時価総額]]/T20D35746[[#This Row],[現在値]]</f>
        <v>#VALUE!</v>
      </c>
      <c r="H695" s="20"/>
      <c r="I695" s="38"/>
      <c r="J695" s="20"/>
      <c r="K695" s="33"/>
      <c r="N695" s="89"/>
      <c r="O695" s="125" t="e">
        <f>ROUND(
 ((IF(OR(R695="",R695&lt;=0),20,R695)/20)
  *(L695/15))
 /(IFERROR(IF(H695&gt;0,H695,15),15)/15)
 *100,0)</f>
        <v>#REF!</v>
      </c>
      <c r="P695" s="125" t="e">
        <f>ROUND(((R695/20)*(L695/15)*(S695/15)*(1+W695/200))/(H695/15)*100,0)</f>
        <v>#REF!</v>
      </c>
      <c r="Q695" s="147" t="e">
        <f>T20D35746[[#This Row],[スコア⑤]]/T20D35746[[#This Row],[スコア③]]</f>
        <v>#REF!</v>
      </c>
      <c r="R695" s="76" t="e">
        <f>#REF!+#REF!</f>
        <v>#REF!</v>
      </c>
      <c r="W695" s="109" t="e">
        <f>(T20D35746[[#This Row],[現金及び預金（億）]]-T20D35746[[#This Row],[負債（億）]])/T20D35746[[#This Row],[総資産]]*100</f>
        <v>#DIV/0!</v>
      </c>
    </row>
    <row r="696" spans="3:23" x14ac:dyDescent="0.25">
      <c r="C696" s="71" t="str">
        <f>IFERROR(_xll.RssMarket($A696,"市場部名称"),"")</f>
        <v/>
      </c>
      <c r="D696" s="55"/>
      <c r="E696" s="55" t="str">
        <f>IFERROR(_xll.RssMarket($A696,"前日比"),"")</f>
        <v/>
      </c>
      <c r="F696" s="75" t="str">
        <f>IFERROR(_xll.RssMarket($A696,"時価総額"),"")</f>
        <v/>
      </c>
      <c r="G696" s="75" t="e">
        <f>T20D35746[[#This Row],[時価総額]]/T20D35746[[#This Row],[現在値]]</f>
        <v>#VALUE!</v>
      </c>
      <c r="H696" s="20"/>
      <c r="I696" s="38"/>
      <c r="J696" s="20"/>
      <c r="K696" s="33"/>
      <c r="N696" s="89"/>
      <c r="O696" s="125" t="e">
        <f>ROUND(
 ((IF(OR(R696="",R696&lt;=0),20,R696)/20)
  *(L696/15))
 /(IFERROR(IF(H696&gt;0,H696,15),15)/15)
 *100,0)</f>
        <v>#REF!</v>
      </c>
      <c r="P696" s="125" t="e">
        <f>ROUND(((R696/20)*(L696/15)*(S696/15)*(1+W696/200))/(H696/15)*100,0)</f>
        <v>#REF!</v>
      </c>
      <c r="Q696" s="147" t="e">
        <f>T20D35746[[#This Row],[スコア⑤]]/T20D35746[[#This Row],[スコア③]]</f>
        <v>#REF!</v>
      </c>
      <c r="R696" s="76" t="e">
        <f>#REF!+#REF!</f>
        <v>#REF!</v>
      </c>
      <c r="W696" s="109" t="e">
        <f>(T20D35746[[#This Row],[現金及び預金（億）]]-T20D35746[[#This Row],[負債（億）]])/T20D35746[[#This Row],[総資産]]*100</f>
        <v>#DIV/0!</v>
      </c>
    </row>
    <row r="697" spans="3:23" x14ac:dyDescent="0.25">
      <c r="C697" s="71" t="str">
        <f>IFERROR(_xll.RssMarket($A697,"市場部名称"),"")</f>
        <v/>
      </c>
      <c r="D697" s="55"/>
      <c r="E697" s="55" t="str">
        <f>IFERROR(_xll.RssMarket($A697,"前日比"),"")</f>
        <v/>
      </c>
      <c r="F697" s="75" t="str">
        <f>IFERROR(_xll.RssMarket($A697,"時価総額"),"")</f>
        <v/>
      </c>
      <c r="G697" s="75" t="e">
        <f>T20D35746[[#This Row],[時価総額]]/T20D35746[[#This Row],[現在値]]</f>
        <v>#VALUE!</v>
      </c>
      <c r="H697" s="20"/>
      <c r="I697" s="38"/>
      <c r="J697" s="20"/>
      <c r="K697" s="33"/>
      <c r="N697" s="89"/>
      <c r="O697" s="125" t="e">
        <f>ROUND(
 ((IF(OR(R697="",R697&lt;=0),20,R697)/20)
  *(L697/15))
 /(IFERROR(IF(H697&gt;0,H697,15),15)/15)
 *100,0)</f>
        <v>#REF!</v>
      </c>
      <c r="P697" s="125" t="e">
        <f>ROUND(((R697/20)*(L697/15)*(S697/15)*(1+W697/200))/(H697/15)*100,0)</f>
        <v>#REF!</v>
      </c>
      <c r="Q697" s="147" t="e">
        <f>T20D35746[[#This Row],[スコア⑤]]/T20D35746[[#This Row],[スコア③]]</f>
        <v>#REF!</v>
      </c>
      <c r="R697" s="76" t="e">
        <f>#REF!+#REF!</f>
        <v>#REF!</v>
      </c>
      <c r="W697" s="109" t="e">
        <f>(T20D35746[[#This Row],[現金及び預金（億）]]-T20D35746[[#This Row],[負債（億）]])/T20D35746[[#This Row],[総資産]]*100</f>
        <v>#DIV/0!</v>
      </c>
    </row>
    <row r="698" spans="3:23" x14ac:dyDescent="0.25">
      <c r="C698" s="71" t="str">
        <f>IFERROR(_xll.RssMarket($A698,"市場部名称"),"")</f>
        <v/>
      </c>
      <c r="D698" s="55"/>
      <c r="E698" s="55" t="str">
        <f>IFERROR(_xll.RssMarket($A698,"前日比"),"")</f>
        <v/>
      </c>
      <c r="F698" s="75" t="str">
        <f>IFERROR(_xll.RssMarket($A698,"時価総額"),"")</f>
        <v/>
      </c>
      <c r="G698" s="75" t="e">
        <f>T20D35746[[#This Row],[時価総額]]/T20D35746[[#This Row],[現在値]]</f>
        <v>#VALUE!</v>
      </c>
      <c r="H698" s="20"/>
      <c r="I698" s="38"/>
      <c r="J698" s="20"/>
      <c r="K698" s="33"/>
      <c r="N698" s="89"/>
      <c r="O698" s="125" t="e">
        <f>ROUND(
 ((IF(OR(R698="",R698&lt;=0),20,R698)/20)
  *(L698/15))
 /(IFERROR(IF(H698&gt;0,H698,15),15)/15)
 *100,0)</f>
        <v>#REF!</v>
      </c>
      <c r="P698" s="125" t="e">
        <f>ROUND(((R698/20)*(L698/15)*(S698/15)*(1+W698/200))/(H698/15)*100,0)</f>
        <v>#REF!</v>
      </c>
      <c r="Q698" s="147" t="e">
        <f>T20D35746[[#This Row],[スコア⑤]]/T20D35746[[#This Row],[スコア③]]</f>
        <v>#REF!</v>
      </c>
      <c r="R698" s="76" t="e">
        <f>#REF!+#REF!</f>
        <v>#REF!</v>
      </c>
      <c r="W698" s="109" t="e">
        <f>(T20D35746[[#This Row],[現金及び預金（億）]]-T20D35746[[#This Row],[負債（億）]])/T20D35746[[#This Row],[総資産]]*100</f>
        <v>#DIV/0!</v>
      </c>
    </row>
    <row r="699" spans="3:23" x14ac:dyDescent="0.25">
      <c r="C699" s="71" t="str">
        <f>IFERROR(_xll.RssMarket($A699,"市場部名称"),"")</f>
        <v/>
      </c>
      <c r="D699" s="55"/>
      <c r="E699" s="55" t="str">
        <f>IFERROR(_xll.RssMarket($A699,"前日比"),"")</f>
        <v/>
      </c>
      <c r="F699" s="75" t="str">
        <f>IFERROR(_xll.RssMarket($A699,"時価総額"),"")</f>
        <v/>
      </c>
      <c r="G699" s="75" t="e">
        <f>T20D35746[[#This Row],[時価総額]]/T20D35746[[#This Row],[現在値]]</f>
        <v>#VALUE!</v>
      </c>
      <c r="H699" s="20"/>
      <c r="I699" s="38"/>
      <c r="J699" s="20"/>
      <c r="K699" s="33"/>
      <c r="N699" s="89"/>
      <c r="O699" s="125" t="e">
        <f>ROUND(
 ((IF(OR(R699="",R699&lt;=0),20,R699)/20)
  *(L699/15))
 /(IFERROR(IF(H699&gt;0,H699,15),15)/15)
 *100,0)</f>
        <v>#REF!</v>
      </c>
      <c r="P699" s="125" t="e">
        <f>ROUND(((R699/20)*(L699/15)*(S699/15)*(1+W699/200))/(H699/15)*100,0)</f>
        <v>#REF!</v>
      </c>
      <c r="Q699" s="147" t="e">
        <f>T20D35746[[#This Row],[スコア⑤]]/T20D35746[[#This Row],[スコア③]]</f>
        <v>#REF!</v>
      </c>
      <c r="R699" s="76" t="e">
        <f>#REF!+#REF!</f>
        <v>#REF!</v>
      </c>
      <c r="W699" s="109" t="e">
        <f>(T20D35746[[#This Row],[現金及び預金（億）]]-T20D35746[[#This Row],[負債（億）]])/T20D35746[[#This Row],[総資産]]*100</f>
        <v>#DIV/0!</v>
      </c>
    </row>
    <row r="700" spans="3:23" x14ac:dyDescent="0.25">
      <c r="C700" s="71" t="str">
        <f>IFERROR(_xll.RssMarket($A700,"市場部名称"),"")</f>
        <v/>
      </c>
      <c r="D700" s="55"/>
      <c r="E700" s="55" t="str">
        <f>IFERROR(_xll.RssMarket($A700,"前日比"),"")</f>
        <v/>
      </c>
      <c r="F700" s="75" t="str">
        <f>IFERROR(_xll.RssMarket($A700,"時価総額"),"")</f>
        <v/>
      </c>
      <c r="G700" s="75" t="e">
        <f>T20D35746[[#This Row],[時価総額]]/T20D35746[[#This Row],[現在値]]</f>
        <v>#VALUE!</v>
      </c>
      <c r="H700" s="20"/>
      <c r="I700" s="38"/>
      <c r="J700" s="20"/>
      <c r="K700" s="33"/>
      <c r="N700" s="89"/>
      <c r="O700" s="125" t="e">
        <f>ROUND(
 ((IF(OR(R700="",R700&lt;=0),20,R700)/20)
  *(L700/15))
 /(IFERROR(IF(H700&gt;0,H700,15),15)/15)
 *100,0)</f>
        <v>#REF!</v>
      </c>
      <c r="P700" s="125" t="e">
        <f>ROUND(((R700/20)*(L700/15)*(S700/15)*(1+W700/200))/(H700/15)*100,0)</f>
        <v>#REF!</v>
      </c>
      <c r="Q700" s="147" t="e">
        <f>T20D35746[[#This Row],[スコア⑤]]/T20D35746[[#This Row],[スコア③]]</f>
        <v>#REF!</v>
      </c>
      <c r="R700" s="76" t="e">
        <f>#REF!+#REF!</f>
        <v>#REF!</v>
      </c>
      <c r="W700" s="109" t="e">
        <f>(T20D35746[[#This Row],[現金及び預金（億）]]-T20D35746[[#This Row],[負債（億）]])/T20D35746[[#This Row],[総資産]]*100</f>
        <v>#DIV/0!</v>
      </c>
    </row>
    <row r="701" spans="3:23" x14ac:dyDescent="0.25">
      <c r="C701" s="71" t="str">
        <f>IFERROR(_xll.RssMarket($A701,"市場部名称"),"")</f>
        <v/>
      </c>
      <c r="D701" s="55"/>
      <c r="E701" s="55" t="str">
        <f>IFERROR(_xll.RssMarket($A701,"前日比"),"")</f>
        <v/>
      </c>
      <c r="F701" s="75" t="str">
        <f>IFERROR(_xll.RssMarket($A701,"時価総額"),"")</f>
        <v/>
      </c>
      <c r="G701" s="75" t="e">
        <f>T20D35746[[#This Row],[時価総額]]/T20D35746[[#This Row],[現在値]]</f>
        <v>#VALUE!</v>
      </c>
      <c r="H701" s="20"/>
      <c r="I701" s="38"/>
      <c r="J701" s="20"/>
      <c r="K701" s="33"/>
      <c r="N701" s="89"/>
      <c r="O701" s="125" t="e">
        <f>ROUND(
 ((IF(OR(R701="",R701&lt;=0),20,R701)/20)
  *(L701/15))
 /(IFERROR(IF(H701&gt;0,H701,15),15)/15)
 *100,0)</f>
        <v>#REF!</v>
      </c>
      <c r="P701" s="125" t="e">
        <f>ROUND(((R701/20)*(L701/15)*(S701/15)*(1+W701/200))/(H701/15)*100,0)</f>
        <v>#REF!</v>
      </c>
      <c r="Q701" s="147" t="e">
        <f>T20D35746[[#This Row],[スコア⑤]]/T20D35746[[#This Row],[スコア③]]</f>
        <v>#REF!</v>
      </c>
      <c r="R701" s="76" t="e">
        <f>#REF!+#REF!</f>
        <v>#REF!</v>
      </c>
      <c r="W701" s="109" t="e">
        <f>(T20D35746[[#This Row],[現金及び預金（億）]]-T20D35746[[#This Row],[負債（億）]])/T20D35746[[#This Row],[総資産]]*100</f>
        <v>#DIV/0!</v>
      </c>
    </row>
    <row r="702" spans="3:23" x14ac:dyDescent="0.25">
      <c r="C702" s="71" t="str">
        <f>IFERROR(_xll.RssMarket($A702,"市場部名称"),"")</f>
        <v/>
      </c>
      <c r="D702" s="55"/>
      <c r="E702" s="55" t="str">
        <f>IFERROR(_xll.RssMarket($A702,"前日比"),"")</f>
        <v/>
      </c>
      <c r="F702" s="75" t="str">
        <f>IFERROR(_xll.RssMarket($A702,"時価総額"),"")</f>
        <v/>
      </c>
      <c r="G702" s="75" t="e">
        <f>T20D35746[[#This Row],[時価総額]]/T20D35746[[#This Row],[現在値]]</f>
        <v>#VALUE!</v>
      </c>
      <c r="H702" s="20"/>
      <c r="I702" s="38"/>
      <c r="J702" s="20"/>
      <c r="K702" s="33"/>
      <c r="N702" s="89"/>
      <c r="O702" s="125" t="e">
        <f>ROUND(
 ((IF(OR(R702="",R702&lt;=0),20,R702)/20)
  *(L702/15))
 /(IFERROR(IF(H702&gt;0,H702,15),15)/15)
 *100,0)</f>
        <v>#REF!</v>
      </c>
      <c r="P702" s="125" t="e">
        <f>ROUND(((R702/20)*(L702/15)*(S702/15)*(1+W702/200))/(H702/15)*100,0)</f>
        <v>#REF!</v>
      </c>
      <c r="Q702" s="147" t="e">
        <f>T20D35746[[#This Row],[スコア⑤]]/T20D35746[[#This Row],[スコア③]]</f>
        <v>#REF!</v>
      </c>
      <c r="R702" s="76" t="e">
        <f>#REF!+#REF!</f>
        <v>#REF!</v>
      </c>
      <c r="W702" s="109" t="e">
        <f>(T20D35746[[#This Row],[現金及び預金（億）]]-T20D35746[[#This Row],[負債（億）]])/T20D35746[[#This Row],[総資産]]*100</f>
        <v>#DIV/0!</v>
      </c>
    </row>
    <row r="703" spans="3:23" x14ac:dyDescent="0.25">
      <c r="C703" s="71" t="str">
        <f>IFERROR(_xll.RssMarket($A703,"市場部名称"),"")</f>
        <v/>
      </c>
      <c r="D703" s="55"/>
      <c r="E703" s="55" t="str">
        <f>IFERROR(_xll.RssMarket($A703,"前日比"),"")</f>
        <v/>
      </c>
      <c r="F703" s="75" t="str">
        <f>IFERROR(_xll.RssMarket($A703,"時価総額"),"")</f>
        <v/>
      </c>
      <c r="G703" s="75" t="e">
        <f>T20D35746[[#This Row],[時価総額]]/T20D35746[[#This Row],[現在値]]</f>
        <v>#VALUE!</v>
      </c>
      <c r="H703" s="20"/>
      <c r="I703" s="38"/>
      <c r="J703" s="20"/>
      <c r="K703" s="33"/>
      <c r="N703" s="89"/>
      <c r="O703" s="125" t="e">
        <f>ROUND(
 ((IF(OR(R703="",R703&lt;=0),20,R703)/20)
  *(L703/15))
 /(IFERROR(IF(H703&gt;0,H703,15),15)/15)
 *100,0)</f>
        <v>#REF!</v>
      </c>
      <c r="P703" s="125" t="e">
        <f>ROUND(((R703/20)*(L703/15)*(S703/15)*(1+W703/200))/(H703/15)*100,0)</f>
        <v>#REF!</v>
      </c>
      <c r="Q703" s="147" t="e">
        <f>T20D35746[[#This Row],[スコア⑤]]/T20D35746[[#This Row],[スコア③]]</f>
        <v>#REF!</v>
      </c>
      <c r="R703" s="76" t="e">
        <f>#REF!+#REF!</f>
        <v>#REF!</v>
      </c>
      <c r="W703" s="109" t="e">
        <f>(T20D35746[[#This Row],[現金及び預金（億）]]-T20D35746[[#This Row],[負債（億）]])/T20D35746[[#This Row],[総資産]]*100</f>
        <v>#DIV/0!</v>
      </c>
    </row>
    <row r="704" spans="3:23" x14ac:dyDescent="0.25">
      <c r="C704" s="71" t="str">
        <f>IFERROR(_xll.RssMarket($A704,"市場部名称"),"")</f>
        <v/>
      </c>
      <c r="D704" s="55"/>
      <c r="E704" s="55" t="str">
        <f>IFERROR(_xll.RssMarket($A704,"前日比"),"")</f>
        <v/>
      </c>
      <c r="F704" s="75" t="str">
        <f>IFERROR(_xll.RssMarket($A704,"時価総額"),"")</f>
        <v/>
      </c>
      <c r="G704" s="75" t="e">
        <f>T20D35746[[#This Row],[時価総額]]/T20D35746[[#This Row],[現在値]]</f>
        <v>#VALUE!</v>
      </c>
      <c r="H704" s="20"/>
      <c r="I704" s="38"/>
      <c r="J704" s="20"/>
      <c r="K704" s="33"/>
      <c r="N704" s="89"/>
      <c r="O704" s="125" t="e">
        <f>ROUND(
 ((IF(OR(R704="",R704&lt;=0),20,R704)/20)
  *(L704/15))
 /(IFERROR(IF(H704&gt;0,H704,15),15)/15)
 *100,0)</f>
        <v>#REF!</v>
      </c>
      <c r="P704" s="125" t="e">
        <f>ROUND(((R704/20)*(L704/15)*(S704/15)*(1+W704/200))/(H704/15)*100,0)</f>
        <v>#REF!</v>
      </c>
      <c r="Q704" s="147" t="e">
        <f>T20D35746[[#This Row],[スコア⑤]]/T20D35746[[#This Row],[スコア③]]</f>
        <v>#REF!</v>
      </c>
      <c r="R704" s="76" t="e">
        <f>#REF!+#REF!</f>
        <v>#REF!</v>
      </c>
      <c r="W704" s="109" t="e">
        <f>(T20D35746[[#This Row],[現金及び預金（億）]]-T20D35746[[#This Row],[負債（億）]])/T20D35746[[#This Row],[総資産]]*100</f>
        <v>#DIV/0!</v>
      </c>
    </row>
    <row r="705" spans="3:23" x14ac:dyDescent="0.25">
      <c r="C705" s="71" t="str">
        <f>IFERROR(_xll.RssMarket($A705,"市場部名称"),"")</f>
        <v/>
      </c>
      <c r="D705" s="55"/>
      <c r="E705" s="55" t="str">
        <f>IFERROR(_xll.RssMarket($A705,"前日比"),"")</f>
        <v/>
      </c>
      <c r="F705" s="75" t="str">
        <f>IFERROR(_xll.RssMarket($A705,"時価総額"),"")</f>
        <v/>
      </c>
      <c r="G705" s="75" t="e">
        <f>T20D35746[[#This Row],[時価総額]]/T20D35746[[#This Row],[現在値]]</f>
        <v>#VALUE!</v>
      </c>
      <c r="H705" s="20"/>
      <c r="I705" s="38"/>
      <c r="J705" s="20"/>
      <c r="K705" s="33"/>
      <c r="N705" s="89"/>
      <c r="O705" s="125" t="e">
        <f>ROUND(
 ((IF(OR(R705="",R705&lt;=0),20,R705)/20)
  *(L705/15))
 /(IFERROR(IF(H705&gt;0,H705,15),15)/15)
 *100,0)</f>
        <v>#REF!</v>
      </c>
      <c r="P705" s="125" t="e">
        <f>ROUND(((R705/20)*(L705/15)*(S705/15)*(1+W705/200))/(H705/15)*100,0)</f>
        <v>#REF!</v>
      </c>
      <c r="Q705" s="147" t="e">
        <f>T20D35746[[#This Row],[スコア⑤]]/T20D35746[[#This Row],[スコア③]]</f>
        <v>#REF!</v>
      </c>
      <c r="R705" s="76" t="e">
        <f>#REF!+#REF!</f>
        <v>#REF!</v>
      </c>
      <c r="W705" s="109" t="e">
        <f>(T20D35746[[#This Row],[現金及び預金（億）]]-T20D35746[[#This Row],[負債（億）]])/T20D35746[[#This Row],[総資産]]*100</f>
        <v>#DIV/0!</v>
      </c>
    </row>
    <row r="706" spans="3:23" x14ac:dyDescent="0.25">
      <c r="C706" s="71" t="str">
        <f>IFERROR(_xll.RssMarket($A706,"市場部名称"),"")</f>
        <v/>
      </c>
      <c r="D706" s="55"/>
      <c r="E706" s="55" t="str">
        <f>IFERROR(_xll.RssMarket($A706,"前日比"),"")</f>
        <v/>
      </c>
      <c r="F706" s="75" t="str">
        <f>IFERROR(_xll.RssMarket($A706,"時価総額"),"")</f>
        <v/>
      </c>
      <c r="G706" s="75" t="e">
        <f>T20D35746[[#This Row],[時価総額]]/T20D35746[[#This Row],[現在値]]</f>
        <v>#VALUE!</v>
      </c>
      <c r="H706" s="20"/>
      <c r="I706" s="38"/>
      <c r="J706" s="20"/>
      <c r="K706" s="33"/>
      <c r="N706" s="89"/>
      <c r="O706" s="125" t="e">
        <f>ROUND(
 ((IF(OR(R706="",R706&lt;=0),20,R706)/20)
  *(L706/15))
 /(IFERROR(IF(H706&gt;0,H706,15),15)/15)
 *100,0)</f>
        <v>#REF!</v>
      </c>
      <c r="P706" s="125" t="e">
        <f>ROUND(((R706/20)*(L706/15)*(S706/15)*(1+W706/200))/(H706/15)*100,0)</f>
        <v>#REF!</v>
      </c>
      <c r="Q706" s="147" t="e">
        <f>T20D35746[[#This Row],[スコア⑤]]/T20D35746[[#This Row],[スコア③]]</f>
        <v>#REF!</v>
      </c>
      <c r="R706" s="76" t="e">
        <f>#REF!+#REF!</f>
        <v>#REF!</v>
      </c>
      <c r="W706" s="109" t="e">
        <f>(T20D35746[[#This Row],[現金及び預金（億）]]-T20D35746[[#This Row],[負債（億）]])/T20D35746[[#This Row],[総資産]]*100</f>
        <v>#DIV/0!</v>
      </c>
    </row>
    <row r="707" spans="3:23" x14ac:dyDescent="0.25">
      <c r="C707" s="71" t="str">
        <f>IFERROR(_xll.RssMarket($A707,"市場部名称"),"")</f>
        <v/>
      </c>
      <c r="D707" s="55"/>
      <c r="E707" s="55" t="str">
        <f>IFERROR(_xll.RssMarket($A707,"前日比"),"")</f>
        <v/>
      </c>
      <c r="F707" s="75" t="str">
        <f>IFERROR(_xll.RssMarket($A707,"時価総額"),"")</f>
        <v/>
      </c>
      <c r="G707" s="75" t="e">
        <f>T20D35746[[#This Row],[時価総額]]/T20D35746[[#This Row],[現在値]]</f>
        <v>#VALUE!</v>
      </c>
      <c r="H707" s="20"/>
      <c r="I707" s="38"/>
      <c r="J707" s="20"/>
      <c r="K707" s="33"/>
      <c r="N707" s="89"/>
      <c r="O707" s="125" t="e">
        <f>ROUND(
 ((IF(OR(R707="",R707&lt;=0),20,R707)/20)
  *(L707/15))
 /(IFERROR(IF(H707&gt;0,H707,15),15)/15)
 *100,0)</f>
        <v>#REF!</v>
      </c>
      <c r="P707" s="125" t="e">
        <f>ROUND(((R707/20)*(L707/15)*(S707/15)*(1+W707/200))/(H707/15)*100,0)</f>
        <v>#REF!</v>
      </c>
      <c r="Q707" s="147" t="e">
        <f>T20D35746[[#This Row],[スコア⑤]]/T20D35746[[#This Row],[スコア③]]</f>
        <v>#REF!</v>
      </c>
      <c r="R707" s="76" t="e">
        <f>#REF!+#REF!</f>
        <v>#REF!</v>
      </c>
      <c r="W707" s="109" t="e">
        <f>(T20D35746[[#This Row],[現金及び預金（億）]]-T20D35746[[#This Row],[負債（億）]])/T20D35746[[#This Row],[総資産]]*100</f>
        <v>#DIV/0!</v>
      </c>
    </row>
    <row r="708" spans="3:23" x14ac:dyDescent="0.25">
      <c r="C708" s="71" t="str">
        <f>IFERROR(_xll.RssMarket($A708,"市場部名称"),"")</f>
        <v/>
      </c>
      <c r="D708" s="55"/>
      <c r="E708" s="55" t="str">
        <f>IFERROR(_xll.RssMarket($A708,"前日比"),"")</f>
        <v/>
      </c>
      <c r="F708" s="75" t="str">
        <f>IFERROR(_xll.RssMarket($A708,"時価総額"),"")</f>
        <v/>
      </c>
      <c r="G708" s="75" t="e">
        <f>T20D35746[[#This Row],[時価総額]]/T20D35746[[#This Row],[現在値]]</f>
        <v>#VALUE!</v>
      </c>
      <c r="H708" s="20"/>
      <c r="I708" s="38"/>
      <c r="J708" s="20"/>
      <c r="K708" s="33"/>
      <c r="N708" s="89"/>
      <c r="O708" s="125" t="e">
        <f>ROUND(
 ((IF(OR(R708="",R708&lt;=0),20,R708)/20)
  *(L708/15))
 /(IFERROR(IF(H708&gt;0,H708,15),15)/15)
 *100,0)</f>
        <v>#REF!</v>
      </c>
      <c r="P708" s="125" t="e">
        <f>ROUND(((R708/20)*(L708/15)*(S708/15)*(1+W708/200))/(H708/15)*100,0)</f>
        <v>#REF!</v>
      </c>
      <c r="Q708" s="147" t="e">
        <f>T20D35746[[#This Row],[スコア⑤]]/T20D35746[[#This Row],[スコア③]]</f>
        <v>#REF!</v>
      </c>
      <c r="R708" s="76" t="e">
        <f>#REF!+#REF!</f>
        <v>#REF!</v>
      </c>
      <c r="W708" s="109" t="e">
        <f>(T20D35746[[#This Row],[現金及び預金（億）]]-T20D35746[[#This Row],[負債（億）]])/T20D35746[[#This Row],[総資産]]*100</f>
        <v>#DIV/0!</v>
      </c>
    </row>
    <row r="709" spans="3:23" x14ac:dyDescent="0.25">
      <c r="C709" s="71" t="str">
        <f>IFERROR(_xll.RssMarket($A709,"市場部名称"),"")</f>
        <v/>
      </c>
      <c r="D709" s="55"/>
      <c r="E709" s="55" t="str">
        <f>IFERROR(_xll.RssMarket($A709,"前日比"),"")</f>
        <v/>
      </c>
      <c r="F709" s="75" t="str">
        <f>IFERROR(_xll.RssMarket($A709,"時価総額"),"")</f>
        <v/>
      </c>
      <c r="G709" s="75" t="e">
        <f>T20D35746[[#This Row],[時価総額]]/T20D35746[[#This Row],[現在値]]</f>
        <v>#VALUE!</v>
      </c>
      <c r="H709" s="20"/>
      <c r="I709" s="38"/>
      <c r="J709" s="20"/>
      <c r="K709" s="33"/>
      <c r="N709" s="89"/>
      <c r="O709" s="125" t="e">
        <f>ROUND(
 ((IF(OR(R709="",R709&lt;=0),20,R709)/20)
  *(L709/15))
 /(IFERROR(IF(H709&gt;0,H709,15),15)/15)
 *100,0)</f>
        <v>#REF!</v>
      </c>
      <c r="P709" s="125" t="e">
        <f>ROUND(((R709/20)*(L709/15)*(S709/15)*(1+W709/200))/(H709/15)*100,0)</f>
        <v>#REF!</v>
      </c>
      <c r="Q709" s="147" t="e">
        <f>T20D35746[[#This Row],[スコア⑤]]/T20D35746[[#This Row],[スコア③]]</f>
        <v>#REF!</v>
      </c>
      <c r="R709" s="76" t="e">
        <f>#REF!+#REF!</f>
        <v>#REF!</v>
      </c>
      <c r="W709" s="109" t="e">
        <f>(T20D35746[[#This Row],[現金及び預金（億）]]-T20D35746[[#This Row],[負債（億）]])/T20D35746[[#This Row],[総資産]]*100</f>
        <v>#DIV/0!</v>
      </c>
    </row>
    <row r="710" spans="3:23" x14ac:dyDescent="0.25">
      <c r="C710" s="71" t="str">
        <f>IFERROR(_xll.RssMarket($A710,"市場部名称"),"")</f>
        <v/>
      </c>
      <c r="D710" s="55"/>
      <c r="E710" s="55" t="str">
        <f>IFERROR(_xll.RssMarket($A710,"前日比"),"")</f>
        <v/>
      </c>
      <c r="F710" s="75" t="str">
        <f>IFERROR(_xll.RssMarket($A710,"時価総額"),"")</f>
        <v/>
      </c>
      <c r="G710" s="75" t="e">
        <f>T20D35746[[#This Row],[時価総額]]/T20D35746[[#This Row],[現在値]]</f>
        <v>#VALUE!</v>
      </c>
      <c r="H710" s="20"/>
      <c r="I710" s="38"/>
      <c r="J710" s="20"/>
      <c r="K710" s="33"/>
      <c r="N710" s="89"/>
      <c r="O710" s="125" t="e">
        <f>ROUND(
 ((IF(OR(R710="",R710&lt;=0),20,R710)/20)
  *(L710/15))
 /(IFERROR(IF(H710&gt;0,H710,15),15)/15)
 *100,0)</f>
        <v>#REF!</v>
      </c>
      <c r="P710" s="125" t="e">
        <f>ROUND(((R710/20)*(L710/15)*(S710/15)*(1+W710/200))/(H710/15)*100,0)</f>
        <v>#REF!</v>
      </c>
      <c r="Q710" s="147" t="e">
        <f>T20D35746[[#This Row],[スコア⑤]]/T20D35746[[#This Row],[スコア③]]</f>
        <v>#REF!</v>
      </c>
      <c r="R710" s="76" t="e">
        <f>#REF!+#REF!</f>
        <v>#REF!</v>
      </c>
      <c r="W710" s="109" t="e">
        <f>(T20D35746[[#This Row],[現金及び預金（億）]]-T20D35746[[#This Row],[負債（億）]])/T20D35746[[#This Row],[総資産]]*100</f>
        <v>#DIV/0!</v>
      </c>
    </row>
    <row r="711" spans="3:23" x14ac:dyDescent="0.25">
      <c r="C711" s="71" t="str">
        <f>IFERROR(_xll.RssMarket($A711,"市場部名称"),"")</f>
        <v/>
      </c>
      <c r="D711" s="55"/>
      <c r="E711" s="55" t="str">
        <f>IFERROR(_xll.RssMarket($A711,"前日比"),"")</f>
        <v/>
      </c>
      <c r="F711" s="75" t="str">
        <f>IFERROR(_xll.RssMarket($A711,"時価総額"),"")</f>
        <v/>
      </c>
      <c r="G711" s="75" t="e">
        <f>T20D35746[[#This Row],[時価総額]]/T20D35746[[#This Row],[現在値]]</f>
        <v>#VALUE!</v>
      </c>
      <c r="H711" s="20"/>
      <c r="I711" s="38"/>
      <c r="J711" s="20"/>
      <c r="K711" s="33"/>
      <c r="N711" s="89"/>
      <c r="O711" s="125" t="e">
        <f>ROUND(
 ((IF(OR(R711="",R711&lt;=0),20,R711)/20)
  *(L711/15))
 /(IFERROR(IF(H711&gt;0,H711,15),15)/15)
 *100,0)</f>
        <v>#REF!</v>
      </c>
      <c r="P711" s="125" t="e">
        <f>ROUND(((R711/20)*(L711/15)*(S711/15)*(1+W711/200))/(H711/15)*100,0)</f>
        <v>#REF!</v>
      </c>
      <c r="Q711" s="147" t="e">
        <f>T20D35746[[#This Row],[スコア⑤]]/T20D35746[[#This Row],[スコア③]]</f>
        <v>#REF!</v>
      </c>
      <c r="R711" s="76" t="e">
        <f>#REF!+#REF!</f>
        <v>#REF!</v>
      </c>
      <c r="W711" s="109" t="e">
        <f>(T20D35746[[#This Row],[現金及び預金（億）]]-T20D35746[[#This Row],[負債（億）]])/T20D35746[[#This Row],[総資産]]*100</f>
        <v>#DIV/0!</v>
      </c>
    </row>
    <row r="712" spans="3:23" x14ac:dyDescent="0.25">
      <c r="C712" s="71" t="str">
        <f>IFERROR(_xll.RssMarket($A712,"市場部名称"),"")</f>
        <v/>
      </c>
      <c r="D712" s="55"/>
      <c r="E712" s="55" t="str">
        <f>IFERROR(_xll.RssMarket($A712,"前日比"),"")</f>
        <v/>
      </c>
      <c r="F712" s="75" t="str">
        <f>IFERROR(_xll.RssMarket($A712,"時価総額"),"")</f>
        <v/>
      </c>
      <c r="G712" s="75" t="e">
        <f>T20D35746[[#This Row],[時価総額]]/T20D35746[[#This Row],[現在値]]</f>
        <v>#VALUE!</v>
      </c>
      <c r="H712" s="20"/>
      <c r="I712" s="38"/>
      <c r="J712" s="20"/>
      <c r="K712" s="33"/>
      <c r="N712" s="89"/>
      <c r="O712" s="125" t="e">
        <f>ROUND(
 ((IF(OR(R712="",R712&lt;=0),20,R712)/20)
  *(L712/15))
 /(IFERROR(IF(H712&gt;0,H712,15),15)/15)
 *100,0)</f>
        <v>#REF!</v>
      </c>
      <c r="P712" s="125" t="e">
        <f>ROUND(((R712/20)*(L712/15)*(S712/15)*(1+W712/200))/(H712/15)*100,0)</f>
        <v>#REF!</v>
      </c>
      <c r="Q712" s="147" t="e">
        <f>T20D35746[[#This Row],[スコア⑤]]/T20D35746[[#This Row],[スコア③]]</f>
        <v>#REF!</v>
      </c>
      <c r="R712" s="76" t="e">
        <f>#REF!+#REF!</f>
        <v>#REF!</v>
      </c>
      <c r="W712" s="109" t="e">
        <f>(T20D35746[[#This Row],[現金及び預金（億）]]-T20D35746[[#This Row],[負債（億）]])/T20D35746[[#This Row],[総資産]]*100</f>
        <v>#DIV/0!</v>
      </c>
    </row>
    <row r="713" spans="3:23" x14ac:dyDescent="0.25">
      <c r="C713" s="71" t="str">
        <f>IFERROR(_xll.RssMarket($A713,"市場部名称"),"")</f>
        <v/>
      </c>
      <c r="D713" s="55"/>
      <c r="E713" s="55" t="str">
        <f>IFERROR(_xll.RssMarket($A713,"前日比"),"")</f>
        <v/>
      </c>
      <c r="F713" s="75" t="str">
        <f>IFERROR(_xll.RssMarket($A713,"時価総額"),"")</f>
        <v/>
      </c>
      <c r="G713" s="75" t="e">
        <f>T20D35746[[#This Row],[時価総額]]/T20D35746[[#This Row],[現在値]]</f>
        <v>#VALUE!</v>
      </c>
      <c r="H713" s="20"/>
      <c r="I713" s="38"/>
      <c r="J713" s="20"/>
      <c r="K713" s="33"/>
      <c r="N713" s="89"/>
      <c r="O713" s="125" t="e">
        <f>ROUND(
 ((IF(OR(R713="",R713&lt;=0),20,R713)/20)
  *(L713/15))
 /(IFERROR(IF(H713&gt;0,H713,15),15)/15)
 *100,0)</f>
        <v>#REF!</v>
      </c>
      <c r="P713" s="125" t="e">
        <f>ROUND(((R713/20)*(L713/15)*(S713/15)*(1+W713/200))/(H713/15)*100,0)</f>
        <v>#REF!</v>
      </c>
      <c r="Q713" s="147" t="e">
        <f>T20D35746[[#This Row],[スコア⑤]]/T20D35746[[#This Row],[スコア③]]</f>
        <v>#REF!</v>
      </c>
      <c r="R713" s="76" t="e">
        <f>#REF!+#REF!</f>
        <v>#REF!</v>
      </c>
      <c r="W713" s="109" t="e">
        <f>(T20D35746[[#This Row],[現金及び預金（億）]]-T20D35746[[#This Row],[負債（億）]])/T20D35746[[#This Row],[総資産]]*100</f>
        <v>#DIV/0!</v>
      </c>
    </row>
    <row r="714" spans="3:23" x14ac:dyDescent="0.25">
      <c r="C714" s="71" t="str">
        <f>IFERROR(_xll.RssMarket($A714,"市場部名称"),"")</f>
        <v/>
      </c>
      <c r="D714" s="55"/>
      <c r="E714" s="55" t="str">
        <f>IFERROR(_xll.RssMarket($A714,"前日比"),"")</f>
        <v/>
      </c>
      <c r="F714" s="75" t="str">
        <f>IFERROR(_xll.RssMarket($A714,"時価総額"),"")</f>
        <v/>
      </c>
      <c r="G714" s="75" t="e">
        <f>T20D35746[[#This Row],[時価総額]]/T20D35746[[#This Row],[現在値]]</f>
        <v>#VALUE!</v>
      </c>
      <c r="H714" s="20"/>
      <c r="I714" s="38"/>
      <c r="J714" s="20"/>
      <c r="K714" s="33"/>
      <c r="N714" s="89"/>
      <c r="O714" s="125" t="e">
        <f>ROUND(
 ((IF(OR(R714="",R714&lt;=0),20,R714)/20)
  *(L714/15))
 /(IFERROR(IF(H714&gt;0,H714,15),15)/15)
 *100,0)</f>
        <v>#REF!</v>
      </c>
      <c r="P714" s="125" t="e">
        <f>ROUND(((R714/20)*(L714/15)*(S714/15)*(1+W714/200))/(H714/15)*100,0)</f>
        <v>#REF!</v>
      </c>
      <c r="Q714" s="147" t="e">
        <f>T20D35746[[#This Row],[スコア⑤]]/T20D35746[[#This Row],[スコア③]]</f>
        <v>#REF!</v>
      </c>
      <c r="R714" s="76" t="e">
        <f>#REF!+#REF!</f>
        <v>#REF!</v>
      </c>
      <c r="W714" s="109" t="e">
        <f>(T20D35746[[#This Row],[現金及び預金（億）]]-T20D35746[[#This Row],[負債（億）]])/T20D35746[[#This Row],[総資産]]*100</f>
        <v>#DIV/0!</v>
      </c>
    </row>
    <row r="715" spans="3:23" x14ac:dyDescent="0.25">
      <c r="C715" s="71" t="str">
        <f>IFERROR(_xll.RssMarket($A715,"市場部名称"),"")</f>
        <v/>
      </c>
      <c r="D715" s="55"/>
      <c r="E715" s="55" t="str">
        <f>IFERROR(_xll.RssMarket($A715,"前日比"),"")</f>
        <v/>
      </c>
      <c r="F715" s="75" t="str">
        <f>IFERROR(_xll.RssMarket($A715,"時価総額"),"")</f>
        <v/>
      </c>
      <c r="G715" s="75" t="e">
        <f>T20D35746[[#This Row],[時価総額]]/T20D35746[[#This Row],[現在値]]</f>
        <v>#VALUE!</v>
      </c>
      <c r="H715" s="20"/>
      <c r="I715" s="38"/>
      <c r="J715" s="20"/>
      <c r="K715" s="33"/>
      <c r="N715" s="89"/>
      <c r="O715" s="125" t="e">
        <f>ROUND(
 ((IF(OR(R715="",R715&lt;=0),20,R715)/20)
  *(L715/15))
 /(IFERROR(IF(H715&gt;0,H715,15),15)/15)
 *100,0)</f>
        <v>#REF!</v>
      </c>
      <c r="P715" s="125" t="e">
        <f>ROUND(((R715/20)*(L715/15)*(S715/15)*(1+W715/200))/(H715/15)*100,0)</f>
        <v>#REF!</v>
      </c>
      <c r="Q715" s="147" t="e">
        <f>T20D35746[[#This Row],[スコア⑤]]/T20D35746[[#This Row],[スコア③]]</f>
        <v>#REF!</v>
      </c>
      <c r="R715" s="76" t="e">
        <f>#REF!+#REF!</f>
        <v>#REF!</v>
      </c>
      <c r="W715" s="109" t="e">
        <f>(T20D35746[[#This Row],[現金及び預金（億）]]-T20D35746[[#This Row],[負債（億）]])/T20D35746[[#This Row],[総資産]]*100</f>
        <v>#DIV/0!</v>
      </c>
    </row>
    <row r="716" spans="3:23" x14ac:dyDescent="0.25">
      <c r="C716" s="71" t="str">
        <f>IFERROR(_xll.RssMarket($A716,"市場部名称"),"")</f>
        <v/>
      </c>
      <c r="D716" s="55"/>
      <c r="E716" s="55" t="str">
        <f>IFERROR(_xll.RssMarket($A716,"前日比"),"")</f>
        <v/>
      </c>
      <c r="F716" s="75" t="str">
        <f>IFERROR(_xll.RssMarket($A716,"時価総額"),"")</f>
        <v/>
      </c>
      <c r="G716" s="75" t="e">
        <f>T20D35746[[#This Row],[時価総額]]/T20D35746[[#This Row],[現在値]]</f>
        <v>#VALUE!</v>
      </c>
      <c r="H716" s="20"/>
      <c r="I716" s="38"/>
      <c r="J716" s="20"/>
      <c r="K716" s="33"/>
      <c r="N716" s="89"/>
      <c r="O716" s="125" t="e">
        <f>ROUND(
 ((IF(OR(R716="",R716&lt;=0),20,R716)/20)
  *(L716/15))
 /(IFERROR(IF(H716&gt;0,H716,15),15)/15)
 *100,0)</f>
        <v>#REF!</v>
      </c>
      <c r="P716" s="125" t="e">
        <f>ROUND(((R716/20)*(L716/15)*(S716/15)*(1+W716/200))/(H716/15)*100,0)</f>
        <v>#REF!</v>
      </c>
      <c r="Q716" s="147" t="e">
        <f>T20D35746[[#This Row],[スコア⑤]]/T20D35746[[#This Row],[スコア③]]</f>
        <v>#REF!</v>
      </c>
      <c r="R716" s="76" t="e">
        <f>#REF!+#REF!</f>
        <v>#REF!</v>
      </c>
      <c r="W716" s="109" t="e">
        <f>(T20D35746[[#This Row],[現金及び預金（億）]]-T20D35746[[#This Row],[負債（億）]])/T20D35746[[#This Row],[総資産]]*100</f>
        <v>#DIV/0!</v>
      </c>
    </row>
    <row r="717" spans="3:23" x14ac:dyDescent="0.25">
      <c r="C717" s="71" t="str">
        <f>IFERROR(_xll.RssMarket($A717,"市場部名称"),"")</f>
        <v/>
      </c>
      <c r="D717" s="55"/>
      <c r="E717" s="55" t="str">
        <f>IFERROR(_xll.RssMarket($A717,"前日比"),"")</f>
        <v/>
      </c>
      <c r="F717" s="75" t="str">
        <f>IFERROR(_xll.RssMarket($A717,"時価総額"),"")</f>
        <v/>
      </c>
      <c r="G717" s="75" t="e">
        <f>T20D35746[[#This Row],[時価総額]]/T20D35746[[#This Row],[現在値]]</f>
        <v>#VALUE!</v>
      </c>
      <c r="H717" s="20"/>
      <c r="I717" s="38"/>
      <c r="J717" s="20"/>
      <c r="K717" s="33"/>
      <c r="N717" s="89"/>
      <c r="O717" s="125" t="e">
        <f>ROUND(
 ((IF(OR(R717="",R717&lt;=0),20,R717)/20)
  *(L717/15))
 /(IFERROR(IF(H717&gt;0,H717,15),15)/15)
 *100,0)</f>
        <v>#REF!</v>
      </c>
      <c r="P717" s="125" t="e">
        <f>ROUND(((R717/20)*(L717/15)*(S717/15)*(1+W717/200))/(H717/15)*100,0)</f>
        <v>#REF!</v>
      </c>
      <c r="Q717" s="147" t="e">
        <f>T20D35746[[#This Row],[スコア⑤]]/T20D35746[[#This Row],[スコア③]]</f>
        <v>#REF!</v>
      </c>
      <c r="R717" s="76" t="e">
        <f>#REF!+#REF!</f>
        <v>#REF!</v>
      </c>
      <c r="W717" s="109" t="e">
        <f>(T20D35746[[#This Row],[現金及び預金（億）]]-T20D35746[[#This Row],[負債（億）]])/T20D35746[[#This Row],[総資産]]*100</f>
        <v>#DIV/0!</v>
      </c>
    </row>
    <row r="718" spans="3:23" x14ac:dyDescent="0.25">
      <c r="C718" s="71" t="str">
        <f>IFERROR(_xll.RssMarket($A718,"市場部名称"),"")</f>
        <v/>
      </c>
      <c r="D718" s="55"/>
      <c r="E718" s="55" t="str">
        <f>IFERROR(_xll.RssMarket($A718,"前日比"),"")</f>
        <v/>
      </c>
      <c r="F718" s="75" t="str">
        <f>IFERROR(_xll.RssMarket($A718,"時価総額"),"")</f>
        <v/>
      </c>
      <c r="G718" s="75" t="e">
        <f>T20D35746[[#This Row],[時価総額]]/T20D35746[[#This Row],[現在値]]</f>
        <v>#VALUE!</v>
      </c>
      <c r="H718" s="20"/>
      <c r="I718" s="38"/>
      <c r="J718" s="20"/>
      <c r="K718" s="33"/>
      <c r="N718" s="89"/>
      <c r="O718" s="125" t="e">
        <f>ROUND(
 ((IF(OR(R718="",R718&lt;=0),20,R718)/20)
  *(L718/15))
 /(IFERROR(IF(H718&gt;0,H718,15),15)/15)
 *100,0)</f>
        <v>#REF!</v>
      </c>
      <c r="P718" s="125" t="e">
        <f>ROUND(((R718/20)*(L718/15)*(S718/15)*(1+W718/200))/(H718/15)*100,0)</f>
        <v>#REF!</v>
      </c>
      <c r="Q718" s="147" t="e">
        <f>T20D35746[[#This Row],[スコア⑤]]/T20D35746[[#This Row],[スコア③]]</f>
        <v>#REF!</v>
      </c>
      <c r="R718" s="76" t="e">
        <f>#REF!+#REF!</f>
        <v>#REF!</v>
      </c>
      <c r="W718" s="109" t="e">
        <f>(T20D35746[[#This Row],[現金及び預金（億）]]-T20D35746[[#This Row],[負債（億）]])/T20D35746[[#This Row],[総資産]]*100</f>
        <v>#DIV/0!</v>
      </c>
    </row>
    <row r="719" spans="3:23" x14ac:dyDescent="0.25">
      <c r="C719" s="71" t="str">
        <f>IFERROR(_xll.RssMarket($A719,"市場部名称"),"")</f>
        <v/>
      </c>
      <c r="D719" s="55"/>
      <c r="E719" s="55" t="str">
        <f>IFERROR(_xll.RssMarket($A719,"前日比"),"")</f>
        <v/>
      </c>
      <c r="F719" s="75" t="str">
        <f>IFERROR(_xll.RssMarket($A719,"時価総額"),"")</f>
        <v/>
      </c>
      <c r="G719" s="75" t="e">
        <f>T20D35746[[#This Row],[時価総額]]/T20D35746[[#This Row],[現在値]]</f>
        <v>#VALUE!</v>
      </c>
      <c r="H719" s="20"/>
      <c r="I719" s="38"/>
      <c r="J719" s="20"/>
      <c r="K719" s="33"/>
      <c r="N719" s="89"/>
      <c r="O719" s="125" t="e">
        <f>ROUND(
 ((IF(OR(R719="",R719&lt;=0),20,R719)/20)
  *(L719/15))
 /(IFERROR(IF(H719&gt;0,H719,15),15)/15)
 *100,0)</f>
        <v>#REF!</v>
      </c>
      <c r="P719" s="125" t="e">
        <f>ROUND(((R719/20)*(L719/15)*(S719/15)*(1+W719/200))/(H719/15)*100,0)</f>
        <v>#REF!</v>
      </c>
      <c r="Q719" s="147" t="e">
        <f>T20D35746[[#This Row],[スコア⑤]]/T20D35746[[#This Row],[スコア③]]</f>
        <v>#REF!</v>
      </c>
      <c r="R719" s="76" t="e">
        <f>#REF!+#REF!</f>
        <v>#REF!</v>
      </c>
      <c r="W719" s="109" t="e">
        <f>(T20D35746[[#This Row],[現金及び預金（億）]]-T20D35746[[#This Row],[負債（億）]])/T20D35746[[#This Row],[総資産]]*100</f>
        <v>#DIV/0!</v>
      </c>
    </row>
    <row r="720" spans="3:23" x14ac:dyDescent="0.25">
      <c r="C720" s="71" t="str">
        <f>IFERROR(_xll.RssMarket($A720,"市場部名称"),"")</f>
        <v/>
      </c>
      <c r="D720" s="55"/>
      <c r="E720" s="55" t="str">
        <f>IFERROR(_xll.RssMarket($A720,"前日比"),"")</f>
        <v/>
      </c>
      <c r="F720" s="75" t="str">
        <f>IFERROR(_xll.RssMarket($A720,"時価総額"),"")</f>
        <v/>
      </c>
      <c r="G720" s="75" t="e">
        <f>T20D35746[[#This Row],[時価総額]]/T20D35746[[#This Row],[現在値]]</f>
        <v>#VALUE!</v>
      </c>
      <c r="H720" s="20"/>
      <c r="I720" s="38"/>
      <c r="J720" s="20"/>
      <c r="K720" s="33"/>
      <c r="N720" s="89"/>
      <c r="O720" s="125" t="e">
        <f>ROUND(
 ((IF(OR(R720="",R720&lt;=0),20,R720)/20)
  *(L720/15))
 /(IFERROR(IF(H720&gt;0,H720,15),15)/15)
 *100,0)</f>
        <v>#REF!</v>
      </c>
      <c r="P720" s="125" t="e">
        <f>ROUND(((R720/20)*(L720/15)*(S720/15)*(1+W720/200))/(H720/15)*100,0)</f>
        <v>#REF!</v>
      </c>
      <c r="Q720" s="147" t="e">
        <f>T20D35746[[#This Row],[スコア⑤]]/T20D35746[[#This Row],[スコア③]]</f>
        <v>#REF!</v>
      </c>
      <c r="R720" s="76" t="e">
        <f>#REF!+#REF!</f>
        <v>#REF!</v>
      </c>
      <c r="W720" s="109" t="e">
        <f>(T20D35746[[#This Row],[現金及び預金（億）]]-T20D35746[[#This Row],[負債（億）]])/T20D35746[[#This Row],[総資産]]*100</f>
        <v>#DIV/0!</v>
      </c>
    </row>
    <row r="721" spans="3:23" x14ac:dyDescent="0.25">
      <c r="C721" s="71" t="str">
        <f>IFERROR(_xll.RssMarket($A721,"市場部名称"),"")</f>
        <v/>
      </c>
      <c r="D721" s="55"/>
      <c r="E721" s="55" t="str">
        <f>IFERROR(_xll.RssMarket($A721,"前日比"),"")</f>
        <v/>
      </c>
      <c r="F721" s="75" t="str">
        <f>IFERROR(_xll.RssMarket($A721,"時価総額"),"")</f>
        <v/>
      </c>
      <c r="G721" s="75" t="e">
        <f>T20D35746[[#This Row],[時価総額]]/T20D35746[[#This Row],[現在値]]</f>
        <v>#VALUE!</v>
      </c>
      <c r="H721" s="20"/>
      <c r="I721" s="38"/>
      <c r="J721" s="20"/>
      <c r="K721" s="33"/>
      <c r="N721" s="89"/>
      <c r="O721" s="125" t="e">
        <f>ROUND(
 ((IF(OR(R721="",R721&lt;=0),20,R721)/20)
  *(L721/15))
 /(IFERROR(IF(H721&gt;0,H721,15),15)/15)
 *100,0)</f>
        <v>#REF!</v>
      </c>
      <c r="P721" s="125" t="e">
        <f>ROUND(((R721/20)*(L721/15)*(S721/15)*(1+W721/200))/(H721/15)*100,0)</f>
        <v>#REF!</v>
      </c>
      <c r="Q721" s="147" t="e">
        <f>T20D35746[[#This Row],[スコア⑤]]/T20D35746[[#This Row],[スコア③]]</f>
        <v>#REF!</v>
      </c>
      <c r="R721" s="76" t="e">
        <f>#REF!+#REF!</f>
        <v>#REF!</v>
      </c>
      <c r="W721" s="109" t="e">
        <f>(T20D35746[[#This Row],[現金及び預金（億）]]-T20D35746[[#This Row],[負債（億）]])/T20D35746[[#This Row],[総資産]]*100</f>
        <v>#DIV/0!</v>
      </c>
    </row>
    <row r="722" spans="3:23" x14ac:dyDescent="0.25">
      <c r="C722" s="71" t="str">
        <f>IFERROR(_xll.RssMarket($A722,"市場部名称"),"")</f>
        <v/>
      </c>
      <c r="D722" s="55"/>
      <c r="E722" s="55" t="str">
        <f>IFERROR(_xll.RssMarket($A722,"前日比"),"")</f>
        <v/>
      </c>
      <c r="F722" s="75" t="str">
        <f>IFERROR(_xll.RssMarket($A722,"時価総額"),"")</f>
        <v/>
      </c>
      <c r="G722" s="75" t="e">
        <f>T20D35746[[#This Row],[時価総額]]/T20D35746[[#This Row],[現在値]]</f>
        <v>#VALUE!</v>
      </c>
      <c r="H722" s="20"/>
      <c r="I722" s="38"/>
      <c r="J722" s="20"/>
      <c r="K722" s="33"/>
      <c r="N722" s="89"/>
      <c r="O722" s="125" t="e">
        <f>ROUND(
 ((IF(OR(R722="",R722&lt;=0),20,R722)/20)
  *(L722/15))
 /(IFERROR(IF(H722&gt;0,H722,15),15)/15)
 *100,0)</f>
        <v>#REF!</v>
      </c>
      <c r="P722" s="125" t="e">
        <f>ROUND(((R722/20)*(L722/15)*(S722/15)*(1+W722/200))/(H722/15)*100,0)</f>
        <v>#REF!</v>
      </c>
      <c r="Q722" s="147" t="e">
        <f>T20D35746[[#This Row],[スコア⑤]]/T20D35746[[#This Row],[スコア③]]</f>
        <v>#REF!</v>
      </c>
      <c r="R722" s="76" t="e">
        <f>#REF!+#REF!</f>
        <v>#REF!</v>
      </c>
      <c r="W722" s="109" t="e">
        <f>(T20D35746[[#This Row],[現金及び預金（億）]]-T20D35746[[#This Row],[負債（億）]])/T20D35746[[#This Row],[総資産]]*100</f>
        <v>#DIV/0!</v>
      </c>
    </row>
    <row r="723" spans="3:23" x14ac:dyDescent="0.25">
      <c r="C723" s="71" t="str">
        <f>IFERROR(_xll.RssMarket($A723,"市場部名称"),"")</f>
        <v/>
      </c>
      <c r="D723" s="55"/>
      <c r="E723" s="55" t="str">
        <f>IFERROR(_xll.RssMarket($A723,"前日比"),"")</f>
        <v/>
      </c>
      <c r="F723" s="75" t="str">
        <f>IFERROR(_xll.RssMarket($A723,"時価総額"),"")</f>
        <v/>
      </c>
      <c r="G723" s="75" t="e">
        <f>T20D35746[[#This Row],[時価総額]]/T20D35746[[#This Row],[現在値]]</f>
        <v>#VALUE!</v>
      </c>
      <c r="H723" s="20"/>
      <c r="I723" s="38"/>
      <c r="J723" s="20"/>
      <c r="K723" s="33"/>
      <c r="N723" s="89"/>
      <c r="O723" s="125" t="e">
        <f>ROUND(
 ((IF(OR(R723="",R723&lt;=0),20,R723)/20)
  *(L723/15))
 /(IFERROR(IF(H723&gt;0,H723,15),15)/15)
 *100,0)</f>
        <v>#REF!</v>
      </c>
      <c r="P723" s="125" t="e">
        <f>ROUND(((R723/20)*(L723/15)*(S723/15)*(1+W723/200))/(H723/15)*100,0)</f>
        <v>#REF!</v>
      </c>
      <c r="Q723" s="147" t="e">
        <f>T20D35746[[#This Row],[スコア⑤]]/T20D35746[[#This Row],[スコア③]]</f>
        <v>#REF!</v>
      </c>
      <c r="R723" s="76" t="e">
        <f>#REF!+#REF!</f>
        <v>#REF!</v>
      </c>
      <c r="W723" s="109" t="e">
        <f>(T20D35746[[#This Row],[現金及び預金（億）]]-T20D35746[[#This Row],[負債（億）]])/T20D35746[[#This Row],[総資産]]*100</f>
        <v>#DIV/0!</v>
      </c>
    </row>
    <row r="724" spans="3:23" x14ac:dyDescent="0.25">
      <c r="C724" s="71" t="str">
        <f>IFERROR(_xll.RssMarket($A724,"市場部名称"),"")</f>
        <v/>
      </c>
      <c r="D724" s="55"/>
      <c r="E724" s="55" t="str">
        <f>IFERROR(_xll.RssMarket($A724,"前日比"),"")</f>
        <v/>
      </c>
      <c r="F724" s="75" t="str">
        <f>IFERROR(_xll.RssMarket($A724,"時価総額"),"")</f>
        <v/>
      </c>
      <c r="G724" s="75" t="e">
        <f>T20D35746[[#This Row],[時価総額]]/T20D35746[[#This Row],[現在値]]</f>
        <v>#VALUE!</v>
      </c>
      <c r="H724" s="20"/>
      <c r="I724" s="38"/>
      <c r="J724" s="20"/>
      <c r="K724" s="33"/>
      <c r="N724" s="89"/>
      <c r="O724" s="125" t="e">
        <f>ROUND(
 ((IF(OR(R724="",R724&lt;=0),20,R724)/20)
  *(L724/15))
 /(IFERROR(IF(H724&gt;0,H724,15),15)/15)
 *100,0)</f>
        <v>#REF!</v>
      </c>
      <c r="P724" s="125" t="e">
        <f>ROUND(((R724/20)*(L724/15)*(S724/15)*(1+W724/200))/(H724/15)*100,0)</f>
        <v>#REF!</v>
      </c>
      <c r="Q724" s="147" t="e">
        <f>T20D35746[[#This Row],[スコア⑤]]/T20D35746[[#This Row],[スコア③]]</f>
        <v>#REF!</v>
      </c>
      <c r="R724" s="76" t="e">
        <f>#REF!+#REF!</f>
        <v>#REF!</v>
      </c>
      <c r="W724" s="109" t="e">
        <f>(T20D35746[[#This Row],[現金及び預金（億）]]-T20D35746[[#This Row],[負債（億）]])/T20D35746[[#This Row],[総資産]]*100</f>
        <v>#DIV/0!</v>
      </c>
    </row>
    <row r="725" spans="3:23" x14ac:dyDescent="0.25">
      <c r="C725" s="71" t="str">
        <f>IFERROR(_xll.RssMarket($A725,"市場部名称"),"")</f>
        <v/>
      </c>
      <c r="D725" s="55"/>
      <c r="E725" s="55" t="str">
        <f>IFERROR(_xll.RssMarket($A725,"前日比"),"")</f>
        <v/>
      </c>
      <c r="F725" s="75" t="str">
        <f>IFERROR(_xll.RssMarket($A725,"時価総額"),"")</f>
        <v/>
      </c>
      <c r="G725" s="75" t="e">
        <f>T20D35746[[#This Row],[時価総額]]/T20D35746[[#This Row],[現在値]]</f>
        <v>#VALUE!</v>
      </c>
      <c r="H725" s="20"/>
      <c r="I725" s="38"/>
      <c r="J725" s="20"/>
      <c r="K725" s="33"/>
      <c r="N725" s="89"/>
      <c r="O725" s="125" t="e">
        <f>ROUND(
 ((IF(OR(R725="",R725&lt;=0),20,R725)/20)
  *(L725/15))
 /(IFERROR(IF(H725&gt;0,H725,15),15)/15)
 *100,0)</f>
        <v>#REF!</v>
      </c>
      <c r="P725" s="125" t="e">
        <f>ROUND(((R725/20)*(L725/15)*(S725/15)*(1+W725/200))/(H725/15)*100,0)</f>
        <v>#REF!</v>
      </c>
      <c r="Q725" s="147" t="e">
        <f>T20D35746[[#This Row],[スコア⑤]]/T20D35746[[#This Row],[スコア③]]</f>
        <v>#REF!</v>
      </c>
      <c r="R725" s="76" t="e">
        <f>#REF!+#REF!</f>
        <v>#REF!</v>
      </c>
      <c r="W725" s="109" t="e">
        <f>(T20D35746[[#This Row],[現金及び預金（億）]]-T20D35746[[#This Row],[負債（億）]])/T20D35746[[#This Row],[総資産]]*100</f>
        <v>#DIV/0!</v>
      </c>
    </row>
    <row r="726" spans="3:23" x14ac:dyDescent="0.25">
      <c r="C726" s="71" t="str">
        <f>IFERROR(_xll.RssMarket($A726,"市場部名称"),"")</f>
        <v/>
      </c>
      <c r="D726" s="55"/>
      <c r="E726" s="55" t="str">
        <f>IFERROR(_xll.RssMarket($A726,"前日比"),"")</f>
        <v/>
      </c>
      <c r="F726" s="75" t="str">
        <f>IFERROR(_xll.RssMarket($A726,"時価総額"),"")</f>
        <v/>
      </c>
      <c r="G726" s="75" t="e">
        <f>T20D35746[[#This Row],[時価総額]]/T20D35746[[#This Row],[現在値]]</f>
        <v>#VALUE!</v>
      </c>
      <c r="H726" s="20"/>
      <c r="I726" s="38"/>
      <c r="J726" s="20"/>
      <c r="K726" s="33"/>
      <c r="N726" s="89"/>
      <c r="O726" s="125" t="e">
        <f>ROUND(
 ((IF(OR(R726="",R726&lt;=0),20,R726)/20)
  *(L726/15))
 /(IFERROR(IF(H726&gt;0,H726,15),15)/15)
 *100,0)</f>
        <v>#REF!</v>
      </c>
      <c r="P726" s="125" t="e">
        <f>ROUND(((R726/20)*(L726/15)*(S726/15)*(1+W726/200))/(H726/15)*100,0)</f>
        <v>#REF!</v>
      </c>
      <c r="Q726" s="147" t="e">
        <f>T20D35746[[#This Row],[スコア⑤]]/T20D35746[[#This Row],[スコア③]]</f>
        <v>#REF!</v>
      </c>
      <c r="R726" s="76" t="e">
        <f>#REF!+#REF!</f>
        <v>#REF!</v>
      </c>
      <c r="W726" s="109" t="e">
        <f>(T20D35746[[#This Row],[現金及び預金（億）]]-T20D35746[[#This Row],[負債（億）]])/T20D35746[[#This Row],[総資産]]*100</f>
        <v>#DIV/0!</v>
      </c>
    </row>
    <row r="727" spans="3:23" x14ac:dyDescent="0.25">
      <c r="C727" s="71" t="str">
        <f>IFERROR(_xll.RssMarket($A727,"市場部名称"),"")</f>
        <v/>
      </c>
      <c r="D727" s="55"/>
      <c r="E727" s="55" t="str">
        <f>IFERROR(_xll.RssMarket($A727,"前日比"),"")</f>
        <v/>
      </c>
      <c r="F727" s="75" t="str">
        <f>IFERROR(_xll.RssMarket($A727,"時価総額"),"")</f>
        <v/>
      </c>
      <c r="G727" s="75" t="e">
        <f>T20D35746[[#This Row],[時価総額]]/T20D35746[[#This Row],[現在値]]</f>
        <v>#VALUE!</v>
      </c>
      <c r="H727" s="20"/>
      <c r="I727" s="38"/>
      <c r="J727" s="20"/>
      <c r="K727" s="33"/>
      <c r="N727" s="89"/>
      <c r="O727" s="125" t="e">
        <f>ROUND(
 ((IF(OR(R727="",R727&lt;=0),20,R727)/20)
  *(L727/15))
 /(IFERROR(IF(H727&gt;0,H727,15),15)/15)
 *100,0)</f>
        <v>#REF!</v>
      </c>
      <c r="P727" s="125" t="e">
        <f>ROUND(((R727/20)*(L727/15)*(S727/15)*(1+W727/200))/(H727/15)*100,0)</f>
        <v>#REF!</v>
      </c>
      <c r="Q727" s="147" t="e">
        <f>T20D35746[[#This Row],[スコア⑤]]/T20D35746[[#This Row],[スコア③]]</f>
        <v>#REF!</v>
      </c>
      <c r="R727" s="76" t="e">
        <f>#REF!+#REF!</f>
        <v>#REF!</v>
      </c>
      <c r="W727" s="109" t="e">
        <f>(T20D35746[[#This Row],[現金及び預金（億）]]-T20D35746[[#This Row],[負債（億）]])/T20D35746[[#This Row],[総資産]]*100</f>
        <v>#DIV/0!</v>
      </c>
    </row>
    <row r="728" spans="3:23" x14ac:dyDescent="0.25">
      <c r="C728" s="71" t="str">
        <f>IFERROR(_xll.RssMarket($A728,"市場部名称"),"")</f>
        <v/>
      </c>
      <c r="D728" s="55"/>
      <c r="E728" s="55" t="str">
        <f>IFERROR(_xll.RssMarket($A728,"前日比"),"")</f>
        <v/>
      </c>
      <c r="F728" s="75" t="str">
        <f>IFERROR(_xll.RssMarket($A728,"時価総額"),"")</f>
        <v/>
      </c>
      <c r="G728" s="75" t="e">
        <f>T20D35746[[#This Row],[時価総額]]/T20D35746[[#This Row],[現在値]]</f>
        <v>#VALUE!</v>
      </c>
      <c r="H728" s="20"/>
      <c r="I728" s="38"/>
      <c r="J728" s="20"/>
      <c r="K728" s="33"/>
      <c r="N728" s="89"/>
      <c r="O728" s="125" t="e">
        <f>ROUND(
 ((IF(OR(R728="",R728&lt;=0),20,R728)/20)
  *(L728/15))
 /(IFERROR(IF(H728&gt;0,H728,15),15)/15)
 *100,0)</f>
        <v>#REF!</v>
      </c>
      <c r="P728" s="125" t="e">
        <f>ROUND(((R728/20)*(L728/15)*(S728/15)*(1+W728/200))/(H728/15)*100,0)</f>
        <v>#REF!</v>
      </c>
      <c r="Q728" s="147" t="e">
        <f>T20D35746[[#This Row],[スコア⑤]]/T20D35746[[#This Row],[スコア③]]</f>
        <v>#REF!</v>
      </c>
      <c r="R728" s="76" t="e">
        <f>#REF!+#REF!</f>
        <v>#REF!</v>
      </c>
      <c r="W728" s="109" t="e">
        <f>(T20D35746[[#This Row],[現金及び預金（億）]]-T20D35746[[#This Row],[負債（億）]])/T20D35746[[#This Row],[総資産]]*100</f>
        <v>#DIV/0!</v>
      </c>
    </row>
    <row r="729" spans="3:23" x14ac:dyDescent="0.25">
      <c r="C729" s="71" t="str">
        <f>IFERROR(_xll.RssMarket($A729,"市場部名称"),"")</f>
        <v/>
      </c>
      <c r="D729" s="55"/>
      <c r="E729" s="55" t="str">
        <f>IFERROR(_xll.RssMarket($A729,"前日比"),"")</f>
        <v/>
      </c>
      <c r="F729" s="75" t="str">
        <f>IFERROR(_xll.RssMarket($A729,"時価総額"),"")</f>
        <v/>
      </c>
      <c r="G729" s="75" t="e">
        <f>T20D35746[[#This Row],[時価総額]]/T20D35746[[#This Row],[現在値]]</f>
        <v>#VALUE!</v>
      </c>
      <c r="H729" s="20"/>
      <c r="I729" s="38"/>
      <c r="J729" s="20"/>
      <c r="K729" s="33"/>
      <c r="N729" s="89"/>
      <c r="O729" s="125" t="e">
        <f>ROUND(
 ((IF(OR(R729="",R729&lt;=0),20,R729)/20)
  *(L729/15))
 /(IFERROR(IF(H729&gt;0,H729,15),15)/15)
 *100,0)</f>
        <v>#REF!</v>
      </c>
      <c r="P729" s="125" t="e">
        <f>ROUND(((R729/20)*(L729/15)*(S729/15)*(1+W729/200))/(H729/15)*100,0)</f>
        <v>#REF!</v>
      </c>
      <c r="Q729" s="147" t="e">
        <f>T20D35746[[#This Row],[スコア⑤]]/T20D35746[[#This Row],[スコア③]]</f>
        <v>#REF!</v>
      </c>
      <c r="R729" s="76" t="e">
        <f>#REF!+#REF!</f>
        <v>#REF!</v>
      </c>
      <c r="W729" s="109" t="e">
        <f>(T20D35746[[#This Row],[現金及び預金（億）]]-T20D35746[[#This Row],[負債（億）]])/T20D35746[[#This Row],[総資産]]*100</f>
        <v>#DIV/0!</v>
      </c>
    </row>
    <row r="730" spans="3:23" x14ac:dyDescent="0.25">
      <c r="C730" s="71" t="str">
        <f>IFERROR(_xll.RssMarket($A730,"市場部名称"),"")</f>
        <v/>
      </c>
      <c r="D730" s="55"/>
      <c r="E730" s="55" t="str">
        <f>IFERROR(_xll.RssMarket($A730,"前日比"),"")</f>
        <v/>
      </c>
      <c r="F730" s="75" t="str">
        <f>IFERROR(_xll.RssMarket($A730,"時価総額"),"")</f>
        <v/>
      </c>
      <c r="G730" s="75" t="e">
        <f>T20D35746[[#This Row],[時価総額]]/T20D35746[[#This Row],[現在値]]</f>
        <v>#VALUE!</v>
      </c>
      <c r="H730" s="20"/>
      <c r="I730" s="38"/>
      <c r="J730" s="20"/>
      <c r="K730" s="33"/>
      <c r="N730" s="89"/>
      <c r="O730" s="125" t="e">
        <f>ROUND(
 ((IF(OR(R730="",R730&lt;=0),20,R730)/20)
  *(L730/15))
 /(IFERROR(IF(H730&gt;0,H730,15),15)/15)
 *100,0)</f>
        <v>#REF!</v>
      </c>
      <c r="P730" s="125" t="e">
        <f>ROUND(((R730/20)*(L730/15)*(S730/15)*(1+W730/200))/(H730/15)*100,0)</f>
        <v>#REF!</v>
      </c>
      <c r="Q730" s="147" t="e">
        <f>T20D35746[[#This Row],[スコア⑤]]/T20D35746[[#This Row],[スコア③]]</f>
        <v>#REF!</v>
      </c>
      <c r="R730" s="76" t="e">
        <f>#REF!+#REF!</f>
        <v>#REF!</v>
      </c>
      <c r="W730" s="109" t="e">
        <f>(T20D35746[[#This Row],[現金及び預金（億）]]-T20D35746[[#This Row],[負債（億）]])/T20D35746[[#This Row],[総資産]]*100</f>
        <v>#DIV/0!</v>
      </c>
    </row>
    <row r="731" spans="3:23" x14ac:dyDescent="0.25">
      <c r="C731" s="71" t="str">
        <f>IFERROR(_xll.RssMarket($A731,"市場部名称"),"")</f>
        <v/>
      </c>
      <c r="D731" s="55"/>
      <c r="E731" s="55" t="str">
        <f>IFERROR(_xll.RssMarket($A731,"前日比"),"")</f>
        <v/>
      </c>
      <c r="F731" s="75" t="str">
        <f>IFERROR(_xll.RssMarket($A731,"時価総額"),"")</f>
        <v/>
      </c>
      <c r="G731" s="75" t="e">
        <f>T20D35746[[#This Row],[時価総額]]/T20D35746[[#This Row],[現在値]]</f>
        <v>#VALUE!</v>
      </c>
      <c r="H731" s="20"/>
      <c r="I731" s="38"/>
      <c r="J731" s="20"/>
      <c r="K731" s="33"/>
      <c r="N731" s="89"/>
      <c r="O731" s="125" t="e">
        <f>ROUND(
 ((IF(OR(R731="",R731&lt;=0),20,R731)/20)
  *(L731/15))
 /(IFERROR(IF(H731&gt;0,H731,15),15)/15)
 *100,0)</f>
        <v>#REF!</v>
      </c>
      <c r="P731" s="125" t="e">
        <f>ROUND(((R731/20)*(L731/15)*(S731/15)*(1+W731/200))/(H731/15)*100,0)</f>
        <v>#REF!</v>
      </c>
      <c r="Q731" s="147" t="e">
        <f>T20D35746[[#This Row],[スコア⑤]]/T20D35746[[#This Row],[スコア③]]</f>
        <v>#REF!</v>
      </c>
      <c r="R731" s="76" t="e">
        <f>#REF!+#REF!</f>
        <v>#REF!</v>
      </c>
      <c r="W731" s="109" t="e">
        <f>(T20D35746[[#This Row],[現金及び預金（億）]]-T20D35746[[#This Row],[負債（億）]])/T20D35746[[#This Row],[総資産]]*100</f>
        <v>#DIV/0!</v>
      </c>
    </row>
    <row r="732" spans="3:23" x14ac:dyDescent="0.25">
      <c r="C732" s="71" t="str">
        <f>IFERROR(_xll.RssMarket($A732,"市場部名称"),"")</f>
        <v/>
      </c>
      <c r="D732" s="55"/>
      <c r="E732" s="55" t="str">
        <f>IFERROR(_xll.RssMarket($A732,"前日比"),"")</f>
        <v/>
      </c>
      <c r="F732" s="75" t="str">
        <f>IFERROR(_xll.RssMarket($A732,"時価総額"),"")</f>
        <v/>
      </c>
      <c r="G732" s="75" t="e">
        <f>T20D35746[[#This Row],[時価総額]]/T20D35746[[#This Row],[現在値]]</f>
        <v>#VALUE!</v>
      </c>
      <c r="H732" s="20"/>
      <c r="I732" s="38"/>
      <c r="J732" s="20"/>
      <c r="K732" s="33"/>
      <c r="N732" s="89"/>
      <c r="O732" s="125" t="e">
        <f>ROUND(
 ((IF(OR(R732="",R732&lt;=0),20,R732)/20)
  *(L732/15))
 /(IFERROR(IF(H732&gt;0,H732,15),15)/15)
 *100,0)</f>
        <v>#REF!</v>
      </c>
      <c r="P732" s="125" t="e">
        <f>ROUND(((R732/20)*(L732/15)*(S732/15)*(1+W732/200))/(H732/15)*100,0)</f>
        <v>#REF!</v>
      </c>
      <c r="Q732" s="147" t="e">
        <f>T20D35746[[#This Row],[スコア⑤]]/T20D35746[[#This Row],[スコア③]]</f>
        <v>#REF!</v>
      </c>
      <c r="R732" s="76" t="e">
        <f>#REF!+#REF!</f>
        <v>#REF!</v>
      </c>
      <c r="W732" s="109" t="e">
        <f>(T20D35746[[#This Row],[現金及び預金（億）]]-T20D35746[[#This Row],[負債（億）]])/T20D35746[[#This Row],[総資産]]*100</f>
        <v>#DIV/0!</v>
      </c>
    </row>
    <row r="733" spans="3:23" x14ac:dyDescent="0.25">
      <c r="C733" s="71" t="str">
        <f>IFERROR(_xll.RssMarket($A733,"市場部名称"),"")</f>
        <v/>
      </c>
      <c r="D733" s="55"/>
      <c r="E733" s="55" t="str">
        <f>IFERROR(_xll.RssMarket($A733,"前日比"),"")</f>
        <v/>
      </c>
      <c r="F733" s="75" t="str">
        <f>IFERROR(_xll.RssMarket($A733,"時価総額"),"")</f>
        <v/>
      </c>
      <c r="G733" s="75" t="e">
        <f>T20D35746[[#This Row],[時価総額]]/T20D35746[[#This Row],[現在値]]</f>
        <v>#VALUE!</v>
      </c>
      <c r="H733" s="20"/>
      <c r="I733" s="38"/>
      <c r="J733" s="20"/>
      <c r="K733" s="33"/>
      <c r="N733" s="89"/>
      <c r="O733" s="125" t="e">
        <f>ROUND(
 ((IF(OR(R733="",R733&lt;=0),20,R733)/20)
  *(L733/15))
 /(IFERROR(IF(H733&gt;0,H733,15),15)/15)
 *100,0)</f>
        <v>#REF!</v>
      </c>
      <c r="P733" s="125" t="e">
        <f>ROUND(((R733/20)*(L733/15)*(S733/15)*(1+W733/200))/(H733/15)*100,0)</f>
        <v>#REF!</v>
      </c>
      <c r="Q733" s="147" t="e">
        <f>T20D35746[[#This Row],[スコア⑤]]/T20D35746[[#This Row],[スコア③]]</f>
        <v>#REF!</v>
      </c>
      <c r="R733" s="76" t="e">
        <f>#REF!+#REF!</f>
        <v>#REF!</v>
      </c>
      <c r="W733" s="109" t="e">
        <f>(T20D35746[[#This Row],[現金及び預金（億）]]-T20D35746[[#This Row],[負債（億）]])/T20D35746[[#This Row],[総資産]]*100</f>
        <v>#DIV/0!</v>
      </c>
    </row>
    <row r="734" spans="3:23" x14ac:dyDescent="0.25">
      <c r="C734" s="71" t="str">
        <f>IFERROR(_xll.RssMarket($A734,"市場部名称"),"")</f>
        <v/>
      </c>
      <c r="D734" s="55"/>
      <c r="E734" s="55" t="str">
        <f>IFERROR(_xll.RssMarket($A734,"前日比"),"")</f>
        <v/>
      </c>
      <c r="F734" s="75" t="str">
        <f>IFERROR(_xll.RssMarket($A734,"時価総額"),"")</f>
        <v/>
      </c>
      <c r="G734" s="75" t="e">
        <f>T20D35746[[#This Row],[時価総額]]/T20D35746[[#This Row],[現在値]]</f>
        <v>#VALUE!</v>
      </c>
      <c r="H734" s="20"/>
      <c r="I734" s="38"/>
      <c r="J734" s="20"/>
      <c r="K734" s="33"/>
      <c r="N734" s="89"/>
      <c r="O734" s="125" t="e">
        <f>ROUND(
 ((IF(OR(R734="",R734&lt;=0),20,R734)/20)
  *(L734/15))
 /(IFERROR(IF(H734&gt;0,H734,15),15)/15)
 *100,0)</f>
        <v>#REF!</v>
      </c>
      <c r="P734" s="125" t="e">
        <f>ROUND(((R734/20)*(L734/15)*(S734/15)*(1+W734/200))/(H734/15)*100,0)</f>
        <v>#REF!</v>
      </c>
      <c r="Q734" s="147" t="e">
        <f>T20D35746[[#This Row],[スコア⑤]]/T20D35746[[#This Row],[スコア③]]</f>
        <v>#REF!</v>
      </c>
      <c r="R734" s="76" t="e">
        <f>#REF!+#REF!</f>
        <v>#REF!</v>
      </c>
      <c r="W734" s="109" t="e">
        <f>(T20D35746[[#This Row],[現金及び預金（億）]]-T20D35746[[#This Row],[負債（億）]])/T20D35746[[#This Row],[総資産]]*100</f>
        <v>#DIV/0!</v>
      </c>
    </row>
    <row r="735" spans="3:23" x14ac:dyDescent="0.25">
      <c r="C735" s="71" t="str">
        <f>IFERROR(_xll.RssMarket($A735,"市場部名称"),"")</f>
        <v/>
      </c>
      <c r="D735" s="55"/>
      <c r="E735" s="55" t="str">
        <f>IFERROR(_xll.RssMarket($A735,"前日比"),"")</f>
        <v/>
      </c>
      <c r="F735" s="75" t="str">
        <f>IFERROR(_xll.RssMarket($A735,"時価総額"),"")</f>
        <v/>
      </c>
      <c r="G735" s="75" t="e">
        <f>T20D35746[[#This Row],[時価総額]]/T20D35746[[#This Row],[現在値]]</f>
        <v>#VALUE!</v>
      </c>
      <c r="H735" s="20"/>
      <c r="I735" s="38"/>
      <c r="J735" s="20"/>
      <c r="K735" s="33"/>
      <c r="N735" s="89"/>
      <c r="O735" s="125" t="e">
        <f>ROUND(
 ((IF(OR(R735="",R735&lt;=0),20,R735)/20)
  *(L735/15))
 /(IFERROR(IF(H735&gt;0,H735,15),15)/15)
 *100,0)</f>
        <v>#REF!</v>
      </c>
      <c r="P735" s="125" t="e">
        <f>ROUND(((R735/20)*(L735/15)*(S735/15)*(1+W735/200))/(H735/15)*100,0)</f>
        <v>#REF!</v>
      </c>
      <c r="Q735" s="147" t="e">
        <f>T20D35746[[#This Row],[スコア⑤]]/T20D35746[[#This Row],[スコア③]]</f>
        <v>#REF!</v>
      </c>
      <c r="R735" s="76" t="e">
        <f>#REF!+#REF!</f>
        <v>#REF!</v>
      </c>
      <c r="W735" s="109" t="e">
        <f>(T20D35746[[#This Row],[現金及び預金（億）]]-T20D35746[[#This Row],[負債（億）]])/T20D35746[[#This Row],[総資産]]*100</f>
        <v>#DIV/0!</v>
      </c>
    </row>
    <row r="736" spans="3:23" x14ac:dyDescent="0.25">
      <c r="C736" s="71" t="str">
        <f>IFERROR(_xll.RssMarket($A736,"市場部名称"),"")</f>
        <v/>
      </c>
      <c r="D736" s="55"/>
      <c r="E736" s="55" t="str">
        <f>IFERROR(_xll.RssMarket($A736,"前日比"),"")</f>
        <v/>
      </c>
      <c r="F736" s="75" t="str">
        <f>IFERROR(_xll.RssMarket($A736,"時価総額"),"")</f>
        <v/>
      </c>
      <c r="G736" s="75" t="e">
        <f>T20D35746[[#This Row],[時価総額]]/T20D35746[[#This Row],[現在値]]</f>
        <v>#VALUE!</v>
      </c>
      <c r="H736" s="20"/>
      <c r="I736" s="38"/>
      <c r="J736" s="20"/>
      <c r="K736" s="33"/>
      <c r="N736" s="89"/>
      <c r="O736" s="125" t="e">
        <f>ROUND(
 ((IF(OR(R736="",R736&lt;=0),20,R736)/20)
  *(L736/15))
 /(IFERROR(IF(H736&gt;0,H736,15),15)/15)
 *100,0)</f>
        <v>#REF!</v>
      </c>
      <c r="P736" s="125" t="e">
        <f>ROUND(((R736/20)*(L736/15)*(S736/15)*(1+W736/200))/(H736/15)*100,0)</f>
        <v>#REF!</v>
      </c>
      <c r="Q736" s="147" t="e">
        <f>T20D35746[[#This Row],[スコア⑤]]/T20D35746[[#This Row],[スコア③]]</f>
        <v>#REF!</v>
      </c>
      <c r="R736" s="76" t="e">
        <f>#REF!+#REF!</f>
        <v>#REF!</v>
      </c>
      <c r="W736" s="109" t="e">
        <f>(T20D35746[[#This Row],[現金及び預金（億）]]-T20D35746[[#This Row],[負債（億）]])/T20D35746[[#This Row],[総資産]]*100</f>
        <v>#DIV/0!</v>
      </c>
    </row>
    <row r="737" spans="3:23" x14ac:dyDescent="0.25">
      <c r="C737" s="71" t="str">
        <f>IFERROR(_xll.RssMarket($A737,"市場部名称"),"")</f>
        <v/>
      </c>
      <c r="D737" s="55"/>
      <c r="E737" s="55" t="str">
        <f>IFERROR(_xll.RssMarket($A737,"前日比"),"")</f>
        <v/>
      </c>
      <c r="F737" s="75" t="str">
        <f>IFERROR(_xll.RssMarket($A737,"時価総額"),"")</f>
        <v/>
      </c>
      <c r="G737" s="75" t="e">
        <f>T20D35746[[#This Row],[時価総額]]/T20D35746[[#This Row],[現在値]]</f>
        <v>#VALUE!</v>
      </c>
      <c r="H737" s="20"/>
      <c r="I737" s="38"/>
      <c r="J737" s="20"/>
      <c r="K737" s="33"/>
      <c r="N737" s="89"/>
      <c r="O737" s="125" t="e">
        <f>ROUND(
 ((IF(OR(R737="",R737&lt;=0),20,R737)/20)
  *(L737/15))
 /(IFERROR(IF(H737&gt;0,H737,15),15)/15)
 *100,0)</f>
        <v>#REF!</v>
      </c>
      <c r="P737" s="125" t="e">
        <f>ROUND(((R737/20)*(L737/15)*(S737/15)*(1+W737/200))/(H737/15)*100,0)</f>
        <v>#REF!</v>
      </c>
      <c r="Q737" s="147" t="e">
        <f>T20D35746[[#This Row],[スコア⑤]]/T20D35746[[#This Row],[スコア③]]</f>
        <v>#REF!</v>
      </c>
      <c r="R737" s="76" t="e">
        <f>#REF!+#REF!</f>
        <v>#REF!</v>
      </c>
      <c r="W737" s="109" t="e">
        <f>(T20D35746[[#This Row],[現金及び預金（億）]]-T20D35746[[#This Row],[負債（億）]])/T20D35746[[#This Row],[総資産]]*100</f>
        <v>#DIV/0!</v>
      </c>
    </row>
    <row r="738" spans="3:23" x14ac:dyDescent="0.25">
      <c r="C738" s="71" t="str">
        <f>IFERROR(_xll.RssMarket($A738,"市場部名称"),"")</f>
        <v/>
      </c>
      <c r="D738" s="55"/>
      <c r="E738" s="55" t="str">
        <f>IFERROR(_xll.RssMarket($A738,"前日比"),"")</f>
        <v/>
      </c>
      <c r="F738" s="75" t="str">
        <f>IFERROR(_xll.RssMarket($A738,"時価総額"),"")</f>
        <v/>
      </c>
      <c r="G738" s="75" t="e">
        <f>T20D35746[[#This Row],[時価総額]]/T20D35746[[#This Row],[現在値]]</f>
        <v>#VALUE!</v>
      </c>
      <c r="H738" s="20"/>
      <c r="I738" s="38"/>
      <c r="J738" s="20"/>
      <c r="K738" s="33"/>
      <c r="N738" s="89"/>
      <c r="O738" s="125" t="e">
        <f>ROUND(
 ((IF(OR(R738="",R738&lt;=0),20,R738)/20)
  *(L738/15))
 /(IFERROR(IF(H738&gt;0,H738,15),15)/15)
 *100,0)</f>
        <v>#REF!</v>
      </c>
      <c r="P738" s="125" t="e">
        <f>ROUND(((R738/20)*(L738/15)*(S738/15)*(1+W738/200))/(H738/15)*100,0)</f>
        <v>#REF!</v>
      </c>
      <c r="Q738" s="147" t="e">
        <f>T20D35746[[#This Row],[スコア⑤]]/T20D35746[[#This Row],[スコア③]]</f>
        <v>#REF!</v>
      </c>
      <c r="R738" s="76" t="e">
        <f>#REF!+#REF!</f>
        <v>#REF!</v>
      </c>
      <c r="W738" s="109" t="e">
        <f>(T20D35746[[#This Row],[現金及び預金（億）]]-T20D35746[[#This Row],[負債（億）]])/T20D35746[[#This Row],[総資産]]*100</f>
        <v>#DIV/0!</v>
      </c>
    </row>
    <row r="739" spans="3:23" x14ac:dyDescent="0.25">
      <c r="C739" s="71" t="str">
        <f>IFERROR(_xll.RssMarket($A739,"市場部名称"),"")</f>
        <v/>
      </c>
      <c r="D739" s="55"/>
      <c r="E739" s="55" t="str">
        <f>IFERROR(_xll.RssMarket($A739,"前日比"),"")</f>
        <v/>
      </c>
      <c r="F739" s="75" t="str">
        <f>IFERROR(_xll.RssMarket($A739,"時価総額"),"")</f>
        <v/>
      </c>
      <c r="G739" s="75" t="e">
        <f>T20D35746[[#This Row],[時価総額]]/T20D35746[[#This Row],[現在値]]</f>
        <v>#VALUE!</v>
      </c>
      <c r="H739" s="20"/>
      <c r="I739" s="38"/>
      <c r="J739" s="20"/>
      <c r="K739" s="33"/>
      <c r="N739" s="89"/>
      <c r="O739" s="125" t="e">
        <f>ROUND(
 ((IF(OR(R739="",R739&lt;=0),20,R739)/20)
  *(L739/15))
 /(IFERROR(IF(H739&gt;0,H739,15),15)/15)
 *100,0)</f>
        <v>#REF!</v>
      </c>
      <c r="P739" s="125" t="e">
        <f>ROUND(((R739/20)*(L739/15)*(S739/15)*(1+W739/200))/(H739/15)*100,0)</f>
        <v>#REF!</v>
      </c>
      <c r="Q739" s="147" t="e">
        <f>T20D35746[[#This Row],[スコア⑤]]/T20D35746[[#This Row],[スコア③]]</f>
        <v>#REF!</v>
      </c>
      <c r="R739" s="76" t="e">
        <f>#REF!+#REF!</f>
        <v>#REF!</v>
      </c>
      <c r="W739" s="109" t="e">
        <f>(T20D35746[[#This Row],[現金及び預金（億）]]-T20D35746[[#This Row],[負債（億）]])/T20D35746[[#This Row],[総資産]]*100</f>
        <v>#DIV/0!</v>
      </c>
    </row>
    <row r="740" spans="3:23" x14ac:dyDescent="0.25">
      <c r="C740" s="71" t="str">
        <f>IFERROR(_xll.RssMarket($A740,"市場部名称"),"")</f>
        <v/>
      </c>
      <c r="D740" s="55"/>
      <c r="E740" s="55" t="str">
        <f>IFERROR(_xll.RssMarket($A740,"前日比"),"")</f>
        <v/>
      </c>
      <c r="F740" s="75" t="str">
        <f>IFERROR(_xll.RssMarket($A740,"時価総額"),"")</f>
        <v/>
      </c>
      <c r="G740" s="75" t="e">
        <f>T20D35746[[#This Row],[時価総額]]/T20D35746[[#This Row],[現在値]]</f>
        <v>#VALUE!</v>
      </c>
      <c r="H740" s="20"/>
      <c r="I740" s="38"/>
      <c r="J740" s="20"/>
      <c r="K740" s="33"/>
      <c r="N740" s="89"/>
      <c r="O740" s="125" t="e">
        <f>ROUND(
 ((IF(OR(R740="",R740&lt;=0),20,R740)/20)
  *(L740/15))
 /(IFERROR(IF(H740&gt;0,H740,15),15)/15)
 *100,0)</f>
        <v>#REF!</v>
      </c>
      <c r="P740" s="125" t="e">
        <f>ROUND(((R740/20)*(L740/15)*(S740/15)*(1+W740/200))/(H740/15)*100,0)</f>
        <v>#REF!</v>
      </c>
      <c r="Q740" s="147" t="e">
        <f>T20D35746[[#This Row],[スコア⑤]]/T20D35746[[#This Row],[スコア③]]</f>
        <v>#REF!</v>
      </c>
      <c r="R740" s="76" t="e">
        <f>#REF!+#REF!</f>
        <v>#REF!</v>
      </c>
      <c r="W740" s="109" t="e">
        <f>(T20D35746[[#This Row],[現金及び預金（億）]]-T20D35746[[#This Row],[負債（億）]])/T20D35746[[#This Row],[総資産]]*100</f>
        <v>#DIV/0!</v>
      </c>
    </row>
    <row r="741" spans="3:23" x14ac:dyDescent="0.25">
      <c r="C741" s="71" t="str">
        <f>IFERROR(_xll.RssMarket($A741,"市場部名称"),"")</f>
        <v/>
      </c>
      <c r="D741" s="55"/>
      <c r="E741" s="55" t="str">
        <f>IFERROR(_xll.RssMarket($A741,"前日比"),"")</f>
        <v/>
      </c>
      <c r="F741" s="75" t="str">
        <f>IFERROR(_xll.RssMarket($A741,"時価総額"),"")</f>
        <v/>
      </c>
      <c r="G741" s="75" t="e">
        <f>T20D35746[[#This Row],[時価総額]]/T20D35746[[#This Row],[現在値]]</f>
        <v>#VALUE!</v>
      </c>
      <c r="H741" s="20"/>
      <c r="I741" s="38"/>
      <c r="J741" s="20"/>
      <c r="K741" s="33"/>
      <c r="N741" s="89"/>
      <c r="O741" s="125" t="e">
        <f>ROUND(
 ((IF(OR(R741="",R741&lt;=0),20,R741)/20)
  *(L741/15))
 /(IFERROR(IF(H741&gt;0,H741,15),15)/15)
 *100,0)</f>
        <v>#REF!</v>
      </c>
      <c r="P741" s="125" t="e">
        <f>ROUND(((R741/20)*(L741/15)*(S741/15)*(1+W741/200))/(H741/15)*100,0)</f>
        <v>#REF!</v>
      </c>
      <c r="Q741" s="147" t="e">
        <f>T20D35746[[#This Row],[スコア⑤]]/T20D35746[[#This Row],[スコア③]]</f>
        <v>#REF!</v>
      </c>
      <c r="R741" s="76" t="e">
        <f>#REF!+#REF!</f>
        <v>#REF!</v>
      </c>
      <c r="W741" s="109" t="e">
        <f>(T20D35746[[#This Row],[現金及び預金（億）]]-T20D35746[[#This Row],[負債（億）]])/T20D35746[[#This Row],[総資産]]*100</f>
        <v>#DIV/0!</v>
      </c>
    </row>
    <row r="742" spans="3:23" x14ac:dyDescent="0.25">
      <c r="C742" s="71" t="str">
        <f>IFERROR(_xll.RssMarket($A742,"市場部名称"),"")</f>
        <v/>
      </c>
      <c r="D742" s="55"/>
      <c r="E742" s="55" t="str">
        <f>IFERROR(_xll.RssMarket($A742,"前日比"),"")</f>
        <v/>
      </c>
      <c r="F742" s="75" t="str">
        <f>IFERROR(_xll.RssMarket($A742,"時価総額"),"")</f>
        <v/>
      </c>
      <c r="G742" s="75" t="e">
        <f>T20D35746[[#This Row],[時価総額]]/T20D35746[[#This Row],[現在値]]</f>
        <v>#VALUE!</v>
      </c>
      <c r="H742" s="20"/>
      <c r="I742" s="38"/>
      <c r="J742" s="20"/>
      <c r="K742" s="33"/>
      <c r="N742" s="89"/>
      <c r="O742" s="125" t="e">
        <f>ROUND(
 ((IF(OR(R742="",R742&lt;=0),20,R742)/20)
  *(L742/15))
 /(IFERROR(IF(H742&gt;0,H742,15),15)/15)
 *100,0)</f>
        <v>#REF!</v>
      </c>
      <c r="P742" s="125" t="e">
        <f>ROUND(((R742/20)*(L742/15)*(S742/15)*(1+W742/200))/(H742/15)*100,0)</f>
        <v>#REF!</v>
      </c>
      <c r="Q742" s="147" t="e">
        <f>T20D35746[[#This Row],[スコア⑤]]/T20D35746[[#This Row],[スコア③]]</f>
        <v>#REF!</v>
      </c>
      <c r="R742" s="76" t="e">
        <f>#REF!+#REF!</f>
        <v>#REF!</v>
      </c>
      <c r="W742" s="109" t="e">
        <f>(T20D35746[[#This Row],[現金及び預金（億）]]-T20D35746[[#This Row],[負債（億）]])/T20D35746[[#This Row],[総資産]]*100</f>
        <v>#DIV/0!</v>
      </c>
    </row>
    <row r="743" spans="3:23" x14ac:dyDescent="0.25">
      <c r="C743" s="71" t="str">
        <f>IFERROR(_xll.RssMarket($A743,"市場部名称"),"")</f>
        <v/>
      </c>
      <c r="D743" s="55"/>
      <c r="E743" s="55" t="str">
        <f>IFERROR(_xll.RssMarket($A743,"前日比"),"")</f>
        <v/>
      </c>
      <c r="F743" s="75" t="str">
        <f>IFERROR(_xll.RssMarket($A743,"時価総額"),"")</f>
        <v/>
      </c>
      <c r="G743" s="75" t="e">
        <f>T20D35746[[#This Row],[時価総額]]/T20D35746[[#This Row],[現在値]]</f>
        <v>#VALUE!</v>
      </c>
      <c r="H743" s="20"/>
      <c r="I743" s="38"/>
      <c r="J743" s="20"/>
      <c r="K743" s="33"/>
      <c r="N743" s="89"/>
      <c r="O743" s="125" t="e">
        <f>ROUND(
 ((IF(OR(R743="",R743&lt;=0),20,R743)/20)
  *(L743/15))
 /(IFERROR(IF(H743&gt;0,H743,15),15)/15)
 *100,0)</f>
        <v>#REF!</v>
      </c>
      <c r="P743" s="125" t="e">
        <f>ROUND(((R743/20)*(L743/15)*(S743/15)*(1+W743/200))/(H743/15)*100,0)</f>
        <v>#REF!</v>
      </c>
      <c r="Q743" s="147" t="e">
        <f>T20D35746[[#This Row],[スコア⑤]]/T20D35746[[#This Row],[スコア③]]</f>
        <v>#REF!</v>
      </c>
      <c r="R743" s="76" t="e">
        <f>#REF!+#REF!</f>
        <v>#REF!</v>
      </c>
      <c r="W743" s="109" t="e">
        <f>(T20D35746[[#This Row],[現金及び預金（億）]]-T20D35746[[#This Row],[負債（億）]])/T20D35746[[#This Row],[総資産]]*100</f>
        <v>#DIV/0!</v>
      </c>
    </row>
    <row r="744" spans="3:23" x14ac:dyDescent="0.25">
      <c r="C744" s="71" t="str">
        <f>IFERROR(_xll.RssMarket($A744,"市場部名称"),"")</f>
        <v/>
      </c>
      <c r="D744" s="55"/>
      <c r="E744" s="55" t="str">
        <f>IFERROR(_xll.RssMarket($A744,"前日比"),"")</f>
        <v/>
      </c>
      <c r="F744" s="75" t="str">
        <f>IFERROR(_xll.RssMarket($A744,"時価総額"),"")</f>
        <v/>
      </c>
      <c r="G744" s="75" t="e">
        <f>T20D35746[[#This Row],[時価総額]]/T20D35746[[#This Row],[現在値]]</f>
        <v>#VALUE!</v>
      </c>
      <c r="H744" s="20"/>
      <c r="I744" s="38"/>
      <c r="J744" s="20"/>
      <c r="K744" s="33"/>
      <c r="N744" s="89"/>
      <c r="O744" s="125" t="e">
        <f>ROUND(
 ((IF(OR(R744="",R744&lt;=0),20,R744)/20)
  *(L744/15))
 /(IFERROR(IF(H744&gt;0,H744,15),15)/15)
 *100,0)</f>
        <v>#REF!</v>
      </c>
      <c r="P744" s="125" t="e">
        <f>ROUND(((R744/20)*(L744/15)*(S744/15)*(1+W744/200))/(H744/15)*100,0)</f>
        <v>#REF!</v>
      </c>
      <c r="Q744" s="147" t="e">
        <f>T20D35746[[#This Row],[スコア⑤]]/T20D35746[[#This Row],[スコア③]]</f>
        <v>#REF!</v>
      </c>
      <c r="R744" s="76" t="e">
        <f>#REF!+#REF!</f>
        <v>#REF!</v>
      </c>
      <c r="W744" s="109" t="e">
        <f>(T20D35746[[#This Row],[現金及び預金（億）]]-T20D35746[[#This Row],[負債（億）]])/T20D35746[[#This Row],[総資産]]*100</f>
        <v>#DIV/0!</v>
      </c>
    </row>
    <row r="745" spans="3:23" x14ac:dyDescent="0.25">
      <c r="C745" s="71" t="str">
        <f>IFERROR(_xll.RssMarket($A745,"市場部名称"),"")</f>
        <v/>
      </c>
      <c r="D745" s="55"/>
      <c r="E745" s="55" t="str">
        <f>IFERROR(_xll.RssMarket($A745,"前日比"),"")</f>
        <v/>
      </c>
      <c r="F745" s="75" t="str">
        <f>IFERROR(_xll.RssMarket($A745,"時価総額"),"")</f>
        <v/>
      </c>
      <c r="G745" s="75" t="e">
        <f>T20D35746[[#This Row],[時価総額]]/T20D35746[[#This Row],[現在値]]</f>
        <v>#VALUE!</v>
      </c>
      <c r="H745" s="20"/>
      <c r="I745" s="38"/>
      <c r="J745" s="20"/>
      <c r="K745" s="33"/>
      <c r="N745" s="89"/>
      <c r="O745" s="125" t="e">
        <f>ROUND(
 ((IF(OR(R745="",R745&lt;=0),20,R745)/20)
  *(L745/15))
 /(IFERROR(IF(H745&gt;0,H745,15),15)/15)
 *100,0)</f>
        <v>#REF!</v>
      </c>
      <c r="P745" s="125" t="e">
        <f>ROUND(((R745/20)*(L745/15)*(S745/15)*(1+W745/200))/(H745/15)*100,0)</f>
        <v>#REF!</v>
      </c>
      <c r="Q745" s="147" t="e">
        <f>T20D35746[[#This Row],[スコア⑤]]/T20D35746[[#This Row],[スコア③]]</f>
        <v>#REF!</v>
      </c>
      <c r="R745" s="76" t="e">
        <f>#REF!+#REF!</f>
        <v>#REF!</v>
      </c>
      <c r="W745" s="109" t="e">
        <f>(T20D35746[[#This Row],[現金及び預金（億）]]-T20D35746[[#This Row],[負債（億）]])/T20D35746[[#This Row],[総資産]]*100</f>
        <v>#DIV/0!</v>
      </c>
    </row>
    <row r="746" spans="3:23" x14ac:dyDescent="0.25">
      <c r="C746" s="71" t="str">
        <f>IFERROR(_xll.RssMarket($A746,"市場部名称"),"")</f>
        <v/>
      </c>
      <c r="D746" s="55"/>
      <c r="E746" s="55" t="str">
        <f>IFERROR(_xll.RssMarket($A746,"前日比"),"")</f>
        <v/>
      </c>
      <c r="F746" s="75" t="str">
        <f>IFERROR(_xll.RssMarket($A746,"時価総額"),"")</f>
        <v/>
      </c>
      <c r="G746" s="75" t="e">
        <f>T20D35746[[#This Row],[時価総額]]/T20D35746[[#This Row],[現在値]]</f>
        <v>#VALUE!</v>
      </c>
      <c r="H746" s="20"/>
      <c r="I746" s="38"/>
      <c r="J746" s="20"/>
      <c r="K746" s="33"/>
      <c r="N746" s="89"/>
      <c r="O746" s="125" t="e">
        <f>ROUND(
 ((IF(OR(R746="",R746&lt;=0),20,R746)/20)
  *(L746/15))
 /(IFERROR(IF(H746&gt;0,H746,15),15)/15)
 *100,0)</f>
        <v>#REF!</v>
      </c>
      <c r="P746" s="125" t="e">
        <f>ROUND(((R746/20)*(L746/15)*(S746/15)*(1+W746/200))/(H746/15)*100,0)</f>
        <v>#REF!</v>
      </c>
      <c r="Q746" s="147" t="e">
        <f>T20D35746[[#This Row],[スコア⑤]]/T20D35746[[#This Row],[スコア③]]</f>
        <v>#REF!</v>
      </c>
      <c r="R746" s="76" t="e">
        <f>#REF!+#REF!</f>
        <v>#REF!</v>
      </c>
      <c r="W746" s="109" t="e">
        <f>(T20D35746[[#This Row],[現金及び預金（億）]]-T20D35746[[#This Row],[負債（億）]])/T20D35746[[#This Row],[総資産]]*100</f>
        <v>#DIV/0!</v>
      </c>
    </row>
    <row r="747" spans="3:23" x14ac:dyDescent="0.25">
      <c r="C747" s="71" t="str">
        <f>IFERROR(_xll.RssMarket($A747,"市場部名称"),"")</f>
        <v/>
      </c>
      <c r="D747" s="55"/>
      <c r="E747" s="55" t="str">
        <f>IFERROR(_xll.RssMarket($A747,"前日比"),"")</f>
        <v/>
      </c>
      <c r="F747" s="75" t="str">
        <f>IFERROR(_xll.RssMarket($A747,"時価総額"),"")</f>
        <v/>
      </c>
      <c r="G747" s="75" t="e">
        <f>T20D35746[[#This Row],[時価総額]]/T20D35746[[#This Row],[現在値]]</f>
        <v>#VALUE!</v>
      </c>
      <c r="H747" s="20"/>
      <c r="I747" s="38"/>
      <c r="J747" s="20"/>
      <c r="K747" s="33"/>
      <c r="N747" s="89"/>
      <c r="O747" s="125" t="e">
        <f>ROUND(
 ((IF(OR(R747="",R747&lt;=0),20,R747)/20)
  *(L747/15))
 /(IFERROR(IF(H747&gt;0,H747,15),15)/15)
 *100,0)</f>
        <v>#REF!</v>
      </c>
      <c r="P747" s="125" t="e">
        <f>ROUND(((R747/20)*(L747/15)*(S747/15)*(1+W747/200))/(H747/15)*100,0)</f>
        <v>#REF!</v>
      </c>
      <c r="Q747" s="147" t="e">
        <f>T20D35746[[#This Row],[スコア⑤]]/T20D35746[[#This Row],[スコア③]]</f>
        <v>#REF!</v>
      </c>
      <c r="R747" s="76" t="e">
        <f>#REF!+#REF!</f>
        <v>#REF!</v>
      </c>
      <c r="W747" s="109" t="e">
        <f>(T20D35746[[#This Row],[現金及び預金（億）]]-T20D35746[[#This Row],[負債（億）]])/T20D35746[[#This Row],[総資産]]*100</f>
        <v>#DIV/0!</v>
      </c>
    </row>
    <row r="748" spans="3:23" x14ac:dyDescent="0.25">
      <c r="C748" s="71" t="str">
        <f>IFERROR(_xll.RssMarket($A748,"市場部名称"),"")</f>
        <v/>
      </c>
      <c r="D748" s="55"/>
      <c r="E748" s="55" t="str">
        <f>IFERROR(_xll.RssMarket($A748,"前日比"),"")</f>
        <v/>
      </c>
      <c r="F748" s="75" t="str">
        <f>IFERROR(_xll.RssMarket($A748,"時価総額"),"")</f>
        <v/>
      </c>
      <c r="G748" s="75" t="e">
        <f>T20D35746[[#This Row],[時価総額]]/T20D35746[[#This Row],[現在値]]</f>
        <v>#VALUE!</v>
      </c>
      <c r="H748" s="20"/>
      <c r="I748" s="38"/>
      <c r="J748" s="20"/>
      <c r="K748" s="33"/>
      <c r="N748" s="89"/>
      <c r="O748" s="125" t="e">
        <f>ROUND(
 ((IF(OR(R748="",R748&lt;=0),20,R748)/20)
  *(L748/15))
 /(IFERROR(IF(H748&gt;0,H748,15),15)/15)
 *100,0)</f>
        <v>#REF!</v>
      </c>
      <c r="P748" s="125" t="e">
        <f>ROUND(((R748/20)*(L748/15)*(S748/15)*(1+W748/200))/(H748/15)*100,0)</f>
        <v>#REF!</v>
      </c>
      <c r="Q748" s="147" t="e">
        <f>T20D35746[[#This Row],[スコア⑤]]/T20D35746[[#This Row],[スコア③]]</f>
        <v>#REF!</v>
      </c>
      <c r="R748" s="76" t="e">
        <f>#REF!+#REF!</f>
        <v>#REF!</v>
      </c>
      <c r="W748" s="109" t="e">
        <f>(T20D35746[[#This Row],[現金及び預金（億）]]-T20D35746[[#This Row],[負債（億）]])/T20D35746[[#This Row],[総資産]]*100</f>
        <v>#DIV/0!</v>
      </c>
    </row>
    <row r="749" spans="3:23" x14ac:dyDescent="0.25">
      <c r="C749" s="71" t="str">
        <f>IFERROR(_xll.RssMarket($A749,"市場部名称"),"")</f>
        <v/>
      </c>
      <c r="D749" s="55"/>
      <c r="E749" s="55" t="str">
        <f>IFERROR(_xll.RssMarket($A749,"前日比"),"")</f>
        <v/>
      </c>
      <c r="F749" s="75" t="str">
        <f>IFERROR(_xll.RssMarket($A749,"時価総額"),"")</f>
        <v/>
      </c>
      <c r="G749" s="75" t="e">
        <f>T20D35746[[#This Row],[時価総額]]/T20D35746[[#This Row],[現在値]]</f>
        <v>#VALUE!</v>
      </c>
      <c r="H749" s="20"/>
      <c r="I749" s="38"/>
      <c r="J749" s="20"/>
      <c r="K749" s="33"/>
      <c r="N749" s="89"/>
      <c r="O749" s="125" t="e">
        <f>ROUND(
 ((IF(OR(R749="",R749&lt;=0),20,R749)/20)
  *(L749/15))
 /(IFERROR(IF(H749&gt;0,H749,15),15)/15)
 *100,0)</f>
        <v>#REF!</v>
      </c>
      <c r="P749" s="125" t="e">
        <f>ROUND(((R749/20)*(L749/15)*(S749/15)*(1+W749/200))/(H749/15)*100,0)</f>
        <v>#REF!</v>
      </c>
      <c r="Q749" s="147" t="e">
        <f>T20D35746[[#This Row],[スコア⑤]]/T20D35746[[#This Row],[スコア③]]</f>
        <v>#REF!</v>
      </c>
      <c r="R749" s="76" t="e">
        <f>#REF!+#REF!</f>
        <v>#REF!</v>
      </c>
      <c r="W749" s="109" t="e">
        <f>(T20D35746[[#This Row],[現金及び預金（億）]]-T20D35746[[#This Row],[負債（億）]])/T20D35746[[#This Row],[総資産]]*100</f>
        <v>#DIV/0!</v>
      </c>
    </row>
    <row r="750" spans="3:23" x14ac:dyDescent="0.25">
      <c r="C750" s="71" t="str">
        <f>IFERROR(_xll.RssMarket($A750,"市場部名称"),"")</f>
        <v/>
      </c>
      <c r="D750" s="55"/>
      <c r="E750" s="55" t="str">
        <f>IFERROR(_xll.RssMarket($A750,"前日比"),"")</f>
        <v/>
      </c>
      <c r="F750" s="75" t="str">
        <f>IFERROR(_xll.RssMarket($A750,"時価総額"),"")</f>
        <v/>
      </c>
      <c r="G750" s="75" t="e">
        <f>T20D35746[[#This Row],[時価総額]]/T20D35746[[#This Row],[現在値]]</f>
        <v>#VALUE!</v>
      </c>
      <c r="H750" s="20"/>
      <c r="I750" s="38"/>
      <c r="J750" s="20"/>
      <c r="K750" s="33"/>
      <c r="N750" s="89"/>
      <c r="O750" s="125" t="e">
        <f>ROUND(
 ((IF(OR(R750="",R750&lt;=0),20,R750)/20)
  *(L750/15))
 /(IFERROR(IF(H750&gt;0,H750,15),15)/15)
 *100,0)</f>
        <v>#REF!</v>
      </c>
      <c r="P750" s="125" t="e">
        <f>ROUND(((R750/20)*(L750/15)*(S750/15)*(1+W750/200))/(H750/15)*100,0)</f>
        <v>#REF!</v>
      </c>
      <c r="Q750" s="147" t="e">
        <f>T20D35746[[#This Row],[スコア⑤]]/T20D35746[[#This Row],[スコア③]]</f>
        <v>#REF!</v>
      </c>
      <c r="R750" s="76" t="e">
        <f>#REF!+#REF!</f>
        <v>#REF!</v>
      </c>
      <c r="W750" s="109" t="e">
        <f>(T20D35746[[#This Row],[現金及び預金（億）]]-T20D35746[[#This Row],[負債（億）]])/T20D35746[[#This Row],[総資産]]*100</f>
        <v>#DIV/0!</v>
      </c>
    </row>
    <row r="751" spans="3:23" x14ac:dyDescent="0.25">
      <c r="C751" s="71" t="str">
        <f>IFERROR(_xll.RssMarket($A751,"市場部名称"),"")</f>
        <v/>
      </c>
      <c r="D751" s="55"/>
      <c r="E751" s="55" t="str">
        <f>IFERROR(_xll.RssMarket($A751,"前日比"),"")</f>
        <v/>
      </c>
      <c r="F751" s="75" t="str">
        <f>IFERROR(_xll.RssMarket($A751,"時価総額"),"")</f>
        <v/>
      </c>
      <c r="G751" s="75" t="e">
        <f>T20D35746[[#This Row],[時価総額]]/T20D35746[[#This Row],[現在値]]</f>
        <v>#VALUE!</v>
      </c>
      <c r="H751" s="20"/>
      <c r="I751" s="38"/>
      <c r="J751" s="20"/>
      <c r="K751" s="33"/>
      <c r="N751" s="89"/>
      <c r="O751" s="125" t="e">
        <f>ROUND(
 ((IF(OR(R751="",R751&lt;=0),20,R751)/20)
  *(L751/15))
 /(IFERROR(IF(H751&gt;0,H751,15),15)/15)
 *100,0)</f>
        <v>#REF!</v>
      </c>
      <c r="P751" s="125" t="e">
        <f>ROUND(((R751/20)*(L751/15)*(S751/15)*(1+W751/200))/(H751/15)*100,0)</f>
        <v>#REF!</v>
      </c>
      <c r="Q751" s="147" t="e">
        <f>T20D35746[[#This Row],[スコア⑤]]/T20D35746[[#This Row],[スコア③]]</f>
        <v>#REF!</v>
      </c>
      <c r="R751" s="76" t="e">
        <f>#REF!+#REF!</f>
        <v>#REF!</v>
      </c>
      <c r="W751" s="109" t="e">
        <f>(T20D35746[[#This Row],[現金及び預金（億）]]-T20D35746[[#This Row],[負債（億）]])/T20D35746[[#This Row],[総資産]]*100</f>
        <v>#DIV/0!</v>
      </c>
    </row>
    <row r="752" spans="3:23" x14ac:dyDescent="0.25">
      <c r="C752" s="71" t="str">
        <f>IFERROR(_xll.RssMarket($A752,"市場部名称"),"")</f>
        <v/>
      </c>
      <c r="D752" s="55"/>
      <c r="E752" s="55" t="str">
        <f>IFERROR(_xll.RssMarket($A752,"前日比"),"")</f>
        <v/>
      </c>
      <c r="F752" s="75" t="str">
        <f>IFERROR(_xll.RssMarket($A752,"時価総額"),"")</f>
        <v/>
      </c>
      <c r="G752" s="75" t="e">
        <f>T20D35746[[#This Row],[時価総額]]/T20D35746[[#This Row],[現在値]]</f>
        <v>#VALUE!</v>
      </c>
      <c r="H752" s="20"/>
      <c r="I752" s="38"/>
      <c r="J752" s="20"/>
      <c r="K752" s="33"/>
      <c r="N752" s="89"/>
      <c r="O752" s="125" t="e">
        <f>ROUND(
 ((IF(OR(R752="",R752&lt;=0),20,R752)/20)
  *(L752/15))
 /(IFERROR(IF(H752&gt;0,H752,15),15)/15)
 *100,0)</f>
        <v>#REF!</v>
      </c>
      <c r="P752" s="125" t="e">
        <f>ROUND(((R752/20)*(L752/15)*(S752/15)*(1+W752/200))/(H752/15)*100,0)</f>
        <v>#REF!</v>
      </c>
      <c r="Q752" s="147" t="e">
        <f>T20D35746[[#This Row],[スコア⑤]]/T20D35746[[#This Row],[スコア③]]</f>
        <v>#REF!</v>
      </c>
      <c r="R752" s="76" t="e">
        <f>#REF!+#REF!</f>
        <v>#REF!</v>
      </c>
      <c r="W752" s="109" t="e">
        <f>(T20D35746[[#This Row],[現金及び預金（億）]]-T20D35746[[#This Row],[負債（億）]])/T20D35746[[#This Row],[総資産]]*100</f>
        <v>#DIV/0!</v>
      </c>
    </row>
    <row r="753" spans="3:23" x14ac:dyDescent="0.25">
      <c r="C753" s="71" t="str">
        <f>IFERROR(_xll.RssMarket($A753,"市場部名称"),"")</f>
        <v/>
      </c>
      <c r="D753" s="55"/>
      <c r="E753" s="55" t="str">
        <f>IFERROR(_xll.RssMarket($A753,"前日比"),"")</f>
        <v/>
      </c>
      <c r="F753" s="75" t="str">
        <f>IFERROR(_xll.RssMarket($A753,"時価総額"),"")</f>
        <v/>
      </c>
      <c r="G753" s="75" t="e">
        <f>T20D35746[[#This Row],[時価総額]]/T20D35746[[#This Row],[現在値]]</f>
        <v>#VALUE!</v>
      </c>
      <c r="H753" s="20"/>
      <c r="I753" s="38"/>
      <c r="J753" s="20"/>
      <c r="K753" s="33"/>
      <c r="N753" s="89"/>
      <c r="O753" s="125" t="e">
        <f>ROUND(
 ((IF(OR(R753="",R753&lt;=0),20,R753)/20)
  *(L753/15))
 /(IFERROR(IF(H753&gt;0,H753,15),15)/15)
 *100,0)</f>
        <v>#REF!</v>
      </c>
      <c r="P753" s="125" t="e">
        <f>ROUND(((R753/20)*(L753/15)*(S753/15)*(1+W753/200))/(H753/15)*100,0)</f>
        <v>#REF!</v>
      </c>
      <c r="Q753" s="147" t="e">
        <f>T20D35746[[#This Row],[スコア⑤]]/T20D35746[[#This Row],[スコア③]]</f>
        <v>#REF!</v>
      </c>
      <c r="R753" s="76" t="e">
        <f>#REF!+#REF!</f>
        <v>#REF!</v>
      </c>
      <c r="W753" s="109" t="e">
        <f>(T20D35746[[#This Row],[現金及び預金（億）]]-T20D35746[[#This Row],[負債（億）]])/T20D35746[[#This Row],[総資産]]*100</f>
        <v>#DIV/0!</v>
      </c>
    </row>
    <row r="754" spans="3:23" x14ac:dyDescent="0.25">
      <c r="C754" s="71" t="str">
        <f>IFERROR(_xll.RssMarket($A754,"市場部名称"),"")</f>
        <v/>
      </c>
      <c r="D754" s="55"/>
      <c r="E754" s="55" t="str">
        <f>IFERROR(_xll.RssMarket($A754,"前日比"),"")</f>
        <v/>
      </c>
      <c r="F754" s="75" t="str">
        <f>IFERROR(_xll.RssMarket($A754,"時価総額"),"")</f>
        <v/>
      </c>
      <c r="G754" s="75" t="e">
        <f>T20D35746[[#This Row],[時価総額]]/T20D35746[[#This Row],[現在値]]</f>
        <v>#VALUE!</v>
      </c>
      <c r="H754" s="20"/>
      <c r="I754" s="38"/>
      <c r="J754" s="20"/>
      <c r="K754" s="33"/>
      <c r="N754" s="89"/>
      <c r="O754" s="125" t="e">
        <f>ROUND(
 ((IF(OR(R754="",R754&lt;=0),20,R754)/20)
  *(L754/15))
 /(IFERROR(IF(H754&gt;0,H754,15),15)/15)
 *100,0)</f>
        <v>#REF!</v>
      </c>
      <c r="P754" s="125" t="e">
        <f>ROUND(((R754/20)*(L754/15)*(S754/15)*(1+W754/200))/(H754/15)*100,0)</f>
        <v>#REF!</v>
      </c>
      <c r="Q754" s="147" t="e">
        <f>T20D35746[[#This Row],[スコア⑤]]/T20D35746[[#This Row],[スコア③]]</f>
        <v>#REF!</v>
      </c>
      <c r="R754" s="76" t="e">
        <f>#REF!+#REF!</f>
        <v>#REF!</v>
      </c>
      <c r="W754" s="109" t="e">
        <f>(T20D35746[[#This Row],[現金及び預金（億）]]-T20D35746[[#This Row],[負債（億）]])/T20D35746[[#This Row],[総資産]]*100</f>
        <v>#DIV/0!</v>
      </c>
    </row>
    <row r="755" spans="3:23" x14ac:dyDescent="0.25">
      <c r="C755" s="71" t="str">
        <f>IFERROR(_xll.RssMarket($A755,"市場部名称"),"")</f>
        <v/>
      </c>
      <c r="D755" s="55"/>
      <c r="E755" s="55" t="str">
        <f>IFERROR(_xll.RssMarket($A755,"前日比"),"")</f>
        <v/>
      </c>
      <c r="F755" s="75" t="str">
        <f>IFERROR(_xll.RssMarket($A755,"時価総額"),"")</f>
        <v/>
      </c>
      <c r="G755" s="75" t="e">
        <f>T20D35746[[#This Row],[時価総額]]/T20D35746[[#This Row],[現在値]]</f>
        <v>#VALUE!</v>
      </c>
      <c r="H755" s="20"/>
      <c r="I755" s="38"/>
      <c r="J755" s="20"/>
      <c r="K755" s="33"/>
      <c r="N755" s="89"/>
      <c r="O755" s="125" t="e">
        <f>ROUND(
 ((IF(OR(R755="",R755&lt;=0),20,R755)/20)
  *(L755/15))
 /(IFERROR(IF(H755&gt;0,H755,15),15)/15)
 *100,0)</f>
        <v>#REF!</v>
      </c>
      <c r="P755" s="125" t="e">
        <f>ROUND(((R755/20)*(L755/15)*(S755/15)*(1+W755/200))/(H755/15)*100,0)</f>
        <v>#REF!</v>
      </c>
      <c r="Q755" s="147" t="e">
        <f>T20D35746[[#This Row],[スコア⑤]]/T20D35746[[#This Row],[スコア③]]</f>
        <v>#REF!</v>
      </c>
      <c r="R755" s="76" t="e">
        <f>#REF!+#REF!</f>
        <v>#REF!</v>
      </c>
      <c r="W755" s="109" t="e">
        <f>(T20D35746[[#This Row],[現金及び預金（億）]]-T20D35746[[#This Row],[負債（億）]])/T20D35746[[#This Row],[総資産]]*100</f>
        <v>#DIV/0!</v>
      </c>
    </row>
    <row r="756" spans="3:23" x14ac:dyDescent="0.25">
      <c r="C756" s="71" t="str">
        <f>IFERROR(_xll.RssMarket($A756,"市場部名称"),"")</f>
        <v/>
      </c>
      <c r="D756" s="55"/>
      <c r="E756" s="55" t="str">
        <f>IFERROR(_xll.RssMarket($A756,"前日比"),"")</f>
        <v/>
      </c>
      <c r="F756" s="75" t="str">
        <f>IFERROR(_xll.RssMarket($A756,"時価総額"),"")</f>
        <v/>
      </c>
      <c r="G756" s="75" t="e">
        <f>T20D35746[[#This Row],[時価総額]]/T20D35746[[#This Row],[現在値]]</f>
        <v>#VALUE!</v>
      </c>
      <c r="H756" s="20"/>
      <c r="I756" s="38"/>
      <c r="J756" s="20"/>
      <c r="K756" s="33"/>
      <c r="N756" s="89"/>
      <c r="O756" s="125" t="e">
        <f>ROUND(
 ((IF(OR(R756="",R756&lt;=0),20,R756)/20)
  *(L756/15))
 /(IFERROR(IF(H756&gt;0,H756,15),15)/15)
 *100,0)</f>
        <v>#REF!</v>
      </c>
      <c r="P756" s="125" t="e">
        <f>ROUND(((R756/20)*(L756/15)*(S756/15)*(1+W756/200))/(H756/15)*100,0)</f>
        <v>#REF!</v>
      </c>
      <c r="Q756" s="147" t="e">
        <f>T20D35746[[#This Row],[スコア⑤]]/T20D35746[[#This Row],[スコア③]]</f>
        <v>#REF!</v>
      </c>
      <c r="R756" s="76" t="e">
        <f>#REF!+#REF!</f>
        <v>#REF!</v>
      </c>
      <c r="W756" s="109" t="e">
        <f>(T20D35746[[#This Row],[現金及び預金（億）]]-T20D35746[[#This Row],[負債（億）]])/T20D35746[[#This Row],[総資産]]*100</f>
        <v>#DIV/0!</v>
      </c>
    </row>
    <row r="757" spans="3:23" x14ac:dyDescent="0.25">
      <c r="C757" s="71" t="str">
        <f>IFERROR(_xll.RssMarket($A757,"市場部名称"),"")</f>
        <v/>
      </c>
      <c r="D757" s="55"/>
      <c r="E757" s="55" t="str">
        <f>IFERROR(_xll.RssMarket($A757,"前日比"),"")</f>
        <v/>
      </c>
      <c r="F757" s="75" t="str">
        <f>IFERROR(_xll.RssMarket($A757,"時価総額"),"")</f>
        <v/>
      </c>
      <c r="G757" s="75" t="e">
        <f>T20D35746[[#This Row],[時価総額]]/T20D35746[[#This Row],[現在値]]</f>
        <v>#VALUE!</v>
      </c>
      <c r="H757" s="20"/>
      <c r="I757" s="38"/>
      <c r="J757" s="20"/>
      <c r="K757" s="33"/>
      <c r="N757" s="89"/>
      <c r="O757" s="125" t="e">
        <f>ROUND(
 ((IF(OR(R757="",R757&lt;=0),20,R757)/20)
  *(L757/15))
 /(IFERROR(IF(H757&gt;0,H757,15),15)/15)
 *100,0)</f>
        <v>#REF!</v>
      </c>
      <c r="P757" s="125" t="e">
        <f>ROUND(((R757/20)*(L757/15)*(S757/15)*(1+W757/200))/(H757/15)*100,0)</f>
        <v>#REF!</v>
      </c>
      <c r="Q757" s="147" t="e">
        <f>T20D35746[[#This Row],[スコア⑤]]/T20D35746[[#This Row],[スコア③]]</f>
        <v>#REF!</v>
      </c>
      <c r="R757" s="76" t="e">
        <f>#REF!+#REF!</f>
        <v>#REF!</v>
      </c>
      <c r="W757" s="109" t="e">
        <f>(T20D35746[[#This Row],[現金及び預金（億）]]-T20D35746[[#This Row],[負債（億）]])/T20D35746[[#This Row],[総資産]]*100</f>
        <v>#DIV/0!</v>
      </c>
    </row>
    <row r="758" spans="3:23" x14ac:dyDescent="0.25">
      <c r="C758" s="71" t="str">
        <f>IFERROR(_xll.RssMarket($A758,"市場部名称"),"")</f>
        <v/>
      </c>
      <c r="D758" s="55"/>
      <c r="E758" s="55" t="str">
        <f>IFERROR(_xll.RssMarket($A758,"前日比"),"")</f>
        <v/>
      </c>
      <c r="F758" s="75" t="str">
        <f>IFERROR(_xll.RssMarket($A758,"時価総額"),"")</f>
        <v/>
      </c>
      <c r="G758" s="75" t="e">
        <f>T20D35746[[#This Row],[時価総額]]/T20D35746[[#This Row],[現在値]]</f>
        <v>#VALUE!</v>
      </c>
      <c r="H758" s="20"/>
      <c r="I758" s="38"/>
      <c r="J758" s="20"/>
      <c r="K758" s="33"/>
      <c r="N758" s="89"/>
      <c r="O758" s="125" t="e">
        <f>ROUND(
 ((IF(OR(R758="",R758&lt;=0),20,R758)/20)
  *(L758/15))
 /(IFERROR(IF(H758&gt;0,H758,15),15)/15)
 *100,0)</f>
        <v>#REF!</v>
      </c>
      <c r="P758" s="125" t="e">
        <f>ROUND(((R758/20)*(L758/15)*(S758/15)*(1+W758/200))/(H758/15)*100,0)</f>
        <v>#REF!</v>
      </c>
      <c r="Q758" s="147" t="e">
        <f>T20D35746[[#This Row],[スコア⑤]]/T20D35746[[#This Row],[スコア③]]</f>
        <v>#REF!</v>
      </c>
      <c r="R758" s="76" t="e">
        <f>#REF!+#REF!</f>
        <v>#REF!</v>
      </c>
      <c r="W758" s="109" t="e">
        <f>(T20D35746[[#This Row],[現金及び預金（億）]]-T20D35746[[#This Row],[負債（億）]])/T20D35746[[#This Row],[総資産]]*100</f>
        <v>#DIV/0!</v>
      </c>
    </row>
    <row r="759" spans="3:23" x14ac:dyDescent="0.25">
      <c r="C759" s="71" t="str">
        <f>IFERROR(_xll.RssMarket($A759,"市場部名称"),"")</f>
        <v/>
      </c>
      <c r="D759" s="55"/>
      <c r="E759" s="55" t="str">
        <f>IFERROR(_xll.RssMarket($A759,"前日比"),"")</f>
        <v/>
      </c>
      <c r="F759" s="75" t="str">
        <f>IFERROR(_xll.RssMarket($A759,"時価総額"),"")</f>
        <v/>
      </c>
      <c r="G759" s="75" t="e">
        <f>T20D35746[[#This Row],[時価総額]]/T20D35746[[#This Row],[現在値]]</f>
        <v>#VALUE!</v>
      </c>
      <c r="H759" s="20"/>
      <c r="I759" s="38"/>
      <c r="J759" s="20"/>
      <c r="K759" s="33"/>
      <c r="N759" s="89"/>
      <c r="O759" s="125" t="e">
        <f>ROUND(
 ((IF(OR(R759="",R759&lt;=0),20,R759)/20)
  *(L759/15))
 /(IFERROR(IF(H759&gt;0,H759,15),15)/15)
 *100,0)</f>
        <v>#REF!</v>
      </c>
      <c r="P759" s="125" t="e">
        <f>ROUND(((R759/20)*(L759/15)*(S759/15)*(1+W759/200))/(H759/15)*100,0)</f>
        <v>#REF!</v>
      </c>
      <c r="Q759" s="147" t="e">
        <f>T20D35746[[#This Row],[スコア⑤]]/T20D35746[[#This Row],[スコア③]]</f>
        <v>#REF!</v>
      </c>
      <c r="R759" s="76" t="e">
        <f>#REF!+#REF!</f>
        <v>#REF!</v>
      </c>
      <c r="W759" s="109" t="e">
        <f>(T20D35746[[#This Row],[現金及び預金（億）]]-T20D35746[[#This Row],[負債（億）]])/T20D35746[[#This Row],[総資産]]*100</f>
        <v>#DIV/0!</v>
      </c>
    </row>
    <row r="760" spans="3:23" x14ac:dyDescent="0.25">
      <c r="C760" s="71" t="str">
        <f>IFERROR(_xll.RssMarket($A760,"市場部名称"),"")</f>
        <v/>
      </c>
      <c r="D760" s="55"/>
      <c r="E760" s="55" t="str">
        <f>IFERROR(_xll.RssMarket($A760,"前日比"),"")</f>
        <v/>
      </c>
      <c r="F760" s="75" t="str">
        <f>IFERROR(_xll.RssMarket($A760,"時価総額"),"")</f>
        <v/>
      </c>
      <c r="G760" s="75" t="e">
        <f>T20D35746[[#This Row],[時価総額]]/T20D35746[[#This Row],[現在値]]</f>
        <v>#VALUE!</v>
      </c>
      <c r="H760" s="20"/>
      <c r="I760" s="38"/>
      <c r="J760" s="20"/>
      <c r="K760" s="33"/>
      <c r="N760" s="89"/>
      <c r="O760" s="125" t="e">
        <f>ROUND(
 ((IF(OR(R760="",R760&lt;=0),20,R760)/20)
  *(L760/15))
 /(IFERROR(IF(H760&gt;0,H760,15),15)/15)
 *100,0)</f>
        <v>#REF!</v>
      </c>
      <c r="P760" s="125" t="e">
        <f>ROUND(((R760/20)*(L760/15)*(S760/15)*(1+W760/200))/(H760/15)*100,0)</f>
        <v>#REF!</v>
      </c>
      <c r="Q760" s="147" t="e">
        <f>T20D35746[[#This Row],[スコア⑤]]/T20D35746[[#This Row],[スコア③]]</f>
        <v>#REF!</v>
      </c>
      <c r="R760" s="76" t="e">
        <f>#REF!+#REF!</f>
        <v>#REF!</v>
      </c>
      <c r="W760" s="109" t="e">
        <f>(T20D35746[[#This Row],[現金及び預金（億）]]-T20D35746[[#This Row],[負債（億）]])/T20D35746[[#This Row],[総資産]]*100</f>
        <v>#DIV/0!</v>
      </c>
    </row>
    <row r="761" spans="3:23" x14ac:dyDescent="0.25">
      <c r="C761" s="71" t="str">
        <f>IFERROR(_xll.RssMarket($A761,"市場部名称"),"")</f>
        <v/>
      </c>
      <c r="D761" s="55"/>
      <c r="E761" s="55" t="str">
        <f>IFERROR(_xll.RssMarket($A761,"前日比"),"")</f>
        <v/>
      </c>
      <c r="F761" s="75" t="str">
        <f>IFERROR(_xll.RssMarket($A761,"時価総額"),"")</f>
        <v/>
      </c>
      <c r="G761" s="75" t="e">
        <f>T20D35746[[#This Row],[時価総額]]/T20D35746[[#This Row],[現在値]]</f>
        <v>#VALUE!</v>
      </c>
      <c r="H761" s="20"/>
      <c r="I761" s="38"/>
      <c r="J761" s="20"/>
      <c r="K761" s="33"/>
      <c r="N761" s="89"/>
      <c r="O761" s="125" t="e">
        <f>ROUND(
 ((IF(OR(R761="",R761&lt;=0),20,R761)/20)
  *(L761/15))
 /(IFERROR(IF(H761&gt;0,H761,15),15)/15)
 *100,0)</f>
        <v>#REF!</v>
      </c>
      <c r="P761" s="125" t="e">
        <f>ROUND(((R761/20)*(L761/15)*(S761/15)*(1+W761/200))/(H761/15)*100,0)</f>
        <v>#REF!</v>
      </c>
      <c r="Q761" s="147" t="e">
        <f>T20D35746[[#This Row],[スコア⑤]]/T20D35746[[#This Row],[スコア③]]</f>
        <v>#REF!</v>
      </c>
      <c r="R761" s="76" t="e">
        <f>#REF!+#REF!</f>
        <v>#REF!</v>
      </c>
      <c r="W761" s="109" t="e">
        <f>(T20D35746[[#This Row],[現金及び預金（億）]]-T20D35746[[#This Row],[負債（億）]])/T20D35746[[#This Row],[総資産]]*100</f>
        <v>#DIV/0!</v>
      </c>
    </row>
    <row r="762" spans="3:23" x14ac:dyDescent="0.25">
      <c r="C762" s="71" t="str">
        <f>IFERROR(_xll.RssMarket($A762,"市場部名称"),"")</f>
        <v/>
      </c>
      <c r="D762" s="55"/>
      <c r="E762" s="55" t="str">
        <f>IFERROR(_xll.RssMarket($A762,"前日比"),"")</f>
        <v/>
      </c>
      <c r="F762" s="75" t="str">
        <f>IFERROR(_xll.RssMarket($A762,"時価総額"),"")</f>
        <v/>
      </c>
      <c r="G762" s="75" t="e">
        <f>T20D35746[[#This Row],[時価総額]]/T20D35746[[#This Row],[現在値]]</f>
        <v>#VALUE!</v>
      </c>
      <c r="H762" s="20"/>
      <c r="I762" s="38"/>
      <c r="J762" s="20"/>
      <c r="K762" s="33"/>
      <c r="N762" s="89"/>
      <c r="O762" s="125" t="e">
        <f>ROUND(
 ((IF(OR(R762="",R762&lt;=0),20,R762)/20)
  *(L762/15))
 /(IFERROR(IF(H762&gt;0,H762,15),15)/15)
 *100,0)</f>
        <v>#REF!</v>
      </c>
      <c r="P762" s="125" t="e">
        <f>ROUND(((R762/20)*(L762/15)*(S762/15)*(1+W762/200))/(H762/15)*100,0)</f>
        <v>#REF!</v>
      </c>
      <c r="Q762" s="147" t="e">
        <f>T20D35746[[#This Row],[スコア⑤]]/T20D35746[[#This Row],[スコア③]]</f>
        <v>#REF!</v>
      </c>
      <c r="R762" s="76" t="e">
        <f>#REF!+#REF!</f>
        <v>#REF!</v>
      </c>
      <c r="W762" s="109" t="e">
        <f>(T20D35746[[#This Row],[現金及び預金（億）]]-T20D35746[[#This Row],[負債（億）]])/T20D35746[[#This Row],[総資産]]*100</f>
        <v>#DIV/0!</v>
      </c>
    </row>
    <row r="763" spans="3:23" x14ac:dyDescent="0.25">
      <c r="C763" s="71" t="str">
        <f>IFERROR(_xll.RssMarket($A763,"市場部名称"),"")</f>
        <v/>
      </c>
      <c r="D763" s="55"/>
      <c r="E763" s="55" t="str">
        <f>IFERROR(_xll.RssMarket($A763,"前日比"),"")</f>
        <v/>
      </c>
      <c r="F763" s="75" t="str">
        <f>IFERROR(_xll.RssMarket($A763,"時価総額"),"")</f>
        <v/>
      </c>
      <c r="G763" s="75" t="e">
        <f>T20D35746[[#This Row],[時価総額]]/T20D35746[[#This Row],[現在値]]</f>
        <v>#VALUE!</v>
      </c>
      <c r="H763" s="20"/>
      <c r="I763" s="38"/>
      <c r="J763" s="20"/>
      <c r="K763" s="33"/>
      <c r="N763" s="89"/>
      <c r="O763" s="125" t="e">
        <f>ROUND(
 ((IF(OR(R763="",R763&lt;=0),20,R763)/20)
  *(L763/15))
 /(IFERROR(IF(H763&gt;0,H763,15),15)/15)
 *100,0)</f>
        <v>#REF!</v>
      </c>
      <c r="P763" s="125" t="e">
        <f>ROUND(((R763/20)*(L763/15)*(S763/15)*(1+W763/200))/(H763/15)*100,0)</f>
        <v>#REF!</v>
      </c>
      <c r="Q763" s="147" t="e">
        <f>T20D35746[[#This Row],[スコア⑤]]/T20D35746[[#This Row],[スコア③]]</f>
        <v>#REF!</v>
      </c>
      <c r="R763" s="76" t="e">
        <f>#REF!+#REF!</f>
        <v>#REF!</v>
      </c>
      <c r="W763" s="109" t="e">
        <f>(T20D35746[[#This Row],[現金及び預金（億）]]-T20D35746[[#This Row],[負債（億）]])/T20D35746[[#This Row],[総資産]]*100</f>
        <v>#DIV/0!</v>
      </c>
    </row>
    <row r="764" spans="3:23" x14ac:dyDescent="0.25">
      <c r="C764" s="71" t="str">
        <f>IFERROR(_xll.RssMarket($A764,"市場部名称"),"")</f>
        <v/>
      </c>
      <c r="D764" s="55"/>
      <c r="E764" s="55" t="str">
        <f>IFERROR(_xll.RssMarket($A764,"前日比"),"")</f>
        <v/>
      </c>
      <c r="F764" s="75" t="str">
        <f>IFERROR(_xll.RssMarket($A764,"時価総額"),"")</f>
        <v/>
      </c>
      <c r="G764" s="75" t="e">
        <f>T20D35746[[#This Row],[時価総額]]/T20D35746[[#This Row],[現在値]]</f>
        <v>#VALUE!</v>
      </c>
      <c r="H764" s="20"/>
      <c r="I764" s="38"/>
      <c r="J764" s="20"/>
      <c r="K764" s="33"/>
      <c r="N764" s="89"/>
      <c r="O764" s="125" t="e">
        <f>ROUND(
 ((IF(OR(R764="",R764&lt;=0),20,R764)/20)
  *(L764/15))
 /(IFERROR(IF(H764&gt;0,H764,15),15)/15)
 *100,0)</f>
        <v>#REF!</v>
      </c>
      <c r="P764" s="125" t="e">
        <f>ROUND(((R764/20)*(L764/15)*(S764/15)*(1+W764/200))/(H764/15)*100,0)</f>
        <v>#REF!</v>
      </c>
      <c r="Q764" s="147" t="e">
        <f>T20D35746[[#This Row],[スコア⑤]]/T20D35746[[#This Row],[スコア③]]</f>
        <v>#REF!</v>
      </c>
      <c r="R764" s="76" t="e">
        <f>#REF!+#REF!</f>
        <v>#REF!</v>
      </c>
      <c r="W764" s="109" t="e">
        <f>(T20D35746[[#This Row],[現金及び預金（億）]]-T20D35746[[#This Row],[負債（億）]])/T20D35746[[#This Row],[総資産]]*100</f>
        <v>#DIV/0!</v>
      </c>
    </row>
    <row r="765" spans="3:23" x14ac:dyDescent="0.25">
      <c r="C765" s="71" t="str">
        <f>IFERROR(_xll.RssMarket($A765,"市場部名称"),"")</f>
        <v/>
      </c>
      <c r="D765" s="55"/>
      <c r="E765" s="55" t="str">
        <f>IFERROR(_xll.RssMarket($A765,"前日比"),"")</f>
        <v/>
      </c>
      <c r="F765" s="75" t="str">
        <f>IFERROR(_xll.RssMarket($A765,"時価総額"),"")</f>
        <v/>
      </c>
      <c r="G765" s="75" t="e">
        <f>T20D35746[[#This Row],[時価総額]]/T20D35746[[#This Row],[現在値]]</f>
        <v>#VALUE!</v>
      </c>
      <c r="H765" s="20"/>
      <c r="I765" s="38"/>
      <c r="J765" s="20"/>
      <c r="K765" s="33"/>
      <c r="N765" s="89"/>
      <c r="O765" s="125" t="e">
        <f>ROUND(
 ((IF(OR(R765="",R765&lt;=0),20,R765)/20)
  *(L765/15))
 /(IFERROR(IF(H765&gt;0,H765,15),15)/15)
 *100,0)</f>
        <v>#REF!</v>
      </c>
      <c r="P765" s="125" t="e">
        <f>ROUND(((R765/20)*(L765/15)*(S765/15)*(1+W765/200))/(H765/15)*100,0)</f>
        <v>#REF!</v>
      </c>
      <c r="Q765" s="147" t="e">
        <f>T20D35746[[#This Row],[スコア⑤]]/T20D35746[[#This Row],[スコア③]]</f>
        <v>#REF!</v>
      </c>
      <c r="R765" s="76" t="e">
        <f>#REF!+#REF!</f>
        <v>#REF!</v>
      </c>
      <c r="W765" s="109" t="e">
        <f>(T20D35746[[#This Row],[現金及び預金（億）]]-T20D35746[[#This Row],[負債（億）]])/T20D35746[[#This Row],[総資産]]*100</f>
        <v>#DIV/0!</v>
      </c>
    </row>
    <row r="766" spans="3:23" x14ac:dyDescent="0.25">
      <c r="C766" s="71" t="str">
        <f>IFERROR(_xll.RssMarket($A766,"市場部名称"),"")</f>
        <v/>
      </c>
      <c r="D766" s="55"/>
      <c r="E766" s="55" t="str">
        <f>IFERROR(_xll.RssMarket($A766,"前日比"),"")</f>
        <v/>
      </c>
      <c r="F766" s="75" t="str">
        <f>IFERROR(_xll.RssMarket($A766,"時価総額"),"")</f>
        <v/>
      </c>
      <c r="G766" s="75" t="e">
        <f>T20D35746[[#This Row],[時価総額]]/T20D35746[[#This Row],[現在値]]</f>
        <v>#VALUE!</v>
      </c>
      <c r="H766" s="20"/>
      <c r="I766" s="38"/>
      <c r="J766" s="20"/>
      <c r="K766" s="33"/>
      <c r="N766" s="89"/>
      <c r="O766" s="125" t="e">
        <f>ROUND(
 ((IF(OR(R766="",R766&lt;=0),20,R766)/20)
  *(L766/15))
 /(IFERROR(IF(H766&gt;0,H766,15),15)/15)
 *100,0)</f>
        <v>#REF!</v>
      </c>
      <c r="P766" s="125" t="e">
        <f>ROUND(((R766/20)*(L766/15)*(S766/15)*(1+W766/200))/(H766/15)*100,0)</f>
        <v>#REF!</v>
      </c>
      <c r="Q766" s="147" t="e">
        <f>T20D35746[[#This Row],[スコア⑤]]/T20D35746[[#This Row],[スコア③]]</f>
        <v>#REF!</v>
      </c>
      <c r="R766" s="76" t="e">
        <f>#REF!+#REF!</f>
        <v>#REF!</v>
      </c>
      <c r="W766" s="109" t="e">
        <f>(T20D35746[[#This Row],[現金及び預金（億）]]-T20D35746[[#This Row],[負債（億）]])/T20D35746[[#This Row],[総資産]]*100</f>
        <v>#DIV/0!</v>
      </c>
    </row>
    <row r="767" spans="3:23" x14ac:dyDescent="0.25">
      <c r="C767" s="71" t="str">
        <f>IFERROR(_xll.RssMarket($A767,"市場部名称"),"")</f>
        <v/>
      </c>
      <c r="D767" s="55"/>
      <c r="E767" s="55" t="str">
        <f>IFERROR(_xll.RssMarket($A767,"前日比"),"")</f>
        <v/>
      </c>
      <c r="F767" s="75" t="str">
        <f>IFERROR(_xll.RssMarket($A767,"時価総額"),"")</f>
        <v/>
      </c>
      <c r="G767" s="75" t="e">
        <f>T20D35746[[#This Row],[時価総額]]/T20D35746[[#This Row],[現在値]]</f>
        <v>#VALUE!</v>
      </c>
      <c r="H767" s="20"/>
      <c r="I767" s="38"/>
      <c r="J767" s="20"/>
      <c r="K767" s="33"/>
      <c r="N767" s="89"/>
      <c r="O767" s="125" t="e">
        <f>ROUND(
 ((IF(OR(R767="",R767&lt;=0),20,R767)/20)
  *(L767/15))
 /(IFERROR(IF(H767&gt;0,H767,15),15)/15)
 *100,0)</f>
        <v>#REF!</v>
      </c>
      <c r="P767" s="125" t="e">
        <f>ROUND(((R767/20)*(L767/15)*(S767/15)*(1+W767/200))/(H767/15)*100,0)</f>
        <v>#REF!</v>
      </c>
      <c r="Q767" s="147" t="e">
        <f>T20D35746[[#This Row],[スコア⑤]]/T20D35746[[#This Row],[スコア③]]</f>
        <v>#REF!</v>
      </c>
      <c r="R767" s="76" t="e">
        <f>#REF!+#REF!</f>
        <v>#REF!</v>
      </c>
      <c r="W767" s="109" t="e">
        <f>(T20D35746[[#This Row],[現金及び預金（億）]]-T20D35746[[#This Row],[負債（億）]])/T20D35746[[#This Row],[総資産]]*100</f>
        <v>#DIV/0!</v>
      </c>
    </row>
    <row r="768" spans="3:23" x14ac:dyDescent="0.25">
      <c r="C768" s="71" t="str">
        <f>IFERROR(_xll.RssMarket($A768,"市場部名称"),"")</f>
        <v/>
      </c>
      <c r="D768" s="55"/>
      <c r="E768" s="55" t="str">
        <f>IFERROR(_xll.RssMarket($A768,"前日比"),"")</f>
        <v/>
      </c>
      <c r="F768" s="75" t="str">
        <f>IFERROR(_xll.RssMarket($A768,"時価総額"),"")</f>
        <v/>
      </c>
      <c r="G768" s="75" t="e">
        <f>T20D35746[[#This Row],[時価総額]]/T20D35746[[#This Row],[現在値]]</f>
        <v>#VALUE!</v>
      </c>
      <c r="H768" s="20"/>
      <c r="I768" s="38"/>
      <c r="J768" s="20"/>
      <c r="K768" s="33"/>
      <c r="N768" s="89"/>
      <c r="O768" s="125" t="e">
        <f>ROUND(
 ((IF(OR(R768="",R768&lt;=0),20,R768)/20)
  *(L768/15))
 /(IFERROR(IF(H768&gt;0,H768,15),15)/15)
 *100,0)</f>
        <v>#REF!</v>
      </c>
      <c r="P768" s="125" t="e">
        <f>ROUND(((R768/20)*(L768/15)*(S768/15)*(1+W768/200))/(H768/15)*100,0)</f>
        <v>#REF!</v>
      </c>
      <c r="Q768" s="147" t="e">
        <f>T20D35746[[#This Row],[スコア⑤]]/T20D35746[[#This Row],[スコア③]]</f>
        <v>#REF!</v>
      </c>
      <c r="R768" s="76" t="e">
        <f>#REF!+#REF!</f>
        <v>#REF!</v>
      </c>
      <c r="W768" s="109" t="e">
        <f>(T20D35746[[#This Row],[現金及び預金（億）]]-T20D35746[[#This Row],[負債（億）]])/T20D35746[[#This Row],[総資産]]*100</f>
        <v>#DIV/0!</v>
      </c>
    </row>
    <row r="769" spans="3:23" x14ac:dyDescent="0.25">
      <c r="C769" s="71" t="str">
        <f>IFERROR(_xll.RssMarket($A769,"市場部名称"),"")</f>
        <v/>
      </c>
      <c r="D769" s="55"/>
      <c r="E769" s="55" t="str">
        <f>IFERROR(_xll.RssMarket($A769,"前日比"),"")</f>
        <v/>
      </c>
      <c r="F769" s="75" t="str">
        <f>IFERROR(_xll.RssMarket($A769,"時価総額"),"")</f>
        <v/>
      </c>
      <c r="G769" s="75" t="e">
        <f>T20D35746[[#This Row],[時価総額]]/T20D35746[[#This Row],[現在値]]</f>
        <v>#VALUE!</v>
      </c>
      <c r="H769" s="20"/>
      <c r="I769" s="38"/>
      <c r="J769" s="20"/>
      <c r="K769" s="33"/>
      <c r="N769" s="89"/>
      <c r="O769" s="125" t="e">
        <f>ROUND(
 ((IF(OR(R769="",R769&lt;=0),20,R769)/20)
  *(L769/15))
 /(IFERROR(IF(H769&gt;0,H769,15),15)/15)
 *100,0)</f>
        <v>#REF!</v>
      </c>
      <c r="P769" s="125" t="e">
        <f>ROUND(((R769/20)*(L769/15)*(S769/15)*(1+W769/200))/(H769/15)*100,0)</f>
        <v>#REF!</v>
      </c>
      <c r="Q769" s="147" t="e">
        <f>T20D35746[[#This Row],[スコア⑤]]/T20D35746[[#This Row],[スコア③]]</f>
        <v>#REF!</v>
      </c>
      <c r="R769" s="76" t="e">
        <f>#REF!+#REF!</f>
        <v>#REF!</v>
      </c>
      <c r="W769" s="109" t="e">
        <f>(T20D35746[[#This Row],[現金及び預金（億）]]-T20D35746[[#This Row],[負債（億）]])/T20D35746[[#This Row],[総資産]]*100</f>
        <v>#DIV/0!</v>
      </c>
    </row>
    <row r="770" spans="3:23" x14ac:dyDescent="0.25">
      <c r="C770" s="71" t="str">
        <f>IFERROR(_xll.RssMarket($A770,"市場部名称"),"")</f>
        <v/>
      </c>
      <c r="D770" s="55"/>
      <c r="E770" s="55" t="str">
        <f>IFERROR(_xll.RssMarket($A770,"前日比"),"")</f>
        <v/>
      </c>
      <c r="F770" s="75" t="str">
        <f>IFERROR(_xll.RssMarket($A770,"時価総額"),"")</f>
        <v/>
      </c>
      <c r="G770" s="75" t="e">
        <f>T20D35746[[#This Row],[時価総額]]/T20D35746[[#This Row],[現在値]]</f>
        <v>#VALUE!</v>
      </c>
      <c r="H770" s="20"/>
      <c r="I770" s="38"/>
      <c r="J770" s="20"/>
      <c r="K770" s="33"/>
      <c r="N770" s="89"/>
      <c r="O770" s="125" t="e">
        <f>ROUND(
 ((IF(OR(R770="",R770&lt;=0),20,R770)/20)
  *(L770/15))
 /(IFERROR(IF(H770&gt;0,H770,15),15)/15)
 *100,0)</f>
        <v>#REF!</v>
      </c>
      <c r="P770" s="125" t="e">
        <f>ROUND(((R770/20)*(L770/15)*(S770/15)*(1+W770/200))/(H770/15)*100,0)</f>
        <v>#REF!</v>
      </c>
      <c r="Q770" s="147" t="e">
        <f>T20D35746[[#This Row],[スコア⑤]]/T20D35746[[#This Row],[スコア③]]</f>
        <v>#REF!</v>
      </c>
      <c r="R770" s="76" t="e">
        <f>#REF!+#REF!</f>
        <v>#REF!</v>
      </c>
      <c r="W770" s="109" t="e">
        <f>(T20D35746[[#This Row],[現金及び預金（億）]]-T20D35746[[#This Row],[負債（億）]])/T20D35746[[#This Row],[総資産]]*100</f>
        <v>#DIV/0!</v>
      </c>
    </row>
    <row r="771" spans="3:23" x14ac:dyDescent="0.25">
      <c r="C771" s="71" t="str">
        <f>IFERROR(_xll.RssMarket($A771,"市場部名称"),"")</f>
        <v/>
      </c>
      <c r="D771" s="55"/>
      <c r="E771" s="55" t="str">
        <f>IFERROR(_xll.RssMarket($A771,"前日比"),"")</f>
        <v/>
      </c>
      <c r="F771" s="75" t="str">
        <f>IFERROR(_xll.RssMarket($A771,"時価総額"),"")</f>
        <v/>
      </c>
      <c r="G771" s="75" t="e">
        <f>T20D35746[[#This Row],[時価総額]]/T20D35746[[#This Row],[現在値]]</f>
        <v>#VALUE!</v>
      </c>
      <c r="H771" s="20"/>
      <c r="I771" s="38"/>
      <c r="J771" s="20"/>
      <c r="K771" s="33"/>
      <c r="N771" s="89"/>
      <c r="O771" s="125" t="e">
        <f>ROUND(
 ((IF(OR(R771="",R771&lt;=0),20,R771)/20)
  *(L771/15))
 /(IFERROR(IF(H771&gt;0,H771,15),15)/15)
 *100,0)</f>
        <v>#REF!</v>
      </c>
      <c r="P771" s="125" t="e">
        <f>ROUND(((R771/20)*(L771/15)*(S771/15)*(1+W771/200))/(H771/15)*100,0)</f>
        <v>#REF!</v>
      </c>
      <c r="Q771" s="147" t="e">
        <f>T20D35746[[#This Row],[スコア⑤]]/T20D35746[[#This Row],[スコア③]]</f>
        <v>#REF!</v>
      </c>
      <c r="R771" s="76" t="e">
        <f>#REF!+#REF!</f>
        <v>#REF!</v>
      </c>
      <c r="W771" s="109" t="e">
        <f>(T20D35746[[#This Row],[現金及び預金（億）]]-T20D35746[[#This Row],[負債（億）]])/T20D35746[[#This Row],[総資産]]*100</f>
        <v>#DIV/0!</v>
      </c>
    </row>
    <row r="772" spans="3:23" x14ac:dyDescent="0.25">
      <c r="C772" s="71" t="str">
        <f>IFERROR(_xll.RssMarket($A772,"市場部名称"),"")</f>
        <v/>
      </c>
      <c r="D772" s="55"/>
      <c r="E772" s="55" t="str">
        <f>IFERROR(_xll.RssMarket($A772,"前日比"),"")</f>
        <v/>
      </c>
      <c r="F772" s="75" t="str">
        <f>IFERROR(_xll.RssMarket($A772,"時価総額"),"")</f>
        <v/>
      </c>
      <c r="G772" s="75" t="e">
        <f>T20D35746[[#This Row],[時価総額]]/T20D35746[[#This Row],[現在値]]</f>
        <v>#VALUE!</v>
      </c>
      <c r="H772" s="20"/>
      <c r="I772" s="38"/>
      <c r="J772" s="20"/>
      <c r="K772" s="33"/>
      <c r="N772" s="89"/>
      <c r="O772" s="125" t="e">
        <f>ROUND(
 ((IF(OR(R772="",R772&lt;=0),20,R772)/20)
  *(L772/15))
 /(IFERROR(IF(H772&gt;0,H772,15),15)/15)
 *100,0)</f>
        <v>#REF!</v>
      </c>
      <c r="P772" s="125" t="e">
        <f>ROUND(((R772/20)*(L772/15)*(S772/15)*(1+W772/200))/(H772/15)*100,0)</f>
        <v>#REF!</v>
      </c>
      <c r="Q772" s="147" t="e">
        <f>T20D35746[[#This Row],[スコア⑤]]/T20D35746[[#This Row],[スコア③]]</f>
        <v>#REF!</v>
      </c>
      <c r="R772" s="76" t="e">
        <f>#REF!+#REF!</f>
        <v>#REF!</v>
      </c>
      <c r="W772" s="109" t="e">
        <f>(T20D35746[[#This Row],[現金及び預金（億）]]-T20D35746[[#This Row],[負債（億）]])/T20D35746[[#This Row],[総資産]]*100</f>
        <v>#DIV/0!</v>
      </c>
    </row>
    <row r="773" spans="3:23" x14ac:dyDescent="0.25">
      <c r="C773" s="71" t="str">
        <f>IFERROR(_xll.RssMarket($A773,"市場部名称"),"")</f>
        <v/>
      </c>
      <c r="D773" s="55"/>
      <c r="E773" s="55" t="str">
        <f>IFERROR(_xll.RssMarket($A773,"前日比"),"")</f>
        <v/>
      </c>
      <c r="F773" s="75" t="str">
        <f>IFERROR(_xll.RssMarket($A773,"時価総額"),"")</f>
        <v/>
      </c>
      <c r="G773" s="75" t="e">
        <f>T20D35746[[#This Row],[時価総額]]/T20D35746[[#This Row],[現在値]]</f>
        <v>#VALUE!</v>
      </c>
      <c r="H773" s="20"/>
      <c r="I773" s="38"/>
      <c r="J773" s="20"/>
      <c r="K773" s="33"/>
      <c r="N773" s="89"/>
      <c r="O773" s="125" t="e">
        <f>ROUND(
 ((IF(OR(R773="",R773&lt;=0),20,R773)/20)
  *(L773/15))
 /(IFERROR(IF(H773&gt;0,H773,15),15)/15)
 *100,0)</f>
        <v>#REF!</v>
      </c>
      <c r="P773" s="125" t="e">
        <f>ROUND(((R773/20)*(L773/15)*(S773/15)*(1+W773/200))/(H773/15)*100,0)</f>
        <v>#REF!</v>
      </c>
      <c r="Q773" s="147" t="e">
        <f>T20D35746[[#This Row],[スコア⑤]]/T20D35746[[#This Row],[スコア③]]</f>
        <v>#REF!</v>
      </c>
      <c r="R773" s="76" t="e">
        <f>#REF!+#REF!</f>
        <v>#REF!</v>
      </c>
      <c r="W773" s="109" t="e">
        <f>(T20D35746[[#This Row],[現金及び預金（億）]]-T20D35746[[#This Row],[負債（億）]])/T20D35746[[#This Row],[総資産]]*100</f>
        <v>#DIV/0!</v>
      </c>
    </row>
    <row r="774" spans="3:23" x14ac:dyDescent="0.25">
      <c r="C774" s="71" t="str">
        <f>IFERROR(_xll.RssMarket($A774,"市場部名称"),"")</f>
        <v/>
      </c>
      <c r="D774" s="55"/>
      <c r="E774" s="55" t="str">
        <f>IFERROR(_xll.RssMarket($A774,"前日比"),"")</f>
        <v/>
      </c>
      <c r="F774" s="75" t="str">
        <f>IFERROR(_xll.RssMarket($A774,"時価総額"),"")</f>
        <v/>
      </c>
      <c r="G774" s="75" t="e">
        <f>T20D35746[[#This Row],[時価総額]]/T20D35746[[#This Row],[現在値]]</f>
        <v>#VALUE!</v>
      </c>
      <c r="H774" s="20"/>
      <c r="I774" s="38"/>
      <c r="J774" s="20"/>
      <c r="K774" s="33"/>
      <c r="N774" s="89"/>
      <c r="O774" s="125" t="e">
        <f>ROUND(
 ((IF(OR(R774="",R774&lt;=0),20,R774)/20)
  *(L774/15))
 /(IFERROR(IF(H774&gt;0,H774,15),15)/15)
 *100,0)</f>
        <v>#REF!</v>
      </c>
      <c r="P774" s="125" t="e">
        <f>ROUND(((R774/20)*(L774/15)*(S774/15)*(1+W774/200))/(H774/15)*100,0)</f>
        <v>#REF!</v>
      </c>
      <c r="Q774" s="147" t="e">
        <f>T20D35746[[#This Row],[スコア⑤]]/T20D35746[[#This Row],[スコア③]]</f>
        <v>#REF!</v>
      </c>
      <c r="R774" s="76" t="e">
        <f>#REF!+#REF!</f>
        <v>#REF!</v>
      </c>
      <c r="W774" s="109" t="e">
        <f>(T20D35746[[#This Row],[現金及び預金（億）]]-T20D35746[[#This Row],[負債（億）]])/T20D35746[[#This Row],[総資産]]*100</f>
        <v>#DIV/0!</v>
      </c>
    </row>
    <row r="775" spans="3:23" x14ac:dyDescent="0.25">
      <c r="C775" s="71" t="str">
        <f>IFERROR(_xll.RssMarket($A775,"市場部名称"),"")</f>
        <v/>
      </c>
      <c r="D775" s="55"/>
      <c r="E775" s="55" t="str">
        <f>IFERROR(_xll.RssMarket($A775,"前日比"),"")</f>
        <v/>
      </c>
      <c r="F775" s="75" t="str">
        <f>IFERROR(_xll.RssMarket($A775,"時価総額"),"")</f>
        <v/>
      </c>
      <c r="G775" s="75" t="e">
        <f>T20D35746[[#This Row],[時価総額]]/T20D35746[[#This Row],[現在値]]</f>
        <v>#VALUE!</v>
      </c>
      <c r="H775" s="20"/>
      <c r="I775" s="38"/>
      <c r="J775" s="20"/>
      <c r="K775" s="33"/>
      <c r="N775" s="89"/>
      <c r="O775" s="125" t="e">
        <f>ROUND(
 ((IF(OR(R775="",R775&lt;=0),20,R775)/20)
  *(L775/15))
 /(IFERROR(IF(H775&gt;0,H775,15),15)/15)
 *100,0)</f>
        <v>#REF!</v>
      </c>
      <c r="P775" s="125" t="e">
        <f>ROUND(((R775/20)*(L775/15)*(S775/15)*(1+W775/200))/(H775/15)*100,0)</f>
        <v>#REF!</v>
      </c>
      <c r="Q775" s="147" t="e">
        <f>T20D35746[[#This Row],[スコア⑤]]/T20D35746[[#This Row],[スコア③]]</f>
        <v>#REF!</v>
      </c>
      <c r="R775" s="76" t="e">
        <f>#REF!+#REF!</f>
        <v>#REF!</v>
      </c>
      <c r="W775" s="109" t="e">
        <f>(T20D35746[[#This Row],[現金及び預金（億）]]-T20D35746[[#This Row],[負債（億）]])/T20D35746[[#This Row],[総資産]]*100</f>
        <v>#DIV/0!</v>
      </c>
    </row>
    <row r="776" spans="3:23" x14ac:dyDescent="0.25">
      <c r="C776" s="71" t="str">
        <f>IFERROR(_xll.RssMarket($A776,"市場部名称"),"")</f>
        <v/>
      </c>
      <c r="D776" s="55"/>
      <c r="E776" s="55" t="str">
        <f>IFERROR(_xll.RssMarket($A776,"前日比"),"")</f>
        <v/>
      </c>
      <c r="F776" s="75" t="str">
        <f>IFERROR(_xll.RssMarket($A776,"時価総額"),"")</f>
        <v/>
      </c>
      <c r="G776" s="75" t="e">
        <f>T20D35746[[#This Row],[時価総額]]/T20D35746[[#This Row],[現在値]]</f>
        <v>#VALUE!</v>
      </c>
      <c r="H776" s="20"/>
      <c r="I776" s="38"/>
      <c r="J776" s="20"/>
      <c r="K776" s="33"/>
      <c r="N776" s="89"/>
      <c r="O776" s="125" t="e">
        <f>ROUND(
 ((IF(OR(R776="",R776&lt;=0),20,R776)/20)
  *(L776/15))
 /(IFERROR(IF(H776&gt;0,H776,15),15)/15)
 *100,0)</f>
        <v>#REF!</v>
      </c>
      <c r="P776" s="125" t="e">
        <f>ROUND(((R776/20)*(L776/15)*(S776/15)*(1+W776/200))/(H776/15)*100,0)</f>
        <v>#REF!</v>
      </c>
      <c r="Q776" s="147" t="e">
        <f>T20D35746[[#This Row],[スコア⑤]]/T20D35746[[#This Row],[スコア③]]</f>
        <v>#REF!</v>
      </c>
      <c r="R776" s="76" t="e">
        <f>#REF!+#REF!</f>
        <v>#REF!</v>
      </c>
      <c r="W776" s="109" t="e">
        <f>(T20D35746[[#This Row],[現金及び預金（億）]]-T20D35746[[#This Row],[負債（億）]])/T20D35746[[#This Row],[総資産]]*100</f>
        <v>#DIV/0!</v>
      </c>
    </row>
    <row r="777" spans="3:23" x14ac:dyDescent="0.25">
      <c r="C777" s="71" t="str">
        <f>IFERROR(_xll.RssMarket($A777,"市場部名称"),"")</f>
        <v/>
      </c>
      <c r="D777" s="55"/>
      <c r="E777" s="55" t="str">
        <f>IFERROR(_xll.RssMarket($A777,"前日比"),"")</f>
        <v/>
      </c>
      <c r="F777" s="75" t="str">
        <f>IFERROR(_xll.RssMarket($A777,"時価総額"),"")</f>
        <v/>
      </c>
      <c r="G777" s="75" t="e">
        <f>T20D35746[[#This Row],[時価総額]]/T20D35746[[#This Row],[現在値]]</f>
        <v>#VALUE!</v>
      </c>
      <c r="H777" s="20"/>
      <c r="I777" s="38"/>
      <c r="J777" s="20"/>
      <c r="K777" s="33"/>
      <c r="N777" s="89"/>
      <c r="O777" s="125" t="e">
        <f>ROUND(
 ((IF(OR(R777="",R777&lt;=0),20,R777)/20)
  *(L777/15))
 /(IFERROR(IF(H777&gt;0,H777,15),15)/15)
 *100,0)</f>
        <v>#REF!</v>
      </c>
      <c r="P777" s="125" t="e">
        <f>ROUND(((R777/20)*(L777/15)*(S777/15)*(1+W777/200))/(H777/15)*100,0)</f>
        <v>#REF!</v>
      </c>
      <c r="Q777" s="147" t="e">
        <f>T20D35746[[#This Row],[スコア⑤]]/T20D35746[[#This Row],[スコア③]]</f>
        <v>#REF!</v>
      </c>
      <c r="R777" s="76" t="e">
        <f>#REF!+#REF!</f>
        <v>#REF!</v>
      </c>
      <c r="W777" s="109" t="e">
        <f>(T20D35746[[#This Row],[現金及び預金（億）]]-T20D35746[[#This Row],[負債（億）]])/T20D35746[[#This Row],[総資産]]*100</f>
        <v>#DIV/0!</v>
      </c>
    </row>
    <row r="778" spans="3:23" x14ac:dyDescent="0.25">
      <c r="C778" s="71" t="str">
        <f>IFERROR(_xll.RssMarket($A778,"市場部名称"),"")</f>
        <v/>
      </c>
      <c r="D778" s="55"/>
      <c r="E778" s="55" t="str">
        <f>IFERROR(_xll.RssMarket($A778,"前日比"),"")</f>
        <v/>
      </c>
      <c r="F778" s="75" t="str">
        <f>IFERROR(_xll.RssMarket($A778,"時価総額"),"")</f>
        <v/>
      </c>
      <c r="G778" s="75" t="e">
        <f>T20D35746[[#This Row],[時価総額]]/T20D35746[[#This Row],[現在値]]</f>
        <v>#VALUE!</v>
      </c>
      <c r="H778" s="20"/>
      <c r="I778" s="38"/>
      <c r="J778" s="20"/>
      <c r="K778" s="33"/>
      <c r="N778" s="89"/>
      <c r="O778" s="125" t="e">
        <f>ROUND(
 ((IF(OR(R778="",R778&lt;=0),20,R778)/20)
  *(L778/15))
 /(IFERROR(IF(H778&gt;0,H778,15),15)/15)
 *100,0)</f>
        <v>#REF!</v>
      </c>
      <c r="P778" s="125" t="e">
        <f>ROUND(((R778/20)*(L778/15)*(S778/15)*(1+W778/200))/(H778/15)*100,0)</f>
        <v>#REF!</v>
      </c>
      <c r="Q778" s="147" t="e">
        <f>T20D35746[[#This Row],[スコア⑤]]/T20D35746[[#This Row],[スコア③]]</f>
        <v>#REF!</v>
      </c>
      <c r="R778" s="76" t="e">
        <f>#REF!+#REF!</f>
        <v>#REF!</v>
      </c>
      <c r="W778" s="109" t="e">
        <f>(T20D35746[[#This Row],[現金及び預金（億）]]-T20D35746[[#This Row],[負債（億）]])/T20D35746[[#This Row],[総資産]]*100</f>
        <v>#DIV/0!</v>
      </c>
    </row>
    <row r="779" spans="3:23" x14ac:dyDescent="0.25">
      <c r="C779" s="71" t="str">
        <f>IFERROR(_xll.RssMarket($A779,"市場部名称"),"")</f>
        <v/>
      </c>
      <c r="D779" s="55"/>
      <c r="E779" s="55" t="str">
        <f>IFERROR(_xll.RssMarket($A779,"前日比"),"")</f>
        <v/>
      </c>
      <c r="F779" s="75" t="str">
        <f>IFERROR(_xll.RssMarket($A779,"時価総額"),"")</f>
        <v/>
      </c>
      <c r="G779" s="75" t="e">
        <f>T20D35746[[#This Row],[時価総額]]/T20D35746[[#This Row],[現在値]]</f>
        <v>#VALUE!</v>
      </c>
      <c r="H779" s="20"/>
      <c r="I779" s="38"/>
      <c r="J779" s="20"/>
      <c r="K779" s="33"/>
      <c r="N779" s="89"/>
      <c r="O779" s="125" t="e">
        <f>ROUND(
 ((IF(OR(R779="",R779&lt;=0),20,R779)/20)
  *(L779/15))
 /(IFERROR(IF(H779&gt;0,H779,15),15)/15)
 *100,0)</f>
        <v>#REF!</v>
      </c>
      <c r="P779" s="125" t="e">
        <f>ROUND(((R779/20)*(L779/15)*(S779/15)*(1+W779/200))/(H779/15)*100,0)</f>
        <v>#REF!</v>
      </c>
      <c r="Q779" s="147" t="e">
        <f>T20D35746[[#This Row],[スコア⑤]]/T20D35746[[#This Row],[スコア③]]</f>
        <v>#REF!</v>
      </c>
      <c r="R779" s="76" t="e">
        <f>#REF!+#REF!</f>
        <v>#REF!</v>
      </c>
      <c r="W779" s="109" t="e">
        <f>(T20D35746[[#This Row],[現金及び預金（億）]]-T20D35746[[#This Row],[負債（億）]])/T20D35746[[#This Row],[総資産]]*100</f>
        <v>#DIV/0!</v>
      </c>
    </row>
    <row r="780" spans="3:23" x14ac:dyDescent="0.25">
      <c r="C780" s="71" t="str">
        <f>IFERROR(_xll.RssMarket($A780,"市場部名称"),"")</f>
        <v/>
      </c>
      <c r="D780" s="55"/>
      <c r="E780" s="55" t="str">
        <f>IFERROR(_xll.RssMarket($A780,"前日比"),"")</f>
        <v/>
      </c>
      <c r="F780" s="75" t="str">
        <f>IFERROR(_xll.RssMarket($A780,"時価総額"),"")</f>
        <v/>
      </c>
      <c r="G780" s="75" t="e">
        <f>T20D35746[[#This Row],[時価総額]]/T20D35746[[#This Row],[現在値]]</f>
        <v>#VALUE!</v>
      </c>
      <c r="H780" s="20"/>
      <c r="I780" s="38"/>
      <c r="J780" s="20"/>
      <c r="K780" s="33"/>
      <c r="N780" s="89"/>
      <c r="O780" s="125" t="e">
        <f>ROUND(
 ((IF(OR(R780="",R780&lt;=0),20,R780)/20)
  *(L780/15))
 /(IFERROR(IF(H780&gt;0,H780,15),15)/15)
 *100,0)</f>
        <v>#REF!</v>
      </c>
      <c r="P780" s="125" t="e">
        <f>ROUND(((R780/20)*(L780/15)*(S780/15)*(1+W780/200))/(H780/15)*100,0)</f>
        <v>#REF!</v>
      </c>
      <c r="Q780" s="147" t="e">
        <f>T20D35746[[#This Row],[スコア⑤]]/T20D35746[[#This Row],[スコア③]]</f>
        <v>#REF!</v>
      </c>
      <c r="R780" s="76" t="e">
        <f>#REF!+#REF!</f>
        <v>#REF!</v>
      </c>
      <c r="W780" s="109" t="e">
        <f>(T20D35746[[#This Row],[現金及び預金（億）]]-T20D35746[[#This Row],[負債（億）]])/T20D35746[[#This Row],[総資産]]*100</f>
        <v>#DIV/0!</v>
      </c>
    </row>
    <row r="781" spans="3:23" x14ac:dyDescent="0.25">
      <c r="C781" s="71" t="str">
        <f>IFERROR(_xll.RssMarket($A781,"市場部名称"),"")</f>
        <v/>
      </c>
      <c r="D781" s="55"/>
      <c r="E781" s="55" t="str">
        <f>IFERROR(_xll.RssMarket($A781,"前日比"),"")</f>
        <v/>
      </c>
      <c r="F781" s="75" t="str">
        <f>IFERROR(_xll.RssMarket($A781,"時価総額"),"")</f>
        <v/>
      </c>
      <c r="G781" s="75" t="e">
        <f>T20D35746[[#This Row],[時価総額]]/T20D35746[[#This Row],[現在値]]</f>
        <v>#VALUE!</v>
      </c>
      <c r="H781" s="20"/>
      <c r="I781" s="38"/>
      <c r="J781" s="20"/>
      <c r="K781" s="33"/>
      <c r="N781" s="89"/>
      <c r="O781" s="125" t="e">
        <f>ROUND(
 ((IF(OR(R781="",R781&lt;=0),20,R781)/20)
  *(L781/15))
 /(IFERROR(IF(H781&gt;0,H781,15),15)/15)
 *100,0)</f>
        <v>#REF!</v>
      </c>
      <c r="P781" s="125" t="e">
        <f>ROUND(((R781/20)*(L781/15)*(S781/15)*(1+W781/200))/(H781/15)*100,0)</f>
        <v>#REF!</v>
      </c>
      <c r="Q781" s="147" t="e">
        <f>T20D35746[[#This Row],[スコア⑤]]/T20D35746[[#This Row],[スコア③]]</f>
        <v>#REF!</v>
      </c>
      <c r="R781" s="76" t="e">
        <f>#REF!+#REF!</f>
        <v>#REF!</v>
      </c>
      <c r="W781" s="109" t="e">
        <f>(T20D35746[[#This Row],[現金及び預金（億）]]-T20D35746[[#This Row],[負債（億）]])/T20D35746[[#This Row],[総資産]]*100</f>
        <v>#DIV/0!</v>
      </c>
    </row>
    <row r="782" spans="3:23" x14ac:dyDescent="0.25">
      <c r="C782" s="71" t="str">
        <f>IFERROR(_xll.RssMarket($A782,"市場部名称"),"")</f>
        <v/>
      </c>
      <c r="D782" s="55"/>
      <c r="E782" s="55" t="str">
        <f>IFERROR(_xll.RssMarket($A782,"前日比"),"")</f>
        <v/>
      </c>
      <c r="F782" s="75" t="str">
        <f>IFERROR(_xll.RssMarket($A782,"時価総額"),"")</f>
        <v/>
      </c>
      <c r="G782" s="75" t="e">
        <f>T20D35746[[#This Row],[時価総額]]/T20D35746[[#This Row],[現在値]]</f>
        <v>#VALUE!</v>
      </c>
      <c r="H782" s="20"/>
      <c r="I782" s="38"/>
      <c r="J782" s="20"/>
      <c r="K782" s="33"/>
      <c r="N782" s="89"/>
      <c r="O782" s="125" t="e">
        <f>ROUND(
 ((IF(OR(R782="",R782&lt;=0),20,R782)/20)
  *(L782/15))
 /(IFERROR(IF(H782&gt;0,H782,15),15)/15)
 *100,0)</f>
        <v>#REF!</v>
      </c>
      <c r="P782" s="125" t="e">
        <f>ROUND(((R782/20)*(L782/15)*(S782/15)*(1+W782/200))/(H782/15)*100,0)</f>
        <v>#REF!</v>
      </c>
      <c r="Q782" s="147" t="e">
        <f>T20D35746[[#This Row],[スコア⑤]]/T20D35746[[#This Row],[スコア③]]</f>
        <v>#REF!</v>
      </c>
      <c r="R782" s="76" t="e">
        <f>#REF!+#REF!</f>
        <v>#REF!</v>
      </c>
      <c r="W782" s="109" t="e">
        <f>(T20D35746[[#This Row],[現金及び預金（億）]]-T20D35746[[#This Row],[負債（億）]])/T20D35746[[#This Row],[総資産]]*100</f>
        <v>#DIV/0!</v>
      </c>
    </row>
    <row r="783" spans="3:23" x14ac:dyDescent="0.25">
      <c r="C783" s="71" t="str">
        <f>IFERROR(_xll.RssMarket($A783,"市場部名称"),"")</f>
        <v/>
      </c>
      <c r="D783" s="55"/>
      <c r="E783" s="55" t="str">
        <f>IFERROR(_xll.RssMarket($A783,"前日比"),"")</f>
        <v/>
      </c>
      <c r="F783" s="75" t="str">
        <f>IFERROR(_xll.RssMarket($A783,"時価総額"),"")</f>
        <v/>
      </c>
      <c r="G783" s="75" t="e">
        <f>T20D35746[[#This Row],[時価総額]]/T20D35746[[#This Row],[現在値]]</f>
        <v>#VALUE!</v>
      </c>
      <c r="H783" s="20"/>
      <c r="I783" s="38"/>
      <c r="J783" s="20"/>
      <c r="K783" s="33"/>
      <c r="N783" s="89"/>
      <c r="O783" s="125" t="e">
        <f>ROUND(
 ((IF(OR(R783="",R783&lt;=0),20,R783)/20)
  *(L783/15))
 /(IFERROR(IF(H783&gt;0,H783,15),15)/15)
 *100,0)</f>
        <v>#REF!</v>
      </c>
      <c r="P783" s="125" t="e">
        <f>ROUND(((R783/20)*(L783/15)*(S783/15)*(1+W783/200))/(H783/15)*100,0)</f>
        <v>#REF!</v>
      </c>
      <c r="Q783" s="147" t="e">
        <f>T20D35746[[#This Row],[スコア⑤]]/T20D35746[[#This Row],[スコア③]]</f>
        <v>#REF!</v>
      </c>
      <c r="R783" s="76" t="e">
        <f>#REF!+#REF!</f>
        <v>#REF!</v>
      </c>
      <c r="W783" s="109" t="e">
        <f>(T20D35746[[#This Row],[現金及び預金（億）]]-T20D35746[[#This Row],[負債（億）]])/T20D35746[[#This Row],[総資産]]*100</f>
        <v>#DIV/0!</v>
      </c>
    </row>
    <row r="784" spans="3:23" x14ac:dyDescent="0.25">
      <c r="C784" s="71" t="str">
        <f>IFERROR(_xll.RssMarket($A784,"市場部名称"),"")</f>
        <v/>
      </c>
      <c r="D784" s="55"/>
      <c r="E784" s="55" t="str">
        <f>IFERROR(_xll.RssMarket($A784,"前日比"),"")</f>
        <v/>
      </c>
      <c r="F784" s="75" t="str">
        <f>IFERROR(_xll.RssMarket($A784,"時価総額"),"")</f>
        <v/>
      </c>
      <c r="G784" s="75" t="e">
        <f>T20D35746[[#This Row],[時価総額]]/T20D35746[[#This Row],[現在値]]</f>
        <v>#VALUE!</v>
      </c>
      <c r="H784" s="20"/>
      <c r="I784" s="38"/>
      <c r="J784" s="20"/>
      <c r="K784" s="33"/>
      <c r="N784" s="89"/>
      <c r="O784" s="125" t="e">
        <f>ROUND(
 ((IF(OR(R784="",R784&lt;=0),20,R784)/20)
  *(L784/15))
 /(IFERROR(IF(H784&gt;0,H784,15),15)/15)
 *100,0)</f>
        <v>#REF!</v>
      </c>
      <c r="P784" s="125" t="e">
        <f>ROUND(((R784/20)*(L784/15)*(S784/15)*(1+W784/200))/(H784/15)*100,0)</f>
        <v>#REF!</v>
      </c>
      <c r="Q784" s="147" t="e">
        <f>T20D35746[[#This Row],[スコア⑤]]/T20D35746[[#This Row],[スコア③]]</f>
        <v>#REF!</v>
      </c>
      <c r="R784" s="76" t="e">
        <f>#REF!+#REF!</f>
        <v>#REF!</v>
      </c>
      <c r="W784" s="109" t="e">
        <f>(T20D35746[[#This Row],[現金及び預金（億）]]-T20D35746[[#This Row],[負債（億）]])/T20D35746[[#This Row],[総資産]]*100</f>
        <v>#DIV/0!</v>
      </c>
    </row>
    <row r="785" spans="3:23" x14ac:dyDescent="0.25">
      <c r="C785" s="71" t="str">
        <f>IFERROR(_xll.RssMarket($A785,"市場部名称"),"")</f>
        <v/>
      </c>
      <c r="D785" s="55"/>
      <c r="E785" s="55" t="str">
        <f>IFERROR(_xll.RssMarket($A785,"前日比"),"")</f>
        <v/>
      </c>
      <c r="F785" s="75" t="str">
        <f>IFERROR(_xll.RssMarket($A785,"時価総額"),"")</f>
        <v/>
      </c>
      <c r="G785" s="75" t="e">
        <f>T20D35746[[#This Row],[時価総額]]/T20D35746[[#This Row],[現在値]]</f>
        <v>#VALUE!</v>
      </c>
      <c r="H785" s="20"/>
      <c r="I785" s="38"/>
      <c r="J785" s="20"/>
      <c r="K785" s="33"/>
      <c r="N785" s="89"/>
      <c r="O785" s="125" t="e">
        <f>ROUND(
 ((IF(OR(R785="",R785&lt;=0),20,R785)/20)
  *(L785/15))
 /(IFERROR(IF(H785&gt;0,H785,15),15)/15)
 *100,0)</f>
        <v>#REF!</v>
      </c>
      <c r="P785" s="125" t="e">
        <f>ROUND(((R785/20)*(L785/15)*(S785/15)*(1+W785/200))/(H785/15)*100,0)</f>
        <v>#REF!</v>
      </c>
      <c r="Q785" s="147" t="e">
        <f>T20D35746[[#This Row],[スコア⑤]]/T20D35746[[#This Row],[スコア③]]</f>
        <v>#REF!</v>
      </c>
      <c r="R785" s="76" t="e">
        <f>#REF!+#REF!</f>
        <v>#REF!</v>
      </c>
      <c r="W785" s="109" t="e">
        <f>(T20D35746[[#This Row],[現金及び預金（億）]]-T20D35746[[#This Row],[負債（億）]])/T20D35746[[#This Row],[総資産]]*100</f>
        <v>#DIV/0!</v>
      </c>
    </row>
    <row r="786" spans="3:23" x14ac:dyDescent="0.25">
      <c r="C786" s="71" t="str">
        <f>IFERROR(_xll.RssMarket($A786,"市場部名称"),"")</f>
        <v/>
      </c>
      <c r="D786" s="55"/>
      <c r="E786" s="55" t="str">
        <f>IFERROR(_xll.RssMarket($A786,"前日比"),"")</f>
        <v/>
      </c>
      <c r="F786" s="75" t="str">
        <f>IFERROR(_xll.RssMarket($A786,"時価総額"),"")</f>
        <v/>
      </c>
      <c r="G786" s="75" t="e">
        <f>T20D35746[[#This Row],[時価総額]]/T20D35746[[#This Row],[現在値]]</f>
        <v>#VALUE!</v>
      </c>
      <c r="H786" s="20"/>
      <c r="I786" s="38"/>
      <c r="J786" s="20"/>
      <c r="K786" s="33"/>
      <c r="N786" s="89"/>
      <c r="O786" s="125" t="e">
        <f>ROUND(
 ((IF(OR(R786="",R786&lt;=0),20,R786)/20)
  *(L786/15))
 /(IFERROR(IF(H786&gt;0,H786,15),15)/15)
 *100,0)</f>
        <v>#REF!</v>
      </c>
      <c r="P786" s="125" t="e">
        <f>ROUND(((R786/20)*(L786/15)*(S786/15)*(1+W786/200))/(H786/15)*100,0)</f>
        <v>#REF!</v>
      </c>
      <c r="Q786" s="147" t="e">
        <f>T20D35746[[#This Row],[スコア⑤]]/T20D35746[[#This Row],[スコア③]]</f>
        <v>#REF!</v>
      </c>
      <c r="R786" s="76" t="e">
        <f>#REF!+#REF!</f>
        <v>#REF!</v>
      </c>
      <c r="W786" s="109" t="e">
        <f>(T20D35746[[#This Row],[現金及び預金（億）]]-T20D35746[[#This Row],[負債（億）]])/T20D35746[[#This Row],[総資産]]*100</f>
        <v>#DIV/0!</v>
      </c>
    </row>
    <row r="787" spans="3:23" x14ac:dyDescent="0.25">
      <c r="C787" s="71" t="str">
        <f>IFERROR(_xll.RssMarket($A787,"市場部名称"),"")</f>
        <v/>
      </c>
      <c r="D787" s="55"/>
      <c r="E787" s="55" t="str">
        <f>IFERROR(_xll.RssMarket($A787,"前日比"),"")</f>
        <v/>
      </c>
      <c r="F787" s="75" t="str">
        <f>IFERROR(_xll.RssMarket($A787,"時価総額"),"")</f>
        <v/>
      </c>
      <c r="G787" s="75" t="e">
        <f>T20D35746[[#This Row],[時価総額]]/T20D35746[[#This Row],[現在値]]</f>
        <v>#VALUE!</v>
      </c>
      <c r="H787" s="20"/>
      <c r="I787" s="38"/>
      <c r="J787" s="20"/>
      <c r="K787" s="33"/>
      <c r="N787" s="89"/>
      <c r="O787" s="125" t="e">
        <f>ROUND(
 ((IF(OR(R787="",R787&lt;=0),20,R787)/20)
  *(L787/15))
 /(IFERROR(IF(H787&gt;0,H787,15),15)/15)
 *100,0)</f>
        <v>#REF!</v>
      </c>
      <c r="P787" s="125" t="e">
        <f>ROUND(((R787/20)*(L787/15)*(S787/15)*(1+W787/200))/(H787/15)*100,0)</f>
        <v>#REF!</v>
      </c>
      <c r="Q787" s="147" t="e">
        <f>T20D35746[[#This Row],[スコア⑤]]/T20D35746[[#This Row],[スコア③]]</f>
        <v>#REF!</v>
      </c>
      <c r="R787" s="76" t="e">
        <f>#REF!+#REF!</f>
        <v>#REF!</v>
      </c>
      <c r="W787" s="109" t="e">
        <f>(T20D35746[[#This Row],[現金及び預金（億）]]-T20D35746[[#This Row],[負債（億）]])/T20D35746[[#This Row],[総資産]]*100</f>
        <v>#DIV/0!</v>
      </c>
    </row>
    <row r="788" spans="3:23" x14ac:dyDescent="0.25">
      <c r="C788" s="71" t="str">
        <f>IFERROR(_xll.RssMarket($A788,"市場部名称"),"")</f>
        <v/>
      </c>
      <c r="D788" s="55"/>
      <c r="E788" s="55" t="str">
        <f>IFERROR(_xll.RssMarket($A788,"前日比"),"")</f>
        <v/>
      </c>
      <c r="F788" s="75" t="str">
        <f>IFERROR(_xll.RssMarket($A788,"時価総額"),"")</f>
        <v/>
      </c>
      <c r="G788" s="75" t="e">
        <f>T20D35746[[#This Row],[時価総額]]/T20D35746[[#This Row],[現在値]]</f>
        <v>#VALUE!</v>
      </c>
      <c r="H788" s="20"/>
      <c r="I788" s="38"/>
      <c r="J788" s="20"/>
      <c r="K788" s="33"/>
      <c r="N788" s="89"/>
      <c r="O788" s="125" t="e">
        <f>ROUND(
 ((IF(OR(R788="",R788&lt;=0),20,R788)/20)
  *(L788/15))
 /(IFERROR(IF(H788&gt;0,H788,15),15)/15)
 *100,0)</f>
        <v>#REF!</v>
      </c>
      <c r="P788" s="125" t="e">
        <f>ROUND(((R788/20)*(L788/15)*(S788/15)*(1+W788/200))/(H788/15)*100,0)</f>
        <v>#REF!</v>
      </c>
      <c r="Q788" s="147" t="e">
        <f>T20D35746[[#This Row],[スコア⑤]]/T20D35746[[#This Row],[スコア③]]</f>
        <v>#REF!</v>
      </c>
      <c r="R788" s="76" t="e">
        <f>#REF!+#REF!</f>
        <v>#REF!</v>
      </c>
      <c r="W788" s="109" t="e">
        <f>(T20D35746[[#This Row],[現金及び預金（億）]]-T20D35746[[#This Row],[負債（億）]])/T20D35746[[#This Row],[総資産]]*100</f>
        <v>#DIV/0!</v>
      </c>
    </row>
    <row r="789" spans="3:23" x14ac:dyDescent="0.25">
      <c r="C789" s="71" t="str">
        <f>IFERROR(_xll.RssMarket($A789,"市場部名称"),"")</f>
        <v/>
      </c>
      <c r="D789" s="55"/>
      <c r="E789" s="55" t="str">
        <f>IFERROR(_xll.RssMarket($A789,"前日比"),"")</f>
        <v/>
      </c>
      <c r="F789" s="75" t="str">
        <f>IFERROR(_xll.RssMarket($A789,"時価総額"),"")</f>
        <v/>
      </c>
      <c r="G789" s="75" t="e">
        <f>T20D35746[[#This Row],[時価総額]]/T20D35746[[#This Row],[現在値]]</f>
        <v>#VALUE!</v>
      </c>
      <c r="H789" s="20"/>
      <c r="I789" s="38"/>
      <c r="J789" s="20"/>
      <c r="K789" s="33"/>
      <c r="N789" s="89"/>
      <c r="O789" s="125" t="e">
        <f>ROUND(
 ((IF(OR(R789="",R789&lt;=0),20,R789)/20)
  *(L789/15))
 /(IFERROR(IF(H789&gt;0,H789,15),15)/15)
 *100,0)</f>
        <v>#REF!</v>
      </c>
      <c r="P789" s="125" t="e">
        <f>ROUND(((R789/20)*(L789/15)*(S789/15)*(1+W789/200))/(H789/15)*100,0)</f>
        <v>#REF!</v>
      </c>
      <c r="Q789" s="147" t="e">
        <f>T20D35746[[#This Row],[スコア⑤]]/T20D35746[[#This Row],[スコア③]]</f>
        <v>#REF!</v>
      </c>
      <c r="R789" s="76" t="e">
        <f>#REF!+#REF!</f>
        <v>#REF!</v>
      </c>
      <c r="W789" s="109" t="e">
        <f>(T20D35746[[#This Row],[現金及び預金（億）]]-T20D35746[[#This Row],[負債（億）]])/T20D35746[[#This Row],[総資産]]*100</f>
        <v>#DIV/0!</v>
      </c>
    </row>
    <row r="790" spans="3:23" x14ac:dyDescent="0.25">
      <c r="C790" s="71" t="str">
        <f>IFERROR(_xll.RssMarket($A790,"市場部名称"),"")</f>
        <v/>
      </c>
      <c r="D790" s="55"/>
      <c r="E790" s="55" t="str">
        <f>IFERROR(_xll.RssMarket($A790,"前日比"),"")</f>
        <v/>
      </c>
      <c r="F790" s="75" t="str">
        <f>IFERROR(_xll.RssMarket($A790,"時価総額"),"")</f>
        <v/>
      </c>
      <c r="G790" s="75" t="e">
        <f>T20D35746[[#This Row],[時価総額]]/T20D35746[[#This Row],[現在値]]</f>
        <v>#VALUE!</v>
      </c>
      <c r="H790" s="20"/>
      <c r="I790" s="38"/>
      <c r="J790" s="20"/>
      <c r="K790" s="33"/>
      <c r="N790" s="89"/>
      <c r="O790" s="125" t="e">
        <f>ROUND(
 ((IF(OR(R790="",R790&lt;=0),20,R790)/20)
  *(L790/15))
 /(IFERROR(IF(H790&gt;0,H790,15),15)/15)
 *100,0)</f>
        <v>#REF!</v>
      </c>
      <c r="P790" s="125" t="e">
        <f>ROUND(((R790/20)*(L790/15)*(S790/15)*(1+W790/200))/(H790/15)*100,0)</f>
        <v>#REF!</v>
      </c>
      <c r="Q790" s="147" t="e">
        <f>T20D35746[[#This Row],[スコア⑤]]/T20D35746[[#This Row],[スコア③]]</f>
        <v>#REF!</v>
      </c>
      <c r="R790" s="76" t="e">
        <f>#REF!+#REF!</f>
        <v>#REF!</v>
      </c>
      <c r="W790" s="109" t="e">
        <f>(T20D35746[[#This Row],[現金及び預金（億）]]-T20D35746[[#This Row],[負債（億）]])/T20D35746[[#This Row],[総資産]]*100</f>
        <v>#DIV/0!</v>
      </c>
    </row>
    <row r="791" spans="3:23" x14ac:dyDescent="0.25">
      <c r="C791" s="71" t="str">
        <f>IFERROR(_xll.RssMarket($A791,"市場部名称"),"")</f>
        <v/>
      </c>
      <c r="D791" s="55"/>
      <c r="E791" s="55" t="str">
        <f>IFERROR(_xll.RssMarket($A791,"前日比"),"")</f>
        <v/>
      </c>
      <c r="F791" s="75" t="str">
        <f>IFERROR(_xll.RssMarket($A791,"時価総額"),"")</f>
        <v/>
      </c>
      <c r="G791" s="75" t="e">
        <f>T20D35746[[#This Row],[時価総額]]/T20D35746[[#This Row],[現在値]]</f>
        <v>#VALUE!</v>
      </c>
      <c r="H791" s="20"/>
      <c r="I791" s="38"/>
      <c r="J791" s="20"/>
      <c r="K791" s="33"/>
      <c r="N791" s="89"/>
      <c r="O791" s="125" t="e">
        <f>ROUND(
 ((IF(OR(R791="",R791&lt;=0),20,R791)/20)
  *(L791/15))
 /(IFERROR(IF(H791&gt;0,H791,15),15)/15)
 *100,0)</f>
        <v>#REF!</v>
      </c>
      <c r="P791" s="125" t="e">
        <f>ROUND(((R791/20)*(L791/15)*(S791/15)*(1+W791/200))/(H791/15)*100,0)</f>
        <v>#REF!</v>
      </c>
      <c r="Q791" s="147" t="e">
        <f>T20D35746[[#This Row],[スコア⑤]]/T20D35746[[#This Row],[スコア③]]</f>
        <v>#REF!</v>
      </c>
      <c r="R791" s="76" t="e">
        <f>#REF!+#REF!</f>
        <v>#REF!</v>
      </c>
      <c r="W791" s="109" t="e">
        <f>(T20D35746[[#This Row],[現金及び預金（億）]]-T20D35746[[#This Row],[負債（億）]])/T20D35746[[#This Row],[総資産]]*100</f>
        <v>#DIV/0!</v>
      </c>
    </row>
    <row r="792" spans="3:23" x14ac:dyDescent="0.25">
      <c r="C792" s="71" t="str">
        <f>IFERROR(_xll.RssMarket($A792,"市場部名称"),"")</f>
        <v/>
      </c>
      <c r="D792" s="55"/>
      <c r="E792" s="55" t="str">
        <f>IFERROR(_xll.RssMarket($A792,"前日比"),"")</f>
        <v/>
      </c>
      <c r="F792" s="75" t="str">
        <f>IFERROR(_xll.RssMarket($A792,"時価総額"),"")</f>
        <v/>
      </c>
      <c r="G792" s="75" t="e">
        <f>T20D35746[[#This Row],[時価総額]]/T20D35746[[#This Row],[現在値]]</f>
        <v>#VALUE!</v>
      </c>
      <c r="H792" s="20"/>
      <c r="I792" s="38"/>
      <c r="J792" s="20"/>
      <c r="K792" s="33"/>
      <c r="N792" s="89"/>
      <c r="O792" s="125" t="e">
        <f>ROUND(
 ((IF(OR(R792="",R792&lt;=0),20,R792)/20)
  *(L792/15))
 /(IFERROR(IF(H792&gt;0,H792,15),15)/15)
 *100,0)</f>
        <v>#REF!</v>
      </c>
      <c r="P792" s="125" t="e">
        <f>ROUND(((R792/20)*(L792/15)*(S792/15)*(1+W792/200))/(H792/15)*100,0)</f>
        <v>#REF!</v>
      </c>
      <c r="Q792" s="147" t="e">
        <f>T20D35746[[#This Row],[スコア⑤]]/T20D35746[[#This Row],[スコア③]]</f>
        <v>#REF!</v>
      </c>
      <c r="R792" s="76" t="e">
        <f>#REF!+#REF!</f>
        <v>#REF!</v>
      </c>
      <c r="W792" s="109" t="e">
        <f>(T20D35746[[#This Row],[現金及び預金（億）]]-T20D35746[[#This Row],[負債（億）]])/T20D35746[[#This Row],[総資産]]*100</f>
        <v>#DIV/0!</v>
      </c>
    </row>
    <row r="793" spans="3:23" x14ac:dyDescent="0.25">
      <c r="C793" s="71" t="str">
        <f>IFERROR(_xll.RssMarket($A793,"市場部名称"),"")</f>
        <v/>
      </c>
      <c r="D793" s="55"/>
      <c r="E793" s="55" t="str">
        <f>IFERROR(_xll.RssMarket($A793,"前日比"),"")</f>
        <v/>
      </c>
      <c r="F793" s="75" t="str">
        <f>IFERROR(_xll.RssMarket($A793,"時価総額"),"")</f>
        <v/>
      </c>
      <c r="G793" s="75" t="e">
        <f>T20D35746[[#This Row],[時価総額]]/T20D35746[[#This Row],[現在値]]</f>
        <v>#VALUE!</v>
      </c>
      <c r="H793" s="20"/>
      <c r="I793" s="38"/>
      <c r="J793" s="20"/>
      <c r="K793" s="33"/>
      <c r="N793" s="89"/>
      <c r="O793" s="125" t="e">
        <f>ROUND(
 ((IF(OR(R793="",R793&lt;=0),20,R793)/20)
  *(L793/15))
 /(IFERROR(IF(H793&gt;0,H793,15),15)/15)
 *100,0)</f>
        <v>#REF!</v>
      </c>
      <c r="P793" s="125" t="e">
        <f>ROUND(((R793/20)*(L793/15)*(S793/15)*(1+W793/200))/(H793/15)*100,0)</f>
        <v>#REF!</v>
      </c>
      <c r="Q793" s="147" t="e">
        <f>T20D35746[[#This Row],[スコア⑤]]/T20D35746[[#This Row],[スコア③]]</f>
        <v>#REF!</v>
      </c>
      <c r="R793" s="76" t="e">
        <f>#REF!+#REF!</f>
        <v>#REF!</v>
      </c>
      <c r="W793" s="109" t="e">
        <f>(T20D35746[[#This Row],[現金及び預金（億）]]-T20D35746[[#This Row],[負債（億）]])/T20D35746[[#This Row],[総資産]]*100</f>
        <v>#DIV/0!</v>
      </c>
    </row>
    <row r="794" spans="3:23" x14ac:dyDescent="0.25">
      <c r="C794" s="71" t="str">
        <f>IFERROR(_xll.RssMarket($A794,"市場部名称"),"")</f>
        <v/>
      </c>
      <c r="D794" s="55"/>
      <c r="E794" s="55" t="str">
        <f>IFERROR(_xll.RssMarket($A794,"前日比"),"")</f>
        <v/>
      </c>
      <c r="F794" s="75" t="str">
        <f>IFERROR(_xll.RssMarket($A794,"時価総額"),"")</f>
        <v/>
      </c>
      <c r="G794" s="75" t="e">
        <f>T20D35746[[#This Row],[時価総額]]/T20D35746[[#This Row],[現在値]]</f>
        <v>#VALUE!</v>
      </c>
      <c r="H794" s="20"/>
      <c r="I794" s="38"/>
      <c r="J794" s="20"/>
      <c r="K794" s="33"/>
      <c r="N794" s="89"/>
      <c r="O794" s="125" t="e">
        <f>ROUND(
 ((IF(OR(R794="",R794&lt;=0),20,R794)/20)
  *(L794/15))
 /(IFERROR(IF(H794&gt;0,H794,15),15)/15)
 *100,0)</f>
        <v>#REF!</v>
      </c>
      <c r="P794" s="125" t="e">
        <f>ROUND(((R794/20)*(L794/15)*(S794/15)*(1+W794/200))/(H794/15)*100,0)</f>
        <v>#REF!</v>
      </c>
      <c r="Q794" s="147" t="e">
        <f>T20D35746[[#This Row],[スコア⑤]]/T20D35746[[#This Row],[スコア③]]</f>
        <v>#REF!</v>
      </c>
      <c r="R794" s="76" t="e">
        <f>#REF!+#REF!</f>
        <v>#REF!</v>
      </c>
      <c r="W794" s="109" t="e">
        <f>(T20D35746[[#This Row],[現金及び預金（億）]]-T20D35746[[#This Row],[負債（億）]])/T20D35746[[#This Row],[総資産]]*100</f>
        <v>#DIV/0!</v>
      </c>
    </row>
    <row r="795" spans="3:23" x14ac:dyDescent="0.25">
      <c r="C795" s="71" t="str">
        <f>IFERROR(_xll.RssMarket($A795,"市場部名称"),"")</f>
        <v/>
      </c>
      <c r="D795" s="55"/>
      <c r="E795" s="55" t="str">
        <f>IFERROR(_xll.RssMarket($A795,"前日比"),"")</f>
        <v/>
      </c>
      <c r="F795" s="75" t="str">
        <f>IFERROR(_xll.RssMarket($A795,"時価総額"),"")</f>
        <v/>
      </c>
      <c r="G795" s="75" t="e">
        <f>T20D35746[[#This Row],[時価総額]]/T20D35746[[#This Row],[現在値]]</f>
        <v>#VALUE!</v>
      </c>
      <c r="H795" s="20"/>
      <c r="I795" s="38"/>
      <c r="J795" s="20"/>
      <c r="K795" s="33"/>
      <c r="N795" s="89"/>
      <c r="O795" s="125" t="e">
        <f>ROUND(
 ((IF(OR(R795="",R795&lt;=0),20,R795)/20)
  *(L795/15))
 /(IFERROR(IF(H795&gt;0,H795,15),15)/15)
 *100,0)</f>
        <v>#REF!</v>
      </c>
      <c r="P795" s="125" t="e">
        <f>ROUND(((R795/20)*(L795/15)*(S795/15)*(1+W795/200))/(H795/15)*100,0)</f>
        <v>#REF!</v>
      </c>
      <c r="Q795" s="147" t="e">
        <f>T20D35746[[#This Row],[スコア⑤]]/T20D35746[[#This Row],[スコア③]]</f>
        <v>#REF!</v>
      </c>
      <c r="R795" s="76" t="e">
        <f>#REF!+#REF!</f>
        <v>#REF!</v>
      </c>
      <c r="W795" s="109" t="e">
        <f>(T20D35746[[#This Row],[現金及び預金（億）]]-T20D35746[[#This Row],[負債（億）]])/T20D35746[[#This Row],[総資産]]*100</f>
        <v>#DIV/0!</v>
      </c>
    </row>
    <row r="796" spans="3:23" x14ac:dyDescent="0.25">
      <c r="C796" s="71" t="str">
        <f>IFERROR(_xll.RssMarket($A796,"市場部名称"),"")</f>
        <v/>
      </c>
      <c r="D796" s="55"/>
      <c r="E796" s="55" t="str">
        <f>IFERROR(_xll.RssMarket($A796,"前日比"),"")</f>
        <v/>
      </c>
      <c r="F796" s="75" t="str">
        <f>IFERROR(_xll.RssMarket($A796,"時価総額"),"")</f>
        <v/>
      </c>
      <c r="G796" s="75" t="e">
        <f>T20D35746[[#This Row],[時価総額]]/T20D35746[[#This Row],[現在値]]</f>
        <v>#VALUE!</v>
      </c>
      <c r="H796" s="20"/>
      <c r="I796" s="38"/>
      <c r="J796" s="20"/>
      <c r="K796" s="33"/>
      <c r="N796" s="89"/>
      <c r="O796" s="125" t="e">
        <f>ROUND(
 ((IF(OR(R796="",R796&lt;=0),20,R796)/20)
  *(L796/15))
 /(IFERROR(IF(H796&gt;0,H796,15),15)/15)
 *100,0)</f>
        <v>#REF!</v>
      </c>
      <c r="P796" s="125" t="e">
        <f>ROUND(((R796/20)*(L796/15)*(S796/15)*(1+W796/200))/(H796/15)*100,0)</f>
        <v>#REF!</v>
      </c>
      <c r="Q796" s="147" t="e">
        <f>T20D35746[[#This Row],[スコア⑤]]/T20D35746[[#This Row],[スコア③]]</f>
        <v>#REF!</v>
      </c>
      <c r="R796" s="76" t="e">
        <f>#REF!+#REF!</f>
        <v>#REF!</v>
      </c>
      <c r="W796" s="109" t="e">
        <f>(T20D35746[[#This Row],[現金及び預金（億）]]-T20D35746[[#This Row],[負債（億）]])/T20D35746[[#This Row],[総資産]]*100</f>
        <v>#DIV/0!</v>
      </c>
    </row>
    <row r="797" spans="3:23" x14ac:dyDescent="0.25">
      <c r="C797" s="71" t="str">
        <f>IFERROR(_xll.RssMarket($A797,"市場部名称"),"")</f>
        <v/>
      </c>
      <c r="D797" s="55"/>
      <c r="E797" s="55" t="str">
        <f>IFERROR(_xll.RssMarket($A797,"前日比"),"")</f>
        <v/>
      </c>
      <c r="F797" s="75" t="str">
        <f>IFERROR(_xll.RssMarket($A797,"時価総額"),"")</f>
        <v/>
      </c>
      <c r="G797" s="75" t="e">
        <f>T20D35746[[#This Row],[時価総額]]/T20D35746[[#This Row],[現在値]]</f>
        <v>#VALUE!</v>
      </c>
      <c r="H797" s="20"/>
      <c r="I797" s="38"/>
      <c r="J797" s="20"/>
      <c r="K797" s="33"/>
      <c r="N797" s="89"/>
      <c r="O797" s="125" t="e">
        <f>ROUND(
 ((IF(OR(R797="",R797&lt;=0),20,R797)/20)
  *(L797/15))
 /(IFERROR(IF(H797&gt;0,H797,15),15)/15)
 *100,0)</f>
        <v>#REF!</v>
      </c>
      <c r="P797" s="125" t="e">
        <f>ROUND(((R797/20)*(L797/15)*(S797/15)*(1+W797/200))/(H797/15)*100,0)</f>
        <v>#REF!</v>
      </c>
      <c r="Q797" s="147" t="e">
        <f>T20D35746[[#This Row],[スコア⑤]]/T20D35746[[#This Row],[スコア③]]</f>
        <v>#REF!</v>
      </c>
      <c r="R797" s="76" t="e">
        <f>#REF!+#REF!</f>
        <v>#REF!</v>
      </c>
      <c r="W797" s="109" t="e">
        <f>(T20D35746[[#This Row],[現金及び預金（億）]]-T20D35746[[#This Row],[負債（億）]])/T20D35746[[#This Row],[総資産]]*100</f>
        <v>#DIV/0!</v>
      </c>
    </row>
    <row r="798" spans="3:23" x14ac:dyDescent="0.25">
      <c r="C798" s="71" t="str">
        <f>IFERROR(_xll.RssMarket($A798,"市場部名称"),"")</f>
        <v/>
      </c>
      <c r="D798" s="55"/>
      <c r="E798" s="55" t="str">
        <f>IFERROR(_xll.RssMarket($A798,"前日比"),"")</f>
        <v/>
      </c>
      <c r="F798" s="75" t="str">
        <f>IFERROR(_xll.RssMarket($A798,"時価総額"),"")</f>
        <v/>
      </c>
      <c r="G798" s="75" t="e">
        <f>T20D35746[[#This Row],[時価総額]]/T20D35746[[#This Row],[現在値]]</f>
        <v>#VALUE!</v>
      </c>
      <c r="H798" s="20"/>
      <c r="I798" s="38"/>
      <c r="J798" s="20"/>
      <c r="K798" s="33"/>
      <c r="N798" s="89"/>
      <c r="O798" s="125" t="e">
        <f>ROUND(
 ((IF(OR(R798="",R798&lt;=0),20,R798)/20)
  *(L798/15))
 /(IFERROR(IF(H798&gt;0,H798,15),15)/15)
 *100,0)</f>
        <v>#REF!</v>
      </c>
      <c r="P798" s="125" t="e">
        <f>ROUND(((R798/20)*(L798/15)*(S798/15)*(1+W798/200))/(H798/15)*100,0)</f>
        <v>#REF!</v>
      </c>
      <c r="Q798" s="147" t="e">
        <f>T20D35746[[#This Row],[スコア⑤]]/T20D35746[[#This Row],[スコア③]]</f>
        <v>#REF!</v>
      </c>
      <c r="R798" s="76" t="e">
        <f>#REF!+#REF!</f>
        <v>#REF!</v>
      </c>
      <c r="W798" s="109" t="e">
        <f>(T20D35746[[#This Row],[現金及び預金（億）]]-T20D35746[[#This Row],[負債（億）]])/T20D35746[[#This Row],[総資産]]*100</f>
        <v>#DIV/0!</v>
      </c>
    </row>
    <row r="799" spans="3:23" x14ac:dyDescent="0.25">
      <c r="C799" s="71" t="str">
        <f>IFERROR(_xll.RssMarket($A799,"市場部名称"),"")</f>
        <v/>
      </c>
      <c r="D799" s="55"/>
      <c r="E799" s="55" t="str">
        <f>IFERROR(_xll.RssMarket($A799,"前日比"),"")</f>
        <v/>
      </c>
      <c r="F799" s="75" t="str">
        <f>IFERROR(_xll.RssMarket($A799,"時価総額"),"")</f>
        <v/>
      </c>
      <c r="G799" s="75" t="e">
        <f>T20D35746[[#This Row],[時価総額]]/T20D35746[[#This Row],[現在値]]</f>
        <v>#VALUE!</v>
      </c>
      <c r="H799" s="20"/>
      <c r="I799" s="38"/>
      <c r="J799" s="20"/>
      <c r="K799" s="33"/>
      <c r="N799" s="89"/>
      <c r="O799" s="125" t="e">
        <f>ROUND(
 ((IF(OR(R799="",R799&lt;=0),20,R799)/20)
  *(L799/15))
 /(IFERROR(IF(H799&gt;0,H799,15),15)/15)
 *100,0)</f>
        <v>#REF!</v>
      </c>
      <c r="P799" s="125" t="e">
        <f>ROUND(((R799/20)*(L799/15)*(S799/15)*(1+W799/200))/(H799/15)*100,0)</f>
        <v>#REF!</v>
      </c>
      <c r="Q799" s="147" t="e">
        <f>T20D35746[[#This Row],[スコア⑤]]/T20D35746[[#This Row],[スコア③]]</f>
        <v>#REF!</v>
      </c>
      <c r="R799" s="76" t="e">
        <f>#REF!+#REF!</f>
        <v>#REF!</v>
      </c>
      <c r="W799" s="109" t="e">
        <f>(T20D35746[[#This Row],[現金及び預金（億）]]-T20D35746[[#This Row],[負債（億）]])/T20D35746[[#This Row],[総資産]]*100</f>
        <v>#DIV/0!</v>
      </c>
    </row>
    <row r="800" spans="3:23" x14ac:dyDescent="0.25">
      <c r="C800" s="71" t="str">
        <f>IFERROR(_xll.RssMarket($A800,"市場部名称"),"")</f>
        <v/>
      </c>
      <c r="D800" s="55"/>
      <c r="E800" s="55" t="str">
        <f>IFERROR(_xll.RssMarket($A800,"前日比"),"")</f>
        <v/>
      </c>
      <c r="F800" s="75" t="str">
        <f>IFERROR(_xll.RssMarket($A800,"時価総額"),"")</f>
        <v/>
      </c>
      <c r="G800" s="75" t="e">
        <f>T20D35746[[#This Row],[時価総額]]/T20D35746[[#This Row],[現在値]]</f>
        <v>#VALUE!</v>
      </c>
      <c r="H800" s="20"/>
      <c r="I800" s="38"/>
      <c r="J800" s="20"/>
      <c r="K800" s="33"/>
      <c r="N800" s="89"/>
      <c r="O800" s="125" t="e">
        <f>ROUND(
 ((IF(OR(R800="",R800&lt;=0),20,R800)/20)
  *(L800/15))
 /(IFERROR(IF(H800&gt;0,H800,15),15)/15)
 *100,0)</f>
        <v>#REF!</v>
      </c>
      <c r="P800" s="125" t="e">
        <f>ROUND(((R800/20)*(L800/15)*(S800/15)*(1+W800/200))/(H800/15)*100,0)</f>
        <v>#REF!</v>
      </c>
      <c r="Q800" s="147" t="e">
        <f>T20D35746[[#This Row],[スコア⑤]]/T20D35746[[#This Row],[スコア③]]</f>
        <v>#REF!</v>
      </c>
      <c r="R800" s="76" t="e">
        <f>#REF!+#REF!</f>
        <v>#REF!</v>
      </c>
      <c r="W800" s="109" t="e">
        <f>(T20D35746[[#This Row],[現金及び預金（億）]]-T20D35746[[#This Row],[負債（億）]])/T20D35746[[#This Row],[総資産]]*100</f>
        <v>#DIV/0!</v>
      </c>
    </row>
    <row r="801" spans="3:23" x14ac:dyDescent="0.25">
      <c r="C801" s="71" t="str">
        <f>IFERROR(_xll.RssMarket($A801,"市場部名称"),"")</f>
        <v/>
      </c>
      <c r="D801" s="55"/>
      <c r="E801" s="55" t="str">
        <f>IFERROR(_xll.RssMarket($A801,"前日比"),"")</f>
        <v/>
      </c>
      <c r="F801" s="75" t="str">
        <f>IFERROR(_xll.RssMarket($A801,"時価総額"),"")</f>
        <v/>
      </c>
      <c r="G801" s="75" t="e">
        <f>T20D35746[[#This Row],[時価総額]]/T20D35746[[#This Row],[現在値]]</f>
        <v>#VALUE!</v>
      </c>
      <c r="H801" s="20"/>
      <c r="I801" s="38"/>
      <c r="J801" s="20"/>
      <c r="K801" s="33"/>
      <c r="N801" s="89"/>
      <c r="O801" s="125" t="e">
        <f>ROUND(
 ((IF(OR(R801="",R801&lt;=0),20,R801)/20)
  *(L801/15))
 /(IFERROR(IF(H801&gt;0,H801,15),15)/15)
 *100,0)</f>
        <v>#REF!</v>
      </c>
      <c r="P801" s="125" t="e">
        <f>ROUND(((R801/20)*(L801/15)*(S801/15)*(1+W801/200))/(H801/15)*100,0)</f>
        <v>#REF!</v>
      </c>
      <c r="Q801" s="147" t="e">
        <f>T20D35746[[#This Row],[スコア⑤]]/T20D35746[[#This Row],[スコア③]]</f>
        <v>#REF!</v>
      </c>
      <c r="R801" s="76" t="e">
        <f>#REF!+#REF!</f>
        <v>#REF!</v>
      </c>
      <c r="W801" s="109" t="e">
        <f>(T20D35746[[#This Row],[現金及び預金（億）]]-T20D35746[[#This Row],[負債（億）]])/T20D35746[[#This Row],[総資産]]*100</f>
        <v>#DIV/0!</v>
      </c>
    </row>
    <row r="802" spans="3:23" x14ac:dyDescent="0.25">
      <c r="C802" s="71" t="str">
        <f>IFERROR(_xll.RssMarket($A802,"市場部名称"),"")</f>
        <v/>
      </c>
      <c r="D802" s="55"/>
      <c r="E802" s="55" t="str">
        <f>IFERROR(_xll.RssMarket($A802,"前日比"),"")</f>
        <v/>
      </c>
      <c r="F802" s="75" t="str">
        <f>IFERROR(_xll.RssMarket($A802,"時価総額"),"")</f>
        <v/>
      </c>
      <c r="G802" s="75" t="e">
        <f>T20D35746[[#This Row],[時価総額]]/T20D35746[[#This Row],[現在値]]</f>
        <v>#VALUE!</v>
      </c>
      <c r="H802" s="20"/>
      <c r="I802" s="38"/>
      <c r="J802" s="20"/>
      <c r="K802" s="33"/>
      <c r="N802" s="89"/>
      <c r="O802" s="125" t="e">
        <f>ROUND(
 ((IF(OR(R802="",R802&lt;=0),20,R802)/20)
  *(L802/15))
 /(IFERROR(IF(H802&gt;0,H802,15),15)/15)
 *100,0)</f>
        <v>#REF!</v>
      </c>
      <c r="P802" s="125" t="e">
        <f>ROUND(((R802/20)*(L802/15)*(S802/15)*(1+W802/200))/(H802/15)*100,0)</f>
        <v>#REF!</v>
      </c>
      <c r="Q802" s="147" t="e">
        <f>T20D35746[[#This Row],[スコア⑤]]/T20D35746[[#This Row],[スコア③]]</f>
        <v>#REF!</v>
      </c>
      <c r="R802" s="76" t="e">
        <f>#REF!+#REF!</f>
        <v>#REF!</v>
      </c>
      <c r="W802" s="109" t="e">
        <f>(T20D35746[[#This Row],[現金及び預金（億）]]-T20D35746[[#This Row],[負債（億）]])/T20D35746[[#This Row],[総資産]]*100</f>
        <v>#DIV/0!</v>
      </c>
    </row>
    <row r="803" spans="3:23" x14ac:dyDescent="0.25">
      <c r="C803" s="71" t="str">
        <f>IFERROR(_xll.RssMarket($A803,"市場部名称"),"")</f>
        <v/>
      </c>
      <c r="D803" s="55"/>
      <c r="E803" s="55" t="str">
        <f>IFERROR(_xll.RssMarket($A803,"前日比"),"")</f>
        <v/>
      </c>
      <c r="F803" s="75" t="str">
        <f>IFERROR(_xll.RssMarket($A803,"時価総額"),"")</f>
        <v/>
      </c>
      <c r="G803" s="75" t="e">
        <f>T20D35746[[#This Row],[時価総額]]/T20D35746[[#This Row],[現在値]]</f>
        <v>#VALUE!</v>
      </c>
      <c r="H803" s="20"/>
      <c r="I803" s="38"/>
      <c r="J803" s="20"/>
      <c r="K803" s="33"/>
      <c r="N803" s="89"/>
      <c r="O803" s="125" t="e">
        <f>ROUND(
 ((IF(OR(R803="",R803&lt;=0),20,R803)/20)
  *(L803/15))
 /(IFERROR(IF(H803&gt;0,H803,15),15)/15)
 *100,0)</f>
        <v>#REF!</v>
      </c>
      <c r="P803" s="125" t="e">
        <f>ROUND(((R803/20)*(L803/15)*(S803/15)*(1+W803/200))/(H803/15)*100,0)</f>
        <v>#REF!</v>
      </c>
      <c r="Q803" s="147" t="e">
        <f>T20D35746[[#This Row],[スコア⑤]]/T20D35746[[#This Row],[スコア③]]</f>
        <v>#REF!</v>
      </c>
      <c r="R803" s="76" t="e">
        <f>#REF!+#REF!</f>
        <v>#REF!</v>
      </c>
      <c r="W803" s="109" t="e">
        <f>(T20D35746[[#This Row],[現金及び預金（億）]]-T20D35746[[#This Row],[負債（億）]])/T20D35746[[#This Row],[総資産]]*100</f>
        <v>#DIV/0!</v>
      </c>
    </row>
    <row r="804" spans="3:23" x14ac:dyDescent="0.25">
      <c r="C804" s="71" t="str">
        <f>IFERROR(_xll.RssMarket($A804,"市場部名称"),"")</f>
        <v/>
      </c>
      <c r="D804" s="55"/>
      <c r="E804" s="55" t="str">
        <f>IFERROR(_xll.RssMarket($A804,"前日比"),"")</f>
        <v/>
      </c>
      <c r="F804" s="75" t="str">
        <f>IFERROR(_xll.RssMarket($A804,"時価総額"),"")</f>
        <v/>
      </c>
      <c r="G804" s="75" t="e">
        <f>T20D35746[[#This Row],[時価総額]]/T20D35746[[#This Row],[現在値]]</f>
        <v>#VALUE!</v>
      </c>
      <c r="H804" s="20"/>
      <c r="I804" s="38"/>
      <c r="J804" s="20"/>
      <c r="K804" s="33"/>
      <c r="N804" s="89"/>
      <c r="O804" s="125" t="e">
        <f>ROUND(
 ((IF(OR(R804="",R804&lt;=0),20,R804)/20)
  *(L804/15))
 /(IFERROR(IF(H804&gt;0,H804,15),15)/15)
 *100,0)</f>
        <v>#REF!</v>
      </c>
      <c r="P804" s="125" t="e">
        <f>ROUND(((R804/20)*(L804/15)*(S804/15)*(1+W804/200))/(H804/15)*100,0)</f>
        <v>#REF!</v>
      </c>
      <c r="Q804" s="147" t="e">
        <f>T20D35746[[#This Row],[スコア⑤]]/T20D35746[[#This Row],[スコア③]]</f>
        <v>#REF!</v>
      </c>
      <c r="R804" s="76" t="e">
        <f>#REF!+#REF!</f>
        <v>#REF!</v>
      </c>
      <c r="W804" s="109" t="e">
        <f>(T20D35746[[#This Row],[現金及び預金（億）]]-T20D35746[[#This Row],[負債（億）]])/T20D35746[[#This Row],[総資産]]*100</f>
        <v>#DIV/0!</v>
      </c>
    </row>
    <row r="805" spans="3:23" x14ac:dyDescent="0.25">
      <c r="C805" s="71" t="str">
        <f>IFERROR(_xll.RssMarket($A805,"市場部名称"),"")</f>
        <v/>
      </c>
      <c r="D805" s="55"/>
      <c r="E805" s="55" t="str">
        <f>IFERROR(_xll.RssMarket($A805,"前日比"),"")</f>
        <v/>
      </c>
      <c r="F805" s="75" t="str">
        <f>IFERROR(_xll.RssMarket($A805,"時価総額"),"")</f>
        <v/>
      </c>
      <c r="G805" s="75" t="e">
        <f>T20D35746[[#This Row],[時価総額]]/T20D35746[[#This Row],[現在値]]</f>
        <v>#VALUE!</v>
      </c>
      <c r="H805" s="20"/>
      <c r="I805" s="38"/>
      <c r="J805" s="20"/>
      <c r="K805" s="33"/>
      <c r="N805" s="89"/>
      <c r="O805" s="125" t="e">
        <f>ROUND(
 ((IF(OR(R805="",R805&lt;=0),20,R805)/20)
  *(L805/15))
 /(IFERROR(IF(H805&gt;0,H805,15),15)/15)
 *100,0)</f>
        <v>#REF!</v>
      </c>
      <c r="P805" s="125" t="e">
        <f>ROUND(((R805/20)*(L805/15)*(S805/15)*(1+W805/200))/(H805/15)*100,0)</f>
        <v>#REF!</v>
      </c>
      <c r="Q805" s="147" t="e">
        <f>T20D35746[[#This Row],[スコア⑤]]/T20D35746[[#This Row],[スコア③]]</f>
        <v>#REF!</v>
      </c>
      <c r="R805" s="76" t="e">
        <f>#REF!+#REF!</f>
        <v>#REF!</v>
      </c>
      <c r="W805" s="109" t="e">
        <f>(T20D35746[[#This Row],[現金及び預金（億）]]-T20D35746[[#This Row],[負債（億）]])/T20D35746[[#This Row],[総資産]]*100</f>
        <v>#DIV/0!</v>
      </c>
    </row>
    <row r="806" spans="3:23" x14ac:dyDescent="0.25">
      <c r="C806" s="71" t="str">
        <f>IFERROR(_xll.RssMarket($A806,"市場部名称"),"")</f>
        <v/>
      </c>
      <c r="D806" s="55"/>
      <c r="E806" s="55" t="str">
        <f>IFERROR(_xll.RssMarket($A806,"前日比"),"")</f>
        <v/>
      </c>
      <c r="F806" s="75" t="str">
        <f>IFERROR(_xll.RssMarket($A806,"時価総額"),"")</f>
        <v/>
      </c>
      <c r="G806" s="75" t="e">
        <f>T20D35746[[#This Row],[時価総額]]/T20D35746[[#This Row],[現在値]]</f>
        <v>#VALUE!</v>
      </c>
      <c r="H806" s="20"/>
      <c r="I806" s="38"/>
      <c r="J806" s="20"/>
      <c r="K806" s="33"/>
      <c r="N806" s="89"/>
      <c r="O806" s="125" t="e">
        <f>ROUND(
 ((IF(OR(R806="",R806&lt;=0),20,R806)/20)
  *(L806/15))
 /(IFERROR(IF(H806&gt;0,H806,15),15)/15)
 *100,0)</f>
        <v>#REF!</v>
      </c>
      <c r="P806" s="125" t="e">
        <f>ROUND(((R806/20)*(L806/15)*(S806/15)*(1+W806/200))/(H806/15)*100,0)</f>
        <v>#REF!</v>
      </c>
      <c r="Q806" s="147" t="e">
        <f>T20D35746[[#This Row],[スコア⑤]]/T20D35746[[#This Row],[スコア③]]</f>
        <v>#REF!</v>
      </c>
      <c r="R806" s="76" t="e">
        <f>#REF!+#REF!</f>
        <v>#REF!</v>
      </c>
      <c r="W806" s="109" t="e">
        <f>(T20D35746[[#This Row],[現金及び預金（億）]]-T20D35746[[#This Row],[負債（億）]])/T20D35746[[#This Row],[総資産]]*100</f>
        <v>#DIV/0!</v>
      </c>
    </row>
    <row r="807" spans="3:23" x14ac:dyDescent="0.25">
      <c r="C807" s="71" t="str">
        <f>IFERROR(_xll.RssMarket($A807,"市場部名称"),"")</f>
        <v/>
      </c>
      <c r="D807" s="55"/>
      <c r="E807" s="55" t="str">
        <f>IFERROR(_xll.RssMarket($A807,"前日比"),"")</f>
        <v/>
      </c>
      <c r="F807" s="75" t="str">
        <f>IFERROR(_xll.RssMarket($A807,"時価総額"),"")</f>
        <v/>
      </c>
      <c r="G807" s="75" t="e">
        <f>T20D35746[[#This Row],[時価総額]]/T20D35746[[#This Row],[現在値]]</f>
        <v>#VALUE!</v>
      </c>
      <c r="H807" s="20"/>
      <c r="I807" s="38"/>
      <c r="J807" s="20"/>
      <c r="K807" s="33"/>
      <c r="N807" s="89"/>
      <c r="O807" s="125" t="e">
        <f>ROUND(
 ((IF(OR(R807="",R807&lt;=0),20,R807)/20)
  *(L807/15))
 /(IFERROR(IF(H807&gt;0,H807,15),15)/15)
 *100,0)</f>
        <v>#REF!</v>
      </c>
      <c r="P807" s="125" t="e">
        <f>ROUND(((R807/20)*(L807/15)*(S807/15)*(1+W807/200))/(H807/15)*100,0)</f>
        <v>#REF!</v>
      </c>
      <c r="Q807" s="147" t="e">
        <f>T20D35746[[#This Row],[スコア⑤]]/T20D35746[[#This Row],[スコア③]]</f>
        <v>#REF!</v>
      </c>
      <c r="R807" s="76" t="e">
        <f>#REF!+#REF!</f>
        <v>#REF!</v>
      </c>
      <c r="W807" s="109" t="e">
        <f>(T20D35746[[#This Row],[現金及び預金（億）]]-T20D35746[[#This Row],[負債（億）]])/T20D35746[[#This Row],[総資産]]*100</f>
        <v>#DIV/0!</v>
      </c>
    </row>
    <row r="808" spans="3:23" x14ac:dyDescent="0.25">
      <c r="C808" s="71" t="str">
        <f>IFERROR(_xll.RssMarket($A808,"市場部名称"),"")</f>
        <v/>
      </c>
      <c r="D808" s="55"/>
      <c r="E808" s="55" t="str">
        <f>IFERROR(_xll.RssMarket($A808,"前日比"),"")</f>
        <v/>
      </c>
      <c r="F808" s="75" t="str">
        <f>IFERROR(_xll.RssMarket($A808,"時価総額"),"")</f>
        <v/>
      </c>
      <c r="G808" s="75" t="e">
        <f>T20D35746[[#This Row],[時価総額]]/T20D35746[[#This Row],[現在値]]</f>
        <v>#VALUE!</v>
      </c>
      <c r="H808" s="20"/>
      <c r="I808" s="38"/>
      <c r="J808" s="20"/>
      <c r="K808" s="33"/>
      <c r="N808" s="89"/>
      <c r="O808" s="125" t="e">
        <f>ROUND(
 ((IF(OR(R808="",R808&lt;=0),20,R808)/20)
  *(L808/15))
 /(IFERROR(IF(H808&gt;0,H808,15),15)/15)
 *100,0)</f>
        <v>#REF!</v>
      </c>
      <c r="P808" s="125" t="e">
        <f>ROUND(((R808/20)*(L808/15)*(S808/15)*(1+W808/200))/(H808/15)*100,0)</f>
        <v>#REF!</v>
      </c>
      <c r="Q808" s="147" t="e">
        <f>T20D35746[[#This Row],[スコア⑤]]/T20D35746[[#This Row],[スコア③]]</f>
        <v>#REF!</v>
      </c>
      <c r="R808" s="76" t="e">
        <f>#REF!+#REF!</f>
        <v>#REF!</v>
      </c>
      <c r="W808" s="109" t="e">
        <f>(T20D35746[[#This Row],[現金及び預金（億）]]-T20D35746[[#This Row],[負債（億）]])/T20D35746[[#This Row],[総資産]]*100</f>
        <v>#DIV/0!</v>
      </c>
    </row>
    <row r="809" spans="3:23" x14ac:dyDescent="0.25">
      <c r="C809" s="71" t="str">
        <f>IFERROR(_xll.RssMarket($A809,"市場部名称"),"")</f>
        <v/>
      </c>
      <c r="D809" s="55"/>
      <c r="E809" s="55" t="str">
        <f>IFERROR(_xll.RssMarket($A809,"前日比"),"")</f>
        <v/>
      </c>
      <c r="F809" s="75" t="str">
        <f>IFERROR(_xll.RssMarket($A809,"時価総額"),"")</f>
        <v/>
      </c>
      <c r="G809" s="75" t="e">
        <f>T20D35746[[#This Row],[時価総額]]/T20D35746[[#This Row],[現在値]]</f>
        <v>#VALUE!</v>
      </c>
      <c r="H809" s="20"/>
      <c r="I809" s="38"/>
      <c r="J809" s="20"/>
      <c r="K809" s="33"/>
      <c r="N809" s="89"/>
      <c r="O809" s="125" t="e">
        <f>ROUND(
 ((IF(OR(R809="",R809&lt;=0),20,R809)/20)
  *(L809/15))
 /(IFERROR(IF(H809&gt;0,H809,15),15)/15)
 *100,0)</f>
        <v>#REF!</v>
      </c>
      <c r="P809" s="125" t="e">
        <f>ROUND(((R809/20)*(L809/15)*(S809/15)*(1+W809/200))/(H809/15)*100,0)</f>
        <v>#REF!</v>
      </c>
      <c r="Q809" s="147" t="e">
        <f>T20D35746[[#This Row],[スコア⑤]]/T20D35746[[#This Row],[スコア③]]</f>
        <v>#REF!</v>
      </c>
      <c r="R809" s="76" t="e">
        <f>#REF!+#REF!</f>
        <v>#REF!</v>
      </c>
      <c r="W809" s="109" t="e">
        <f>(T20D35746[[#This Row],[現金及び預金（億）]]-T20D35746[[#This Row],[負債（億）]])/T20D35746[[#This Row],[総資産]]*100</f>
        <v>#DIV/0!</v>
      </c>
    </row>
    <row r="810" spans="3:23" x14ac:dyDescent="0.25">
      <c r="C810" s="71" t="str">
        <f>IFERROR(_xll.RssMarket($A810,"市場部名称"),"")</f>
        <v/>
      </c>
      <c r="D810" s="55"/>
      <c r="E810" s="55" t="str">
        <f>IFERROR(_xll.RssMarket($A810,"前日比"),"")</f>
        <v/>
      </c>
      <c r="F810" s="75" t="str">
        <f>IFERROR(_xll.RssMarket($A810,"時価総額"),"")</f>
        <v/>
      </c>
      <c r="G810" s="75" t="e">
        <f>T20D35746[[#This Row],[時価総額]]/T20D35746[[#This Row],[現在値]]</f>
        <v>#VALUE!</v>
      </c>
      <c r="H810" s="20"/>
      <c r="I810" s="38"/>
      <c r="J810" s="20"/>
      <c r="K810" s="33"/>
      <c r="N810" s="89"/>
      <c r="O810" s="125" t="e">
        <f>ROUND(
 ((IF(OR(R810="",R810&lt;=0),20,R810)/20)
  *(L810/15))
 /(IFERROR(IF(H810&gt;0,H810,15),15)/15)
 *100,0)</f>
        <v>#REF!</v>
      </c>
      <c r="P810" s="125" t="e">
        <f>ROUND(((R810/20)*(L810/15)*(S810/15)*(1+W810/200))/(H810/15)*100,0)</f>
        <v>#REF!</v>
      </c>
      <c r="Q810" s="147" t="e">
        <f>T20D35746[[#This Row],[スコア⑤]]/T20D35746[[#This Row],[スコア③]]</f>
        <v>#REF!</v>
      </c>
      <c r="R810" s="76" t="e">
        <f>#REF!+#REF!</f>
        <v>#REF!</v>
      </c>
      <c r="W810" s="109" t="e">
        <f>(T20D35746[[#This Row],[現金及び預金（億）]]-T20D35746[[#This Row],[負債（億）]])/T20D35746[[#This Row],[総資産]]*100</f>
        <v>#DIV/0!</v>
      </c>
    </row>
    <row r="811" spans="3:23" x14ac:dyDescent="0.25">
      <c r="C811" s="71" t="str">
        <f>IFERROR(_xll.RssMarket($A811,"市場部名称"),"")</f>
        <v/>
      </c>
      <c r="D811" s="55"/>
      <c r="E811" s="55" t="str">
        <f>IFERROR(_xll.RssMarket($A811,"前日比"),"")</f>
        <v/>
      </c>
      <c r="F811" s="75" t="str">
        <f>IFERROR(_xll.RssMarket($A811,"時価総額"),"")</f>
        <v/>
      </c>
      <c r="G811" s="75" t="e">
        <f>T20D35746[[#This Row],[時価総額]]/T20D35746[[#This Row],[現在値]]</f>
        <v>#VALUE!</v>
      </c>
      <c r="H811" s="20"/>
      <c r="I811" s="38"/>
      <c r="J811" s="20"/>
      <c r="K811" s="33"/>
      <c r="N811" s="89"/>
      <c r="O811" s="125" t="e">
        <f>ROUND(
 ((IF(OR(R811="",R811&lt;=0),20,R811)/20)
  *(L811/15))
 /(IFERROR(IF(H811&gt;0,H811,15),15)/15)
 *100,0)</f>
        <v>#REF!</v>
      </c>
      <c r="P811" s="125" t="e">
        <f>ROUND(((R811/20)*(L811/15)*(S811/15)*(1+W811/200))/(H811/15)*100,0)</f>
        <v>#REF!</v>
      </c>
      <c r="Q811" s="147" t="e">
        <f>T20D35746[[#This Row],[スコア⑤]]/T20D35746[[#This Row],[スコア③]]</f>
        <v>#REF!</v>
      </c>
      <c r="R811" s="76" t="e">
        <f>#REF!+#REF!</f>
        <v>#REF!</v>
      </c>
      <c r="W811" s="109" t="e">
        <f>(T20D35746[[#This Row],[現金及び預金（億）]]-T20D35746[[#This Row],[負債（億）]])/T20D35746[[#This Row],[総資産]]*100</f>
        <v>#DIV/0!</v>
      </c>
    </row>
    <row r="812" spans="3:23" x14ac:dyDescent="0.25">
      <c r="C812" s="71" t="str">
        <f>IFERROR(_xll.RssMarket($A812,"市場部名称"),"")</f>
        <v/>
      </c>
      <c r="D812" s="55"/>
      <c r="E812" s="55" t="str">
        <f>IFERROR(_xll.RssMarket($A812,"前日比"),"")</f>
        <v/>
      </c>
      <c r="F812" s="75" t="str">
        <f>IFERROR(_xll.RssMarket($A812,"時価総額"),"")</f>
        <v/>
      </c>
      <c r="G812" s="75" t="e">
        <f>T20D35746[[#This Row],[時価総額]]/T20D35746[[#This Row],[現在値]]</f>
        <v>#VALUE!</v>
      </c>
      <c r="H812" s="20"/>
      <c r="I812" s="38"/>
      <c r="J812" s="20"/>
      <c r="K812" s="33"/>
      <c r="N812" s="89"/>
      <c r="O812" s="125" t="e">
        <f>ROUND(
 ((IF(OR(R812="",R812&lt;=0),20,R812)/20)
  *(L812/15))
 /(IFERROR(IF(H812&gt;0,H812,15),15)/15)
 *100,0)</f>
        <v>#REF!</v>
      </c>
      <c r="P812" s="125" t="e">
        <f>ROUND(((R812/20)*(L812/15)*(S812/15)*(1+W812/200))/(H812/15)*100,0)</f>
        <v>#REF!</v>
      </c>
      <c r="Q812" s="147" t="e">
        <f>T20D35746[[#This Row],[スコア⑤]]/T20D35746[[#This Row],[スコア③]]</f>
        <v>#REF!</v>
      </c>
      <c r="R812" s="76" t="e">
        <f>#REF!+#REF!</f>
        <v>#REF!</v>
      </c>
      <c r="W812" s="109" t="e">
        <f>(T20D35746[[#This Row],[現金及び預金（億）]]-T20D35746[[#This Row],[負債（億）]])/T20D35746[[#This Row],[総資産]]*100</f>
        <v>#DIV/0!</v>
      </c>
    </row>
    <row r="813" spans="3:23" x14ac:dyDescent="0.25">
      <c r="C813" s="71" t="str">
        <f>IFERROR(_xll.RssMarket($A813,"市場部名称"),"")</f>
        <v/>
      </c>
      <c r="D813" s="55"/>
      <c r="E813" s="55" t="str">
        <f>IFERROR(_xll.RssMarket($A813,"前日比"),"")</f>
        <v/>
      </c>
      <c r="F813" s="75" t="str">
        <f>IFERROR(_xll.RssMarket($A813,"時価総額"),"")</f>
        <v/>
      </c>
      <c r="G813" s="75" t="e">
        <f>T20D35746[[#This Row],[時価総額]]/T20D35746[[#This Row],[現在値]]</f>
        <v>#VALUE!</v>
      </c>
      <c r="H813" s="20"/>
      <c r="I813" s="38"/>
      <c r="J813" s="20"/>
      <c r="K813" s="33"/>
      <c r="N813" s="89"/>
      <c r="O813" s="125" t="e">
        <f>ROUND(
 ((IF(OR(R813="",R813&lt;=0),20,R813)/20)
  *(L813/15))
 /(IFERROR(IF(H813&gt;0,H813,15),15)/15)
 *100,0)</f>
        <v>#REF!</v>
      </c>
      <c r="P813" s="125" t="e">
        <f>ROUND(((R813/20)*(L813/15)*(S813/15)*(1+W813/200))/(H813/15)*100,0)</f>
        <v>#REF!</v>
      </c>
      <c r="Q813" s="147" t="e">
        <f>T20D35746[[#This Row],[スコア⑤]]/T20D35746[[#This Row],[スコア③]]</f>
        <v>#REF!</v>
      </c>
      <c r="R813" s="76" t="e">
        <f>#REF!+#REF!</f>
        <v>#REF!</v>
      </c>
      <c r="W813" s="109" t="e">
        <f>(T20D35746[[#This Row],[現金及び預金（億）]]-T20D35746[[#This Row],[負債（億）]])/T20D35746[[#This Row],[総資産]]*100</f>
        <v>#DIV/0!</v>
      </c>
    </row>
    <row r="814" spans="3:23" x14ac:dyDescent="0.25">
      <c r="C814" s="71" t="str">
        <f>IFERROR(_xll.RssMarket($A814,"市場部名称"),"")</f>
        <v/>
      </c>
      <c r="D814" s="55"/>
      <c r="E814" s="55" t="str">
        <f>IFERROR(_xll.RssMarket($A814,"前日比"),"")</f>
        <v/>
      </c>
      <c r="F814" s="75" t="str">
        <f>IFERROR(_xll.RssMarket($A814,"時価総額"),"")</f>
        <v/>
      </c>
      <c r="G814" s="75" t="e">
        <f>T20D35746[[#This Row],[時価総額]]/T20D35746[[#This Row],[現在値]]</f>
        <v>#VALUE!</v>
      </c>
      <c r="H814" s="20"/>
      <c r="I814" s="38"/>
      <c r="J814" s="20"/>
      <c r="K814" s="33"/>
      <c r="N814" s="89"/>
      <c r="O814" s="125" t="e">
        <f>ROUND(
 ((IF(OR(R814="",R814&lt;=0),20,R814)/20)
  *(L814/15))
 /(IFERROR(IF(H814&gt;0,H814,15),15)/15)
 *100,0)</f>
        <v>#REF!</v>
      </c>
      <c r="P814" s="125" t="e">
        <f>ROUND(((R814/20)*(L814/15)*(S814/15)*(1+W814/200))/(H814/15)*100,0)</f>
        <v>#REF!</v>
      </c>
      <c r="Q814" s="147" t="e">
        <f>T20D35746[[#This Row],[スコア⑤]]/T20D35746[[#This Row],[スコア③]]</f>
        <v>#REF!</v>
      </c>
      <c r="R814" s="76" t="e">
        <f>#REF!+#REF!</f>
        <v>#REF!</v>
      </c>
      <c r="W814" s="109" t="e">
        <f>(T20D35746[[#This Row],[現金及び預金（億）]]-T20D35746[[#This Row],[負債（億）]])/T20D35746[[#This Row],[総資産]]*100</f>
        <v>#DIV/0!</v>
      </c>
    </row>
    <row r="815" spans="3:23" x14ac:dyDescent="0.25">
      <c r="C815" s="71" t="str">
        <f>IFERROR(_xll.RssMarket($A815,"市場部名称"),"")</f>
        <v/>
      </c>
      <c r="D815" s="55"/>
      <c r="E815" s="55" t="str">
        <f>IFERROR(_xll.RssMarket($A815,"前日比"),"")</f>
        <v/>
      </c>
      <c r="F815" s="75" t="str">
        <f>IFERROR(_xll.RssMarket($A815,"時価総額"),"")</f>
        <v/>
      </c>
      <c r="G815" s="75" t="e">
        <f>T20D35746[[#This Row],[時価総額]]/T20D35746[[#This Row],[現在値]]</f>
        <v>#VALUE!</v>
      </c>
      <c r="H815" s="20"/>
      <c r="I815" s="38"/>
      <c r="J815" s="20"/>
      <c r="K815" s="33"/>
      <c r="N815" s="89"/>
      <c r="O815" s="125" t="e">
        <f>ROUND(
 ((IF(OR(R815="",R815&lt;=0),20,R815)/20)
  *(L815/15))
 /(IFERROR(IF(H815&gt;0,H815,15),15)/15)
 *100,0)</f>
        <v>#REF!</v>
      </c>
      <c r="P815" s="125" t="e">
        <f>ROUND(((R815/20)*(L815/15)*(S815/15)*(1+W815/200))/(H815/15)*100,0)</f>
        <v>#REF!</v>
      </c>
      <c r="Q815" s="147" t="e">
        <f>T20D35746[[#This Row],[スコア⑤]]/T20D35746[[#This Row],[スコア③]]</f>
        <v>#REF!</v>
      </c>
      <c r="R815" s="76" t="e">
        <f>#REF!+#REF!</f>
        <v>#REF!</v>
      </c>
      <c r="W815" s="109" t="e">
        <f>(T20D35746[[#This Row],[現金及び預金（億）]]-T20D35746[[#This Row],[負債（億）]])/T20D35746[[#This Row],[総資産]]*100</f>
        <v>#DIV/0!</v>
      </c>
    </row>
    <row r="816" spans="3:23" x14ac:dyDescent="0.25">
      <c r="C816" s="71" t="str">
        <f>IFERROR(_xll.RssMarket($A816,"市場部名称"),"")</f>
        <v/>
      </c>
      <c r="D816" s="55"/>
      <c r="E816" s="55" t="str">
        <f>IFERROR(_xll.RssMarket($A816,"前日比"),"")</f>
        <v/>
      </c>
      <c r="F816" s="75" t="str">
        <f>IFERROR(_xll.RssMarket($A816,"時価総額"),"")</f>
        <v/>
      </c>
      <c r="G816" s="75" t="e">
        <f>T20D35746[[#This Row],[時価総額]]/T20D35746[[#This Row],[現在値]]</f>
        <v>#VALUE!</v>
      </c>
      <c r="H816" s="20"/>
      <c r="I816" s="38"/>
      <c r="J816" s="20"/>
      <c r="K816" s="33"/>
      <c r="N816" s="89"/>
      <c r="O816" s="125" t="e">
        <f>ROUND(
 ((IF(OR(R816="",R816&lt;=0),20,R816)/20)
  *(L816/15))
 /(IFERROR(IF(H816&gt;0,H816,15),15)/15)
 *100,0)</f>
        <v>#REF!</v>
      </c>
      <c r="P816" s="125" t="e">
        <f>ROUND(((R816/20)*(L816/15)*(S816/15)*(1+W816/200))/(H816/15)*100,0)</f>
        <v>#REF!</v>
      </c>
      <c r="Q816" s="147" t="e">
        <f>T20D35746[[#This Row],[スコア⑤]]/T20D35746[[#This Row],[スコア③]]</f>
        <v>#REF!</v>
      </c>
      <c r="R816" s="76" t="e">
        <f>#REF!+#REF!</f>
        <v>#REF!</v>
      </c>
      <c r="W816" s="109" t="e">
        <f>(T20D35746[[#This Row],[現金及び預金（億）]]-T20D35746[[#This Row],[負債（億）]])/T20D35746[[#This Row],[総資産]]*100</f>
        <v>#DIV/0!</v>
      </c>
    </row>
    <row r="817" spans="3:23" x14ac:dyDescent="0.25">
      <c r="C817" s="71" t="str">
        <f>IFERROR(_xll.RssMarket($A817,"市場部名称"),"")</f>
        <v/>
      </c>
      <c r="D817" s="55"/>
      <c r="E817" s="55" t="str">
        <f>IFERROR(_xll.RssMarket($A817,"前日比"),"")</f>
        <v/>
      </c>
      <c r="F817" s="75" t="str">
        <f>IFERROR(_xll.RssMarket($A817,"時価総額"),"")</f>
        <v/>
      </c>
      <c r="G817" s="75" t="e">
        <f>T20D35746[[#This Row],[時価総額]]/T20D35746[[#This Row],[現在値]]</f>
        <v>#VALUE!</v>
      </c>
      <c r="H817" s="20"/>
      <c r="I817" s="38"/>
      <c r="J817" s="20"/>
      <c r="K817" s="33"/>
      <c r="N817" s="89"/>
      <c r="O817" s="125" t="e">
        <f>ROUND(
 ((IF(OR(R817="",R817&lt;=0),20,R817)/20)
  *(L817/15))
 /(IFERROR(IF(H817&gt;0,H817,15),15)/15)
 *100,0)</f>
        <v>#REF!</v>
      </c>
      <c r="P817" s="125" t="e">
        <f>ROUND(((R817/20)*(L817/15)*(S817/15)*(1+W817/200))/(H817/15)*100,0)</f>
        <v>#REF!</v>
      </c>
      <c r="Q817" s="147" t="e">
        <f>T20D35746[[#This Row],[スコア⑤]]/T20D35746[[#This Row],[スコア③]]</f>
        <v>#REF!</v>
      </c>
      <c r="R817" s="76" t="e">
        <f>#REF!+#REF!</f>
        <v>#REF!</v>
      </c>
      <c r="W817" s="109" t="e">
        <f>(T20D35746[[#This Row],[現金及び預金（億）]]-T20D35746[[#This Row],[負債（億）]])/T20D35746[[#This Row],[総資産]]*100</f>
        <v>#DIV/0!</v>
      </c>
    </row>
    <row r="818" spans="3:23" x14ac:dyDescent="0.25">
      <c r="C818" s="71" t="str">
        <f>IFERROR(_xll.RssMarket($A818,"市場部名称"),"")</f>
        <v/>
      </c>
      <c r="D818" s="55"/>
      <c r="E818" s="55" t="str">
        <f>IFERROR(_xll.RssMarket($A818,"前日比"),"")</f>
        <v/>
      </c>
      <c r="F818" s="75" t="str">
        <f>IFERROR(_xll.RssMarket($A818,"時価総額"),"")</f>
        <v/>
      </c>
      <c r="G818" s="75" t="e">
        <f>T20D35746[[#This Row],[時価総額]]/T20D35746[[#This Row],[現在値]]</f>
        <v>#VALUE!</v>
      </c>
      <c r="H818" s="20"/>
      <c r="I818" s="38"/>
      <c r="J818" s="20"/>
      <c r="K818" s="33"/>
      <c r="N818" s="89"/>
      <c r="O818" s="125" t="e">
        <f>ROUND(
 ((IF(OR(R818="",R818&lt;=0),20,R818)/20)
  *(L818/15))
 /(IFERROR(IF(H818&gt;0,H818,15),15)/15)
 *100,0)</f>
        <v>#REF!</v>
      </c>
      <c r="P818" s="125" t="e">
        <f>ROUND(((R818/20)*(L818/15)*(S818/15)*(1+W818/200))/(H818/15)*100,0)</f>
        <v>#REF!</v>
      </c>
      <c r="Q818" s="147" t="e">
        <f>T20D35746[[#This Row],[スコア⑤]]/T20D35746[[#This Row],[スコア③]]</f>
        <v>#REF!</v>
      </c>
      <c r="R818" s="76" t="e">
        <f>#REF!+#REF!</f>
        <v>#REF!</v>
      </c>
      <c r="W818" s="109" t="e">
        <f>(T20D35746[[#This Row],[現金及び預金（億）]]-T20D35746[[#This Row],[負債（億）]])/T20D35746[[#This Row],[総資産]]*100</f>
        <v>#DIV/0!</v>
      </c>
    </row>
    <row r="819" spans="3:23" x14ac:dyDescent="0.25">
      <c r="C819" s="71" t="str">
        <f>IFERROR(_xll.RssMarket($A819,"市場部名称"),"")</f>
        <v/>
      </c>
      <c r="D819" s="55"/>
      <c r="E819" s="55" t="str">
        <f>IFERROR(_xll.RssMarket($A819,"前日比"),"")</f>
        <v/>
      </c>
      <c r="F819" s="75" t="str">
        <f>IFERROR(_xll.RssMarket($A819,"時価総額"),"")</f>
        <v/>
      </c>
      <c r="G819" s="75" t="e">
        <f>T20D35746[[#This Row],[時価総額]]/T20D35746[[#This Row],[現在値]]</f>
        <v>#VALUE!</v>
      </c>
      <c r="H819" s="20"/>
      <c r="I819" s="38"/>
      <c r="J819" s="20"/>
      <c r="K819" s="33"/>
      <c r="N819" s="89"/>
      <c r="O819" s="125" t="e">
        <f>ROUND(
 ((IF(OR(R819="",R819&lt;=0),20,R819)/20)
  *(L819/15))
 /(IFERROR(IF(H819&gt;0,H819,15),15)/15)
 *100,0)</f>
        <v>#REF!</v>
      </c>
      <c r="P819" s="125" t="e">
        <f>ROUND(((R819/20)*(L819/15)*(S819/15)*(1+W819/200))/(H819/15)*100,0)</f>
        <v>#REF!</v>
      </c>
      <c r="Q819" s="147" t="e">
        <f>T20D35746[[#This Row],[スコア⑤]]/T20D35746[[#This Row],[スコア③]]</f>
        <v>#REF!</v>
      </c>
      <c r="R819" s="76" t="e">
        <f>#REF!+#REF!</f>
        <v>#REF!</v>
      </c>
      <c r="W819" s="109" t="e">
        <f>(T20D35746[[#This Row],[現金及び預金（億）]]-T20D35746[[#This Row],[負債（億）]])/T20D35746[[#This Row],[総資産]]*100</f>
        <v>#DIV/0!</v>
      </c>
    </row>
    <row r="820" spans="3:23" x14ac:dyDescent="0.25">
      <c r="C820" s="71" t="str">
        <f>IFERROR(_xll.RssMarket($A820,"市場部名称"),"")</f>
        <v/>
      </c>
      <c r="D820" s="55"/>
      <c r="E820" s="55" t="str">
        <f>IFERROR(_xll.RssMarket($A820,"前日比"),"")</f>
        <v/>
      </c>
      <c r="F820" s="75" t="str">
        <f>IFERROR(_xll.RssMarket($A820,"時価総額"),"")</f>
        <v/>
      </c>
      <c r="G820" s="75" t="e">
        <f>T20D35746[[#This Row],[時価総額]]/T20D35746[[#This Row],[現在値]]</f>
        <v>#VALUE!</v>
      </c>
      <c r="H820" s="20"/>
      <c r="I820" s="38"/>
      <c r="J820" s="20"/>
      <c r="K820" s="33"/>
      <c r="N820" s="89"/>
      <c r="O820" s="125" t="e">
        <f>ROUND(
 ((IF(OR(R820="",R820&lt;=0),20,R820)/20)
  *(L820/15))
 /(IFERROR(IF(H820&gt;0,H820,15),15)/15)
 *100,0)</f>
        <v>#REF!</v>
      </c>
      <c r="P820" s="125" t="e">
        <f>ROUND(((R820/20)*(L820/15)*(S820/15)*(1+W820/200))/(H820/15)*100,0)</f>
        <v>#REF!</v>
      </c>
      <c r="Q820" s="147" t="e">
        <f>T20D35746[[#This Row],[スコア⑤]]/T20D35746[[#This Row],[スコア③]]</f>
        <v>#REF!</v>
      </c>
      <c r="R820" s="76" t="e">
        <f>#REF!+#REF!</f>
        <v>#REF!</v>
      </c>
      <c r="W820" s="109" t="e">
        <f>(T20D35746[[#This Row],[現金及び預金（億）]]-T20D35746[[#This Row],[負債（億）]])/T20D35746[[#This Row],[総資産]]*100</f>
        <v>#DIV/0!</v>
      </c>
    </row>
    <row r="821" spans="3:23" x14ac:dyDescent="0.25">
      <c r="C821" s="71" t="str">
        <f>IFERROR(_xll.RssMarket($A821,"市場部名称"),"")</f>
        <v/>
      </c>
      <c r="D821" s="55"/>
      <c r="E821" s="55" t="str">
        <f>IFERROR(_xll.RssMarket($A821,"前日比"),"")</f>
        <v/>
      </c>
      <c r="F821" s="75" t="str">
        <f>IFERROR(_xll.RssMarket($A821,"時価総額"),"")</f>
        <v/>
      </c>
      <c r="G821" s="75" t="e">
        <f>T20D35746[[#This Row],[時価総額]]/T20D35746[[#This Row],[現在値]]</f>
        <v>#VALUE!</v>
      </c>
      <c r="H821" s="20"/>
      <c r="I821" s="38"/>
      <c r="J821" s="20"/>
      <c r="K821" s="33"/>
      <c r="N821" s="89"/>
      <c r="O821" s="125" t="e">
        <f>ROUND(
 ((IF(OR(R821="",R821&lt;=0),20,R821)/20)
  *(L821/15))
 /(IFERROR(IF(H821&gt;0,H821,15),15)/15)
 *100,0)</f>
        <v>#REF!</v>
      </c>
      <c r="P821" s="125" t="e">
        <f>ROUND(((R821/20)*(L821/15)*(S821/15)*(1+W821/200))/(H821/15)*100,0)</f>
        <v>#REF!</v>
      </c>
      <c r="Q821" s="147" t="e">
        <f>T20D35746[[#This Row],[スコア⑤]]/T20D35746[[#This Row],[スコア③]]</f>
        <v>#REF!</v>
      </c>
      <c r="R821" s="76" t="e">
        <f>#REF!+#REF!</f>
        <v>#REF!</v>
      </c>
      <c r="W821" s="109" t="e">
        <f>(T20D35746[[#This Row],[現金及び預金（億）]]-T20D35746[[#This Row],[負債（億）]])/T20D35746[[#This Row],[総資産]]*100</f>
        <v>#DIV/0!</v>
      </c>
    </row>
    <row r="822" spans="3:23" x14ac:dyDescent="0.25">
      <c r="C822" s="71" t="str">
        <f>IFERROR(_xll.RssMarket($A822,"市場部名称"),"")</f>
        <v/>
      </c>
      <c r="D822" s="55"/>
      <c r="E822" s="55" t="str">
        <f>IFERROR(_xll.RssMarket($A822,"前日比"),"")</f>
        <v/>
      </c>
      <c r="F822" s="75" t="str">
        <f>IFERROR(_xll.RssMarket($A822,"時価総額"),"")</f>
        <v/>
      </c>
      <c r="G822" s="75" t="e">
        <f>T20D35746[[#This Row],[時価総額]]/T20D35746[[#This Row],[現在値]]</f>
        <v>#VALUE!</v>
      </c>
      <c r="H822" s="20"/>
      <c r="I822" s="38"/>
      <c r="J822" s="20"/>
      <c r="K822" s="33"/>
      <c r="N822" s="89"/>
      <c r="O822" s="125" t="e">
        <f>ROUND(
 ((IF(OR(R822="",R822&lt;=0),20,R822)/20)
  *(L822/15))
 /(IFERROR(IF(H822&gt;0,H822,15),15)/15)
 *100,0)</f>
        <v>#REF!</v>
      </c>
      <c r="P822" s="125" t="e">
        <f>ROUND(((R822/20)*(L822/15)*(S822/15)*(1+W822/200))/(H822/15)*100,0)</f>
        <v>#REF!</v>
      </c>
      <c r="Q822" s="147" t="e">
        <f>T20D35746[[#This Row],[スコア⑤]]/T20D35746[[#This Row],[スコア③]]</f>
        <v>#REF!</v>
      </c>
      <c r="R822" s="76" t="e">
        <f>#REF!+#REF!</f>
        <v>#REF!</v>
      </c>
      <c r="W822" s="109" t="e">
        <f>(T20D35746[[#This Row],[現金及び預金（億）]]-T20D35746[[#This Row],[負債（億）]])/T20D35746[[#This Row],[総資産]]*100</f>
        <v>#DIV/0!</v>
      </c>
    </row>
    <row r="823" spans="3:23" x14ac:dyDescent="0.25">
      <c r="C823" s="71" t="str">
        <f>IFERROR(_xll.RssMarket($A823,"市場部名称"),"")</f>
        <v/>
      </c>
      <c r="D823" s="55"/>
      <c r="E823" s="55" t="str">
        <f>IFERROR(_xll.RssMarket($A823,"前日比"),"")</f>
        <v/>
      </c>
      <c r="F823" s="75" t="str">
        <f>IFERROR(_xll.RssMarket($A823,"時価総額"),"")</f>
        <v/>
      </c>
      <c r="G823" s="75" t="e">
        <f>T20D35746[[#This Row],[時価総額]]/T20D35746[[#This Row],[現在値]]</f>
        <v>#VALUE!</v>
      </c>
      <c r="H823" s="20"/>
      <c r="I823" s="38"/>
      <c r="J823" s="20"/>
      <c r="K823" s="33"/>
      <c r="N823" s="89"/>
      <c r="O823" s="125" t="e">
        <f>ROUND(
 ((IF(OR(R823="",R823&lt;=0),20,R823)/20)
  *(L823/15))
 /(IFERROR(IF(H823&gt;0,H823,15),15)/15)
 *100,0)</f>
        <v>#REF!</v>
      </c>
      <c r="P823" s="125" t="e">
        <f>ROUND(((R823/20)*(L823/15)*(S823/15)*(1+W823/200))/(H823/15)*100,0)</f>
        <v>#REF!</v>
      </c>
      <c r="Q823" s="147" t="e">
        <f>T20D35746[[#This Row],[スコア⑤]]/T20D35746[[#This Row],[スコア③]]</f>
        <v>#REF!</v>
      </c>
      <c r="R823" s="76" t="e">
        <f>#REF!+#REF!</f>
        <v>#REF!</v>
      </c>
      <c r="W823" s="109" t="e">
        <f>(T20D35746[[#This Row],[現金及び預金（億）]]-T20D35746[[#This Row],[負債（億）]])/T20D35746[[#This Row],[総資産]]*100</f>
        <v>#DIV/0!</v>
      </c>
    </row>
    <row r="824" spans="3:23" x14ac:dyDescent="0.25">
      <c r="C824" s="71" t="str">
        <f>IFERROR(_xll.RssMarket($A824,"市場部名称"),"")</f>
        <v/>
      </c>
      <c r="D824" s="55"/>
      <c r="E824" s="55" t="str">
        <f>IFERROR(_xll.RssMarket($A824,"前日比"),"")</f>
        <v/>
      </c>
      <c r="F824" s="75" t="str">
        <f>IFERROR(_xll.RssMarket($A824,"時価総額"),"")</f>
        <v/>
      </c>
      <c r="G824" s="75" t="e">
        <f>T20D35746[[#This Row],[時価総額]]/T20D35746[[#This Row],[現在値]]</f>
        <v>#VALUE!</v>
      </c>
      <c r="H824" s="20"/>
      <c r="I824" s="38"/>
      <c r="J824" s="20"/>
      <c r="K824" s="33"/>
      <c r="N824" s="89"/>
      <c r="O824" s="125" t="e">
        <f>ROUND(
 ((IF(OR(R824="",R824&lt;=0),20,R824)/20)
  *(L824/15))
 /(IFERROR(IF(H824&gt;0,H824,15),15)/15)
 *100,0)</f>
        <v>#REF!</v>
      </c>
      <c r="P824" s="125" t="e">
        <f>ROUND(((R824/20)*(L824/15)*(S824/15)*(1+W824/200))/(H824/15)*100,0)</f>
        <v>#REF!</v>
      </c>
      <c r="Q824" s="147" t="e">
        <f>T20D35746[[#This Row],[スコア⑤]]/T20D35746[[#This Row],[スコア③]]</f>
        <v>#REF!</v>
      </c>
      <c r="R824" s="76" t="e">
        <f>#REF!+#REF!</f>
        <v>#REF!</v>
      </c>
      <c r="W824" s="109" t="e">
        <f>(T20D35746[[#This Row],[現金及び預金（億）]]-T20D35746[[#This Row],[負債（億）]])/T20D35746[[#This Row],[総資産]]*100</f>
        <v>#DIV/0!</v>
      </c>
    </row>
    <row r="825" spans="3:23" x14ac:dyDescent="0.25">
      <c r="C825" s="71" t="str">
        <f>IFERROR(_xll.RssMarket($A825,"市場部名称"),"")</f>
        <v/>
      </c>
      <c r="D825" s="55"/>
      <c r="E825" s="55" t="str">
        <f>IFERROR(_xll.RssMarket($A825,"前日比"),"")</f>
        <v/>
      </c>
      <c r="F825" s="75" t="str">
        <f>IFERROR(_xll.RssMarket($A825,"時価総額"),"")</f>
        <v/>
      </c>
      <c r="G825" s="75" t="e">
        <f>T20D35746[[#This Row],[時価総額]]/T20D35746[[#This Row],[現在値]]</f>
        <v>#VALUE!</v>
      </c>
      <c r="H825" s="20"/>
      <c r="I825" s="38"/>
      <c r="J825" s="20"/>
      <c r="K825" s="33"/>
      <c r="N825" s="89"/>
      <c r="O825" s="125" t="e">
        <f>ROUND(
 ((IF(OR(R825="",R825&lt;=0),20,R825)/20)
  *(L825/15))
 /(IFERROR(IF(H825&gt;0,H825,15),15)/15)
 *100,0)</f>
        <v>#REF!</v>
      </c>
      <c r="P825" s="125" t="e">
        <f>ROUND(((R825/20)*(L825/15)*(S825/15)*(1+W825/200))/(H825/15)*100,0)</f>
        <v>#REF!</v>
      </c>
      <c r="Q825" s="147" t="e">
        <f>T20D35746[[#This Row],[スコア⑤]]/T20D35746[[#This Row],[スコア③]]</f>
        <v>#REF!</v>
      </c>
      <c r="R825" s="76" t="e">
        <f>#REF!+#REF!</f>
        <v>#REF!</v>
      </c>
      <c r="W825" s="109" t="e">
        <f>(T20D35746[[#This Row],[現金及び預金（億）]]-T20D35746[[#This Row],[負債（億）]])/T20D35746[[#This Row],[総資産]]*100</f>
        <v>#DIV/0!</v>
      </c>
    </row>
    <row r="826" spans="3:23" x14ac:dyDescent="0.25">
      <c r="C826" s="71" t="str">
        <f>IFERROR(_xll.RssMarket($A826,"市場部名称"),"")</f>
        <v/>
      </c>
      <c r="D826" s="55"/>
      <c r="E826" s="55" t="str">
        <f>IFERROR(_xll.RssMarket($A826,"前日比"),"")</f>
        <v/>
      </c>
      <c r="F826" s="75" t="str">
        <f>IFERROR(_xll.RssMarket($A826,"時価総額"),"")</f>
        <v/>
      </c>
      <c r="G826" s="75" t="e">
        <f>T20D35746[[#This Row],[時価総額]]/T20D35746[[#This Row],[現在値]]</f>
        <v>#VALUE!</v>
      </c>
      <c r="H826" s="20"/>
      <c r="I826" s="38"/>
      <c r="J826" s="20"/>
      <c r="K826" s="33"/>
      <c r="N826" s="89"/>
      <c r="O826" s="125" t="e">
        <f>ROUND(
 ((IF(OR(R826="",R826&lt;=0),20,R826)/20)
  *(L826/15))
 /(IFERROR(IF(H826&gt;0,H826,15),15)/15)
 *100,0)</f>
        <v>#REF!</v>
      </c>
      <c r="P826" s="125" t="e">
        <f>ROUND(((R826/20)*(L826/15)*(S826/15)*(1+W826/200))/(H826/15)*100,0)</f>
        <v>#REF!</v>
      </c>
      <c r="Q826" s="147" t="e">
        <f>T20D35746[[#This Row],[スコア⑤]]/T20D35746[[#This Row],[スコア③]]</f>
        <v>#REF!</v>
      </c>
      <c r="R826" s="76" t="e">
        <f>#REF!+#REF!</f>
        <v>#REF!</v>
      </c>
      <c r="W826" s="109" t="e">
        <f>(T20D35746[[#This Row],[現金及び預金（億）]]-T20D35746[[#This Row],[負債（億）]])/T20D35746[[#This Row],[総資産]]*100</f>
        <v>#DIV/0!</v>
      </c>
    </row>
    <row r="827" spans="3:23" x14ac:dyDescent="0.25">
      <c r="C827" s="71" t="str">
        <f>IFERROR(_xll.RssMarket($A827,"市場部名称"),"")</f>
        <v/>
      </c>
      <c r="D827" s="55"/>
      <c r="E827" s="55" t="str">
        <f>IFERROR(_xll.RssMarket($A827,"前日比"),"")</f>
        <v/>
      </c>
      <c r="F827" s="75" t="str">
        <f>IFERROR(_xll.RssMarket($A827,"時価総額"),"")</f>
        <v/>
      </c>
      <c r="G827" s="75" t="e">
        <f>T20D35746[[#This Row],[時価総額]]/T20D35746[[#This Row],[現在値]]</f>
        <v>#VALUE!</v>
      </c>
      <c r="H827" s="20"/>
      <c r="I827" s="38"/>
      <c r="J827" s="20"/>
      <c r="K827" s="33"/>
      <c r="N827" s="89"/>
      <c r="O827" s="125" t="e">
        <f>ROUND(
 ((IF(OR(R827="",R827&lt;=0),20,R827)/20)
  *(L827/15))
 /(IFERROR(IF(H827&gt;0,H827,15),15)/15)
 *100,0)</f>
        <v>#REF!</v>
      </c>
      <c r="P827" s="125" t="e">
        <f>ROUND(((R827/20)*(L827/15)*(S827/15)*(1+W827/200))/(H827/15)*100,0)</f>
        <v>#REF!</v>
      </c>
      <c r="Q827" s="147" t="e">
        <f>T20D35746[[#This Row],[スコア⑤]]/T20D35746[[#This Row],[スコア③]]</f>
        <v>#REF!</v>
      </c>
      <c r="R827" s="76" t="e">
        <f>#REF!+#REF!</f>
        <v>#REF!</v>
      </c>
      <c r="W827" s="109" t="e">
        <f>(T20D35746[[#This Row],[現金及び預金（億）]]-T20D35746[[#This Row],[負債（億）]])/T20D35746[[#This Row],[総資産]]*100</f>
        <v>#DIV/0!</v>
      </c>
    </row>
    <row r="828" spans="3:23" x14ac:dyDescent="0.25">
      <c r="C828" s="71" t="str">
        <f>IFERROR(_xll.RssMarket($A828,"市場部名称"),"")</f>
        <v/>
      </c>
      <c r="D828" s="55"/>
      <c r="E828" s="55" t="str">
        <f>IFERROR(_xll.RssMarket($A828,"前日比"),"")</f>
        <v/>
      </c>
      <c r="F828" s="75" t="str">
        <f>IFERROR(_xll.RssMarket($A828,"時価総額"),"")</f>
        <v/>
      </c>
      <c r="G828" s="75" t="e">
        <f>T20D35746[[#This Row],[時価総額]]/T20D35746[[#This Row],[現在値]]</f>
        <v>#VALUE!</v>
      </c>
      <c r="H828" s="20"/>
      <c r="I828" s="38"/>
      <c r="J828" s="20"/>
      <c r="K828" s="33"/>
      <c r="N828" s="89"/>
      <c r="O828" s="125" t="e">
        <f>ROUND(
 ((IF(OR(R828="",R828&lt;=0),20,R828)/20)
  *(L828/15))
 /(IFERROR(IF(H828&gt;0,H828,15),15)/15)
 *100,0)</f>
        <v>#REF!</v>
      </c>
      <c r="P828" s="125" t="e">
        <f>ROUND(((R828/20)*(L828/15)*(S828/15)*(1+W828/200))/(H828/15)*100,0)</f>
        <v>#REF!</v>
      </c>
      <c r="Q828" s="147" t="e">
        <f>T20D35746[[#This Row],[スコア⑤]]/T20D35746[[#This Row],[スコア③]]</f>
        <v>#REF!</v>
      </c>
      <c r="R828" s="76" t="e">
        <f>#REF!+#REF!</f>
        <v>#REF!</v>
      </c>
      <c r="W828" s="109" t="e">
        <f>(T20D35746[[#This Row],[現金及び預金（億）]]-T20D35746[[#This Row],[負債（億）]])/T20D35746[[#This Row],[総資産]]*100</f>
        <v>#DIV/0!</v>
      </c>
    </row>
    <row r="829" spans="3:23" x14ac:dyDescent="0.25">
      <c r="C829" s="71" t="str">
        <f>IFERROR(_xll.RssMarket($A829,"市場部名称"),"")</f>
        <v/>
      </c>
      <c r="D829" s="55"/>
      <c r="E829" s="55" t="str">
        <f>IFERROR(_xll.RssMarket($A829,"前日比"),"")</f>
        <v/>
      </c>
      <c r="F829" s="75" t="str">
        <f>IFERROR(_xll.RssMarket($A829,"時価総額"),"")</f>
        <v/>
      </c>
      <c r="G829" s="75" t="e">
        <f>T20D35746[[#This Row],[時価総額]]/T20D35746[[#This Row],[現在値]]</f>
        <v>#VALUE!</v>
      </c>
      <c r="H829" s="20"/>
      <c r="I829" s="38"/>
      <c r="J829" s="20"/>
      <c r="K829" s="33"/>
      <c r="N829" s="89"/>
      <c r="O829" s="125" t="e">
        <f>ROUND(
 ((IF(OR(R829="",R829&lt;=0),20,R829)/20)
  *(L829/15))
 /(IFERROR(IF(H829&gt;0,H829,15),15)/15)
 *100,0)</f>
        <v>#REF!</v>
      </c>
      <c r="P829" s="125" t="e">
        <f>ROUND(((R829/20)*(L829/15)*(S829/15)*(1+W829/200))/(H829/15)*100,0)</f>
        <v>#REF!</v>
      </c>
      <c r="Q829" s="147" t="e">
        <f>T20D35746[[#This Row],[スコア⑤]]/T20D35746[[#This Row],[スコア③]]</f>
        <v>#REF!</v>
      </c>
      <c r="R829" s="76" t="e">
        <f>#REF!+#REF!</f>
        <v>#REF!</v>
      </c>
      <c r="W829" s="109" t="e">
        <f>(T20D35746[[#This Row],[現金及び預金（億）]]-T20D35746[[#This Row],[負債（億）]])/T20D35746[[#This Row],[総資産]]*100</f>
        <v>#DIV/0!</v>
      </c>
    </row>
    <row r="830" spans="3:23" x14ac:dyDescent="0.25">
      <c r="C830" s="71" t="str">
        <f>IFERROR(_xll.RssMarket($A830,"市場部名称"),"")</f>
        <v/>
      </c>
      <c r="D830" s="55"/>
      <c r="E830" s="55" t="str">
        <f>IFERROR(_xll.RssMarket($A830,"前日比"),"")</f>
        <v/>
      </c>
      <c r="F830" s="75" t="str">
        <f>IFERROR(_xll.RssMarket($A830,"時価総額"),"")</f>
        <v/>
      </c>
      <c r="G830" s="75" t="e">
        <f>T20D35746[[#This Row],[時価総額]]/T20D35746[[#This Row],[現在値]]</f>
        <v>#VALUE!</v>
      </c>
      <c r="H830" s="20"/>
      <c r="I830" s="38"/>
      <c r="J830" s="20"/>
      <c r="K830" s="33"/>
      <c r="N830" s="89"/>
      <c r="O830" s="125" t="e">
        <f>ROUND(
 ((IF(OR(R830="",R830&lt;=0),20,R830)/20)
  *(L830/15))
 /(IFERROR(IF(H830&gt;0,H830,15),15)/15)
 *100,0)</f>
        <v>#REF!</v>
      </c>
      <c r="P830" s="125" t="e">
        <f>ROUND(((R830/20)*(L830/15)*(S830/15)*(1+W830/200))/(H830/15)*100,0)</f>
        <v>#REF!</v>
      </c>
      <c r="Q830" s="147" t="e">
        <f>T20D35746[[#This Row],[スコア⑤]]/T20D35746[[#This Row],[スコア③]]</f>
        <v>#REF!</v>
      </c>
      <c r="R830" s="76" t="e">
        <f>#REF!+#REF!</f>
        <v>#REF!</v>
      </c>
      <c r="W830" s="109" t="e">
        <f>(T20D35746[[#This Row],[現金及び預金（億）]]-T20D35746[[#This Row],[負債（億）]])/T20D35746[[#This Row],[総資産]]*100</f>
        <v>#DIV/0!</v>
      </c>
    </row>
    <row r="831" spans="3:23" x14ac:dyDescent="0.25">
      <c r="C831" s="71" t="str">
        <f>IFERROR(_xll.RssMarket($A831,"市場部名称"),"")</f>
        <v/>
      </c>
      <c r="D831" s="55"/>
      <c r="E831" s="55" t="str">
        <f>IFERROR(_xll.RssMarket($A831,"前日比"),"")</f>
        <v/>
      </c>
      <c r="F831" s="75" t="str">
        <f>IFERROR(_xll.RssMarket($A831,"時価総額"),"")</f>
        <v/>
      </c>
      <c r="G831" s="75" t="e">
        <f>T20D35746[[#This Row],[時価総額]]/T20D35746[[#This Row],[現在値]]</f>
        <v>#VALUE!</v>
      </c>
      <c r="H831" s="20"/>
      <c r="I831" s="38"/>
      <c r="J831" s="20"/>
      <c r="K831" s="33"/>
      <c r="N831" s="89"/>
      <c r="O831" s="125" t="e">
        <f>ROUND(
 ((IF(OR(R831="",R831&lt;=0),20,R831)/20)
  *(L831/15))
 /(IFERROR(IF(H831&gt;0,H831,15),15)/15)
 *100,0)</f>
        <v>#REF!</v>
      </c>
      <c r="P831" s="125" t="e">
        <f>ROUND(((R831/20)*(L831/15)*(S831/15)*(1+W831/200))/(H831/15)*100,0)</f>
        <v>#REF!</v>
      </c>
      <c r="Q831" s="147" t="e">
        <f>T20D35746[[#This Row],[スコア⑤]]/T20D35746[[#This Row],[スコア③]]</f>
        <v>#REF!</v>
      </c>
      <c r="R831" s="76" t="e">
        <f>#REF!+#REF!</f>
        <v>#REF!</v>
      </c>
      <c r="W831" s="109" t="e">
        <f>(T20D35746[[#This Row],[現金及び預金（億）]]-T20D35746[[#This Row],[負債（億）]])/T20D35746[[#This Row],[総資産]]*100</f>
        <v>#DIV/0!</v>
      </c>
    </row>
    <row r="832" spans="3:23" x14ac:dyDescent="0.25">
      <c r="C832" s="71" t="str">
        <f>IFERROR(_xll.RssMarket($A832,"市場部名称"),"")</f>
        <v/>
      </c>
      <c r="D832" s="55"/>
      <c r="E832" s="55" t="str">
        <f>IFERROR(_xll.RssMarket($A832,"前日比"),"")</f>
        <v/>
      </c>
      <c r="F832" s="75" t="str">
        <f>IFERROR(_xll.RssMarket($A832,"時価総額"),"")</f>
        <v/>
      </c>
      <c r="G832" s="75" t="e">
        <f>T20D35746[[#This Row],[時価総額]]/T20D35746[[#This Row],[現在値]]</f>
        <v>#VALUE!</v>
      </c>
      <c r="H832" s="20"/>
      <c r="I832" s="38"/>
      <c r="J832" s="20"/>
      <c r="K832" s="33"/>
      <c r="N832" s="89"/>
      <c r="O832" s="125" t="e">
        <f>ROUND(
 ((IF(OR(R832="",R832&lt;=0),20,R832)/20)
  *(L832/15))
 /(IFERROR(IF(H832&gt;0,H832,15),15)/15)
 *100,0)</f>
        <v>#REF!</v>
      </c>
      <c r="P832" s="125" t="e">
        <f>ROUND(((R832/20)*(L832/15)*(S832/15)*(1+W832/200))/(H832/15)*100,0)</f>
        <v>#REF!</v>
      </c>
      <c r="Q832" s="147" t="e">
        <f>T20D35746[[#This Row],[スコア⑤]]/T20D35746[[#This Row],[スコア③]]</f>
        <v>#REF!</v>
      </c>
      <c r="R832" s="76" t="e">
        <f>#REF!+#REF!</f>
        <v>#REF!</v>
      </c>
      <c r="W832" s="109" t="e">
        <f>(T20D35746[[#This Row],[現金及び預金（億）]]-T20D35746[[#This Row],[負債（億）]])/T20D35746[[#This Row],[総資産]]*100</f>
        <v>#DIV/0!</v>
      </c>
    </row>
    <row r="833" spans="3:23" x14ac:dyDescent="0.25">
      <c r="C833" s="71" t="str">
        <f>IFERROR(_xll.RssMarket($A833,"市場部名称"),"")</f>
        <v/>
      </c>
      <c r="D833" s="55"/>
      <c r="E833" s="55" t="str">
        <f>IFERROR(_xll.RssMarket($A833,"前日比"),"")</f>
        <v/>
      </c>
      <c r="F833" s="75" t="str">
        <f>IFERROR(_xll.RssMarket($A833,"時価総額"),"")</f>
        <v/>
      </c>
      <c r="G833" s="75" t="e">
        <f>T20D35746[[#This Row],[時価総額]]/T20D35746[[#This Row],[現在値]]</f>
        <v>#VALUE!</v>
      </c>
      <c r="H833" s="20"/>
      <c r="I833" s="38"/>
      <c r="J833" s="20"/>
      <c r="K833" s="33"/>
      <c r="N833" s="89"/>
      <c r="O833" s="125" t="e">
        <f>ROUND(
 ((IF(OR(R833="",R833&lt;=0),20,R833)/20)
  *(L833/15))
 /(IFERROR(IF(H833&gt;0,H833,15),15)/15)
 *100,0)</f>
        <v>#REF!</v>
      </c>
      <c r="P833" s="125" t="e">
        <f>ROUND(((R833/20)*(L833/15)*(S833/15)*(1+W833/200))/(H833/15)*100,0)</f>
        <v>#REF!</v>
      </c>
      <c r="Q833" s="147" t="e">
        <f>T20D35746[[#This Row],[スコア⑤]]/T20D35746[[#This Row],[スコア③]]</f>
        <v>#REF!</v>
      </c>
      <c r="R833" s="76" t="e">
        <f>#REF!+#REF!</f>
        <v>#REF!</v>
      </c>
      <c r="W833" s="109" t="e">
        <f>(T20D35746[[#This Row],[現金及び預金（億）]]-T20D35746[[#This Row],[負債（億）]])/T20D35746[[#This Row],[総資産]]*100</f>
        <v>#DIV/0!</v>
      </c>
    </row>
    <row r="834" spans="3:23" x14ac:dyDescent="0.25">
      <c r="C834" s="71" t="str">
        <f>IFERROR(_xll.RssMarket($A834,"市場部名称"),"")</f>
        <v/>
      </c>
      <c r="D834" s="55"/>
      <c r="E834" s="55" t="str">
        <f>IFERROR(_xll.RssMarket($A834,"前日比"),"")</f>
        <v/>
      </c>
      <c r="F834" s="75" t="str">
        <f>IFERROR(_xll.RssMarket($A834,"時価総額"),"")</f>
        <v/>
      </c>
      <c r="G834" s="75" t="e">
        <f>T20D35746[[#This Row],[時価総額]]/T20D35746[[#This Row],[現在値]]</f>
        <v>#VALUE!</v>
      </c>
      <c r="H834" s="20"/>
      <c r="I834" s="38"/>
      <c r="J834" s="20"/>
      <c r="K834" s="33"/>
      <c r="N834" s="89"/>
      <c r="O834" s="125" t="e">
        <f>ROUND(
 ((IF(OR(R834="",R834&lt;=0),20,R834)/20)
  *(L834/15))
 /(IFERROR(IF(H834&gt;0,H834,15),15)/15)
 *100,0)</f>
        <v>#REF!</v>
      </c>
      <c r="P834" s="125" t="e">
        <f>ROUND(((R834/20)*(L834/15)*(S834/15)*(1+W834/200))/(H834/15)*100,0)</f>
        <v>#REF!</v>
      </c>
      <c r="Q834" s="147" t="e">
        <f>T20D35746[[#This Row],[スコア⑤]]/T20D35746[[#This Row],[スコア③]]</f>
        <v>#REF!</v>
      </c>
      <c r="R834" s="76" t="e">
        <f>#REF!+#REF!</f>
        <v>#REF!</v>
      </c>
      <c r="W834" s="109" t="e">
        <f>(T20D35746[[#This Row],[現金及び預金（億）]]-T20D35746[[#This Row],[負債（億）]])/T20D35746[[#This Row],[総資産]]*100</f>
        <v>#DIV/0!</v>
      </c>
    </row>
    <row r="835" spans="3:23" x14ac:dyDescent="0.25">
      <c r="C835" s="71" t="str">
        <f>IFERROR(_xll.RssMarket($A835,"市場部名称"),"")</f>
        <v/>
      </c>
      <c r="D835" s="55"/>
      <c r="E835" s="55" t="str">
        <f>IFERROR(_xll.RssMarket($A835,"前日比"),"")</f>
        <v/>
      </c>
      <c r="F835" s="75" t="str">
        <f>IFERROR(_xll.RssMarket($A835,"時価総額"),"")</f>
        <v/>
      </c>
      <c r="G835" s="75" t="e">
        <f>T20D35746[[#This Row],[時価総額]]/T20D35746[[#This Row],[現在値]]</f>
        <v>#VALUE!</v>
      </c>
      <c r="H835" s="20"/>
      <c r="I835" s="38"/>
      <c r="J835" s="20"/>
      <c r="K835" s="33"/>
      <c r="N835" s="89"/>
      <c r="O835" s="125" t="e">
        <f>ROUND(
 ((IF(OR(R835="",R835&lt;=0),20,R835)/20)
  *(L835/15))
 /(IFERROR(IF(H835&gt;0,H835,15),15)/15)
 *100,0)</f>
        <v>#REF!</v>
      </c>
      <c r="P835" s="125" t="e">
        <f>ROUND(((R835/20)*(L835/15)*(S835/15)*(1+W835/200))/(H835/15)*100,0)</f>
        <v>#REF!</v>
      </c>
      <c r="Q835" s="147" t="e">
        <f>T20D35746[[#This Row],[スコア⑤]]/T20D35746[[#This Row],[スコア③]]</f>
        <v>#REF!</v>
      </c>
      <c r="R835" s="76" t="e">
        <f>#REF!+#REF!</f>
        <v>#REF!</v>
      </c>
      <c r="W835" s="109" t="e">
        <f>(T20D35746[[#This Row],[現金及び預金（億）]]-T20D35746[[#This Row],[負債（億）]])/T20D35746[[#This Row],[総資産]]*100</f>
        <v>#DIV/0!</v>
      </c>
    </row>
    <row r="836" spans="3:23" x14ac:dyDescent="0.25">
      <c r="C836" s="71" t="str">
        <f>IFERROR(_xll.RssMarket($A836,"市場部名称"),"")</f>
        <v/>
      </c>
      <c r="D836" s="55"/>
      <c r="E836" s="55" t="str">
        <f>IFERROR(_xll.RssMarket($A836,"前日比"),"")</f>
        <v/>
      </c>
      <c r="F836" s="75" t="str">
        <f>IFERROR(_xll.RssMarket($A836,"時価総額"),"")</f>
        <v/>
      </c>
      <c r="G836" s="75" t="e">
        <f>T20D35746[[#This Row],[時価総額]]/T20D35746[[#This Row],[現在値]]</f>
        <v>#VALUE!</v>
      </c>
      <c r="H836" s="20"/>
      <c r="I836" s="38"/>
      <c r="J836" s="20"/>
      <c r="K836" s="33"/>
      <c r="N836" s="89"/>
      <c r="O836" s="125" t="e">
        <f>ROUND(
 ((IF(OR(R836="",R836&lt;=0),20,R836)/20)
  *(L836/15))
 /(IFERROR(IF(H836&gt;0,H836,15),15)/15)
 *100,0)</f>
        <v>#REF!</v>
      </c>
      <c r="P836" s="125" t="e">
        <f>ROUND(((R836/20)*(L836/15)*(S836/15)*(1+W836/200))/(H836/15)*100,0)</f>
        <v>#REF!</v>
      </c>
      <c r="Q836" s="147" t="e">
        <f>T20D35746[[#This Row],[スコア⑤]]/T20D35746[[#This Row],[スコア③]]</f>
        <v>#REF!</v>
      </c>
      <c r="R836" s="76" t="e">
        <f>#REF!+#REF!</f>
        <v>#REF!</v>
      </c>
      <c r="W836" s="109" t="e">
        <f>(T20D35746[[#This Row],[現金及び預金（億）]]-T20D35746[[#This Row],[負債（億）]])/T20D35746[[#This Row],[総資産]]*100</f>
        <v>#DIV/0!</v>
      </c>
    </row>
    <row r="837" spans="3:23" x14ac:dyDescent="0.25">
      <c r="C837" s="71" t="str">
        <f>IFERROR(_xll.RssMarket($A837,"市場部名称"),"")</f>
        <v/>
      </c>
      <c r="D837" s="55"/>
      <c r="E837" s="55" t="str">
        <f>IFERROR(_xll.RssMarket($A837,"前日比"),"")</f>
        <v/>
      </c>
      <c r="F837" s="75" t="str">
        <f>IFERROR(_xll.RssMarket($A837,"時価総額"),"")</f>
        <v/>
      </c>
      <c r="G837" s="75" t="e">
        <f>T20D35746[[#This Row],[時価総額]]/T20D35746[[#This Row],[現在値]]</f>
        <v>#VALUE!</v>
      </c>
      <c r="H837" s="20"/>
      <c r="I837" s="38"/>
      <c r="J837" s="20"/>
      <c r="K837" s="33"/>
      <c r="N837" s="89"/>
      <c r="O837" s="125" t="e">
        <f>ROUND(
 ((IF(OR(R837="",R837&lt;=0),20,R837)/20)
  *(L837/15))
 /(IFERROR(IF(H837&gt;0,H837,15),15)/15)
 *100,0)</f>
        <v>#REF!</v>
      </c>
      <c r="P837" s="125" t="e">
        <f>ROUND(((R837/20)*(L837/15)*(S837/15)*(1+W837/200))/(H837/15)*100,0)</f>
        <v>#REF!</v>
      </c>
      <c r="Q837" s="147" t="e">
        <f>T20D35746[[#This Row],[スコア⑤]]/T20D35746[[#This Row],[スコア③]]</f>
        <v>#REF!</v>
      </c>
      <c r="R837" s="76" t="e">
        <f>#REF!+#REF!</f>
        <v>#REF!</v>
      </c>
      <c r="W837" s="109" t="e">
        <f>(T20D35746[[#This Row],[現金及び預金（億）]]-T20D35746[[#This Row],[負債（億）]])/T20D35746[[#This Row],[総資産]]*100</f>
        <v>#DIV/0!</v>
      </c>
    </row>
    <row r="838" spans="3:23" x14ac:dyDescent="0.25">
      <c r="C838" s="71" t="str">
        <f>IFERROR(_xll.RssMarket($A838,"市場部名称"),"")</f>
        <v/>
      </c>
      <c r="D838" s="55"/>
      <c r="E838" s="55" t="str">
        <f>IFERROR(_xll.RssMarket($A838,"前日比"),"")</f>
        <v/>
      </c>
      <c r="F838" s="75" t="str">
        <f>IFERROR(_xll.RssMarket($A838,"時価総額"),"")</f>
        <v/>
      </c>
      <c r="G838" s="75" t="e">
        <f>T20D35746[[#This Row],[時価総額]]/T20D35746[[#This Row],[現在値]]</f>
        <v>#VALUE!</v>
      </c>
      <c r="H838" s="20"/>
      <c r="I838" s="38"/>
      <c r="J838" s="20"/>
      <c r="K838" s="33"/>
      <c r="N838" s="89"/>
      <c r="O838" s="125" t="e">
        <f>ROUND(
 ((IF(OR(R838="",R838&lt;=0),20,R838)/20)
  *(L838/15))
 /(IFERROR(IF(H838&gt;0,H838,15),15)/15)
 *100,0)</f>
        <v>#REF!</v>
      </c>
      <c r="P838" s="125" t="e">
        <f>ROUND(((R838/20)*(L838/15)*(S838/15)*(1+W838/200))/(H838/15)*100,0)</f>
        <v>#REF!</v>
      </c>
      <c r="Q838" s="147" t="e">
        <f>T20D35746[[#This Row],[スコア⑤]]/T20D35746[[#This Row],[スコア③]]</f>
        <v>#REF!</v>
      </c>
      <c r="R838" s="76" t="e">
        <f>#REF!+#REF!</f>
        <v>#REF!</v>
      </c>
      <c r="W838" s="109" t="e">
        <f>(T20D35746[[#This Row],[現金及び預金（億）]]-T20D35746[[#This Row],[負債（億）]])/T20D35746[[#This Row],[総資産]]*100</f>
        <v>#DIV/0!</v>
      </c>
    </row>
    <row r="839" spans="3:23" x14ac:dyDescent="0.25">
      <c r="C839" s="71" t="str">
        <f>IFERROR(_xll.RssMarket($A839,"市場部名称"),"")</f>
        <v/>
      </c>
      <c r="D839" s="55"/>
      <c r="E839" s="55" t="str">
        <f>IFERROR(_xll.RssMarket($A839,"前日比"),"")</f>
        <v/>
      </c>
      <c r="F839" s="75" t="str">
        <f>IFERROR(_xll.RssMarket($A839,"時価総額"),"")</f>
        <v/>
      </c>
      <c r="G839" s="75" t="e">
        <f>T20D35746[[#This Row],[時価総額]]/T20D35746[[#This Row],[現在値]]</f>
        <v>#VALUE!</v>
      </c>
      <c r="H839" s="20"/>
      <c r="I839" s="38"/>
      <c r="J839" s="20"/>
      <c r="K839" s="33"/>
      <c r="N839" s="89"/>
      <c r="O839" s="125" t="e">
        <f>ROUND(
 ((IF(OR(R839="",R839&lt;=0),20,R839)/20)
  *(L839/15))
 /(IFERROR(IF(H839&gt;0,H839,15),15)/15)
 *100,0)</f>
        <v>#REF!</v>
      </c>
      <c r="P839" s="125" t="e">
        <f>ROUND(((R839/20)*(L839/15)*(S839/15)*(1+W839/200))/(H839/15)*100,0)</f>
        <v>#REF!</v>
      </c>
      <c r="Q839" s="147" t="e">
        <f>T20D35746[[#This Row],[スコア⑤]]/T20D35746[[#This Row],[スコア③]]</f>
        <v>#REF!</v>
      </c>
      <c r="R839" s="76" t="e">
        <f>#REF!+#REF!</f>
        <v>#REF!</v>
      </c>
      <c r="W839" s="109" t="e">
        <f>(T20D35746[[#This Row],[現金及び預金（億）]]-T20D35746[[#This Row],[負債（億）]])/T20D35746[[#This Row],[総資産]]*100</f>
        <v>#DIV/0!</v>
      </c>
    </row>
    <row r="840" spans="3:23" x14ac:dyDescent="0.25">
      <c r="C840" s="71" t="str">
        <f>IFERROR(_xll.RssMarket($A840,"市場部名称"),"")</f>
        <v/>
      </c>
      <c r="D840" s="55"/>
      <c r="E840" s="55" t="str">
        <f>IFERROR(_xll.RssMarket($A840,"前日比"),"")</f>
        <v/>
      </c>
      <c r="F840" s="75" t="str">
        <f>IFERROR(_xll.RssMarket($A840,"時価総額"),"")</f>
        <v/>
      </c>
      <c r="G840" s="75" t="e">
        <f>T20D35746[[#This Row],[時価総額]]/T20D35746[[#This Row],[現在値]]</f>
        <v>#VALUE!</v>
      </c>
      <c r="H840" s="20"/>
      <c r="I840" s="38"/>
      <c r="J840" s="20"/>
      <c r="K840" s="33"/>
      <c r="N840" s="89"/>
      <c r="O840" s="125" t="e">
        <f>ROUND(
 ((IF(OR(R840="",R840&lt;=0),20,R840)/20)
  *(L840/15))
 /(IFERROR(IF(H840&gt;0,H840,15),15)/15)
 *100,0)</f>
        <v>#REF!</v>
      </c>
      <c r="P840" s="125" t="e">
        <f>ROUND(((R840/20)*(L840/15)*(S840/15)*(1+W840/200))/(H840/15)*100,0)</f>
        <v>#REF!</v>
      </c>
      <c r="Q840" s="147" t="e">
        <f>T20D35746[[#This Row],[スコア⑤]]/T20D35746[[#This Row],[スコア③]]</f>
        <v>#REF!</v>
      </c>
      <c r="R840" s="76" t="e">
        <f>#REF!+#REF!</f>
        <v>#REF!</v>
      </c>
      <c r="W840" s="109" t="e">
        <f>(T20D35746[[#This Row],[現金及び預金（億）]]-T20D35746[[#This Row],[負債（億）]])/T20D35746[[#This Row],[総資産]]*100</f>
        <v>#DIV/0!</v>
      </c>
    </row>
    <row r="841" spans="3:23" x14ac:dyDescent="0.25">
      <c r="C841" s="71" t="str">
        <f>IFERROR(_xll.RssMarket($A841,"市場部名称"),"")</f>
        <v/>
      </c>
      <c r="D841" s="55"/>
      <c r="E841" s="55" t="str">
        <f>IFERROR(_xll.RssMarket($A841,"前日比"),"")</f>
        <v/>
      </c>
      <c r="F841" s="75" t="str">
        <f>IFERROR(_xll.RssMarket($A841,"時価総額"),"")</f>
        <v/>
      </c>
      <c r="G841" s="75" t="e">
        <f>T20D35746[[#This Row],[時価総額]]/T20D35746[[#This Row],[現在値]]</f>
        <v>#VALUE!</v>
      </c>
      <c r="H841" s="20"/>
      <c r="I841" s="38"/>
      <c r="J841" s="20"/>
      <c r="K841" s="33"/>
      <c r="N841" s="89"/>
      <c r="O841" s="125" t="e">
        <f>ROUND(
 ((IF(OR(R841="",R841&lt;=0),20,R841)/20)
  *(L841/15))
 /(IFERROR(IF(H841&gt;0,H841,15),15)/15)
 *100,0)</f>
        <v>#REF!</v>
      </c>
      <c r="P841" s="125" t="e">
        <f>ROUND(((R841/20)*(L841/15)*(S841/15)*(1+W841/200))/(H841/15)*100,0)</f>
        <v>#REF!</v>
      </c>
      <c r="Q841" s="147" t="e">
        <f>T20D35746[[#This Row],[スコア⑤]]/T20D35746[[#This Row],[スコア③]]</f>
        <v>#REF!</v>
      </c>
      <c r="R841" s="76" t="e">
        <f>#REF!+#REF!</f>
        <v>#REF!</v>
      </c>
      <c r="W841" s="109" t="e">
        <f>(T20D35746[[#This Row],[現金及び預金（億）]]-T20D35746[[#This Row],[負債（億）]])/T20D35746[[#This Row],[総資産]]*100</f>
        <v>#DIV/0!</v>
      </c>
    </row>
    <row r="842" spans="3:23" x14ac:dyDescent="0.25">
      <c r="C842" s="71" t="str">
        <f>IFERROR(_xll.RssMarket($A842,"市場部名称"),"")</f>
        <v/>
      </c>
      <c r="D842" s="55"/>
      <c r="E842" s="55" t="str">
        <f>IFERROR(_xll.RssMarket($A842,"前日比"),"")</f>
        <v/>
      </c>
      <c r="F842" s="75" t="str">
        <f>IFERROR(_xll.RssMarket($A842,"時価総額"),"")</f>
        <v/>
      </c>
      <c r="G842" s="75" t="e">
        <f>T20D35746[[#This Row],[時価総額]]/T20D35746[[#This Row],[現在値]]</f>
        <v>#VALUE!</v>
      </c>
      <c r="H842" s="20"/>
      <c r="I842" s="38"/>
      <c r="J842" s="20"/>
      <c r="K842" s="33"/>
      <c r="N842" s="89"/>
      <c r="O842" s="125" t="e">
        <f>ROUND(
 ((IF(OR(R842="",R842&lt;=0),20,R842)/20)
  *(L842/15))
 /(IFERROR(IF(H842&gt;0,H842,15),15)/15)
 *100,0)</f>
        <v>#REF!</v>
      </c>
      <c r="P842" s="125" t="e">
        <f>ROUND(((R842/20)*(L842/15)*(S842/15)*(1+W842/200))/(H842/15)*100,0)</f>
        <v>#REF!</v>
      </c>
      <c r="Q842" s="147" t="e">
        <f>T20D35746[[#This Row],[スコア⑤]]/T20D35746[[#This Row],[スコア③]]</f>
        <v>#REF!</v>
      </c>
      <c r="R842" s="76" t="e">
        <f>#REF!+#REF!</f>
        <v>#REF!</v>
      </c>
      <c r="W842" s="109" t="e">
        <f>(T20D35746[[#This Row],[現金及び預金（億）]]-T20D35746[[#This Row],[負債（億）]])/T20D35746[[#This Row],[総資産]]*100</f>
        <v>#DIV/0!</v>
      </c>
    </row>
    <row r="843" spans="3:23" x14ac:dyDescent="0.25">
      <c r="C843" s="71" t="str">
        <f>IFERROR(_xll.RssMarket($A843,"市場部名称"),"")</f>
        <v/>
      </c>
      <c r="D843" s="55"/>
      <c r="E843" s="55" t="str">
        <f>IFERROR(_xll.RssMarket($A843,"前日比"),"")</f>
        <v/>
      </c>
      <c r="F843" s="75" t="str">
        <f>IFERROR(_xll.RssMarket($A843,"時価総額"),"")</f>
        <v/>
      </c>
      <c r="G843" s="75" t="e">
        <f>T20D35746[[#This Row],[時価総額]]/T20D35746[[#This Row],[現在値]]</f>
        <v>#VALUE!</v>
      </c>
      <c r="H843" s="20"/>
      <c r="I843" s="38"/>
      <c r="J843" s="20"/>
      <c r="K843" s="33"/>
      <c r="N843" s="89"/>
      <c r="O843" s="125" t="e">
        <f>ROUND(
 ((IF(OR(R843="",R843&lt;=0),20,R843)/20)
  *(L843/15))
 /(IFERROR(IF(H843&gt;0,H843,15),15)/15)
 *100,0)</f>
        <v>#REF!</v>
      </c>
      <c r="P843" s="125" t="e">
        <f>ROUND(((R843/20)*(L843/15)*(S843/15)*(1+W843/200))/(H843/15)*100,0)</f>
        <v>#REF!</v>
      </c>
      <c r="Q843" s="147" t="e">
        <f>T20D35746[[#This Row],[スコア⑤]]/T20D35746[[#This Row],[スコア③]]</f>
        <v>#REF!</v>
      </c>
      <c r="R843" s="76" t="e">
        <f>#REF!+#REF!</f>
        <v>#REF!</v>
      </c>
      <c r="W843" s="109" t="e">
        <f>(T20D35746[[#This Row],[現金及び預金（億）]]-T20D35746[[#This Row],[負債（億）]])/T20D35746[[#This Row],[総資産]]*100</f>
        <v>#DIV/0!</v>
      </c>
    </row>
    <row r="844" spans="3:23" x14ac:dyDescent="0.25">
      <c r="C844" s="71" t="str">
        <f>IFERROR(_xll.RssMarket($A844,"市場部名称"),"")</f>
        <v/>
      </c>
      <c r="D844" s="55"/>
      <c r="E844" s="55" t="str">
        <f>IFERROR(_xll.RssMarket($A844,"前日比"),"")</f>
        <v/>
      </c>
      <c r="F844" s="75" t="str">
        <f>IFERROR(_xll.RssMarket($A844,"時価総額"),"")</f>
        <v/>
      </c>
      <c r="G844" s="75" t="e">
        <f>T20D35746[[#This Row],[時価総額]]/T20D35746[[#This Row],[現在値]]</f>
        <v>#VALUE!</v>
      </c>
      <c r="H844" s="20"/>
      <c r="I844" s="38"/>
      <c r="J844" s="20"/>
      <c r="K844" s="33"/>
      <c r="N844" s="89"/>
      <c r="O844" s="125" t="e">
        <f>ROUND(
 ((IF(OR(R844="",R844&lt;=0),20,R844)/20)
  *(L844/15))
 /(IFERROR(IF(H844&gt;0,H844,15),15)/15)
 *100,0)</f>
        <v>#REF!</v>
      </c>
      <c r="P844" s="125" t="e">
        <f>ROUND(((R844/20)*(L844/15)*(S844/15)*(1+W844/200))/(H844/15)*100,0)</f>
        <v>#REF!</v>
      </c>
      <c r="Q844" s="147" t="e">
        <f>T20D35746[[#This Row],[スコア⑤]]/T20D35746[[#This Row],[スコア③]]</f>
        <v>#REF!</v>
      </c>
      <c r="R844" s="76" t="e">
        <f>#REF!+#REF!</f>
        <v>#REF!</v>
      </c>
      <c r="W844" s="109" t="e">
        <f>(T20D35746[[#This Row],[現金及び預金（億）]]-T20D35746[[#This Row],[負債（億）]])/T20D35746[[#This Row],[総資産]]*100</f>
        <v>#DIV/0!</v>
      </c>
    </row>
    <row r="845" spans="3:23" x14ac:dyDescent="0.25">
      <c r="C845" s="71" t="str">
        <f>IFERROR(_xll.RssMarket($A845,"市場部名称"),"")</f>
        <v/>
      </c>
      <c r="D845" s="55"/>
      <c r="E845" s="55" t="str">
        <f>IFERROR(_xll.RssMarket($A845,"前日比"),"")</f>
        <v/>
      </c>
      <c r="F845" s="75" t="str">
        <f>IFERROR(_xll.RssMarket($A845,"時価総額"),"")</f>
        <v/>
      </c>
      <c r="G845" s="75" t="e">
        <f>T20D35746[[#This Row],[時価総額]]/T20D35746[[#This Row],[現在値]]</f>
        <v>#VALUE!</v>
      </c>
      <c r="H845" s="20"/>
      <c r="I845" s="38"/>
      <c r="J845" s="20"/>
      <c r="K845" s="33"/>
      <c r="N845" s="89"/>
      <c r="O845" s="125" t="e">
        <f>ROUND(
 ((IF(OR(R845="",R845&lt;=0),20,R845)/20)
  *(L845/15))
 /(IFERROR(IF(H845&gt;0,H845,15),15)/15)
 *100,0)</f>
        <v>#REF!</v>
      </c>
      <c r="P845" s="125" t="e">
        <f>ROUND(((R845/20)*(L845/15)*(S845/15)*(1+W845/200))/(H845/15)*100,0)</f>
        <v>#REF!</v>
      </c>
      <c r="Q845" s="147" t="e">
        <f>T20D35746[[#This Row],[スコア⑤]]/T20D35746[[#This Row],[スコア③]]</f>
        <v>#REF!</v>
      </c>
      <c r="R845" s="76" t="e">
        <f>#REF!+#REF!</f>
        <v>#REF!</v>
      </c>
      <c r="W845" s="109" t="e">
        <f>(T20D35746[[#This Row],[現金及び預金（億）]]-T20D35746[[#This Row],[負債（億）]])/T20D35746[[#This Row],[総資産]]*100</f>
        <v>#DIV/0!</v>
      </c>
    </row>
    <row r="846" spans="3:23" x14ac:dyDescent="0.25">
      <c r="C846" s="71" t="str">
        <f>IFERROR(_xll.RssMarket($A846,"市場部名称"),"")</f>
        <v/>
      </c>
      <c r="D846" s="55"/>
      <c r="E846" s="55" t="str">
        <f>IFERROR(_xll.RssMarket($A846,"前日比"),"")</f>
        <v/>
      </c>
      <c r="F846" s="75" t="str">
        <f>IFERROR(_xll.RssMarket($A846,"時価総額"),"")</f>
        <v/>
      </c>
      <c r="G846" s="75" t="e">
        <f>T20D35746[[#This Row],[時価総額]]/T20D35746[[#This Row],[現在値]]</f>
        <v>#VALUE!</v>
      </c>
      <c r="H846" s="20"/>
      <c r="I846" s="38"/>
      <c r="J846" s="20"/>
      <c r="K846" s="33"/>
      <c r="N846" s="89"/>
      <c r="O846" s="125" t="e">
        <f>ROUND(
 ((IF(OR(R846="",R846&lt;=0),20,R846)/20)
  *(L846/15))
 /(IFERROR(IF(H846&gt;0,H846,15),15)/15)
 *100,0)</f>
        <v>#REF!</v>
      </c>
      <c r="P846" s="125" t="e">
        <f>ROUND(((R846/20)*(L846/15)*(S846/15)*(1+W846/200))/(H846/15)*100,0)</f>
        <v>#REF!</v>
      </c>
      <c r="Q846" s="147" t="e">
        <f>T20D35746[[#This Row],[スコア⑤]]/T20D35746[[#This Row],[スコア③]]</f>
        <v>#REF!</v>
      </c>
      <c r="R846" s="76" t="e">
        <f>#REF!+#REF!</f>
        <v>#REF!</v>
      </c>
      <c r="W846" s="109" t="e">
        <f>(T20D35746[[#This Row],[現金及び預金（億）]]-T20D35746[[#This Row],[負債（億）]])/T20D35746[[#This Row],[総資産]]*100</f>
        <v>#DIV/0!</v>
      </c>
    </row>
    <row r="847" spans="3:23" x14ac:dyDescent="0.25">
      <c r="C847" s="71" t="str">
        <f>IFERROR(_xll.RssMarket($A847,"市場部名称"),"")</f>
        <v/>
      </c>
      <c r="D847" s="55"/>
      <c r="E847" s="55" t="str">
        <f>IFERROR(_xll.RssMarket($A847,"前日比"),"")</f>
        <v/>
      </c>
      <c r="F847" s="75" t="str">
        <f>IFERROR(_xll.RssMarket($A847,"時価総額"),"")</f>
        <v/>
      </c>
      <c r="G847" s="75" t="e">
        <f>T20D35746[[#This Row],[時価総額]]/T20D35746[[#This Row],[現在値]]</f>
        <v>#VALUE!</v>
      </c>
      <c r="H847" s="20"/>
      <c r="I847" s="38"/>
      <c r="J847" s="20"/>
      <c r="K847" s="33"/>
      <c r="N847" s="89"/>
      <c r="O847" s="125" t="e">
        <f>ROUND(
 ((IF(OR(R847="",R847&lt;=0),20,R847)/20)
  *(L847/15))
 /(IFERROR(IF(H847&gt;0,H847,15),15)/15)
 *100,0)</f>
        <v>#REF!</v>
      </c>
      <c r="P847" s="125" t="e">
        <f>ROUND(((R847/20)*(L847/15)*(S847/15)*(1+W847/200))/(H847/15)*100,0)</f>
        <v>#REF!</v>
      </c>
      <c r="Q847" s="147" t="e">
        <f>T20D35746[[#This Row],[スコア⑤]]/T20D35746[[#This Row],[スコア③]]</f>
        <v>#REF!</v>
      </c>
      <c r="R847" s="76" t="e">
        <f>#REF!+#REF!</f>
        <v>#REF!</v>
      </c>
      <c r="W847" s="109" t="e">
        <f>(T20D35746[[#This Row],[現金及び預金（億）]]-T20D35746[[#This Row],[負債（億）]])/T20D35746[[#This Row],[総資産]]*100</f>
        <v>#DIV/0!</v>
      </c>
    </row>
    <row r="848" spans="3:23" x14ac:dyDescent="0.25">
      <c r="C848" s="71" t="str">
        <f>IFERROR(_xll.RssMarket($A848,"市場部名称"),"")</f>
        <v/>
      </c>
      <c r="D848" s="55"/>
      <c r="E848" s="55" t="str">
        <f>IFERROR(_xll.RssMarket($A848,"前日比"),"")</f>
        <v/>
      </c>
      <c r="F848" s="75" t="str">
        <f>IFERROR(_xll.RssMarket($A848,"時価総額"),"")</f>
        <v/>
      </c>
      <c r="G848" s="75" t="e">
        <f>T20D35746[[#This Row],[時価総額]]/T20D35746[[#This Row],[現在値]]</f>
        <v>#VALUE!</v>
      </c>
      <c r="H848" s="20"/>
      <c r="I848" s="38"/>
      <c r="J848" s="20"/>
      <c r="K848" s="33"/>
      <c r="N848" s="89"/>
      <c r="O848" s="125" t="e">
        <f>ROUND(
 ((IF(OR(R848="",R848&lt;=0),20,R848)/20)
  *(L848/15))
 /(IFERROR(IF(H848&gt;0,H848,15),15)/15)
 *100,0)</f>
        <v>#REF!</v>
      </c>
      <c r="P848" s="125" t="e">
        <f>ROUND(((R848/20)*(L848/15)*(S848/15)*(1+W848/200))/(H848/15)*100,0)</f>
        <v>#REF!</v>
      </c>
      <c r="Q848" s="147" t="e">
        <f>T20D35746[[#This Row],[スコア⑤]]/T20D35746[[#This Row],[スコア③]]</f>
        <v>#REF!</v>
      </c>
      <c r="R848" s="76" t="e">
        <f>#REF!+#REF!</f>
        <v>#REF!</v>
      </c>
      <c r="W848" s="109" t="e">
        <f>(T20D35746[[#This Row],[現金及び預金（億）]]-T20D35746[[#This Row],[負債（億）]])/T20D35746[[#This Row],[総資産]]*100</f>
        <v>#DIV/0!</v>
      </c>
    </row>
    <row r="849" spans="3:23" x14ac:dyDescent="0.25">
      <c r="C849" s="71" t="str">
        <f>IFERROR(_xll.RssMarket($A849,"市場部名称"),"")</f>
        <v/>
      </c>
      <c r="D849" s="55"/>
      <c r="E849" s="55" t="str">
        <f>IFERROR(_xll.RssMarket($A849,"前日比"),"")</f>
        <v/>
      </c>
      <c r="F849" s="75" t="str">
        <f>IFERROR(_xll.RssMarket($A849,"時価総額"),"")</f>
        <v/>
      </c>
      <c r="G849" s="75" t="e">
        <f>T20D35746[[#This Row],[時価総額]]/T20D35746[[#This Row],[現在値]]</f>
        <v>#VALUE!</v>
      </c>
      <c r="H849" s="20"/>
      <c r="I849" s="38"/>
      <c r="J849" s="20"/>
      <c r="K849" s="33"/>
      <c r="N849" s="89"/>
      <c r="O849" s="125" t="e">
        <f>ROUND(
 ((IF(OR(R849="",R849&lt;=0),20,R849)/20)
  *(L849/15))
 /(IFERROR(IF(H849&gt;0,H849,15),15)/15)
 *100,0)</f>
        <v>#REF!</v>
      </c>
      <c r="P849" s="125" t="e">
        <f>ROUND(((R849/20)*(L849/15)*(S849/15)*(1+W849/200))/(H849/15)*100,0)</f>
        <v>#REF!</v>
      </c>
      <c r="Q849" s="147" t="e">
        <f>T20D35746[[#This Row],[スコア⑤]]/T20D35746[[#This Row],[スコア③]]</f>
        <v>#REF!</v>
      </c>
      <c r="R849" s="76" t="e">
        <f>#REF!+#REF!</f>
        <v>#REF!</v>
      </c>
      <c r="W849" s="109" t="e">
        <f>(T20D35746[[#This Row],[現金及び預金（億）]]-T20D35746[[#This Row],[負債（億）]])/T20D35746[[#This Row],[総資産]]*100</f>
        <v>#DIV/0!</v>
      </c>
    </row>
    <row r="850" spans="3:23" x14ac:dyDescent="0.25">
      <c r="C850" s="71" t="str">
        <f>IFERROR(_xll.RssMarket($A850,"市場部名称"),"")</f>
        <v/>
      </c>
      <c r="D850" s="55"/>
      <c r="E850" s="55" t="str">
        <f>IFERROR(_xll.RssMarket($A850,"前日比"),"")</f>
        <v/>
      </c>
      <c r="F850" s="75" t="str">
        <f>IFERROR(_xll.RssMarket($A850,"時価総額"),"")</f>
        <v/>
      </c>
      <c r="G850" s="75" t="e">
        <f>T20D35746[[#This Row],[時価総額]]/T20D35746[[#This Row],[現在値]]</f>
        <v>#VALUE!</v>
      </c>
      <c r="H850" s="20"/>
      <c r="I850" s="38"/>
      <c r="J850" s="20"/>
      <c r="K850" s="33"/>
      <c r="N850" s="89"/>
      <c r="O850" s="125" t="e">
        <f>ROUND(
 ((IF(OR(R850="",R850&lt;=0),20,R850)/20)
  *(L850/15))
 /(IFERROR(IF(H850&gt;0,H850,15),15)/15)
 *100,0)</f>
        <v>#REF!</v>
      </c>
      <c r="P850" s="125" t="e">
        <f>ROUND(((R850/20)*(L850/15)*(S850/15)*(1+W850/200))/(H850/15)*100,0)</f>
        <v>#REF!</v>
      </c>
      <c r="Q850" s="147" t="e">
        <f>T20D35746[[#This Row],[スコア⑤]]/T20D35746[[#This Row],[スコア③]]</f>
        <v>#REF!</v>
      </c>
      <c r="R850" s="76" t="e">
        <f>#REF!+#REF!</f>
        <v>#REF!</v>
      </c>
      <c r="W850" s="109" t="e">
        <f>(T20D35746[[#This Row],[現金及び預金（億）]]-T20D35746[[#This Row],[負債（億）]])/T20D35746[[#This Row],[総資産]]*100</f>
        <v>#DIV/0!</v>
      </c>
    </row>
    <row r="851" spans="3:23" x14ac:dyDescent="0.25">
      <c r="C851" s="71" t="str">
        <f>IFERROR(_xll.RssMarket($A851,"市場部名称"),"")</f>
        <v/>
      </c>
      <c r="D851" s="55"/>
      <c r="E851" s="55" t="str">
        <f>IFERROR(_xll.RssMarket($A851,"前日比"),"")</f>
        <v/>
      </c>
      <c r="F851" s="75" t="str">
        <f>IFERROR(_xll.RssMarket($A851,"時価総額"),"")</f>
        <v/>
      </c>
      <c r="G851" s="75" t="e">
        <f>T20D35746[[#This Row],[時価総額]]/T20D35746[[#This Row],[現在値]]</f>
        <v>#VALUE!</v>
      </c>
      <c r="H851" s="20"/>
      <c r="I851" s="38"/>
      <c r="J851" s="20"/>
      <c r="K851" s="33"/>
      <c r="N851" s="89"/>
      <c r="O851" s="125" t="e">
        <f>ROUND(
 ((IF(OR(R851="",R851&lt;=0),20,R851)/20)
  *(L851/15))
 /(IFERROR(IF(H851&gt;0,H851,15),15)/15)
 *100,0)</f>
        <v>#REF!</v>
      </c>
      <c r="P851" s="125" t="e">
        <f>ROUND(((R851/20)*(L851/15)*(S851/15)*(1+W851/200))/(H851/15)*100,0)</f>
        <v>#REF!</v>
      </c>
      <c r="Q851" s="147" t="e">
        <f>T20D35746[[#This Row],[スコア⑤]]/T20D35746[[#This Row],[スコア③]]</f>
        <v>#REF!</v>
      </c>
      <c r="R851" s="76" t="e">
        <f>#REF!+#REF!</f>
        <v>#REF!</v>
      </c>
      <c r="W851" s="109" t="e">
        <f>(T20D35746[[#This Row],[現金及び預金（億）]]-T20D35746[[#This Row],[負債（億）]])/T20D35746[[#This Row],[総資産]]*100</f>
        <v>#DIV/0!</v>
      </c>
    </row>
    <row r="852" spans="3:23" x14ac:dyDescent="0.25">
      <c r="C852" s="71" t="str">
        <f>IFERROR(_xll.RssMarket($A852,"市場部名称"),"")</f>
        <v/>
      </c>
      <c r="D852" s="55"/>
      <c r="E852" s="55" t="str">
        <f>IFERROR(_xll.RssMarket($A852,"前日比"),"")</f>
        <v/>
      </c>
      <c r="F852" s="75" t="str">
        <f>IFERROR(_xll.RssMarket($A852,"時価総額"),"")</f>
        <v/>
      </c>
      <c r="G852" s="75" t="e">
        <f>T20D35746[[#This Row],[時価総額]]/T20D35746[[#This Row],[現在値]]</f>
        <v>#VALUE!</v>
      </c>
      <c r="H852" s="20"/>
      <c r="I852" s="38"/>
      <c r="J852" s="20"/>
      <c r="K852" s="33"/>
      <c r="N852" s="89"/>
      <c r="O852" s="125" t="e">
        <f>ROUND(
 ((IF(OR(R852="",R852&lt;=0),20,R852)/20)
  *(L852/15))
 /(IFERROR(IF(H852&gt;0,H852,15),15)/15)
 *100,0)</f>
        <v>#REF!</v>
      </c>
      <c r="P852" s="125" t="e">
        <f>ROUND(((R852/20)*(L852/15)*(S852/15)*(1+W852/200))/(H852/15)*100,0)</f>
        <v>#REF!</v>
      </c>
      <c r="Q852" s="147" t="e">
        <f>T20D35746[[#This Row],[スコア⑤]]/T20D35746[[#This Row],[スコア③]]</f>
        <v>#REF!</v>
      </c>
      <c r="R852" s="76" t="e">
        <f>#REF!+#REF!</f>
        <v>#REF!</v>
      </c>
      <c r="W852" s="109" t="e">
        <f>(T20D35746[[#This Row],[現金及び預金（億）]]-T20D35746[[#This Row],[負債（億）]])/T20D35746[[#This Row],[総資産]]*100</f>
        <v>#DIV/0!</v>
      </c>
    </row>
    <row r="853" spans="3:23" x14ac:dyDescent="0.25">
      <c r="C853" s="71" t="str">
        <f>IFERROR(_xll.RssMarket($A853,"市場部名称"),"")</f>
        <v/>
      </c>
      <c r="D853" s="55"/>
      <c r="E853" s="55" t="str">
        <f>IFERROR(_xll.RssMarket($A853,"前日比"),"")</f>
        <v/>
      </c>
      <c r="F853" s="75" t="str">
        <f>IFERROR(_xll.RssMarket($A853,"時価総額"),"")</f>
        <v/>
      </c>
      <c r="G853" s="75" t="e">
        <f>T20D35746[[#This Row],[時価総額]]/T20D35746[[#This Row],[現在値]]</f>
        <v>#VALUE!</v>
      </c>
      <c r="H853" s="20"/>
      <c r="I853" s="38"/>
      <c r="J853" s="20"/>
      <c r="K853" s="33"/>
      <c r="N853" s="89"/>
      <c r="O853" s="125" t="e">
        <f>ROUND(
 ((IF(OR(R853="",R853&lt;=0),20,R853)/20)
  *(L853/15))
 /(IFERROR(IF(H853&gt;0,H853,15),15)/15)
 *100,0)</f>
        <v>#REF!</v>
      </c>
      <c r="P853" s="125" t="e">
        <f>ROUND(((R853/20)*(L853/15)*(S853/15)*(1+W853/200))/(H853/15)*100,0)</f>
        <v>#REF!</v>
      </c>
      <c r="Q853" s="147" t="e">
        <f>T20D35746[[#This Row],[スコア⑤]]/T20D35746[[#This Row],[スコア③]]</f>
        <v>#REF!</v>
      </c>
      <c r="R853" s="76" t="e">
        <f>#REF!+#REF!</f>
        <v>#REF!</v>
      </c>
      <c r="W853" s="109" t="e">
        <f>(T20D35746[[#This Row],[現金及び預金（億）]]-T20D35746[[#This Row],[負債（億）]])/T20D35746[[#This Row],[総資産]]*100</f>
        <v>#DIV/0!</v>
      </c>
    </row>
    <row r="854" spans="3:23" x14ac:dyDescent="0.25">
      <c r="C854" s="71" t="str">
        <f>IFERROR(_xll.RssMarket($A854,"市場部名称"),"")</f>
        <v/>
      </c>
      <c r="D854" s="55"/>
      <c r="E854" s="55" t="str">
        <f>IFERROR(_xll.RssMarket($A854,"前日比"),"")</f>
        <v/>
      </c>
      <c r="F854" s="75" t="str">
        <f>IFERROR(_xll.RssMarket($A854,"時価総額"),"")</f>
        <v/>
      </c>
      <c r="G854" s="75" t="e">
        <f>T20D35746[[#This Row],[時価総額]]/T20D35746[[#This Row],[現在値]]</f>
        <v>#VALUE!</v>
      </c>
      <c r="H854" s="20"/>
      <c r="I854" s="38"/>
      <c r="J854" s="20"/>
      <c r="K854" s="33"/>
      <c r="N854" s="89"/>
      <c r="O854" s="125" t="e">
        <f>ROUND(
 ((IF(OR(R854="",R854&lt;=0),20,R854)/20)
  *(L854/15))
 /(IFERROR(IF(H854&gt;0,H854,15),15)/15)
 *100,0)</f>
        <v>#REF!</v>
      </c>
      <c r="P854" s="125" t="e">
        <f>ROUND(((R854/20)*(L854/15)*(S854/15)*(1+W854/200))/(H854/15)*100,0)</f>
        <v>#REF!</v>
      </c>
      <c r="Q854" s="147" t="e">
        <f>T20D35746[[#This Row],[スコア⑤]]/T20D35746[[#This Row],[スコア③]]</f>
        <v>#REF!</v>
      </c>
      <c r="R854" s="76" t="e">
        <f>#REF!+#REF!</f>
        <v>#REF!</v>
      </c>
      <c r="W854" s="109" t="e">
        <f>(T20D35746[[#This Row],[現金及び預金（億）]]-T20D35746[[#This Row],[負債（億）]])/T20D35746[[#This Row],[総資産]]*100</f>
        <v>#DIV/0!</v>
      </c>
    </row>
    <row r="855" spans="3:23" x14ac:dyDescent="0.25">
      <c r="C855" s="71" t="str">
        <f>IFERROR(_xll.RssMarket($A855,"市場部名称"),"")</f>
        <v/>
      </c>
      <c r="D855" s="55"/>
      <c r="E855" s="55" t="str">
        <f>IFERROR(_xll.RssMarket($A855,"前日比"),"")</f>
        <v/>
      </c>
      <c r="F855" s="75" t="str">
        <f>IFERROR(_xll.RssMarket($A855,"時価総額"),"")</f>
        <v/>
      </c>
      <c r="G855" s="75" t="e">
        <f>T20D35746[[#This Row],[時価総額]]/T20D35746[[#This Row],[現在値]]</f>
        <v>#VALUE!</v>
      </c>
      <c r="H855" s="20"/>
      <c r="I855" s="38"/>
      <c r="J855" s="20"/>
      <c r="K855" s="33"/>
      <c r="N855" s="89"/>
      <c r="O855" s="125" t="e">
        <f>ROUND(
 ((IF(OR(R855="",R855&lt;=0),20,R855)/20)
  *(L855/15))
 /(IFERROR(IF(H855&gt;0,H855,15),15)/15)
 *100,0)</f>
        <v>#REF!</v>
      </c>
      <c r="P855" s="125" t="e">
        <f>ROUND(((R855/20)*(L855/15)*(S855/15)*(1+W855/200))/(H855/15)*100,0)</f>
        <v>#REF!</v>
      </c>
      <c r="Q855" s="147" t="e">
        <f>T20D35746[[#This Row],[スコア⑤]]/T20D35746[[#This Row],[スコア③]]</f>
        <v>#REF!</v>
      </c>
      <c r="R855" s="76" t="e">
        <f>#REF!+#REF!</f>
        <v>#REF!</v>
      </c>
      <c r="W855" s="109" t="e">
        <f>(T20D35746[[#This Row],[現金及び預金（億）]]-T20D35746[[#This Row],[負債（億）]])/T20D35746[[#This Row],[総資産]]*100</f>
        <v>#DIV/0!</v>
      </c>
    </row>
    <row r="856" spans="3:23" x14ac:dyDescent="0.25">
      <c r="C856" s="71" t="str">
        <f>IFERROR(_xll.RssMarket($A856,"市場部名称"),"")</f>
        <v/>
      </c>
      <c r="D856" s="55"/>
      <c r="E856" s="55" t="str">
        <f>IFERROR(_xll.RssMarket($A856,"前日比"),"")</f>
        <v/>
      </c>
      <c r="F856" s="75" t="str">
        <f>IFERROR(_xll.RssMarket($A856,"時価総額"),"")</f>
        <v/>
      </c>
      <c r="G856" s="75" t="e">
        <f>T20D35746[[#This Row],[時価総額]]/T20D35746[[#This Row],[現在値]]</f>
        <v>#VALUE!</v>
      </c>
      <c r="H856" s="20"/>
      <c r="I856" s="38"/>
      <c r="J856" s="20"/>
      <c r="K856" s="33"/>
      <c r="N856" s="89"/>
      <c r="O856" s="125" t="e">
        <f>ROUND(
 ((IF(OR(R856="",R856&lt;=0),20,R856)/20)
  *(L856/15))
 /(IFERROR(IF(H856&gt;0,H856,15),15)/15)
 *100,0)</f>
        <v>#REF!</v>
      </c>
      <c r="P856" s="125" t="e">
        <f>ROUND(((R856/20)*(L856/15)*(S856/15)*(1+W856/200))/(H856/15)*100,0)</f>
        <v>#REF!</v>
      </c>
      <c r="Q856" s="147" t="e">
        <f>T20D35746[[#This Row],[スコア⑤]]/T20D35746[[#This Row],[スコア③]]</f>
        <v>#REF!</v>
      </c>
      <c r="R856" s="76" t="e">
        <f>#REF!+#REF!</f>
        <v>#REF!</v>
      </c>
      <c r="W856" s="109" t="e">
        <f>(T20D35746[[#This Row],[現金及び預金（億）]]-T20D35746[[#This Row],[負債（億）]])/T20D35746[[#This Row],[総資産]]*100</f>
        <v>#DIV/0!</v>
      </c>
    </row>
    <row r="857" spans="3:23" x14ac:dyDescent="0.25">
      <c r="C857" s="71" t="str">
        <f>IFERROR(_xll.RssMarket($A857,"市場部名称"),"")</f>
        <v/>
      </c>
      <c r="D857" s="55"/>
      <c r="E857" s="55" t="str">
        <f>IFERROR(_xll.RssMarket($A857,"前日比"),"")</f>
        <v/>
      </c>
      <c r="F857" s="75" t="str">
        <f>IFERROR(_xll.RssMarket($A857,"時価総額"),"")</f>
        <v/>
      </c>
      <c r="G857" s="75" t="e">
        <f>T20D35746[[#This Row],[時価総額]]/T20D35746[[#This Row],[現在値]]</f>
        <v>#VALUE!</v>
      </c>
      <c r="H857" s="20"/>
      <c r="I857" s="38"/>
      <c r="J857" s="20"/>
      <c r="K857" s="33"/>
      <c r="N857" s="89"/>
      <c r="O857" s="125" t="e">
        <f>ROUND(
 ((IF(OR(R857="",R857&lt;=0),20,R857)/20)
  *(L857/15))
 /(IFERROR(IF(H857&gt;0,H857,15),15)/15)
 *100,0)</f>
        <v>#REF!</v>
      </c>
      <c r="P857" s="125" t="e">
        <f>ROUND(((R857/20)*(L857/15)*(S857/15)*(1+W857/200))/(H857/15)*100,0)</f>
        <v>#REF!</v>
      </c>
      <c r="Q857" s="147" t="e">
        <f>T20D35746[[#This Row],[スコア⑤]]/T20D35746[[#This Row],[スコア③]]</f>
        <v>#REF!</v>
      </c>
      <c r="R857" s="76" t="e">
        <f>#REF!+#REF!</f>
        <v>#REF!</v>
      </c>
      <c r="W857" s="109" t="e">
        <f>(T20D35746[[#This Row],[現金及び預金（億）]]-T20D35746[[#This Row],[負債（億）]])/T20D35746[[#This Row],[総資産]]*100</f>
        <v>#DIV/0!</v>
      </c>
    </row>
    <row r="858" spans="3:23" x14ac:dyDescent="0.25">
      <c r="C858" s="71" t="str">
        <f>IFERROR(_xll.RssMarket($A858,"市場部名称"),"")</f>
        <v/>
      </c>
      <c r="D858" s="55"/>
      <c r="E858" s="55" t="str">
        <f>IFERROR(_xll.RssMarket($A858,"前日比"),"")</f>
        <v/>
      </c>
      <c r="F858" s="75" t="str">
        <f>IFERROR(_xll.RssMarket($A858,"時価総額"),"")</f>
        <v/>
      </c>
      <c r="G858" s="75" t="e">
        <f>T20D35746[[#This Row],[時価総額]]/T20D35746[[#This Row],[現在値]]</f>
        <v>#VALUE!</v>
      </c>
      <c r="H858" s="20"/>
      <c r="I858" s="38"/>
      <c r="J858" s="20"/>
      <c r="K858" s="33"/>
      <c r="N858" s="89"/>
      <c r="O858" s="125" t="e">
        <f>ROUND(
 ((IF(OR(R858="",R858&lt;=0),20,R858)/20)
  *(L858/15))
 /(IFERROR(IF(H858&gt;0,H858,15),15)/15)
 *100,0)</f>
        <v>#REF!</v>
      </c>
      <c r="P858" s="125" t="e">
        <f>ROUND(((R858/20)*(L858/15)*(S858/15)*(1+W858/200))/(H858/15)*100,0)</f>
        <v>#REF!</v>
      </c>
      <c r="Q858" s="147" t="e">
        <f>T20D35746[[#This Row],[スコア⑤]]/T20D35746[[#This Row],[スコア③]]</f>
        <v>#REF!</v>
      </c>
      <c r="R858" s="76" t="e">
        <f>#REF!+#REF!</f>
        <v>#REF!</v>
      </c>
      <c r="W858" s="109" t="e">
        <f>(T20D35746[[#This Row],[現金及び預金（億）]]-T20D35746[[#This Row],[負債（億）]])/T20D35746[[#This Row],[総資産]]*100</f>
        <v>#DIV/0!</v>
      </c>
    </row>
    <row r="859" spans="3:23" x14ac:dyDescent="0.25">
      <c r="C859" s="71" t="str">
        <f>IFERROR(_xll.RssMarket($A859,"市場部名称"),"")</f>
        <v/>
      </c>
      <c r="D859" s="55"/>
      <c r="E859" s="55" t="str">
        <f>IFERROR(_xll.RssMarket($A859,"前日比"),"")</f>
        <v/>
      </c>
      <c r="F859" s="75" t="str">
        <f>IFERROR(_xll.RssMarket($A859,"時価総額"),"")</f>
        <v/>
      </c>
      <c r="G859" s="75" t="e">
        <f>T20D35746[[#This Row],[時価総額]]/T20D35746[[#This Row],[現在値]]</f>
        <v>#VALUE!</v>
      </c>
      <c r="H859" s="20"/>
      <c r="I859" s="38"/>
      <c r="J859" s="20"/>
      <c r="K859" s="33"/>
      <c r="N859" s="89"/>
      <c r="O859" s="125" t="e">
        <f>ROUND(
 ((IF(OR(R859="",R859&lt;=0),20,R859)/20)
  *(L859/15))
 /(IFERROR(IF(H859&gt;0,H859,15),15)/15)
 *100,0)</f>
        <v>#REF!</v>
      </c>
      <c r="P859" s="125" t="e">
        <f>ROUND(((R859/20)*(L859/15)*(S859/15)*(1+W859/200))/(H859/15)*100,0)</f>
        <v>#REF!</v>
      </c>
      <c r="Q859" s="147" t="e">
        <f>T20D35746[[#This Row],[スコア⑤]]/T20D35746[[#This Row],[スコア③]]</f>
        <v>#REF!</v>
      </c>
      <c r="R859" s="76" t="e">
        <f>#REF!+#REF!</f>
        <v>#REF!</v>
      </c>
      <c r="W859" s="109" t="e">
        <f>(T20D35746[[#This Row],[現金及び預金（億）]]-T20D35746[[#This Row],[負債（億）]])/T20D35746[[#This Row],[総資産]]*100</f>
        <v>#DIV/0!</v>
      </c>
    </row>
    <row r="860" spans="3:23" x14ac:dyDescent="0.25">
      <c r="C860" s="71" t="str">
        <f>IFERROR(_xll.RssMarket($A860,"市場部名称"),"")</f>
        <v/>
      </c>
      <c r="D860" s="55"/>
      <c r="E860" s="55" t="str">
        <f>IFERROR(_xll.RssMarket($A860,"前日比"),"")</f>
        <v/>
      </c>
      <c r="F860" s="75" t="str">
        <f>IFERROR(_xll.RssMarket($A860,"時価総額"),"")</f>
        <v/>
      </c>
      <c r="G860" s="75" t="e">
        <f>T20D35746[[#This Row],[時価総額]]/T20D35746[[#This Row],[現在値]]</f>
        <v>#VALUE!</v>
      </c>
      <c r="H860" s="20"/>
      <c r="I860" s="38"/>
      <c r="J860" s="20"/>
      <c r="K860" s="33"/>
      <c r="N860" s="89"/>
      <c r="O860" s="125" t="e">
        <f>ROUND(
 ((IF(OR(R860="",R860&lt;=0),20,R860)/20)
  *(L860/15))
 /(IFERROR(IF(H860&gt;0,H860,15),15)/15)
 *100,0)</f>
        <v>#REF!</v>
      </c>
      <c r="P860" s="125" t="e">
        <f>ROUND(((R860/20)*(L860/15)*(S860/15)*(1+W860/200))/(H860/15)*100,0)</f>
        <v>#REF!</v>
      </c>
      <c r="Q860" s="147" t="e">
        <f>T20D35746[[#This Row],[スコア⑤]]/T20D35746[[#This Row],[スコア③]]</f>
        <v>#REF!</v>
      </c>
      <c r="R860" s="76" t="e">
        <f>#REF!+#REF!</f>
        <v>#REF!</v>
      </c>
      <c r="W860" s="109" t="e">
        <f>(T20D35746[[#This Row],[現金及び預金（億）]]-T20D35746[[#This Row],[負債（億）]])/T20D35746[[#This Row],[総資産]]*100</f>
        <v>#DIV/0!</v>
      </c>
    </row>
    <row r="861" spans="3:23" x14ac:dyDescent="0.25">
      <c r="C861" s="71" t="str">
        <f>IFERROR(_xll.RssMarket($A861,"市場部名称"),"")</f>
        <v/>
      </c>
      <c r="D861" s="55"/>
      <c r="E861" s="55" t="str">
        <f>IFERROR(_xll.RssMarket($A861,"前日比"),"")</f>
        <v/>
      </c>
      <c r="F861" s="75" t="str">
        <f>IFERROR(_xll.RssMarket($A861,"時価総額"),"")</f>
        <v/>
      </c>
      <c r="G861" s="75" t="e">
        <f>T20D35746[[#This Row],[時価総額]]/T20D35746[[#This Row],[現在値]]</f>
        <v>#VALUE!</v>
      </c>
      <c r="H861" s="20"/>
      <c r="I861" s="38"/>
      <c r="J861" s="20"/>
      <c r="K861" s="33"/>
      <c r="N861" s="89"/>
      <c r="O861" s="125" t="e">
        <f>ROUND(
 ((IF(OR(R861="",R861&lt;=0),20,R861)/20)
  *(L861/15))
 /(IFERROR(IF(H861&gt;0,H861,15),15)/15)
 *100,0)</f>
        <v>#REF!</v>
      </c>
      <c r="P861" s="125" t="e">
        <f>ROUND(((R861/20)*(L861/15)*(S861/15)*(1+W861/200))/(H861/15)*100,0)</f>
        <v>#REF!</v>
      </c>
      <c r="Q861" s="147" t="e">
        <f>T20D35746[[#This Row],[スコア⑤]]/T20D35746[[#This Row],[スコア③]]</f>
        <v>#REF!</v>
      </c>
      <c r="R861" s="76" t="e">
        <f>#REF!+#REF!</f>
        <v>#REF!</v>
      </c>
      <c r="W861" s="109" t="e">
        <f>(T20D35746[[#This Row],[現金及び預金（億）]]-T20D35746[[#This Row],[負債（億）]])/T20D35746[[#This Row],[総資産]]*100</f>
        <v>#DIV/0!</v>
      </c>
    </row>
    <row r="862" spans="3:23" x14ac:dyDescent="0.25">
      <c r="C862" s="71" t="str">
        <f>IFERROR(_xll.RssMarket($A862,"市場部名称"),"")</f>
        <v/>
      </c>
      <c r="D862" s="55"/>
      <c r="E862" s="55" t="str">
        <f>IFERROR(_xll.RssMarket($A862,"前日比"),"")</f>
        <v/>
      </c>
      <c r="F862" s="75" t="str">
        <f>IFERROR(_xll.RssMarket($A862,"時価総額"),"")</f>
        <v/>
      </c>
      <c r="G862" s="75" t="e">
        <f>T20D35746[[#This Row],[時価総額]]/T20D35746[[#This Row],[現在値]]</f>
        <v>#VALUE!</v>
      </c>
      <c r="H862" s="20"/>
      <c r="I862" s="38"/>
      <c r="J862" s="20"/>
      <c r="K862" s="33"/>
      <c r="N862" s="89"/>
      <c r="O862" s="125" t="e">
        <f>ROUND(
 ((IF(OR(R862="",R862&lt;=0),20,R862)/20)
  *(L862/15))
 /(IFERROR(IF(H862&gt;0,H862,15),15)/15)
 *100,0)</f>
        <v>#REF!</v>
      </c>
      <c r="P862" s="125" t="e">
        <f>ROUND(((R862/20)*(L862/15)*(S862/15)*(1+W862/200))/(H862/15)*100,0)</f>
        <v>#REF!</v>
      </c>
      <c r="Q862" s="147" t="e">
        <f>T20D35746[[#This Row],[スコア⑤]]/T20D35746[[#This Row],[スコア③]]</f>
        <v>#REF!</v>
      </c>
      <c r="R862" s="76" t="e">
        <f>#REF!+#REF!</f>
        <v>#REF!</v>
      </c>
      <c r="W862" s="109" t="e">
        <f>(T20D35746[[#This Row],[現金及び預金（億）]]-T20D35746[[#This Row],[負債（億）]])/T20D35746[[#This Row],[総資産]]*100</f>
        <v>#DIV/0!</v>
      </c>
    </row>
    <row r="863" spans="3:23" x14ac:dyDescent="0.25">
      <c r="C863" s="71" t="str">
        <f>IFERROR(_xll.RssMarket($A863,"市場部名称"),"")</f>
        <v/>
      </c>
      <c r="D863" s="55"/>
      <c r="E863" s="55" t="str">
        <f>IFERROR(_xll.RssMarket($A863,"前日比"),"")</f>
        <v/>
      </c>
      <c r="F863" s="75" t="str">
        <f>IFERROR(_xll.RssMarket($A863,"時価総額"),"")</f>
        <v/>
      </c>
      <c r="G863" s="75" t="e">
        <f>T20D35746[[#This Row],[時価総額]]/T20D35746[[#This Row],[現在値]]</f>
        <v>#VALUE!</v>
      </c>
      <c r="H863" s="20"/>
      <c r="I863" s="38"/>
      <c r="J863" s="20"/>
      <c r="K863" s="33"/>
      <c r="N863" s="89"/>
      <c r="O863" s="125" t="e">
        <f>ROUND(
 ((IF(OR(R863="",R863&lt;=0),20,R863)/20)
  *(L863/15))
 /(IFERROR(IF(H863&gt;0,H863,15),15)/15)
 *100,0)</f>
        <v>#REF!</v>
      </c>
      <c r="P863" s="125" t="e">
        <f>ROUND(((R863/20)*(L863/15)*(S863/15)*(1+W863/200))/(H863/15)*100,0)</f>
        <v>#REF!</v>
      </c>
      <c r="Q863" s="147" t="e">
        <f>T20D35746[[#This Row],[スコア⑤]]/T20D35746[[#This Row],[スコア③]]</f>
        <v>#REF!</v>
      </c>
      <c r="R863" s="76" t="e">
        <f>#REF!+#REF!</f>
        <v>#REF!</v>
      </c>
      <c r="W863" s="109" t="e">
        <f>(T20D35746[[#This Row],[現金及び預金（億）]]-T20D35746[[#This Row],[負債（億）]])/T20D35746[[#This Row],[総資産]]*100</f>
        <v>#DIV/0!</v>
      </c>
    </row>
    <row r="864" spans="3:23" x14ac:dyDescent="0.25">
      <c r="C864" s="71" t="str">
        <f>IFERROR(_xll.RssMarket($A864,"市場部名称"),"")</f>
        <v/>
      </c>
      <c r="D864" s="55"/>
      <c r="E864" s="55" t="str">
        <f>IFERROR(_xll.RssMarket($A864,"前日比"),"")</f>
        <v/>
      </c>
      <c r="F864" s="75" t="str">
        <f>IFERROR(_xll.RssMarket($A864,"時価総額"),"")</f>
        <v/>
      </c>
      <c r="G864" s="75" t="e">
        <f>T20D35746[[#This Row],[時価総額]]/T20D35746[[#This Row],[現在値]]</f>
        <v>#VALUE!</v>
      </c>
      <c r="H864" s="20"/>
      <c r="I864" s="38"/>
      <c r="J864" s="20"/>
      <c r="K864" s="33"/>
      <c r="N864" s="89"/>
      <c r="O864" s="125" t="e">
        <f>ROUND(
 ((IF(OR(R864="",R864&lt;=0),20,R864)/20)
  *(L864/15))
 /(IFERROR(IF(H864&gt;0,H864,15),15)/15)
 *100,0)</f>
        <v>#REF!</v>
      </c>
      <c r="P864" s="125" t="e">
        <f>ROUND(((R864/20)*(L864/15)*(S864/15)*(1+W864/200))/(H864/15)*100,0)</f>
        <v>#REF!</v>
      </c>
      <c r="Q864" s="147" t="e">
        <f>T20D35746[[#This Row],[スコア⑤]]/T20D35746[[#This Row],[スコア③]]</f>
        <v>#REF!</v>
      </c>
      <c r="R864" s="76" t="e">
        <f>#REF!+#REF!</f>
        <v>#REF!</v>
      </c>
      <c r="W864" s="109" t="e">
        <f>(T20D35746[[#This Row],[現金及び預金（億）]]-T20D35746[[#This Row],[負債（億）]])/T20D35746[[#This Row],[総資産]]*100</f>
        <v>#DIV/0!</v>
      </c>
    </row>
    <row r="865" spans="3:23" x14ac:dyDescent="0.25">
      <c r="C865" s="71" t="str">
        <f>IFERROR(_xll.RssMarket($A865,"市場部名称"),"")</f>
        <v/>
      </c>
      <c r="D865" s="55"/>
      <c r="E865" s="55" t="str">
        <f>IFERROR(_xll.RssMarket($A865,"前日比"),"")</f>
        <v/>
      </c>
      <c r="F865" s="75" t="str">
        <f>IFERROR(_xll.RssMarket($A865,"時価総額"),"")</f>
        <v/>
      </c>
      <c r="G865" s="75" t="e">
        <f>T20D35746[[#This Row],[時価総額]]/T20D35746[[#This Row],[現在値]]</f>
        <v>#VALUE!</v>
      </c>
      <c r="H865" s="20"/>
      <c r="I865" s="38"/>
      <c r="J865" s="20"/>
      <c r="K865" s="33"/>
      <c r="N865" s="89"/>
      <c r="O865" s="125" t="e">
        <f>ROUND(
 ((IF(OR(R865="",R865&lt;=0),20,R865)/20)
  *(L865/15))
 /(IFERROR(IF(H865&gt;0,H865,15),15)/15)
 *100,0)</f>
        <v>#REF!</v>
      </c>
      <c r="P865" s="125" t="e">
        <f>ROUND(((R865/20)*(L865/15)*(S865/15)*(1+W865/200))/(H865/15)*100,0)</f>
        <v>#REF!</v>
      </c>
      <c r="Q865" s="147" t="e">
        <f>T20D35746[[#This Row],[スコア⑤]]/T20D35746[[#This Row],[スコア③]]</f>
        <v>#REF!</v>
      </c>
      <c r="R865" s="76" t="e">
        <f>#REF!+#REF!</f>
        <v>#REF!</v>
      </c>
      <c r="W865" s="109" t="e">
        <f>(T20D35746[[#This Row],[現金及び預金（億）]]-T20D35746[[#This Row],[負債（億）]])/T20D35746[[#This Row],[総資産]]*100</f>
        <v>#DIV/0!</v>
      </c>
    </row>
    <row r="866" spans="3:23" x14ac:dyDescent="0.25">
      <c r="C866" s="71" t="str">
        <f>IFERROR(_xll.RssMarket($A866,"市場部名称"),"")</f>
        <v/>
      </c>
      <c r="D866" s="55"/>
      <c r="E866" s="55" t="str">
        <f>IFERROR(_xll.RssMarket($A866,"前日比"),"")</f>
        <v/>
      </c>
      <c r="F866" s="75" t="str">
        <f>IFERROR(_xll.RssMarket($A866,"時価総額"),"")</f>
        <v/>
      </c>
      <c r="G866" s="75" t="e">
        <f>T20D35746[[#This Row],[時価総額]]/T20D35746[[#This Row],[現在値]]</f>
        <v>#VALUE!</v>
      </c>
      <c r="H866" s="20"/>
      <c r="I866" s="38"/>
      <c r="J866" s="20"/>
      <c r="K866" s="33"/>
      <c r="N866" s="89"/>
      <c r="O866" s="125" t="e">
        <f>ROUND(
 ((IF(OR(R866="",R866&lt;=0),20,R866)/20)
  *(L866/15))
 /(IFERROR(IF(H866&gt;0,H866,15),15)/15)
 *100,0)</f>
        <v>#REF!</v>
      </c>
      <c r="P866" s="125" t="e">
        <f>ROUND(((R866/20)*(L866/15)*(S866/15)*(1+W866/200))/(H866/15)*100,0)</f>
        <v>#REF!</v>
      </c>
      <c r="Q866" s="147" t="e">
        <f>T20D35746[[#This Row],[スコア⑤]]/T20D35746[[#This Row],[スコア③]]</f>
        <v>#REF!</v>
      </c>
      <c r="R866" s="76" t="e">
        <f>#REF!+#REF!</f>
        <v>#REF!</v>
      </c>
      <c r="W866" s="109" t="e">
        <f>(T20D35746[[#This Row],[現金及び預金（億）]]-T20D35746[[#This Row],[負債（億）]])/T20D35746[[#This Row],[総資産]]*100</f>
        <v>#DIV/0!</v>
      </c>
    </row>
    <row r="867" spans="3:23" x14ac:dyDescent="0.25">
      <c r="C867" s="71" t="str">
        <f>IFERROR(_xll.RssMarket($A867,"市場部名称"),"")</f>
        <v/>
      </c>
      <c r="D867" s="55"/>
      <c r="E867" s="55" t="str">
        <f>IFERROR(_xll.RssMarket($A867,"前日比"),"")</f>
        <v/>
      </c>
      <c r="F867" s="75" t="str">
        <f>IFERROR(_xll.RssMarket($A867,"時価総額"),"")</f>
        <v/>
      </c>
      <c r="G867" s="75" t="e">
        <f>T20D35746[[#This Row],[時価総額]]/T20D35746[[#This Row],[現在値]]</f>
        <v>#VALUE!</v>
      </c>
      <c r="H867" s="20"/>
      <c r="I867" s="38"/>
      <c r="J867" s="20"/>
      <c r="K867" s="33"/>
      <c r="N867" s="89"/>
      <c r="O867" s="125" t="e">
        <f>ROUND(
 ((IF(OR(R867="",R867&lt;=0),20,R867)/20)
  *(L867/15))
 /(IFERROR(IF(H867&gt;0,H867,15),15)/15)
 *100,0)</f>
        <v>#REF!</v>
      </c>
      <c r="P867" s="125" t="e">
        <f>ROUND(((R867/20)*(L867/15)*(S867/15)*(1+W867/200))/(H867/15)*100,0)</f>
        <v>#REF!</v>
      </c>
      <c r="Q867" s="147" t="e">
        <f>T20D35746[[#This Row],[スコア⑤]]/T20D35746[[#This Row],[スコア③]]</f>
        <v>#REF!</v>
      </c>
      <c r="R867" s="76" t="e">
        <f>#REF!+#REF!</f>
        <v>#REF!</v>
      </c>
      <c r="W867" s="109" t="e">
        <f>(T20D35746[[#This Row],[現金及び預金（億）]]-T20D35746[[#This Row],[負債（億）]])/T20D35746[[#This Row],[総資産]]*100</f>
        <v>#DIV/0!</v>
      </c>
    </row>
    <row r="868" spans="3:23" x14ac:dyDescent="0.25">
      <c r="C868" s="71" t="str">
        <f>IFERROR(_xll.RssMarket($A868,"市場部名称"),"")</f>
        <v/>
      </c>
      <c r="D868" s="55"/>
      <c r="E868" s="55" t="str">
        <f>IFERROR(_xll.RssMarket($A868,"前日比"),"")</f>
        <v/>
      </c>
      <c r="F868" s="75" t="str">
        <f>IFERROR(_xll.RssMarket($A868,"時価総額"),"")</f>
        <v/>
      </c>
      <c r="G868" s="75" t="e">
        <f>T20D35746[[#This Row],[時価総額]]/T20D35746[[#This Row],[現在値]]</f>
        <v>#VALUE!</v>
      </c>
      <c r="H868" s="20"/>
      <c r="I868" s="38"/>
      <c r="J868" s="20"/>
      <c r="K868" s="33"/>
      <c r="N868" s="89"/>
      <c r="O868" s="125" t="e">
        <f>ROUND(
 ((IF(OR(R868="",R868&lt;=0),20,R868)/20)
  *(L868/15))
 /(IFERROR(IF(H868&gt;0,H868,15),15)/15)
 *100,0)</f>
        <v>#REF!</v>
      </c>
      <c r="P868" s="125" t="e">
        <f>ROUND(((R868/20)*(L868/15)*(S868/15)*(1+W868/200))/(H868/15)*100,0)</f>
        <v>#REF!</v>
      </c>
      <c r="Q868" s="147" t="e">
        <f>T20D35746[[#This Row],[スコア⑤]]/T20D35746[[#This Row],[スコア③]]</f>
        <v>#REF!</v>
      </c>
      <c r="R868" s="76" t="e">
        <f>#REF!+#REF!</f>
        <v>#REF!</v>
      </c>
      <c r="W868" s="109" t="e">
        <f>(T20D35746[[#This Row],[現金及び預金（億）]]-T20D35746[[#This Row],[負債（億）]])/T20D35746[[#This Row],[総資産]]*100</f>
        <v>#DIV/0!</v>
      </c>
    </row>
    <row r="869" spans="3:23" x14ac:dyDescent="0.25">
      <c r="C869" s="71" t="str">
        <f>IFERROR(_xll.RssMarket($A869,"市場部名称"),"")</f>
        <v/>
      </c>
      <c r="D869" s="55"/>
      <c r="E869" s="55" t="str">
        <f>IFERROR(_xll.RssMarket($A869,"前日比"),"")</f>
        <v/>
      </c>
      <c r="F869" s="75" t="str">
        <f>IFERROR(_xll.RssMarket($A869,"時価総額"),"")</f>
        <v/>
      </c>
      <c r="G869" s="75" t="e">
        <f>T20D35746[[#This Row],[時価総額]]/T20D35746[[#This Row],[現在値]]</f>
        <v>#VALUE!</v>
      </c>
      <c r="H869" s="20"/>
      <c r="I869" s="38"/>
      <c r="J869" s="20"/>
      <c r="K869" s="33"/>
      <c r="N869" s="89"/>
      <c r="O869" s="125" t="e">
        <f>ROUND(
 ((IF(OR(R869="",R869&lt;=0),20,R869)/20)
  *(L869/15))
 /(IFERROR(IF(H869&gt;0,H869,15),15)/15)
 *100,0)</f>
        <v>#REF!</v>
      </c>
      <c r="P869" s="125" t="e">
        <f>ROUND(((R869/20)*(L869/15)*(S869/15)*(1+W869/200))/(H869/15)*100,0)</f>
        <v>#REF!</v>
      </c>
      <c r="Q869" s="147" t="e">
        <f>T20D35746[[#This Row],[スコア⑤]]/T20D35746[[#This Row],[スコア③]]</f>
        <v>#REF!</v>
      </c>
      <c r="R869" s="76" t="e">
        <f>#REF!+#REF!</f>
        <v>#REF!</v>
      </c>
      <c r="W869" s="109" t="e">
        <f>(T20D35746[[#This Row],[現金及び預金（億）]]-T20D35746[[#This Row],[負債（億）]])/T20D35746[[#This Row],[総資産]]*100</f>
        <v>#DIV/0!</v>
      </c>
    </row>
    <row r="870" spans="3:23" x14ac:dyDescent="0.25">
      <c r="C870" s="71" t="str">
        <f>IFERROR(_xll.RssMarket($A870,"市場部名称"),"")</f>
        <v/>
      </c>
      <c r="D870" s="55"/>
      <c r="E870" s="55" t="str">
        <f>IFERROR(_xll.RssMarket($A870,"前日比"),"")</f>
        <v/>
      </c>
      <c r="F870" s="75" t="str">
        <f>IFERROR(_xll.RssMarket($A870,"時価総額"),"")</f>
        <v/>
      </c>
      <c r="G870" s="75" t="e">
        <f>T20D35746[[#This Row],[時価総額]]/T20D35746[[#This Row],[現在値]]</f>
        <v>#VALUE!</v>
      </c>
      <c r="H870" s="20"/>
      <c r="I870" s="38"/>
      <c r="J870" s="20"/>
      <c r="K870" s="33"/>
      <c r="N870" s="89"/>
      <c r="O870" s="125" t="e">
        <f>ROUND(
 ((IF(OR(R870="",R870&lt;=0),20,R870)/20)
  *(L870/15))
 /(IFERROR(IF(H870&gt;0,H870,15),15)/15)
 *100,0)</f>
        <v>#REF!</v>
      </c>
      <c r="P870" s="125" t="e">
        <f>ROUND(((R870/20)*(L870/15)*(S870/15)*(1+W870/200))/(H870/15)*100,0)</f>
        <v>#REF!</v>
      </c>
      <c r="Q870" s="147" t="e">
        <f>T20D35746[[#This Row],[スコア⑤]]/T20D35746[[#This Row],[スコア③]]</f>
        <v>#REF!</v>
      </c>
      <c r="R870" s="76" t="e">
        <f>#REF!+#REF!</f>
        <v>#REF!</v>
      </c>
      <c r="W870" s="109" t="e">
        <f>(T20D35746[[#This Row],[現金及び預金（億）]]-T20D35746[[#This Row],[負債（億）]])/T20D35746[[#This Row],[総資産]]*100</f>
        <v>#DIV/0!</v>
      </c>
    </row>
    <row r="871" spans="3:23" x14ac:dyDescent="0.25">
      <c r="C871" s="71" t="str">
        <f>IFERROR(_xll.RssMarket($A871,"市場部名称"),"")</f>
        <v/>
      </c>
      <c r="D871" s="55"/>
      <c r="E871" s="55" t="str">
        <f>IFERROR(_xll.RssMarket($A871,"前日比"),"")</f>
        <v/>
      </c>
      <c r="F871" s="75" t="str">
        <f>IFERROR(_xll.RssMarket($A871,"時価総額"),"")</f>
        <v/>
      </c>
      <c r="G871" s="75" t="e">
        <f>T20D35746[[#This Row],[時価総額]]/T20D35746[[#This Row],[現在値]]</f>
        <v>#VALUE!</v>
      </c>
      <c r="H871" s="20"/>
      <c r="I871" s="38"/>
      <c r="J871" s="20"/>
      <c r="K871" s="33"/>
      <c r="N871" s="89"/>
      <c r="O871" s="125" t="e">
        <f>ROUND(
 ((IF(OR(R871="",R871&lt;=0),20,R871)/20)
  *(L871/15))
 /(IFERROR(IF(H871&gt;0,H871,15),15)/15)
 *100,0)</f>
        <v>#REF!</v>
      </c>
      <c r="P871" s="125" t="e">
        <f>ROUND(((R871/20)*(L871/15)*(S871/15)*(1+W871/200))/(H871/15)*100,0)</f>
        <v>#REF!</v>
      </c>
      <c r="Q871" s="147" t="e">
        <f>T20D35746[[#This Row],[スコア⑤]]/T20D35746[[#This Row],[スコア③]]</f>
        <v>#REF!</v>
      </c>
      <c r="R871" s="76" t="e">
        <f>#REF!+#REF!</f>
        <v>#REF!</v>
      </c>
      <c r="W871" s="109" t="e">
        <f>(T20D35746[[#This Row],[現金及び預金（億）]]-T20D35746[[#This Row],[負債（億）]])/T20D35746[[#This Row],[総資産]]*100</f>
        <v>#DIV/0!</v>
      </c>
    </row>
    <row r="872" spans="3:23" x14ac:dyDescent="0.25">
      <c r="C872" s="71" t="str">
        <f>IFERROR(_xll.RssMarket($A872,"市場部名称"),"")</f>
        <v/>
      </c>
      <c r="D872" s="55"/>
      <c r="E872" s="55" t="str">
        <f>IFERROR(_xll.RssMarket($A872,"前日比"),"")</f>
        <v/>
      </c>
      <c r="F872" s="75" t="str">
        <f>IFERROR(_xll.RssMarket($A872,"時価総額"),"")</f>
        <v/>
      </c>
      <c r="G872" s="75" t="e">
        <f>T20D35746[[#This Row],[時価総額]]/T20D35746[[#This Row],[現在値]]</f>
        <v>#VALUE!</v>
      </c>
      <c r="H872" s="20"/>
      <c r="I872" s="38"/>
      <c r="J872" s="20"/>
      <c r="K872" s="33"/>
      <c r="N872" s="89"/>
      <c r="O872" s="125" t="e">
        <f>ROUND(
 ((IF(OR(R872="",R872&lt;=0),20,R872)/20)
  *(L872/15))
 /(IFERROR(IF(H872&gt;0,H872,15),15)/15)
 *100,0)</f>
        <v>#REF!</v>
      </c>
      <c r="P872" s="125" t="e">
        <f>ROUND(((R872/20)*(L872/15)*(S872/15)*(1+W872/200))/(H872/15)*100,0)</f>
        <v>#REF!</v>
      </c>
      <c r="Q872" s="147" t="e">
        <f>T20D35746[[#This Row],[スコア⑤]]/T20D35746[[#This Row],[スコア③]]</f>
        <v>#REF!</v>
      </c>
      <c r="R872" s="76" t="e">
        <f>#REF!+#REF!</f>
        <v>#REF!</v>
      </c>
      <c r="W872" s="109" t="e">
        <f>(T20D35746[[#This Row],[現金及び預金（億）]]-T20D35746[[#This Row],[負債（億）]])/T20D35746[[#This Row],[総資産]]*100</f>
        <v>#DIV/0!</v>
      </c>
    </row>
    <row r="873" spans="3:23" x14ac:dyDescent="0.25">
      <c r="C873" s="71" t="str">
        <f>IFERROR(_xll.RssMarket($A873,"市場部名称"),"")</f>
        <v/>
      </c>
      <c r="D873" s="55"/>
      <c r="E873" s="55" t="str">
        <f>IFERROR(_xll.RssMarket($A873,"前日比"),"")</f>
        <v/>
      </c>
      <c r="F873" s="75" t="str">
        <f>IFERROR(_xll.RssMarket($A873,"時価総額"),"")</f>
        <v/>
      </c>
      <c r="G873" s="75" t="e">
        <f>T20D35746[[#This Row],[時価総額]]/T20D35746[[#This Row],[現在値]]</f>
        <v>#VALUE!</v>
      </c>
      <c r="H873" s="20"/>
      <c r="I873" s="38"/>
      <c r="J873" s="20"/>
      <c r="K873" s="33"/>
      <c r="N873" s="89"/>
      <c r="O873" s="125" t="e">
        <f>ROUND(
 ((IF(OR(R873="",R873&lt;=0),20,R873)/20)
  *(L873/15))
 /(IFERROR(IF(H873&gt;0,H873,15),15)/15)
 *100,0)</f>
        <v>#REF!</v>
      </c>
      <c r="P873" s="125" t="e">
        <f>ROUND(((R873/20)*(L873/15)*(S873/15)*(1+W873/200))/(H873/15)*100,0)</f>
        <v>#REF!</v>
      </c>
      <c r="Q873" s="147" t="e">
        <f>T20D35746[[#This Row],[スコア⑤]]/T20D35746[[#This Row],[スコア③]]</f>
        <v>#REF!</v>
      </c>
      <c r="R873" s="76" t="e">
        <f>#REF!+#REF!</f>
        <v>#REF!</v>
      </c>
      <c r="W873" s="109" t="e">
        <f>(T20D35746[[#This Row],[現金及び預金（億）]]-T20D35746[[#This Row],[負債（億）]])/T20D35746[[#This Row],[総資産]]*100</f>
        <v>#DIV/0!</v>
      </c>
    </row>
    <row r="874" spans="3:23" x14ac:dyDescent="0.25">
      <c r="C874" s="71" t="str">
        <f>IFERROR(_xll.RssMarket($A874,"市場部名称"),"")</f>
        <v/>
      </c>
      <c r="D874" s="55"/>
      <c r="E874" s="55" t="str">
        <f>IFERROR(_xll.RssMarket($A874,"前日比"),"")</f>
        <v/>
      </c>
      <c r="F874" s="75" t="str">
        <f>IFERROR(_xll.RssMarket($A874,"時価総額"),"")</f>
        <v/>
      </c>
      <c r="G874" s="75" t="e">
        <f>T20D35746[[#This Row],[時価総額]]/T20D35746[[#This Row],[現在値]]</f>
        <v>#VALUE!</v>
      </c>
      <c r="H874" s="20"/>
      <c r="I874" s="38"/>
      <c r="J874" s="20"/>
      <c r="K874" s="33"/>
      <c r="N874" s="89"/>
      <c r="O874" s="125" t="e">
        <f>ROUND(
 ((IF(OR(R874="",R874&lt;=0),20,R874)/20)
  *(L874/15))
 /(IFERROR(IF(H874&gt;0,H874,15),15)/15)
 *100,0)</f>
        <v>#REF!</v>
      </c>
      <c r="P874" s="125" t="e">
        <f>ROUND(((R874/20)*(L874/15)*(S874/15)*(1+W874/200))/(H874/15)*100,0)</f>
        <v>#REF!</v>
      </c>
      <c r="Q874" s="147" t="e">
        <f>T20D35746[[#This Row],[スコア⑤]]/T20D35746[[#This Row],[スコア③]]</f>
        <v>#REF!</v>
      </c>
      <c r="R874" s="76" t="e">
        <f>#REF!+#REF!</f>
        <v>#REF!</v>
      </c>
      <c r="W874" s="109" t="e">
        <f>(T20D35746[[#This Row],[現金及び預金（億）]]-T20D35746[[#This Row],[負債（億）]])/T20D35746[[#This Row],[総資産]]*100</f>
        <v>#DIV/0!</v>
      </c>
    </row>
    <row r="875" spans="3:23" x14ac:dyDescent="0.25">
      <c r="C875" s="71" t="str">
        <f>IFERROR(_xll.RssMarket($A875,"市場部名称"),"")</f>
        <v/>
      </c>
      <c r="D875" s="55"/>
      <c r="E875" s="55" t="str">
        <f>IFERROR(_xll.RssMarket($A875,"前日比"),"")</f>
        <v/>
      </c>
      <c r="F875" s="75" t="str">
        <f>IFERROR(_xll.RssMarket($A875,"時価総額"),"")</f>
        <v/>
      </c>
      <c r="G875" s="75" t="e">
        <f>T20D35746[[#This Row],[時価総額]]/T20D35746[[#This Row],[現在値]]</f>
        <v>#VALUE!</v>
      </c>
      <c r="H875" s="20"/>
      <c r="I875" s="38"/>
      <c r="J875" s="20"/>
      <c r="K875" s="33"/>
      <c r="N875" s="89"/>
      <c r="O875" s="125" t="e">
        <f>ROUND(
 ((IF(OR(R875="",R875&lt;=0),20,R875)/20)
  *(L875/15))
 /(IFERROR(IF(H875&gt;0,H875,15),15)/15)
 *100,0)</f>
        <v>#REF!</v>
      </c>
      <c r="P875" s="125" t="e">
        <f>ROUND(((R875/20)*(L875/15)*(S875/15)*(1+W875/200))/(H875/15)*100,0)</f>
        <v>#REF!</v>
      </c>
      <c r="Q875" s="147" t="e">
        <f>T20D35746[[#This Row],[スコア⑤]]/T20D35746[[#This Row],[スコア③]]</f>
        <v>#REF!</v>
      </c>
      <c r="R875" s="76" t="e">
        <f>#REF!+#REF!</f>
        <v>#REF!</v>
      </c>
      <c r="W875" s="109" t="e">
        <f>(T20D35746[[#This Row],[現金及び預金（億）]]-T20D35746[[#This Row],[負債（億）]])/T20D35746[[#This Row],[総資産]]*100</f>
        <v>#DIV/0!</v>
      </c>
    </row>
    <row r="876" spans="3:23" x14ac:dyDescent="0.25">
      <c r="C876" s="71" t="str">
        <f>IFERROR(_xll.RssMarket($A876,"市場部名称"),"")</f>
        <v/>
      </c>
      <c r="D876" s="55"/>
      <c r="E876" s="55" t="str">
        <f>IFERROR(_xll.RssMarket($A876,"前日比"),"")</f>
        <v/>
      </c>
      <c r="F876" s="75" t="str">
        <f>IFERROR(_xll.RssMarket($A876,"時価総額"),"")</f>
        <v/>
      </c>
      <c r="G876" s="75" t="e">
        <f>T20D35746[[#This Row],[時価総額]]/T20D35746[[#This Row],[現在値]]</f>
        <v>#VALUE!</v>
      </c>
      <c r="H876" s="20"/>
      <c r="I876" s="38"/>
      <c r="J876" s="20"/>
      <c r="K876" s="33"/>
      <c r="N876" s="89"/>
      <c r="O876" s="125" t="e">
        <f>ROUND(
 ((IF(OR(R876="",R876&lt;=0),20,R876)/20)
  *(L876/15))
 /(IFERROR(IF(H876&gt;0,H876,15),15)/15)
 *100,0)</f>
        <v>#REF!</v>
      </c>
      <c r="P876" s="125" t="e">
        <f>ROUND(((R876/20)*(L876/15)*(S876/15)*(1+W876/200))/(H876/15)*100,0)</f>
        <v>#REF!</v>
      </c>
      <c r="Q876" s="147" t="e">
        <f>T20D35746[[#This Row],[スコア⑤]]/T20D35746[[#This Row],[スコア③]]</f>
        <v>#REF!</v>
      </c>
      <c r="R876" s="76" t="e">
        <f>#REF!+#REF!</f>
        <v>#REF!</v>
      </c>
      <c r="W876" s="109" t="e">
        <f>(T20D35746[[#This Row],[現金及び預金（億）]]-T20D35746[[#This Row],[負債（億）]])/T20D35746[[#This Row],[総資産]]*100</f>
        <v>#DIV/0!</v>
      </c>
    </row>
    <row r="877" spans="3:23" x14ac:dyDescent="0.25">
      <c r="C877" s="71" t="str">
        <f>IFERROR(_xll.RssMarket($A877,"市場部名称"),"")</f>
        <v/>
      </c>
      <c r="D877" s="55"/>
      <c r="E877" s="55" t="str">
        <f>IFERROR(_xll.RssMarket($A877,"前日比"),"")</f>
        <v/>
      </c>
      <c r="F877" s="75" t="str">
        <f>IFERROR(_xll.RssMarket($A877,"時価総額"),"")</f>
        <v/>
      </c>
      <c r="G877" s="75" t="e">
        <f>T20D35746[[#This Row],[時価総額]]/T20D35746[[#This Row],[現在値]]</f>
        <v>#VALUE!</v>
      </c>
      <c r="H877" s="20"/>
      <c r="I877" s="38"/>
      <c r="J877" s="20"/>
      <c r="K877" s="33"/>
      <c r="N877" s="89"/>
      <c r="O877" s="125" t="e">
        <f>ROUND(
 ((IF(OR(R877="",R877&lt;=0),20,R877)/20)
  *(L877/15))
 /(IFERROR(IF(H877&gt;0,H877,15),15)/15)
 *100,0)</f>
        <v>#REF!</v>
      </c>
      <c r="P877" s="125" t="e">
        <f>ROUND(((R877/20)*(L877/15)*(S877/15)*(1+W877/200))/(H877/15)*100,0)</f>
        <v>#REF!</v>
      </c>
      <c r="Q877" s="147" t="e">
        <f>T20D35746[[#This Row],[スコア⑤]]/T20D35746[[#This Row],[スコア③]]</f>
        <v>#REF!</v>
      </c>
      <c r="R877" s="76" t="e">
        <f>#REF!+#REF!</f>
        <v>#REF!</v>
      </c>
      <c r="W877" s="109" t="e">
        <f>(T20D35746[[#This Row],[現金及び預金（億）]]-T20D35746[[#This Row],[負債（億）]])/T20D35746[[#This Row],[総資産]]*100</f>
        <v>#DIV/0!</v>
      </c>
    </row>
    <row r="878" spans="3:23" x14ac:dyDescent="0.25">
      <c r="C878" s="71" t="str">
        <f>IFERROR(_xll.RssMarket($A878,"市場部名称"),"")</f>
        <v/>
      </c>
      <c r="D878" s="55"/>
      <c r="E878" s="55" t="str">
        <f>IFERROR(_xll.RssMarket($A878,"前日比"),"")</f>
        <v/>
      </c>
      <c r="F878" s="75" t="str">
        <f>IFERROR(_xll.RssMarket($A878,"時価総額"),"")</f>
        <v/>
      </c>
      <c r="G878" s="75" t="e">
        <f>T20D35746[[#This Row],[時価総額]]/T20D35746[[#This Row],[現在値]]</f>
        <v>#VALUE!</v>
      </c>
      <c r="H878" s="20"/>
      <c r="I878" s="38"/>
      <c r="J878" s="20"/>
      <c r="K878" s="33"/>
      <c r="N878" s="89"/>
      <c r="O878" s="125" t="e">
        <f>ROUND(
 ((IF(OR(R878="",R878&lt;=0),20,R878)/20)
  *(L878/15))
 /(IFERROR(IF(H878&gt;0,H878,15),15)/15)
 *100,0)</f>
        <v>#REF!</v>
      </c>
      <c r="P878" s="125" t="e">
        <f>ROUND(((R878/20)*(L878/15)*(S878/15)*(1+W878/200))/(H878/15)*100,0)</f>
        <v>#REF!</v>
      </c>
      <c r="Q878" s="147" t="e">
        <f>T20D35746[[#This Row],[スコア⑤]]/T20D35746[[#This Row],[スコア③]]</f>
        <v>#REF!</v>
      </c>
      <c r="R878" s="76" t="e">
        <f>#REF!+#REF!</f>
        <v>#REF!</v>
      </c>
      <c r="W878" s="109" t="e">
        <f>(T20D35746[[#This Row],[現金及び預金（億）]]-T20D35746[[#This Row],[負債（億）]])/T20D35746[[#This Row],[総資産]]*100</f>
        <v>#DIV/0!</v>
      </c>
    </row>
    <row r="879" spans="3:23" x14ac:dyDescent="0.25">
      <c r="C879" s="71" t="str">
        <f>IFERROR(_xll.RssMarket($A879,"市場部名称"),"")</f>
        <v/>
      </c>
      <c r="D879" s="55"/>
      <c r="E879" s="55" t="str">
        <f>IFERROR(_xll.RssMarket($A879,"前日比"),"")</f>
        <v/>
      </c>
      <c r="F879" s="75" t="str">
        <f>IFERROR(_xll.RssMarket($A879,"時価総額"),"")</f>
        <v/>
      </c>
      <c r="G879" s="75" t="e">
        <f>T20D35746[[#This Row],[時価総額]]/T20D35746[[#This Row],[現在値]]</f>
        <v>#VALUE!</v>
      </c>
      <c r="H879" s="20"/>
      <c r="I879" s="38"/>
      <c r="J879" s="20"/>
      <c r="K879" s="33"/>
      <c r="N879" s="89"/>
      <c r="O879" s="125" t="e">
        <f>ROUND(
 ((IF(OR(R879="",R879&lt;=0),20,R879)/20)
  *(L879/15))
 /(IFERROR(IF(H879&gt;0,H879,15),15)/15)
 *100,0)</f>
        <v>#REF!</v>
      </c>
      <c r="P879" s="125" t="e">
        <f>ROUND(((R879/20)*(L879/15)*(S879/15)*(1+W879/200))/(H879/15)*100,0)</f>
        <v>#REF!</v>
      </c>
      <c r="Q879" s="147" t="e">
        <f>T20D35746[[#This Row],[スコア⑤]]/T20D35746[[#This Row],[スコア③]]</f>
        <v>#REF!</v>
      </c>
      <c r="R879" s="76" t="e">
        <f>#REF!+#REF!</f>
        <v>#REF!</v>
      </c>
      <c r="W879" s="109" t="e">
        <f>(T20D35746[[#This Row],[現金及び預金（億）]]-T20D35746[[#This Row],[負債（億）]])/T20D35746[[#This Row],[総資産]]*100</f>
        <v>#DIV/0!</v>
      </c>
    </row>
    <row r="880" spans="3:23" x14ac:dyDescent="0.25">
      <c r="C880" s="71" t="str">
        <f>IFERROR(_xll.RssMarket($A880,"市場部名称"),"")</f>
        <v/>
      </c>
      <c r="D880" s="55"/>
      <c r="E880" s="55" t="str">
        <f>IFERROR(_xll.RssMarket($A880,"前日比"),"")</f>
        <v/>
      </c>
      <c r="F880" s="75" t="str">
        <f>IFERROR(_xll.RssMarket($A880,"時価総額"),"")</f>
        <v/>
      </c>
      <c r="G880" s="75" t="e">
        <f>T20D35746[[#This Row],[時価総額]]/T20D35746[[#This Row],[現在値]]</f>
        <v>#VALUE!</v>
      </c>
      <c r="H880" s="20"/>
      <c r="I880" s="38"/>
      <c r="J880" s="20"/>
      <c r="K880" s="33"/>
      <c r="N880" s="89"/>
      <c r="O880" s="125" t="e">
        <f>ROUND(
 ((IF(OR(R880="",R880&lt;=0),20,R880)/20)
  *(L880/15))
 /(IFERROR(IF(H880&gt;0,H880,15),15)/15)
 *100,0)</f>
        <v>#REF!</v>
      </c>
      <c r="P880" s="125" t="e">
        <f>ROUND(((R880/20)*(L880/15)*(S880/15)*(1+W880/200))/(H880/15)*100,0)</f>
        <v>#REF!</v>
      </c>
      <c r="Q880" s="147" t="e">
        <f>T20D35746[[#This Row],[スコア⑤]]/T20D35746[[#This Row],[スコア③]]</f>
        <v>#REF!</v>
      </c>
      <c r="R880" s="76" t="e">
        <f>#REF!+#REF!</f>
        <v>#REF!</v>
      </c>
      <c r="W880" s="109" t="e">
        <f>(T20D35746[[#This Row],[現金及び預金（億）]]-T20D35746[[#This Row],[負債（億）]])/T20D35746[[#This Row],[総資産]]*100</f>
        <v>#DIV/0!</v>
      </c>
    </row>
    <row r="881" spans="3:23" x14ac:dyDescent="0.25">
      <c r="C881" s="71" t="str">
        <f>IFERROR(_xll.RssMarket($A881,"市場部名称"),"")</f>
        <v/>
      </c>
      <c r="D881" s="55"/>
      <c r="E881" s="55" t="str">
        <f>IFERROR(_xll.RssMarket($A881,"前日比"),"")</f>
        <v/>
      </c>
      <c r="F881" s="75" t="str">
        <f>IFERROR(_xll.RssMarket($A881,"時価総額"),"")</f>
        <v/>
      </c>
      <c r="G881" s="75" t="e">
        <f>T20D35746[[#This Row],[時価総額]]/T20D35746[[#This Row],[現在値]]</f>
        <v>#VALUE!</v>
      </c>
      <c r="H881" s="20"/>
      <c r="I881" s="38"/>
      <c r="J881" s="20"/>
      <c r="K881" s="33"/>
      <c r="N881" s="89"/>
      <c r="O881" s="125" t="e">
        <f>ROUND(
 ((IF(OR(R881="",R881&lt;=0),20,R881)/20)
  *(L881/15))
 /(IFERROR(IF(H881&gt;0,H881,15),15)/15)
 *100,0)</f>
        <v>#REF!</v>
      </c>
      <c r="P881" s="125" t="e">
        <f>ROUND(((R881/20)*(L881/15)*(S881/15)*(1+W881/200))/(H881/15)*100,0)</f>
        <v>#REF!</v>
      </c>
      <c r="Q881" s="147" t="e">
        <f>T20D35746[[#This Row],[スコア⑤]]/T20D35746[[#This Row],[スコア③]]</f>
        <v>#REF!</v>
      </c>
      <c r="R881" s="76" t="e">
        <f>#REF!+#REF!</f>
        <v>#REF!</v>
      </c>
      <c r="W881" s="109" t="e">
        <f>(T20D35746[[#This Row],[現金及び預金（億）]]-T20D35746[[#This Row],[負債（億）]])/T20D35746[[#This Row],[総資産]]*100</f>
        <v>#DIV/0!</v>
      </c>
    </row>
    <row r="882" spans="3:23" x14ac:dyDescent="0.25">
      <c r="C882" s="71" t="str">
        <f>IFERROR(_xll.RssMarket($A882,"市場部名称"),"")</f>
        <v/>
      </c>
      <c r="D882" s="55"/>
      <c r="E882" s="55" t="str">
        <f>IFERROR(_xll.RssMarket($A882,"前日比"),"")</f>
        <v/>
      </c>
      <c r="F882" s="75" t="str">
        <f>IFERROR(_xll.RssMarket($A882,"時価総額"),"")</f>
        <v/>
      </c>
      <c r="G882" s="75" t="e">
        <f>T20D35746[[#This Row],[時価総額]]/T20D35746[[#This Row],[現在値]]</f>
        <v>#VALUE!</v>
      </c>
      <c r="H882" s="20"/>
      <c r="I882" s="38"/>
      <c r="J882" s="20"/>
      <c r="K882" s="33"/>
      <c r="N882" s="89"/>
      <c r="O882" s="125" t="e">
        <f>ROUND(
 ((IF(OR(R882="",R882&lt;=0),20,R882)/20)
  *(L882/15))
 /(IFERROR(IF(H882&gt;0,H882,15),15)/15)
 *100,0)</f>
        <v>#REF!</v>
      </c>
      <c r="P882" s="125" t="e">
        <f>ROUND(((R882/20)*(L882/15)*(S882/15)*(1+W882/200))/(H882/15)*100,0)</f>
        <v>#REF!</v>
      </c>
      <c r="Q882" s="147" t="e">
        <f>T20D35746[[#This Row],[スコア⑤]]/T20D35746[[#This Row],[スコア③]]</f>
        <v>#REF!</v>
      </c>
      <c r="R882" s="76" t="e">
        <f>#REF!+#REF!</f>
        <v>#REF!</v>
      </c>
      <c r="W882" s="109" t="e">
        <f>(T20D35746[[#This Row],[現金及び預金（億）]]-T20D35746[[#This Row],[負債（億）]])/T20D35746[[#This Row],[総資産]]*100</f>
        <v>#DIV/0!</v>
      </c>
    </row>
    <row r="883" spans="3:23" x14ac:dyDescent="0.25">
      <c r="C883" s="71" t="str">
        <f>IFERROR(_xll.RssMarket($A883,"市場部名称"),"")</f>
        <v/>
      </c>
      <c r="D883" s="55"/>
      <c r="E883" s="55" t="str">
        <f>IFERROR(_xll.RssMarket($A883,"前日比"),"")</f>
        <v/>
      </c>
      <c r="F883" s="75" t="str">
        <f>IFERROR(_xll.RssMarket($A883,"時価総額"),"")</f>
        <v/>
      </c>
      <c r="G883" s="75" t="e">
        <f>T20D35746[[#This Row],[時価総額]]/T20D35746[[#This Row],[現在値]]</f>
        <v>#VALUE!</v>
      </c>
      <c r="H883" s="20"/>
      <c r="I883" s="38"/>
      <c r="J883" s="20"/>
      <c r="K883" s="33"/>
      <c r="N883" s="89"/>
      <c r="O883" s="125" t="e">
        <f>ROUND(
 ((IF(OR(R883="",R883&lt;=0),20,R883)/20)
  *(L883/15))
 /(IFERROR(IF(H883&gt;0,H883,15),15)/15)
 *100,0)</f>
        <v>#REF!</v>
      </c>
      <c r="P883" s="125" t="e">
        <f>ROUND(((R883/20)*(L883/15)*(S883/15)*(1+W883/200))/(H883/15)*100,0)</f>
        <v>#REF!</v>
      </c>
      <c r="Q883" s="147" t="e">
        <f>T20D35746[[#This Row],[スコア⑤]]/T20D35746[[#This Row],[スコア③]]</f>
        <v>#REF!</v>
      </c>
      <c r="R883" s="76" t="e">
        <f>#REF!+#REF!</f>
        <v>#REF!</v>
      </c>
      <c r="W883" s="109" t="e">
        <f>(T20D35746[[#This Row],[現金及び預金（億）]]-T20D35746[[#This Row],[負債（億）]])/T20D35746[[#This Row],[総資産]]*100</f>
        <v>#DIV/0!</v>
      </c>
    </row>
    <row r="884" spans="3:23" x14ac:dyDescent="0.25">
      <c r="C884" s="71" t="str">
        <f>IFERROR(_xll.RssMarket($A884,"市場部名称"),"")</f>
        <v/>
      </c>
      <c r="D884" s="55"/>
      <c r="E884" s="55" t="str">
        <f>IFERROR(_xll.RssMarket($A884,"前日比"),"")</f>
        <v/>
      </c>
      <c r="F884" s="75" t="str">
        <f>IFERROR(_xll.RssMarket($A884,"時価総額"),"")</f>
        <v/>
      </c>
      <c r="G884" s="75" t="e">
        <f>T20D35746[[#This Row],[時価総額]]/T20D35746[[#This Row],[現在値]]</f>
        <v>#VALUE!</v>
      </c>
      <c r="H884" s="20"/>
      <c r="I884" s="38"/>
      <c r="J884" s="20"/>
      <c r="K884" s="33"/>
      <c r="N884" s="89"/>
      <c r="O884" s="125" t="e">
        <f>ROUND(
 ((IF(OR(R884="",R884&lt;=0),20,R884)/20)
  *(L884/15))
 /(IFERROR(IF(H884&gt;0,H884,15),15)/15)
 *100,0)</f>
        <v>#REF!</v>
      </c>
      <c r="P884" s="125" t="e">
        <f>ROUND(((R884/20)*(L884/15)*(S884/15)*(1+W884/200))/(H884/15)*100,0)</f>
        <v>#REF!</v>
      </c>
      <c r="Q884" s="147" t="e">
        <f>T20D35746[[#This Row],[スコア⑤]]/T20D35746[[#This Row],[スコア③]]</f>
        <v>#REF!</v>
      </c>
      <c r="R884" s="76" t="e">
        <f>#REF!+#REF!</f>
        <v>#REF!</v>
      </c>
      <c r="W884" s="109" t="e">
        <f>(T20D35746[[#This Row],[現金及び預金（億）]]-T20D35746[[#This Row],[負債（億）]])/T20D35746[[#This Row],[総資産]]*100</f>
        <v>#DIV/0!</v>
      </c>
    </row>
    <row r="885" spans="3:23" x14ac:dyDescent="0.25">
      <c r="C885" s="71" t="str">
        <f>IFERROR(_xll.RssMarket($A885,"市場部名称"),"")</f>
        <v/>
      </c>
      <c r="D885" s="55"/>
      <c r="E885" s="55" t="str">
        <f>IFERROR(_xll.RssMarket($A885,"前日比"),"")</f>
        <v/>
      </c>
      <c r="F885" s="75" t="str">
        <f>IFERROR(_xll.RssMarket($A885,"時価総額"),"")</f>
        <v/>
      </c>
      <c r="G885" s="75" t="e">
        <f>T20D35746[[#This Row],[時価総額]]/T20D35746[[#This Row],[現在値]]</f>
        <v>#VALUE!</v>
      </c>
      <c r="H885" s="20"/>
      <c r="I885" s="38"/>
      <c r="J885" s="20"/>
      <c r="K885" s="33"/>
      <c r="N885" s="89"/>
      <c r="O885" s="125" t="e">
        <f>ROUND(
 ((IF(OR(R885="",R885&lt;=0),20,R885)/20)
  *(L885/15))
 /(IFERROR(IF(H885&gt;0,H885,15),15)/15)
 *100,0)</f>
        <v>#REF!</v>
      </c>
      <c r="P885" s="125" t="e">
        <f>ROUND(((R885/20)*(L885/15)*(S885/15)*(1+W885/200))/(H885/15)*100,0)</f>
        <v>#REF!</v>
      </c>
      <c r="Q885" s="147" t="e">
        <f>T20D35746[[#This Row],[スコア⑤]]/T20D35746[[#This Row],[スコア③]]</f>
        <v>#REF!</v>
      </c>
      <c r="R885" s="76" t="e">
        <f>#REF!+#REF!</f>
        <v>#REF!</v>
      </c>
      <c r="W885" s="109" t="e">
        <f>(T20D35746[[#This Row],[現金及び預金（億）]]-T20D35746[[#This Row],[負債（億）]])/T20D35746[[#This Row],[総資産]]*100</f>
        <v>#DIV/0!</v>
      </c>
    </row>
    <row r="886" spans="3:23" x14ac:dyDescent="0.25">
      <c r="C886" s="71" t="str">
        <f>IFERROR(_xll.RssMarket($A886,"市場部名称"),"")</f>
        <v/>
      </c>
      <c r="D886" s="55"/>
      <c r="E886" s="55" t="str">
        <f>IFERROR(_xll.RssMarket($A886,"前日比"),"")</f>
        <v/>
      </c>
      <c r="F886" s="75" t="str">
        <f>IFERROR(_xll.RssMarket($A886,"時価総額"),"")</f>
        <v/>
      </c>
      <c r="G886" s="75" t="e">
        <f>T20D35746[[#This Row],[時価総額]]/T20D35746[[#This Row],[現在値]]</f>
        <v>#VALUE!</v>
      </c>
      <c r="H886" s="20"/>
      <c r="I886" s="38"/>
      <c r="J886" s="20"/>
      <c r="K886" s="33"/>
      <c r="N886" s="89"/>
      <c r="O886" s="125" t="e">
        <f>ROUND(
 ((IF(OR(R886="",R886&lt;=0),20,R886)/20)
  *(L886/15))
 /(IFERROR(IF(H886&gt;0,H886,15),15)/15)
 *100,0)</f>
        <v>#REF!</v>
      </c>
      <c r="P886" s="125" t="e">
        <f>ROUND(((R886/20)*(L886/15)*(S886/15)*(1+W886/200))/(H886/15)*100,0)</f>
        <v>#REF!</v>
      </c>
      <c r="Q886" s="147" t="e">
        <f>T20D35746[[#This Row],[スコア⑤]]/T20D35746[[#This Row],[スコア③]]</f>
        <v>#REF!</v>
      </c>
      <c r="R886" s="76" t="e">
        <f>#REF!+#REF!</f>
        <v>#REF!</v>
      </c>
      <c r="W886" s="109" t="e">
        <f>(T20D35746[[#This Row],[現金及び預金（億）]]-T20D35746[[#This Row],[負債（億）]])/T20D35746[[#This Row],[総資産]]*100</f>
        <v>#DIV/0!</v>
      </c>
    </row>
    <row r="887" spans="3:23" x14ac:dyDescent="0.25">
      <c r="C887" s="71" t="str">
        <f>IFERROR(_xll.RssMarket($A887,"市場部名称"),"")</f>
        <v/>
      </c>
      <c r="D887" s="55"/>
      <c r="E887" s="55" t="str">
        <f>IFERROR(_xll.RssMarket($A887,"前日比"),"")</f>
        <v/>
      </c>
      <c r="F887" s="75" t="str">
        <f>IFERROR(_xll.RssMarket($A887,"時価総額"),"")</f>
        <v/>
      </c>
      <c r="G887" s="75" t="e">
        <f>T20D35746[[#This Row],[時価総額]]/T20D35746[[#This Row],[現在値]]</f>
        <v>#VALUE!</v>
      </c>
      <c r="H887" s="20"/>
      <c r="I887" s="38"/>
      <c r="J887" s="20"/>
      <c r="K887" s="33"/>
      <c r="N887" s="89"/>
      <c r="O887" s="125" t="e">
        <f>ROUND(
 ((IF(OR(R887="",R887&lt;=0),20,R887)/20)
  *(L887/15))
 /(IFERROR(IF(H887&gt;0,H887,15),15)/15)
 *100,0)</f>
        <v>#REF!</v>
      </c>
      <c r="P887" s="125" t="e">
        <f>ROUND(((R887/20)*(L887/15)*(S887/15)*(1+W887/200))/(H887/15)*100,0)</f>
        <v>#REF!</v>
      </c>
      <c r="Q887" s="147" t="e">
        <f>T20D35746[[#This Row],[スコア⑤]]/T20D35746[[#This Row],[スコア③]]</f>
        <v>#REF!</v>
      </c>
      <c r="R887" s="76" t="e">
        <f>#REF!+#REF!</f>
        <v>#REF!</v>
      </c>
      <c r="W887" s="109" t="e">
        <f>(T20D35746[[#This Row],[現金及び預金（億）]]-T20D35746[[#This Row],[負債（億）]])/T20D35746[[#This Row],[総資産]]*100</f>
        <v>#DIV/0!</v>
      </c>
    </row>
    <row r="888" spans="3:23" x14ac:dyDescent="0.25">
      <c r="C888" s="71" t="str">
        <f>IFERROR(_xll.RssMarket($A888,"市場部名称"),"")</f>
        <v/>
      </c>
      <c r="D888" s="55"/>
      <c r="E888" s="55" t="str">
        <f>IFERROR(_xll.RssMarket($A888,"前日比"),"")</f>
        <v/>
      </c>
      <c r="F888" s="75" t="str">
        <f>IFERROR(_xll.RssMarket($A888,"時価総額"),"")</f>
        <v/>
      </c>
      <c r="G888" s="75" t="e">
        <f>T20D35746[[#This Row],[時価総額]]/T20D35746[[#This Row],[現在値]]</f>
        <v>#VALUE!</v>
      </c>
      <c r="H888" s="20"/>
      <c r="I888" s="38"/>
      <c r="J888" s="20"/>
      <c r="K888" s="33"/>
      <c r="N888" s="89"/>
      <c r="O888" s="125" t="e">
        <f>ROUND(
 ((IF(OR(R888="",R888&lt;=0),20,R888)/20)
  *(L888/15))
 /(IFERROR(IF(H888&gt;0,H888,15),15)/15)
 *100,0)</f>
        <v>#REF!</v>
      </c>
      <c r="P888" s="125" t="e">
        <f>ROUND(((R888/20)*(L888/15)*(S888/15)*(1+W888/200))/(H888/15)*100,0)</f>
        <v>#REF!</v>
      </c>
      <c r="Q888" s="147" t="e">
        <f>T20D35746[[#This Row],[スコア⑤]]/T20D35746[[#This Row],[スコア③]]</f>
        <v>#REF!</v>
      </c>
      <c r="R888" s="76" t="e">
        <f>#REF!+#REF!</f>
        <v>#REF!</v>
      </c>
      <c r="W888" s="109" t="e">
        <f>(T20D35746[[#This Row],[現金及び預金（億）]]-T20D35746[[#This Row],[負債（億）]])/T20D35746[[#This Row],[総資産]]*100</f>
        <v>#DIV/0!</v>
      </c>
    </row>
    <row r="889" spans="3:23" x14ac:dyDescent="0.25">
      <c r="C889" s="71" t="str">
        <f>IFERROR(_xll.RssMarket($A889,"市場部名称"),"")</f>
        <v/>
      </c>
      <c r="D889" s="55"/>
      <c r="E889" s="55" t="str">
        <f>IFERROR(_xll.RssMarket($A889,"前日比"),"")</f>
        <v/>
      </c>
      <c r="F889" s="75" t="str">
        <f>IFERROR(_xll.RssMarket($A889,"時価総額"),"")</f>
        <v/>
      </c>
      <c r="G889" s="75" t="e">
        <f>T20D35746[[#This Row],[時価総額]]/T20D35746[[#This Row],[現在値]]</f>
        <v>#VALUE!</v>
      </c>
      <c r="H889" s="20"/>
      <c r="I889" s="38"/>
      <c r="J889" s="20"/>
      <c r="K889" s="33"/>
      <c r="N889" s="89"/>
      <c r="O889" s="125" t="e">
        <f>ROUND(
 ((IF(OR(R889="",R889&lt;=0),20,R889)/20)
  *(L889/15))
 /(IFERROR(IF(H889&gt;0,H889,15),15)/15)
 *100,0)</f>
        <v>#REF!</v>
      </c>
      <c r="P889" s="125" t="e">
        <f>ROUND(((R889/20)*(L889/15)*(S889/15)*(1+W889/200))/(H889/15)*100,0)</f>
        <v>#REF!</v>
      </c>
      <c r="Q889" s="147" t="e">
        <f>T20D35746[[#This Row],[スコア⑤]]/T20D35746[[#This Row],[スコア③]]</f>
        <v>#REF!</v>
      </c>
      <c r="R889" s="76" t="e">
        <f>#REF!+#REF!</f>
        <v>#REF!</v>
      </c>
      <c r="W889" s="109" t="e">
        <f>(T20D35746[[#This Row],[現金及び預金（億）]]-T20D35746[[#This Row],[負債（億）]])/T20D35746[[#This Row],[総資産]]*100</f>
        <v>#DIV/0!</v>
      </c>
    </row>
    <row r="890" spans="3:23" x14ac:dyDescent="0.25">
      <c r="C890" s="71" t="str">
        <f>IFERROR(_xll.RssMarket($A890,"市場部名称"),"")</f>
        <v/>
      </c>
      <c r="D890" s="55"/>
      <c r="E890" s="55" t="str">
        <f>IFERROR(_xll.RssMarket($A890,"前日比"),"")</f>
        <v/>
      </c>
      <c r="F890" s="75" t="str">
        <f>IFERROR(_xll.RssMarket($A890,"時価総額"),"")</f>
        <v/>
      </c>
      <c r="G890" s="75" t="e">
        <f>T20D35746[[#This Row],[時価総額]]/T20D35746[[#This Row],[現在値]]</f>
        <v>#VALUE!</v>
      </c>
      <c r="H890" s="20"/>
      <c r="I890" s="38"/>
      <c r="J890" s="20"/>
      <c r="K890" s="33"/>
      <c r="N890" s="89"/>
      <c r="O890" s="125" t="e">
        <f>ROUND(
 ((IF(OR(R890="",R890&lt;=0),20,R890)/20)
  *(L890/15))
 /(IFERROR(IF(H890&gt;0,H890,15),15)/15)
 *100,0)</f>
        <v>#REF!</v>
      </c>
      <c r="P890" s="125" t="e">
        <f>ROUND(((R890/20)*(L890/15)*(S890/15)*(1+W890/200))/(H890/15)*100,0)</f>
        <v>#REF!</v>
      </c>
      <c r="Q890" s="147" t="e">
        <f>T20D35746[[#This Row],[スコア⑤]]/T20D35746[[#This Row],[スコア③]]</f>
        <v>#REF!</v>
      </c>
      <c r="R890" s="76" t="e">
        <f>#REF!+#REF!</f>
        <v>#REF!</v>
      </c>
      <c r="W890" s="109" t="e">
        <f>(T20D35746[[#This Row],[現金及び預金（億）]]-T20D35746[[#This Row],[負債（億）]])/T20D35746[[#This Row],[総資産]]*100</f>
        <v>#DIV/0!</v>
      </c>
    </row>
    <row r="891" spans="3:23" x14ac:dyDescent="0.25">
      <c r="C891" s="71" t="str">
        <f>IFERROR(_xll.RssMarket($A891,"市場部名称"),"")</f>
        <v/>
      </c>
      <c r="D891" s="55"/>
      <c r="E891" s="55" t="str">
        <f>IFERROR(_xll.RssMarket($A891,"前日比"),"")</f>
        <v/>
      </c>
      <c r="F891" s="75" t="str">
        <f>IFERROR(_xll.RssMarket($A891,"時価総額"),"")</f>
        <v/>
      </c>
      <c r="G891" s="75" t="e">
        <f>T20D35746[[#This Row],[時価総額]]/T20D35746[[#This Row],[現在値]]</f>
        <v>#VALUE!</v>
      </c>
      <c r="H891" s="20"/>
      <c r="I891" s="38"/>
      <c r="J891" s="20"/>
      <c r="K891" s="33"/>
      <c r="N891" s="89"/>
      <c r="O891" s="125" t="e">
        <f>ROUND(
 ((IF(OR(R891="",R891&lt;=0),20,R891)/20)
  *(L891/15))
 /(IFERROR(IF(H891&gt;0,H891,15),15)/15)
 *100,0)</f>
        <v>#REF!</v>
      </c>
      <c r="P891" s="125" t="e">
        <f>ROUND(((R891/20)*(L891/15)*(S891/15)*(1+W891/200))/(H891/15)*100,0)</f>
        <v>#REF!</v>
      </c>
      <c r="Q891" s="147" t="e">
        <f>T20D35746[[#This Row],[スコア⑤]]/T20D35746[[#This Row],[スコア③]]</f>
        <v>#REF!</v>
      </c>
      <c r="R891" s="76" t="e">
        <f>#REF!+#REF!</f>
        <v>#REF!</v>
      </c>
      <c r="W891" s="109" t="e">
        <f>(T20D35746[[#This Row],[現金及び預金（億）]]-T20D35746[[#This Row],[負債（億）]])/T20D35746[[#This Row],[総資産]]*100</f>
        <v>#DIV/0!</v>
      </c>
    </row>
    <row r="892" spans="3:23" x14ac:dyDescent="0.25">
      <c r="C892" s="71" t="str">
        <f>IFERROR(_xll.RssMarket($A892,"市場部名称"),"")</f>
        <v/>
      </c>
      <c r="D892" s="55"/>
      <c r="E892" s="55" t="str">
        <f>IFERROR(_xll.RssMarket($A892,"前日比"),"")</f>
        <v/>
      </c>
      <c r="F892" s="75" t="str">
        <f>IFERROR(_xll.RssMarket($A892,"時価総額"),"")</f>
        <v/>
      </c>
      <c r="G892" s="75" t="e">
        <f>T20D35746[[#This Row],[時価総額]]/T20D35746[[#This Row],[現在値]]</f>
        <v>#VALUE!</v>
      </c>
      <c r="H892" s="20"/>
      <c r="I892" s="38"/>
      <c r="J892" s="20"/>
      <c r="K892" s="33"/>
      <c r="N892" s="89"/>
      <c r="O892" s="125" t="e">
        <f>ROUND(
 ((IF(OR(R892="",R892&lt;=0),20,R892)/20)
  *(L892/15))
 /(IFERROR(IF(H892&gt;0,H892,15),15)/15)
 *100,0)</f>
        <v>#REF!</v>
      </c>
      <c r="P892" s="125" t="e">
        <f>ROUND(((R892/20)*(L892/15)*(S892/15)*(1+W892/200))/(H892/15)*100,0)</f>
        <v>#REF!</v>
      </c>
      <c r="Q892" s="147" t="e">
        <f>T20D35746[[#This Row],[スコア⑤]]/T20D35746[[#This Row],[スコア③]]</f>
        <v>#REF!</v>
      </c>
      <c r="R892" s="76" t="e">
        <f>#REF!+#REF!</f>
        <v>#REF!</v>
      </c>
      <c r="W892" s="109" t="e">
        <f>(T20D35746[[#This Row],[現金及び預金（億）]]-T20D35746[[#This Row],[負債（億）]])/T20D35746[[#This Row],[総資産]]*100</f>
        <v>#DIV/0!</v>
      </c>
    </row>
    <row r="893" spans="3:23" x14ac:dyDescent="0.25">
      <c r="C893" s="71" t="str">
        <f>IFERROR(_xll.RssMarket($A893,"市場部名称"),"")</f>
        <v/>
      </c>
      <c r="D893" s="55"/>
      <c r="E893" s="55" t="str">
        <f>IFERROR(_xll.RssMarket($A893,"前日比"),"")</f>
        <v/>
      </c>
      <c r="F893" s="75" t="str">
        <f>IFERROR(_xll.RssMarket($A893,"時価総額"),"")</f>
        <v/>
      </c>
      <c r="G893" s="75" t="e">
        <f>T20D35746[[#This Row],[時価総額]]/T20D35746[[#This Row],[現在値]]</f>
        <v>#VALUE!</v>
      </c>
      <c r="H893" s="20"/>
      <c r="I893" s="38"/>
      <c r="J893" s="20"/>
      <c r="K893" s="33"/>
      <c r="N893" s="89"/>
      <c r="O893" s="125" t="e">
        <f>ROUND(
 ((IF(OR(R893="",R893&lt;=0),20,R893)/20)
  *(L893/15))
 /(IFERROR(IF(H893&gt;0,H893,15),15)/15)
 *100,0)</f>
        <v>#REF!</v>
      </c>
      <c r="P893" s="125" t="e">
        <f>ROUND(((R893/20)*(L893/15)*(S893/15)*(1+W893/200))/(H893/15)*100,0)</f>
        <v>#REF!</v>
      </c>
      <c r="Q893" s="147" t="e">
        <f>T20D35746[[#This Row],[スコア⑤]]/T20D35746[[#This Row],[スコア③]]</f>
        <v>#REF!</v>
      </c>
      <c r="R893" s="76" t="e">
        <f>#REF!+#REF!</f>
        <v>#REF!</v>
      </c>
      <c r="W893" s="109" t="e">
        <f>(T20D35746[[#This Row],[現金及び預金（億）]]-T20D35746[[#This Row],[負債（億）]])/T20D35746[[#This Row],[総資産]]*100</f>
        <v>#DIV/0!</v>
      </c>
    </row>
    <row r="894" spans="3:23" x14ac:dyDescent="0.25">
      <c r="C894" s="71" t="str">
        <f>IFERROR(_xll.RssMarket($A894,"市場部名称"),"")</f>
        <v/>
      </c>
      <c r="D894" s="55"/>
      <c r="E894" s="55" t="str">
        <f>IFERROR(_xll.RssMarket($A894,"前日比"),"")</f>
        <v/>
      </c>
      <c r="F894" s="75" t="str">
        <f>IFERROR(_xll.RssMarket($A894,"時価総額"),"")</f>
        <v/>
      </c>
      <c r="G894" s="75" t="e">
        <f>T20D35746[[#This Row],[時価総額]]/T20D35746[[#This Row],[現在値]]</f>
        <v>#VALUE!</v>
      </c>
      <c r="H894" s="20"/>
      <c r="I894" s="38"/>
      <c r="J894" s="20"/>
      <c r="K894" s="33"/>
      <c r="N894" s="89"/>
      <c r="O894" s="125" t="e">
        <f>ROUND(
 ((IF(OR(R894="",R894&lt;=0),20,R894)/20)
  *(L894/15))
 /(IFERROR(IF(H894&gt;0,H894,15),15)/15)
 *100,0)</f>
        <v>#REF!</v>
      </c>
      <c r="P894" s="125" t="e">
        <f>ROUND(((R894/20)*(L894/15)*(S894/15)*(1+W894/200))/(H894/15)*100,0)</f>
        <v>#REF!</v>
      </c>
      <c r="Q894" s="147" t="e">
        <f>T20D35746[[#This Row],[スコア⑤]]/T20D35746[[#This Row],[スコア③]]</f>
        <v>#REF!</v>
      </c>
      <c r="R894" s="76" t="e">
        <f>#REF!+#REF!</f>
        <v>#REF!</v>
      </c>
      <c r="W894" s="109" t="e">
        <f>(T20D35746[[#This Row],[現金及び預金（億）]]-T20D35746[[#This Row],[負債（億）]])/T20D35746[[#This Row],[総資産]]*100</f>
        <v>#DIV/0!</v>
      </c>
    </row>
    <row r="895" spans="3:23" x14ac:dyDescent="0.25">
      <c r="C895" s="71" t="str">
        <f>IFERROR(_xll.RssMarket($A895,"市場部名称"),"")</f>
        <v/>
      </c>
      <c r="D895" s="55"/>
      <c r="E895" s="55" t="str">
        <f>IFERROR(_xll.RssMarket($A895,"前日比"),"")</f>
        <v/>
      </c>
      <c r="F895" s="75" t="str">
        <f>IFERROR(_xll.RssMarket($A895,"時価総額"),"")</f>
        <v/>
      </c>
      <c r="G895" s="75" t="e">
        <f>T20D35746[[#This Row],[時価総額]]/T20D35746[[#This Row],[現在値]]</f>
        <v>#VALUE!</v>
      </c>
      <c r="H895" s="20"/>
      <c r="I895" s="38"/>
      <c r="J895" s="20"/>
      <c r="K895" s="33"/>
      <c r="N895" s="89"/>
      <c r="O895" s="125" t="e">
        <f>ROUND(
 ((IF(OR(R895="",R895&lt;=0),20,R895)/20)
  *(L895/15))
 /(IFERROR(IF(H895&gt;0,H895,15),15)/15)
 *100,0)</f>
        <v>#REF!</v>
      </c>
      <c r="P895" s="125" t="e">
        <f>ROUND(((R895/20)*(L895/15)*(S895/15)*(1+W895/200))/(H895/15)*100,0)</f>
        <v>#REF!</v>
      </c>
      <c r="Q895" s="147" t="e">
        <f>T20D35746[[#This Row],[スコア⑤]]/T20D35746[[#This Row],[スコア③]]</f>
        <v>#REF!</v>
      </c>
      <c r="R895" s="76" t="e">
        <f>#REF!+#REF!</f>
        <v>#REF!</v>
      </c>
      <c r="W895" s="109" t="e">
        <f>(T20D35746[[#This Row],[現金及び預金（億）]]-T20D35746[[#This Row],[負債（億）]])/T20D35746[[#This Row],[総資産]]*100</f>
        <v>#DIV/0!</v>
      </c>
    </row>
    <row r="896" spans="3:23" x14ac:dyDescent="0.25">
      <c r="C896" s="71" t="str">
        <f>IFERROR(_xll.RssMarket($A896,"市場部名称"),"")</f>
        <v/>
      </c>
      <c r="D896" s="55"/>
      <c r="E896" s="55" t="str">
        <f>IFERROR(_xll.RssMarket($A896,"前日比"),"")</f>
        <v/>
      </c>
      <c r="F896" s="75" t="str">
        <f>IFERROR(_xll.RssMarket($A896,"時価総額"),"")</f>
        <v/>
      </c>
      <c r="G896" s="75" t="e">
        <f>T20D35746[[#This Row],[時価総額]]/T20D35746[[#This Row],[現在値]]</f>
        <v>#VALUE!</v>
      </c>
      <c r="H896" s="20"/>
      <c r="I896" s="38"/>
      <c r="J896" s="20"/>
      <c r="K896" s="33"/>
      <c r="N896" s="89"/>
      <c r="O896" s="125" t="e">
        <f>ROUND(
 ((IF(OR(R896="",R896&lt;=0),20,R896)/20)
  *(L896/15))
 /(IFERROR(IF(H896&gt;0,H896,15),15)/15)
 *100,0)</f>
        <v>#REF!</v>
      </c>
      <c r="P896" s="125" t="e">
        <f>ROUND(((R896/20)*(L896/15)*(S896/15)*(1+W896/200))/(H896/15)*100,0)</f>
        <v>#REF!</v>
      </c>
      <c r="Q896" s="147" t="e">
        <f>T20D35746[[#This Row],[スコア⑤]]/T20D35746[[#This Row],[スコア③]]</f>
        <v>#REF!</v>
      </c>
      <c r="R896" s="76" t="e">
        <f>#REF!+#REF!</f>
        <v>#REF!</v>
      </c>
      <c r="W896" s="109" t="e">
        <f>(T20D35746[[#This Row],[現金及び預金（億）]]-T20D35746[[#This Row],[負債（億）]])/T20D35746[[#This Row],[総資産]]*100</f>
        <v>#DIV/0!</v>
      </c>
    </row>
    <row r="897" spans="3:23" x14ac:dyDescent="0.25">
      <c r="C897" s="71" t="str">
        <f>IFERROR(_xll.RssMarket($A897,"市場部名称"),"")</f>
        <v/>
      </c>
      <c r="D897" s="55"/>
      <c r="E897" s="55" t="str">
        <f>IFERROR(_xll.RssMarket($A897,"前日比"),"")</f>
        <v/>
      </c>
      <c r="F897" s="75" t="str">
        <f>IFERROR(_xll.RssMarket($A897,"時価総額"),"")</f>
        <v/>
      </c>
      <c r="G897" s="75" t="e">
        <f>T20D35746[[#This Row],[時価総額]]/T20D35746[[#This Row],[現在値]]</f>
        <v>#VALUE!</v>
      </c>
      <c r="H897" s="20"/>
      <c r="I897" s="38"/>
      <c r="J897" s="20"/>
      <c r="K897" s="33"/>
      <c r="N897" s="89"/>
      <c r="O897" s="125" t="e">
        <f>ROUND(
 ((IF(OR(R897="",R897&lt;=0),20,R897)/20)
  *(L897/15))
 /(IFERROR(IF(H897&gt;0,H897,15),15)/15)
 *100,0)</f>
        <v>#REF!</v>
      </c>
      <c r="P897" s="125" t="e">
        <f>ROUND(((R897/20)*(L897/15)*(S897/15)*(1+W897/200))/(H897/15)*100,0)</f>
        <v>#REF!</v>
      </c>
      <c r="Q897" s="147" t="e">
        <f>T20D35746[[#This Row],[スコア⑤]]/T20D35746[[#This Row],[スコア③]]</f>
        <v>#REF!</v>
      </c>
      <c r="R897" s="76" t="e">
        <f>#REF!+#REF!</f>
        <v>#REF!</v>
      </c>
      <c r="W897" s="109" t="e">
        <f>(T20D35746[[#This Row],[現金及び預金（億）]]-T20D35746[[#This Row],[負債（億）]])/T20D35746[[#This Row],[総資産]]*100</f>
        <v>#DIV/0!</v>
      </c>
    </row>
    <row r="898" spans="3:23" x14ac:dyDescent="0.25">
      <c r="C898" s="71" t="str">
        <f>IFERROR(_xll.RssMarket($A898,"市場部名称"),"")</f>
        <v/>
      </c>
      <c r="D898" s="55"/>
      <c r="E898" s="55" t="str">
        <f>IFERROR(_xll.RssMarket($A898,"前日比"),"")</f>
        <v/>
      </c>
      <c r="F898" s="75" t="str">
        <f>IFERROR(_xll.RssMarket($A898,"時価総額"),"")</f>
        <v/>
      </c>
      <c r="G898" s="75" t="e">
        <f>T20D35746[[#This Row],[時価総額]]/T20D35746[[#This Row],[現在値]]</f>
        <v>#VALUE!</v>
      </c>
      <c r="H898" s="20"/>
      <c r="I898" s="38"/>
      <c r="J898" s="20"/>
      <c r="K898" s="33"/>
      <c r="N898" s="89"/>
      <c r="O898" s="125" t="e">
        <f>ROUND(
 ((IF(OR(R898="",R898&lt;=0),20,R898)/20)
  *(L898/15))
 /(IFERROR(IF(H898&gt;0,H898,15),15)/15)
 *100,0)</f>
        <v>#REF!</v>
      </c>
      <c r="P898" s="125" t="e">
        <f>ROUND(((R898/20)*(L898/15)*(S898/15)*(1+W898/200))/(H898/15)*100,0)</f>
        <v>#REF!</v>
      </c>
      <c r="Q898" s="147" t="e">
        <f>T20D35746[[#This Row],[スコア⑤]]/T20D35746[[#This Row],[スコア③]]</f>
        <v>#REF!</v>
      </c>
      <c r="R898" s="76" t="e">
        <f>#REF!+#REF!</f>
        <v>#REF!</v>
      </c>
      <c r="W898" s="109" t="e">
        <f>(T20D35746[[#This Row],[現金及び預金（億）]]-T20D35746[[#This Row],[負債（億）]])/T20D35746[[#This Row],[総資産]]*100</f>
        <v>#DIV/0!</v>
      </c>
    </row>
    <row r="899" spans="3:23" x14ac:dyDescent="0.25">
      <c r="C899" s="71" t="str">
        <f>IFERROR(_xll.RssMarket($A899,"市場部名称"),"")</f>
        <v/>
      </c>
      <c r="D899" s="55"/>
      <c r="E899" s="55" t="str">
        <f>IFERROR(_xll.RssMarket($A899,"前日比"),"")</f>
        <v/>
      </c>
      <c r="F899" s="75" t="str">
        <f>IFERROR(_xll.RssMarket($A899,"時価総額"),"")</f>
        <v/>
      </c>
      <c r="G899" s="75" t="e">
        <f>T20D35746[[#This Row],[時価総額]]/T20D35746[[#This Row],[現在値]]</f>
        <v>#VALUE!</v>
      </c>
      <c r="H899" s="20"/>
      <c r="I899" s="38"/>
      <c r="J899" s="20"/>
      <c r="K899" s="33"/>
      <c r="N899" s="89"/>
      <c r="O899" s="125" t="e">
        <f>ROUND(
 ((IF(OR(R899="",R899&lt;=0),20,R899)/20)
  *(L899/15))
 /(IFERROR(IF(H899&gt;0,H899,15),15)/15)
 *100,0)</f>
        <v>#REF!</v>
      </c>
      <c r="P899" s="125" t="e">
        <f>ROUND(((R899/20)*(L899/15)*(S899/15)*(1+W899/200))/(H899/15)*100,0)</f>
        <v>#REF!</v>
      </c>
      <c r="Q899" s="147" t="e">
        <f>T20D35746[[#This Row],[スコア⑤]]/T20D35746[[#This Row],[スコア③]]</f>
        <v>#REF!</v>
      </c>
      <c r="R899" s="76" t="e">
        <f>#REF!+#REF!</f>
        <v>#REF!</v>
      </c>
      <c r="W899" s="109" t="e">
        <f>(T20D35746[[#This Row],[現金及び預金（億）]]-T20D35746[[#This Row],[負債（億）]])/T20D35746[[#This Row],[総資産]]*100</f>
        <v>#DIV/0!</v>
      </c>
    </row>
    <row r="900" spans="3:23" x14ac:dyDescent="0.25">
      <c r="C900" s="71" t="str">
        <f>IFERROR(_xll.RssMarket($A900,"市場部名称"),"")</f>
        <v/>
      </c>
      <c r="D900" s="55"/>
      <c r="E900" s="55" t="str">
        <f>IFERROR(_xll.RssMarket($A900,"前日比"),"")</f>
        <v/>
      </c>
      <c r="F900" s="75" t="str">
        <f>IFERROR(_xll.RssMarket($A900,"時価総額"),"")</f>
        <v/>
      </c>
      <c r="G900" s="75" t="e">
        <f>T20D35746[[#This Row],[時価総額]]/T20D35746[[#This Row],[現在値]]</f>
        <v>#VALUE!</v>
      </c>
      <c r="H900" s="20"/>
      <c r="I900" s="38"/>
      <c r="J900" s="20"/>
      <c r="K900" s="33"/>
      <c r="N900" s="89"/>
      <c r="O900" s="125" t="e">
        <f>ROUND(
 ((IF(OR(R900="",R900&lt;=0),20,R900)/20)
  *(L900/15))
 /(IFERROR(IF(H900&gt;0,H900,15),15)/15)
 *100,0)</f>
        <v>#REF!</v>
      </c>
      <c r="P900" s="125" t="e">
        <f>ROUND(((R900/20)*(L900/15)*(S900/15)*(1+W900/200))/(H900/15)*100,0)</f>
        <v>#REF!</v>
      </c>
      <c r="Q900" s="147" t="e">
        <f>T20D35746[[#This Row],[スコア⑤]]/T20D35746[[#This Row],[スコア③]]</f>
        <v>#REF!</v>
      </c>
      <c r="R900" s="76" t="e">
        <f>#REF!+#REF!</f>
        <v>#REF!</v>
      </c>
      <c r="W900" s="109" t="e">
        <f>(T20D35746[[#This Row],[現金及び預金（億）]]-T20D35746[[#This Row],[負債（億）]])/T20D35746[[#This Row],[総資産]]*100</f>
        <v>#DIV/0!</v>
      </c>
    </row>
    <row r="901" spans="3:23" x14ac:dyDescent="0.25">
      <c r="C901" s="71" t="str">
        <f>IFERROR(_xll.RssMarket($A901,"市場部名称"),"")</f>
        <v/>
      </c>
      <c r="D901" s="55"/>
      <c r="E901" s="55" t="str">
        <f>IFERROR(_xll.RssMarket($A901,"前日比"),"")</f>
        <v/>
      </c>
      <c r="F901" s="75" t="str">
        <f>IFERROR(_xll.RssMarket($A901,"時価総額"),"")</f>
        <v/>
      </c>
      <c r="G901" s="75" t="e">
        <f>T20D35746[[#This Row],[時価総額]]/T20D35746[[#This Row],[現在値]]</f>
        <v>#VALUE!</v>
      </c>
      <c r="H901" s="20"/>
      <c r="I901" s="38"/>
      <c r="J901" s="20"/>
      <c r="K901" s="33"/>
      <c r="N901" s="89"/>
      <c r="O901" s="125" t="e">
        <f>ROUND(
 ((IF(OR(R901="",R901&lt;=0),20,R901)/20)
  *(L901/15))
 /(IFERROR(IF(H901&gt;0,H901,15),15)/15)
 *100,0)</f>
        <v>#REF!</v>
      </c>
      <c r="P901" s="125" t="e">
        <f>ROUND(((R901/20)*(L901/15)*(S901/15)*(1+W901/200))/(H901/15)*100,0)</f>
        <v>#REF!</v>
      </c>
      <c r="Q901" s="147" t="e">
        <f>T20D35746[[#This Row],[スコア⑤]]/T20D35746[[#This Row],[スコア③]]</f>
        <v>#REF!</v>
      </c>
      <c r="R901" s="76" t="e">
        <f>#REF!+#REF!</f>
        <v>#REF!</v>
      </c>
      <c r="W901" s="109" t="e">
        <f>(T20D35746[[#This Row],[現金及び預金（億）]]-T20D35746[[#This Row],[負債（億）]])/T20D35746[[#This Row],[総資産]]*100</f>
        <v>#DIV/0!</v>
      </c>
    </row>
    <row r="902" spans="3:23" x14ac:dyDescent="0.25">
      <c r="C902" s="71" t="str">
        <f>IFERROR(_xll.RssMarket($A902,"市場部名称"),"")</f>
        <v/>
      </c>
      <c r="D902" s="55"/>
      <c r="E902" s="55" t="str">
        <f>IFERROR(_xll.RssMarket($A902,"前日比"),"")</f>
        <v/>
      </c>
      <c r="F902" s="75" t="str">
        <f>IFERROR(_xll.RssMarket($A902,"時価総額"),"")</f>
        <v/>
      </c>
      <c r="G902" s="75" t="e">
        <f>T20D35746[[#This Row],[時価総額]]/T20D35746[[#This Row],[現在値]]</f>
        <v>#VALUE!</v>
      </c>
      <c r="H902" s="20"/>
      <c r="I902" s="38"/>
      <c r="J902" s="20"/>
      <c r="K902" s="33"/>
      <c r="N902" s="89"/>
      <c r="O902" s="125" t="e">
        <f>ROUND(
 ((IF(OR(R902="",R902&lt;=0),20,R902)/20)
  *(L902/15))
 /(IFERROR(IF(H902&gt;0,H902,15),15)/15)
 *100,0)</f>
        <v>#REF!</v>
      </c>
      <c r="P902" s="125" t="e">
        <f>ROUND(((R902/20)*(L902/15)*(S902/15)*(1+W902/200))/(H902/15)*100,0)</f>
        <v>#REF!</v>
      </c>
      <c r="Q902" s="147" t="e">
        <f>T20D35746[[#This Row],[スコア⑤]]/T20D35746[[#This Row],[スコア③]]</f>
        <v>#REF!</v>
      </c>
      <c r="R902" s="76" t="e">
        <f>#REF!+#REF!</f>
        <v>#REF!</v>
      </c>
      <c r="W902" s="109" t="e">
        <f>(T20D35746[[#This Row],[現金及び預金（億）]]-T20D35746[[#This Row],[負債（億）]])/T20D35746[[#This Row],[総資産]]*100</f>
        <v>#DIV/0!</v>
      </c>
    </row>
    <row r="903" spans="3:23" x14ac:dyDescent="0.25">
      <c r="C903" s="71" t="str">
        <f>IFERROR(_xll.RssMarket($A903,"市場部名称"),"")</f>
        <v/>
      </c>
      <c r="D903" s="55"/>
      <c r="E903" s="55" t="str">
        <f>IFERROR(_xll.RssMarket($A903,"前日比"),"")</f>
        <v/>
      </c>
      <c r="F903" s="75" t="str">
        <f>IFERROR(_xll.RssMarket($A903,"時価総額"),"")</f>
        <v/>
      </c>
      <c r="G903" s="75" t="e">
        <f>T20D35746[[#This Row],[時価総額]]/T20D35746[[#This Row],[現在値]]</f>
        <v>#VALUE!</v>
      </c>
      <c r="H903" s="20"/>
      <c r="I903" s="38"/>
      <c r="J903" s="20"/>
      <c r="K903" s="33"/>
      <c r="N903" s="89"/>
      <c r="O903" s="125" t="e">
        <f>ROUND(
 ((IF(OR(R903="",R903&lt;=0),20,R903)/20)
  *(L903/15))
 /(IFERROR(IF(H903&gt;0,H903,15),15)/15)
 *100,0)</f>
        <v>#REF!</v>
      </c>
      <c r="P903" s="125" t="e">
        <f>ROUND(((R903/20)*(L903/15)*(S903/15)*(1+W903/200))/(H903/15)*100,0)</f>
        <v>#REF!</v>
      </c>
      <c r="Q903" s="147" t="e">
        <f>T20D35746[[#This Row],[スコア⑤]]/T20D35746[[#This Row],[スコア③]]</f>
        <v>#REF!</v>
      </c>
      <c r="R903" s="76" t="e">
        <f>#REF!+#REF!</f>
        <v>#REF!</v>
      </c>
      <c r="W903" s="109" t="e">
        <f>(T20D35746[[#This Row],[現金及び預金（億）]]-T20D35746[[#This Row],[負債（億）]])/T20D35746[[#This Row],[総資産]]*100</f>
        <v>#DIV/0!</v>
      </c>
    </row>
    <row r="904" spans="3:23" x14ac:dyDescent="0.25">
      <c r="C904" s="71" t="str">
        <f>IFERROR(_xll.RssMarket($A904,"市場部名称"),"")</f>
        <v/>
      </c>
      <c r="D904" s="55"/>
      <c r="E904" s="55" t="str">
        <f>IFERROR(_xll.RssMarket($A904,"前日比"),"")</f>
        <v/>
      </c>
      <c r="F904" s="75" t="str">
        <f>IFERROR(_xll.RssMarket($A904,"時価総額"),"")</f>
        <v/>
      </c>
      <c r="G904" s="75" t="e">
        <f>T20D35746[[#This Row],[時価総額]]/T20D35746[[#This Row],[現在値]]</f>
        <v>#VALUE!</v>
      </c>
      <c r="H904" s="20"/>
      <c r="I904" s="38"/>
      <c r="J904" s="20"/>
      <c r="K904" s="33"/>
      <c r="N904" s="89"/>
      <c r="O904" s="125" t="e">
        <f>ROUND(
 ((IF(OR(R904="",R904&lt;=0),20,R904)/20)
  *(L904/15))
 /(IFERROR(IF(H904&gt;0,H904,15),15)/15)
 *100,0)</f>
        <v>#REF!</v>
      </c>
      <c r="P904" s="125" t="e">
        <f>ROUND(((R904/20)*(L904/15)*(S904/15)*(1+W904/200))/(H904/15)*100,0)</f>
        <v>#REF!</v>
      </c>
      <c r="Q904" s="147" t="e">
        <f>T20D35746[[#This Row],[スコア⑤]]/T20D35746[[#This Row],[スコア③]]</f>
        <v>#REF!</v>
      </c>
      <c r="R904" s="76" t="e">
        <f>#REF!+#REF!</f>
        <v>#REF!</v>
      </c>
      <c r="W904" s="109" t="e">
        <f>(T20D35746[[#This Row],[現金及び預金（億）]]-T20D35746[[#This Row],[負債（億）]])/T20D35746[[#This Row],[総資産]]*100</f>
        <v>#DIV/0!</v>
      </c>
    </row>
    <row r="905" spans="3:23" x14ac:dyDescent="0.25">
      <c r="C905" s="71" t="str">
        <f>IFERROR(_xll.RssMarket($A905,"市場部名称"),"")</f>
        <v/>
      </c>
      <c r="D905" s="55"/>
      <c r="E905" s="55" t="str">
        <f>IFERROR(_xll.RssMarket($A905,"前日比"),"")</f>
        <v/>
      </c>
      <c r="F905" s="75" t="str">
        <f>IFERROR(_xll.RssMarket($A905,"時価総額"),"")</f>
        <v/>
      </c>
      <c r="G905" s="75" t="e">
        <f>T20D35746[[#This Row],[時価総額]]/T20D35746[[#This Row],[現在値]]</f>
        <v>#VALUE!</v>
      </c>
      <c r="H905" s="20"/>
      <c r="I905" s="38"/>
      <c r="J905" s="20"/>
      <c r="K905" s="33"/>
      <c r="N905" s="89"/>
      <c r="O905" s="125" t="e">
        <f>ROUND(
 ((IF(OR(R905="",R905&lt;=0),20,R905)/20)
  *(L905/15))
 /(IFERROR(IF(H905&gt;0,H905,15),15)/15)
 *100,0)</f>
        <v>#REF!</v>
      </c>
      <c r="P905" s="125" t="e">
        <f>ROUND(((R905/20)*(L905/15)*(S905/15)*(1+W905/200))/(H905/15)*100,0)</f>
        <v>#REF!</v>
      </c>
      <c r="Q905" s="147" t="e">
        <f>T20D35746[[#This Row],[スコア⑤]]/T20D35746[[#This Row],[スコア③]]</f>
        <v>#REF!</v>
      </c>
      <c r="R905" s="76" t="e">
        <f>#REF!+#REF!</f>
        <v>#REF!</v>
      </c>
      <c r="W905" s="109" t="e">
        <f>(T20D35746[[#This Row],[現金及び預金（億）]]-T20D35746[[#This Row],[負債（億）]])/T20D35746[[#This Row],[総資産]]*100</f>
        <v>#DIV/0!</v>
      </c>
    </row>
    <row r="906" spans="3:23" x14ac:dyDescent="0.25">
      <c r="C906" s="71" t="str">
        <f>IFERROR(_xll.RssMarket($A906,"市場部名称"),"")</f>
        <v/>
      </c>
      <c r="D906" s="55"/>
      <c r="E906" s="55" t="str">
        <f>IFERROR(_xll.RssMarket($A906,"前日比"),"")</f>
        <v/>
      </c>
      <c r="F906" s="75" t="str">
        <f>IFERROR(_xll.RssMarket($A906,"時価総額"),"")</f>
        <v/>
      </c>
      <c r="G906" s="75" t="e">
        <f>T20D35746[[#This Row],[時価総額]]/T20D35746[[#This Row],[現在値]]</f>
        <v>#VALUE!</v>
      </c>
      <c r="H906" s="20"/>
      <c r="I906" s="38"/>
      <c r="J906" s="20"/>
      <c r="K906" s="33"/>
      <c r="N906" s="89"/>
      <c r="O906" s="125" t="e">
        <f>ROUND(
 ((IF(OR(R906="",R906&lt;=0),20,R906)/20)
  *(L906/15))
 /(IFERROR(IF(H906&gt;0,H906,15),15)/15)
 *100,0)</f>
        <v>#REF!</v>
      </c>
      <c r="P906" s="125" t="e">
        <f>ROUND(((R906/20)*(L906/15)*(S906/15)*(1+W906/200))/(H906/15)*100,0)</f>
        <v>#REF!</v>
      </c>
      <c r="Q906" s="147" t="e">
        <f>T20D35746[[#This Row],[スコア⑤]]/T20D35746[[#This Row],[スコア③]]</f>
        <v>#REF!</v>
      </c>
      <c r="R906" s="76" t="e">
        <f>#REF!+#REF!</f>
        <v>#REF!</v>
      </c>
      <c r="W906" s="109" t="e">
        <f>(T20D35746[[#This Row],[現金及び預金（億）]]-T20D35746[[#This Row],[負債（億）]])/T20D35746[[#This Row],[総資産]]*100</f>
        <v>#DIV/0!</v>
      </c>
    </row>
    <row r="907" spans="3:23" x14ac:dyDescent="0.25">
      <c r="C907" s="71" t="str">
        <f>IFERROR(_xll.RssMarket($A907,"市場部名称"),"")</f>
        <v/>
      </c>
      <c r="D907" s="55"/>
      <c r="E907" s="55" t="str">
        <f>IFERROR(_xll.RssMarket($A907,"前日比"),"")</f>
        <v/>
      </c>
      <c r="F907" s="75" t="str">
        <f>IFERROR(_xll.RssMarket($A907,"時価総額"),"")</f>
        <v/>
      </c>
      <c r="G907" s="75" t="e">
        <f>T20D35746[[#This Row],[時価総額]]/T20D35746[[#This Row],[現在値]]</f>
        <v>#VALUE!</v>
      </c>
      <c r="H907" s="20"/>
      <c r="I907" s="38"/>
      <c r="J907" s="20"/>
      <c r="K907" s="33"/>
      <c r="N907" s="89"/>
      <c r="O907" s="125" t="e">
        <f>ROUND(
 ((IF(OR(R907="",R907&lt;=0),20,R907)/20)
  *(L907/15))
 /(IFERROR(IF(H907&gt;0,H907,15),15)/15)
 *100,0)</f>
        <v>#REF!</v>
      </c>
      <c r="P907" s="125" t="e">
        <f>ROUND(((R907/20)*(L907/15)*(S907/15)*(1+W907/200))/(H907/15)*100,0)</f>
        <v>#REF!</v>
      </c>
      <c r="Q907" s="147" t="e">
        <f>T20D35746[[#This Row],[スコア⑤]]/T20D35746[[#This Row],[スコア③]]</f>
        <v>#REF!</v>
      </c>
      <c r="R907" s="76" t="e">
        <f>#REF!+#REF!</f>
        <v>#REF!</v>
      </c>
      <c r="W907" s="109" t="e">
        <f>(T20D35746[[#This Row],[現金及び預金（億）]]-T20D35746[[#This Row],[負債（億）]])/T20D35746[[#This Row],[総資産]]*100</f>
        <v>#DIV/0!</v>
      </c>
    </row>
    <row r="908" spans="3:23" x14ac:dyDescent="0.25">
      <c r="C908" s="71" t="str">
        <f>IFERROR(_xll.RssMarket($A908,"市場部名称"),"")</f>
        <v/>
      </c>
      <c r="D908" s="55"/>
      <c r="E908" s="55" t="str">
        <f>IFERROR(_xll.RssMarket($A908,"前日比"),"")</f>
        <v/>
      </c>
      <c r="F908" s="75" t="str">
        <f>IFERROR(_xll.RssMarket($A908,"時価総額"),"")</f>
        <v/>
      </c>
      <c r="G908" s="75" t="e">
        <f>T20D35746[[#This Row],[時価総額]]/T20D35746[[#This Row],[現在値]]</f>
        <v>#VALUE!</v>
      </c>
      <c r="H908" s="20"/>
      <c r="I908" s="38"/>
      <c r="J908" s="20"/>
      <c r="K908" s="33"/>
      <c r="N908" s="89"/>
      <c r="O908" s="125" t="e">
        <f>ROUND(
 ((IF(OR(R908="",R908&lt;=0),20,R908)/20)
  *(L908/15))
 /(IFERROR(IF(H908&gt;0,H908,15),15)/15)
 *100,0)</f>
        <v>#REF!</v>
      </c>
      <c r="P908" s="125" t="e">
        <f>ROUND(((R908/20)*(L908/15)*(S908/15)*(1+W908/200))/(H908/15)*100,0)</f>
        <v>#REF!</v>
      </c>
      <c r="Q908" s="147" t="e">
        <f>T20D35746[[#This Row],[スコア⑤]]/T20D35746[[#This Row],[スコア③]]</f>
        <v>#REF!</v>
      </c>
      <c r="R908" s="76" t="e">
        <f>#REF!+#REF!</f>
        <v>#REF!</v>
      </c>
      <c r="W908" s="109" t="e">
        <f>(T20D35746[[#This Row],[現金及び預金（億）]]-T20D35746[[#This Row],[負債（億）]])/T20D35746[[#This Row],[総資産]]*100</f>
        <v>#DIV/0!</v>
      </c>
    </row>
    <row r="909" spans="3:23" x14ac:dyDescent="0.25">
      <c r="C909" s="71" t="str">
        <f>IFERROR(_xll.RssMarket($A909,"市場部名称"),"")</f>
        <v/>
      </c>
      <c r="D909" s="55"/>
      <c r="E909" s="55" t="str">
        <f>IFERROR(_xll.RssMarket($A909,"前日比"),"")</f>
        <v/>
      </c>
      <c r="F909" s="75" t="str">
        <f>IFERROR(_xll.RssMarket($A909,"時価総額"),"")</f>
        <v/>
      </c>
      <c r="G909" s="75" t="e">
        <f>T20D35746[[#This Row],[時価総額]]/T20D35746[[#This Row],[現在値]]</f>
        <v>#VALUE!</v>
      </c>
      <c r="H909" s="20"/>
      <c r="I909" s="38"/>
      <c r="J909" s="20"/>
      <c r="K909" s="33"/>
      <c r="N909" s="89"/>
      <c r="O909" s="125" t="e">
        <f>ROUND(
 ((IF(OR(R909="",R909&lt;=0),20,R909)/20)
  *(L909/15))
 /(IFERROR(IF(H909&gt;0,H909,15),15)/15)
 *100,0)</f>
        <v>#REF!</v>
      </c>
      <c r="P909" s="125" t="e">
        <f>ROUND(((R909/20)*(L909/15)*(S909/15)*(1+W909/200))/(H909/15)*100,0)</f>
        <v>#REF!</v>
      </c>
      <c r="Q909" s="147" t="e">
        <f>T20D35746[[#This Row],[スコア⑤]]/T20D35746[[#This Row],[スコア③]]</f>
        <v>#REF!</v>
      </c>
      <c r="R909" s="76" t="e">
        <f>#REF!+#REF!</f>
        <v>#REF!</v>
      </c>
      <c r="W909" s="109" t="e">
        <f>(T20D35746[[#This Row],[現金及び預金（億）]]-T20D35746[[#This Row],[負債（億）]])/T20D35746[[#This Row],[総資産]]*100</f>
        <v>#DIV/0!</v>
      </c>
    </row>
    <row r="910" spans="3:23" x14ac:dyDescent="0.25">
      <c r="C910" s="71" t="str">
        <f>IFERROR(_xll.RssMarket($A910,"市場部名称"),"")</f>
        <v/>
      </c>
      <c r="D910" s="55"/>
      <c r="E910" s="55" t="str">
        <f>IFERROR(_xll.RssMarket($A910,"前日比"),"")</f>
        <v/>
      </c>
      <c r="F910" s="75" t="str">
        <f>IFERROR(_xll.RssMarket($A910,"時価総額"),"")</f>
        <v/>
      </c>
      <c r="G910" s="75" t="e">
        <f>T20D35746[[#This Row],[時価総額]]/T20D35746[[#This Row],[現在値]]</f>
        <v>#VALUE!</v>
      </c>
      <c r="H910" s="20"/>
      <c r="I910" s="38"/>
      <c r="J910" s="20"/>
      <c r="K910" s="33"/>
      <c r="N910" s="89"/>
      <c r="O910" s="125" t="e">
        <f>ROUND(
 ((IF(OR(R910="",R910&lt;=0),20,R910)/20)
  *(L910/15))
 /(IFERROR(IF(H910&gt;0,H910,15),15)/15)
 *100,0)</f>
        <v>#REF!</v>
      </c>
      <c r="P910" s="125" t="e">
        <f>ROUND(((R910/20)*(L910/15)*(S910/15)*(1+W910/200))/(H910/15)*100,0)</f>
        <v>#REF!</v>
      </c>
      <c r="Q910" s="147" t="e">
        <f>T20D35746[[#This Row],[スコア⑤]]/T20D35746[[#This Row],[スコア③]]</f>
        <v>#REF!</v>
      </c>
      <c r="R910" s="76" t="e">
        <f>#REF!+#REF!</f>
        <v>#REF!</v>
      </c>
      <c r="W910" s="109" t="e">
        <f>(T20D35746[[#This Row],[現金及び預金（億）]]-T20D35746[[#This Row],[負債（億）]])/T20D35746[[#This Row],[総資産]]*100</f>
        <v>#DIV/0!</v>
      </c>
    </row>
    <row r="911" spans="3:23" x14ac:dyDescent="0.25">
      <c r="C911" s="71" t="str">
        <f>IFERROR(_xll.RssMarket($A911,"市場部名称"),"")</f>
        <v/>
      </c>
      <c r="D911" s="55"/>
      <c r="E911" s="55" t="str">
        <f>IFERROR(_xll.RssMarket($A911,"前日比"),"")</f>
        <v/>
      </c>
      <c r="F911" s="75" t="str">
        <f>IFERROR(_xll.RssMarket($A911,"時価総額"),"")</f>
        <v/>
      </c>
      <c r="G911" s="75" t="e">
        <f>T20D35746[[#This Row],[時価総額]]/T20D35746[[#This Row],[現在値]]</f>
        <v>#VALUE!</v>
      </c>
      <c r="H911" s="20"/>
      <c r="I911" s="38"/>
      <c r="J911" s="20"/>
      <c r="K911" s="33"/>
      <c r="N911" s="89"/>
      <c r="O911" s="125" t="e">
        <f>ROUND(
 ((IF(OR(R911="",R911&lt;=0),20,R911)/20)
  *(L911/15))
 /(IFERROR(IF(H911&gt;0,H911,15),15)/15)
 *100,0)</f>
        <v>#REF!</v>
      </c>
      <c r="P911" s="125" t="e">
        <f>ROUND(((R911/20)*(L911/15)*(S911/15)*(1+W911/200))/(H911/15)*100,0)</f>
        <v>#REF!</v>
      </c>
      <c r="Q911" s="147" t="e">
        <f>T20D35746[[#This Row],[スコア⑤]]/T20D35746[[#This Row],[スコア③]]</f>
        <v>#REF!</v>
      </c>
      <c r="R911" s="76" t="e">
        <f>#REF!+#REF!</f>
        <v>#REF!</v>
      </c>
      <c r="W911" s="109" t="e">
        <f>(T20D35746[[#This Row],[現金及び預金（億）]]-T20D35746[[#This Row],[負債（億）]])/T20D35746[[#This Row],[総資産]]*100</f>
        <v>#DIV/0!</v>
      </c>
    </row>
    <row r="912" spans="3:23" x14ac:dyDescent="0.25">
      <c r="C912" s="71" t="str">
        <f>IFERROR(_xll.RssMarket($A912,"市場部名称"),"")</f>
        <v/>
      </c>
      <c r="D912" s="55"/>
      <c r="E912" s="55" t="str">
        <f>IFERROR(_xll.RssMarket($A912,"前日比"),"")</f>
        <v/>
      </c>
      <c r="F912" s="75" t="str">
        <f>IFERROR(_xll.RssMarket($A912,"時価総額"),"")</f>
        <v/>
      </c>
      <c r="G912" s="75" t="e">
        <f>T20D35746[[#This Row],[時価総額]]/T20D35746[[#This Row],[現在値]]</f>
        <v>#VALUE!</v>
      </c>
      <c r="H912" s="20"/>
      <c r="I912" s="38"/>
      <c r="J912" s="20"/>
      <c r="K912" s="33"/>
      <c r="N912" s="89"/>
      <c r="O912" s="125" t="e">
        <f>ROUND(
 ((IF(OR(R912="",R912&lt;=0),20,R912)/20)
  *(L912/15))
 /(IFERROR(IF(H912&gt;0,H912,15),15)/15)
 *100,0)</f>
        <v>#REF!</v>
      </c>
      <c r="P912" s="125" t="e">
        <f>ROUND(((R912/20)*(L912/15)*(S912/15)*(1+W912/200))/(H912/15)*100,0)</f>
        <v>#REF!</v>
      </c>
      <c r="Q912" s="147" t="e">
        <f>T20D35746[[#This Row],[スコア⑤]]/T20D35746[[#This Row],[スコア③]]</f>
        <v>#REF!</v>
      </c>
      <c r="R912" s="76" t="e">
        <f>#REF!+#REF!</f>
        <v>#REF!</v>
      </c>
      <c r="W912" s="109" t="e">
        <f>(T20D35746[[#This Row],[現金及び預金（億）]]-T20D35746[[#This Row],[負債（億）]])/T20D35746[[#This Row],[総資産]]*100</f>
        <v>#DIV/0!</v>
      </c>
    </row>
    <row r="913" spans="3:23" x14ac:dyDescent="0.25">
      <c r="C913" s="71" t="str">
        <f>IFERROR(_xll.RssMarket($A913,"市場部名称"),"")</f>
        <v/>
      </c>
      <c r="D913" s="55"/>
      <c r="E913" s="55" t="str">
        <f>IFERROR(_xll.RssMarket($A913,"前日比"),"")</f>
        <v/>
      </c>
      <c r="F913" s="75" t="str">
        <f>IFERROR(_xll.RssMarket($A913,"時価総額"),"")</f>
        <v/>
      </c>
      <c r="G913" s="75" t="e">
        <f>T20D35746[[#This Row],[時価総額]]/T20D35746[[#This Row],[現在値]]</f>
        <v>#VALUE!</v>
      </c>
      <c r="H913" s="20"/>
      <c r="I913" s="38"/>
      <c r="J913" s="20"/>
      <c r="K913" s="33"/>
      <c r="N913" s="89"/>
      <c r="O913" s="125" t="e">
        <f>ROUND(
 ((IF(OR(R913="",R913&lt;=0),20,R913)/20)
  *(L913/15))
 /(IFERROR(IF(H913&gt;0,H913,15),15)/15)
 *100,0)</f>
        <v>#REF!</v>
      </c>
      <c r="P913" s="125" t="e">
        <f>ROUND(((R913/20)*(L913/15)*(S913/15)*(1+W913/200))/(H913/15)*100,0)</f>
        <v>#REF!</v>
      </c>
      <c r="Q913" s="147" t="e">
        <f>T20D35746[[#This Row],[スコア⑤]]/T20D35746[[#This Row],[スコア③]]</f>
        <v>#REF!</v>
      </c>
      <c r="R913" s="76" t="e">
        <f>#REF!+#REF!</f>
        <v>#REF!</v>
      </c>
      <c r="W913" s="109" t="e">
        <f>(T20D35746[[#This Row],[現金及び預金（億）]]-T20D35746[[#This Row],[負債（億）]])/T20D35746[[#This Row],[総資産]]*100</f>
        <v>#DIV/0!</v>
      </c>
    </row>
    <row r="914" spans="3:23" x14ac:dyDescent="0.25">
      <c r="C914" s="71" t="str">
        <f>IFERROR(_xll.RssMarket($A914,"市場部名称"),"")</f>
        <v/>
      </c>
      <c r="D914" s="55"/>
      <c r="E914" s="55" t="str">
        <f>IFERROR(_xll.RssMarket($A914,"前日比"),"")</f>
        <v/>
      </c>
      <c r="F914" s="75" t="str">
        <f>IFERROR(_xll.RssMarket($A914,"時価総額"),"")</f>
        <v/>
      </c>
      <c r="G914" s="75" t="e">
        <f>T20D35746[[#This Row],[時価総額]]/T20D35746[[#This Row],[現在値]]</f>
        <v>#VALUE!</v>
      </c>
      <c r="H914" s="20"/>
      <c r="I914" s="38"/>
      <c r="J914" s="20"/>
      <c r="K914" s="33"/>
      <c r="N914" s="89"/>
      <c r="O914" s="125" t="e">
        <f>ROUND(
 ((IF(OR(R914="",R914&lt;=0),20,R914)/20)
  *(L914/15))
 /(IFERROR(IF(H914&gt;0,H914,15),15)/15)
 *100,0)</f>
        <v>#REF!</v>
      </c>
      <c r="P914" s="125" t="e">
        <f>ROUND(((R914/20)*(L914/15)*(S914/15)*(1+W914/200))/(H914/15)*100,0)</f>
        <v>#REF!</v>
      </c>
      <c r="Q914" s="147" t="e">
        <f>T20D35746[[#This Row],[スコア⑤]]/T20D35746[[#This Row],[スコア③]]</f>
        <v>#REF!</v>
      </c>
      <c r="R914" s="76" t="e">
        <f>#REF!+#REF!</f>
        <v>#REF!</v>
      </c>
      <c r="W914" s="109" t="e">
        <f>(T20D35746[[#This Row],[現金及び預金（億）]]-T20D35746[[#This Row],[負債（億）]])/T20D35746[[#This Row],[総資産]]*100</f>
        <v>#DIV/0!</v>
      </c>
    </row>
    <row r="915" spans="3:23" x14ac:dyDescent="0.25">
      <c r="C915" s="71" t="str">
        <f>IFERROR(_xll.RssMarket($A915,"市場部名称"),"")</f>
        <v/>
      </c>
      <c r="D915" s="55"/>
      <c r="E915" s="55" t="str">
        <f>IFERROR(_xll.RssMarket($A915,"前日比"),"")</f>
        <v/>
      </c>
      <c r="F915" s="75" t="str">
        <f>IFERROR(_xll.RssMarket($A915,"時価総額"),"")</f>
        <v/>
      </c>
      <c r="G915" s="75" t="e">
        <f>T20D35746[[#This Row],[時価総額]]/T20D35746[[#This Row],[現在値]]</f>
        <v>#VALUE!</v>
      </c>
      <c r="H915" s="20"/>
      <c r="I915" s="38"/>
      <c r="J915" s="20"/>
      <c r="K915" s="33"/>
      <c r="N915" s="89"/>
      <c r="O915" s="125" t="e">
        <f>ROUND(
 ((IF(OR(R915="",R915&lt;=0),20,R915)/20)
  *(L915/15))
 /(IFERROR(IF(H915&gt;0,H915,15),15)/15)
 *100,0)</f>
        <v>#REF!</v>
      </c>
      <c r="P915" s="125" t="e">
        <f>ROUND(((R915/20)*(L915/15)*(S915/15)*(1+W915/200))/(H915/15)*100,0)</f>
        <v>#REF!</v>
      </c>
      <c r="Q915" s="147" t="e">
        <f>T20D35746[[#This Row],[スコア⑤]]/T20D35746[[#This Row],[スコア③]]</f>
        <v>#REF!</v>
      </c>
      <c r="R915" s="76" t="e">
        <f>#REF!+#REF!</f>
        <v>#REF!</v>
      </c>
      <c r="W915" s="109" t="e">
        <f>(T20D35746[[#This Row],[現金及び預金（億）]]-T20D35746[[#This Row],[負債（億）]])/T20D35746[[#This Row],[総資産]]*100</f>
        <v>#DIV/0!</v>
      </c>
    </row>
    <row r="916" spans="3:23" x14ac:dyDescent="0.25">
      <c r="C916" s="71" t="str">
        <f>IFERROR(_xll.RssMarket($A916,"市場部名称"),"")</f>
        <v/>
      </c>
      <c r="D916" s="55"/>
      <c r="E916" s="55" t="str">
        <f>IFERROR(_xll.RssMarket($A916,"前日比"),"")</f>
        <v/>
      </c>
      <c r="F916" s="75" t="str">
        <f>IFERROR(_xll.RssMarket($A916,"時価総額"),"")</f>
        <v/>
      </c>
      <c r="G916" s="75" t="e">
        <f>T20D35746[[#This Row],[時価総額]]/T20D35746[[#This Row],[現在値]]</f>
        <v>#VALUE!</v>
      </c>
      <c r="H916" s="20"/>
      <c r="I916" s="38"/>
      <c r="J916" s="20"/>
      <c r="K916" s="33"/>
      <c r="N916" s="89"/>
      <c r="O916" s="125" t="e">
        <f>ROUND(
 ((IF(OR(R916="",R916&lt;=0),20,R916)/20)
  *(L916/15))
 /(IFERROR(IF(H916&gt;0,H916,15),15)/15)
 *100,0)</f>
        <v>#REF!</v>
      </c>
      <c r="P916" s="125" t="e">
        <f>ROUND(((R916/20)*(L916/15)*(S916/15)*(1+W916/200))/(H916/15)*100,0)</f>
        <v>#REF!</v>
      </c>
      <c r="Q916" s="147" t="e">
        <f>T20D35746[[#This Row],[スコア⑤]]/T20D35746[[#This Row],[スコア③]]</f>
        <v>#REF!</v>
      </c>
      <c r="R916" s="76" t="e">
        <f>#REF!+#REF!</f>
        <v>#REF!</v>
      </c>
      <c r="W916" s="109" t="e">
        <f>(T20D35746[[#This Row],[現金及び預金（億）]]-T20D35746[[#This Row],[負債（億）]])/T20D35746[[#This Row],[総資産]]*100</f>
        <v>#DIV/0!</v>
      </c>
    </row>
    <row r="917" spans="3:23" x14ac:dyDescent="0.25">
      <c r="C917" s="71" t="str">
        <f>IFERROR(_xll.RssMarket($A917,"市場部名称"),"")</f>
        <v/>
      </c>
      <c r="D917" s="55"/>
      <c r="E917" s="55" t="str">
        <f>IFERROR(_xll.RssMarket($A917,"前日比"),"")</f>
        <v/>
      </c>
      <c r="F917" s="75" t="str">
        <f>IFERROR(_xll.RssMarket($A917,"時価総額"),"")</f>
        <v/>
      </c>
      <c r="G917" s="75" t="e">
        <f>T20D35746[[#This Row],[時価総額]]/T20D35746[[#This Row],[現在値]]</f>
        <v>#VALUE!</v>
      </c>
      <c r="H917" s="20"/>
      <c r="I917" s="38"/>
      <c r="J917" s="20"/>
      <c r="K917" s="33"/>
      <c r="N917" s="89"/>
      <c r="O917" s="125" t="e">
        <f>ROUND(
 ((IF(OR(R917="",R917&lt;=0),20,R917)/20)
  *(L917/15))
 /(IFERROR(IF(H917&gt;0,H917,15),15)/15)
 *100,0)</f>
        <v>#REF!</v>
      </c>
      <c r="P917" s="125" t="e">
        <f>ROUND(((R917/20)*(L917/15)*(S917/15)*(1+W917/200))/(H917/15)*100,0)</f>
        <v>#REF!</v>
      </c>
      <c r="Q917" s="147" t="e">
        <f>T20D35746[[#This Row],[スコア⑤]]/T20D35746[[#This Row],[スコア③]]</f>
        <v>#REF!</v>
      </c>
      <c r="R917" s="76" t="e">
        <f>#REF!+#REF!</f>
        <v>#REF!</v>
      </c>
      <c r="W917" s="109" t="e">
        <f>(T20D35746[[#This Row],[現金及び預金（億）]]-T20D35746[[#This Row],[負債（億）]])/T20D35746[[#This Row],[総資産]]*100</f>
        <v>#DIV/0!</v>
      </c>
    </row>
    <row r="918" spans="3:23" x14ac:dyDescent="0.25">
      <c r="C918" s="71" t="str">
        <f>IFERROR(_xll.RssMarket($A918,"市場部名称"),"")</f>
        <v/>
      </c>
      <c r="D918" s="55"/>
      <c r="E918" s="55" t="str">
        <f>IFERROR(_xll.RssMarket($A918,"前日比"),"")</f>
        <v/>
      </c>
      <c r="F918" s="75" t="str">
        <f>IFERROR(_xll.RssMarket($A918,"時価総額"),"")</f>
        <v/>
      </c>
      <c r="G918" s="75" t="e">
        <f>T20D35746[[#This Row],[時価総額]]/T20D35746[[#This Row],[現在値]]</f>
        <v>#VALUE!</v>
      </c>
      <c r="H918" s="20"/>
      <c r="I918" s="38"/>
      <c r="J918" s="20"/>
      <c r="K918" s="33"/>
      <c r="N918" s="89"/>
      <c r="O918" s="125" t="e">
        <f>ROUND(
 ((IF(OR(R918="",R918&lt;=0),20,R918)/20)
  *(L918/15))
 /(IFERROR(IF(H918&gt;0,H918,15),15)/15)
 *100,0)</f>
        <v>#REF!</v>
      </c>
      <c r="P918" s="125" t="e">
        <f>ROUND(((R918/20)*(L918/15)*(S918/15)*(1+W918/200))/(H918/15)*100,0)</f>
        <v>#REF!</v>
      </c>
      <c r="Q918" s="147" t="e">
        <f>T20D35746[[#This Row],[スコア⑤]]/T20D35746[[#This Row],[スコア③]]</f>
        <v>#REF!</v>
      </c>
      <c r="R918" s="76" t="e">
        <f>#REF!+#REF!</f>
        <v>#REF!</v>
      </c>
      <c r="W918" s="109" t="e">
        <f>(T20D35746[[#This Row],[現金及び預金（億）]]-T20D35746[[#This Row],[負債（億）]])/T20D35746[[#This Row],[総資産]]*100</f>
        <v>#DIV/0!</v>
      </c>
    </row>
    <row r="919" spans="3:23" x14ac:dyDescent="0.25">
      <c r="C919" s="71" t="str">
        <f>IFERROR(_xll.RssMarket($A919,"市場部名称"),"")</f>
        <v/>
      </c>
      <c r="D919" s="55"/>
      <c r="E919" s="55" t="str">
        <f>IFERROR(_xll.RssMarket($A919,"前日比"),"")</f>
        <v/>
      </c>
      <c r="F919" s="75" t="str">
        <f>IFERROR(_xll.RssMarket($A919,"時価総額"),"")</f>
        <v/>
      </c>
      <c r="G919" s="75" t="e">
        <f>T20D35746[[#This Row],[時価総額]]/T20D35746[[#This Row],[現在値]]</f>
        <v>#VALUE!</v>
      </c>
      <c r="H919" s="20"/>
      <c r="I919" s="38"/>
      <c r="J919" s="20"/>
      <c r="K919" s="33"/>
      <c r="N919" s="89"/>
      <c r="O919" s="125" t="e">
        <f>ROUND(
 ((IF(OR(R919="",R919&lt;=0),20,R919)/20)
  *(L919/15))
 /(IFERROR(IF(H919&gt;0,H919,15),15)/15)
 *100,0)</f>
        <v>#REF!</v>
      </c>
      <c r="P919" s="125" t="e">
        <f>ROUND(((R919/20)*(L919/15)*(S919/15)*(1+W919/200))/(H919/15)*100,0)</f>
        <v>#REF!</v>
      </c>
      <c r="Q919" s="147" t="e">
        <f>T20D35746[[#This Row],[スコア⑤]]/T20D35746[[#This Row],[スコア③]]</f>
        <v>#REF!</v>
      </c>
      <c r="R919" s="76" t="e">
        <f>#REF!+#REF!</f>
        <v>#REF!</v>
      </c>
      <c r="W919" s="109" t="e">
        <f>(T20D35746[[#This Row],[現金及び預金（億）]]-T20D35746[[#This Row],[負債（億）]])/T20D35746[[#This Row],[総資産]]*100</f>
        <v>#DIV/0!</v>
      </c>
    </row>
    <row r="920" spans="3:23" x14ac:dyDescent="0.25">
      <c r="C920" s="71" t="str">
        <f>IFERROR(_xll.RssMarket($A920,"市場部名称"),"")</f>
        <v/>
      </c>
      <c r="D920" s="55"/>
      <c r="E920" s="55" t="str">
        <f>IFERROR(_xll.RssMarket($A920,"前日比"),"")</f>
        <v/>
      </c>
      <c r="F920" s="75" t="str">
        <f>IFERROR(_xll.RssMarket($A920,"時価総額"),"")</f>
        <v/>
      </c>
      <c r="G920" s="75" t="e">
        <f>T20D35746[[#This Row],[時価総額]]/T20D35746[[#This Row],[現在値]]</f>
        <v>#VALUE!</v>
      </c>
      <c r="H920" s="20"/>
      <c r="I920" s="38"/>
      <c r="J920" s="20"/>
      <c r="K920" s="33"/>
      <c r="N920" s="89"/>
      <c r="O920" s="125" t="e">
        <f>ROUND(
 ((IF(OR(R920="",R920&lt;=0),20,R920)/20)
  *(L920/15))
 /(IFERROR(IF(H920&gt;0,H920,15),15)/15)
 *100,0)</f>
        <v>#REF!</v>
      </c>
      <c r="P920" s="125" t="e">
        <f>ROUND(((R920/20)*(L920/15)*(S920/15)*(1+W920/200))/(H920/15)*100,0)</f>
        <v>#REF!</v>
      </c>
      <c r="Q920" s="147" t="e">
        <f>T20D35746[[#This Row],[スコア⑤]]/T20D35746[[#This Row],[スコア③]]</f>
        <v>#REF!</v>
      </c>
      <c r="R920" s="76" t="e">
        <f>#REF!+#REF!</f>
        <v>#REF!</v>
      </c>
      <c r="W920" s="109" t="e">
        <f>(T20D35746[[#This Row],[現金及び預金（億）]]-T20D35746[[#This Row],[負債（億）]])/T20D35746[[#This Row],[総資産]]*100</f>
        <v>#DIV/0!</v>
      </c>
    </row>
    <row r="921" spans="3:23" x14ac:dyDescent="0.25">
      <c r="C921" s="71" t="str">
        <f>IFERROR(_xll.RssMarket($A921,"市場部名称"),"")</f>
        <v/>
      </c>
      <c r="D921" s="55"/>
      <c r="E921" s="55" t="str">
        <f>IFERROR(_xll.RssMarket($A921,"前日比"),"")</f>
        <v/>
      </c>
      <c r="F921" s="75" t="str">
        <f>IFERROR(_xll.RssMarket($A921,"時価総額"),"")</f>
        <v/>
      </c>
      <c r="G921" s="75" t="e">
        <f>T20D35746[[#This Row],[時価総額]]/T20D35746[[#This Row],[現在値]]</f>
        <v>#VALUE!</v>
      </c>
      <c r="H921" s="20"/>
      <c r="I921" s="38"/>
      <c r="J921" s="20"/>
      <c r="K921" s="33"/>
      <c r="N921" s="89"/>
      <c r="O921" s="125" t="e">
        <f>ROUND(
 ((IF(OR(R921="",R921&lt;=0),20,R921)/20)
  *(L921/15))
 /(IFERROR(IF(H921&gt;0,H921,15),15)/15)
 *100,0)</f>
        <v>#REF!</v>
      </c>
      <c r="P921" s="125" t="e">
        <f>ROUND(((R921/20)*(L921/15)*(S921/15)*(1+W921/200))/(H921/15)*100,0)</f>
        <v>#REF!</v>
      </c>
      <c r="Q921" s="147" t="e">
        <f>T20D35746[[#This Row],[スコア⑤]]/T20D35746[[#This Row],[スコア③]]</f>
        <v>#REF!</v>
      </c>
      <c r="R921" s="76" t="e">
        <f>#REF!+#REF!</f>
        <v>#REF!</v>
      </c>
      <c r="W921" s="109" t="e">
        <f>(T20D35746[[#This Row],[現金及び預金（億）]]-T20D35746[[#This Row],[負債（億）]])/T20D35746[[#This Row],[総資産]]*100</f>
        <v>#DIV/0!</v>
      </c>
    </row>
    <row r="922" spans="3:23" x14ac:dyDescent="0.25">
      <c r="C922" s="71" t="str">
        <f>IFERROR(_xll.RssMarket($A922,"市場部名称"),"")</f>
        <v/>
      </c>
      <c r="D922" s="55"/>
      <c r="E922" s="55" t="str">
        <f>IFERROR(_xll.RssMarket($A922,"前日比"),"")</f>
        <v/>
      </c>
      <c r="F922" s="75" t="str">
        <f>IFERROR(_xll.RssMarket($A922,"時価総額"),"")</f>
        <v/>
      </c>
      <c r="G922" s="75" t="e">
        <f>T20D35746[[#This Row],[時価総額]]/T20D35746[[#This Row],[現在値]]</f>
        <v>#VALUE!</v>
      </c>
      <c r="H922" s="20"/>
      <c r="I922" s="38"/>
      <c r="J922" s="20"/>
      <c r="K922" s="33"/>
      <c r="N922" s="89"/>
      <c r="O922" s="125" t="e">
        <f>ROUND(
 ((IF(OR(R922="",R922&lt;=0),20,R922)/20)
  *(L922/15))
 /(IFERROR(IF(H922&gt;0,H922,15),15)/15)
 *100,0)</f>
        <v>#REF!</v>
      </c>
      <c r="P922" s="125" t="e">
        <f>ROUND(((R922/20)*(L922/15)*(S922/15)*(1+W922/200))/(H922/15)*100,0)</f>
        <v>#REF!</v>
      </c>
      <c r="Q922" s="147" t="e">
        <f>T20D35746[[#This Row],[スコア⑤]]/T20D35746[[#This Row],[スコア③]]</f>
        <v>#REF!</v>
      </c>
      <c r="R922" s="76" t="e">
        <f>#REF!+#REF!</f>
        <v>#REF!</v>
      </c>
      <c r="W922" s="109" t="e">
        <f>(T20D35746[[#This Row],[現金及び預金（億）]]-T20D35746[[#This Row],[負債（億）]])/T20D35746[[#This Row],[総資産]]*100</f>
        <v>#DIV/0!</v>
      </c>
    </row>
    <row r="923" spans="3:23" x14ac:dyDescent="0.25">
      <c r="C923" s="71" t="str">
        <f>IFERROR(_xll.RssMarket($A923,"市場部名称"),"")</f>
        <v/>
      </c>
      <c r="D923" s="55"/>
      <c r="E923" s="55" t="str">
        <f>IFERROR(_xll.RssMarket($A923,"前日比"),"")</f>
        <v/>
      </c>
      <c r="F923" s="75" t="str">
        <f>IFERROR(_xll.RssMarket($A923,"時価総額"),"")</f>
        <v/>
      </c>
      <c r="G923" s="75" t="e">
        <f>T20D35746[[#This Row],[時価総額]]/T20D35746[[#This Row],[現在値]]</f>
        <v>#VALUE!</v>
      </c>
      <c r="H923" s="20"/>
      <c r="I923" s="38"/>
      <c r="J923" s="20"/>
      <c r="K923" s="33"/>
      <c r="N923" s="89"/>
      <c r="O923" s="125" t="e">
        <f>ROUND(
 ((IF(OR(R923="",R923&lt;=0),20,R923)/20)
  *(L923/15))
 /(IFERROR(IF(H923&gt;0,H923,15),15)/15)
 *100,0)</f>
        <v>#REF!</v>
      </c>
      <c r="P923" s="125" t="e">
        <f>ROUND(((R923/20)*(L923/15)*(S923/15)*(1+W923/200))/(H923/15)*100,0)</f>
        <v>#REF!</v>
      </c>
      <c r="Q923" s="147" t="e">
        <f>T20D35746[[#This Row],[スコア⑤]]/T20D35746[[#This Row],[スコア③]]</f>
        <v>#REF!</v>
      </c>
      <c r="R923" s="76" t="e">
        <f>#REF!+#REF!</f>
        <v>#REF!</v>
      </c>
      <c r="W923" s="109" t="e">
        <f>(T20D35746[[#This Row],[現金及び預金（億）]]-T20D35746[[#This Row],[負債（億）]])/T20D35746[[#This Row],[総資産]]*100</f>
        <v>#DIV/0!</v>
      </c>
    </row>
    <row r="924" spans="3:23" x14ac:dyDescent="0.25">
      <c r="C924" s="71" t="str">
        <f>IFERROR(_xll.RssMarket($A924,"市場部名称"),"")</f>
        <v/>
      </c>
      <c r="D924" s="55"/>
      <c r="E924" s="55" t="str">
        <f>IFERROR(_xll.RssMarket($A924,"前日比"),"")</f>
        <v/>
      </c>
      <c r="F924" s="75" t="str">
        <f>IFERROR(_xll.RssMarket($A924,"時価総額"),"")</f>
        <v/>
      </c>
      <c r="G924" s="75" t="e">
        <f>T20D35746[[#This Row],[時価総額]]/T20D35746[[#This Row],[現在値]]</f>
        <v>#VALUE!</v>
      </c>
      <c r="H924" s="20"/>
      <c r="I924" s="38"/>
      <c r="J924" s="20"/>
      <c r="K924" s="33"/>
      <c r="N924" s="89"/>
      <c r="O924" s="125" t="e">
        <f>ROUND(
 ((IF(OR(R924="",R924&lt;=0),20,R924)/20)
  *(L924/15))
 /(IFERROR(IF(H924&gt;0,H924,15),15)/15)
 *100,0)</f>
        <v>#REF!</v>
      </c>
      <c r="P924" s="125" t="e">
        <f>ROUND(((R924/20)*(L924/15)*(S924/15)*(1+W924/200))/(H924/15)*100,0)</f>
        <v>#REF!</v>
      </c>
      <c r="Q924" s="147" t="e">
        <f>T20D35746[[#This Row],[スコア⑤]]/T20D35746[[#This Row],[スコア③]]</f>
        <v>#REF!</v>
      </c>
      <c r="R924" s="76" t="e">
        <f>#REF!+#REF!</f>
        <v>#REF!</v>
      </c>
      <c r="W924" s="109" t="e">
        <f>(T20D35746[[#This Row],[現金及び預金（億）]]-T20D35746[[#This Row],[負債（億）]])/T20D35746[[#This Row],[総資産]]*100</f>
        <v>#DIV/0!</v>
      </c>
    </row>
    <row r="925" spans="3:23" x14ac:dyDescent="0.25">
      <c r="C925" s="71" t="str">
        <f>IFERROR(_xll.RssMarket($A925,"市場部名称"),"")</f>
        <v/>
      </c>
      <c r="D925" s="55"/>
      <c r="E925" s="55" t="str">
        <f>IFERROR(_xll.RssMarket($A925,"前日比"),"")</f>
        <v/>
      </c>
      <c r="F925" s="75" t="str">
        <f>IFERROR(_xll.RssMarket($A925,"時価総額"),"")</f>
        <v/>
      </c>
      <c r="G925" s="75" t="e">
        <f>T20D35746[[#This Row],[時価総額]]/T20D35746[[#This Row],[現在値]]</f>
        <v>#VALUE!</v>
      </c>
      <c r="H925" s="20"/>
      <c r="I925" s="38"/>
      <c r="J925" s="20"/>
      <c r="K925" s="33"/>
      <c r="N925" s="89"/>
      <c r="O925" s="125" t="e">
        <f>ROUND(
 ((IF(OR(R925="",R925&lt;=0),20,R925)/20)
  *(L925/15))
 /(IFERROR(IF(H925&gt;0,H925,15),15)/15)
 *100,0)</f>
        <v>#REF!</v>
      </c>
      <c r="P925" s="125" t="e">
        <f>ROUND(((R925/20)*(L925/15)*(S925/15)*(1+W925/200))/(H925/15)*100,0)</f>
        <v>#REF!</v>
      </c>
      <c r="Q925" s="147" t="e">
        <f>T20D35746[[#This Row],[スコア⑤]]/T20D35746[[#This Row],[スコア③]]</f>
        <v>#REF!</v>
      </c>
      <c r="R925" s="76" t="e">
        <f>#REF!+#REF!</f>
        <v>#REF!</v>
      </c>
      <c r="W925" s="109" t="e">
        <f>(T20D35746[[#This Row],[現金及び預金（億）]]-T20D35746[[#This Row],[負債（億）]])/T20D35746[[#This Row],[総資産]]*100</f>
        <v>#DIV/0!</v>
      </c>
    </row>
    <row r="926" spans="3:23" x14ac:dyDescent="0.25">
      <c r="C926" s="71" t="str">
        <f>IFERROR(_xll.RssMarket($A926,"市場部名称"),"")</f>
        <v/>
      </c>
      <c r="D926" s="55"/>
      <c r="E926" s="55" t="str">
        <f>IFERROR(_xll.RssMarket($A926,"前日比"),"")</f>
        <v/>
      </c>
      <c r="F926" s="75" t="str">
        <f>IFERROR(_xll.RssMarket($A926,"時価総額"),"")</f>
        <v/>
      </c>
      <c r="G926" s="75" t="e">
        <f>T20D35746[[#This Row],[時価総額]]/T20D35746[[#This Row],[現在値]]</f>
        <v>#VALUE!</v>
      </c>
      <c r="H926" s="20"/>
      <c r="I926" s="38"/>
      <c r="J926" s="20"/>
      <c r="K926" s="33"/>
      <c r="N926" s="89"/>
      <c r="O926" s="125" t="e">
        <f>ROUND(
 ((IF(OR(R926="",R926&lt;=0),20,R926)/20)
  *(L926/15))
 /(IFERROR(IF(H926&gt;0,H926,15),15)/15)
 *100,0)</f>
        <v>#REF!</v>
      </c>
      <c r="P926" s="125" t="e">
        <f>ROUND(((R926/20)*(L926/15)*(S926/15)*(1+W926/200))/(H926/15)*100,0)</f>
        <v>#REF!</v>
      </c>
      <c r="Q926" s="147" t="e">
        <f>T20D35746[[#This Row],[スコア⑤]]/T20D35746[[#This Row],[スコア③]]</f>
        <v>#REF!</v>
      </c>
      <c r="R926" s="76" t="e">
        <f>#REF!+#REF!</f>
        <v>#REF!</v>
      </c>
      <c r="W926" s="109" t="e">
        <f>(T20D35746[[#This Row],[現金及び預金（億）]]-T20D35746[[#This Row],[負債（億）]])/T20D35746[[#This Row],[総資産]]*100</f>
        <v>#DIV/0!</v>
      </c>
    </row>
    <row r="927" spans="3:23" x14ac:dyDescent="0.25">
      <c r="C927" s="71" t="str">
        <f>IFERROR(_xll.RssMarket($A927,"市場部名称"),"")</f>
        <v/>
      </c>
      <c r="D927" s="55"/>
      <c r="E927" s="55" t="str">
        <f>IFERROR(_xll.RssMarket($A927,"前日比"),"")</f>
        <v/>
      </c>
      <c r="F927" s="75" t="str">
        <f>IFERROR(_xll.RssMarket($A927,"時価総額"),"")</f>
        <v/>
      </c>
      <c r="G927" s="75" t="e">
        <f>T20D35746[[#This Row],[時価総額]]/T20D35746[[#This Row],[現在値]]</f>
        <v>#VALUE!</v>
      </c>
      <c r="H927" s="20"/>
      <c r="I927" s="38"/>
      <c r="J927" s="20"/>
      <c r="K927" s="33"/>
      <c r="N927" s="89"/>
      <c r="O927" s="125" t="e">
        <f>ROUND(
 ((IF(OR(R927="",R927&lt;=0),20,R927)/20)
  *(L927/15))
 /(IFERROR(IF(H927&gt;0,H927,15),15)/15)
 *100,0)</f>
        <v>#REF!</v>
      </c>
      <c r="P927" s="125" t="e">
        <f>ROUND(((R927/20)*(L927/15)*(S927/15)*(1+W927/200))/(H927/15)*100,0)</f>
        <v>#REF!</v>
      </c>
      <c r="Q927" s="147" t="e">
        <f>T20D35746[[#This Row],[スコア⑤]]/T20D35746[[#This Row],[スコア③]]</f>
        <v>#REF!</v>
      </c>
      <c r="R927" s="76" t="e">
        <f>#REF!+#REF!</f>
        <v>#REF!</v>
      </c>
      <c r="W927" s="109" t="e">
        <f>(T20D35746[[#This Row],[現金及び預金（億）]]-T20D35746[[#This Row],[負債（億）]])/T20D35746[[#This Row],[総資産]]*100</f>
        <v>#DIV/0!</v>
      </c>
    </row>
    <row r="928" spans="3:23" x14ac:dyDescent="0.25">
      <c r="C928" s="71" t="str">
        <f>IFERROR(_xll.RssMarket($A928,"市場部名称"),"")</f>
        <v/>
      </c>
      <c r="D928" s="55"/>
      <c r="E928" s="55" t="str">
        <f>IFERROR(_xll.RssMarket($A928,"前日比"),"")</f>
        <v/>
      </c>
      <c r="F928" s="75" t="str">
        <f>IFERROR(_xll.RssMarket($A928,"時価総額"),"")</f>
        <v/>
      </c>
      <c r="G928" s="75" t="e">
        <f>T20D35746[[#This Row],[時価総額]]/T20D35746[[#This Row],[現在値]]</f>
        <v>#VALUE!</v>
      </c>
      <c r="H928" s="20"/>
      <c r="I928" s="38"/>
      <c r="J928" s="20"/>
      <c r="K928" s="33"/>
      <c r="N928" s="89"/>
      <c r="O928" s="125" t="e">
        <f>ROUND(
 ((IF(OR(R928="",R928&lt;=0),20,R928)/20)
  *(L928/15))
 /(IFERROR(IF(H928&gt;0,H928,15),15)/15)
 *100,0)</f>
        <v>#REF!</v>
      </c>
      <c r="P928" s="125" t="e">
        <f>ROUND(((R928/20)*(L928/15)*(S928/15)*(1+W928/200))/(H928/15)*100,0)</f>
        <v>#REF!</v>
      </c>
      <c r="Q928" s="147" t="e">
        <f>T20D35746[[#This Row],[スコア⑤]]/T20D35746[[#This Row],[スコア③]]</f>
        <v>#REF!</v>
      </c>
      <c r="R928" s="76" t="e">
        <f>#REF!+#REF!</f>
        <v>#REF!</v>
      </c>
      <c r="W928" s="109" t="e">
        <f>(T20D35746[[#This Row],[現金及び預金（億）]]-T20D35746[[#This Row],[負債（億）]])/T20D35746[[#This Row],[総資産]]*100</f>
        <v>#DIV/0!</v>
      </c>
    </row>
    <row r="929" spans="3:23" x14ac:dyDescent="0.25">
      <c r="C929" s="71" t="str">
        <f>IFERROR(_xll.RssMarket($A929,"市場部名称"),"")</f>
        <v/>
      </c>
      <c r="D929" s="55"/>
      <c r="E929" s="55" t="str">
        <f>IFERROR(_xll.RssMarket($A929,"前日比"),"")</f>
        <v/>
      </c>
      <c r="F929" s="75" t="str">
        <f>IFERROR(_xll.RssMarket($A929,"時価総額"),"")</f>
        <v/>
      </c>
      <c r="G929" s="75" t="e">
        <f>T20D35746[[#This Row],[時価総額]]/T20D35746[[#This Row],[現在値]]</f>
        <v>#VALUE!</v>
      </c>
      <c r="H929" s="20"/>
      <c r="I929" s="38"/>
      <c r="J929" s="20"/>
      <c r="K929" s="33"/>
      <c r="N929" s="89"/>
      <c r="O929" s="125" t="e">
        <f>ROUND(
 ((IF(OR(R929="",R929&lt;=0),20,R929)/20)
  *(L929/15))
 /(IFERROR(IF(H929&gt;0,H929,15),15)/15)
 *100,0)</f>
        <v>#REF!</v>
      </c>
      <c r="P929" s="125" t="e">
        <f>ROUND(((R929/20)*(L929/15)*(S929/15)*(1+W929/200))/(H929/15)*100,0)</f>
        <v>#REF!</v>
      </c>
      <c r="Q929" s="147" t="e">
        <f>T20D35746[[#This Row],[スコア⑤]]/T20D35746[[#This Row],[スコア③]]</f>
        <v>#REF!</v>
      </c>
      <c r="R929" s="76" t="e">
        <f>#REF!+#REF!</f>
        <v>#REF!</v>
      </c>
      <c r="W929" s="109" t="e">
        <f>(T20D35746[[#This Row],[現金及び預金（億）]]-T20D35746[[#This Row],[負債（億）]])/T20D35746[[#This Row],[総資産]]*100</f>
        <v>#DIV/0!</v>
      </c>
    </row>
    <row r="930" spans="3:23" x14ac:dyDescent="0.25">
      <c r="C930" s="71" t="str">
        <f>IFERROR(_xll.RssMarket($A930,"市場部名称"),"")</f>
        <v/>
      </c>
      <c r="D930" s="55"/>
      <c r="E930" s="55" t="str">
        <f>IFERROR(_xll.RssMarket($A930,"前日比"),"")</f>
        <v/>
      </c>
      <c r="F930" s="75" t="str">
        <f>IFERROR(_xll.RssMarket($A930,"時価総額"),"")</f>
        <v/>
      </c>
      <c r="G930" s="75" t="e">
        <f>T20D35746[[#This Row],[時価総額]]/T20D35746[[#This Row],[現在値]]</f>
        <v>#VALUE!</v>
      </c>
      <c r="H930" s="20"/>
      <c r="I930" s="38"/>
      <c r="J930" s="20"/>
      <c r="K930" s="33"/>
      <c r="N930" s="89"/>
      <c r="O930" s="125" t="e">
        <f>ROUND(
 ((IF(OR(R930="",R930&lt;=0),20,R930)/20)
  *(L930/15))
 /(IFERROR(IF(H930&gt;0,H930,15),15)/15)
 *100,0)</f>
        <v>#REF!</v>
      </c>
      <c r="P930" s="125" t="e">
        <f>ROUND(((R930/20)*(L930/15)*(S930/15)*(1+W930/200))/(H930/15)*100,0)</f>
        <v>#REF!</v>
      </c>
      <c r="Q930" s="147" t="e">
        <f>T20D35746[[#This Row],[スコア⑤]]/T20D35746[[#This Row],[スコア③]]</f>
        <v>#REF!</v>
      </c>
      <c r="R930" s="76" t="e">
        <f>#REF!+#REF!</f>
        <v>#REF!</v>
      </c>
      <c r="W930" s="109" t="e">
        <f>(T20D35746[[#This Row],[現金及び預金（億）]]-T20D35746[[#This Row],[負債（億）]])/T20D35746[[#This Row],[総資産]]*100</f>
        <v>#DIV/0!</v>
      </c>
    </row>
    <row r="931" spans="3:23" x14ac:dyDescent="0.25">
      <c r="C931" s="71" t="str">
        <f>IFERROR(_xll.RssMarket($A931,"市場部名称"),"")</f>
        <v/>
      </c>
      <c r="D931" s="55"/>
      <c r="E931" s="55" t="str">
        <f>IFERROR(_xll.RssMarket($A931,"前日比"),"")</f>
        <v/>
      </c>
      <c r="F931" s="75" t="str">
        <f>IFERROR(_xll.RssMarket($A931,"時価総額"),"")</f>
        <v/>
      </c>
      <c r="G931" s="75" t="e">
        <f>T20D35746[[#This Row],[時価総額]]/T20D35746[[#This Row],[現在値]]</f>
        <v>#VALUE!</v>
      </c>
      <c r="H931" s="20"/>
      <c r="I931" s="38"/>
      <c r="J931" s="20"/>
      <c r="K931" s="33"/>
      <c r="N931" s="89"/>
      <c r="O931" s="125" t="e">
        <f>ROUND(
 ((IF(OR(R931="",R931&lt;=0),20,R931)/20)
  *(L931/15))
 /(IFERROR(IF(H931&gt;0,H931,15),15)/15)
 *100,0)</f>
        <v>#REF!</v>
      </c>
      <c r="P931" s="125" t="e">
        <f>ROUND(((R931/20)*(L931/15)*(S931/15)*(1+W931/200))/(H931/15)*100,0)</f>
        <v>#REF!</v>
      </c>
      <c r="Q931" s="147" t="e">
        <f>T20D35746[[#This Row],[スコア⑤]]/T20D35746[[#This Row],[スコア③]]</f>
        <v>#REF!</v>
      </c>
      <c r="R931" s="76" t="e">
        <f>#REF!+#REF!</f>
        <v>#REF!</v>
      </c>
      <c r="W931" s="109" t="e">
        <f>(T20D35746[[#This Row],[現金及び預金（億）]]-T20D35746[[#This Row],[負債（億）]])/T20D35746[[#This Row],[総資産]]*100</f>
        <v>#DIV/0!</v>
      </c>
    </row>
    <row r="932" spans="3:23" x14ac:dyDescent="0.25">
      <c r="C932" s="71" t="str">
        <f>IFERROR(_xll.RssMarket($A932,"市場部名称"),"")</f>
        <v/>
      </c>
      <c r="D932" s="55"/>
      <c r="E932" s="55" t="str">
        <f>IFERROR(_xll.RssMarket($A932,"前日比"),"")</f>
        <v/>
      </c>
      <c r="F932" s="75" t="str">
        <f>IFERROR(_xll.RssMarket($A932,"時価総額"),"")</f>
        <v/>
      </c>
      <c r="G932" s="75" t="e">
        <f>T20D35746[[#This Row],[時価総額]]/T20D35746[[#This Row],[現在値]]</f>
        <v>#VALUE!</v>
      </c>
      <c r="H932" s="20"/>
      <c r="I932" s="38"/>
      <c r="J932" s="20"/>
      <c r="K932" s="33"/>
      <c r="N932" s="89"/>
      <c r="O932" s="125" t="e">
        <f>ROUND(
 ((IF(OR(R932="",R932&lt;=0),20,R932)/20)
  *(L932/15))
 /(IFERROR(IF(H932&gt;0,H932,15),15)/15)
 *100,0)</f>
        <v>#REF!</v>
      </c>
      <c r="P932" s="125" t="e">
        <f>ROUND(((R932/20)*(L932/15)*(S932/15)*(1+W932/200))/(H932/15)*100,0)</f>
        <v>#REF!</v>
      </c>
      <c r="Q932" s="147" t="e">
        <f>T20D35746[[#This Row],[スコア⑤]]/T20D35746[[#This Row],[スコア③]]</f>
        <v>#REF!</v>
      </c>
      <c r="R932" s="76" t="e">
        <f>#REF!+#REF!</f>
        <v>#REF!</v>
      </c>
      <c r="W932" s="109" t="e">
        <f>(T20D35746[[#This Row],[現金及び預金（億）]]-T20D35746[[#This Row],[負債（億）]])/T20D35746[[#This Row],[総資産]]*100</f>
        <v>#DIV/0!</v>
      </c>
    </row>
    <row r="933" spans="3:23" x14ac:dyDescent="0.25">
      <c r="C933" s="71" t="str">
        <f>IFERROR(_xll.RssMarket($A933,"市場部名称"),"")</f>
        <v/>
      </c>
      <c r="D933" s="55"/>
      <c r="E933" s="55" t="str">
        <f>IFERROR(_xll.RssMarket($A933,"前日比"),"")</f>
        <v/>
      </c>
      <c r="F933" s="75" t="str">
        <f>IFERROR(_xll.RssMarket($A933,"時価総額"),"")</f>
        <v/>
      </c>
      <c r="G933" s="75" t="e">
        <f>T20D35746[[#This Row],[時価総額]]/T20D35746[[#This Row],[現在値]]</f>
        <v>#VALUE!</v>
      </c>
      <c r="H933" s="20"/>
      <c r="I933" s="38"/>
      <c r="J933" s="20"/>
      <c r="K933" s="33"/>
      <c r="N933" s="89"/>
      <c r="O933" s="125" t="e">
        <f>ROUND(
 ((IF(OR(R933="",R933&lt;=0),20,R933)/20)
  *(L933/15))
 /(IFERROR(IF(H933&gt;0,H933,15),15)/15)
 *100,0)</f>
        <v>#REF!</v>
      </c>
      <c r="P933" s="125" t="e">
        <f>ROUND(((R933/20)*(L933/15)*(S933/15)*(1+W933/200))/(H933/15)*100,0)</f>
        <v>#REF!</v>
      </c>
      <c r="Q933" s="147" t="e">
        <f>T20D35746[[#This Row],[スコア⑤]]/T20D35746[[#This Row],[スコア③]]</f>
        <v>#REF!</v>
      </c>
      <c r="R933" s="76" t="e">
        <f>#REF!+#REF!</f>
        <v>#REF!</v>
      </c>
      <c r="W933" s="109" t="e">
        <f>(T20D35746[[#This Row],[現金及び預金（億）]]-T20D35746[[#This Row],[負債（億）]])/T20D35746[[#This Row],[総資産]]*100</f>
        <v>#DIV/0!</v>
      </c>
    </row>
    <row r="934" spans="3:23" x14ac:dyDescent="0.25">
      <c r="C934" s="71" t="str">
        <f>IFERROR(_xll.RssMarket($A934,"市場部名称"),"")</f>
        <v/>
      </c>
      <c r="D934" s="55"/>
      <c r="E934" s="55" t="str">
        <f>IFERROR(_xll.RssMarket($A934,"前日比"),"")</f>
        <v/>
      </c>
      <c r="F934" s="75" t="str">
        <f>IFERROR(_xll.RssMarket($A934,"時価総額"),"")</f>
        <v/>
      </c>
      <c r="G934" s="75" t="e">
        <f>T20D35746[[#This Row],[時価総額]]/T20D35746[[#This Row],[現在値]]</f>
        <v>#VALUE!</v>
      </c>
      <c r="H934" s="20"/>
      <c r="I934" s="38"/>
      <c r="J934" s="20"/>
      <c r="K934" s="33"/>
      <c r="N934" s="89"/>
      <c r="O934" s="125" t="e">
        <f>ROUND(
 ((IF(OR(R934="",R934&lt;=0),20,R934)/20)
  *(L934/15))
 /(IFERROR(IF(H934&gt;0,H934,15),15)/15)
 *100,0)</f>
        <v>#REF!</v>
      </c>
      <c r="P934" s="125" t="e">
        <f>ROUND(((R934/20)*(L934/15)*(S934/15)*(1+W934/200))/(H934/15)*100,0)</f>
        <v>#REF!</v>
      </c>
      <c r="Q934" s="147" t="e">
        <f>T20D35746[[#This Row],[スコア⑤]]/T20D35746[[#This Row],[スコア③]]</f>
        <v>#REF!</v>
      </c>
      <c r="R934" s="76" t="e">
        <f>#REF!+#REF!</f>
        <v>#REF!</v>
      </c>
      <c r="W934" s="109" t="e">
        <f>(T20D35746[[#This Row],[現金及び預金（億）]]-T20D35746[[#This Row],[負債（億）]])/T20D35746[[#This Row],[総資産]]*100</f>
        <v>#DIV/0!</v>
      </c>
    </row>
    <row r="935" spans="3:23" x14ac:dyDescent="0.25">
      <c r="C935" s="71" t="str">
        <f>IFERROR(_xll.RssMarket($A935,"市場部名称"),"")</f>
        <v/>
      </c>
      <c r="D935" s="55"/>
      <c r="E935" s="55" t="str">
        <f>IFERROR(_xll.RssMarket($A935,"前日比"),"")</f>
        <v/>
      </c>
      <c r="F935" s="75" t="str">
        <f>IFERROR(_xll.RssMarket($A935,"時価総額"),"")</f>
        <v/>
      </c>
      <c r="G935" s="75" t="e">
        <f>T20D35746[[#This Row],[時価総額]]/T20D35746[[#This Row],[現在値]]</f>
        <v>#VALUE!</v>
      </c>
      <c r="H935" s="20"/>
      <c r="I935" s="38"/>
      <c r="J935" s="20"/>
      <c r="K935" s="33"/>
      <c r="N935" s="89"/>
      <c r="O935" s="125" t="e">
        <f>ROUND(
 ((IF(OR(R935="",R935&lt;=0),20,R935)/20)
  *(L935/15))
 /(IFERROR(IF(H935&gt;0,H935,15),15)/15)
 *100,0)</f>
        <v>#REF!</v>
      </c>
      <c r="P935" s="125" t="e">
        <f>ROUND(((R935/20)*(L935/15)*(S935/15)*(1+W935/200))/(H935/15)*100,0)</f>
        <v>#REF!</v>
      </c>
      <c r="Q935" s="147" t="e">
        <f>T20D35746[[#This Row],[スコア⑤]]/T20D35746[[#This Row],[スコア③]]</f>
        <v>#REF!</v>
      </c>
      <c r="R935" s="76" t="e">
        <f>#REF!+#REF!</f>
        <v>#REF!</v>
      </c>
      <c r="W935" s="109" t="e">
        <f>(T20D35746[[#This Row],[現金及び預金（億）]]-T20D35746[[#This Row],[負債（億）]])/T20D35746[[#This Row],[総資産]]*100</f>
        <v>#DIV/0!</v>
      </c>
    </row>
    <row r="936" spans="3:23" x14ac:dyDescent="0.25">
      <c r="C936" s="71" t="str">
        <f>IFERROR(_xll.RssMarket($A936,"市場部名称"),"")</f>
        <v/>
      </c>
      <c r="D936" s="55"/>
      <c r="E936" s="55" t="str">
        <f>IFERROR(_xll.RssMarket($A936,"前日比"),"")</f>
        <v/>
      </c>
      <c r="F936" s="75" t="str">
        <f>IFERROR(_xll.RssMarket($A936,"時価総額"),"")</f>
        <v/>
      </c>
      <c r="G936" s="75" t="e">
        <f>T20D35746[[#This Row],[時価総額]]/T20D35746[[#This Row],[現在値]]</f>
        <v>#VALUE!</v>
      </c>
      <c r="H936" s="20"/>
      <c r="I936" s="38"/>
      <c r="J936" s="20"/>
      <c r="K936" s="33"/>
      <c r="N936" s="89"/>
      <c r="O936" s="125" t="e">
        <f>ROUND(
 ((IF(OR(R936="",R936&lt;=0),20,R936)/20)
  *(L936/15))
 /(IFERROR(IF(H936&gt;0,H936,15),15)/15)
 *100,0)</f>
        <v>#REF!</v>
      </c>
      <c r="P936" s="125" t="e">
        <f>ROUND(((R936/20)*(L936/15)*(S936/15)*(1+W936/200))/(H936/15)*100,0)</f>
        <v>#REF!</v>
      </c>
      <c r="Q936" s="147" t="e">
        <f>T20D35746[[#This Row],[スコア⑤]]/T20D35746[[#This Row],[スコア③]]</f>
        <v>#REF!</v>
      </c>
      <c r="R936" s="76" t="e">
        <f>#REF!+#REF!</f>
        <v>#REF!</v>
      </c>
      <c r="W936" s="109" t="e">
        <f>(T20D35746[[#This Row],[現金及び預金（億）]]-T20D35746[[#This Row],[負債（億）]])/T20D35746[[#This Row],[総資産]]*100</f>
        <v>#DIV/0!</v>
      </c>
    </row>
    <row r="937" spans="3:23" x14ac:dyDescent="0.25">
      <c r="C937" s="71" t="str">
        <f>IFERROR(_xll.RssMarket($A937,"市場部名称"),"")</f>
        <v/>
      </c>
      <c r="D937" s="55"/>
      <c r="E937" s="55" t="str">
        <f>IFERROR(_xll.RssMarket($A937,"前日比"),"")</f>
        <v/>
      </c>
      <c r="F937" s="75" t="str">
        <f>IFERROR(_xll.RssMarket($A937,"時価総額"),"")</f>
        <v/>
      </c>
      <c r="G937" s="75" t="e">
        <f>T20D35746[[#This Row],[時価総額]]/T20D35746[[#This Row],[現在値]]</f>
        <v>#VALUE!</v>
      </c>
      <c r="H937" s="20"/>
      <c r="I937" s="38"/>
      <c r="J937" s="20"/>
      <c r="K937" s="33"/>
      <c r="N937" s="89"/>
      <c r="O937" s="125" t="e">
        <f>ROUND(
 ((IF(OR(R937="",R937&lt;=0),20,R937)/20)
  *(L937/15))
 /(IFERROR(IF(H937&gt;0,H937,15),15)/15)
 *100,0)</f>
        <v>#REF!</v>
      </c>
      <c r="P937" s="125" t="e">
        <f>ROUND(((R937/20)*(L937/15)*(S937/15)*(1+W937/200))/(H937/15)*100,0)</f>
        <v>#REF!</v>
      </c>
      <c r="Q937" s="147" t="e">
        <f>T20D35746[[#This Row],[スコア⑤]]/T20D35746[[#This Row],[スコア③]]</f>
        <v>#REF!</v>
      </c>
      <c r="R937" s="76" t="e">
        <f>#REF!+#REF!</f>
        <v>#REF!</v>
      </c>
      <c r="W937" s="109" t="e">
        <f>(T20D35746[[#This Row],[現金及び預金（億）]]-T20D35746[[#This Row],[負債（億）]])/T20D35746[[#This Row],[総資産]]*100</f>
        <v>#DIV/0!</v>
      </c>
    </row>
    <row r="938" spans="3:23" x14ac:dyDescent="0.25">
      <c r="C938" s="71" t="str">
        <f>IFERROR(_xll.RssMarket($A938,"市場部名称"),"")</f>
        <v/>
      </c>
      <c r="D938" s="55"/>
      <c r="E938" s="55" t="str">
        <f>IFERROR(_xll.RssMarket($A938,"前日比"),"")</f>
        <v/>
      </c>
      <c r="F938" s="75" t="str">
        <f>IFERROR(_xll.RssMarket($A938,"時価総額"),"")</f>
        <v/>
      </c>
      <c r="G938" s="75" t="e">
        <f>T20D35746[[#This Row],[時価総額]]/T20D35746[[#This Row],[現在値]]</f>
        <v>#VALUE!</v>
      </c>
      <c r="H938" s="20"/>
      <c r="I938" s="38"/>
      <c r="J938" s="20"/>
      <c r="K938" s="33"/>
      <c r="N938" s="89"/>
      <c r="O938" s="125" t="e">
        <f>ROUND(
 ((IF(OR(R938="",R938&lt;=0),20,R938)/20)
  *(L938/15))
 /(IFERROR(IF(H938&gt;0,H938,15),15)/15)
 *100,0)</f>
        <v>#REF!</v>
      </c>
      <c r="P938" s="125" t="e">
        <f>ROUND(((R938/20)*(L938/15)*(S938/15)*(1+W938/200))/(H938/15)*100,0)</f>
        <v>#REF!</v>
      </c>
      <c r="Q938" s="147" t="e">
        <f>T20D35746[[#This Row],[スコア⑤]]/T20D35746[[#This Row],[スコア③]]</f>
        <v>#REF!</v>
      </c>
      <c r="R938" s="76" t="e">
        <f>#REF!+#REF!</f>
        <v>#REF!</v>
      </c>
      <c r="W938" s="109" t="e">
        <f>(T20D35746[[#This Row],[現金及び預金（億）]]-T20D35746[[#This Row],[負債（億）]])/T20D35746[[#This Row],[総資産]]*100</f>
        <v>#DIV/0!</v>
      </c>
    </row>
    <row r="939" spans="3:23" x14ac:dyDescent="0.25">
      <c r="C939" s="71" t="str">
        <f>IFERROR(_xll.RssMarket($A939,"市場部名称"),"")</f>
        <v/>
      </c>
      <c r="D939" s="55"/>
      <c r="E939" s="55" t="str">
        <f>IFERROR(_xll.RssMarket($A939,"前日比"),"")</f>
        <v/>
      </c>
      <c r="F939" s="75" t="str">
        <f>IFERROR(_xll.RssMarket($A939,"時価総額"),"")</f>
        <v/>
      </c>
      <c r="G939" s="75" t="e">
        <f>T20D35746[[#This Row],[時価総額]]/T20D35746[[#This Row],[現在値]]</f>
        <v>#VALUE!</v>
      </c>
      <c r="H939" s="20"/>
      <c r="I939" s="38"/>
      <c r="J939" s="20"/>
      <c r="K939" s="33"/>
      <c r="N939" s="89"/>
      <c r="O939" s="125" t="e">
        <f>ROUND(
 ((IF(OR(R939="",R939&lt;=0),20,R939)/20)
  *(L939/15))
 /(IFERROR(IF(H939&gt;0,H939,15),15)/15)
 *100,0)</f>
        <v>#REF!</v>
      </c>
      <c r="P939" s="125" t="e">
        <f>ROUND(((R939/20)*(L939/15)*(S939/15)*(1+W939/200))/(H939/15)*100,0)</f>
        <v>#REF!</v>
      </c>
      <c r="Q939" s="147" t="e">
        <f>T20D35746[[#This Row],[スコア⑤]]/T20D35746[[#This Row],[スコア③]]</f>
        <v>#REF!</v>
      </c>
      <c r="R939" s="76" t="e">
        <f>#REF!+#REF!</f>
        <v>#REF!</v>
      </c>
      <c r="W939" s="109" t="e">
        <f>(T20D35746[[#This Row],[現金及び預金（億）]]-T20D35746[[#This Row],[負債（億）]])/T20D35746[[#This Row],[総資産]]*100</f>
        <v>#DIV/0!</v>
      </c>
    </row>
    <row r="940" spans="3:23" x14ac:dyDescent="0.25">
      <c r="C940" s="71" t="str">
        <f>IFERROR(_xll.RssMarket($A940,"市場部名称"),"")</f>
        <v/>
      </c>
      <c r="D940" s="55"/>
      <c r="E940" s="55" t="str">
        <f>IFERROR(_xll.RssMarket($A940,"前日比"),"")</f>
        <v/>
      </c>
      <c r="F940" s="75" t="str">
        <f>IFERROR(_xll.RssMarket($A940,"時価総額"),"")</f>
        <v/>
      </c>
      <c r="G940" s="75" t="e">
        <f>T20D35746[[#This Row],[時価総額]]/T20D35746[[#This Row],[現在値]]</f>
        <v>#VALUE!</v>
      </c>
      <c r="H940" s="20"/>
      <c r="I940" s="38"/>
      <c r="J940" s="20"/>
      <c r="K940" s="33"/>
      <c r="N940" s="89"/>
      <c r="O940" s="125" t="e">
        <f>ROUND(
 ((IF(OR(R940="",R940&lt;=0),20,R940)/20)
  *(L940/15))
 /(IFERROR(IF(H940&gt;0,H940,15),15)/15)
 *100,0)</f>
        <v>#REF!</v>
      </c>
      <c r="P940" s="125" t="e">
        <f>ROUND(((R940/20)*(L940/15)*(S940/15)*(1+W940/200))/(H940/15)*100,0)</f>
        <v>#REF!</v>
      </c>
      <c r="Q940" s="147" t="e">
        <f>T20D35746[[#This Row],[スコア⑤]]/T20D35746[[#This Row],[スコア③]]</f>
        <v>#REF!</v>
      </c>
      <c r="R940" s="76" t="e">
        <f>#REF!+#REF!</f>
        <v>#REF!</v>
      </c>
      <c r="W940" s="109" t="e">
        <f>(T20D35746[[#This Row],[現金及び預金（億）]]-T20D35746[[#This Row],[負債（億）]])/T20D35746[[#This Row],[総資産]]*100</f>
        <v>#DIV/0!</v>
      </c>
    </row>
    <row r="941" spans="3:23" x14ac:dyDescent="0.25">
      <c r="C941" s="71" t="str">
        <f>IFERROR(_xll.RssMarket($A941,"市場部名称"),"")</f>
        <v/>
      </c>
      <c r="D941" s="55"/>
      <c r="E941" s="55" t="str">
        <f>IFERROR(_xll.RssMarket($A941,"前日比"),"")</f>
        <v/>
      </c>
      <c r="F941" s="75" t="str">
        <f>IFERROR(_xll.RssMarket($A941,"時価総額"),"")</f>
        <v/>
      </c>
      <c r="G941" s="75" t="e">
        <f>T20D35746[[#This Row],[時価総額]]/T20D35746[[#This Row],[現在値]]</f>
        <v>#VALUE!</v>
      </c>
      <c r="H941" s="20"/>
      <c r="I941" s="38"/>
      <c r="J941" s="20"/>
      <c r="K941" s="33"/>
      <c r="N941" s="89"/>
      <c r="O941" s="125" t="e">
        <f>ROUND(
 ((IF(OR(R941="",R941&lt;=0),20,R941)/20)
  *(L941/15))
 /(IFERROR(IF(H941&gt;0,H941,15),15)/15)
 *100,0)</f>
        <v>#REF!</v>
      </c>
      <c r="P941" s="125" t="e">
        <f>ROUND(((R941/20)*(L941/15)*(S941/15)*(1+W941/200))/(H941/15)*100,0)</f>
        <v>#REF!</v>
      </c>
      <c r="Q941" s="147" t="e">
        <f>T20D35746[[#This Row],[スコア⑤]]/T20D35746[[#This Row],[スコア③]]</f>
        <v>#REF!</v>
      </c>
      <c r="R941" s="76" t="e">
        <f>#REF!+#REF!</f>
        <v>#REF!</v>
      </c>
      <c r="W941" s="109" t="e">
        <f>(T20D35746[[#This Row],[現金及び預金（億）]]-T20D35746[[#This Row],[負債（億）]])/T20D35746[[#This Row],[総資産]]*100</f>
        <v>#DIV/0!</v>
      </c>
    </row>
    <row r="942" spans="3:23" x14ac:dyDescent="0.25">
      <c r="C942" s="71" t="str">
        <f>IFERROR(_xll.RssMarket($A942,"市場部名称"),"")</f>
        <v/>
      </c>
      <c r="D942" s="55"/>
      <c r="E942" s="55" t="str">
        <f>IFERROR(_xll.RssMarket($A942,"前日比"),"")</f>
        <v/>
      </c>
      <c r="F942" s="75" t="str">
        <f>IFERROR(_xll.RssMarket($A942,"時価総額"),"")</f>
        <v/>
      </c>
      <c r="G942" s="75" t="e">
        <f>T20D35746[[#This Row],[時価総額]]/T20D35746[[#This Row],[現在値]]</f>
        <v>#VALUE!</v>
      </c>
      <c r="H942" s="20"/>
      <c r="I942" s="38"/>
      <c r="J942" s="20"/>
      <c r="K942" s="33"/>
      <c r="N942" s="89"/>
      <c r="O942" s="125" t="e">
        <f>ROUND(
 ((IF(OR(R942="",R942&lt;=0),20,R942)/20)
  *(L942/15))
 /(IFERROR(IF(H942&gt;0,H942,15),15)/15)
 *100,0)</f>
        <v>#REF!</v>
      </c>
      <c r="P942" s="125" t="e">
        <f>ROUND(((R942/20)*(L942/15)*(S942/15)*(1+W942/200))/(H942/15)*100,0)</f>
        <v>#REF!</v>
      </c>
      <c r="Q942" s="147" t="e">
        <f>T20D35746[[#This Row],[スコア⑤]]/T20D35746[[#This Row],[スコア③]]</f>
        <v>#REF!</v>
      </c>
      <c r="R942" s="76" t="e">
        <f>#REF!+#REF!</f>
        <v>#REF!</v>
      </c>
      <c r="W942" s="109" t="e">
        <f>(T20D35746[[#This Row],[現金及び預金（億）]]-T20D35746[[#This Row],[負債（億）]])/T20D35746[[#This Row],[総資産]]*100</f>
        <v>#DIV/0!</v>
      </c>
    </row>
    <row r="943" spans="3:23" x14ac:dyDescent="0.25">
      <c r="C943" s="71" t="str">
        <f>IFERROR(_xll.RssMarket($A943,"市場部名称"),"")</f>
        <v/>
      </c>
      <c r="D943" s="55"/>
      <c r="E943" s="55" t="str">
        <f>IFERROR(_xll.RssMarket($A943,"前日比"),"")</f>
        <v/>
      </c>
      <c r="F943" s="75" t="str">
        <f>IFERROR(_xll.RssMarket($A943,"時価総額"),"")</f>
        <v/>
      </c>
      <c r="G943" s="75" t="e">
        <f>T20D35746[[#This Row],[時価総額]]/T20D35746[[#This Row],[現在値]]</f>
        <v>#VALUE!</v>
      </c>
      <c r="H943" s="20"/>
      <c r="I943" s="38"/>
      <c r="J943" s="20"/>
      <c r="K943" s="33"/>
      <c r="N943" s="89"/>
      <c r="O943" s="125" t="e">
        <f>ROUND(
 ((IF(OR(R943="",R943&lt;=0),20,R943)/20)
  *(L943/15))
 /(IFERROR(IF(H943&gt;0,H943,15),15)/15)
 *100,0)</f>
        <v>#REF!</v>
      </c>
      <c r="P943" s="125" t="e">
        <f>ROUND(((R943/20)*(L943/15)*(S943/15)*(1+W943/200))/(H943/15)*100,0)</f>
        <v>#REF!</v>
      </c>
      <c r="Q943" s="147" t="e">
        <f>T20D35746[[#This Row],[スコア⑤]]/T20D35746[[#This Row],[スコア③]]</f>
        <v>#REF!</v>
      </c>
      <c r="R943" s="76" t="e">
        <f>#REF!+#REF!</f>
        <v>#REF!</v>
      </c>
      <c r="W943" s="109" t="e">
        <f>(T20D35746[[#This Row],[現金及び預金（億）]]-T20D35746[[#This Row],[負債（億）]])/T20D35746[[#This Row],[総資産]]*100</f>
        <v>#DIV/0!</v>
      </c>
    </row>
    <row r="944" spans="3:23" x14ac:dyDescent="0.25">
      <c r="C944" s="71" t="str">
        <f>IFERROR(_xll.RssMarket($A944,"市場部名称"),"")</f>
        <v/>
      </c>
      <c r="D944" s="55"/>
      <c r="E944" s="55" t="str">
        <f>IFERROR(_xll.RssMarket($A944,"前日比"),"")</f>
        <v/>
      </c>
      <c r="F944" s="75" t="str">
        <f>IFERROR(_xll.RssMarket($A944,"時価総額"),"")</f>
        <v/>
      </c>
      <c r="G944" s="75" t="e">
        <f>T20D35746[[#This Row],[時価総額]]/T20D35746[[#This Row],[現在値]]</f>
        <v>#VALUE!</v>
      </c>
      <c r="H944" s="20"/>
      <c r="I944" s="38"/>
      <c r="J944" s="20"/>
      <c r="K944" s="33"/>
      <c r="N944" s="89"/>
      <c r="O944" s="125" t="e">
        <f>ROUND(
 ((IF(OR(R944="",R944&lt;=0),20,R944)/20)
  *(L944/15))
 /(IFERROR(IF(H944&gt;0,H944,15),15)/15)
 *100,0)</f>
        <v>#REF!</v>
      </c>
      <c r="P944" s="125" t="e">
        <f>ROUND(((R944/20)*(L944/15)*(S944/15)*(1+W944/200))/(H944/15)*100,0)</f>
        <v>#REF!</v>
      </c>
      <c r="Q944" s="147" t="e">
        <f>T20D35746[[#This Row],[スコア⑤]]/T20D35746[[#This Row],[スコア③]]</f>
        <v>#REF!</v>
      </c>
      <c r="R944" s="76" t="e">
        <f>#REF!+#REF!</f>
        <v>#REF!</v>
      </c>
      <c r="W944" s="109" t="e">
        <f>(T20D35746[[#This Row],[現金及び預金（億）]]-T20D35746[[#This Row],[負債（億）]])/T20D35746[[#This Row],[総資産]]*100</f>
        <v>#DIV/0!</v>
      </c>
    </row>
    <row r="945" spans="3:23" x14ac:dyDescent="0.25">
      <c r="C945" s="71" t="str">
        <f>IFERROR(_xll.RssMarket($A945,"市場部名称"),"")</f>
        <v/>
      </c>
      <c r="D945" s="55"/>
      <c r="E945" s="55" t="str">
        <f>IFERROR(_xll.RssMarket($A945,"前日比"),"")</f>
        <v/>
      </c>
      <c r="F945" s="75" t="str">
        <f>IFERROR(_xll.RssMarket($A945,"時価総額"),"")</f>
        <v/>
      </c>
      <c r="G945" s="75" t="e">
        <f>T20D35746[[#This Row],[時価総額]]/T20D35746[[#This Row],[現在値]]</f>
        <v>#VALUE!</v>
      </c>
      <c r="H945" s="20"/>
      <c r="I945" s="38"/>
      <c r="J945" s="20"/>
      <c r="K945" s="33"/>
      <c r="N945" s="89"/>
      <c r="O945" s="125" t="e">
        <f>ROUND(
 ((IF(OR(R945="",R945&lt;=0),20,R945)/20)
  *(L945/15))
 /(IFERROR(IF(H945&gt;0,H945,15),15)/15)
 *100,0)</f>
        <v>#REF!</v>
      </c>
      <c r="P945" s="125" t="e">
        <f>ROUND(((R945/20)*(L945/15)*(S945/15)*(1+W945/200))/(H945/15)*100,0)</f>
        <v>#REF!</v>
      </c>
      <c r="Q945" s="147" t="e">
        <f>T20D35746[[#This Row],[スコア⑤]]/T20D35746[[#This Row],[スコア③]]</f>
        <v>#REF!</v>
      </c>
      <c r="R945" s="76" t="e">
        <f>#REF!+#REF!</f>
        <v>#REF!</v>
      </c>
      <c r="W945" s="109" t="e">
        <f>(T20D35746[[#This Row],[現金及び預金（億）]]-T20D35746[[#This Row],[負債（億）]])/T20D35746[[#This Row],[総資産]]*100</f>
        <v>#DIV/0!</v>
      </c>
    </row>
    <row r="946" spans="3:23" x14ac:dyDescent="0.25">
      <c r="C946" s="71" t="str">
        <f>IFERROR(_xll.RssMarket($A946,"市場部名称"),"")</f>
        <v/>
      </c>
      <c r="D946" s="55"/>
      <c r="E946" s="55" t="str">
        <f>IFERROR(_xll.RssMarket($A946,"前日比"),"")</f>
        <v/>
      </c>
      <c r="F946" s="75" t="str">
        <f>IFERROR(_xll.RssMarket($A946,"時価総額"),"")</f>
        <v/>
      </c>
      <c r="G946" s="75" t="e">
        <f>T20D35746[[#This Row],[時価総額]]/T20D35746[[#This Row],[現在値]]</f>
        <v>#VALUE!</v>
      </c>
      <c r="H946" s="20"/>
      <c r="I946" s="38"/>
      <c r="J946" s="20"/>
      <c r="K946" s="33"/>
      <c r="N946" s="89"/>
      <c r="O946" s="125" t="e">
        <f>ROUND(
 ((IF(OR(R946="",R946&lt;=0),20,R946)/20)
  *(L946/15))
 /(IFERROR(IF(H946&gt;0,H946,15),15)/15)
 *100,0)</f>
        <v>#REF!</v>
      </c>
      <c r="P946" s="125" t="e">
        <f>ROUND(((R946/20)*(L946/15)*(S946/15)*(1+W946/200))/(H946/15)*100,0)</f>
        <v>#REF!</v>
      </c>
      <c r="Q946" s="147" t="e">
        <f>T20D35746[[#This Row],[スコア⑤]]/T20D35746[[#This Row],[スコア③]]</f>
        <v>#REF!</v>
      </c>
      <c r="R946" s="76" t="e">
        <f>#REF!+#REF!</f>
        <v>#REF!</v>
      </c>
      <c r="W946" s="109" t="e">
        <f>(T20D35746[[#This Row],[現金及び預金（億）]]-T20D35746[[#This Row],[負債（億）]])/T20D35746[[#This Row],[総資産]]*100</f>
        <v>#DIV/0!</v>
      </c>
    </row>
    <row r="947" spans="3:23" x14ac:dyDescent="0.25">
      <c r="C947" s="71" t="str">
        <f>IFERROR(_xll.RssMarket($A947,"市場部名称"),"")</f>
        <v/>
      </c>
      <c r="D947" s="55"/>
      <c r="E947" s="55" t="str">
        <f>IFERROR(_xll.RssMarket($A947,"前日比"),"")</f>
        <v/>
      </c>
      <c r="F947" s="75" t="str">
        <f>IFERROR(_xll.RssMarket($A947,"時価総額"),"")</f>
        <v/>
      </c>
      <c r="G947" s="75" t="e">
        <f>T20D35746[[#This Row],[時価総額]]/T20D35746[[#This Row],[現在値]]</f>
        <v>#VALUE!</v>
      </c>
      <c r="H947" s="20"/>
      <c r="I947" s="38"/>
      <c r="J947" s="20"/>
      <c r="K947" s="33"/>
      <c r="N947" s="89"/>
      <c r="O947" s="125" t="e">
        <f>ROUND(
 ((IF(OR(R947="",R947&lt;=0),20,R947)/20)
  *(L947/15))
 /(IFERROR(IF(H947&gt;0,H947,15),15)/15)
 *100,0)</f>
        <v>#REF!</v>
      </c>
      <c r="P947" s="125" t="e">
        <f>ROUND(((R947/20)*(L947/15)*(S947/15)*(1+W947/200))/(H947/15)*100,0)</f>
        <v>#REF!</v>
      </c>
      <c r="Q947" s="147" t="e">
        <f>T20D35746[[#This Row],[スコア⑤]]/T20D35746[[#This Row],[スコア③]]</f>
        <v>#REF!</v>
      </c>
      <c r="R947" s="76" t="e">
        <f>#REF!+#REF!</f>
        <v>#REF!</v>
      </c>
      <c r="W947" s="109" t="e">
        <f>(T20D35746[[#This Row],[現金及び預金（億）]]-T20D35746[[#This Row],[負債（億）]])/T20D35746[[#This Row],[総資産]]*100</f>
        <v>#DIV/0!</v>
      </c>
    </row>
    <row r="948" spans="3:23" x14ac:dyDescent="0.25">
      <c r="C948" s="71" t="str">
        <f>IFERROR(_xll.RssMarket($A948,"市場部名称"),"")</f>
        <v/>
      </c>
      <c r="D948" s="55"/>
      <c r="E948" s="55" t="str">
        <f>IFERROR(_xll.RssMarket($A948,"前日比"),"")</f>
        <v/>
      </c>
      <c r="F948" s="75" t="str">
        <f>IFERROR(_xll.RssMarket($A948,"時価総額"),"")</f>
        <v/>
      </c>
      <c r="G948" s="75" t="e">
        <f>T20D35746[[#This Row],[時価総額]]/T20D35746[[#This Row],[現在値]]</f>
        <v>#VALUE!</v>
      </c>
      <c r="H948" s="20"/>
      <c r="I948" s="38"/>
      <c r="J948" s="20"/>
      <c r="K948" s="33"/>
      <c r="N948" s="89"/>
      <c r="O948" s="125" t="e">
        <f>ROUND(
 ((IF(OR(R948="",R948&lt;=0),20,R948)/20)
  *(L948/15))
 /(IFERROR(IF(H948&gt;0,H948,15),15)/15)
 *100,0)</f>
        <v>#REF!</v>
      </c>
      <c r="P948" s="125" t="e">
        <f>ROUND(((R948/20)*(L948/15)*(S948/15)*(1+W948/200))/(H948/15)*100,0)</f>
        <v>#REF!</v>
      </c>
      <c r="Q948" s="147" t="e">
        <f>T20D35746[[#This Row],[スコア⑤]]/T20D35746[[#This Row],[スコア③]]</f>
        <v>#REF!</v>
      </c>
      <c r="R948" s="76" t="e">
        <f>#REF!+#REF!</f>
        <v>#REF!</v>
      </c>
      <c r="W948" s="109" t="e">
        <f>(T20D35746[[#This Row],[現金及び預金（億）]]-T20D35746[[#This Row],[負債（億）]])/T20D35746[[#This Row],[総資産]]*100</f>
        <v>#DIV/0!</v>
      </c>
    </row>
    <row r="949" spans="3:23" x14ac:dyDescent="0.25">
      <c r="C949" s="71" t="str">
        <f>IFERROR(_xll.RssMarket($A949,"市場部名称"),"")</f>
        <v/>
      </c>
      <c r="D949" s="55"/>
      <c r="E949" s="55" t="str">
        <f>IFERROR(_xll.RssMarket($A949,"前日比"),"")</f>
        <v/>
      </c>
      <c r="F949" s="75" t="str">
        <f>IFERROR(_xll.RssMarket($A949,"時価総額"),"")</f>
        <v/>
      </c>
      <c r="G949" s="75" t="e">
        <f>T20D35746[[#This Row],[時価総額]]/T20D35746[[#This Row],[現在値]]</f>
        <v>#VALUE!</v>
      </c>
      <c r="H949" s="20"/>
      <c r="I949" s="38"/>
      <c r="J949" s="20"/>
      <c r="K949" s="33"/>
      <c r="N949" s="89"/>
      <c r="O949" s="125" t="e">
        <f>ROUND(
 ((IF(OR(R949="",R949&lt;=0),20,R949)/20)
  *(L949/15))
 /(IFERROR(IF(H949&gt;0,H949,15),15)/15)
 *100,0)</f>
        <v>#REF!</v>
      </c>
      <c r="P949" s="125" t="e">
        <f>ROUND(((R949/20)*(L949/15)*(S949/15)*(1+W949/200))/(H949/15)*100,0)</f>
        <v>#REF!</v>
      </c>
      <c r="Q949" s="147" t="e">
        <f>T20D35746[[#This Row],[スコア⑤]]/T20D35746[[#This Row],[スコア③]]</f>
        <v>#REF!</v>
      </c>
      <c r="R949" s="76" t="e">
        <f>#REF!+#REF!</f>
        <v>#REF!</v>
      </c>
      <c r="W949" s="109" t="e">
        <f>(T20D35746[[#This Row],[現金及び預金（億）]]-T20D35746[[#This Row],[負債（億）]])/T20D35746[[#This Row],[総資産]]*100</f>
        <v>#DIV/0!</v>
      </c>
    </row>
    <row r="950" spans="3:23" x14ac:dyDescent="0.25">
      <c r="C950" s="71" t="str">
        <f>IFERROR(_xll.RssMarket($A950,"市場部名称"),"")</f>
        <v/>
      </c>
      <c r="D950" s="55"/>
      <c r="E950" s="55" t="str">
        <f>IFERROR(_xll.RssMarket($A950,"前日比"),"")</f>
        <v/>
      </c>
      <c r="F950" s="75" t="str">
        <f>IFERROR(_xll.RssMarket($A950,"時価総額"),"")</f>
        <v/>
      </c>
      <c r="G950" s="75" t="e">
        <f>T20D35746[[#This Row],[時価総額]]/T20D35746[[#This Row],[現在値]]</f>
        <v>#VALUE!</v>
      </c>
      <c r="H950" s="20"/>
      <c r="I950" s="38"/>
      <c r="J950" s="20"/>
      <c r="K950" s="33"/>
      <c r="N950" s="89"/>
      <c r="O950" s="125" t="e">
        <f>ROUND(
 ((IF(OR(R950="",R950&lt;=0),20,R950)/20)
  *(L950/15))
 /(IFERROR(IF(H950&gt;0,H950,15),15)/15)
 *100,0)</f>
        <v>#REF!</v>
      </c>
      <c r="P950" s="125" t="e">
        <f>ROUND(((R950/20)*(L950/15)*(S950/15)*(1+W950/200))/(H950/15)*100,0)</f>
        <v>#REF!</v>
      </c>
      <c r="Q950" s="147" t="e">
        <f>T20D35746[[#This Row],[スコア⑤]]/T20D35746[[#This Row],[スコア③]]</f>
        <v>#REF!</v>
      </c>
      <c r="R950" s="76" t="e">
        <f>#REF!+#REF!</f>
        <v>#REF!</v>
      </c>
      <c r="W950" s="109" t="e">
        <f>(T20D35746[[#This Row],[現金及び預金（億）]]-T20D35746[[#This Row],[負債（億）]])/T20D35746[[#This Row],[総資産]]*100</f>
        <v>#DIV/0!</v>
      </c>
    </row>
    <row r="951" spans="3:23" x14ac:dyDescent="0.25">
      <c r="C951" s="71" t="str">
        <f>IFERROR(_xll.RssMarket($A951,"市場部名称"),"")</f>
        <v/>
      </c>
      <c r="D951" s="55"/>
      <c r="E951" s="55" t="str">
        <f>IFERROR(_xll.RssMarket($A951,"前日比"),"")</f>
        <v/>
      </c>
      <c r="F951" s="75" t="str">
        <f>IFERROR(_xll.RssMarket($A951,"時価総額"),"")</f>
        <v/>
      </c>
      <c r="G951" s="75" t="e">
        <f>T20D35746[[#This Row],[時価総額]]/T20D35746[[#This Row],[現在値]]</f>
        <v>#VALUE!</v>
      </c>
      <c r="H951" s="20"/>
      <c r="I951" s="38"/>
      <c r="J951" s="20"/>
      <c r="K951" s="33"/>
      <c r="N951" s="89"/>
      <c r="O951" s="125" t="e">
        <f>ROUND(
 ((IF(OR(R951="",R951&lt;=0),20,R951)/20)
  *(L951/15))
 /(IFERROR(IF(H951&gt;0,H951,15),15)/15)
 *100,0)</f>
        <v>#REF!</v>
      </c>
      <c r="P951" s="125" t="e">
        <f>ROUND(((R951/20)*(L951/15)*(S951/15)*(1+W951/200))/(H951/15)*100,0)</f>
        <v>#REF!</v>
      </c>
      <c r="Q951" s="147" t="e">
        <f>T20D35746[[#This Row],[スコア⑤]]/T20D35746[[#This Row],[スコア③]]</f>
        <v>#REF!</v>
      </c>
      <c r="R951" s="76" t="e">
        <f>#REF!+#REF!</f>
        <v>#REF!</v>
      </c>
      <c r="W951" s="109" t="e">
        <f>(T20D35746[[#This Row],[現金及び預金（億）]]-T20D35746[[#This Row],[負債（億）]])/T20D35746[[#This Row],[総資産]]*100</f>
        <v>#DIV/0!</v>
      </c>
    </row>
    <row r="952" spans="3:23" x14ac:dyDescent="0.25">
      <c r="C952" s="71" t="str">
        <f>IFERROR(_xll.RssMarket($A952,"市場部名称"),"")</f>
        <v/>
      </c>
      <c r="D952" s="55"/>
      <c r="E952" s="55" t="str">
        <f>IFERROR(_xll.RssMarket($A952,"前日比"),"")</f>
        <v/>
      </c>
      <c r="F952" s="75" t="str">
        <f>IFERROR(_xll.RssMarket($A952,"時価総額"),"")</f>
        <v/>
      </c>
      <c r="G952" s="75" t="e">
        <f>T20D35746[[#This Row],[時価総額]]/T20D35746[[#This Row],[現在値]]</f>
        <v>#VALUE!</v>
      </c>
      <c r="H952" s="20"/>
      <c r="I952" s="38"/>
      <c r="J952" s="20"/>
      <c r="K952" s="33"/>
      <c r="N952" s="89"/>
      <c r="O952" s="125" t="e">
        <f>ROUND(
 ((IF(OR(R952="",R952&lt;=0),20,R952)/20)
  *(L952/15))
 /(IFERROR(IF(H952&gt;0,H952,15),15)/15)
 *100,0)</f>
        <v>#REF!</v>
      </c>
      <c r="P952" s="125" t="e">
        <f>ROUND(((R952/20)*(L952/15)*(S952/15)*(1+W952/200))/(H952/15)*100,0)</f>
        <v>#REF!</v>
      </c>
      <c r="Q952" s="147" t="e">
        <f>T20D35746[[#This Row],[スコア⑤]]/T20D35746[[#This Row],[スコア③]]</f>
        <v>#REF!</v>
      </c>
      <c r="R952" s="76" t="e">
        <f>#REF!+#REF!</f>
        <v>#REF!</v>
      </c>
      <c r="W952" s="109" t="e">
        <f>(T20D35746[[#This Row],[現金及び預金（億）]]-T20D35746[[#This Row],[負債（億）]])/T20D35746[[#This Row],[総資産]]*100</f>
        <v>#DIV/0!</v>
      </c>
    </row>
    <row r="953" spans="3:23" x14ac:dyDescent="0.25">
      <c r="C953" s="71" t="str">
        <f>IFERROR(_xll.RssMarket($A953,"市場部名称"),"")</f>
        <v/>
      </c>
      <c r="D953" s="55"/>
      <c r="E953" s="55" t="str">
        <f>IFERROR(_xll.RssMarket($A953,"前日比"),"")</f>
        <v/>
      </c>
      <c r="F953" s="75" t="str">
        <f>IFERROR(_xll.RssMarket($A953,"時価総額"),"")</f>
        <v/>
      </c>
      <c r="G953" s="75" t="e">
        <f>T20D35746[[#This Row],[時価総額]]/T20D35746[[#This Row],[現在値]]</f>
        <v>#VALUE!</v>
      </c>
      <c r="H953" s="20"/>
      <c r="I953" s="38"/>
      <c r="J953" s="20"/>
      <c r="K953" s="33"/>
      <c r="N953" s="89"/>
      <c r="O953" s="125" t="e">
        <f>ROUND(
 ((IF(OR(R953="",R953&lt;=0),20,R953)/20)
  *(L953/15))
 /(IFERROR(IF(H953&gt;0,H953,15),15)/15)
 *100,0)</f>
        <v>#REF!</v>
      </c>
      <c r="P953" s="125" t="e">
        <f>ROUND(((R953/20)*(L953/15)*(S953/15)*(1+W953/200))/(H953/15)*100,0)</f>
        <v>#REF!</v>
      </c>
      <c r="Q953" s="147" t="e">
        <f>T20D35746[[#This Row],[スコア⑤]]/T20D35746[[#This Row],[スコア③]]</f>
        <v>#REF!</v>
      </c>
      <c r="R953" s="76" t="e">
        <f>#REF!+#REF!</f>
        <v>#REF!</v>
      </c>
      <c r="W953" s="109" t="e">
        <f>(T20D35746[[#This Row],[現金及び預金（億）]]-T20D35746[[#This Row],[負債（億）]])/T20D35746[[#This Row],[総資産]]*100</f>
        <v>#DIV/0!</v>
      </c>
    </row>
    <row r="954" spans="3:23" x14ac:dyDescent="0.25">
      <c r="C954" s="71" t="str">
        <f>IFERROR(_xll.RssMarket($A954,"市場部名称"),"")</f>
        <v/>
      </c>
      <c r="D954" s="55"/>
      <c r="E954" s="55" t="str">
        <f>IFERROR(_xll.RssMarket($A954,"前日比"),"")</f>
        <v/>
      </c>
      <c r="F954" s="75" t="str">
        <f>IFERROR(_xll.RssMarket($A954,"時価総額"),"")</f>
        <v/>
      </c>
      <c r="G954" s="75" t="e">
        <f>T20D35746[[#This Row],[時価総額]]/T20D35746[[#This Row],[現在値]]</f>
        <v>#VALUE!</v>
      </c>
      <c r="H954" s="20"/>
      <c r="I954" s="38"/>
      <c r="J954" s="20"/>
      <c r="K954" s="33"/>
      <c r="N954" s="89"/>
      <c r="O954" s="125" t="e">
        <f>ROUND(
 ((IF(OR(R954="",R954&lt;=0),20,R954)/20)
  *(L954/15))
 /(IFERROR(IF(H954&gt;0,H954,15),15)/15)
 *100,0)</f>
        <v>#REF!</v>
      </c>
      <c r="P954" s="125" t="e">
        <f>ROUND(((R954/20)*(L954/15)*(S954/15)*(1+W954/200))/(H954/15)*100,0)</f>
        <v>#REF!</v>
      </c>
      <c r="Q954" s="147" t="e">
        <f>T20D35746[[#This Row],[スコア⑤]]/T20D35746[[#This Row],[スコア③]]</f>
        <v>#REF!</v>
      </c>
      <c r="R954" s="76" t="e">
        <f>#REF!+#REF!</f>
        <v>#REF!</v>
      </c>
      <c r="W954" s="109" t="e">
        <f>(T20D35746[[#This Row],[現金及び預金（億）]]-T20D35746[[#This Row],[負債（億）]])/T20D35746[[#This Row],[総資産]]*100</f>
        <v>#DIV/0!</v>
      </c>
    </row>
    <row r="955" spans="3:23" x14ac:dyDescent="0.25">
      <c r="C955" s="71" t="str">
        <f>IFERROR(_xll.RssMarket($A955,"市場部名称"),"")</f>
        <v/>
      </c>
      <c r="D955" s="55"/>
      <c r="E955" s="55" t="str">
        <f>IFERROR(_xll.RssMarket($A955,"前日比"),"")</f>
        <v/>
      </c>
      <c r="F955" s="75" t="str">
        <f>IFERROR(_xll.RssMarket($A955,"時価総額"),"")</f>
        <v/>
      </c>
      <c r="G955" s="75" t="e">
        <f>T20D35746[[#This Row],[時価総額]]/T20D35746[[#This Row],[現在値]]</f>
        <v>#VALUE!</v>
      </c>
      <c r="H955" s="20"/>
      <c r="I955" s="38"/>
      <c r="J955" s="20"/>
      <c r="K955" s="33"/>
      <c r="N955" s="89"/>
      <c r="O955" s="125" t="e">
        <f>ROUND(
 ((IF(OR(R955="",R955&lt;=0),20,R955)/20)
  *(L955/15))
 /(IFERROR(IF(H955&gt;0,H955,15),15)/15)
 *100,0)</f>
        <v>#REF!</v>
      </c>
      <c r="P955" s="125" t="e">
        <f>ROUND(((R955/20)*(L955/15)*(S955/15)*(1+W955/200))/(H955/15)*100,0)</f>
        <v>#REF!</v>
      </c>
      <c r="Q955" s="147" t="e">
        <f>T20D35746[[#This Row],[スコア⑤]]/T20D35746[[#This Row],[スコア③]]</f>
        <v>#REF!</v>
      </c>
      <c r="R955" s="76" t="e">
        <f>#REF!+#REF!</f>
        <v>#REF!</v>
      </c>
      <c r="W955" s="109" t="e">
        <f>(T20D35746[[#This Row],[現金及び預金（億）]]-T20D35746[[#This Row],[負債（億）]])/T20D35746[[#This Row],[総資産]]*100</f>
        <v>#DIV/0!</v>
      </c>
    </row>
    <row r="956" spans="3:23" x14ac:dyDescent="0.25">
      <c r="C956" s="71" t="str">
        <f>IFERROR(_xll.RssMarket($A956,"市場部名称"),"")</f>
        <v/>
      </c>
      <c r="D956" s="55"/>
      <c r="E956" s="55" t="str">
        <f>IFERROR(_xll.RssMarket($A956,"前日比"),"")</f>
        <v/>
      </c>
      <c r="F956" s="75" t="str">
        <f>IFERROR(_xll.RssMarket($A956,"時価総額"),"")</f>
        <v/>
      </c>
      <c r="G956" s="75" t="e">
        <f>T20D35746[[#This Row],[時価総額]]/T20D35746[[#This Row],[現在値]]</f>
        <v>#VALUE!</v>
      </c>
      <c r="H956" s="20"/>
      <c r="I956" s="38"/>
      <c r="J956" s="20"/>
      <c r="K956" s="33"/>
      <c r="N956" s="89"/>
      <c r="O956" s="125" t="e">
        <f>ROUND(
 ((IF(OR(R956="",R956&lt;=0),20,R956)/20)
  *(L956/15))
 /(IFERROR(IF(H956&gt;0,H956,15),15)/15)
 *100,0)</f>
        <v>#REF!</v>
      </c>
      <c r="P956" s="125" t="e">
        <f>ROUND(((R956/20)*(L956/15)*(S956/15)*(1+W956/200))/(H956/15)*100,0)</f>
        <v>#REF!</v>
      </c>
      <c r="Q956" s="147" t="e">
        <f>T20D35746[[#This Row],[スコア⑤]]/T20D35746[[#This Row],[スコア③]]</f>
        <v>#REF!</v>
      </c>
      <c r="R956" s="76" t="e">
        <f>#REF!+#REF!</f>
        <v>#REF!</v>
      </c>
      <c r="W956" s="109" t="e">
        <f>(T20D35746[[#This Row],[現金及び預金（億）]]-T20D35746[[#This Row],[負債（億）]])/T20D35746[[#This Row],[総資産]]*100</f>
        <v>#DIV/0!</v>
      </c>
    </row>
    <row r="957" spans="3:23" x14ac:dyDescent="0.25">
      <c r="C957" s="71" t="str">
        <f>IFERROR(_xll.RssMarket($A957,"市場部名称"),"")</f>
        <v/>
      </c>
      <c r="D957" s="55"/>
      <c r="E957" s="55" t="str">
        <f>IFERROR(_xll.RssMarket($A957,"前日比"),"")</f>
        <v/>
      </c>
      <c r="F957" s="75" t="str">
        <f>IFERROR(_xll.RssMarket($A957,"時価総額"),"")</f>
        <v/>
      </c>
      <c r="G957" s="75" t="e">
        <f>T20D35746[[#This Row],[時価総額]]/T20D35746[[#This Row],[現在値]]</f>
        <v>#VALUE!</v>
      </c>
      <c r="H957" s="20"/>
      <c r="I957" s="38"/>
      <c r="J957" s="20"/>
      <c r="K957" s="33"/>
      <c r="N957" s="89"/>
      <c r="O957" s="125" t="e">
        <f>ROUND(
 ((IF(OR(R957="",R957&lt;=0),20,R957)/20)
  *(L957/15))
 /(IFERROR(IF(H957&gt;0,H957,15),15)/15)
 *100,0)</f>
        <v>#REF!</v>
      </c>
      <c r="P957" s="125" t="e">
        <f>ROUND(((R957/20)*(L957/15)*(S957/15)*(1+W957/200))/(H957/15)*100,0)</f>
        <v>#REF!</v>
      </c>
      <c r="Q957" s="147" t="e">
        <f>T20D35746[[#This Row],[スコア⑤]]/T20D35746[[#This Row],[スコア③]]</f>
        <v>#REF!</v>
      </c>
      <c r="R957" s="76" t="e">
        <f>#REF!+#REF!</f>
        <v>#REF!</v>
      </c>
      <c r="W957" s="109" t="e">
        <f>(T20D35746[[#This Row],[現金及び預金（億）]]-T20D35746[[#This Row],[負債（億）]])/T20D35746[[#This Row],[総資産]]*100</f>
        <v>#DIV/0!</v>
      </c>
    </row>
    <row r="958" spans="3:23" x14ac:dyDescent="0.25">
      <c r="C958" s="71" t="str">
        <f>IFERROR(_xll.RssMarket($A958,"市場部名称"),"")</f>
        <v/>
      </c>
      <c r="D958" s="55"/>
      <c r="E958" s="55" t="str">
        <f>IFERROR(_xll.RssMarket($A958,"前日比"),"")</f>
        <v/>
      </c>
      <c r="F958" s="75" t="str">
        <f>IFERROR(_xll.RssMarket($A958,"時価総額"),"")</f>
        <v/>
      </c>
      <c r="G958" s="75" t="e">
        <f>T20D35746[[#This Row],[時価総額]]/T20D35746[[#This Row],[現在値]]</f>
        <v>#VALUE!</v>
      </c>
      <c r="H958" s="20"/>
      <c r="I958" s="38"/>
      <c r="J958" s="20"/>
      <c r="K958" s="33"/>
      <c r="N958" s="89"/>
      <c r="O958" s="125" t="e">
        <f>ROUND(
 ((IF(OR(R958="",R958&lt;=0),20,R958)/20)
  *(L958/15))
 /(IFERROR(IF(H958&gt;0,H958,15),15)/15)
 *100,0)</f>
        <v>#REF!</v>
      </c>
      <c r="P958" s="125" t="e">
        <f>ROUND(((R958/20)*(L958/15)*(S958/15)*(1+W958/200))/(H958/15)*100,0)</f>
        <v>#REF!</v>
      </c>
      <c r="Q958" s="147" t="e">
        <f>T20D35746[[#This Row],[スコア⑤]]/T20D35746[[#This Row],[スコア③]]</f>
        <v>#REF!</v>
      </c>
      <c r="R958" s="76" t="e">
        <f>#REF!+#REF!</f>
        <v>#REF!</v>
      </c>
      <c r="W958" s="109" t="e">
        <f>(T20D35746[[#This Row],[現金及び預金（億）]]-T20D35746[[#This Row],[負債（億）]])/T20D35746[[#This Row],[総資産]]*100</f>
        <v>#DIV/0!</v>
      </c>
    </row>
    <row r="959" spans="3:23" x14ac:dyDescent="0.25">
      <c r="C959" s="71" t="str">
        <f>IFERROR(_xll.RssMarket($A959,"市場部名称"),"")</f>
        <v/>
      </c>
      <c r="D959" s="55"/>
      <c r="E959" s="55" t="str">
        <f>IFERROR(_xll.RssMarket($A959,"前日比"),"")</f>
        <v/>
      </c>
      <c r="F959" s="75" t="str">
        <f>IFERROR(_xll.RssMarket($A959,"時価総額"),"")</f>
        <v/>
      </c>
      <c r="G959" s="75" t="e">
        <f>T20D35746[[#This Row],[時価総額]]/T20D35746[[#This Row],[現在値]]</f>
        <v>#VALUE!</v>
      </c>
      <c r="H959" s="20"/>
      <c r="I959" s="38"/>
      <c r="J959" s="20"/>
      <c r="K959" s="33"/>
      <c r="N959" s="89"/>
      <c r="O959" s="125" t="e">
        <f>ROUND(
 ((IF(OR(R959="",R959&lt;=0),20,R959)/20)
  *(L959/15))
 /(IFERROR(IF(H959&gt;0,H959,15),15)/15)
 *100,0)</f>
        <v>#REF!</v>
      </c>
      <c r="P959" s="125" t="e">
        <f>ROUND(((R959/20)*(L959/15)*(S959/15)*(1+W959/200))/(H959/15)*100,0)</f>
        <v>#REF!</v>
      </c>
      <c r="Q959" s="147" t="e">
        <f>T20D35746[[#This Row],[スコア⑤]]/T20D35746[[#This Row],[スコア③]]</f>
        <v>#REF!</v>
      </c>
      <c r="R959" s="76" t="e">
        <f>#REF!+#REF!</f>
        <v>#REF!</v>
      </c>
      <c r="W959" s="109" t="e">
        <f>(T20D35746[[#This Row],[現金及び預金（億）]]-T20D35746[[#This Row],[負債（億）]])/T20D35746[[#This Row],[総資産]]*100</f>
        <v>#DIV/0!</v>
      </c>
    </row>
    <row r="960" spans="3:23" x14ac:dyDescent="0.25">
      <c r="C960" s="71" t="str">
        <f>IFERROR(_xll.RssMarket($A960,"市場部名称"),"")</f>
        <v/>
      </c>
      <c r="D960" s="55"/>
      <c r="E960" s="55" t="str">
        <f>IFERROR(_xll.RssMarket($A960,"前日比"),"")</f>
        <v/>
      </c>
      <c r="F960" s="75" t="str">
        <f>IFERROR(_xll.RssMarket($A960,"時価総額"),"")</f>
        <v/>
      </c>
      <c r="G960" s="75" t="e">
        <f>T20D35746[[#This Row],[時価総額]]/T20D35746[[#This Row],[現在値]]</f>
        <v>#VALUE!</v>
      </c>
      <c r="H960" s="20"/>
      <c r="I960" s="38"/>
      <c r="J960" s="20"/>
      <c r="K960" s="33"/>
      <c r="N960" s="89"/>
      <c r="O960" s="125" t="e">
        <f>ROUND(
 ((IF(OR(R960="",R960&lt;=0),20,R960)/20)
  *(L960/15))
 /(IFERROR(IF(H960&gt;0,H960,15),15)/15)
 *100,0)</f>
        <v>#REF!</v>
      </c>
      <c r="P960" s="125" t="e">
        <f>ROUND(((R960/20)*(L960/15)*(S960/15)*(1+W960/200))/(H960/15)*100,0)</f>
        <v>#REF!</v>
      </c>
      <c r="Q960" s="147" t="e">
        <f>T20D35746[[#This Row],[スコア⑤]]/T20D35746[[#This Row],[スコア③]]</f>
        <v>#REF!</v>
      </c>
      <c r="R960" s="76" t="e">
        <f>#REF!+#REF!</f>
        <v>#REF!</v>
      </c>
      <c r="W960" s="109" t="e">
        <f>(T20D35746[[#This Row],[現金及び預金（億）]]-T20D35746[[#This Row],[負債（億）]])/T20D35746[[#This Row],[総資産]]*100</f>
        <v>#DIV/0!</v>
      </c>
    </row>
    <row r="961" spans="3:23" x14ac:dyDescent="0.25">
      <c r="C961" s="71" t="str">
        <f>IFERROR(_xll.RssMarket($A961,"市場部名称"),"")</f>
        <v/>
      </c>
      <c r="D961" s="55"/>
      <c r="E961" s="55" t="str">
        <f>IFERROR(_xll.RssMarket($A961,"前日比"),"")</f>
        <v/>
      </c>
      <c r="F961" s="75" t="str">
        <f>IFERROR(_xll.RssMarket($A961,"時価総額"),"")</f>
        <v/>
      </c>
      <c r="G961" s="75" t="e">
        <f>T20D35746[[#This Row],[時価総額]]/T20D35746[[#This Row],[現在値]]</f>
        <v>#VALUE!</v>
      </c>
      <c r="H961" s="20"/>
      <c r="I961" s="38"/>
      <c r="J961" s="20"/>
      <c r="K961" s="33"/>
      <c r="N961" s="89"/>
      <c r="O961" s="125" t="e">
        <f>ROUND(
 ((IF(OR(R961="",R961&lt;=0),20,R961)/20)
  *(L961/15))
 /(IFERROR(IF(H961&gt;0,H961,15),15)/15)
 *100,0)</f>
        <v>#REF!</v>
      </c>
      <c r="P961" s="125" t="e">
        <f>ROUND(((R961/20)*(L961/15)*(S961/15)*(1+W961/200))/(H961/15)*100,0)</f>
        <v>#REF!</v>
      </c>
      <c r="Q961" s="147" t="e">
        <f>T20D35746[[#This Row],[スコア⑤]]/T20D35746[[#This Row],[スコア③]]</f>
        <v>#REF!</v>
      </c>
      <c r="R961" s="76" t="e">
        <f>#REF!+#REF!</f>
        <v>#REF!</v>
      </c>
      <c r="W961" s="109" t="e">
        <f>(T20D35746[[#This Row],[現金及び預金（億）]]-T20D35746[[#This Row],[負債（億）]])/T20D35746[[#This Row],[総資産]]*100</f>
        <v>#DIV/0!</v>
      </c>
    </row>
    <row r="962" spans="3:23" x14ac:dyDescent="0.25">
      <c r="C962" s="71" t="str">
        <f>IFERROR(_xll.RssMarket($A962,"市場部名称"),"")</f>
        <v/>
      </c>
      <c r="D962" s="55"/>
      <c r="E962" s="55" t="str">
        <f>IFERROR(_xll.RssMarket($A962,"前日比"),"")</f>
        <v/>
      </c>
      <c r="F962" s="75" t="str">
        <f>IFERROR(_xll.RssMarket($A962,"時価総額"),"")</f>
        <v/>
      </c>
      <c r="G962" s="75" t="e">
        <f>T20D35746[[#This Row],[時価総額]]/T20D35746[[#This Row],[現在値]]</f>
        <v>#VALUE!</v>
      </c>
      <c r="H962" s="20"/>
      <c r="I962" s="38"/>
      <c r="J962" s="20"/>
      <c r="K962" s="33"/>
      <c r="N962" s="89"/>
      <c r="O962" s="125" t="e">
        <f>ROUND(
 ((IF(OR(R962="",R962&lt;=0),20,R962)/20)
  *(L962/15))
 /(IFERROR(IF(H962&gt;0,H962,15),15)/15)
 *100,0)</f>
        <v>#REF!</v>
      </c>
      <c r="P962" s="125" t="e">
        <f>ROUND(((R962/20)*(L962/15)*(S962/15)*(1+W962/200))/(H962/15)*100,0)</f>
        <v>#REF!</v>
      </c>
      <c r="Q962" s="147" t="e">
        <f>T20D35746[[#This Row],[スコア⑤]]/T20D35746[[#This Row],[スコア③]]</f>
        <v>#REF!</v>
      </c>
      <c r="R962" s="76" t="e">
        <f>#REF!+#REF!</f>
        <v>#REF!</v>
      </c>
      <c r="W962" s="109" t="e">
        <f>(T20D35746[[#This Row],[現金及び預金（億）]]-T20D35746[[#This Row],[負債（億）]])/T20D35746[[#This Row],[総資産]]*100</f>
        <v>#DIV/0!</v>
      </c>
    </row>
    <row r="963" spans="3:23" x14ac:dyDescent="0.25">
      <c r="C963" s="71" t="str">
        <f>IFERROR(_xll.RssMarket($A963,"市場部名称"),"")</f>
        <v/>
      </c>
      <c r="D963" s="55"/>
      <c r="E963" s="55" t="str">
        <f>IFERROR(_xll.RssMarket($A963,"前日比"),"")</f>
        <v/>
      </c>
      <c r="F963" s="75" t="str">
        <f>IFERROR(_xll.RssMarket($A963,"時価総額"),"")</f>
        <v/>
      </c>
      <c r="G963" s="75" t="e">
        <f>T20D35746[[#This Row],[時価総額]]/T20D35746[[#This Row],[現在値]]</f>
        <v>#VALUE!</v>
      </c>
      <c r="H963" s="20"/>
      <c r="I963" s="38"/>
      <c r="J963" s="20"/>
      <c r="K963" s="33"/>
      <c r="N963" s="89"/>
      <c r="O963" s="125" t="e">
        <f>ROUND(
 ((IF(OR(R963="",R963&lt;=0),20,R963)/20)
  *(L963/15))
 /(IFERROR(IF(H963&gt;0,H963,15),15)/15)
 *100,0)</f>
        <v>#REF!</v>
      </c>
      <c r="P963" s="125" t="e">
        <f>ROUND(((R963/20)*(L963/15)*(S963/15)*(1+W963/200))/(H963/15)*100,0)</f>
        <v>#REF!</v>
      </c>
      <c r="Q963" s="147" t="e">
        <f>T20D35746[[#This Row],[スコア⑤]]/T20D35746[[#This Row],[スコア③]]</f>
        <v>#REF!</v>
      </c>
      <c r="R963" s="76" t="e">
        <f>#REF!+#REF!</f>
        <v>#REF!</v>
      </c>
      <c r="W963" s="109" t="e">
        <f>(T20D35746[[#This Row],[現金及び預金（億）]]-T20D35746[[#This Row],[負債（億）]])/T20D35746[[#This Row],[総資産]]*100</f>
        <v>#DIV/0!</v>
      </c>
    </row>
    <row r="964" spans="3:23" x14ac:dyDescent="0.25">
      <c r="C964" s="71" t="str">
        <f>IFERROR(_xll.RssMarket($A964,"市場部名称"),"")</f>
        <v/>
      </c>
      <c r="D964" s="55"/>
      <c r="E964" s="55" t="str">
        <f>IFERROR(_xll.RssMarket($A964,"前日比"),"")</f>
        <v/>
      </c>
      <c r="F964" s="75" t="str">
        <f>IFERROR(_xll.RssMarket($A964,"時価総額"),"")</f>
        <v/>
      </c>
      <c r="G964" s="75" t="e">
        <f>T20D35746[[#This Row],[時価総額]]/T20D35746[[#This Row],[現在値]]</f>
        <v>#VALUE!</v>
      </c>
      <c r="H964" s="20"/>
      <c r="I964" s="38"/>
      <c r="J964" s="20"/>
      <c r="K964" s="33"/>
      <c r="N964" s="89"/>
      <c r="O964" s="125" t="e">
        <f>ROUND(
 ((IF(OR(R964="",R964&lt;=0),20,R964)/20)
  *(L964/15))
 /(IFERROR(IF(H964&gt;0,H964,15),15)/15)
 *100,0)</f>
        <v>#REF!</v>
      </c>
      <c r="P964" s="125" t="e">
        <f>ROUND(((R964/20)*(L964/15)*(S964/15)*(1+W964/200))/(H964/15)*100,0)</f>
        <v>#REF!</v>
      </c>
      <c r="Q964" s="147" t="e">
        <f>T20D35746[[#This Row],[スコア⑤]]/T20D35746[[#This Row],[スコア③]]</f>
        <v>#REF!</v>
      </c>
      <c r="R964" s="76" t="e">
        <f>#REF!+#REF!</f>
        <v>#REF!</v>
      </c>
      <c r="W964" s="109" t="e">
        <f>(T20D35746[[#This Row],[現金及び預金（億）]]-T20D35746[[#This Row],[負債（億）]])/T20D35746[[#This Row],[総資産]]*100</f>
        <v>#DIV/0!</v>
      </c>
    </row>
    <row r="965" spans="3:23" x14ac:dyDescent="0.25">
      <c r="C965" s="71" t="str">
        <f>IFERROR(_xll.RssMarket($A965,"市場部名称"),"")</f>
        <v/>
      </c>
      <c r="D965" s="55"/>
      <c r="E965" s="55" t="str">
        <f>IFERROR(_xll.RssMarket($A965,"前日比"),"")</f>
        <v/>
      </c>
      <c r="F965" s="75" t="str">
        <f>IFERROR(_xll.RssMarket($A965,"時価総額"),"")</f>
        <v/>
      </c>
      <c r="G965" s="75" t="e">
        <f>T20D35746[[#This Row],[時価総額]]/T20D35746[[#This Row],[現在値]]</f>
        <v>#VALUE!</v>
      </c>
      <c r="H965" s="20"/>
      <c r="I965" s="38"/>
      <c r="J965" s="20"/>
      <c r="K965" s="33"/>
      <c r="N965" s="89"/>
      <c r="O965" s="125" t="e">
        <f>ROUND(
 ((IF(OR(R965="",R965&lt;=0),20,R965)/20)
  *(L965/15))
 /(IFERROR(IF(H965&gt;0,H965,15),15)/15)
 *100,0)</f>
        <v>#REF!</v>
      </c>
      <c r="P965" s="125" t="e">
        <f>ROUND(((R965/20)*(L965/15)*(S965/15)*(1+W965/200))/(H965/15)*100,0)</f>
        <v>#REF!</v>
      </c>
      <c r="Q965" s="147" t="e">
        <f>T20D35746[[#This Row],[スコア⑤]]/T20D35746[[#This Row],[スコア③]]</f>
        <v>#REF!</v>
      </c>
      <c r="R965" s="76" t="e">
        <f>#REF!+#REF!</f>
        <v>#REF!</v>
      </c>
      <c r="W965" s="109" t="e">
        <f>(T20D35746[[#This Row],[現金及び預金（億）]]-T20D35746[[#This Row],[負債（億）]])/T20D35746[[#This Row],[総資産]]*100</f>
        <v>#DIV/0!</v>
      </c>
    </row>
    <row r="966" spans="3:23" x14ac:dyDescent="0.25">
      <c r="C966" s="71" t="str">
        <f>IFERROR(_xll.RssMarket($A966,"市場部名称"),"")</f>
        <v/>
      </c>
      <c r="D966" s="55"/>
      <c r="E966" s="55" t="str">
        <f>IFERROR(_xll.RssMarket($A966,"前日比"),"")</f>
        <v/>
      </c>
      <c r="F966" s="75" t="str">
        <f>IFERROR(_xll.RssMarket($A966,"時価総額"),"")</f>
        <v/>
      </c>
      <c r="G966" s="75" t="e">
        <f>T20D35746[[#This Row],[時価総額]]/T20D35746[[#This Row],[現在値]]</f>
        <v>#VALUE!</v>
      </c>
      <c r="H966" s="20"/>
      <c r="I966" s="38"/>
      <c r="J966" s="20"/>
      <c r="K966" s="33"/>
      <c r="N966" s="89"/>
      <c r="O966" s="125" t="e">
        <f>ROUND(
 ((IF(OR(R966="",R966&lt;=0),20,R966)/20)
  *(L966/15))
 /(IFERROR(IF(H966&gt;0,H966,15),15)/15)
 *100,0)</f>
        <v>#REF!</v>
      </c>
      <c r="P966" s="125" t="e">
        <f>ROUND(((R966/20)*(L966/15)*(S966/15)*(1+W966/200))/(H966/15)*100,0)</f>
        <v>#REF!</v>
      </c>
      <c r="Q966" s="147" t="e">
        <f>T20D35746[[#This Row],[スコア⑤]]/T20D35746[[#This Row],[スコア③]]</f>
        <v>#REF!</v>
      </c>
      <c r="R966" s="76" t="e">
        <f>#REF!+#REF!</f>
        <v>#REF!</v>
      </c>
      <c r="W966" s="109" t="e">
        <f>(T20D35746[[#This Row],[現金及び預金（億）]]-T20D35746[[#This Row],[負債（億）]])/T20D35746[[#This Row],[総資産]]*100</f>
        <v>#DIV/0!</v>
      </c>
    </row>
    <row r="967" spans="3:23" x14ac:dyDescent="0.25">
      <c r="C967" s="71" t="str">
        <f>IFERROR(_xll.RssMarket($A967,"市場部名称"),"")</f>
        <v/>
      </c>
      <c r="D967" s="55"/>
      <c r="E967" s="55" t="str">
        <f>IFERROR(_xll.RssMarket($A967,"前日比"),"")</f>
        <v/>
      </c>
      <c r="F967" s="75" t="str">
        <f>IFERROR(_xll.RssMarket($A967,"時価総額"),"")</f>
        <v/>
      </c>
      <c r="G967" s="75" t="e">
        <f>T20D35746[[#This Row],[時価総額]]/T20D35746[[#This Row],[現在値]]</f>
        <v>#VALUE!</v>
      </c>
      <c r="H967" s="20"/>
      <c r="I967" s="38"/>
      <c r="J967" s="20"/>
      <c r="K967" s="33"/>
      <c r="N967" s="89"/>
      <c r="O967" s="125" t="e">
        <f>ROUND(
 ((IF(OR(R967="",R967&lt;=0),20,R967)/20)
  *(L967/15))
 /(IFERROR(IF(H967&gt;0,H967,15),15)/15)
 *100,0)</f>
        <v>#REF!</v>
      </c>
      <c r="P967" s="125" t="e">
        <f>ROUND(((R967/20)*(L967/15)*(S967/15)*(1+W967/200))/(H967/15)*100,0)</f>
        <v>#REF!</v>
      </c>
      <c r="Q967" s="147" t="e">
        <f>T20D35746[[#This Row],[スコア⑤]]/T20D35746[[#This Row],[スコア③]]</f>
        <v>#REF!</v>
      </c>
      <c r="R967" s="76" t="e">
        <f>#REF!+#REF!</f>
        <v>#REF!</v>
      </c>
      <c r="W967" s="109" t="e">
        <f>(T20D35746[[#This Row],[現金及び預金（億）]]-T20D35746[[#This Row],[負債（億）]])/T20D35746[[#This Row],[総資産]]*100</f>
        <v>#DIV/0!</v>
      </c>
    </row>
    <row r="968" spans="3:23" x14ac:dyDescent="0.25">
      <c r="C968" s="71" t="str">
        <f>IFERROR(_xll.RssMarket($A968,"市場部名称"),"")</f>
        <v/>
      </c>
      <c r="D968" s="55"/>
      <c r="E968" s="55" t="str">
        <f>IFERROR(_xll.RssMarket($A968,"前日比"),"")</f>
        <v/>
      </c>
      <c r="F968" s="75" t="str">
        <f>IFERROR(_xll.RssMarket($A968,"時価総額"),"")</f>
        <v/>
      </c>
      <c r="G968" s="75" t="e">
        <f>T20D35746[[#This Row],[時価総額]]/T20D35746[[#This Row],[現在値]]</f>
        <v>#VALUE!</v>
      </c>
      <c r="H968" s="20"/>
      <c r="I968" s="38"/>
      <c r="J968" s="20"/>
      <c r="K968" s="33"/>
      <c r="N968" s="89"/>
      <c r="O968" s="125" t="e">
        <f>ROUND(
 ((IF(OR(R968="",R968&lt;=0),20,R968)/20)
  *(L968/15))
 /(IFERROR(IF(H968&gt;0,H968,15),15)/15)
 *100,0)</f>
        <v>#REF!</v>
      </c>
      <c r="P968" s="125" t="e">
        <f>ROUND(((R968/20)*(L968/15)*(S968/15)*(1+W968/200))/(H968/15)*100,0)</f>
        <v>#REF!</v>
      </c>
      <c r="Q968" s="147" t="e">
        <f>T20D35746[[#This Row],[スコア⑤]]/T20D35746[[#This Row],[スコア③]]</f>
        <v>#REF!</v>
      </c>
      <c r="R968" s="76" t="e">
        <f>#REF!+#REF!</f>
        <v>#REF!</v>
      </c>
      <c r="W968" s="109" t="e">
        <f>(T20D35746[[#This Row],[現金及び預金（億）]]-T20D35746[[#This Row],[負債（億）]])/T20D35746[[#This Row],[総資産]]*100</f>
        <v>#DIV/0!</v>
      </c>
    </row>
    <row r="969" spans="3:23" x14ac:dyDescent="0.25">
      <c r="C969" s="71" t="str">
        <f>IFERROR(_xll.RssMarket($A969,"市場部名称"),"")</f>
        <v/>
      </c>
      <c r="D969" s="55"/>
      <c r="E969" s="55" t="str">
        <f>IFERROR(_xll.RssMarket($A969,"前日比"),"")</f>
        <v/>
      </c>
      <c r="F969" s="75" t="str">
        <f>IFERROR(_xll.RssMarket($A969,"時価総額"),"")</f>
        <v/>
      </c>
      <c r="G969" s="75" t="e">
        <f>T20D35746[[#This Row],[時価総額]]/T20D35746[[#This Row],[現在値]]</f>
        <v>#VALUE!</v>
      </c>
      <c r="H969" s="20"/>
      <c r="I969" s="38"/>
      <c r="J969" s="20"/>
      <c r="K969" s="33"/>
      <c r="N969" s="89"/>
      <c r="O969" s="125" t="e">
        <f>ROUND(
 ((IF(OR(R969="",R969&lt;=0),20,R969)/20)
  *(L969/15))
 /(IFERROR(IF(H969&gt;0,H969,15),15)/15)
 *100,0)</f>
        <v>#REF!</v>
      </c>
      <c r="P969" s="125" t="e">
        <f>ROUND(((R969/20)*(L969/15)*(S969/15)*(1+W969/200))/(H969/15)*100,0)</f>
        <v>#REF!</v>
      </c>
      <c r="Q969" s="147" t="e">
        <f>T20D35746[[#This Row],[スコア⑤]]/T20D35746[[#This Row],[スコア③]]</f>
        <v>#REF!</v>
      </c>
      <c r="R969" s="76" t="e">
        <f>#REF!+#REF!</f>
        <v>#REF!</v>
      </c>
      <c r="W969" s="109" t="e">
        <f>(T20D35746[[#This Row],[現金及び預金（億）]]-T20D35746[[#This Row],[負債（億）]])/T20D35746[[#This Row],[総資産]]*100</f>
        <v>#DIV/0!</v>
      </c>
    </row>
    <row r="970" spans="3:23" x14ac:dyDescent="0.25">
      <c r="C970" s="71" t="str">
        <f>IFERROR(_xll.RssMarket($A970,"市場部名称"),"")</f>
        <v/>
      </c>
      <c r="D970" s="55"/>
      <c r="E970" s="55" t="str">
        <f>IFERROR(_xll.RssMarket($A970,"前日比"),"")</f>
        <v/>
      </c>
      <c r="F970" s="75" t="str">
        <f>IFERROR(_xll.RssMarket($A970,"時価総額"),"")</f>
        <v/>
      </c>
      <c r="G970" s="75" t="e">
        <f>T20D35746[[#This Row],[時価総額]]/T20D35746[[#This Row],[現在値]]</f>
        <v>#VALUE!</v>
      </c>
      <c r="H970" s="20"/>
      <c r="I970" s="38"/>
      <c r="J970" s="20"/>
      <c r="K970" s="33"/>
      <c r="N970" s="89"/>
      <c r="O970" s="125" t="e">
        <f>ROUND(
 ((IF(OR(R970="",R970&lt;=0),20,R970)/20)
  *(L970/15))
 /(IFERROR(IF(H970&gt;0,H970,15),15)/15)
 *100,0)</f>
        <v>#REF!</v>
      </c>
      <c r="P970" s="125" t="e">
        <f>ROUND(((R970/20)*(L970/15)*(S970/15)*(1+W970/200))/(H970/15)*100,0)</f>
        <v>#REF!</v>
      </c>
      <c r="Q970" s="147" t="e">
        <f>T20D35746[[#This Row],[スコア⑤]]/T20D35746[[#This Row],[スコア③]]</f>
        <v>#REF!</v>
      </c>
      <c r="R970" s="76" t="e">
        <f>#REF!+#REF!</f>
        <v>#REF!</v>
      </c>
      <c r="W970" s="109" t="e">
        <f>(T20D35746[[#This Row],[現金及び預金（億）]]-T20D35746[[#This Row],[負債（億）]])/T20D35746[[#This Row],[総資産]]*100</f>
        <v>#DIV/0!</v>
      </c>
    </row>
    <row r="971" spans="3:23" x14ac:dyDescent="0.25">
      <c r="C971" s="71" t="str">
        <f>IFERROR(_xll.RssMarket($A971,"市場部名称"),"")</f>
        <v/>
      </c>
      <c r="D971" s="55"/>
      <c r="E971" s="55" t="str">
        <f>IFERROR(_xll.RssMarket($A971,"前日比"),"")</f>
        <v/>
      </c>
      <c r="F971" s="75" t="str">
        <f>IFERROR(_xll.RssMarket($A971,"時価総額"),"")</f>
        <v/>
      </c>
      <c r="G971" s="75" t="e">
        <f>T20D35746[[#This Row],[時価総額]]/T20D35746[[#This Row],[現在値]]</f>
        <v>#VALUE!</v>
      </c>
      <c r="H971" s="20"/>
      <c r="I971" s="38"/>
      <c r="J971" s="20"/>
      <c r="K971" s="33"/>
      <c r="N971" s="89"/>
      <c r="O971" s="125" t="e">
        <f>ROUND(
 ((IF(OR(R971="",R971&lt;=0),20,R971)/20)
  *(L971/15))
 /(IFERROR(IF(H971&gt;0,H971,15),15)/15)
 *100,0)</f>
        <v>#REF!</v>
      </c>
      <c r="P971" s="125" t="e">
        <f>ROUND(((R971/20)*(L971/15)*(S971/15)*(1+W971/200))/(H971/15)*100,0)</f>
        <v>#REF!</v>
      </c>
      <c r="Q971" s="147" t="e">
        <f>T20D35746[[#This Row],[スコア⑤]]/T20D35746[[#This Row],[スコア③]]</f>
        <v>#REF!</v>
      </c>
      <c r="R971" s="76" t="e">
        <f>#REF!+#REF!</f>
        <v>#REF!</v>
      </c>
      <c r="W971" s="109" t="e">
        <f>(T20D35746[[#This Row],[現金及び預金（億）]]-T20D35746[[#This Row],[負債（億）]])/T20D35746[[#This Row],[総資産]]*100</f>
        <v>#DIV/0!</v>
      </c>
    </row>
    <row r="972" spans="3:23" x14ac:dyDescent="0.25">
      <c r="C972" s="71" t="str">
        <f>IFERROR(_xll.RssMarket($A972,"市場部名称"),"")</f>
        <v/>
      </c>
      <c r="D972" s="55"/>
      <c r="E972" s="55" t="str">
        <f>IFERROR(_xll.RssMarket($A972,"前日比"),"")</f>
        <v/>
      </c>
      <c r="F972" s="75" t="str">
        <f>IFERROR(_xll.RssMarket($A972,"時価総額"),"")</f>
        <v/>
      </c>
      <c r="G972" s="75" t="e">
        <f>T20D35746[[#This Row],[時価総額]]/T20D35746[[#This Row],[現在値]]</f>
        <v>#VALUE!</v>
      </c>
      <c r="H972" s="20"/>
      <c r="I972" s="38"/>
      <c r="J972" s="20"/>
      <c r="K972" s="33"/>
      <c r="N972" s="89"/>
      <c r="O972" s="125" t="e">
        <f>ROUND(
 ((IF(OR(R972="",R972&lt;=0),20,R972)/20)
  *(L972/15))
 /(IFERROR(IF(H972&gt;0,H972,15),15)/15)
 *100,0)</f>
        <v>#REF!</v>
      </c>
      <c r="P972" s="125" t="e">
        <f>ROUND(((R972/20)*(L972/15)*(S972/15)*(1+W972/200))/(H972/15)*100,0)</f>
        <v>#REF!</v>
      </c>
      <c r="Q972" s="147" t="e">
        <f>T20D35746[[#This Row],[スコア⑤]]/T20D35746[[#This Row],[スコア③]]</f>
        <v>#REF!</v>
      </c>
      <c r="R972" s="76" t="e">
        <f>#REF!+#REF!</f>
        <v>#REF!</v>
      </c>
      <c r="W972" s="109" t="e">
        <f>(T20D35746[[#This Row],[現金及び預金（億）]]-T20D35746[[#This Row],[負債（億）]])/T20D35746[[#This Row],[総資産]]*100</f>
        <v>#DIV/0!</v>
      </c>
    </row>
    <row r="973" spans="3:23" x14ac:dyDescent="0.25">
      <c r="C973" s="71" t="str">
        <f>IFERROR(_xll.RssMarket($A973,"市場部名称"),"")</f>
        <v/>
      </c>
      <c r="D973" s="55"/>
      <c r="E973" s="55" t="str">
        <f>IFERROR(_xll.RssMarket($A973,"前日比"),"")</f>
        <v/>
      </c>
      <c r="F973" s="75" t="str">
        <f>IFERROR(_xll.RssMarket($A973,"時価総額"),"")</f>
        <v/>
      </c>
      <c r="G973" s="75" t="e">
        <f>T20D35746[[#This Row],[時価総額]]/T20D35746[[#This Row],[現在値]]</f>
        <v>#VALUE!</v>
      </c>
      <c r="H973" s="20"/>
      <c r="I973" s="38"/>
      <c r="J973" s="20"/>
      <c r="K973" s="33"/>
      <c r="N973" s="89"/>
      <c r="O973" s="125" t="e">
        <f>ROUND(
 ((IF(OR(R973="",R973&lt;=0),20,R973)/20)
  *(L973/15))
 /(IFERROR(IF(H973&gt;0,H973,15),15)/15)
 *100,0)</f>
        <v>#REF!</v>
      </c>
      <c r="P973" s="125" t="e">
        <f>ROUND(((R973/20)*(L973/15)*(S973/15)*(1+W973/200))/(H973/15)*100,0)</f>
        <v>#REF!</v>
      </c>
      <c r="Q973" s="147" t="e">
        <f>T20D35746[[#This Row],[スコア⑤]]/T20D35746[[#This Row],[スコア③]]</f>
        <v>#REF!</v>
      </c>
      <c r="R973" s="76" t="e">
        <f>#REF!+#REF!</f>
        <v>#REF!</v>
      </c>
      <c r="W973" s="109" t="e">
        <f>(T20D35746[[#This Row],[現金及び預金（億）]]-T20D35746[[#This Row],[負債（億）]])/T20D35746[[#This Row],[総資産]]*100</f>
        <v>#DIV/0!</v>
      </c>
    </row>
    <row r="974" spans="3:23" x14ac:dyDescent="0.25">
      <c r="C974" s="71" t="str">
        <f>IFERROR(_xll.RssMarket($A974,"市場部名称"),"")</f>
        <v/>
      </c>
      <c r="D974" s="55"/>
      <c r="E974" s="55" t="str">
        <f>IFERROR(_xll.RssMarket($A974,"前日比"),"")</f>
        <v/>
      </c>
      <c r="F974" s="75" t="str">
        <f>IFERROR(_xll.RssMarket($A974,"時価総額"),"")</f>
        <v/>
      </c>
      <c r="G974" s="75" t="e">
        <f>T20D35746[[#This Row],[時価総額]]/T20D35746[[#This Row],[現在値]]</f>
        <v>#VALUE!</v>
      </c>
      <c r="H974" s="20"/>
      <c r="I974" s="38"/>
      <c r="J974" s="20"/>
      <c r="K974" s="33"/>
      <c r="N974" s="89"/>
      <c r="O974" s="125" t="e">
        <f>ROUND(
 ((IF(OR(R974="",R974&lt;=0),20,R974)/20)
  *(L974/15))
 /(IFERROR(IF(H974&gt;0,H974,15),15)/15)
 *100,0)</f>
        <v>#REF!</v>
      </c>
      <c r="P974" s="125" t="e">
        <f>ROUND(((R974/20)*(L974/15)*(S974/15)*(1+W974/200))/(H974/15)*100,0)</f>
        <v>#REF!</v>
      </c>
      <c r="Q974" s="147" t="e">
        <f>T20D35746[[#This Row],[スコア⑤]]/T20D35746[[#This Row],[スコア③]]</f>
        <v>#REF!</v>
      </c>
      <c r="R974" s="76" t="e">
        <f>#REF!+#REF!</f>
        <v>#REF!</v>
      </c>
      <c r="W974" s="109" t="e">
        <f>(T20D35746[[#This Row],[現金及び預金（億）]]-T20D35746[[#This Row],[負債（億）]])/T20D35746[[#This Row],[総資産]]*100</f>
        <v>#DIV/0!</v>
      </c>
    </row>
    <row r="975" spans="3:23" x14ac:dyDescent="0.25">
      <c r="C975" s="71" t="str">
        <f>IFERROR(_xll.RssMarket($A975,"市場部名称"),"")</f>
        <v/>
      </c>
      <c r="D975" s="55"/>
      <c r="E975" s="55" t="str">
        <f>IFERROR(_xll.RssMarket($A975,"前日比"),"")</f>
        <v/>
      </c>
      <c r="F975" s="75" t="str">
        <f>IFERROR(_xll.RssMarket($A975,"時価総額"),"")</f>
        <v/>
      </c>
      <c r="G975" s="75" t="e">
        <f>T20D35746[[#This Row],[時価総額]]/T20D35746[[#This Row],[現在値]]</f>
        <v>#VALUE!</v>
      </c>
      <c r="H975" s="20"/>
      <c r="I975" s="38"/>
      <c r="J975" s="20"/>
      <c r="K975" s="33"/>
      <c r="N975" s="89"/>
      <c r="O975" s="125" t="e">
        <f>ROUND(
 ((IF(OR(R975="",R975&lt;=0),20,R975)/20)
  *(L975/15))
 /(IFERROR(IF(H975&gt;0,H975,15),15)/15)
 *100,0)</f>
        <v>#REF!</v>
      </c>
      <c r="P975" s="125" t="e">
        <f>ROUND(((R975/20)*(L975/15)*(S975/15)*(1+W975/200))/(H975/15)*100,0)</f>
        <v>#REF!</v>
      </c>
      <c r="Q975" s="147" t="e">
        <f>T20D35746[[#This Row],[スコア⑤]]/T20D35746[[#This Row],[スコア③]]</f>
        <v>#REF!</v>
      </c>
      <c r="R975" s="76" t="e">
        <f>#REF!+#REF!</f>
        <v>#REF!</v>
      </c>
      <c r="W975" s="109" t="e">
        <f>(T20D35746[[#This Row],[現金及び預金（億）]]-T20D35746[[#This Row],[負債（億）]])/T20D35746[[#This Row],[総資産]]*100</f>
        <v>#DIV/0!</v>
      </c>
    </row>
    <row r="976" spans="3:23" x14ac:dyDescent="0.25">
      <c r="C976" s="71" t="str">
        <f>IFERROR(_xll.RssMarket($A976,"市場部名称"),"")</f>
        <v/>
      </c>
      <c r="D976" s="55"/>
      <c r="E976" s="55" t="str">
        <f>IFERROR(_xll.RssMarket($A976,"前日比"),"")</f>
        <v/>
      </c>
      <c r="F976" s="75" t="str">
        <f>IFERROR(_xll.RssMarket($A976,"時価総額"),"")</f>
        <v/>
      </c>
      <c r="G976" s="75" t="e">
        <f>T20D35746[[#This Row],[時価総額]]/T20D35746[[#This Row],[現在値]]</f>
        <v>#VALUE!</v>
      </c>
      <c r="H976" s="20"/>
      <c r="I976" s="38"/>
      <c r="J976" s="20"/>
      <c r="K976" s="33"/>
      <c r="N976" s="89"/>
      <c r="O976" s="125" t="e">
        <f>ROUND(
 ((IF(OR(R976="",R976&lt;=0),20,R976)/20)
  *(L976/15))
 /(IFERROR(IF(H976&gt;0,H976,15),15)/15)
 *100,0)</f>
        <v>#REF!</v>
      </c>
      <c r="P976" s="125" t="e">
        <f>ROUND(((R976/20)*(L976/15)*(S976/15)*(1+W976/200))/(H976/15)*100,0)</f>
        <v>#REF!</v>
      </c>
      <c r="Q976" s="147" t="e">
        <f>T20D35746[[#This Row],[スコア⑤]]/T20D35746[[#This Row],[スコア③]]</f>
        <v>#REF!</v>
      </c>
      <c r="R976" s="76" t="e">
        <f>#REF!+#REF!</f>
        <v>#REF!</v>
      </c>
      <c r="W976" s="109" t="e">
        <f>(T20D35746[[#This Row],[現金及び預金（億）]]-T20D35746[[#This Row],[負債（億）]])/T20D35746[[#This Row],[総資産]]*100</f>
        <v>#DIV/0!</v>
      </c>
    </row>
    <row r="977" spans="3:23" x14ac:dyDescent="0.25">
      <c r="C977" s="71" t="str">
        <f>IFERROR(_xll.RssMarket($A977,"市場部名称"),"")</f>
        <v/>
      </c>
      <c r="D977" s="55"/>
      <c r="E977" s="55" t="str">
        <f>IFERROR(_xll.RssMarket($A977,"前日比"),"")</f>
        <v/>
      </c>
      <c r="F977" s="75" t="str">
        <f>IFERROR(_xll.RssMarket($A977,"時価総額"),"")</f>
        <v/>
      </c>
      <c r="G977" s="75" t="e">
        <f>T20D35746[[#This Row],[時価総額]]/T20D35746[[#This Row],[現在値]]</f>
        <v>#VALUE!</v>
      </c>
      <c r="H977" s="20"/>
      <c r="I977" s="38"/>
      <c r="J977" s="20"/>
      <c r="K977" s="33"/>
      <c r="N977" s="89"/>
      <c r="O977" s="125" t="e">
        <f>ROUND(
 ((IF(OR(R977="",R977&lt;=0),20,R977)/20)
  *(L977/15))
 /(IFERROR(IF(H977&gt;0,H977,15),15)/15)
 *100,0)</f>
        <v>#REF!</v>
      </c>
      <c r="P977" s="125" t="e">
        <f>ROUND(((R977/20)*(L977/15)*(S977/15)*(1+W977/200))/(H977/15)*100,0)</f>
        <v>#REF!</v>
      </c>
      <c r="Q977" s="147" t="e">
        <f>T20D35746[[#This Row],[スコア⑤]]/T20D35746[[#This Row],[スコア③]]</f>
        <v>#REF!</v>
      </c>
      <c r="R977" s="76" t="e">
        <f>#REF!+#REF!</f>
        <v>#REF!</v>
      </c>
      <c r="W977" s="109" t="e">
        <f>(T20D35746[[#This Row],[現金及び預金（億）]]-T20D35746[[#This Row],[負債（億）]])/T20D35746[[#This Row],[総資産]]*100</f>
        <v>#DIV/0!</v>
      </c>
    </row>
    <row r="978" spans="3:23" x14ac:dyDescent="0.25">
      <c r="C978" s="71" t="str">
        <f>IFERROR(_xll.RssMarket($A978,"市場部名称"),"")</f>
        <v/>
      </c>
      <c r="D978" s="55"/>
      <c r="E978" s="55" t="str">
        <f>IFERROR(_xll.RssMarket($A978,"前日比"),"")</f>
        <v/>
      </c>
      <c r="F978" s="75" t="str">
        <f>IFERROR(_xll.RssMarket($A978,"時価総額"),"")</f>
        <v/>
      </c>
      <c r="G978" s="75" t="e">
        <f>T20D35746[[#This Row],[時価総額]]/T20D35746[[#This Row],[現在値]]</f>
        <v>#VALUE!</v>
      </c>
      <c r="H978" s="20"/>
      <c r="I978" s="38"/>
      <c r="J978" s="20"/>
      <c r="K978" s="33"/>
      <c r="N978" s="89"/>
      <c r="O978" s="125" t="e">
        <f>ROUND(
 ((IF(OR(R978="",R978&lt;=0),20,R978)/20)
  *(L978/15))
 /(IFERROR(IF(H978&gt;0,H978,15),15)/15)
 *100,0)</f>
        <v>#REF!</v>
      </c>
      <c r="P978" s="125" t="e">
        <f>ROUND(((R978/20)*(L978/15)*(S978/15)*(1+W978/200))/(H978/15)*100,0)</f>
        <v>#REF!</v>
      </c>
      <c r="Q978" s="147" t="e">
        <f>T20D35746[[#This Row],[スコア⑤]]/T20D35746[[#This Row],[スコア③]]</f>
        <v>#REF!</v>
      </c>
      <c r="R978" s="76" t="e">
        <f>#REF!+#REF!</f>
        <v>#REF!</v>
      </c>
      <c r="W978" s="109" t="e">
        <f>(T20D35746[[#This Row],[現金及び預金（億）]]-T20D35746[[#This Row],[負債（億）]])/T20D35746[[#This Row],[総資産]]*100</f>
        <v>#DIV/0!</v>
      </c>
    </row>
    <row r="979" spans="3:23" x14ac:dyDescent="0.25">
      <c r="C979" s="71" t="str">
        <f>IFERROR(_xll.RssMarket($A979,"市場部名称"),"")</f>
        <v/>
      </c>
      <c r="D979" s="55"/>
      <c r="E979" s="55" t="str">
        <f>IFERROR(_xll.RssMarket($A979,"前日比"),"")</f>
        <v/>
      </c>
      <c r="F979" s="75" t="str">
        <f>IFERROR(_xll.RssMarket($A979,"時価総額"),"")</f>
        <v/>
      </c>
      <c r="G979" s="75" t="e">
        <f>T20D35746[[#This Row],[時価総額]]/T20D35746[[#This Row],[現在値]]</f>
        <v>#VALUE!</v>
      </c>
      <c r="H979" s="20"/>
      <c r="I979" s="38"/>
      <c r="J979" s="20"/>
      <c r="K979" s="33"/>
      <c r="N979" s="89"/>
      <c r="O979" s="125" t="e">
        <f>ROUND(
 ((IF(OR(R979="",R979&lt;=0),20,R979)/20)
  *(L979/15))
 /(IFERROR(IF(H979&gt;0,H979,15),15)/15)
 *100,0)</f>
        <v>#REF!</v>
      </c>
      <c r="P979" s="125" t="e">
        <f>ROUND(((R979/20)*(L979/15)*(S979/15)*(1+W979/200))/(H979/15)*100,0)</f>
        <v>#REF!</v>
      </c>
      <c r="Q979" s="147" t="e">
        <f>T20D35746[[#This Row],[スコア⑤]]/T20D35746[[#This Row],[スコア③]]</f>
        <v>#REF!</v>
      </c>
      <c r="R979" s="76" t="e">
        <f>#REF!+#REF!</f>
        <v>#REF!</v>
      </c>
      <c r="W979" s="109" t="e">
        <f>(T20D35746[[#This Row],[現金及び預金（億）]]-T20D35746[[#This Row],[負債（億）]])/T20D35746[[#This Row],[総資産]]*100</f>
        <v>#DIV/0!</v>
      </c>
    </row>
    <row r="980" spans="3:23" x14ac:dyDescent="0.25">
      <c r="C980" s="71" t="str">
        <f>IFERROR(_xll.RssMarket($A980,"市場部名称"),"")</f>
        <v/>
      </c>
      <c r="D980" s="55"/>
      <c r="E980" s="55" t="str">
        <f>IFERROR(_xll.RssMarket($A980,"前日比"),"")</f>
        <v/>
      </c>
      <c r="F980" s="75" t="str">
        <f>IFERROR(_xll.RssMarket($A980,"時価総額"),"")</f>
        <v/>
      </c>
      <c r="G980" s="75" t="e">
        <f>T20D35746[[#This Row],[時価総額]]/T20D35746[[#This Row],[現在値]]</f>
        <v>#VALUE!</v>
      </c>
      <c r="H980" s="20"/>
      <c r="I980" s="38"/>
      <c r="J980" s="20"/>
      <c r="K980" s="33"/>
      <c r="N980" s="89"/>
      <c r="O980" s="125" t="e">
        <f>ROUND(
 ((IF(OR(R980="",R980&lt;=0),20,R980)/20)
  *(L980/15))
 /(IFERROR(IF(H980&gt;0,H980,15),15)/15)
 *100,0)</f>
        <v>#REF!</v>
      </c>
      <c r="P980" s="125" t="e">
        <f>ROUND(((R980/20)*(L980/15)*(S980/15)*(1+W980/200))/(H980/15)*100,0)</f>
        <v>#REF!</v>
      </c>
      <c r="Q980" s="147" t="e">
        <f>T20D35746[[#This Row],[スコア⑤]]/T20D35746[[#This Row],[スコア③]]</f>
        <v>#REF!</v>
      </c>
      <c r="R980" s="76" t="e">
        <f>#REF!+#REF!</f>
        <v>#REF!</v>
      </c>
      <c r="W980" s="109" t="e">
        <f>(T20D35746[[#This Row],[現金及び預金（億）]]-T20D35746[[#This Row],[負債（億）]])/T20D35746[[#This Row],[総資産]]*100</f>
        <v>#DIV/0!</v>
      </c>
    </row>
    <row r="981" spans="3:23" x14ac:dyDescent="0.25">
      <c r="C981" s="71" t="str">
        <f>IFERROR(_xll.RssMarket($A981,"市場部名称"),"")</f>
        <v/>
      </c>
      <c r="D981" s="55"/>
      <c r="E981" s="55" t="str">
        <f>IFERROR(_xll.RssMarket($A981,"前日比"),"")</f>
        <v/>
      </c>
      <c r="F981" s="75" t="str">
        <f>IFERROR(_xll.RssMarket($A981,"時価総額"),"")</f>
        <v/>
      </c>
      <c r="G981" s="75" t="e">
        <f>T20D35746[[#This Row],[時価総額]]/T20D35746[[#This Row],[現在値]]</f>
        <v>#VALUE!</v>
      </c>
      <c r="H981" s="20"/>
      <c r="I981" s="38"/>
      <c r="J981" s="20"/>
      <c r="K981" s="33"/>
      <c r="N981" s="89"/>
      <c r="O981" s="125" t="e">
        <f>ROUND(
 ((IF(OR(R981="",R981&lt;=0),20,R981)/20)
  *(L981/15))
 /(IFERROR(IF(H981&gt;0,H981,15),15)/15)
 *100,0)</f>
        <v>#REF!</v>
      </c>
      <c r="P981" s="125" t="e">
        <f>ROUND(((R981/20)*(L981/15)*(S981/15)*(1+W981/200))/(H981/15)*100,0)</f>
        <v>#REF!</v>
      </c>
      <c r="Q981" s="147" t="e">
        <f>T20D35746[[#This Row],[スコア⑤]]/T20D35746[[#This Row],[スコア③]]</f>
        <v>#REF!</v>
      </c>
      <c r="R981" s="76" t="e">
        <f>#REF!+#REF!</f>
        <v>#REF!</v>
      </c>
      <c r="W981" s="109" t="e">
        <f>(T20D35746[[#This Row],[現金及び預金（億）]]-T20D35746[[#This Row],[負債（億）]])/T20D35746[[#This Row],[総資産]]*100</f>
        <v>#DIV/0!</v>
      </c>
    </row>
    <row r="982" spans="3:23" x14ac:dyDescent="0.25">
      <c r="C982" s="71" t="str">
        <f>IFERROR(_xll.RssMarket($A982,"市場部名称"),"")</f>
        <v/>
      </c>
      <c r="D982" s="55"/>
      <c r="E982" s="55" t="str">
        <f>IFERROR(_xll.RssMarket($A982,"前日比"),"")</f>
        <v/>
      </c>
      <c r="F982" s="75" t="str">
        <f>IFERROR(_xll.RssMarket($A982,"時価総額"),"")</f>
        <v/>
      </c>
      <c r="G982" s="75" t="e">
        <f>T20D35746[[#This Row],[時価総額]]/T20D35746[[#This Row],[現在値]]</f>
        <v>#VALUE!</v>
      </c>
      <c r="H982" s="20"/>
      <c r="I982" s="38"/>
      <c r="J982" s="20"/>
      <c r="K982" s="33"/>
      <c r="N982" s="89"/>
      <c r="O982" s="125" t="e">
        <f>ROUND(
 ((IF(OR(R982="",R982&lt;=0),20,R982)/20)
  *(L982/15))
 /(IFERROR(IF(H982&gt;0,H982,15),15)/15)
 *100,0)</f>
        <v>#REF!</v>
      </c>
      <c r="P982" s="125" t="e">
        <f>ROUND(((R982/20)*(L982/15)*(S982/15)*(1+W982/200))/(H982/15)*100,0)</f>
        <v>#REF!</v>
      </c>
      <c r="Q982" s="147" t="e">
        <f>T20D35746[[#This Row],[スコア⑤]]/T20D35746[[#This Row],[スコア③]]</f>
        <v>#REF!</v>
      </c>
      <c r="R982" s="76" t="e">
        <f>#REF!+#REF!</f>
        <v>#REF!</v>
      </c>
      <c r="W982" s="109" t="e">
        <f>(T20D35746[[#This Row],[現金及び預金（億）]]-T20D35746[[#This Row],[負債（億）]])/T20D35746[[#This Row],[総資産]]*100</f>
        <v>#DIV/0!</v>
      </c>
    </row>
    <row r="983" spans="3:23" x14ac:dyDescent="0.25">
      <c r="C983" s="71" t="str">
        <f>IFERROR(_xll.RssMarket($A983,"市場部名称"),"")</f>
        <v/>
      </c>
      <c r="D983" s="55"/>
      <c r="E983" s="55" t="str">
        <f>IFERROR(_xll.RssMarket($A983,"前日比"),"")</f>
        <v/>
      </c>
      <c r="F983" s="75" t="str">
        <f>IFERROR(_xll.RssMarket($A983,"時価総額"),"")</f>
        <v/>
      </c>
      <c r="G983" s="75" t="e">
        <f>T20D35746[[#This Row],[時価総額]]/T20D35746[[#This Row],[現在値]]</f>
        <v>#VALUE!</v>
      </c>
      <c r="H983" s="20"/>
      <c r="I983" s="38"/>
      <c r="J983" s="20"/>
      <c r="K983" s="33"/>
      <c r="N983" s="89"/>
      <c r="O983" s="125" t="e">
        <f>ROUND(
 ((IF(OR(R983="",R983&lt;=0),20,R983)/20)
  *(L983/15))
 /(IFERROR(IF(H983&gt;0,H983,15),15)/15)
 *100,0)</f>
        <v>#REF!</v>
      </c>
      <c r="P983" s="125" t="e">
        <f>ROUND(((R983/20)*(L983/15)*(S983/15)*(1+W983/200))/(H983/15)*100,0)</f>
        <v>#REF!</v>
      </c>
      <c r="Q983" s="147" t="e">
        <f>T20D35746[[#This Row],[スコア⑤]]/T20D35746[[#This Row],[スコア③]]</f>
        <v>#REF!</v>
      </c>
      <c r="R983" s="76" t="e">
        <f>#REF!+#REF!</f>
        <v>#REF!</v>
      </c>
      <c r="W983" s="109" t="e">
        <f>(T20D35746[[#This Row],[現金及び預金（億）]]-T20D35746[[#This Row],[負債（億）]])/T20D35746[[#This Row],[総資産]]*100</f>
        <v>#DIV/0!</v>
      </c>
    </row>
    <row r="984" spans="3:23" x14ac:dyDescent="0.25">
      <c r="C984" s="71" t="str">
        <f>IFERROR(_xll.RssMarket($A984,"市場部名称"),"")</f>
        <v/>
      </c>
      <c r="D984" s="55"/>
      <c r="E984" s="55" t="str">
        <f>IFERROR(_xll.RssMarket($A984,"前日比"),"")</f>
        <v/>
      </c>
      <c r="F984" s="75" t="str">
        <f>IFERROR(_xll.RssMarket($A984,"時価総額"),"")</f>
        <v/>
      </c>
      <c r="G984" s="75" t="e">
        <f>T20D35746[[#This Row],[時価総額]]/T20D35746[[#This Row],[現在値]]</f>
        <v>#VALUE!</v>
      </c>
      <c r="H984" s="20"/>
      <c r="I984" s="38"/>
      <c r="J984" s="20"/>
      <c r="K984" s="33"/>
      <c r="N984" s="89"/>
      <c r="O984" s="125" t="e">
        <f>ROUND(
 ((IF(OR(R984="",R984&lt;=0),20,R984)/20)
  *(L984/15))
 /(IFERROR(IF(H984&gt;0,H984,15),15)/15)
 *100,0)</f>
        <v>#REF!</v>
      </c>
      <c r="P984" s="125" t="e">
        <f>ROUND(((R984/20)*(L984/15)*(S984/15)*(1+W984/200))/(H984/15)*100,0)</f>
        <v>#REF!</v>
      </c>
      <c r="Q984" s="147" t="e">
        <f>T20D35746[[#This Row],[スコア⑤]]/T20D35746[[#This Row],[スコア③]]</f>
        <v>#REF!</v>
      </c>
      <c r="R984" s="76" t="e">
        <f>#REF!+#REF!</f>
        <v>#REF!</v>
      </c>
      <c r="W984" s="109" t="e">
        <f>(T20D35746[[#This Row],[現金及び預金（億）]]-T20D35746[[#This Row],[負債（億）]])/T20D35746[[#This Row],[総資産]]*100</f>
        <v>#DIV/0!</v>
      </c>
    </row>
    <row r="985" spans="3:23" x14ac:dyDescent="0.25">
      <c r="C985" s="71" t="str">
        <f>IFERROR(_xll.RssMarket($A985,"市場部名称"),"")</f>
        <v/>
      </c>
      <c r="D985" s="55"/>
      <c r="E985" s="55" t="str">
        <f>IFERROR(_xll.RssMarket($A985,"前日比"),"")</f>
        <v/>
      </c>
      <c r="F985" s="75" t="str">
        <f>IFERROR(_xll.RssMarket($A985,"時価総額"),"")</f>
        <v/>
      </c>
      <c r="G985" s="75" t="e">
        <f>T20D35746[[#This Row],[時価総額]]/T20D35746[[#This Row],[現在値]]</f>
        <v>#VALUE!</v>
      </c>
      <c r="H985" s="20"/>
      <c r="I985" s="38"/>
      <c r="J985" s="20"/>
      <c r="K985" s="33"/>
      <c r="N985" s="89"/>
      <c r="O985" s="125" t="e">
        <f>ROUND(
 ((IF(OR(R985="",R985&lt;=0),20,R985)/20)
  *(L985/15))
 /(IFERROR(IF(H985&gt;0,H985,15),15)/15)
 *100,0)</f>
        <v>#REF!</v>
      </c>
      <c r="P985" s="125" t="e">
        <f>ROUND(((R985/20)*(L985/15)*(S985/15)*(1+W985/200))/(H985/15)*100,0)</f>
        <v>#REF!</v>
      </c>
      <c r="Q985" s="147" t="e">
        <f>T20D35746[[#This Row],[スコア⑤]]/T20D35746[[#This Row],[スコア③]]</f>
        <v>#REF!</v>
      </c>
      <c r="R985" s="76" t="e">
        <f>#REF!+#REF!</f>
        <v>#REF!</v>
      </c>
      <c r="W985" s="109" t="e">
        <f>(T20D35746[[#This Row],[現金及び預金（億）]]-T20D35746[[#This Row],[負債（億）]])/T20D35746[[#This Row],[総資産]]*100</f>
        <v>#DIV/0!</v>
      </c>
    </row>
    <row r="986" spans="3:23" x14ac:dyDescent="0.25">
      <c r="C986" s="71" t="str">
        <f>IFERROR(_xll.RssMarket($A986,"市場部名称"),"")</f>
        <v/>
      </c>
      <c r="D986" s="55"/>
      <c r="E986" s="55" t="str">
        <f>IFERROR(_xll.RssMarket($A986,"前日比"),"")</f>
        <v/>
      </c>
      <c r="F986" s="75" t="str">
        <f>IFERROR(_xll.RssMarket($A986,"時価総額"),"")</f>
        <v/>
      </c>
      <c r="G986" s="75" t="e">
        <f>T20D35746[[#This Row],[時価総額]]/T20D35746[[#This Row],[現在値]]</f>
        <v>#VALUE!</v>
      </c>
      <c r="H986" s="20"/>
      <c r="I986" s="38"/>
      <c r="J986" s="20"/>
      <c r="K986" s="33"/>
      <c r="N986" s="89"/>
      <c r="O986" s="125" t="e">
        <f>ROUND(
 ((IF(OR(R986="",R986&lt;=0),20,R986)/20)
  *(L986/15))
 /(IFERROR(IF(H986&gt;0,H986,15),15)/15)
 *100,0)</f>
        <v>#REF!</v>
      </c>
      <c r="P986" s="125" t="e">
        <f>ROUND(((R986/20)*(L986/15)*(S986/15)*(1+W986/200))/(H986/15)*100,0)</f>
        <v>#REF!</v>
      </c>
      <c r="Q986" s="147" t="e">
        <f>T20D35746[[#This Row],[スコア⑤]]/T20D35746[[#This Row],[スコア③]]</f>
        <v>#REF!</v>
      </c>
      <c r="R986" s="76" t="e">
        <f>#REF!+#REF!</f>
        <v>#REF!</v>
      </c>
      <c r="W986" s="109" t="e">
        <f>(T20D35746[[#This Row],[現金及び預金（億）]]-T20D35746[[#This Row],[負債（億）]])/T20D35746[[#This Row],[総資産]]*100</f>
        <v>#DIV/0!</v>
      </c>
    </row>
    <row r="987" spans="3:23" x14ac:dyDescent="0.25">
      <c r="C987" s="71" t="str">
        <f>IFERROR(_xll.RssMarket($A987,"市場部名称"),"")</f>
        <v/>
      </c>
      <c r="D987" s="55"/>
      <c r="E987" s="55" t="str">
        <f>IFERROR(_xll.RssMarket($A987,"前日比"),"")</f>
        <v/>
      </c>
      <c r="F987" s="75" t="str">
        <f>IFERROR(_xll.RssMarket($A987,"時価総額"),"")</f>
        <v/>
      </c>
      <c r="G987" s="75" t="e">
        <f>T20D35746[[#This Row],[時価総額]]/T20D35746[[#This Row],[現在値]]</f>
        <v>#VALUE!</v>
      </c>
      <c r="H987" s="20"/>
      <c r="I987" s="38"/>
      <c r="J987" s="20"/>
      <c r="K987" s="33"/>
      <c r="N987" s="89"/>
      <c r="O987" s="125" t="e">
        <f>ROUND(
 ((IF(OR(R987="",R987&lt;=0),20,R987)/20)
  *(L987/15))
 /(IFERROR(IF(H987&gt;0,H987,15),15)/15)
 *100,0)</f>
        <v>#REF!</v>
      </c>
      <c r="P987" s="125" t="e">
        <f>ROUND(((R987/20)*(L987/15)*(S987/15)*(1+W987/200))/(H987/15)*100,0)</f>
        <v>#REF!</v>
      </c>
      <c r="Q987" s="147" t="e">
        <f>T20D35746[[#This Row],[スコア⑤]]/T20D35746[[#This Row],[スコア③]]</f>
        <v>#REF!</v>
      </c>
      <c r="R987" s="76" t="e">
        <f>#REF!+#REF!</f>
        <v>#REF!</v>
      </c>
      <c r="W987" s="109" t="e">
        <f>(T20D35746[[#This Row],[現金及び預金（億）]]-T20D35746[[#This Row],[負債（億）]])/T20D35746[[#This Row],[総資産]]*100</f>
        <v>#DIV/0!</v>
      </c>
    </row>
    <row r="988" spans="3:23" x14ac:dyDescent="0.25">
      <c r="C988" s="71" t="str">
        <f>IFERROR(_xll.RssMarket($A988,"市場部名称"),"")</f>
        <v/>
      </c>
      <c r="D988" s="55"/>
      <c r="E988" s="55" t="str">
        <f>IFERROR(_xll.RssMarket($A988,"前日比"),"")</f>
        <v/>
      </c>
      <c r="F988" s="75" t="str">
        <f>IFERROR(_xll.RssMarket($A988,"時価総額"),"")</f>
        <v/>
      </c>
      <c r="G988" s="75" t="e">
        <f>T20D35746[[#This Row],[時価総額]]/T20D35746[[#This Row],[現在値]]</f>
        <v>#VALUE!</v>
      </c>
      <c r="H988" s="20"/>
      <c r="I988" s="38"/>
      <c r="J988" s="20"/>
      <c r="K988" s="33"/>
      <c r="N988" s="89"/>
      <c r="O988" s="125" t="e">
        <f>ROUND(
 ((IF(OR(R988="",R988&lt;=0),20,R988)/20)
  *(L988/15))
 /(IFERROR(IF(H988&gt;0,H988,15),15)/15)
 *100,0)</f>
        <v>#REF!</v>
      </c>
      <c r="P988" s="125" t="e">
        <f>ROUND(((R988/20)*(L988/15)*(S988/15)*(1+W988/200))/(H988/15)*100,0)</f>
        <v>#REF!</v>
      </c>
      <c r="Q988" s="147" t="e">
        <f>T20D35746[[#This Row],[スコア⑤]]/T20D35746[[#This Row],[スコア③]]</f>
        <v>#REF!</v>
      </c>
      <c r="R988" s="76" t="e">
        <f>#REF!+#REF!</f>
        <v>#REF!</v>
      </c>
      <c r="W988" s="109" t="e">
        <f>(T20D35746[[#This Row],[現金及び預金（億）]]-T20D35746[[#This Row],[負債（億）]])/T20D35746[[#This Row],[総資産]]*100</f>
        <v>#DIV/0!</v>
      </c>
    </row>
    <row r="989" spans="3:23" x14ac:dyDescent="0.25">
      <c r="C989" s="71" t="str">
        <f>IFERROR(_xll.RssMarket($A989,"市場部名称"),"")</f>
        <v/>
      </c>
      <c r="D989" s="55"/>
      <c r="E989" s="55" t="str">
        <f>IFERROR(_xll.RssMarket($A989,"前日比"),"")</f>
        <v/>
      </c>
      <c r="F989" s="75" t="str">
        <f>IFERROR(_xll.RssMarket($A989,"時価総額"),"")</f>
        <v/>
      </c>
      <c r="G989" s="75" t="e">
        <f>T20D35746[[#This Row],[時価総額]]/T20D35746[[#This Row],[現在値]]</f>
        <v>#VALUE!</v>
      </c>
      <c r="H989" s="20"/>
      <c r="I989" s="38"/>
      <c r="J989" s="20"/>
      <c r="K989" s="33"/>
      <c r="N989" s="89"/>
      <c r="O989" s="125" t="e">
        <f>ROUND(
 ((IF(OR(R989="",R989&lt;=0),20,R989)/20)
  *(L989/15))
 /(IFERROR(IF(H989&gt;0,H989,15),15)/15)
 *100,0)</f>
        <v>#REF!</v>
      </c>
      <c r="P989" s="125" t="e">
        <f>ROUND(((R989/20)*(L989/15)*(S989/15)*(1+W989/200))/(H989/15)*100,0)</f>
        <v>#REF!</v>
      </c>
      <c r="Q989" s="147" t="e">
        <f>T20D35746[[#This Row],[スコア⑤]]/T20D35746[[#This Row],[スコア③]]</f>
        <v>#REF!</v>
      </c>
      <c r="R989" s="76" t="e">
        <f>#REF!+#REF!</f>
        <v>#REF!</v>
      </c>
      <c r="W989" s="109" t="e">
        <f>(T20D35746[[#This Row],[現金及び預金（億）]]-T20D35746[[#This Row],[負債（億）]])/T20D35746[[#This Row],[総資産]]*100</f>
        <v>#DIV/0!</v>
      </c>
    </row>
    <row r="990" spans="3:23" x14ac:dyDescent="0.25">
      <c r="C990" s="71" t="str">
        <f>IFERROR(_xll.RssMarket($A990,"市場部名称"),"")</f>
        <v/>
      </c>
      <c r="D990" s="55"/>
      <c r="E990" s="55" t="str">
        <f>IFERROR(_xll.RssMarket($A990,"前日比"),"")</f>
        <v/>
      </c>
      <c r="F990" s="75" t="str">
        <f>IFERROR(_xll.RssMarket($A990,"時価総額"),"")</f>
        <v/>
      </c>
      <c r="G990" s="75" t="e">
        <f>T20D35746[[#This Row],[時価総額]]/T20D35746[[#This Row],[現在値]]</f>
        <v>#VALUE!</v>
      </c>
      <c r="H990" s="20"/>
      <c r="I990" s="38"/>
      <c r="J990" s="20"/>
      <c r="K990" s="33"/>
      <c r="N990" s="89"/>
      <c r="O990" s="125" t="e">
        <f>ROUND(
 ((IF(OR(R990="",R990&lt;=0),20,R990)/20)
  *(L990/15))
 /(IFERROR(IF(H990&gt;0,H990,15),15)/15)
 *100,0)</f>
        <v>#REF!</v>
      </c>
      <c r="P990" s="125" t="e">
        <f>ROUND(((R990/20)*(L990/15)*(S990/15)*(1+W990/200))/(H990/15)*100,0)</f>
        <v>#REF!</v>
      </c>
      <c r="Q990" s="147" t="e">
        <f>T20D35746[[#This Row],[スコア⑤]]/T20D35746[[#This Row],[スコア③]]</f>
        <v>#REF!</v>
      </c>
      <c r="R990" s="76" t="e">
        <f>#REF!+#REF!</f>
        <v>#REF!</v>
      </c>
      <c r="W990" s="109" t="e">
        <f>(T20D35746[[#This Row],[現金及び預金（億）]]-T20D35746[[#This Row],[負債（億）]])/T20D35746[[#This Row],[総資産]]*100</f>
        <v>#DIV/0!</v>
      </c>
    </row>
    <row r="991" spans="3:23" x14ac:dyDescent="0.25">
      <c r="C991" s="71" t="str">
        <f>IFERROR(_xll.RssMarket($A991,"市場部名称"),"")</f>
        <v/>
      </c>
      <c r="D991" s="55"/>
      <c r="E991" s="55" t="str">
        <f>IFERROR(_xll.RssMarket($A991,"前日比"),"")</f>
        <v/>
      </c>
      <c r="F991" s="75" t="str">
        <f>IFERROR(_xll.RssMarket($A991,"時価総額"),"")</f>
        <v/>
      </c>
      <c r="G991" s="75" t="e">
        <f>T20D35746[[#This Row],[時価総額]]/T20D35746[[#This Row],[現在値]]</f>
        <v>#VALUE!</v>
      </c>
      <c r="H991" s="20"/>
      <c r="I991" s="38"/>
      <c r="J991" s="20"/>
      <c r="K991" s="33"/>
      <c r="N991" s="89"/>
      <c r="O991" s="125" t="e">
        <f>ROUND(
 ((IF(OR(R991="",R991&lt;=0),20,R991)/20)
  *(L991/15))
 /(IFERROR(IF(H991&gt;0,H991,15),15)/15)
 *100,0)</f>
        <v>#REF!</v>
      </c>
      <c r="P991" s="125" t="e">
        <f>ROUND(((R991/20)*(L991/15)*(S991/15)*(1+W991/200))/(H991/15)*100,0)</f>
        <v>#REF!</v>
      </c>
      <c r="Q991" s="147" t="e">
        <f>T20D35746[[#This Row],[スコア⑤]]/T20D35746[[#This Row],[スコア③]]</f>
        <v>#REF!</v>
      </c>
      <c r="R991" s="76" t="e">
        <f>#REF!+#REF!</f>
        <v>#REF!</v>
      </c>
      <c r="W991" s="109" t="e">
        <f>(T20D35746[[#This Row],[現金及び預金（億）]]-T20D35746[[#This Row],[負債（億）]])/T20D35746[[#This Row],[総資産]]*100</f>
        <v>#DIV/0!</v>
      </c>
    </row>
    <row r="992" spans="3:23" x14ac:dyDescent="0.25">
      <c r="C992" s="71" t="str">
        <f>IFERROR(_xll.RssMarket($A992,"市場部名称"),"")</f>
        <v/>
      </c>
      <c r="D992" s="55"/>
      <c r="E992" s="55" t="str">
        <f>IFERROR(_xll.RssMarket($A992,"前日比"),"")</f>
        <v/>
      </c>
      <c r="F992" s="75" t="str">
        <f>IFERROR(_xll.RssMarket($A992,"時価総額"),"")</f>
        <v/>
      </c>
      <c r="G992" s="75" t="e">
        <f>T20D35746[[#This Row],[時価総額]]/T20D35746[[#This Row],[現在値]]</f>
        <v>#VALUE!</v>
      </c>
      <c r="H992" s="20"/>
      <c r="I992" s="38"/>
      <c r="J992" s="20"/>
      <c r="K992" s="33"/>
      <c r="N992" s="89"/>
      <c r="O992" s="125" t="e">
        <f>ROUND(
 ((IF(OR(R992="",R992&lt;=0),20,R992)/20)
  *(L992/15))
 /(IFERROR(IF(H992&gt;0,H992,15),15)/15)
 *100,0)</f>
        <v>#REF!</v>
      </c>
      <c r="P992" s="125" t="e">
        <f>ROUND(((R992/20)*(L992/15)*(S992/15)*(1+W992/200))/(H992/15)*100,0)</f>
        <v>#REF!</v>
      </c>
      <c r="Q992" s="147" t="e">
        <f>T20D35746[[#This Row],[スコア⑤]]/T20D35746[[#This Row],[スコア③]]</f>
        <v>#REF!</v>
      </c>
      <c r="R992" s="76" t="e">
        <f>#REF!+#REF!</f>
        <v>#REF!</v>
      </c>
      <c r="W992" s="109" t="e">
        <f>(T20D35746[[#This Row],[現金及び預金（億）]]-T20D35746[[#This Row],[負債（億）]])/T20D35746[[#This Row],[総資産]]*100</f>
        <v>#DIV/0!</v>
      </c>
    </row>
    <row r="993" spans="3:23" x14ac:dyDescent="0.25">
      <c r="C993" s="71" t="str">
        <f>IFERROR(_xll.RssMarket($A993,"市場部名称"),"")</f>
        <v/>
      </c>
      <c r="D993" s="55"/>
      <c r="E993" s="55" t="str">
        <f>IFERROR(_xll.RssMarket($A993,"前日比"),"")</f>
        <v/>
      </c>
      <c r="F993" s="75" t="str">
        <f>IFERROR(_xll.RssMarket($A993,"時価総額"),"")</f>
        <v/>
      </c>
      <c r="G993" s="75" t="e">
        <f>T20D35746[[#This Row],[時価総額]]/T20D35746[[#This Row],[現在値]]</f>
        <v>#VALUE!</v>
      </c>
      <c r="H993" s="20"/>
      <c r="I993" s="38"/>
      <c r="J993" s="20"/>
      <c r="K993" s="33"/>
      <c r="N993" s="89"/>
      <c r="O993" s="125" t="e">
        <f>ROUND(
 ((IF(OR(R993="",R993&lt;=0),20,R993)/20)
  *(L993/15))
 /(IFERROR(IF(H993&gt;0,H993,15),15)/15)
 *100,0)</f>
        <v>#REF!</v>
      </c>
      <c r="P993" s="125" t="e">
        <f>ROUND(((R993/20)*(L993/15)*(S993/15)*(1+W993/200))/(H993/15)*100,0)</f>
        <v>#REF!</v>
      </c>
      <c r="Q993" s="147" t="e">
        <f>T20D35746[[#This Row],[スコア⑤]]/T20D35746[[#This Row],[スコア③]]</f>
        <v>#REF!</v>
      </c>
      <c r="R993" s="76" t="e">
        <f>#REF!+#REF!</f>
        <v>#REF!</v>
      </c>
      <c r="W993" s="109" t="e">
        <f>(T20D35746[[#This Row],[現金及び預金（億）]]-T20D35746[[#This Row],[負債（億）]])/T20D35746[[#This Row],[総資産]]*100</f>
        <v>#DIV/0!</v>
      </c>
    </row>
    <row r="994" spans="3:23" x14ac:dyDescent="0.25">
      <c r="C994" s="71" t="str">
        <f>IFERROR(_xll.RssMarket($A994,"市場部名称"),"")</f>
        <v/>
      </c>
      <c r="D994" s="55"/>
      <c r="E994" s="55" t="str">
        <f>IFERROR(_xll.RssMarket($A994,"前日比"),"")</f>
        <v/>
      </c>
      <c r="F994" s="75" t="str">
        <f>IFERROR(_xll.RssMarket($A994,"時価総額"),"")</f>
        <v/>
      </c>
      <c r="G994" s="75" t="e">
        <f>T20D35746[[#This Row],[時価総額]]/T20D35746[[#This Row],[現在値]]</f>
        <v>#VALUE!</v>
      </c>
      <c r="H994" s="20"/>
      <c r="I994" s="38"/>
      <c r="J994" s="20"/>
      <c r="K994" s="33"/>
      <c r="N994" s="89"/>
      <c r="O994" s="125" t="e">
        <f>ROUND(
 ((IF(OR(R994="",R994&lt;=0),20,R994)/20)
  *(L994/15))
 /(IFERROR(IF(H994&gt;0,H994,15),15)/15)
 *100,0)</f>
        <v>#REF!</v>
      </c>
      <c r="P994" s="125" t="e">
        <f>ROUND(((R994/20)*(L994/15)*(S994/15)*(1+W994/200))/(H994/15)*100,0)</f>
        <v>#REF!</v>
      </c>
      <c r="Q994" s="147" t="e">
        <f>T20D35746[[#This Row],[スコア⑤]]/T20D35746[[#This Row],[スコア③]]</f>
        <v>#REF!</v>
      </c>
      <c r="R994" s="76" t="e">
        <f>#REF!+#REF!</f>
        <v>#REF!</v>
      </c>
      <c r="W994" s="109" t="e">
        <f>(T20D35746[[#This Row],[現金及び預金（億）]]-T20D35746[[#This Row],[負債（億）]])/T20D35746[[#This Row],[総資産]]*100</f>
        <v>#DIV/0!</v>
      </c>
    </row>
    <row r="995" spans="3:23" x14ac:dyDescent="0.25">
      <c r="C995" s="71" t="str">
        <f>IFERROR(_xll.RssMarket($A995,"市場部名称"),"")</f>
        <v/>
      </c>
      <c r="D995" s="55"/>
      <c r="E995" s="55" t="str">
        <f>IFERROR(_xll.RssMarket($A995,"前日比"),"")</f>
        <v/>
      </c>
      <c r="F995" s="75" t="str">
        <f>IFERROR(_xll.RssMarket($A995,"時価総額"),"")</f>
        <v/>
      </c>
      <c r="G995" s="75" t="e">
        <f>T20D35746[[#This Row],[時価総額]]/T20D35746[[#This Row],[現在値]]</f>
        <v>#VALUE!</v>
      </c>
      <c r="H995" s="20"/>
      <c r="I995" s="38"/>
      <c r="J995" s="20"/>
      <c r="K995" s="33"/>
      <c r="N995" s="89"/>
      <c r="O995" s="125" t="e">
        <f>ROUND(
 ((IF(OR(R995="",R995&lt;=0),20,R995)/20)
  *(L995/15))
 /(IFERROR(IF(H995&gt;0,H995,15),15)/15)
 *100,0)</f>
        <v>#REF!</v>
      </c>
      <c r="P995" s="125" t="e">
        <f>ROUND(((R995/20)*(L995/15)*(S995/15)*(1+W995/200))/(H995/15)*100,0)</f>
        <v>#REF!</v>
      </c>
      <c r="Q995" s="147" t="e">
        <f>T20D35746[[#This Row],[スコア⑤]]/T20D35746[[#This Row],[スコア③]]</f>
        <v>#REF!</v>
      </c>
      <c r="R995" s="76" t="e">
        <f>#REF!+#REF!</f>
        <v>#REF!</v>
      </c>
      <c r="W995" s="109" t="e">
        <f>(T20D35746[[#This Row],[現金及び預金（億）]]-T20D35746[[#This Row],[負債（億）]])/T20D35746[[#This Row],[総資産]]*100</f>
        <v>#DIV/0!</v>
      </c>
    </row>
    <row r="996" spans="3:23" x14ac:dyDescent="0.25">
      <c r="C996" s="71" t="str">
        <f>IFERROR(_xll.RssMarket($A996,"市場部名称"),"")</f>
        <v/>
      </c>
      <c r="D996" s="55"/>
      <c r="E996" s="55" t="str">
        <f>IFERROR(_xll.RssMarket($A996,"前日比"),"")</f>
        <v/>
      </c>
      <c r="F996" s="75" t="str">
        <f>IFERROR(_xll.RssMarket($A996,"時価総額"),"")</f>
        <v/>
      </c>
      <c r="G996" s="75" t="e">
        <f>T20D35746[[#This Row],[時価総額]]/T20D35746[[#This Row],[現在値]]</f>
        <v>#VALUE!</v>
      </c>
      <c r="H996" s="20"/>
      <c r="I996" s="38"/>
      <c r="J996" s="20"/>
      <c r="K996" s="33"/>
      <c r="N996" s="89"/>
      <c r="O996" s="125" t="e">
        <f>ROUND(
 ((IF(OR(R996="",R996&lt;=0),20,R996)/20)
  *(L996/15))
 /(IFERROR(IF(H996&gt;0,H996,15),15)/15)
 *100,0)</f>
        <v>#REF!</v>
      </c>
      <c r="P996" s="125" t="e">
        <f>ROUND(((R996/20)*(L996/15)*(S996/15)*(1+W996/200))/(H996/15)*100,0)</f>
        <v>#REF!</v>
      </c>
      <c r="Q996" s="147" t="e">
        <f>T20D35746[[#This Row],[スコア⑤]]/T20D35746[[#This Row],[スコア③]]</f>
        <v>#REF!</v>
      </c>
      <c r="R996" s="76" t="e">
        <f>#REF!+#REF!</f>
        <v>#REF!</v>
      </c>
      <c r="W996" s="109" t="e">
        <f>(T20D35746[[#This Row],[現金及び預金（億）]]-T20D35746[[#This Row],[負債（億）]])/T20D35746[[#This Row],[総資産]]*100</f>
        <v>#DIV/0!</v>
      </c>
    </row>
    <row r="997" spans="3:23" x14ac:dyDescent="0.25">
      <c r="C997" s="71" t="str">
        <f>IFERROR(_xll.RssMarket($A997,"市場部名称"),"")</f>
        <v/>
      </c>
      <c r="D997" s="55"/>
      <c r="E997" s="55" t="str">
        <f>IFERROR(_xll.RssMarket($A997,"前日比"),"")</f>
        <v/>
      </c>
      <c r="F997" s="75" t="str">
        <f>IFERROR(_xll.RssMarket($A997,"時価総額"),"")</f>
        <v/>
      </c>
      <c r="G997" s="75" t="e">
        <f>T20D35746[[#This Row],[時価総額]]/T20D35746[[#This Row],[現在値]]</f>
        <v>#VALUE!</v>
      </c>
      <c r="H997" s="20"/>
      <c r="I997" s="38"/>
      <c r="J997" s="20"/>
      <c r="K997" s="33"/>
      <c r="N997" s="89"/>
      <c r="O997" s="125" t="e">
        <f>ROUND(
 ((IF(OR(R997="",R997&lt;=0),20,R997)/20)
  *(L997/15))
 /(IFERROR(IF(H997&gt;0,H997,15),15)/15)
 *100,0)</f>
        <v>#REF!</v>
      </c>
      <c r="P997" s="125" t="e">
        <f>ROUND(((R997/20)*(L997/15)*(S997/15)*(1+W997/200))/(H997/15)*100,0)</f>
        <v>#REF!</v>
      </c>
      <c r="Q997" s="147" t="e">
        <f>T20D35746[[#This Row],[スコア⑤]]/T20D35746[[#This Row],[スコア③]]</f>
        <v>#REF!</v>
      </c>
      <c r="R997" s="76" t="e">
        <f>#REF!+#REF!</f>
        <v>#REF!</v>
      </c>
      <c r="W997" s="109" t="e">
        <f>(T20D35746[[#This Row],[現金及び預金（億）]]-T20D35746[[#This Row],[負債（億）]])/T20D35746[[#This Row],[総資産]]*100</f>
        <v>#DIV/0!</v>
      </c>
    </row>
    <row r="998" spans="3:23" x14ac:dyDescent="0.25">
      <c r="C998" s="71" t="str">
        <f>IFERROR(_xll.RssMarket($A998,"市場部名称"),"")</f>
        <v/>
      </c>
      <c r="D998" s="55"/>
      <c r="E998" s="55" t="str">
        <f>IFERROR(_xll.RssMarket($A998,"前日比"),"")</f>
        <v/>
      </c>
      <c r="F998" s="75" t="str">
        <f>IFERROR(_xll.RssMarket($A998,"時価総額"),"")</f>
        <v/>
      </c>
      <c r="G998" s="75" t="e">
        <f>T20D35746[[#This Row],[時価総額]]/T20D35746[[#This Row],[現在値]]</f>
        <v>#VALUE!</v>
      </c>
      <c r="H998" s="20"/>
      <c r="I998" s="38"/>
      <c r="J998" s="20"/>
      <c r="K998" s="33"/>
      <c r="N998" s="89"/>
      <c r="O998" s="125" t="e">
        <f>ROUND(
 ((IF(OR(R998="",R998&lt;=0),20,R998)/20)
  *(L998/15))
 /(IFERROR(IF(H998&gt;0,H998,15),15)/15)
 *100,0)</f>
        <v>#REF!</v>
      </c>
      <c r="P998" s="125" t="e">
        <f>ROUND(((R998/20)*(L998/15)*(S998/15)*(1+W998/200))/(H998/15)*100,0)</f>
        <v>#REF!</v>
      </c>
      <c r="Q998" s="147" t="e">
        <f>T20D35746[[#This Row],[スコア⑤]]/T20D35746[[#This Row],[スコア③]]</f>
        <v>#REF!</v>
      </c>
      <c r="R998" s="76" t="e">
        <f>#REF!+#REF!</f>
        <v>#REF!</v>
      </c>
      <c r="W998" s="109" t="e">
        <f>(T20D35746[[#This Row],[現金及び預金（億）]]-T20D35746[[#This Row],[負債（億）]])/T20D35746[[#This Row],[総資産]]*100</f>
        <v>#DIV/0!</v>
      </c>
    </row>
    <row r="999" spans="3:23" x14ac:dyDescent="0.25">
      <c r="C999" s="71" t="str">
        <f>IFERROR(_xll.RssMarket($A999,"市場部名称"),"")</f>
        <v/>
      </c>
      <c r="D999" s="55"/>
      <c r="E999" s="55" t="str">
        <f>IFERROR(_xll.RssMarket($A999,"前日比"),"")</f>
        <v/>
      </c>
      <c r="F999" s="75" t="str">
        <f>IFERROR(_xll.RssMarket($A999,"時価総額"),"")</f>
        <v/>
      </c>
      <c r="G999" s="75" t="e">
        <f>T20D35746[[#This Row],[時価総額]]/T20D35746[[#This Row],[現在値]]</f>
        <v>#VALUE!</v>
      </c>
      <c r="H999" s="20"/>
      <c r="I999" s="38"/>
      <c r="J999" s="20"/>
      <c r="K999" s="33"/>
      <c r="N999" s="89"/>
      <c r="O999" s="125" t="e">
        <f>ROUND(
 ((IF(OR(R999="",R999&lt;=0),20,R999)/20)
  *(L999/15))
 /(IFERROR(IF(H999&gt;0,H999,15),15)/15)
 *100,0)</f>
        <v>#REF!</v>
      </c>
      <c r="P999" s="125" t="e">
        <f>ROUND(((R999/20)*(L999/15)*(S999/15)*(1+W999/200))/(H999/15)*100,0)</f>
        <v>#REF!</v>
      </c>
      <c r="Q999" s="147" t="e">
        <f>T20D35746[[#This Row],[スコア⑤]]/T20D35746[[#This Row],[スコア③]]</f>
        <v>#REF!</v>
      </c>
      <c r="R999" s="76" t="e">
        <f>#REF!+#REF!</f>
        <v>#REF!</v>
      </c>
      <c r="W999" s="109" t="e">
        <f>(T20D35746[[#This Row],[現金及び預金（億）]]-T20D35746[[#This Row],[負債（億）]])/T20D35746[[#This Row],[総資産]]*100</f>
        <v>#DIV/0!</v>
      </c>
    </row>
    <row r="1000" spans="3:23" x14ac:dyDescent="0.25">
      <c r="C1000" s="71" t="str">
        <f>IFERROR(_xll.RssMarket($A1000,"市場部名称"),"")</f>
        <v/>
      </c>
      <c r="D1000" s="55"/>
      <c r="E1000" s="55" t="str">
        <f>IFERROR(_xll.RssMarket($A1000,"前日比"),"")</f>
        <v/>
      </c>
      <c r="F1000" s="75" t="str">
        <f>IFERROR(_xll.RssMarket($A1000,"時価総額"),"")</f>
        <v/>
      </c>
      <c r="G1000" s="75" t="e">
        <f>T20D35746[[#This Row],[時価総額]]/T20D35746[[#This Row],[現在値]]</f>
        <v>#VALUE!</v>
      </c>
      <c r="H1000" s="20"/>
      <c r="I1000" s="38"/>
      <c r="J1000" s="20"/>
      <c r="K1000" s="33"/>
      <c r="N1000" s="89"/>
      <c r="O1000" s="125" t="e">
        <f>ROUND(
 ((IF(OR(R1000="",R1000&lt;=0),20,R1000)/20)
  *(L1000/15))
 /(IFERROR(IF(H1000&gt;0,H1000,15),15)/15)
 *100,0)</f>
        <v>#REF!</v>
      </c>
      <c r="P1000" s="125" t="e">
        <f>ROUND(((R1000/20)*(L1000/15)*(S1000/15)*(1+W1000/200))/(H1000/15)*100,0)</f>
        <v>#REF!</v>
      </c>
      <c r="Q1000" s="147" t="e">
        <f>T20D35746[[#This Row],[スコア⑤]]/T20D35746[[#This Row],[スコア③]]</f>
        <v>#REF!</v>
      </c>
      <c r="R1000" s="76" t="e">
        <f>#REF!+#REF!</f>
        <v>#REF!</v>
      </c>
      <c r="W1000" s="109" t="e">
        <f>(T20D35746[[#This Row],[現金及び預金（億）]]-T20D35746[[#This Row],[負債（億）]])/T20D35746[[#This Row],[総資産]]*100</f>
        <v>#DIV/0!</v>
      </c>
    </row>
    <row r="1001" spans="3:23" x14ac:dyDescent="0.25">
      <c r="C1001" s="71" t="str">
        <f>IFERROR(_xll.RssMarket($A1001,"市場部名称"),"")</f>
        <v/>
      </c>
      <c r="D1001" s="55"/>
      <c r="E1001" s="55" t="str">
        <f>IFERROR(_xll.RssMarket($A1001,"前日比"),"")</f>
        <v/>
      </c>
      <c r="F1001" s="75" t="str">
        <f>IFERROR(_xll.RssMarket($A1001,"時価総額"),"")</f>
        <v/>
      </c>
      <c r="G1001" s="75" t="e">
        <f>T20D35746[[#This Row],[時価総額]]/T20D35746[[#This Row],[現在値]]</f>
        <v>#VALUE!</v>
      </c>
      <c r="H1001" s="20"/>
      <c r="I1001" s="38"/>
      <c r="J1001" s="20"/>
      <c r="K1001" s="33"/>
      <c r="N1001" s="89"/>
      <c r="O1001" s="125" t="e">
        <f>ROUND(
 ((IF(OR(R1001="",R1001&lt;=0),20,R1001)/20)
  *(L1001/15))
 /(IFERROR(IF(H1001&gt;0,H1001,15),15)/15)
 *100,0)</f>
        <v>#REF!</v>
      </c>
      <c r="P1001" s="125" t="e">
        <f>ROUND(((R1001/20)*(L1001/15)*(S1001/15)*(1+W1001/200))/(H1001/15)*100,0)</f>
        <v>#REF!</v>
      </c>
      <c r="Q1001" s="147" t="e">
        <f>T20D35746[[#This Row],[スコア⑤]]/T20D35746[[#This Row],[スコア③]]</f>
        <v>#REF!</v>
      </c>
      <c r="R1001" s="76" t="e">
        <f>#REF!+#REF!</f>
        <v>#REF!</v>
      </c>
      <c r="W1001" s="109" t="e">
        <f>(T20D35746[[#This Row],[現金及び預金（億）]]-T20D35746[[#This Row],[負債（億）]])/T20D35746[[#This Row],[総資産]]*100</f>
        <v>#DIV/0!</v>
      </c>
    </row>
    <row r="1002" spans="3:23" x14ac:dyDescent="0.25">
      <c r="C1002" s="71" t="str">
        <f>IFERROR(_xll.RssMarket($A1002,"市場部名称"),"")</f>
        <v/>
      </c>
      <c r="D1002" s="55"/>
      <c r="E1002" s="55" t="str">
        <f>IFERROR(_xll.RssMarket($A1002,"前日比"),"")</f>
        <v/>
      </c>
      <c r="F1002" s="75" t="str">
        <f>IFERROR(_xll.RssMarket($A1002,"時価総額"),"")</f>
        <v/>
      </c>
      <c r="G1002" s="75" t="e">
        <f>T20D35746[[#This Row],[時価総額]]/T20D35746[[#This Row],[現在値]]</f>
        <v>#VALUE!</v>
      </c>
      <c r="H1002" s="20"/>
      <c r="I1002" s="38"/>
      <c r="J1002" s="20"/>
      <c r="K1002" s="33"/>
      <c r="N1002" s="89"/>
      <c r="O1002" s="125" t="e">
        <f>ROUND(
 ((IF(OR(R1002="",R1002&lt;=0),20,R1002)/20)
  *(L1002/15))
 /(IFERROR(IF(H1002&gt;0,H1002,15),15)/15)
 *100,0)</f>
        <v>#REF!</v>
      </c>
      <c r="P1002" s="125" t="e">
        <f>ROUND(((R1002/20)*(L1002/15)*(S1002/15)*(1+W1002/200))/(H1002/15)*100,0)</f>
        <v>#REF!</v>
      </c>
      <c r="Q1002" s="147" t="e">
        <f>T20D35746[[#This Row],[スコア⑤]]/T20D35746[[#This Row],[スコア③]]</f>
        <v>#REF!</v>
      </c>
      <c r="R1002" s="76" t="e">
        <f>#REF!+#REF!</f>
        <v>#REF!</v>
      </c>
      <c r="W1002" s="109" t="e">
        <f>(T20D35746[[#This Row],[現金及び預金（億）]]-T20D35746[[#This Row],[負債（億）]])/T20D35746[[#This Row],[総資産]]*100</f>
        <v>#DIV/0!</v>
      </c>
    </row>
    <row r="1003" spans="3:23" x14ac:dyDescent="0.25">
      <c r="C1003" s="71" t="str">
        <f>IFERROR(_xll.RssMarket($A1003,"市場部名称"),"")</f>
        <v/>
      </c>
      <c r="D1003" s="55"/>
      <c r="E1003" s="55" t="str">
        <f>IFERROR(_xll.RssMarket($A1003,"前日比"),"")</f>
        <v/>
      </c>
      <c r="F1003" s="75" t="str">
        <f>IFERROR(_xll.RssMarket($A1003,"時価総額"),"")</f>
        <v/>
      </c>
      <c r="G1003" s="75" t="e">
        <f>T20D35746[[#This Row],[時価総額]]/T20D35746[[#This Row],[現在値]]</f>
        <v>#VALUE!</v>
      </c>
      <c r="H1003" s="20"/>
      <c r="I1003" s="38"/>
      <c r="J1003" s="20"/>
      <c r="K1003" s="33"/>
      <c r="N1003" s="89"/>
      <c r="O1003" s="125" t="e">
        <f>ROUND(
 ((IF(OR(R1003="",R1003&lt;=0),20,R1003)/20)
  *(L1003/15))
 /(IFERROR(IF(H1003&gt;0,H1003,15),15)/15)
 *100,0)</f>
        <v>#REF!</v>
      </c>
      <c r="P1003" s="125" t="e">
        <f>ROUND(((R1003/20)*(L1003/15)*(S1003/15)*(1+W1003/200))/(H1003/15)*100,0)</f>
        <v>#REF!</v>
      </c>
      <c r="Q1003" s="147" t="e">
        <f>T20D35746[[#This Row],[スコア⑤]]/T20D35746[[#This Row],[スコア③]]</f>
        <v>#REF!</v>
      </c>
      <c r="R1003" s="76" t="e">
        <f>#REF!+#REF!</f>
        <v>#REF!</v>
      </c>
      <c r="W1003" s="109" t="e">
        <f>(T20D35746[[#This Row],[現金及び預金（億）]]-T20D35746[[#This Row],[負債（億）]])/T20D35746[[#This Row],[総資産]]*100</f>
        <v>#DIV/0!</v>
      </c>
    </row>
    <row r="1004" spans="3:23" x14ac:dyDescent="0.25">
      <c r="C1004" s="71" t="str">
        <f>IFERROR(_xll.RssMarket($A1004,"市場部名称"),"")</f>
        <v/>
      </c>
      <c r="D1004" s="55"/>
      <c r="E1004" s="55" t="str">
        <f>IFERROR(_xll.RssMarket($A1004,"前日比"),"")</f>
        <v/>
      </c>
      <c r="F1004" s="75" t="str">
        <f>IFERROR(_xll.RssMarket($A1004,"時価総額"),"")</f>
        <v/>
      </c>
      <c r="G1004" s="75" t="e">
        <f>T20D35746[[#This Row],[時価総額]]/T20D35746[[#This Row],[現在値]]</f>
        <v>#VALUE!</v>
      </c>
      <c r="H1004" s="20"/>
      <c r="I1004" s="38"/>
      <c r="J1004" s="20"/>
      <c r="K1004" s="33"/>
      <c r="N1004" s="89"/>
      <c r="O1004" s="125" t="e">
        <f>ROUND(
 ((IF(OR(R1004="",R1004&lt;=0),20,R1004)/20)
  *(L1004/15))
 /(IFERROR(IF(H1004&gt;0,H1004,15),15)/15)
 *100,0)</f>
        <v>#REF!</v>
      </c>
      <c r="P1004" s="125" t="e">
        <f>ROUND(((R1004/20)*(L1004/15)*(S1004/15)*(1+W1004/200))/(H1004/15)*100,0)</f>
        <v>#REF!</v>
      </c>
      <c r="Q1004" s="147" t="e">
        <f>T20D35746[[#This Row],[スコア⑤]]/T20D35746[[#This Row],[スコア③]]</f>
        <v>#REF!</v>
      </c>
      <c r="R1004" s="76" t="e">
        <f>#REF!+#REF!</f>
        <v>#REF!</v>
      </c>
      <c r="W1004" s="109" t="e">
        <f>(T20D35746[[#This Row],[現金及び預金（億）]]-T20D35746[[#This Row],[負債（億）]])/T20D35746[[#This Row],[総資産]]*100</f>
        <v>#DIV/0!</v>
      </c>
    </row>
    <row r="1005" spans="3:23" x14ac:dyDescent="0.25">
      <c r="C1005" s="71" t="str">
        <f>IFERROR(_xll.RssMarket($A1005,"市場部名称"),"")</f>
        <v/>
      </c>
      <c r="D1005" s="55"/>
      <c r="E1005" s="55" t="str">
        <f>IFERROR(_xll.RssMarket($A1005,"前日比"),"")</f>
        <v/>
      </c>
      <c r="F1005" s="75" t="str">
        <f>IFERROR(_xll.RssMarket($A1005,"時価総額"),"")</f>
        <v/>
      </c>
      <c r="G1005" s="75" t="e">
        <f>T20D35746[[#This Row],[時価総額]]/T20D35746[[#This Row],[現在値]]</f>
        <v>#VALUE!</v>
      </c>
      <c r="H1005" s="20"/>
      <c r="I1005" s="38"/>
      <c r="J1005" s="20"/>
      <c r="K1005" s="33"/>
      <c r="N1005" s="89"/>
      <c r="O1005" s="125" t="e">
        <f>ROUND(
 ((IF(OR(R1005="",R1005&lt;=0),20,R1005)/20)
  *(L1005/15))
 /(IFERROR(IF(H1005&gt;0,H1005,15),15)/15)
 *100,0)</f>
        <v>#REF!</v>
      </c>
      <c r="P1005" s="125" t="e">
        <f>ROUND(((R1005/20)*(L1005/15)*(S1005/15)*(1+W1005/200))/(H1005/15)*100,0)</f>
        <v>#REF!</v>
      </c>
      <c r="Q1005" s="147" t="e">
        <f>T20D35746[[#This Row],[スコア⑤]]/T20D35746[[#This Row],[スコア③]]</f>
        <v>#REF!</v>
      </c>
      <c r="R1005" s="76" t="e">
        <f>#REF!+#REF!</f>
        <v>#REF!</v>
      </c>
      <c r="W1005" s="109" t="e">
        <f>(T20D35746[[#This Row],[現金及び預金（億）]]-T20D35746[[#This Row],[負債（億）]])/T20D35746[[#This Row],[総資産]]*100</f>
        <v>#DIV/0!</v>
      </c>
    </row>
    <row r="1006" spans="3:23" x14ac:dyDescent="0.25">
      <c r="C1006" s="71" t="str">
        <f>IFERROR(_xll.RssMarket($A1006,"市場部名称"),"")</f>
        <v/>
      </c>
      <c r="D1006" s="55"/>
      <c r="E1006" s="55" t="str">
        <f>IFERROR(_xll.RssMarket($A1006,"前日比"),"")</f>
        <v/>
      </c>
      <c r="F1006" s="75" t="str">
        <f>IFERROR(_xll.RssMarket($A1006,"時価総額"),"")</f>
        <v/>
      </c>
      <c r="G1006" s="75" t="e">
        <f>T20D35746[[#This Row],[時価総額]]/T20D35746[[#This Row],[現在値]]</f>
        <v>#VALUE!</v>
      </c>
      <c r="H1006" s="20"/>
      <c r="I1006" s="38"/>
      <c r="J1006" s="20"/>
      <c r="K1006" s="33"/>
      <c r="N1006" s="89"/>
      <c r="O1006" s="125" t="e">
        <f>ROUND(
 ((IF(OR(R1006="",R1006&lt;=0),20,R1006)/20)
  *(L1006/15))
 /(IFERROR(IF(H1006&gt;0,H1006,15),15)/15)
 *100,0)</f>
        <v>#REF!</v>
      </c>
      <c r="P1006" s="125" t="e">
        <f>ROUND(((R1006/20)*(L1006/15)*(S1006/15)*(1+W1006/200))/(H1006/15)*100,0)</f>
        <v>#REF!</v>
      </c>
      <c r="Q1006" s="147" t="e">
        <f>T20D35746[[#This Row],[スコア⑤]]/T20D35746[[#This Row],[スコア③]]</f>
        <v>#REF!</v>
      </c>
      <c r="R1006" s="76" t="e">
        <f>#REF!+#REF!</f>
        <v>#REF!</v>
      </c>
      <c r="W1006" s="109" t="e">
        <f>(T20D35746[[#This Row],[現金及び預金（億）]]-T20D35746[[#This Row],[負債（億）]])/T20D35746[[#This Row],[総資産]]*100</f>
        <v>#DIV/0!</v>
      </c>
    </row>
    <row r="1007" spans="3:23" x14ac:dyDescent="0.25">
      <c r="C1007" s="71" t="str">
        <f>IFERROR(_xll.RssMarket($A1007,"市場部名称"),"")</f>
        <v/>
      </c>
      <c r="D1007" s="55"/>
      <c r="E1007" s="55" t="str">
        <f>IFERROR(_xll.RssMarket($A1007,"前日比"),"")</f>
        <v/>
      </c>
      <c r="F1007" s="75" t="str">
        <f>IFERROR(_xll.RssMarket($A1007,"時価総額"),"")</f>
        <v/>
      </c>
      <c r="G1007" s="75" t="e">
        <f>T20D35746[[#This Row],[時価総額]]/T20D35746[[#This Row],[現在値]]</f>
        <v>#VALUE!</v>
      </c>
      <c r="H1007" s="20"/>
      <c r="I1007" s="38"/>
      <c r="J1007" s="20"/>
      <c r="K1007" s="33"/>
      <c r="N1007" s="89"/>
      <c r="O1007" s="125" t="e">
        <f>ROUND(
 ((IF(OR(R1007="",R1007&lt;=0),20,R1007)/20)
  *(L1007/15))
 /(IFERROR(IF(H1007&gt;0,H1007,15),15)/15)
 *100,0)</f>
        <v>#REF!</v>
      </c>
      <c r="P1007" s="125" t="e">
        <f>ROUND(((R1007/20)*(L1007/15)*(S1007/15)*(1+W1007/200))/(H1007/15)*100,0)</f>
        <v>#REF!</v>
      </c>
      <c r="Q1007" s="147" t="e">
        <f>T20D35746[[#This Row],[スコア⑤]]/T20D35746[[#This Row],[スコア③]]</f>
        <v>#REF!</v>
      </c>
      <c r="R1007" s="76" t="e">
        <f>#REF!+#REF!</f>
        <v>#REF!</v>
      </c>
      <c r="W1007" s="109" t="e">
        <f>(T20D35746[[#This Row],[現金及び預金（億）]]-T20D35746[[#This Row],[負債（億）]])/T20D35746[[#This Row],[総資産]]*100</f>
        <v>#DIV/0!</v>
      </c>
    </row>
    <row r="1008" spans="3:23" x14ac:dyDescent="0.25">
      <c r="C1008" s="71" t="str">
        <f>IFERROR(_xll.RssMarket($A1008,"市場部名称"),"")</f>
        <v/>
      </c>
      <c r="D1008" s="55"/>
      <c r="E1008" s="55" t="str">
        <f>IFERROR(_xll.RssMarket($A1008,"前日比"),"")</f>
        <v/>
      </c>
      <c r="F1008" s="75" t="str">
        <f>IFERROR(_xll.RssMarket($A1008,"時価総額"),"")</f>
        <v/>
      </c>
      <c r="G1008" s="75" t="e">
        <f>T20D35746[[#This Row],[時価総額]]/T20D35746[[#This Row],[現在値]]</f>
        <v>#VALUE!</v>
      </c>
      <c r="H1008" s="20"/>
      <c r="I1008" s="38"/>
      <c r="J1008" s="20"/>
      <c r="K1008" s="33"/>
      <c r="N1008" s="89"/>
      <c r="O1008" s="125" t="e">
        <f>ROUND(
 ((IF(OR(R1008="",R1008&lt;=0),20,R1008)/20)
  *(L1008/15))
 /(IFERROR(IF(H1008&gt;0,H1008,15),15)/15)
 *100,0)</f>
        <v>#REF!</v>
      </c>
      <c r="P1008" s="125" t="e">
        <f>ROUND(((R1008/20)*(L1008/15)*(S1008/15)*(1+W1008/200))/(H1008/15)*100,0)</f>
        <v>#REF!</v>
      </c>
      <c r="Q1008" s="147" t="e">
        <f>T20D35746[[#This Row],[スコア⑤]]/T20D35746[[#This Row],[スコア③]]</f>
        <v>#REF!</v>
      </c>
      <c r="R1008" s="76" t="e">
        <f>#REF!+#REF!</f>
        <v>#REF!</v>
      </c>
      <c r="W1008" s="109" t="e">
        <f>(T20D35746[[#This Row],[現金及び預金（億）]]-T20D35746[[#This Row],[負債（億）]])/T20D35746[[#This Row],[総資産]]*100</f>
        <v>#DIV/0!</v>
      </c>
    </row>
    <row r="1009" spans="3:23" x14ac:dyDescent="0.25">
      <c r="C1009" s="71" t="str">
        <f>IFERROR(_xll.RssMarket($A1009,"市場部名称"),"")</f>
        <v/>
      </c>
      <c r="D1009" s="55"/>
      <c r="E1009" s="55" t="str">
        <f>IFERROR(_xll.RssMarket($A1009,"前日比"),"")</f>
        <v/>
      </c>
      <c r="F1009" s="75" t="str">
        <f>IFERROR(_xll.RssMarket($A1009,"時価総額"),"")</f>
        <v/>
      </c>
      <c r="G1009" s="75" t="e">
        <f>T20D35746[[#This Row],[時価総額]]/T20D35746[[#This Row],[現在値]]</f>
        <v>#VALUE!</v>
      </c>
      <c r="H1009" s="20"/>
      <c r="I1009" s="38"/>
      <c r="J1009" s="20"/>
      <c r="K1009" s="33"/>
      <c r="N1009" s="89"/>
      <c r="O1009" s="125" t="e">
        <f>ROUND(
 ((IF(OR(R1009="",R1009&lt;=0),20,R1009)/20)
  *(L1009/15))
 /(IFERROR(IF(H1009&gt;0,H1009,15),15)/15)
 *100,0)</f>
        <v>#REF!</v>
      </c>
      <c r="P1009" s="125" t="e">
        <f>ROUND(((R1009/20)*(L1009/15)*(S1009/15)*(1+W1009/200))/(H1009/15)*100,0)</f>
        <v>#REF!</v>
      </c>
      <c r="Q1009" s="147" t="e">
        <f>T20D35746[[#This Row],[スコア⑤]]/T20D35746[[#This Row],[スコア③]]</f>
        <v>#REF!</v>
      </c>
      <c r="R1009" s="76" t="e">
        <f>#REF!+#REF!</f>
        <v>#REF!</v>
      </c>
      <c r="W1009" s="109" t="e">
        <f>(T20D35746[[#This Row],[現金及び預金（億）]]-T20D35746[[#This Row],[負債（億）]])/T20D35746[[#This Row],[総資産]]*100</f>
        <v>#DIV/0!</v>
      </c>
    </row>
    <row r="1010" spans="3:23" x14ac:dyDescent="0.25">
      <c r="C1010" s="71" t="str">
        <f>IFERROR(_xll.RssMarket($A1010,"市場部名称"),"")</f>
        <v/>
      </c>
      <c r="D1010" s="55"/>
      <c r="E1010" s="55" t="str">
        <f>IFERROR(_xll.RssMarket($A1010,"前日比"),"")</f>
        <v/>
      </c>
      <c r="F1010" s="75" t="str">
        <f>IFERROR(_xll.RssMarket($A1010,"時価総額"),"")</f>
        <v/>
      </c>
      <c r="G1010" s="75" t="e">
        <f>T20D35746[[#This Row],[時価総額]]/T20D35746[[#This Row],[現在値]]</f>
        <v>#VALUE!</v>
      </c>
      <c r="H1010" s="20"/>
      <c r="I1010" s="38"/>
      <c r="J1010" s="20"/>
      <c r="K1010" s="33"/>
      <c r="N1010" s="89"/>
      <c r="O1010" s="125" t="e">
        <f>ROUND(
 ((IF(OR(R1010="",R1010&lt;=0),20,R1010)/20)
  *(L1010/15))
 /(IFERROR(IF(H1010&gt;0,H1010,15),15)/15)
 *100,0)</f>
        <v>#REF!</v>
      </c>
      <c r="P1010" s="125" t="e">
        <f>ROUND(((R1010/20)*(L1010/15)*(S1010/15)*(1+W1010/200))/(H1010/15)*100,0)</f>
        <v>#REF!</v>
      </c>
      <c r="Q1010" s="147" t="e">
        <f>T20D35746[[#This Row],[スコア⑤]]/T20D35746[[#This Row],[スコア③]]</f>
        <v>#REF!</v>
      </c>
      <c r="R1010" s="76" t="e">
        <f>#REF!+#REF!</f>
        <v>#REF!</v>
      </c>
      <c r="W1010" s="109" t="e">
        <f>(T20D35746[[#This Row],[現金及び預金（億）]]-T20D35746[[#This Row],[負債（億）]])/T20D35746[[#This Row],[総資産]]*100</f>
        <v>#DIV/0!</v>
      </c>
    </row>
    <row r="1011" spans="3:23" x14ac:dyDescent="0.25">
      <c r="C1011" s="71" t="str">
        <f>IFERROR(_xll.RssMarket($A1011,"市場部名称"),"")</f>
        <v/>
      </c>
      <c r="D1011" s="55"/>
      <c r="E1011" s="55" t="str">
        <f>IFERROR(_xll.RssMarket($A1011,"前日比"),"")</f>
        <v/>
      </c>
      <c r="F1011" s="75" t="str">
        <f>IFERROR(_xll.RssMarket($A1011,"時価総額"),"")</f>
        <v/>
      </c>
      <c r="G1011" s="75" t="e">
        <f>T20D35746[[#This Row],[時価総額]]/T20D35746[[#This Row],[現在値]]</f>
        <v>#VALUE!</v>
      </c>
      <c r="H1011" s="20"/>
      <c r="I1011" s="38"/>
      <c r="J1011" s="20"/>
      <c r="K1011" s="33"/>
      <c r="N1011" s="89"/>
      <c r="O1011" s="125" t="e">
        <f>ROUND(
 ((IF(OR(R1011="",R1011&lt;=0),20,R1011)/20)
  *(L1011/15))
 /(IFERROR(IF(H1011&gt;0,H1011,15),15)/15)
 *100,0)</f>
        <v>#REF!</v>
      </c>
      <c r="P1011" s="125" t="e">
        <f>ROUND(((R1011/20)*(L1011/15)*(S1011/15)*(1+W1011/200))/(H1011/15)*100,0)</f>
        <v>#REF!</v>
      </c>
      <c r="Q1011" s="147" t="e">
        <f>T20D35746[[#This Row],[スコア⑤]]/T20D35746[[#This Row],[スコア③]]</f>
        <v>#REF!</v>
      </c>
      <c r="R1011" s="76" t="e">
        <f>#REF!+#REF!</f>
        <v>#REF!</v>
      </c>
      <c r="W1011" s="109" t="e">
        <f>(T20D35746[[#This Row],[現金及び預金（億）]]-T20D35746[[#This Row],[負債（億）]])/T20D35746[[#This Row],[総資産]]*100</f>
        <v>#DIV/0!</v>
      </c>
    </row>
    <row r="1012" spans="3:23" x14ac:dyDescent="0.25">
      <c r="C1012" s="71" t="str">
        <f>IFERROR(_xll.RssMarket($A1012,"市場部名称"),"")</f>
        <v/>
      </c>
      <c r="D1012" s="55"/>
      <c r="E1012" s="55" t="str">
        <f>IFERROR(_xll.RssMarket($A1012,"前日比"),"")</f>
        <v/>
      </c>
      <c r="F1012" s="75" t="str">
        <f>IFERROR(_xll.RssMarket($A1012,"時価総額"),"")</f>
        <v/>
      </c>
      <c r="G1012" s="75" t="e">
        <f>T20D35746[[#This Row],[時価総額]]/T20D35746[[#This Row],[現在値]]</f>
        <v>#VALUE!</v>
      </c>
      <c r="H1012" s="20"/>
      <c r="I1012" s="38"/>
      <c r="J1012" s="20"/>
      <c r="K1012" s="33"/>
      <c r="N1012" s="89"/>
      <c r="O1012" s="125" t="e">
        <f>ROUND(
 ((IF(OR(R1012="",R1012&lt;=0),20,R1012)/20)
  *(L1012/15))
 /(IFERROR(IF(H1012&gt;0,H1012,15),15)/15)
 *100,0)</f>
        <v>#REF!</v>
      </c>
      <c r="P1012" s="125" t="e">
        <f>ROUND(((R1012/20)*(L1012/15)*(S1012/15)*(1+W1012/200))/(H1012/15)*100,0)</f>
        <v>#REF!</v>
      </c>
      <c r="Q1012" s="147" t="e">
        <f>T20D35746[[#This Row],[スコア⑤]]/T20D35746[[#This Row],[スコア③]]</f>
        <v>#REF!</v>
      </c>
      <c r="R1012" s="76" t="e">
        <f>#REF!+#REF!</f>
        <v>#REF!</v>
      </c>
      <c r="W1012" s="109" t="e">
        <f>(T20D35746[[#This Row],[現金及び預金（億）]]-T20D35746[[#This Row],[負債（億）]])/T20D35746[[#This Row],[総資産]]*100</f>
        <v>#DIV/0!</v>
      </c>
    </row>
    <row r="1013" spans="3:23" x14ac:dyDescent="0.25">
      <c r="C1013" s="71" t="str">
        <f>IFERROR(_xll.RssMarket($A1013,"市場部名称"),"")</f>
        <v/>
      </c>
      <c r="D1013" s="55"/>
      <c r="E1013" s="55" t="str">
        <f>IFERROR(_xll.RssMarket($A1013,"前日比"),"")</f>
        <v/>
      </c>
      <c r="F1013" s="75" t="str">
        <f>IFERROR(_xll.RssMarket($A1013,"時価総額"),"")</f>
        <v/>
      </c>
      <c r="G1013" s="75" t="e">
        <f>T20D35746[[#This Row],[時価総額]]/T20D35746[[#This Row],[現在値]]</f>
        <v>#VALUE!</v>
      </c>
      <c r="H1013" s="20"/>
      <c r="I1013" s="38"/>
      <c r="J1013" s="20"/>
      <c r="K1013" s="33"/>
      <c r="N1013" s="89"/>
      <c r="O1013" s="125" t="e">
        <f>ROUND(
 ((IF(OR(R1013="",R1013&lt;=0),20,R1013)/20)
  *(L1013/15))
 /(IFERROR(IF(H1013&gt;0,H1013,15),15)/15)
 *100,0)</f>
        <v>#REF!</v>
      </c>
      <c r="P1013" s="125" t="e">
        <f>ROUND(((R1013/20)*(L1013/15)*(S1013/15)*(1+W1013/200))/(H1013/15)*100,0)</f>
        <v>#REF!</v>
      </c>
      <c r="Q1013" s="147" t="e">
        <f>T20D35746[[#This Row],[スコア⑤]]/T20D35746[[#This Row],[スコア③]]</f>
        <v>#REF!</v>
      </c>
      <c r="R1013" s="76" t="e">
        <f>#REF!+#REF!</f>
        <v>#REF!</v>
      </c>
      <c r="W1013" s="109" t="e">
        <f>(T20D35746[[#This Row],[現金及び預金（億）]]-T20D35746[[#This Row],[負債（億）]])/T20D35746[[#This Row],[総資産]]*100</f>
        <v>#DIV/0!</v>
      </c>
    </row>
    <row r="1014" spans="3:23" x14ac:dyDescent="0.25">
      <c r="C1014" s="71" t="str">
        <f>IFERROR(_xll.RssMarket($A1014,"市場部名称"),"")</f>
        <v/>
      </c>
      <c r="D1014" s="55"/>
      <c r="E1014" s="55" t="str">
        <f>IFERROR(_xll.RssMarket($A1014,"前日比"),"")</f>
        <v/>
      </c>
      <c r="F1014" s="75" t="str">
        <f>IFERROR(_xll.RssMarket($A1014,"時価総額"),"")</f>
        <v/>
      </c>
      <c r="G1014" s="75" t="e">
        <f>T20D35746[[#This Row],[時価総額]]/T20D35746[[#This Row],[現在値]]</f>
        <v>#VALUE!</v>
      </c>
      <c r="H1014" s="20"/>
      <c r="I1014" s="38"/>
      <c r="J1014" s="20"/>
      <c r="K1014" s="33"/>
      <c r="N1014" s="89"/>
      <c r="O1014" s="125" t="e">
        <f>ROUND(
 ((IF(OR(R1014="",R1014&lt;=0),20,R1014)/20)
  *(L1014/15))
 /(IFERROR(IF(H1014&gt;0,H1014,15),15)/15)
 *100,0)</f>
        <v>#REF!</v>
      </c>
      <c r="P1014" s="125" t="e">
        <f>ROUND(((R1014/20)*(L1014/15)*(S1014/15)*(1+W1014/200))/(H1014/15)*100,0)</f>
        <v>#REF!</v>
      </c>
      <c r="Q1014" s="147" t="e">
        <f>T20D35746[[#This Row],[スコア⑤]]/T20D35746[[#This Row],[スコア③]]</f>
        <v>#REF!</v>
      </c>
      <c r="R1014" s="76" t="e">
        <f>#REF!+#REF!</f>
        <v>#REF!</v>
      </c>
      <c r="W1014" s="109" t="e">
        <f>(T20D35746[[#This Row],[現金及び預金（億）]]-T20D35746[[#This Row],[負債（億）]])/T20D35746[[#This Row],[総資産]]*100</f>
        <v>#DIV/0!</v>
      </c>
    </row>
    <row r="1015" spans="3:23" x14ac:dyDescent="0.25">
      <c r="C1015" s="71" t="str">
        <f>IFERROR(_xll.RssMarket($A1015,"市場部名称"),"")</f>
        <v/>
      </c>
      <c r="D1015" s="55"/>
      <c r="E1015" s="55" t="str">
        <f>IFERROR(_xll.RssMarket($A1015,"前日比"),"")</f>
        <v/>
      </c>
      <c r="F1015" s="75" t="str">
        <f>IFERROR(_xll.RssMarket($A1015,"時価総額"),"")</f>
        <v/>
      </c>
      <c r="G1015" s="75" t="e">
        <f>T20D35746[[#This Row],[時価総額]]/T20D35746[[#This Row],[現在値]]</f>
        <v>#VALUE!</v>
      </c>
      <c r="H1015" s="20"/>
      <c r="I1015" s="38"/>
      <c r="J1015" s="20"/>
      <c r="K1015" s="33"/>
      <c r="N1015" s="89"/>
      <c r="O1015" s="125" t="e">
        <f>ROUND(
 ((IF(OR(R1015="",R1015&lt;=0),20,R1015)/20)
  *(L1015/15))
 /(IFERROR(IF(H1015&gt;0,H1015,15),15)/15)
 *100,0)</f>
        <v>#REF!</v>
      </c>
      <c r="P1015" s="125" t="e">
        <f>ROUND(((R1015/20)*(L1015/15)*(S1015/15)*(1+W1015/200))/(H1015/15)*100,0)</f>
        <v>#REF!</v>
      </c>
      <c r="Q1015" s="147" t="e">
        <f>T20D35746[[#This Row],[スコア⑤]]/T20D35746[[#This Row],[スコア③]]</f>
        <v>#REF!</v>
      </c>
      <c r="R1015" s="76" t="e">
        <f>#REF!+#REF!</f>
        <v>#REF!</v>
      </c>
      <c r="W1015" s="109" t="e">
        <f>(T20D35746[[#This Row],[現金及び預金（億）]]-T20D35746[[#This Row],[負債（億）]])/T20D35746[[#This Row],[総資産]]*100</f>
        <v>#DIV/0!</v>
      </c>
    </row>
    <row r="1016" spans="3:23" x14ac:dyDescent="0.25">
      <c r="C1016" s="71" t="str">
        <f>IFERROR(_xll.RssMarket($A1016,"市場部名称"),"")</f>
        <v/>
      </c>
      <c r="D1016" s="55"/>
      <c r="E1016" s="55" t="str">
        <f>IFERROR(_xll.RssMarket($A1016,"前日比"),"")</f>
        <v/>
      </c>
      <c r="F1016" s="75" t="str">
        <f>IFERROR(_xll.RssMarket($A1016,"時価総額"),"")</f>
        <v/>
      </c>
      <c r="G1016" s="75" t="e">
        <f>T20D35746[[#This Row],[時価総額]]/T20D35746[[#This Row],[現在値]]</f>
        <v>#VALUE!</v>
      </c>
      <c r="H1016" s="20"/>
      <c r="I1016" s="38"/>
      <c r="J1016" s="20"/>
      <c r="K1016" s="33"/>
      <c r="N1016" s="89"/>
      <c r="O1016" s="125" t="e">
        <f>ROUND(
 ((IF(OR(R1016="",R1016&lt;=0),20,R1016)/20)
  *(L1016/15))
 /(IFERROR(IF(H1016&gt;0,H1016,15),15)/15)
 *100,0)</f>
        <v>#REF!</v>
      </c>
      <c r="P1016" s="125" t="e">
        <f>ROUND(((R1016/20)*(L1016/15)*(S1016/15)*(1+W1016/200))/(H1016/15)*100,0)</f>
        <v>#REF!</v>
      </c>
      <c r="Q1016" s="147" t="e">
        <f>T20D35746[[#This Row],[スコア⑤]]/T20D35746[[#This Row],[スコア③]]</f>
        <v>#REF!</v>
      </c>
      <c r="R1016" s="76" t="e">
        <f>#REF!+#REF!</f>
        <v>#REF!</v>
      </c>
      <c r="W1016" s="109" t="e">
        <f>(T20D35746[[#This Row],[現金及び預金（億）]]-T20D35746[[#This Row],[負債（億）]])/T20D35746[[#This Row],[総資産]]*100</f>
        <v>#DIV/0!</v>
      </c>
    </row>
    <row r="1017" spans="3:23" x14ac:dyDescent="0.25">
      <c r="C1017" s="71" t="str">
        <f>IFERROR(_xll.RssMarket($A1017,"市場部名称"),"")</f>
        <v/>
      </c>
      <c r="D1017" s="55"/>
      <c r="E1017" s="55" t="str">
        <f>IFERROR(_xll.RssMarket($A1017,"前日比"),"")</f>
        <v/>
      </c>
      <c r="F1017" s="75" t="str">
        <f>IFERROR(_xll.RssMarket($A1017,"時価総額"),"")</f>
        <v/>
      </c>
      <c r="G1017" s="75" t="e">
        <f>T20D35746[[#This Row],[時価総額]]/T20D35746[[#This Row],[現在値]]</f>
        <v>#VALUE!</v>
      </c>
      <c r="H1017" s="20"/>
      <c r="I1017" s="38"/>
      <c r="J1017" s="20"/>
      <c r="K1017" s="33"/>
      <c r="N1017" s="89"/>
      <c r="O1017" s="125" t="e">
        <f>ROUND(
 ((IF(OR(R1017="",R1017&lt;=0),20,R1017)/20)
  *(L1017/15))
 /(IFERROR(IF(H1017&gt;0,H1017,15),15)/15)
 *100,0)</f>
        <v>#REF!</v>
      </c>
      <c r="P1017" s="125" t="e">
        <f>ROUND(((R1017/20)*(L1017/15)*(S1017/15)*(1+W1017/200))/(H1017/15)*100,0)</f>
        <v>#REF!</v>
      </c>
      <c r="Q1017" s="147" t="e">
        <f>T20D35746[[#This Row],[スコア⑤]]/T20D35746[[#This Row],[スコア③]]</f>
        <v>#REF!</v>
      </c>
      <c r="R1017" s="76" t="e">
        <f>#REF!+#REF!</f>
        <v>#REF!</v>
      </c>
      <c r="W1017" s="109" t="e">
        <f>(T20D35746[[#This Row],[現金及び預金（億）]]-T20D35746[[#This Row],[負債（億）]])/T20D35746[[#This Row],[総資産]]*100</f>
        <v>#DIV/0!</v>
      </c>
    </row>
    <row r="1018" spans="3:23" x14ac:dyDescent="0.25">
      <c r="C1018" s="71" t="str">
        <f>IFERROR(_xll.RssMarket($A1018,"市場部名称"),"")</f>
        <v/>
      </c>
      <c r="D1018" s="55"/>
      <c r="E1018" s="55" t="str">
        <f>IFERROR(_xll.RssMarket($A1018,"前日比"),"")</f>
        <v/>
      </c>
      <c r="F1018" s="75" t="str">
        <f>IFERROR(_xll.RssMarket($A1018,"時価総額"),"")</f>
        <v/>
      </c>
      <c r="G1018" s="75" t="e">
        <f>T20D35746[[#This Row],[時価総額]]/T20D35746[[#This Row],[現在値]]</f>
        <v>#VALUE!</v>
      </c>
      <c r="H1018" s="20"/>
      <c r="I1018" s="38"/>
      <c r="J1018" s="20"/>
      <c r="K1018" s="33"/>
      <c r="N1018" s="89"/>
      <c r="O1018" s="125" t="e">
        <f>ROUND(
 ((IF(OR(R1018="",R1018&lt;=0),20,R1018)/20)
  *(L1018/15))
 /(IFERROR(IF(H1018&gt;0,H1018,15),15)/15)
 *100,0)</f>
        <v>#REF!</v>
      </c>
      <c r="P1018" s="125" t="e">
        <f>ROUND(((R1018/20)*(L1018/15)*(S1018/15)*(1+W1018/200))/(H1018/15)*100,0)</f>
        <v>#REF!</v>
      </c>
      <c r="Q1018" s="147" t="e">
        <f>T20D35746[[#This Row],[スコア⑤]]/T20D35746[[#This Row],[スコア③]]</f>
        <v>#REF!</v>
      </c>
      <c r="R1018" s="76" t="e">
        <f>#REF!+#REF!</f>
        <v>#REF!</v>
      </c>
      <c r="W1018" s="109" t="e">
        <f>(T20D35746[[#This Row],[現金及び預金（億）]]-T20D35746[[#This Row],[負債（億）]])/T20D35746[[#This Row],[総資産]]*100</f>
        <v>#DIV/0!</v>
      </c>
    </row>
    <row r="1019" spans="3:23" x14ac:dyDescent="0.25">
      <c r="C1019" s="71" t="str">
        <f>IFERROR(_xll.RssMarket($A1019,"市場部名称"),"")</f>
        <v/>
      </c>
      <c r="D1019" s="55"/>
      <c r="E1019" s="55" t="str">
        <f>IFERROR(_xll.RssMarket($A1019,"前日比"),"")</f>
        <v/>
      </c>
      <c r="F1019" s="75" t="str">
        <f>IFERROR(_xll.RssMarket($A1019,"時価総額"),"")</f>
        <v/>
      </c>
      <c r="G1019" s="75" t="e">
        <f>T20D35746[[#This Row],[時価総額]]/T20D35746[[#This Row],[現在値]]</f>
        <v>#VALUE!</v>
      </c>
      <c r="H1019" s="20"/>
      <c r="I1019" s="38"/>
      <c r="J1019" s="20"/>
      <c r="K1019" s="33"/>
      <c r="N1019" s="89"/>
      <c r="O1019" s="125" t="e">
        <f>ROUND(
 ((IF(OR(R1019="",R1019&lt;=0),20,R1019)/20)
  *(L1019/15))
 /(IFERROR(IF(H1019&gt;0,H1019,15),15)/15)
 *100,0)</f>
        <v>#REF!</v>
      </c>
      <c r="P1019" s="125" t="e">
        <f>ROUND(((R1019/20)*(L1019/15)*(S1019/15)*(1+W1019/200))/(H1019/15)*100,0)</f>
        <v>#REF!</v>
      </c>
      <c r="Q1019" s="147" t="e">
        <f>T20D35746[[#This Row],[スコア⑤]]/T20D35746[[#This Row],[スコア③]]</f>
        <v>#REF!</v>
      </c>
      <c r="R1019" s="76" t="e">
        <f>#REF!+#REF!</f>
        <v>#REF!</v>
      </c>
      <c r="W1019" s="109" t="e">
        <f>(T20D35746[[#This Row],[現金及び預金（億）]]-T20D35746[[#This Row],[負債（億）]])/T20D35746[[#This Row],[総資産]]*100</f>
        <v>#DIV/0!</v>
      </c>
    </row>
    <row r="1020" spans="3:23" x14ac:dyDescent="0.25">
      <c r="C1020" s="71" t="str">
        <f>IFERROR(_xll.RssMarket($A1020,"市場部名称"),"")</f>
        <v/>
      </c>
      <c r="D1020" s="55"/>
      <c r="E1020" s="55" t="str">
        <f>IFERROR(_xll.RssMarket($A1020,"前日比"),"")</f>
        <v/>
      </c>
      <c r="F1020" s="75" t="str">
        <f>IFERROR(_xll.RssMarket($A1020,"時価総額"),"")</f>
        <v/>
      </c>
      <c r="G1020" s="75" t="e">
        <f>T20D35746[[#This Row],[時価総額]]/T20D35746[[#This Row],[現在値]]</f>
        <v>#VALUE!</v>
      </c>
      <c r="H1020" s="20"/>
      <c r="I1020" s="38"/>
      <c r="J1020" s="20"/>
      <c r="K1020" s="33"/>
      <c r="N1020" s="89"/>
      <c r="O1020" s="125" t="e">
        <f>ROUND(
 ((IF(OR(R1020="",R1020&lt;=0),20,R1020)/20)
  *(L1020/15))
 /(IFERROR(IF(H1020&gt;0,H1020,15),15)/15)
 *100,0)</f>
        <v>#REF!</v>
      </c>
      <c r="P1020" s="125" t="e">
        <f>ROUND(((R1020/20)*(L1020/15)*(S1020/15)*(1+W1020/200))/(H1020/15)*100,0)</f>
        <v>#REF!</v>
      </c>
      <c r="Q1020" s="147" t="e">
        <f>T20D35746[[#This Row],[スコア⑤]]/T20D35746[[#This Row],[スコア③]]</f>
        <v>#REF!</v>
      </c>
      <c r="R1020" s="76" t="e">
        <f>#REF!+#REF!</f>
        <v>#REF!</v>
      </c>
      <c r="W1020" s="109" t="e">
        <f>(T20D35746[[#This Row],[現金及び預金（億）]]-T20D35746[[#This Row],[負債（億）]])/T20D35746[[#This Row],[総資産]]*100</f>
        <v>#DIV/0!</v>
      </c>
    </row>
    <row r="1021" spans="3:23" x14ac:dyDescent="0.25">
      <c r="C1021" s="71" t="str">
        <f>IFERROR(_xll.RssMarket($A1021,"市場部名称"),"")</f>
        <v/>
      </c>
      <c r="D1021" s="55"/>
      <c r="E1021" s="55" t="str">
        <f>IFERROR(_xll.RssMarket($A1021,"前日比"),"")</f>
        <v/>
      </c>
      <c r="F1021" s="75" t="str">
        <f>IFERROR(_xll.RssMarket($A1021,"時価総額"),"")</f>
        <v/>
      </c>
      <c r="G1021" s="75" t="e">
        <f>T20D35746[[#This Row],[時価総額]]/T20D35746[[#This Row],[現在値]]</f>
        <v>#VALUE!</v>
      </c>
      <c r="H1021" s="20"/>
      <c r="I1021" s="38"/>
      <c r="J1021" s="20"/>
      <c r="K1021" s="33"/>
      <c r="N1021" s="89"/>
      <c r="O1021" s="125" t="e">
        <f>ROUND(
 ((IF(OR(R1021="",R1021&lt;=0),20,R1021)/20)
  *(L1021/15))
 /(IFERROR(IF(H1021&gt;0,H1021,15),15)/15)
 *100,0)</f>
        <v>#REF!</v>
      </c>
      <c r="P1021" s="125" t="e">
        <f>ROUND(((R1021/20)*(L1021/15)*(S1021/15)*(1+W1021/200))/(H1021/15)*100,0)</f>
        <v>#REF!</v>
      </c>
      <c r="Q1021" s="147" t="e">
        <f>T20D35746[[#This Row],[スコア⑤]]/T20D35746[[#This Row],[スコア③]]</f>
        <v>#REF!</v>
      </c>
      <c r="R1021" s="76" t="e">
        <f>#REF!+#REF!</f>
        <v>#REF!</v>
      </c>
      <c r="W1021" s="109" t="e">
        <f>(T20D35746[[#This Row],[現金及び預金（億）]]-T20D35746[[#This Row],[負債（億）]])/T20D35746[[#This Row],[総資産]]*100</f>
        <v>#DIV/0!</v>
      </c>
    </row>
    <row r="1022" spans="3:23" x14ac:dyDescent="0.25">
      <c r="C1022" s="71" t="str">
        <f>IFERROR(_xll.RssMarket($A1022,"市場部名称"),"")</f>
        <v/>
      </c>
      <c r="D1022" s="55"/>
      <c r="E1022" s="55" t="str">
        <f>IFERROR(_xll.RssMarket($A1022,"前日比"),"")</f>
        <v/>
      </c>
      <c r="F1022" s="75" t="str">
        <f>IFERROR(_xll.RssMarket($A1022,"時価総額"),"")</f>
        <v/>
      </c>
      <c r="G1022" s="75" t="e">
        <f>T20D35746[[#This Row],[時価総額]]/T20D35746[[#This Row],[現在値]]</f>
        <v>#VALUE!</v>
      </c>
      <c r="H1022" s="20"/>
      <c r="I1022" s="38"/>
      <c r="J1022" s="20"/>
      <c r="K1022" s="33"/>
      <c r="N1022" s="89"/>
      <c r="O1022" s="125" t="e">
        <f>ROUND(
 ((IF(OR(R1022="",R1022&lt;=0),20,R1022)/20)
  *(L1022/15))
 /(IFERROR(IF(H1022&gt;0,H1022,15),15)/15)
 *100,0)</f>
        <v>#REF!</v>
      </c>
      <c r="P1022" s="125" t="e">
        <f>ROUND(((R1022/20)*(L1022/15)*(S1022/15)*(1+W1022/200))/(H1022/15)*100,0)</f>
        <v>#REF!</v>
      </c>
      <c r="Q1022" s="147" t="e">
        <f>T20D35746[[#This Row],[スコア⑤]]/T20D35746[[#This Row],[スコア③]]</f>
        <v>#REF!</v>
      </c>
      <c r="R1022" s="76" t="e">
        <f>#REF!+#REF!</f>
        <v>#REF!</v>
      </c>
      <c r="W1022" s="109" t="e">
        <f>(T20D35746[[#This Row],[現金及び預金（億）]]-T20D35746[[#This Row],[負債（億）]])/T20D35746[[#This Row],[総資産]]*100</f>
        <v>#DIV/0!</v>
      </c>
    </row>
    <row r="1023" spans="3:23" x14ac:dyDescent="0.25">
      <c r="C1023" s="71" t="str">
        <f>IFERROR(_xll.RssMarket($A1023,"市場部名称"),"")</f>
        <v/>
      </c>
      <c r="D1023" s="55"/>
      <c r="E1023" s="55" t="str">
        <f>IFERROR(_xll.RssMarket($A1023,"前日比"),"")</f>
        <v/>
      </c>
      <c r="F1023" s="75" t="str">
        <f>IFERROR(_xll.RssMarket($A1023,"時価総額"),"")</f>
        <v/>
      </c>
      <c r="G1023" s="75" t="e">
        <f>T20D35746[[#This Row],[時価総額]]/T20D35746[[#This Row],[現在値]]</f>
        <v>#VALUE!</v>
      </c>
      <c r="H1023" s="20"/>
      <c r="I1023" s="38"/>
      <c r="J1023" s="20"/>
      <c r="K1023" s="33"/>
      <c r="N1023" s="89"/>
      <c r="O1023" s="125" t="e">
        <f>ROUND(
 ((IF(OR(R1023="",R1023&lt;=0),20,R1023)/20)
  *(L1023/15))
 /(IFERROR(IF(H1023&gt;0,H1023,15),15)/15)
 *100,0)</f>
        <v>#REF!</v>
      </c>
      <c r="P1023" s="125" t="e">
        <f>ROUND(((R1023/20)*(L1023/15)*(S1023/15)*(1+W1023/200))/(H1023/15)*100,0)</f>
        <v>#REF!</v>
      </c>
      <c r="Q1023" s="147" t="e">
        <f>T20D35746[[#This Row],[スコア⑤]]/T20D35746[[#This Row],[スコア③]]</f>
        <v>#REF!</v>
      </c>
      <c r="R1023" s="76" t="e">
        <f>#REF!+#REF!</f>
        <v>#REF!</v>
      </c>
      <c r="W1023" s="109" t="e">
        <f>(T20D35746[[#This Row],[現金及び預金（億）]]-T20D35746[[#This Row],[負債（億）]])/T20D35746[[#This Row],[総資産]]*100</f>
        <v>#DIV/0!</v>
      </c>
    </row>
    <row r="1024" spans="3:23" x14ac:dyDescent="0.25">
      <c r="C1024" s="71" t="str">
        <f>IFERROR(_xll.RssMarket($A1024,"市場部名称"),"")</f>
        <v/>
      </c>
      <c r="D1024" s="55"/>
      <c r="E1024" s="55" t="str">
        <f>IFERROR(_xll.RssMarket($A1024,"前日比"),"")</f>
        <v/>
      </c>
      <c r="F1024" s="75" t="str">
        <f>IFERROR(_xll.RssMarket($A1024,"時価総額"),"")</f>
        <v/>
      </c>
      <c r="G1024" s="75" t="e">
        <f>T20D35746[[#This Row],[時価総額]]/T20D35746[[#This Row],[現在値]]</f>
        <v>#VALUE!</v>
      </c>
      <c r="H1024" s="20"/>
      <c r="I1024" s="38"/>
      <c r="J1024" s="20"/>
      <c r="K1024" s="33"/>
      <c r="N1024" s="89"/>
      <c r="O1024" s="125" t="e">
        <f>ROUND(
 ((IF(OR(R1024="",R1024&lt;=0),20,R1024)/20)
  *(L1024/15))
 /(IFERROR(IF(H1024&gt;0,H1024,15),15)/15)
 *100,0)</f>
        <v>#REF!</v>
      </c>
      <c r="P1024" s="125" t="e">
        <f>ROUND(((R1024/20)*(L1024/15)*(S1024/15)*(1+W1024/200))/(H1024/15)*100,0)</f>
        <v>#REF!</v>
      </c>
      <c r="Q1024" s="147" t="e">
        <f>T20D35746[[#This Row],[スコア⑤]]/T20D35746[[#This Row],[スコア③]]</f>
        <v>#REF!</v>
      </c>
      <c r="R1024" s="76" t="e">
        <f>#REF!+#REF!</f>
        <v>#REF!</v>
      </c>
      <c r="W1024" s="109" t="e">
        <f>(T20D35746[[#This Row],[現金及び預金（億）]]-T20D35746[[#This Row],[負債（億）]])/T20D35746[[#This Row],[総資産]]*100</f>
        <v>#DIV/0!</v>
      </c>
    </row>
    <row r="1025" spans="3:23" x14ac:dyDescent="0.25">
      <c r="C1025" s="71" t="str">
        <f>IFERROR(_xll.RssMarket($A1025,"市場部名称"),"")</f>
        <v/>
      </c>
      <c r="D1025" s="55"/>
      <c r="E1025" s="55" t="str">
        <f>IFERROR(_xll.RssMarket($A1025,"前日比"),"")</f>
        <v/>
      </c>
      <c r="F1025" s="75" t="str">
        <f>IFERROR(_xll.RssMarket($A1025,"時価総額"),"")</f>
        <v/>
      </c>
      <c r="G1025" s="75" t="e">
        <f>T20D35746[[#This Row],[時価総額]]/T20D35746[[#This Row],[現在値]]</f>
        <v>#VALUE!</v>
      </c>
      <c r="H1025" s="20"/>
      <c r="I1025" s="38"/>
      <c r="J1025" s="20"/>
      <c r="K1025" s="33"/>
      <c r="N1025" s="89"/>
      <c r="O1025" s="125" t="e">
        <f>ROUND(
 ((IF(OR(R1025="",R1025&lt;=0),20,R1025)/20)
  *(L1025/15))
 /(IFERROR(IF(H1025&gt;0,H1025,15),15)/15)
 *100,0)</f>
        <v>#REF!</v>
      </c>
      <c r="P1025" s="125" t="e">
        <f>ROUND(((R1025/20)*(L1025/15)*(S1025/15)*(1+W1025/200))/(H1025/15)*100,0)</f>
        <v>#REF!</v>
      </c>
      <c r="Q1025" s="147" t="e">
        <f>T20D35746[[#This Row],[スコア⑤]]/T20D35746[[#This Row],[スコア③]]</f>
        <v>#REF!</v>
      </c>
      <c r="R1025" s="76" t="e">
        <f>#REF!+#REF!</f>
        <v>#REF!</v>
      </c>
      <c r="W1025" s="109" t="e">
        <f>(T20D35746[[#This Row],[現金及び預金（億）]]-T20D35746[[#This Row],[負債（億）]])/T20D35746[[#This Row],[総資産]]*100</f>
        <v>#DIV/0!</v>
      </c>
    </row>
    <row r="1026" spans="3:23" x14ac:dyDescent="0.25">
      <c r="C1026" s="71" t="str">
        <f>IFERROR(_xll.RssMarket($A1026,"市場部名称"),"")</f>
        <v/>
      </c>
      <c r="D1026" s="55"/>
      <c r="E1026" s="55" t="str">
        <f>IFERROR(_xll.RssMarket($A1026,"前日比"),"")</f>
        <v/>
      </c>
      <c r="F1026" s="75" t="str">
        <f>IFERROR(_xll.RssMarket($A1026,"時価総額"),"")</f>
        <v/>
      </c>
      <c r="G1026" s="75" t="e">
        <f>T20D35746[[#This Row],[時価総額]]/T20D35746[[#This Row],[現在値]]</f>
        <v>#VALUE!</v>
      </c>
      <c r="H1026" s="20"/>
      <c r="I1026" s="38"/>
      <c r="J1026" s="20"/>
      <c r="K1026" s="33"/>
      <c r="N1026" s="89"/>
      <c r="O1026" s="125" t="e">
        <f>ROUND(
 ((IF(OR(R1026="",R1026&lt;=0),20,R1026)/20)
  *(L1026/15))
 /(IFERROR(IF(H1026&gt;0,H1026,15),15)/15)
 *100,0)</f>
        <v>#REF!</v>
      </c>
      <c r="P1026" s="125" t="e">
        <f>ROUND(((R1026/20)*(L1026/15)*(S1026/15)*(1+W1026/200))/(H1026/15)*100,0)</f>
        <v>#REF!</v>
      </c>
      <c r="Q1026" s="147" t="e">
        <f>T20D35746[[#This Row],[スコア⑤]]/T20D35746[[#This Row],[スコア③]]</f>
        <v>#REF!</v>
      </c>
      <c r="R1026" s="76" t="e">
        <f>#REF!+#REF!</f>
        <v>#REF!</v>
      </c>
      <c r="W1026" s="109" t="e">
        <f>(T20D35746[[#This Row],[現金及び預金（億）]]-T20D35746[[#This Row],[負債（億）]])/T20D35746[[#This Row],[総資産]]*100</f>
        <v>#DIV/0!</v>
      </c>
    </row>
    <row r="1027" spans="3:23" x14ac:dyDescent="0.25">
      <c r="C1027" s="71" t="str">
        <f>IFERROR(_xll.RssMarket($A1027,"市場部名称"),"")</f>
        <v/>
      </c>
      <c r="D1027" s="55"/>
      <c r="E1027" s="55" t="str">
        <f>IFERROR(_xll.RssMarket($A1027,"前日比"),"")</f>
        <v/>
      </c>
      <c r="F1027" s="75" t="str">
        <f>IFERROR(_xll.RssMarket($A1027,"時価総額"),"")</f>
        <v/>
      </c>
      <c r="G1027" s="75" t="e">
        <f>T20D35746[[#This Row],[時価総額]]/T20D35746[[#This Row],[現在値]]</f>
        <v>#VALUE!</v>
      </c>
      <c r="H1027" s="20"/>
      <c r="I1027" s="38"/>
      <c r="J1027" s="20"/>
      <c r="K1027" s="33"/>
      <c r="N1027" s="89"/>
      <c r="O1027" s="125" t="e">
        <f>ROUND(
 ((IF(OR(R1027="",R1027&lt;=0),20,R1027)/20)
  *(L1027/15))
 /(IFERROR(IF(H1027&gt;0,H1027,15),15)/15)
 *100,0)</f>
        <v>#REF!</v>
      </c>
      <c r="P1027" s="125" t="e">
        <f>ROUND(((R1027/20)*(L1027/15)*(S1027/15)*(1+W1027/200))/(H1027/15)*100,0)</f>
        <v>#REF!</v>
      </c>
      <c r="Q1027" s="147" t="e">
        <f>T20D35746[[#This Row],[スコア⑤]]/T20D35746[[#This Row],[スコア③]]</f>
        <v>#REF!</v>
      </c>
      <c r="R1027" s="76" t="e">
        <f>#REF!+#REF!</f>
        <v>#REF!</v>
      </c>
      <c r="W1027" s="109" t="e">
        <f>(T20D35746[[#This Row],[現金及び預金（億）]]-T20D35746[[#This Row],[負債（億）]])/T20D35746[[#This Row],[総資産]]*100</f>
        <v>#DIV/0!</v>
      </c>
    </row>
    <row r="1028" spans="3:23" x14ac:dyDescent="0.25">
      <c r="C1028" s="71" t="str">
        <f>IFERROR(_xll.RssMarket($A1028,"市場部名称"),"")</f>
        <v/>
      </c>
      <c r="D1028" s="55"/>
      <c r="E1028" s="55" t="str">
        <f>IFERROR(_xll.RssMarket($A1028,"前日比"),"")</f>
        <v/>
      </c>
      <c r="F1028" s="75" t="str">
        <f>IFERROR(_xll.RssMarket($A1028,"時価総額"),"")</f>
        <v/>
      </c>
      <c r="G1028" s="75" t="e">
        <f>T20D35746[[#This Row],[時価総額]]/T20D35746[[#This Row],[現在値]]</f>
        <v>#VALUE!</v>
      </c>
      <c r="H1028" s="20"/>
      <c r="I1028" s="38"/>
      <c r="J1028" s="20"/>
      <c r="K1028" s="33"/>
      <c r="N1028" s="89"/>
      <c r="O1028" s="125" t="e">
        <f>ROUND(
 ((IF(OR(R1028="",R1028&lt;=0),20,R1028)/20)
  *(L1028/15))
 /(IFERROR(IF(H1028&gt;0,H1028,15),15)/15)
 *100,0)</f>
        <v>#REF!</v>
      </c>
      <c r="P1028" s="125" t="e">
        <f>ROUND(((R1028/20)*(L1028/15)*(S1028/15)*(1+W1028/200))/(H1028/15)*100,0)</f>
        <v>#REF!</v>
      </c>
      <c r="Q1028" s="147" t="e">
        <f>T20D35746[[#This Row],[スコア⑤]]/T20D35746[[#This Row],[スコア③]]</f>
        <v>#REF!</v>
      </c>
      <c r="R1028" s="76" t="e">
        <f>#REF!+#REF!</f>
        <v>#REF!</v>
      </c>
      <c r="W1028" s="109" t="e">
        <f>(T20D35746[[#This Row],[現金及び預金（億）]]-T20D35746[[#This Row],[負債（億）]])/T20D35746[[#This Row],[総資産]]*100</f>
        <v>#DIV/0!</v>
      </c>
    </row>
    <row r="1029" spans="3:23" x14ac:dyDescent="0.25">
      <c r="C1029" s="71" t="str">
        <f>IFERROR(_xll.RssMarket($A1029,"市場部名称"),"")</f>
        <v/>
      </c>
      <c r="D1029" s="55"/>
      <c r="E1029" s="55" t="str">
        <f>IFERROR(_xll.RssMarket($A1029,"前日比"),"")</f>
        <v/>
      </c>
      <c r="F1029" s="75" t="str">
        <f>IFERROR(_xll.RssMarket($A1029,"時価総額"),"")</f>
        <v/>
      </c>
      <c r="G1029" s="75" t="e">
        <f>T20D35746[[#This Row],[時価総額]]/T20D35746[[#This Row],[現在値]]</f>
        <v>#VALUE!</v>
      </c>
      <c r="H1029" s="20"/>
      <c r="I1029" s="38"/>
      <c r="J1029" s="20"/>
      <c r="K1029" s="33"/>
      <c r="N1029" s="89"/>
      <c r="O1029" s="125" t="e">
        <f>ROUND(
 ((IF(OR(R1029="",R1029&lt;=0),20,R1029)/20)
  *(L1029/15))
 /(IFERROR(IF(H1029&gt;0,H1029,15),15)/15)
 *100,0)</f>
        <v>#REF!</v>
      </c>
      <c r="P1029" s="125" t="e">
        <f>ROUND(((R1029/20)*(L1029/15)*(S1029/15)*(1+W1029/200))/(H1029/15)*100,0)</f>
        <v>#REF!</v>
      </c>
      <c r="Q1029" s="147" t="e">
        <f>T20D35746[[#This Row],[スコア⑤]]/T20D35746[[#This Row],[スコア③]]</f>
        <v>#REF!</v>
      </c>
      <c r="R1029" s="76" t="e">
        <f>#REF!+#REF!</f>
        <v>#REF!</v>
      </c>
      <c r="W1029" s="109" t="e">
        <f>(T20D35746[[#This Row],[現金及び預金（億）]]-T20D35746[[#This Row],[負債（億）]])/T20D35746[[#This Row],[総資産]]*100</f>
        <v>#DIV/0!</v>
      </c>
    </row>
    <row r="1030" spans="3:23" x14ac:dyDescent="0.25">
      <c r="C1030" s="71" t="str">
        <f>IFERROR(_xll.RssMarket($A1030,"市場部名称"),"")</f>
        <v/>
      </c>
      <c r="D1030" s="55"/>
      <c r="E1030" s="55" t="str">
        <f>IFERROR(_xll.RssMarket($A1030,"前日比"),"")</f>
        <v/>
      </c>
      <c r="F1030" s="75" t="str">
        <f>IFERROR(_xll.RssMarket($A1030,"時価総額"),"")</f>
        <v/>
      </c>
      <c r="G1030" s="75" t="e">
        <f>T20D35746[[#This Row],[時価総額]]/T20D35746[[#This Row],[現在値]]</f>
        <v>#VALUE!</v>
      </c>
      <c r="H1030" s="20"/>
      <c r="I1030" s="38"/>
      <c r="J1030" s="20"/>
      <c r="K1030" s="33"/>
      <c r="N1030" s="89"/>
      <c r="O1030" s="125" t="e">
        <f>ROUND(
 ((IF(OR(R1030="",R1030&lt;=0),20,R1030)/20)
  *(L1030/15))
 /(IFERROR(IF(H1030&gt;0,H1030,15),15)/15)
 *100,0)</f>
        <v>#REF!</v>
      </c>
      <c r="P1030" s="125" t="e">
        <f>ROUND(((R1030/20)*(L1030/15)*(S1030/15)*(1+W1030/200))/(H1030/15)*100,0)</f>
        <v>#REF!</v>
      </c>
      <c r="Q1030" s="147" t="e">
        <f>T20D35746[[#This Row],[スコア⑤]]/T20D35746[[#This Row],[スコア③]]</f>
        <v>#REF!</v>
      </c>
      <c r="R1030" s="76" t="e">
        <f>#REF!+#REF!</f>
        <v>#REF!</v>
      </c>
      <c r="W1030" s="109" t="e">
        <f>(T20D35746[[#This Row],[現金及び預金（億）]]-T20D35746[[#This Row],[負債（億）]])/T20D35746[[#This Row],[総資産]]*100</f>
        <v>#DIV/0!</v>
      </c>
    </row>
    <row r="1031" spans="3:23" x14ac:dyDescent="0.25">
      <c r="C1031" s="71" t="str">
        <f>IFERROR(_xll.RssMarket($A1031,"市場部名称"),"")</f>
        <v/>
      </c>
      <c r="D1031" s="55"/>
      <c r="E1031" s="55" t="str">
        <f>IFERROR(_xll.RssMarket($A1031,"前日比"),"")</f>
        <v/>
      </c>
      <c r="F1031" s="75" t="str">
        <f>IFERROR(_xll.RssMarket($A1031,"時価総額"),"")</f>
        <v/>
      </c>
      <c r="G1031" s="75" t="e">
        <f>T20D35746[[#This Row],[時価総額]]/T20D35746[[#This Row],[現在値]]</f>
        <v>#VALUE!</v>
      </c>
      <c r="H1031" s="20"/>
      <c r="I1031" s="38"/>
      <c r="J1031" s="20"/>
      <c r="K1031" s="33"/>
      <c r="N1031" s="89"/>
      <c r="O1031" s="125" t="e">
        <f>ROUND(
 ((IF(OR(R1031="",R1031&lt;=0),20,R1031)/20)
  *(L1031/15))
 /(IFERROR(IF(H1031&gt;0,H1031,15),15)/15)
 *100,0)</f>
        <v>#REF!</v>
      </c>
      <c r="P1031" s="125" t="e">
        <f>ROUND(((R1031/20)*(L1031/15)*(S1031/15)*(1+W1031/200))/(H1031/15)*100,0)</f>
        <v>#REF!</v>
      </c>
      <c r="Q1031" s="147" t="e">
        <f>T20D35746[[#This Row],[スコア⑤]]/T20D35746[[#This Row],[スコア③]]</f>
        <v>#REF!</v>
      </c>
      <c r="R1031" s="76" t="e">
        <f>#REF!+#REF!</f>
        <v>#REF!</v>
      </c>
      <c r="W1031" s="109" t="e">
        <f>(T20D35746[[#This Row],[現金及び預金（億）]]-T20D35746[[#This Row],[負債（億）]])/T20D35746[[#This Row],[総資産]]*100</f>
        <v>#DIV/0!</v>
      </c>
    </row>
    <row r="1032" spans="3:23" x14ac:dyDescent="0.25">
      <c r="C1032" s="71" t="str">
        <f>IFERROR(_xll.RssMarket($A1032,"市場部名称"),"")</f>
        <v/>
      </c>
      <c r="D1032" s="55"/>
      <c r="E1032" s="55" t="str">
        <f>IFERROR(_xll.RssMarket($A1032,"前日比"),"")</f>
        <v/>
      </c>
      <c r="F1032" s="75" t="str">
        <f>IFERROR(_xll.RssMarket($A1032,"時価総額"),"")</f>
        <v/>
      </c>
      <c r="G1032" s="75" t="e">
        <f>T20D35746[[#This Row],[時価総額]]/T20D35746[[#This Row],[現在値]]</f>
        <v>#VALUE!</v>
      </c>
      <c r="H1032" s="20"/>
      <c r="I1032" s="38"/>
      <c r="J1032" s="20"/>
      <c r="K1032" s="33"/>
      <c r="N1032" s="89"/>
      <c r="O1032" s="125" t="e">
        <f>ROUND(
 ((IF(OR(R1032="",R1032&lt;=0),20,R1032)/20)
  *(L1032/15))
 /(IFERROR(IF(H1032&gt;0,H1032,15),15)/15)
 *100,0)</f>
        <v>#REF!</v>
      </c>
      <c r="P1032" s="125" t="e">
        <f>ROUND(((R1032/20)*(L1032/15)*(S1032/15)*(1+W1032/200))/(H1032/15)*100,0)</f>
        <v>#REF!</v>
      </c>
      <c r="Q1032" s="147" t="e">
        <f>T20D35746[[#This Row],[スコア⑤]]/T20D35746[[#This Row],[スコア③]]</f>
        <v>#REF!</v>
      </c>
      <c r="R1032" s="76" t="e">
        <f>#REF!+#REF!</f>
        <v>#REF!</v>
      </c>
      <c r="W1032" s="109" t="e">
        <f>(T20D35746[[#This Row],[現金及び預金（億）]]-T20D35746[[#This Row],[負債（億）]])/T20D35746[[#This Row],[総資産]]*100</f>
        <v>#DIV/0!</v>
      </c>
    </row>
    <row r="1033" spans="3:23" x14ac:dyDescent="0.25">
      <c r="C1033" s="71" t="str">
        <f>IFERROR(_xll.RssMarket($A1033,"市場部名称"),"")</f>
        <v/>
      </c>
      <c r="D1033" s="55"/>
      <c r="E1033" s="55" t="str">
        <f>IFERROR(_xll.RssMarket($A1033,"前日比"),"")</f>
        <v/>
      </c>
      <c r="F1033" s="75" t="str">
        <f>IFERROR(_xll.RssMarket($A1033,"時価総額"),"")</f>
        <v/>
      </c>
      <c r="G1033" s="75" t="e">
        <f>T20D35746[[#This Row],[時価総額]]/T20D35746[[#This Row],[現在値]]</f>
        <v>#VALUE!</v>
      </c>
      <c r="H1033" s="20"/>
      <c r="I1033" s="38"/>
      <c r="J1033" s="20"/>
      <c r="K1033" s="33"/>
      <c r="N1033" s="89"/>
      <c r="O1033" s="125" t="e">
        <f>ROUND(
 ((IF(OR(R1033="",R1033&lt;=0),20,R1033)/20)
  *(L1033/15))
 /(IFERROR(IF(H1033&gt;0,H1033,15),15)/15)
 *100,0)</f>
        <v>#REF!</v>
      </c>
      <c r="P1033" s="125" t="e">
        <f>ROUND(((R1033/20)*(L1033/15)*(S1033/15)*(1+W1033/200))/(H1033/15)*100,0)</f>
        <v>#REF!</v>
      </c>
      <c r="Q1033" s="147" t="e">
        <f>T20D35746[[#This Row],[スコア⑤]]/T20D35746[[#This Row],[スコア③]]</f>
        <v>#REF!</v>
      </c>
      <c r="R1033" s="76" t="e">
        <f>#REF!+#REF!</f>
        <v>#REF!</v>
      </c>
      <c r="W1033" s="109" t="e">
        <f>(T20D35746[[#This Row],[現金及び預金（億）]]-T20D35746[[#This Row],[負債（億）]])/T20D35746[[#This Row],[総資産]]*100</f>
        <v>#DIV/0!</v>
      </c>
    </row>
    <row r="1034" spans="3:23" x14ac:dyDescent="0.25">
      <c r="C1034" s="71" t="str">
        <f>IFERROR(_xll.RssMarket($A1034,"市場部名称"),"")</f>
        <v/>
      </c>
      <c r="D1034" s="55"/>
      <c r="E1034" s="55" t="str">
        <f>IFERROR(_xll.RssMarket($A1034,"前日比"),"")</f>
        <v/>
      </c>
      <c r="F1034" s="75" t="str">
        <f>IFERROR(_xll.RssMarket($A1034,"時価総額"),"")</f>
        <v/>
      </c>
      <c r="G1034" s="75" t="e">
        <f>T20D35746[[#This Row],[時価総額]]/T20D35746[[#This Row],[現在値]]</f>
        <v>#VALUE!</v>
      </c>
      <c r="H1034" s="20"/>
      <c r="I1034" s="38"/>
      <c r="J1034" s="20"/>
      <c r="K1034" s="33"/>
      <c r="N1034" s="89"/>
      <c r="O1034" s="125" t="e">
        <f>ROUND(
 ((IF(OR(R1034="",R1034&lt;=0),20,R1034)/20)
  *(L1034/15))
 /(IFERROR(IF(H1034&gt;0,H1034,15),15)/15)
 *100,0)</f>
        <v>#REF!</v>
      </c>
      <c r="P1034" s="125" t="e">
        <f>ROUND(((R1034/20)*(L1034/15)*(S1034/15)*(1+W1034/200))/(H1034/15)*100,0)</f>
        <v>#REF!</v>
      </c>
      <c r="Q1034" s="147" t="e">
        <f>T20D35746[[#This Row],[スコア⑤]]/T20D35746[[#This Row],[スコア③]]</f>
        <v>#REF!</v>
      </c>
      <c r="R1034" s="76" t="e">
        <f>#REF!+#REF!</f>
        <v>#REF!</v>
      </c>
      <c r="W1034" s="109" t="e">
        <f>(T20D35746[[#This Row],[現金及び預金（億）]]-T20D35746[[#This Row],[負債（億）]])/T20D35746[[#This Row],[総資産]]*100</f>
        <v>#DIV/0!</v>
      </c>
    </row>
    <row r="1035" spans="3:23" x14ac:dyDescent="0.25">
      <c r="C1035" s="71" t="str">
        <f>IFERROR(_xll.RssMarket($A1035,"市場部名称"),"")</f>
        <v/>
      </c>
      <c r="D1035" s="55"/>
      <c r="E1035" s="55" t="str">
        <f>IFERROR(_xll.RssMarket($A1035,"前日比"),"")</f>
        <v/>
      </c>
      <c r="F1035" s="75" t="str">
        <f>IFERROR(_xll.RssMarket($A1035,"時価総額"),"")</f>
        <v/>
      </c>
      <c r="G1035" s="75" t="e">
        <f>T20D35746[[#This Row],[時価総額]]/T20D35746[[#This Row],[現在値]]</f>
        <v>#VALUE!</v>
      </c>
      <c r="H1035" s="20"/>
      <c r="I1035" s="38"/>
      <c r="J1035" s="20"/>
      <c r="K1035" s="33"/>
      <c r="N1035" s="89"/>
      <c r="O1035" s="125" t="e">
        <f>ROUND(
 ((IF(OR(R1035="",R1035&lt;=0),20,R1035)/20)
  *(L1035/15))
 /(IFERROR(IF(H1035&gt;0,H1035,15),15)/15)
 *100,0)</f>
        <v>#REF!</v>
      </c>
      <c r="P1035" s="125" t="e">
        <f>ROUND(((R1035/20)*(L1035/15)*(S1035/15)*(1+W1035/200))/(H1035/15)*100,0)</f>
        <v>#REF!</v>
      </c>
      <c r="Q1035" s="147" t="e">
        <f>T20D35746[[#This Row],[スコア⑤]]/T20D35746[[#This Row],[スコア③]]</f>
        <v>#REF!</v>
      </c>
      <c r="R1035" s="76" t="e">
        <f>#REF!+#REF!</f>
        <v>#REF!</v>
      </c>
      <c r="W1035" s="109" t="e">
        <f>(T20D35746[[#This Row],[現金及び預金（億）]]-T20D35746[[#This Row],[負債（億）]])/T20D35746[[#This Row],[総資産]]*100</f>
        <v>#DIV/0!</v>
      </c>
    </row>
    <row r="1036" spans="3:23" x14ac:dyDescent="0.25">
      <c r="C1036" s="71" t="str">
        <f>IFERROR(_xll.RssMarket($A1036,"市場部名称"),"")</f>
        <v/>
      </c>
      <c r="D1036" s="55"/>
      <c r="E1036" s="55" t="str">
        <f>IFERROR(_xll.RssMarket($A1036,"前日比"),"")</f>
        <v/>
      </c>
      <c r="F1036" s="75" t="str">
        <f>IFERROR(_xll.RssMarket($A1036,"時価総額"),"")</f>
        <v/>
      </c>
      <c r="G1036" s="75" t="e">
        <f>T20D35746[[#This Row],[時価総額]]/T20D35746[[#This Row],[現在値]]</f>
        <v>#VALUE!</v>
      </c>
      <c r="H1036" s="20"/>
      <c r="I1036" s="38"/>
      <c r="J1036" s="20"/>
      <c r="K1036" s="33"/>
      <c r="N1036" s="89"/>
      <c r="O1036" s="125" t="e">
        <f>ROUND(
 ((IF(OR(R1036="",R1036&lt;=0),20,R1036)/20)
  *(L1036/15))
 /(IFERROR(IF(H1036&gt;0,H1036,15),15)/15)
 *100,0)</f>
        <v>#REF!</v>
      </c>
      <c r="P1036" s="125" t="e">
        <f>ROUND(((R1036/20)*(L1036/15)*(S1036/15)*(1+W1036/200))/(H1036/15)*100,0)</f>
        <v>#REF!</v>
      </c>
      <c r="Q1036" s="147" t="e">
        <f>T20D35746[[#This Row],[スコア⑤]]/T20D35746[[#This Row],[スコア③]]</f>
        <v>#REF!</v>
      </c>
      <c r="R1036" s="76" t="e">
        <f>#REF!+#REF!</f>
        <v>#REF!</v>
      </c>
      <c r="W1036" s="109" t="e">
        <f>(T20D35746[[#This Row],[現金及び預金（億）]]-T20D35746[[#This Row],[負債（億）]])/T20D35746[[#This Row],[総資産]]*100</f>
        <v>#DIV/0!</v>
      </c>
    </row>
    <row r="1037" spans="3:23" x14ac:dyDescent="0.25">
      <c r="C1037" s="71" t="str">
        <f>IFERROR(_xll.RssMarket($A1037,"市場部名称"),"")</f>
        <v/>
      </c>
      <c r="D1037" s="55"/>
      <c r="E1037" s="55" t="str">
        <f>IFERROR(_xll.RssMarket($A1037,"前日比"),"")</f>
        <v/>
      </c>
      <c r="F1037" s="75" t="str">
        <f>IFERROR(_xll.RssMarket($A1037,"時価総額"),"")</f>
        <v/>
      </c>
      <c r="G1037" s="75" t="e">
        <f>T20D35746[[#This Row],[時価総額]]/T20D35746[[#This Row],[現在値]]</f>
        <v>#VALUE!</v>
      </c>
      <c r="H1037" s="20"/>
      <c r="I1037" s="38"/>
      <c r="J1037" s="20"/>
      <c r="K1037" s="33"/>
      <c r="N1037" s="89"/>
      <c r="O1037" s="125" t="e">
        <f>ROUND(
 ((IF(OR(R1037="",R1037&lt;=0),20,R1037)/20)
  *(L1037/15))
 /(IFERROR(IF(H1037&gt;0,H1037,15),15)/15)
 *100,0)</f>
        <v>#REF!</v>
      </c>
      <c r="P1037" s="125" t="e">
        <f>ROUND(((R1037/20)*(L1037/15)*(S1037/15)*(1+W1037/200))/(H1037/15)*100,0)</f>
        <v>#REF!</v>
      </c>
      <c r="Q1037" s="147" t="e">
        <f>T20D35746[[#This Row],[スコア⑤]]/T20D35746[[#This Row],[スコア③]]</f>
        <v>#REF!</v>
      </c>
      <c r="R1037" s="76" t="e">
        <f>#REF!+#REF!</f>
        <v>#REF!</v>
      </c>
      <c r="W1037" s="109" t="e">
        <f>(T20D35746[[#This Row],[現金及び預金（億）]]-T20D35746[[#This Row],[負債（億）]])/T20D35746[[#This Row],[総資産]]*100</f>
        <v>#DIV/0!</v>
      </c>
    </row>
    <row r="1038" spans="3:23" x14ac:dyDescent="0.25">
      <c r="C1038" s="71" t="str">
        <f>IFERROR(_xll.RssMarket($A1038,"市場部名称"),"")</f>
        <v/>
      </c>
      <c r="D1038" s="55"/>
      <c r="E1038" s="55" t="str">
        <f>IFERROR(_xll.RssMarket($A1038,"前日比"),"")</f>
        <v/>
      </c>
      <c r="F1038" s="75" t="str">
        <f>IFERROR(_xll.RssMarket($A1038,"時価総額"),"")</f>
        <v/>
      </c>
      <c r="G1038" s="75" t="e">
        <f>T20D35746[[#This Row],[時価総額]]/T20D35746[[#This Row],[現在値]]</f>
        <v>#VALUE!</v>
      </c>
      <c r="H1038" s="20"/>
      <c r="I1038" s="38"/>
      <c r="J1038" s="20"/>
      <c r="K1038" s="33"/>
      <c r="N1038" s="89"/>
      <c r="O1038" s="125" t="e">
        <f>ROUND(
 ((IF(OR(R1038="",R1038&lt;=0),20,R1038)/20)
  *(L1038/15))
 /(IFERROR(IF(H1038&gt;0,H1038,15),15)/15)
 *100,0)</f>
        <v>#REF!</v>
      </c>
      <c r="P1038" s="125" t="e">
        <f>ROUND(((R1038/20)*(L1038/15)*(S1038/15)*(1+W1038/200))/(H1038/15)*100,0)</f>
        <v>#REF!</v>
      </c>
      <c r="Q1038" s="147" t="e">
        <f>T20D35746[[#This Row],[スコア⑤]]/T20D35746[[#This Row],[スコア③]]</f>
        <v>#REF!</v>
      </c>
      <c r="R1038" s="76" t="e">
        <f>#REF!+#REF!</f>
        <v>#REF!</v>
      </c>
      <c r="W1038" s="109" t="e">
        <f>(T20D35746[[#This Row],[現金及び預金（億）]]-T20D35746[[#This Row],[負債（億）]])/T20D35746[[#This Row],[総資産]]*100</f>
        <v>#DIV/0!</v>
      </c>
    </row>
    <row r="1039" spans="3:23" x14ac:dyDescent="0.25">
      <c r="C1039" s="71" t="str">
        <f>IFERROR(_xll.RssMarket($A1039,"市場部名称"),"")</f>
        <v/>
      </c>
      <c r="D1039" s="55"/>
      <c r="E1039" s="55" t="str">
        <f>IFERROR(_xll.RssMarket($A1039,"前日比"),"")</f>
        <v/>
      </c>
      <c r="F1039" s="75" t="str">
        <f>IFERROR(_xll.RssMarket($A1039,"時価総額"),"")</f>
        <v/>
      </c>
      <c r="G1039" s="75" t="e">
        <f>T20D35746[[#This Row],[時価総額]]/T20D35746[[#This Row],[現在値]]</f>
        <v>#VALUE!</v>
      </c>
      <c r="H1039" s="20"/>
      <c r="I1039" s="38"/>
      <c r="J1039" s="20"/>
      <c r="K1039" s="33"/>
      <c r="N1039" s="89"/>
      <c r="O1039" s="125" t="e">
        <f>ROUND(
 ((IF(OR(R1039="",R1039&lt;=0),20,R1039)/20)
  *(L1039/15))
 /(IFERROR(IF(H1039&gt;0,H1039,15),15)/15)
 *100,0)</f>
        <v>#REF!</v>
      </c>
      <c r="P1039" s="125" t="e">
        <f>ROUND(((R1039/20)*(L1039/15)*(S1039/15)*(1+W1039/200))/(H1039/15)*100,0)</f>
        <v>#REF!</v>
      </c>
      <c r="Q1039" s="147" t="e">
        <f>T20D35746[[#This Row],[スコア⑤]]/T20D35746[[#This Row],[スコア③]]</f>
        <v>#REF!</v>
      </c>
      <c r="R1039" s="76" t="e">
        <f>#REF!+#REF!</f>
        <v>#REF!</v>
      </c>
      <c r="W1039" s="109" t="e">
        <f>(T20D35746[[#This Row],[現金及び預金（億）]]-T20D35746[[#This Row],[負債（億）]])/T20D35746[[#This Row],[総資産]]*100</f>
        <v>#DIV/0!</v>
      </c>
    </row>
    <row r="1040" spans="3:23" x14ac:dyDescent="0.25">
      <c r="C1040" s="71" t="str">
        <f>IFERROR(_xll.RssMarket($A1040,"市場部名称"),"")</f>
        <v/>
      </c>
      <c r="D1040" s="55"/>
      <c r="E1040" s="55" t="str">
        <f>IFERROR(_xll.RssMarket($A1040,"前日比"),"")</f>
        <v/>
      </c>
      <c r="F1040" s="75" t="str">
        <f>IFERROR(_xll.RssMarket($A1040,"時価総額"),"")</f>
        <v/>
      </c>
      <c r="G1040" s="75" t="e">
        <f>T20D35746[[#This Row],[時価総額]]/T20D35746[[#This Row],[現在値]]</f>
        <v>#VALUE!</v>
      </c>
      <c r="H1040" s="20"/>
      <c r="I1040" s="38"/>
      <c r="J1040" s="20"/>
      <c r="K1040" s="33"/>
      <c r="N1040" s="89"/>
      <c r="O1040" s="125" t="e">
        <f>ROUND(
 ((IF(OR(R1040="",R1040&lt;=0),20,R1040)/20)
  *(L1040/15))
 /(IFERROR(IF(H1040&gt;0,H1040,15),15)/15)
 *100,0)</f>
        <v>#REF!</v>
      </c>
      <c r="P1040" s="125" t="e">
        <f>ROUND(((R1040/20)*(L1040/15)*(S1040/15)*(1+W1040/200))/(H1040/15)*100,0)</f>
        <v>#REF!</v>
      </c>
      <c r="Q1040" s="147" t="e">
        <f>T20D35746[[#This Row],[スコア⑤]]/T20D35746[[#This Row],[スコア③]]</f>
        <v>#REF!</v>
      </c>
      <c r="R1040" s="76" t="e">
        <f>#REF!+#REF!</f>
        <v>#REF!</v>
      </c>
      <c r="W1040" s="109" t="e">
        <f>(T20D35746[[#This Row],[現金及び預金（億）]]-T20D35746[[#This Row],[負債（億）]])/T20D35746[[#This Row],[総資産]]*100</f>
        <v>#DIV/0!</v>
      </c>
    </row>
    <row r="1041" spans="3:23" x14ac:dyDescent="0.25">
      <c r="C1041" s="71" t="str">
        <f>IFERROR(_xll.RssMarket($A1041,"市場部名称"),"")</f>
        <v/>
      </c>
      <c r="D1041" s="55"/>
      <c r="E1041" s="55" t="str">
        <f>IFERROR(_xll.RssMarket($A1041,"前日比"),"")</f>
        <v/>
      </c>
      <c r="F1041" s="75" t="str">
        <f>IFERROR(_xll.RssMarket($A1041,"時価総額"),"")</f>
        <v/>
      </c>
      <c r="G1041" s="75" t="e">
        <f>T20D35746[[#This Row],[時価総額]]/T20D35746[[#This Row],[現在値]]</f>
        <v>#VALUE!</v>
      </c>
      <c r="H1041" s="20"/>
      <c r="I1041" s="38"/>
      <c r="J1041" s="20"/>
      <c r="K1041" s="33"/>
      <c r="N1041" s="89"/>
      <c r="O1041" s="125" t="e">
        <f>ROUND(
 ((IF(OR(R1041="",R1041&lt;=0),20,R1041)/20)
  *(L1041/15))
 /(IFERROR(IF(H1041&gt;0,H1041,15),15)/15)
 *100,0)</f>
        <v>#REF!</v>
      </c>
      <c r="P1041" s="125" t="e">
        <f>ROUND(((R1041/20)*(L1041/15)*(S1041/15)*(1+W1041/200))/(H1041/15)*100,0)</f>
        <v>#REF!</v>
      </c>
      <c r="Q1041" s="147" t="e">
        <f>T20D35746[[#This Row],[スコア⑤]]/T20D35746[[#This Row],[スコア③]]</f>
        <v>#REF!</v>
      </c>
      <c r="R1041" s="76" t="e">
        <f>#REF!+#REF!</f>
        <v>#REF!</v>
      </c>
      <c r="W1041" s="109" t="e">
        <f>(T20D35746[[#This Row],[現金及び預金（億）]]-T20D35746[[#This Row],[負債（億）]])/T20D35746[[#This Row],[総資産]]*100</f>
        <v>#DIV/0!</v>
      </c>
    </row>
    <row r="1042" spans="3:23" x14ac:dyDescent="0.25">
      <c r="C1042" s="71" t="str">
        <f>IFERROR(_xll.RssMarket($A1042,"市場部名称"),"")</f>
        <v/>
      </c>
      <c r="D1042" s="55"/>
      <c r="E1042" s="55" t="str">
        <f>IFERROR(_xll.RssMarket($A1042,"前日比"),"")</f>
        <v/>
      </c>
      <c r="F1042" s="75" t="str">
        <f>IFERROR(_xll.RssMarket($A1042,"時価総額"),"")</f>
        <v/>
      </c>
      <c r="G1042" s="75" t="e">
        <f>T20D35746[[#This Row],[時価総額]]/T20D35746[[#This Row],[現在値]]</f>
        <v>#VALUE!</v>
      </c>
      <c r="H1042" s="20"/>
      <c r="I1042" s="38"/>
      <c r="J1042" s="20"/>
      <c r="K1042" s="33"/>
      <c r="N1042" s="89"/>
      <c r="O1042" s="125" t="e">
        <f>ROUND(
 ((IF(OR(R1042="",R1042&lt;=0),20,R1042)/20)
  *(L1042/15))
 /(IFERROR(IF(H1042&gt;0,H1042,15),15)/15)
 *100,0)</f>
        <v>#REF!</v>
      </c>
      <c r="P1042" s="125" t="e">
        <f>ROUND(((R1042/20)*(L1042/15)*(S1042/15)*(1+W1042/200))/(H1042/15)*100,0)</f>
        <v>#REF!</v>
      </c>
      <c r="Q1042" s="147" t="e">
        <f>T20D35746[[#This Row],[スコア⑤]]/T20D35746[[#This Row],[スコア③]]</f>
        <v>#REF!</v>
      </c>
      <c r="R1042" s="76" t="e">
        <f>#REF!+#REF!</f>
        <v>#REF!</v>
      </c>
      <c r="W1042" s="109" t="e">
        <f>(T20D35746[[#This Row],[現金及び預金（億）]]-T20D35746[[#This Row],[負債（億）]])/T20D35746[[#This Row],[総資産]]*100</f>
        <v>#DIV/0!</v>
      </c>
    </row>
    <row r="1043" spans="3:23" x14ac:dyDescent="0.25">
      <c r="C1043" s="71" t="str">
        <f>IFERROR(_xll.RssMarket($A1043,"市場部名称"),"")</f>
        <v/>
      </c>
      <c r="D1043" s="55"/>
      <c r="E1043" s="55" t="str">
        <f>IFERROR(_xll.RssMarket($A1043,"前日比"),"")</f>
        <v/>
      </c>
      <c r="F1043" s="75" t="str">
        <f>IFERROR(_xll.RssMarket($A1043,"時価総額"),"")</f>
        <v/>
      </c>
      <c r="G1043" s="75" t="e">
        <f>T20D35746[[#This Row],[時価総額]]/T20D35746[[#This Row],[現在値]]</f>
        <v>#VALUE!</v>
      </c>
      <c r="H1043" s="20"/>
      <c r="I1043" s="38"/>
      <c r="J1043" s="20"/>
      <c r="K1043" s="33"/>
      <c r="N1043" s="89"/>
      <c r="O1043" s="125" t="e">
        <f>ROUND(
 ((IF(OR(R1043="",R1043&lt;=0),20,R1043)/20)
  *(L1043/15))
 /(IFERROR(IF(H1043&gt;0,H1043,15),15)/15)
 *100,0)</f>
        <v>#REF!</v>
      </c>
      <c r="P1043" s="125" t="e">
        <f>ROUND(((R1043/20)*(L1043/15)*(S1043/15)*(1+W1043/200))/(H1043/15)*100,0)</f>
        <v>#REF!</v>
      </c>
      <c r="Q1043" s="147" t="e">
        <f>T20D35746[[#This Row],[スコア⑤]]/T20D35746[[#This Row],[スコア③]]</f>
        <v>#REF!</v>
      </c>
      <c r="R1043" s="76" t="e">
        <f>#REF!+#REF!</f>
        <v>#REF!</v>
      </c>
      <c r="W1043" s="109" t="e">
        <f>(T20D35746[[#This Row],[現金及び預金（億）]]-T20D35746[[#This Row],[負債（億）]])/T20D35746[[#This Row],[総資産]]*100</f>
        <v>#DIV/0!</v>
      </c>
    </row>
    <row r="1044" spans="3:23" x14ac:dyDescent="0.25">
      <c r="C1044" s="71" t="str">
        <f>IFERROR(_xll.RssMarket($A1044,"市場部名称"),"")</f>
        <v/>
      </c>
      <c r="D1044" s="55"/>
      <c r="E1044" s="55" t="str">
        <f>IFERROR(_xll.RssMarket($A1044,"前日比"),"")</f>
        <v/>
      </c>
      <c r="F1044" s="75" t="str">
        <f>IFERROR(_xll.RssMarket($A1044,"時価総額"),"")</f>
        <v/>
      </c>
      <c r="G1044" s="75" t="e">
        <f>T20D35746[[#This Row],[時価総額]]/T20D35746[[#This Row],[現在値]]</f>
        <v>#VALUE!</v>
      </c>
      <c r="H1044" s="20"/>
      <c r="I1044" s="38"/>
      <c r="J1044" s="20"/>
      <c r="K1044" s="33"/>
      <c r="N1044" s="89"/>
      <c r="O1044" s="125" t="e">
        <f>ROUND(
 ((IF(OR(R1044="",R1044&lt;=0),20,R1044)/20)
  *(L1044/15))
 /(IFERROR(IF(H1044&gt;0,H1044,15),15)/15)
 *100,0)</f>
        <v>#REF!</v>
      </c>
      <c r="P1044" s="125" t="e">
        <f>ROUND(((R1044/20)*(L1044/15)*(S1044/15)*(1+W1044/200))/(H1044/15)*100,0)</f>
        <v>#REF!</v>
      </c>
      <c r="Q1044" s="147" t="e">
        <f>T20D35746[[#This Row],[スコア⑤]]/T20D35746[[#This Row],[スコア③]]</f>
        <v>#REF!</v>
      </c>
      <c r="R1044" s="76" t="e">
        <f>#REF!+#REF!</f>
        <v>#REF!</v>
      </c>
      <c r="W1044" s="109" t="e">
        <f>(T20D35746[[#This Row],[現金及び預金（億）]]-T20D35746[[#This Row],[負債（億）]])/T20D35746[[#This Row],[総資産]]*100</f>
        <v>#DIV/0!</v>
      </c>
    </row>
    <row r="1045" spans="3:23" x14ac:dyDescent="0.25">
      <c r="C1045" s="71" t="str">
        <f>IFERROR(_xll.RssMarket($A1045,"市場部名称"),"")</f>
        <v/>
      </c>
      <c r="D1045" s="55"/>
      <c r="E1045" s="55" t="str">
        <f>IFERROR(_xll.RssMarket($A1045,"前日比"),"")</f>
        <v/>
      </c>
      <c r="F1045" s="75" t="str">
        <f>IFERROR(_xll.RssMarket($A1045,"時価総額"),"")</f>
        <v/>
      </c>
      <c r="G1045" s="75" t="e">
        <f>T20D35746[[#This Row],[時価総額]]/T20D35746[[#This Row],[現在値]]</f>
        <v>#VALUE!</v>
      </c>
      <c r="H1045" s="20"/>
      <c r="I1045" s="38"/>
      <c r="J1045" s="20"/>
      <c r="K1045" s="33"/>
      <c r="N1045" s="89"/>
      <c r="O1045" s="125" t="e">
        <f>ROUND(
 ((IF(OR(R1045="",R1045&lt;=0),20,R1045)/20)
  *(L1045/15))
 /(IFERROR(IF(H1045&gt;0,H1045,15),15)/15)
 *100,0)</f>
        <v>#REF!</v>
      </c>
      <c r="P1045" s="125" t="e">
        <f>ROUND(((R1045/20)*(L1045/15)*(S1045/15)*(1+W1045/200))/(H1045/15)*100,0)</f>
        <v>#REF!</v>
      </c>
      <c r="Q1045" s="147" t="e">
        <f>T20D35746[[#This Row],[スコア⑤]]/T20D35746[[#This Row],[スコア③]]</f>
        <v>#REF!</v>
      </c>
      <c r="R1045" s="76" t="e">
        <f>#REF!+#REF!</f>
        <v>#REF!</v>
      </c>
      <c r="W1045" s="109" t="e">
        <f>(T20D35746[[#This Row],[現金及び預金（億）]]-T20D35746[[#This Row],[負債（億）]])/T20D35746[[#This Row],[総資産]]*100</f>
        <v>#DIV/0!</v>
      </c>
    </row>
    <row r="1046" spans="3:23" x14ac:dyDescent="0.25">
      <c r="C1046" s="71" t="str">
        <f>IFERROR(_xll.RssMarket($A1046,"市場部名称"),"")</f>
        <v/>
      </c>
      <c r="D1046" s="55"/>
      <c r="E1046" s="55" t="str">
        <f>IFERROR(_xll.RssMarket($A1046,"前日比"),"")</f>
        <v/>
      </c>
      <c r="F1046" s="75" t="str">
        <f>IFERROR(_xll.RssMarket($A1046,"時価総額"),"")</f>
        <v/>
      </c>
      <c r="G1046" s="75" t="e">
        <f>T20D35746[[#This Row],[時価総額]]/T20D35746[[#This Row],[現在値]]</f>
        <v>#VALUE!</v>
      </c>
      <c r="H1046" s="20"/>
      <c r="I1046" s="38"/>
      <c r="J1046" s="20"/>
      <c r="K1046" s="33"/>
      <c r="N1046" s="89"/>
      <c r="O1046" s="125" t="e">
        <f>ROUND(
 ((IF(OR(R1046="",R1046&lt;=0),20,R1046)/20)
  *(L1046/15))
 /(IFERROR(IF(H1046&gt;0,H1046,15),15)/15)
 *100,0)</f>
        <v>#REF!</v>
      </c>
      <c r="P1046" s="125" t="e">
        <f>ROUND(((R1046/20)*(L1046/15)*(S1046/15)*(1+W1046/200))/(H1046/15)*100,0)</f>
        <v>#REF!</v>
      </c>
      <c r="Q1046" s="147" t="e">
        <f>T20D35746[[#This Row],[スコア⑤]]/T20D35746[[#This Row],[スコア③]]</f>
        <v>#REF!</v>
      </c>
      <c r="R1046" s="76" t="e">
        <f>#REF!+#REF!</f>
        <v>#REF!</v>
      </c>
      <c r="W1046" s="109" t="e">
        <f>(T20D35746[[#This Row],[現金及び預金（億）]]-T20D35746[[#This Row],[負債（億）]])/T20D35746[[#This Row],[総資産]]*100</f>
        <v>#DIV/0!</v>
      </c>
    </row>
    <row r="1047" spans="3:23" x14ac:dyDescent="0.25">
      <c r="C1047" s="71" t="str">
        <f>IFERROR(_xll.RssMarket($A1047,"市場部名称"),"")</f>
        <v/>
      </c>
      <c r="D1047" s="55"/>
      <c r="E1047" s="55" t="str">
        <f>IFERROR(_xll.RssMarket($A1047,"前日比"),"")</f>
        <v/>
      </c>
      <c r="F1047" s="75" t="str">
        <f>IFERROR(_xll.RssMarket($A1047,"時価総額"),"")</f>
        <v/>
      </c>
      <c r="G1047" s="75" t="e">
        <f>T20D35746[[#This Row],[時価総額]]/T20D35746[[#This Row],[現在値]]</f>
        <v>#VALUE!</v>
      </c>
      <c r="H1047" s="20"/>
      <c r="I1047" s="38"/>
      <c r="J1047" s="20"/>
      <c r="K1047" s="33"/>
      <c r="N1047" s="89"/>
      <c r="O1047" s="125" t="e">
        <f>ROUND(
 ((IF(OR(R1047="",R1047&lt;=0),20,R1047)/20)
  *(L1047/15))
 /(IFERROR(IF(H1047&gt;0,H1047,15),15)/15)
 *100,0)</f>
        <v>#REF!</v>
      </c>
      <c r="P1047" s="125" t="e">
        <f>ROUND(((R1047/20)*(L1047/15)*(S1047/15)*(1+W1047/200))/(H1047/15)*100,0)</f>
        <v>#REF!</v>
      </c>
      <c r="Q1047" s="147" t="e">
        <f>T20D35746[[#This Row],[スコア⑤]]/T20D35746[[#This Row],[スコア③]]</f>
        <v>#REF!</v>
      </c>
      <c r="R1047" s="76" t="e">
        <f>#REF!+#REF!</f>
        <v>#REF!</v>
      </c>
      <c r="W1047" s="109" t="e">
        <f>(T20D35746[[#This Row],[現金及び預金（億）]]-T20D35746[[#This Row],[負債（億）]])/T20D35746[[#This Row],[総資産]]*100</f>
        <v>#DIV/0!</v>
      </c>
    </row>
    <row r="1048" spans="3:23" x14ac:dyDescent="0.25">
      <c r="C1048" s="71" t="str">
        <f>IFERROR(_xll.RssMarket($A1048,"市場部名称"),"")</f>
        <v/>
      </c>
      <c r="D1048" s="55"/>
      <c r="E1048" s="55" t="str">
        <f>IFERROR(_xll.RssMarket($A1048,"前日比"),"")</f>
        <v/>
      </c>
      <c r="F1048" s="75" t="str">
        <f>IFERROR(_xll.RssMarket($A1048,"時価総額"),"")</f>
        <v/>
      </c>
      <c r="G1048" s="75" t="e">
        <f>T20D35746[[#This Row],[時価総額]]/T20D35746[[#This Row],[現在値]]</f>
        <v>#VALUE!</v>
      </c>
      <c r="H1048" s="20"/>
      <c r="I1048" s="38"/>
      <c r="J1048" s="20"/>
      <c r="K1048" s="33"/>
      <c r="N1048" s="89"/>
      <c r="O1048" s="125" t="e">
        <f>ROUND(
 ((IF(OR(R1048="",R1048&lt;=0),20,R1048)/20)
  *(L1048/15))
 /(IFERROR(IF(H1048&gt;0,H1048,15),15)/15)
 *100,0)</f>
        <v>#REF!</v>
      </c>
      <c r="P1048" s="125" t="e">
        <f>ROUND(((R1048/20)*(L1048/15)*(S1048/15)*(1+W1048/200))/(H1048/15)*100,0)</f>
        <v>#REF!</v>
      </c>
      <c r="Q1048" s="147" t="e">
        <f>T20D35746[[#This Row],[スコア⑤]]/T20D35746[[#This Row],[スコア③]]</f>
        <v>#REF!</v>
      </c>
      <c r="R1048" s="76" t="e">
        <f>#REF!+#REF!</f>
        <v>#REF!</v>
      </c>
      <c r="W1048" s="109" t="e">
        <f>(T20D35746[[#This Row],[現金及び預金（億）]]-T20D35746[[#This Row],[負債（億）]])/T20D35746[[#This Row],[総資産]]*100</f>
        <v>#DIV/0!</v>
      </c>
    </row>
    <row r="1049" spans="3:23" x14ac:dyDescent="0.25">
      <c r="C1049" s="71" t="str">
        <f>IFERROR(_xll.RssMarket($A1049,"市場部名称"),"")</f>
        <v/>
      </c>
      <c r="D1049" s="55"/>
      <c r="E1049" s="55" t="str">
        <f>IFERROR(_xll.RssMarket($A1049,"前日比"),"")</f>
        <v/>
      </c>
      <c r="F1049" s="75" t="str">
        <f>IFERROR(_xll.RssMarket($A1049,"時価総額"),"")</f>
        <v/>
      </c>
      <c r="G1049" s="75" t="e">
        <f>T20D35746[[#This Row],[時価総額]]/T20D35746[[#This Row],[現在値]]</f>
        <v>#VALUE!</v>
      </c>
      <c r="H1049" s="20"/>
      <c r="I1049" s="38"/>
      <c r="J1049" s="20"/>
      <c r="K1049" s="33"/>
      <c r="N1049" s="89"/>
      <c r="O1049" s="125" t="e">
        <f>ROUND(
 ((IF(OR(R1049="",R1049&lt;=0),20,R1049)/20)
  *(L1049/15))
 /(IFERROR(IF(H1049&gt;0,H1049,15),15)/15)
 *100,0)</f>
        <v>#REF!</v>
      </c>
      <c r="P1049" s="125" t="e">
        <f>ROUND(((R1049/20)*(L1049/15)*(S1049/15)*(1+W1049/200))/(H1049/15)*100,0)</f>
        <v>#REF!</v>
      </c>
      <c r="Q1049" s="147" t="e">
        <f>T20D35746[[#This Row],[スコア⑤]]/T20D35746[[#This Row],[スコア③]]</f>
        <v>#REF!</v>
      </c>
      <c r="R1049" s="76" t="e">
        <f>#REF!+#REF!</f>
        <v>#REF!</v>
      </c>
      <c r="W1049" s="109" t="e">
        <f>(T20D35746[[#This Row],[現金及び預金（億）]]-T20D35746[[#This Row],[負債（億）]])/T20D35746[[#This Row],[総資産]]*100</f>
        <v>#DIV/0!</v>
      </c>
    </row>
    <row r="1050" spans="3:23" x14ac:dyDescent="0.25">
      <c r="C1050" s="71" t="str">
        <f>IFERROR(_xll.RssMarket($A1050,"市場部名称"),"")</f>
        <v/>
      </c>
      <c r="D1050" s="55"/>
      <c r="E1050" s="55" t="str">
        <f>IFERROR(_xll.RssMarket($A1050,"前日比"),"")</f>
        <v/>
      </c>
      <c r="F1050" s="75" t="str">
        <f>IFERROR(_xll.RssMarket($A1050,"時価総額"),"")</f>
        <v/>
      </c>
      <c r="G1050" s="75" t="e">
        <f>T20D35746[[#This Row],[時価総額]]/T20D35746[[#This Row],[現在値]]</f>
        <v>#VALUE!</v>
      </c>
      <c r="H1050" s="20"/>
      <c r="I1050" s="38"/>
      <c r="J1050" s="20"/>
      <c r="K1050" s="33"/>
      <c r="N1050" s="89"/>
      <c r="O1050" s="125" t="e">
        <f>ROUND(
 ((IF(OR(R1050="",R1050&lt;=0),20,R1050)/20)
  *(L1050/15))
 /(IFERROR(IF(H1050&gt;0,H1050,15),15)/15)
 *100,0)</f>
        <v>#REF!</v>
      </c>
      <c r="P1050" s="125" t="e">
        <f>ROUND(((R1050/20)*(L1050/15)*(S1050/15)*(1+W1050/200))/(H1050/15)*100,0)</f>
        <v>#REF!</v>
      </c>
      <c r="Q1050" s="147" t="e">
        <f>T20D35746[[#This Row],[スコア⑤]]/T20D35746[[#This Row],[スコア③]]</f>
        <v>#REF!</v>
      </c>
      <c r="R1050" s="76" t="e">
        <f>#REF!+#REF!</f>
        <v>#REF!</v>
      </c>
      <c r="W1050" s="109" t="e">
        <f>(T20D35746[[#This Row],[現金及び預金（億）]]-T20D35746[[#This Row],[負債（億）]])/T20D35746[[#This Row],[総資産]]*100</f>
        <v>#DIV/0!</v>
      </c>
    </row>
    <row r="1051" spans="3:23" x14ac:dyDescent="0.25">
      <c r="C1051" s="71" t="str">
        <f>IFERROR(_xll.RssMarket($A1051,"市場部名称"),"")</f>
        <v/>
      </c>
      <c r="D1051" s="55"/>
      <c r="E1051" s="55" t="str">
        <f>IFERROR(_xll.RssMarket($A1051,"前日比"),"")</f>
        <v/>
      </c>
      <c r="F1051" s="75" t="str">
        <f>IFERROR(_xll.RssMarket($A1051,"時価総額"),"")</f>
        <v/>
      </c>
      <c r="G1051" s="75" t="e">
        <f>T20D35746[[#This Row],[時価総額]]/T20D35746[[#This Row],[現在値]]</f>
        <v>#VALUE!</v>
      </c>
      <c r="H1051" s="20"/>
      <c r="I1051" s="38"/>
      <c r="J1051" s="20"/>
      <c r="K1051" s="33"/>
      <c r="N1051" s="89"/>
      <c r="O1051" s="125" t="e">
        <f>ROUND(
 ((IF(OR(R1051="",R1051&lt;=0),20,R1051)/20)
  *(L1051/15))
 /(IFERROR(IF(H1051&gt;0,H1051,15),15)/15)
 *100,0)</f>
        <v>#REF!</v>
      </c>
      <c r="P1051" s="125" t="e">
        <f>ROUND(((R1051/20)*(L1051/15)*(S1051/15)*(1+W1051/200))/(H1051/15)*100,0)</f>
        <v>#REF!</v>
      </c>
      <c r="Q1051" s="147" t="e">
        <f>T20D35746[[#This Row],[スコア⑤]]/T20D35746[[#This Row],[スコア③]]</f>
        <v>#REF!</v>
      </c>
      <c r="R1051" s="76" t="e">
        <f>#REF!+#REF!</f>
        <v>#REF!</v>
      </c>
      <c r="W1051" s="109" t="e">
        <f>(T20D35746[[#This Row],[現金及び預金（億）]]-T20D35746[[#This Row],[負債（億）]])/T20D35746[[#This Row],[総資産]]*100</f>
        <v>#DIV/0!</v>
      </c>
    </row>
    <row r="1052" spans="3:23" x14ac:dyDescent="0.25">
      <c r="C1052" s="71" t="str">
        <f>IFERROR(_xll.RssMarket($A1052,"市場部名称"),"")</f>
        <v/>
      </c>
      <c r="D1052" s="55"/>
      <c r="E1052" s="55" t="str">
        <f>IFERROR(_xll.RssMarket($A1052,"前日比"),"")</f>
        <v/>
      </c>
      <c r="F1052" s="75" t="str">
        <f>IFERROR(_xll.RssMarket($A1052,"時価総額"),"")</f>
        <v/>
      </c>
      <c r="G1052" s="75" t="e">
        <f>T20D35746[[#This Row],[時価総額]]/T20D35746[[#This Row],[現在値]]</f>
        <v>#VALUE!</v>
      </c>
      <c r="H1052" s="20"/>
      <c r="I1052" s="38"/>
      <c r="J1052" s="20"/>
      <c r="K1052" s="33"/>
      <c r="N1052" s="89"/>
      <c r="O1052" s="125" t="e">
        <f>ROUND(
 ((IF(OR(R1052="",R1052&lt;=0),20,R1052)/20)
  *(L1052/15))
 /(IFERROR(IF(H1052&gt;0,H1052,15),15)/15)
 *100,0)</f>
        <v>#REF!</v>
      </c>
      <c r="P1052" s="125" t="e">
        <f>ROUND(((R1052/20)*(L1052/15)*(S1052/15)*(1+W1052/200))/(H1052/15)*100,0)</f>
        <v>#REF!</v>
      </c>
      <c r="Q1052" s="147" t="e">
        <f>T20D35746[[#This Row],[スコア⑤]]/T20D35746[[#This Row],[スコア③]]</f>
        <v>#REF!</v>
      </c>
      <c r="R1052" s="76" t="e">
        <f>#REF!+#REF!</f>
        <v>#REF!</v>
      </c>
      <c r="W1052" s="109" t="e">
        <f>(T20D35746[[#This Row],[現金及び預金（億）]]-T20D35746[[#This Row],[負債（億）]])/T20D35746[[#This Row],[総資産]]*100</f>
        <v>#DIV/0!</v>
      </c>
    </row>
    <row r="1053" spans="3:23" x14ac:dyDescent="0.25">
      <c r="C1053" s="71" t="str">
        <f>IFERROR(_xll.RssMarket($A1053,"市場部名称"),"")</f>
        <v/>
      </c>
      <c r="D1053" s="55"/>
      <c r="E1053" s="55" t="str">
        <f>IFERROR(_xll.RssMarket($A1053,"前日比"),"")</f>
        <v/>
      </c>
      <c r="F1053" s="75" t="str">
        <f>IFERROR(_xll.RssMarket($A1053,"時価総額"),"")</f>
        <v/>
      </c>
      <c r="G1053" s="75" t="e">
        <f>T20D35746[[#This Row],[時価総額]]/T20D35746[[#This Row],[現在値]]</f>
        <v>#VALUE!</v>
      </c>
      <c r="H1053" s="20"/>
      <c r="I1053" s="38"/>
      <c r="J1053" s="20"/>
      <c r="K1053" s="33"/>
      <c r="N1053" s="89"/>
      <c r="O1053" s="125" t="e">
        <f>ROUND(
 ((IF(OR(R1053="",R1053&lt;=0),20,R1053)/20)
  *(L1053/15))
 /(IFERROR(IF(H1053&gt;0,H1053,15),15)/15)
 *100,0)</f>
        <v>#REF!</v>
      </c>
      <c r="P1053" s="125" t="e">
        <f>ROUND(((R1053/20)*(L1053/15)*(S1053/15)*(1+W1053/200))/(H1053/15)*100,0)</f>
        <v>#REF!</v>
      </c>
      <c r="Q1053" s="147" t="e">
        <f>T20D35746[[#This Row],[スコア⑤]]/T20D35746[[#This Row],[スコア③]]</f>
        <v>#REF!</v>
      </c>
      <c r="R1053" s="76" t="e">
        <f>#REF!+#REF!</f>
        <v>#REF!</v>
      </c>
      <c r="W1053" s="109" t="e">
        <f>(T20D35746[[#This Row],[現金及び預金（億）]]-T20D35746[[#This Row],[負債（億）]])/T20D35746[[#This Row],[総資産]]*100</f>
        <v>#DIV/0!</v>
      </c>
    </row>
    <row r="1054" spans="3:23" x14ac:dyDescent="0.25">
      <c r="C1054" s="71" t="str">
        <f>IFERROR(_xll.RssMarket($A1054,"市場部名称"),"")</f>
        <v/>
      </c>
      <c r="D1054" s="55"/>
      <c r="E1054" s="55" t="str">
        <f>IFERROR(_xll.RssMarket($A1054,"前日比"),"")</f>
        <v/>
      </c>
      <c r="F1054" s="75" t="str">
        <f>IFERROR(_xll.RssMarket($A1054,"時価総額"),"")</f>
        <v/>
      </c>
      <c r="G1054" s="75" t="e">
        <f>T20D35746[[#This Row],[時価総額]]/T20D35746[[#This Row],[現在値]]</f>
        <v>#VALUE!</v>
      </c>
      <c r="H1054" s="20"/>
      <c r="I1054" s="38"/>
      <c r="J1054" s="20"/>
      <c r="K1054" s="33"/>
      <c r="N1054" s="89"/>
      <c r="O1054" s="125" t="e">
        <f>ROUND(
 ((IF(OR(R1054="",R1054&lt;=0),20,R1054)/20)
  *(L1054/15))
 /(IFERROR(IF(H1054&gt;0,H1054,15),15)/15)
 *100,0)</f>
        <v>#REF!</v>
      </c>
      <c r="P1054" s="125" t="e">
        <f>ROUND(((R1054/20)*(L1054/15)*(S1054/15)*(1+W1054/200))/(H1054/15)*100,0)</f>
        <v>#REF!</v>
      </c>
      <c r="Q1054" s="147" t="e">
        <f>T20D35746[[#This Row],[スコア⑤]]/T20D35746[[#This Row],[スコア③]]</f>
        <v>#REF!</v>
      </c>
      <c r="R1054" s="76" t="e">
        <f>#REF!+#REF!</f>
        <v>#REF!</v>
      </c>
      <c r="W1054" s="109" t="e">
        <f>(T20D35746[[#This Row],[現金及び預金（億）]]-T20D35746[[#This Row],[負債（億）]])/T20D35746[[#This Row],[総資産]]*100</f>
        <v>#DIV/0!</v>
      </c>
    </row>
    <row r="1055" spans="3:23" x14ac:dyDescent="0.25">
      <c r="C1055" s="71" t="str">
        <f>IFERROR(_xll.RssMarket($A1055,"市場部名称"),"")</f>
        <v/>
      </c>
      <c r="D1055" s="55"/>
      <c r="E1055" s="55" t="str">
        <f>IFERROR(_xll.RssMarket($A1055,"前日比"),"")</f>
        <v/>
      </c>
      <c r="F1055" s="75" t="str">
        <f>IFERROR(_xll.RssMarket($A1055,"時価総額"),"")</f>
        <v/>
      </c>
      <c r="G1055" s="75" t="e">
        <f>T20D35746[[#This Row],[時価総額]]/T20D35746[[#This Row],[現在値]]</f>
        <v>#VALUE!</v>
      </c>
      <c r="H1055" s="20"/>
      <c r="I1055" s="38"/>
      <c r="J1055" s="20"/>
      <c r="K1055" s="33"/>
      <c r="N1055" s="89"/>
      <c r="O1055" s="125" t="e">
        <f>ROUND(
 ((IF(OR(R1055="",R1055&lt;=0),20,R1055)/20)
  *(L1055/15))
 /(IFERROR(IF(H1055&gt;0,H1055,15),15)/15)
 *100,0)</f>
        <v>#REF!</v>
      </c>
      <c r="P1055" s="125" t="e">
        <f>ROUND(((R1055/20)*(L1055/15)*(S1055/15)*(1+W1055/200))/(H1055/15)*100,0)</f>
        <v>#REF!</v>
      </c>
      <c r="Q1055" s="147" t="e">
        <f>T20D35746[[#This Row],[スコア⑤]]/T20D35746[[#This Row],[スコア③]]</f>
        <v>#REF!</v>
      </c>
      <c r="R1055" s="76" t="e">
        <f>#REF!+#REF!</f>
        <v>#REF!</v>
      </c>
      <c r="W1055" s="109" t="e">
        <f>(T20D35746[[#This Row],[現金及び預金（億）]]-T20D35746[[#This Row],[負債（億）]])/T20D35746[[#This Row],[総資産]]*100</f>
        <v>#DIV/0!</v>
      </c>
    </row>
    <row r="1056" spans="3:23" x14ac:dyDescent="0.25">
      <c r="C1056" s="71" t="str">
        <f>IFERROR(_xll.RssMarket($A1056,"市場部名称"),"")</f>
        <v/>
      </c>
      <c r="D1056" s="55"/>
      <c r="E1056" s="55" t="str">
        <f>IFERROR(_xll.RssMarket($A1056,"前日比"),"")</f>
        <v/>
      </c>
      <c r="F1056" s="75" t="str">
        <f>IFERROR(_xll.RssMarket($A1056,"時価総額"),"")</f>
        <v/>
      </c>
      <c r="G1056" s="75" t="e">
        <f>T20D35746[[#This Row],[時価総額]]/T20D35746[[#This Row],[現在値]]</f>
        <v>#VALUE!</v>
      </c>
      <c r="H1056" s="20"/>
      <c r="I1056" s="38"/>
      <c r="J1056" s="20"/>
      <c r="K1056" s="33"/>
      <c r="N1056" s="89"/>
      <c r="O1056" s="125" t="e">
        <f>ROUND(
 ((IF(OR(R1056="",R1056&lt;=0),20,R1056)/20)
  *(L1056/15))
 /(IFERROR(IF(H1056&gt;0,H1056,15),15)/15)
 *100,0)</f>
        <v>#REF!</v>
      </c>
      <c r="P1056" s="125" t="e">
        <f>ROUND(((R1056/20)*(L1056/15)*(S1056/15)*(1+W1056/200))/(H1056/15)*100,0)</f>
        <v>#REF!</v>
      </c>
      <c r="Q1056" s="147" t="e">
        <f>T20D35746[[#This Row],[スコア⑤]]/T20D35746[[#This Row],[スコア③]]</f>
        <v>#REF!</v>
      </c>
      <c r="R1056" s="76" t="e">
        <f>#REF!+#REF!</f>
        <v>#REF!</v>
      </c>
      <c r="W1056" s="109" t="e">
        <f>(T20D35746[[#This Row],[現金及び預金（億）]]-T20D35746[[#This Row],[負債（億）]])/T20D35746[[#This Row],[総資産]]*100</f>
        <v>#DIV/0!</v>
      </c>
    </row>
    <row r="1057" spans="3:23" x14ac:dyDescent="0.25">
      <c r="C1057" s="71" t="str">
        <f>IFERROR(_xll.RssMarket($A1057,"市場部名称"),"")</f>
        <v/>
      </c>
      <c r="D1057" s="55"/>
      <c r="E1057" s="55" t="str">
        <f>IFERROR(_xll.RssMarket($A1057,"前日比"),"")</f>
        <v/>
      </c>
      <c r="F1057" s="75" t="str">
        <f>IFERROR(_xll.RssMarket($A1057,"時価総額"),"")</f>
        <v/>
      </c>
      <c r="G1057" s="75" t="e">
        <f>T20D35746[[#This Row],[時価総額]]/T20D35746[[#This Row],[現在値]]</f>
        <v>#VALUE!</v>
      </c>
      <c r="H1057" s="20"/>
      <c r="I1057" s="38"/>
      <c r="J1057" s="20"/>
      <c r="K1057" s="33"/>
      <c r="N1057" s="89"/>
      <c r="O1057" s="125" t="e">
        <f>ROUND(
 ((IF(OR(R1057="",R1057&lt;=0),20,R1057)/20)
  *(L1057/15))
 /(IFERROR(IF(H1057&gt;0,H1057,15),15)/15)
 *100,0)</f>
        <v>#REF!</v>
      </c>
      <c r="P1057" s="125" t="e">
        <f>ROUND(((R1057/20)*(L1057/15)*(S1057/15)*(1+W1057/200))/(H1057/15)*100,0)</f>
        <v>#REF!</v>
      </c>
      <c r="Q1057" s="147" t="e">
        <f>T20D35746[[#This Row],[スコア⑤]]/T20D35746[[#This Row],[スコア③]]</f>
        <v>#REF!</v>
      </c>
      <c r="R1057" s="76" t="e">
        <f>#REF!+#REF!</f>
        <v>#REF!</v>
      </c>
      <c r="W1057" s="109" t="e">
        <f>(T20D35746[[#This Row],[現金及び預金（億）]]-T20D35746[[#This Row],[負債（億）]])/T20D35746[[#This Row],[総資産]]*100</f>
        <v>#DIV/0!</v>
      </c>
    </row>
    <row r="1058" spans="3:23" x14ac:dyDescent="0.25">
      <c r="C1058" s="71" t="str">
        <f>IFERROR(_xll.RssMarket($A1058,"市場部名称"),"")</f>
        <v/>
      </c>
      <c r="D1058" s="55"/>
      <c r="E1058" s="55" t="str">
        <f>IFERROR(_xll.RssMarket($A1058,"前日比"),"")</f>
        <v/>
      </c>
      <c r="F1058" s="75" t="str">
        <f>IFERROR(_xll.RssMarket($A1058,"時価総額"),"")</f>
        <v/>
      </c>
      <c r="G1058" s="75" t="e">
        <f>T20D35746[[#This Row],[時価総額]]/T20D35746[[#This Row],[現在値]]</f>
        <v>#VALUE!</v>
      </c>
      <c r="H1058" s="20"/>
      <c r="I1058" s="38"/>
      <c r="J1058" s="20"/>
      <c r="K1058" s="33"/>
      <c r="N1058" s="89"/>
      <c r="O1058" s="125" t="e">
        <f>ROUND(
 ((IF(OR(R1058="",R1058&lt;=0),20,R1058)/20)
  *(L1058/15))
 /(IFERROR(IF(H1058&gt;0,H1058,15),15)/15)
 *100,0)</f>
        <v>#REF!</v>
      </c>
      <c r="P1058" s="125" t="e">
        <f>ROUND(((R1058/20)*(L1058/15)*(S1058/15)*(1+W1058/200))/(H1058/15)*100,0)</f>
        <v>#REF!</v>
      </c>
      <c r="Q1058" s="147" t="e">
        <f>T20D35746[[#This Row],[スコア⑤]]/T20D35746[[#This Row],[スコア③]]</f>
        <v>#REF!</v>
      </c>
      <c r="R1058" s="76" t="e">
        <f>#REF!+#REF!</f>
        <v>#REF!</v>
      </c>
      <c r="W1058" s="109" t="e">
        <f>(T20D35746[[#This Row],[現金及び預金（億）]]-T20D35746[[#This Row],[負債（億）]])/T20D35746[[#This Row],[総資産]]*100</f>
        <v>#DIV/0!</v>
      </c>
    </row>
    <row r="1059" spans="3:23" x14ac:dyDescent="0.25">
      <c r="C1059" s="71" t="str">
        <f>IFERROR(_xll.RssMarket($A1059,"市場部名称"),"")</f>
        <v/>
      </c>
      <c r="D1059" s="55"/>
      <c r="E1059" s="55" t="str">
        <f>IFERROR(_xll.RssMarket($A1059,"前日比"),"")</f>
        <v/>
      </c>
      <c r="F1059" s="75" t="str">
        <f>IFERROR(_xll.RssMarket($A1059,"時価総額"),"")</f>
        <v/>
      </c>
      <c r="G1059" s="75" t="e">
        <f>T20D35746[[#This Row],[時価総額]]/T20D35746[[#This Row],[現在値]]</f>
        <v>#VALUE!</v>
      </c>
      <c r="H1059" s="20"/>
      <c r="I1059" s="38"/>
      <c r="J1059" s="20"/>
      <c r="K1059" s="33"/>
      <c r="N1059" s="89"/>
      <c r="O1059" s="125" t="e">
        <f>ROUND(
 ((IF(OR(R1059="",R1059&lt;=0),20,R1059)/20)
  *(L1059/15))
 /(IFERROR(IF(H1059&gt;0,H1059,15),15)/15)
 *100,0)</f>
        <v>#REF!</v>
      </c>
      <c r="P1059" s="125" t="e">
        <f>ROUND(((R1059/20)*(L1059/15)*(S1059/15)*(1+W1059/200))/(H1059/15)*100,0)</f>
        <v>#REF!</v>
      </c>
      <c r="Q1059" s="147" t="e">
        <f>T20D35746[[#This Row],[スコア⑤]]/T20D35746[[#This Row],[スコア③]]</f>
        <v>#REF!</v>
      </c>
      <c r="R1059" s="76" t="e">
        <f>#REF!+#REF!</f>
        <v>#REF!</v>
      </c>
      <c r="W1059" s="109" t="e">
        <f>(T20D35746[[#This Row],[現金及び預金（億）]]-T20D35746[[#This Row],[負債（億）]])/T20D35746[[#This Row],[総資産]]*100</f>
        <v>#DIV/0!</v>
      </c>
    </row>
    <row r="1060" spans="3:23" x14ac:dyDescent="0.25">
      <c r="C1060" s="71" t="str">
        <f>IFERROR(_xll.RssMarket($A1060,"市場部名称"),"")</f>
        <v/>
      </c>
      <c r="D1060" s="55"/>
      <c r="E1060" s="55" t="str">
        <f>IFERROR(_xll.RssMarket($A1060,"前日比"),"")</f>
        <v/>
      </c>
      <c r="F1060" s="75" t="str">
        <f>IFERROR(_xll.RssMarket($A1060,"時価総額"),"")</f>
        <v/>
      </c>
      <c r="G1060" s="75" t="e">
        <f>T20D35746[[#This Row],[時価総額]]/T20D35746[[#This Row],[現在値]]</f>
        <v>#VALUE!</v>
      </c>
      <c r="H1060" s="20"/>
      <c r="I1060" s="38"/>
      <c r="J1060" s="20"/>
      <c r="K1060" s="33"/>
      <c r="N1060" s="89"/>
      <c r="O1060" s="125" t="e">
        <f>ROUND(
 ((IF(OR(R1060="",R1060&lt;=0),20,R1060)/20)
  *(L1060/15))
 /(IFERROR(IF(H1060&gt;0,H1060,15),15)/15)
 *100,0)</f>
        <v>#REF!</v>
      </c>
      <c r="P1060" s="125" t="e">
        <f>ROUND(((R1060/20)*(L1060/15)*(S1060/15)*(1+W1060/200))/(H1060/15)*100,0)</f>
        <v>#REF!</v>
      </c>
      <c r="Q1060" s="147" t="e">
        <f>T20D35746[[#This Row],[スコア⑤]]/T20D35746[[#This Row],[スコア③]]</f>
        <v>#REF!</v>
      </c>
      <c r="R1060" s="76" t="e">
        <f>#REF!+#REF!</f>
        <v>#REF!</v>
      </c>
      <c r="W1060" s="109" t="e">
        <f>(T20D35746[[#This Row],[現金及び預金（億）]]-T20D35746[[#This Row],[負債（億）]])/T20D35746[[#This Row],[総資産]]*100</f>
        <v>#DIV/0!</v>
      </c>
    </row>
    <row r="1061" spans="3:23" x14ac:dyDescent="0.25">
      <c r="C1061" s="71" t="str">
        <f>IFERROR(_xll.RssMarket($A1061,"市場部名称"),"")</f>
        <v/>
      </c>
      <c r="D1061" s="55"/>
      <c r="E1061" s="55" t="str">
        <f>IFERROR(_xll.RssMarket($A1061,"前日比"),"")</f>
        <v/>
      </c>
      <c r="F1061" s="75" t="str">
        <f>IFERROR(_xll.RssMarket($A1061,"時価総額"),"")</f>
        <v/>
      </c>
      <c r="G1061" s="75" t="e">
        <f>T20D35746[[#This Row],[時価総額]]/T20D35746[[#This Row],[現在値]]</f>
        <v>#VALUE!</v>
      </c>
      <c r="H1061" s="20"/>
      <c r="I1061" s="38"/>
      <c r="J1061" s="20"/>
      <c r="K1061" s="33"/>
      <c r="N1061" s="89"/>
      <c r="O1061" s="125" t="e">
        <f>ROUND(
 ((IF(OR(R1061="",R1061&lt;=0),20,R1061)/20)
  *(L1061/15))
 /(IFERROR(IF(H1061&gt;0,H1061,15),15)/15)
 *100,0)</f>
        <v>#REF!</v>
      </c>
      <c r="P1061" s="125" t="e">
        <f>ROUND(((R1061/20)*(L1061/15)*(S1061/15)*(1+W1061/200))/(H1061/15)*100,0)</f>
        <v>#REF!</v>
      </c>
      <c r="Q1061" s="147" t="e">
        <f>T20D35746[[#This Row],[スコア⑤]]/T20D35746[[#This Row],[スコア③]]</f>
        <v>#REF!</v>
      </c>
      <c r="R1061" s="76" t="e">
        <f>#REF!+#REF!</f>
        <v>#REF!</v>
      </c>
      <c r="W1061" s="109" t="e">
        <f>(T20D35746[[#This Row],[現金及び預金（億）]]-T20D35746[[#This Row],[負債（億）]])/T20D35746[[#This Row],[総資産]]*100</f>
        <v>#DIV/0!</v>
      </c>
    </row>
    <row r="1062" spans="3:23" x14ac:dyDescent="0.25">
      <c r="C1062" s="71" t="str">
        <f>IFERROR(_xll.RssMarket($A1062,"市場部名称"),"")</f>
        <v/>
      </c>
      <c r="D1062" s="55"/>
      <c r="E1062" s="55" t="str">
        <f>IFERROR(_xll.RssMarket($A1062,"前日比"),"")</f>
        <v/>
      </c>
      <c r="F1062" s="75" t="str">
        <f>IFERROR(_xll.RssMarket($A1062,"時価総額"),"")</f>
        <v/>
      </c>
      <c r="G1062" s="75" t="e">
        <f>T20D35746[[#This Row],[時価総額]]/T20D35746[[#This Row],[現在値]]</f>
        <v>#VALUE!</v>
      </c>
      <c r="H1062" s="20"/>
      <c r="I1062" s="38"/>
      <c r="J1062" s="20"/>
      <c r="K1062" s="33"/>
      <c r="N1062" s="89"/>
      <c r="O1062" s="125" t="e">
        <f>ROUND(
 ((IF(OR(R1062="",R1062&lt;=0),20,R1062)/20)
  *(L1062/15))
 /(IFERROR(IF(H1062&gt;0,H1062,15),15)/15)
 *100,0)</f>
        <v>#REF!</v>
      </c>
      <c r="P1062" s="125" t="e">
        <f>ROUND(((R1062/20)*(L1062/15)*(S1062/15)*(1+W1062/200))/(H1062/15)*100,0)</f>
        <v>#REF!</v>
      </c>
      <c r="Q1062" s="147" t="e">
        <f>T20D35746[[#This Row],[スコア⑤]]/T20D35746[[#This Row],[スコア③]]</f>
        <v>#REF!</v>
      </c>
      <c r="R1062" s="76" t="e">
        <f>#REF!+#REF!</f>
        <v>#REF!</v>
      </c>
      <c r="W1062" s="109" t="e">
        <f>(T20D35746[[#This Row],[現金及び預金（億）]]-T20D35746[[#This Row],[負債（億）]])/T20D35746[[#This Row],[総資産]]*100</f>
        <v>#DIV/0!</v>
      </c>
    </row>
    <row r="1063" spans="3:23" x14ac:dyDescent="0.25">
      <c r="C1063" s="71" t="str">
        <f>IFERROR(_xll.RssMarket($A1063,"市場部名称"),"")</f>
        <v/>
      </c>
      <c r="D1063" s="55"/>
      <c r="E1063" s="55" t="str">
        <f>IFERROR(_xll.RssMarket($A1063,"前日比"),"")</f>
        <v/>
      </c>
      <c r="F1063" s="75" t="str">
        <f>IFERROR(_xll.RssMarket($A1063,"時価総額"),"")</f>
        <v/>
      </c>
      <c r="G1063" s="75" t="e">
        <f>T20D35746[[#This Row],[時価総額]]/T20D35746[[#This Row],[現在値]]</f>
        <v>#VALUE!</v>
      </c>
      <c r="H1063" s="20"/>
      <c r="I1063" s="38"/>
      <c r="J1063" s="20"/>
      <c r="K1063" s="33"/>
      <c r="N1063" s="89"/>
      <c r="O1063" s="125" t="e">
        <f>ROUND(
 ((IF(OR(R1063="",R1063&lt;=0),20,R1063)/20)
  *(L1063/15))
 /(IFERROR(IF(H1063&gt;0,H1063,15),15)/15)
 *100,0)</f>
        <v>#REF!</v>
      </c>
      <c r="P1063" s="125" t="e">
        <f>ROUND(((R1063/20)*(L1063/15)*(S1063/15)*(1+W1063/200))/(H1063/15)*100,0)</f>
        <v>#REF!</v>
      </c>
      <c r="Q1063" s="147" t="e">
        <f>T20D35746[[#This Row],[スコア⑤]]/T20D35746[[#This Row],[スコア③]]</f>
        <v>#REF!</v>
      </c>
      <c r="R1063" s="76" t="e">
        <f>#REF!+#REF!</f>
        <v>#REF!</v>
      </c>
      <c r="W1063" s="109" t="e">
        <f>(T20D35746[[#This Row],[現金及び預金（億）]]-T20D35746[[#This Row],[負債（億）]])/T20D35746[[#This Row],[総資産]]*100</f>
        <v>#DIV/0!</v>
      </c>
    </row>
    <row r="1064" spans="3:23" x14ac:dyDescent="0.25">
      <c r="C1064" s="71" t="str">
        <f>IFERROR(_xll.RssMarket($A1064,"市場部名称"),"")</f>
        <v/>
      </c>
      <c r="D1064" s="55"/>
      <c r="E1064" s="55" t="str">
        <f>IFERROR(_xll.RssMarket($A1064,"前日比"),"")</f>
        <v/>
      </c>
      <c r="F1064" s="75" t="str">
        <f>IFERROR(_xll.RssMarket($A1064,"時価総額"),"")</f>
        <v/>
      </c>
      <c r="G1064" s="75" t="e">
        <f>T20D35746[[#This Row],[時価総額]]/T20D35746[[#This Row],[現在値]]</f>
        <v>#VALUE!</v>
      </c>
      <c r="H1064" s="20"/>
      <c r="I1064" s="38"/>
      <c r="J1064" s="20"/>
      <c r="K1064" s="33"/>
      <c r="N1064" s="89"/>
      <c r="O1064" s="125" t="e">
        <f>ROUND(
 ((IF(OR(R1064="",R1064&lt;=0),20,R1064)/20)
  *(L1064/15))
 /(IFERROR(IF(H1064&gt;0,H1064,15),15)/15)
 *100,0)</f>
        <v>#REF!</v>
      </c>
      <c r="P1064" s="125" t="e">
        <f>ROUND(((R1064/20)*(L1064/15)*(S1064/15)*(1+W1064/200))/(H1064/15)*100,0)</f>
        <v>#REF!</v>
      </c>
      <c r="Q1064" s="147" t="e">
        <f>T20D35746[[#This Row],[スコア⑤]]/T20D35746[[#This Row],[スコア③]]</f>
        <v>#REF!</v>
      </c>
      <c r="R1064" s="76" t="e">
        <f>#REF!+#REF!</f>
        <v>#REF!</v>
      </c>
      <c r="W1064" s="109" t="e">
        <f>(T20D35746[[#This Row],[現金及び預金（億）]]-T20D35746[[#This Row],[負債（億）]])/T20D35746[[#This Row],[総資産]]*100</f>
        <v>#DIV/0!</v>
      </c>
    </row>
    <row r="1065" spans="3:23" x14ac:dyDescent="0.25">
      <c r="C1065" s="71" t="str">
        <f>IFERROR(_xll.RssMarket($A1065,"市場部名称"),"")</f>
        <v/>
      </c>
      <c r="D1065" s="55"/>
      <c r="E1065" s="55" t="str">
        <f>IFERROR(_xll.RssMarket($A1065,"前日比"),"")</f>
        <v/>
      </c>
      <c r="F1065" s="75" t="str">
        <f>IFERROR(_xll.RssMarket($A1065,"時価総額"),"")</f>
        <v/>
      </c>
      <c r="G1065" s="75" t="e">
        <f>T20D35746[[#This Row],[時価総額]]/T20D35746[[#This Row],[現在値]]</f>
        <v>#VALUE!</v>
      </c>
      <c r="H1065" s="20"/>
      <c r="I1065" s="38"/>
      <c r="J1065" s="20"/>
      <c r="K1065" s="33"/>
      <c r="N1065" s="89"/>
      <c r="O1065" s="125" t="e">
        <f>ROUND(
 ((IF(OR(R1065="",R1065&lt;=0),20,R1065)/20)
  *(L1065/15))
 /(IFERROR(IF(H1065&gt;0,H1065,15),15)/15)
 *100,0)</f>
        <v>#REF!</v>
      </c>
      <c r="P1065" s="125" t="e">
        <f>ROUND(((R1065/20)*(L1065/15)*(S1065/15)*(1+W1065/200))/(H1065/15)*100,0)</f>
        <v>#REF!</v>
      </c>
      <c r="Q1065" s="147" t="e">
        <f>T20D35746[[#This Row],[スコア⑤]]/T20D35746[[#This Row],[スコア③]]</f>
        <v>#REF!</v>
      </c>
      <c r="R1065" s="76" t="e">
        <f>#REF!+#REF!</f>
        <v>#REF!</v>
      </c>
      <c r="W1065" s="109" t="e">
        <f>(T20D35746[[#This Row],[現金及び預金（億）]]-T20D35746[[#This Row],[負債（億）]])/T20D35746[[#This Row],[総資産]]*100</f>
        <v>#DIV/0!</v>
      </c>
    </row>
    <row r="1066" spans="3:23" x14ac:dyDescent="0.25">
      <c r="C1066" s="71" t="str">
        <f>IFERROR(_xll.RssMarket($A1066,"市場部名称"),"")</f>
        <v/>
      </c>
      <c r="D1066" s="55"/>
      <c r="E1066" s="55" t="str">
        <f>IFERROR(_xll.RssMarket($A1066,"前日比"),"")</f>
        <v/>
      </c>
      <c r="F1066" s="75" t="str">
        <f>IFERROR(_xll.RssMarket($A1066,"時価総額"),"")</f>
        <v/>
      </c>
      <c r="G1066" s="75" t="e">
        <f>T20D35746[[#This Row],[時価総額]]/T20D35746[[#This Row],[現在値]]</f>
        <v>#VALUE!</v>
      </c>
      <c r="H1066" s="20"/>
      <c r="I1066" s="38"/>
      <c r="J1066" s="20"/>
      <c r="K1066" s="33"/>
      <c r="N1066" s="89"/>
      <c r="O1066" s="125" t="e">
        <f>ROUND(
 ((IF(OR(R1066="",R1066&lt;=0),20,R1066)/20)
  *(L1066/15))
 /(IFERROR(IF(H1066&gt;0,H1066,15),15)/15)
 *100,0)</f>
        <v>#REF!</v>
      </c>
      <c r="P1066" s="125" t="e">
        <f>ROUND(((R1066/20)*(L1066/15)*(S1066/15)*(1+W1066/200))/(H1066/15)*100,0)</f>
        <v>#REF!</v>
      </c>
      <c r="Q1066" s="147" t="e">
        <f>T20D35746[[#This Row],[スコア⑤]]/T20D35746[[#This Row],[スコア③]]</f>
        <v>#REF!</v>
      </c>
      <c r="R1066" s="76" t="e">
        <f>#REF!+#REF!</f>
        <v>#REF!</v>
      </c>
      <c r="W1066" s="109" t="e">
        <f>(T20D35746[[#This Row],[現金及び預金（億）]]-T20D35746[[#This Row],[負債（億）]])/T20D35746[[#This Row],[総資産]]*100</f>
        <v>#DIV/0!</v>
      </c>
    </row>
    <row r="1067" spans="3:23" x14ac:dyDescent="0.25">
      <c r="C1067" s="71" t="str">
        <f>IFERROR(_xll.RssMarket($A1067,"市場部名称"),"")</f>
        <v/>
      </c>
      <c r="D1067" s="55"/>
      <c r="E1067" s="55" t="str">
        <f>IFERROR(_xll.RssMarket($A1067,"前日比"),"")</f>
        <v/>
      </c>
      <c r="F1067" s="75" t="str">
        <f>IFERROR(_xll.RssMarket($A1067,"時価総額"),"")</f>
        <v/>
      </c>
      <c r="G1067" s="75" t="e">
        <f>T20D35746[[#This Row],[時価総額]]/T20D35746[[#This Row],[現在値]]</f>
        <v>#VALUE!</v>
      </c>
      <c r="H1067" s="20"/>
      <c r="I1067" s="38"/>
      <c r="J1067" s="20"/>
      <c r="K1067" s="33"/>
      <c r="N1067" s="89"/>
      <c r="O1067" s="125" t="e">
        <f>ROUND(
 ((IF(OR(R1067="",R1067&lt;=0),20,R1067)/20)
  *(L1067/15))
 /(IFERROR(IF(H1067&gt;0,H1067,15),15)/15)
 *100,0)</f>
        <v>#REF!</v>
      </c>
      <c r="P1067" s="125" t="e">
        <f>ROUND(((R1067/20)*(L1067/15)*(S1067/15)*(1+W1067/200))/(H1067/15)*100,0)</f>
        <v>#REF!</v>
      </c>
      <c r="Q1067" s="147" t="e">
        <f>T20D35746[[#This Row],[スコア⑤]]/T20D35746[[#This Row],[スコア③]]</f>
        <v>#REF!</v>
      </c>
      <c r="R1067" s="76" t="e">
        <f>#REF!+#REF!</f>
        <v>#REF!</v>
      </c>
      <c r="W1067" s="109" t="e">
        <f>(T20D35746[[#This Row],[現金及び預金（億）]]-T20D35746[[#This Row],[負債（億）]])/T20D35746[[#This Row],[総資産]]*100</f>
        <v>#DIV/0!</v>
      </c>
    </row>
    <row r="1068" spans="3:23" x14ac:dyDescent="0.25">
      <c r="C1068" s="71" t="str">
        <f>IFERROR(_xll.RssMarket($A1068,"市場部名称"),"")</f>
        <v/>
      </c>
      <c r="D1068" s="55"/>
      <c r="E1068" s="55" t="str">
        <f>IFERROR(_xll.RssMarket($A1068,"前日比"),"")</f>
        <v/>
      </c>
      <c r="F1068" s="75" t="str">
        <f>IFERROR(_xll.RssMarket($A1068,"時価総額"),"")</f>
        <v/>
      </c>
      <c r="G1068" s="75" t="e">
        <f>T20D35746[[#This Row],[時価総額]]/T20D35746[[#This Row],[現在値]]</f>
        <v>#VALUE!</v>
      </c>
      <c r="H1068" s="20"/>
      <c r="I1068" s="38"/>
      <c r="J1068" s="20"/>
      <c r="K1068" s="33"/>
      <c r="N1068" s="89"/>
      <c r="O1068" s="125" t="e">
        <f>ROUND(
 ((IF(OR(R1068="",R1068&lt;=0),20,R1068)/20)
  *(L1068/15))
 /(IFERROR(IF(H1068&gt;0,H1068,15),15)/15)
 *100,0)</f>
        <v>#REF!</v>
      </c>
      <c r="P1068" s="125" t="e">
        <f>ROUND(((R1068/20)*(L1068/15)*(S1068/15)*(1+W1068/200))/(H1068/15)*100,0)</f>
        <v>#REF!</v>
      </c>
      <c r="Q1068" s="147" t="e">
        <f>T20D35746[[#This Row],[スコア⑤]]/T20D35746[[#This Row],[スコア③]]</f>
        <v>#REF!</v>
      </c>
      <c r="R1068" s="76" t="e">
        <f>#REF!+#REF!</f>
        <v>#REF!</v>
      </c>
      <c r="W1068" s="109" t="e">
        <f>(T20D35746[[#This Row],[現金及び預金（億）]]-T20D35746[[#This Row],[負債（億）]])/T20D35746[[#This Row],[総資産]]*100</f>
        <v>#DIV/0!</v>
      </c>
    </row>
    <row r="1069" spans="3:23" x14ac:dyDescent="0.25">
      <c r="C1069" s="71" t="str">
        <f>IFERROR(_xll.RssMarket($A1069,"市場部名称"),"")</f>
        <v/>
      </c>
      <c r="D1069" s="55"/>
      <c r="E1069" s="55" t="str">
        <f>IFERROR(_xll.RssMarket($A1069,"前日比"),"")</f>
        <v/>
      </c>
      <c r="F1069" s="75" t="str">
        <f>IFERROR(_xll.RssMarket($A1069,"時価総額"),"")</f>
        <v/>
      </c>
      <c r="G1069" s="75" t="e">
        <f>T20D35746[[#This Row],[時価総額]]/T20D35746[[#This Row],[現在値]]</f>
        <v>#VALUE!</v>
      </c>
      <c r="H1069" s="20"/>
      <c r="I1069" s="38"/>
      <c r="J1069" s="20"/>
      <c r="K1069" s="33"/>
      <c r="N1069" s="89"/>
      <c r="O1069" s="125" t="e">
        <f>ROUND(
 ((IF(OR(R1069="",R1069&lt;=0),20,R1069)/20)
  *(L1069/15))
 /(IFERROR(IF(H1069&gt;0,H1069,15),15)/15)
 *100,0)</f>
        <v>#REF!</v>
      </c>
      <c r="P1069" s="125" t="e">
        <f>ROUND(((R1069/20)*(L1069/15)*(S1069/15)*(1+W1069/200))/(H1069/15)*100,0)</f>
        <v>#REF!</v>
      </c>
      <c r="Q1069" s="147" t="e">
        <f>T20D35746[[#This Row],[スコア⑤]]/T20D35746[[#This Row],[スコア③]]</f>
        <v>#REF!</v>
      </c>
      <c r="R1069" s="76" t="e">
        <f>#REF!+#REF!</f>
        <v>#REF!</v>
      </c>
      <c r="W1069" s="109" t="e">
        <f>(T20D35746[[#This Row],[現金及び預金（億）]]-T20D35746[[#This Row],[負債（億）]])/T20D35746[[#This Row],[総資産]]*100</f>
        <v>#DIV/0!</v>
      </c>
    </row>
    <row r="1070" spans="3:23" x14ac:dyDescent="0.25">
      <c r="C1070" s="71" t="str">
        <f>IFERROR(_xll.RssMarket($A1070,"市場部名称"),"")</f>
        <v/>
      </c>
      <c r="D1070" s="55"/>
      <c r="E1070" s="55" t="str">
        <f>IFERROR(_xll.RssMarket($A1070,"前日比"),"")</f>
        <v/>
      </c>
      <c r="F1070" s="75" t="str">
        <f>IFERROR(_xll.RssMarket($A1070,"時価総額"),"")</f>
        <v/>
      </c>
      <c r="G1070" s="75" t="e">
        <f>T20D35746[[#This Row],[時価総額]]/T20D35746[[#This Row],[現在値]]</f>
        <v>#VALUE!</v>
      </c>
      <c r="H1070" s="20"/>
      <c r="I1070" s="38"/>
      <c r="J1070" s="20"/>
      <c r="K1070" s="33"/>
      <c r="N1070" s="89"/>
      <c r="O1070" s="125" t="e">
        <f>ROUND(
 ((IF(OR(R1070="",R1070&lt;=0),20,R1070)/20)
  *(L1070/15))
 /(IFERROR(IF(H1070&gt;0,H1070,15),15)/15)
 *100,0)</f>
        <v>#REF!</v>
      </c>
      <c r="P1070" s="125" t="e">
        <f>ROUND(((R1070/20)*(L1070/15)*(S1070/15)*(1+W1070/200))/(H1070/15)*100,0)</f>
        <v>#REF!</v>
      </c>
      <c r="Q1070" s="147" t="e">
        <f>T20D35746[[#This Row],[スコア⑤]]/T20D35746[[#This Row],[スコア③]]</f>
        <v>#REF!</v>
      </c>
      <c r="R1070" s="76" t="e">
        <f>#REF!+#REF!</f>
        <v>#REF!</v>
      </c>
      <c r="W1070" s="109" t="e">
        <f>(T20D35746[[#This Row],[現金及び預金（億）]]-T20D35746[[#This Row],[負債（億）]])/T20D35746[[#This Row],[総資産]]*100</f>
        <v>#DIV/0!</v>
      </c>
    </row>
    <row r="1071" spans="3:23" x14ac:dyDescent="0.25">
      <c r="C1071" s="71" t="str">
        <f>IFERROR(_xll.RssMarket($A1071,"市場部名称"),"")</f>
        <v/>
      </c>
      <c r="D1071" s="55"/>
      <c r="E1071" s="55" t="str">
        <f>IFERROR(_xll.RssMarket($A1071,"前日比"),"")</f>
        <v/>
      </c>
      <c r="F1071" s="75" t="str">
        <f>IFERROR(_xll.RssMarket($A1071,"時価総額"),"")</f>
        <v/>
      </c>
      <c r="G1071" s="75" t="e">
        <f>T20D35746[[#This Row],[時価総額]]/T20D35746[[#This Row],[現在値]]</f>
        <v>#VALUE!</v>
      </c>
      <c r="H1071" s="20"/>
      <c r="I1071" s="38"/>
      <c r="J1071" s="20"/>
      <c r="K1071" s="33"/>
      <c r="N1071" s="89"/>
      <c r="O1071" s="125" t="e">
        <f>ROUND(
 ((IF(OR(R1071="",R1071&lt;=0),20,R1071)/20)
  *(L1071/15))
 /(IFERROR(IF(H1071&gt;0,H1071,15),15)/15)
 *100,0)</f>
        <v>#REF!</v>
      </c>
      <c r="P1071" s="125" t="e">
        <f>ROUND(((R1071/20)*(L1071/15)*(S1071/15)*(1+W1071/200))/(H1071/15)*100,0)</f>
        <v>#REF!</v>
      </c>
      <c r="Q1071" s="147" t="e">
        <f>T20D35746[[#This Row],[スコア⑤]]/T20D35746[[#This Row],[スコア③]]</f>
        <v>#REF!</v>
      </c>
      <c r="R1071" s="76" t="e">
        <f>#REF!+#REF!</f>
        <v>#REF!</v>
      </c>
      <c r="W1071" s="109" t="e">
        <f>(T20D35746[[#This Row],[現金及び預金（億）]]-T20D35746[[#This Row],[負債（億）]])/T20D35746[[#This Row],[総資産]]*100</f>
        <v>#DIV/0!</v>
      </c>
    </row>
    <row r="1072" spans="3:23" x14ac:dyDescent="0.25">
      <c r="C1072" s="71" t="str">
        <f>IFERROR(_xll.RssMarket($A1072,"市場部名称"),"")</f>
        <v/>
      </c>
      <c r="D1072" s="55"/>
      <c r="E1072" s="55" t="str">
        <f>IFERROR(_xll.RssMarket($A1072,"前日比"),"")</f>
        <v/>
      </c>
      <c r="F1072" s="75" t="str">
        <f>IFERROR(_xll.RssMarket($A1072,"時価総額"),"")</f>
        <v/>
      </c>
      <c r="G1072" s="75" t="e">
        <f>T20D35746[[#This Row],[時価総額]]/T20D35746[[#This Row],[現在値]]</f>
        <v>#VALUE!</v>
      </c>
      <c r="H1072" s="20"/>
      <c r="I1072" s="38"/>
      <c r="J1072" s="20"/>
      <c r="K1072" s="33"/>
      <c r="N1072" s="89"/>
      <c r="O1072" s="125" t="e">
        <f>ROUND(
 ((IF(OR(R1072="",R1072&lt;=0),20,R1072)/20)
  *(L1072/15))
 /(IFERROR(IF(H1072&gt;0,H1072,15),15)/15)
 *100,0)</f>
        <v>#REF!</v>
      </c>
      <c r="P1072" s="125" t="e">
        <f>ROUND(((R1072/20)*(L1072/15)*(S1072/15)*(1+W1072/200))/(H1072/15)*100,0)</f>
        <v>#REF!</v>
      </c>
      <c r="Q1072" s="147" t="e">
        <f>T20D35746[[#This Row],[スコア⑤]]/T20D35746[[#This Row],[スコア③]]</f>
        <v>#REF!</v>
      </c>
      <c r="R1072" s="76" t="e">
        <f>#REF!+#REF!</f>
        <v>#REF!</v>
      </c>
      <c r="W1072" s="109" t="e">
        <f>(T20D35746[[#This Row],[現金及び預金（億）]]-T20D35746[[#This Row],[負債（億）]])/T20D35746[[#This Row],[総資産]]*100</f>
        <v>#DIV/0!</v>
      </c>
    </row>
    <row r="1073" spans="3:23" x14ac:dyDescent="0.25">
      <c r="C1073" s="71" t="str">
        <f>IFERROR(_xll.RssMarket($A1073,"市場部名称"),"")</f>
        <v/>
      </c>
      <c r="D1073" s="55"/>
      <c r="E1073" s="55" t="str">
        <f>IFERROR(_xll.RssMarket($A1073,"前日比"),"")</f>
        <v/>
      </c>
      <c r="F1073" s="75" t="str">
        <f>IFERROR(_xll.RssMarket($A1073,"時価総額"),"")</f>
        <v/>
      </c>
      <c r="G1073" s="75" t="e">
        <f>T20D35746[[#This Row],[時価総額]]/T20D35746[[#This Row],[現在値]]</f>
        <v>#VALUE!</v>
      </c>
      <c r="H1073" s="20"/>
      <c r="I1073" s="38"/>
      <c r="J1073" s="20"/>
      <c r="K1073" s="33"/>
      <c r="N1073" s="89"/>
      <c r="O1073" s="125" t="e">
        <f>ROUND(
 ((IF(OR(R1073="",R1073&lt;=0),20,R1073)/20)
  *(L1073/15))
 /(IFERROR(IF(H1073&gt;0,H1073,15),15)/15)
 *100,0)</f>
        <v>#REF!</v>
      </c>
      <c r="P1073" s="125" t="e">
        <f>ROUND(((R1073/20)*(L1073/15)*(S1073/15)*(1+W1073/200))/(H1073/15)*100,0)</f>
        <v>#REF!</v>
      </c>
      <c r="Q1073" s="147" t="e">
        <f>T20D35746[[#This Row],[スコア⑤]]/T20D35746[[#This Row],[スコア③]]</f>
        <v>#REF!</v>
      </c>
      <c r="R1073" s="76" t="e">
        <f>#REF!+#REF!</f>
        <v>#REF!</v>
      </c>
      <c r="W1073" s="109" t="e">
        <f>(T20D35746[[#This Row],[現金及び預金（億）]]-T20D35746[[#This Row],[負債（億）]])/T20D35746[[#This Row],[総資産]]*100</f>
        <v>#DIV/0!</v>
      </c>
    </row>
    <row r="1074" spans="3:23" x14ac:dyDescent="0.25">
      <c r="C1074" s="71" t="str">
        <f>IFERROR(_xll.RssMarket($A1074,"市場部名称"),"")</f>
        <v/>
      </c>
      <c r="D1074" s="55"/>
      <c r="E1074" s="55" t="str">
        <f>IFERROR(_xll.RssMarket($A1074,"前日比"),"")</f>
        <v/>
      </c>
      <c r="F1074" s="75" t="str">
        <f>IFERROR(_xll.RssMarket($A1074,"時価総額"),"")</f>
        <v/>
      </c>
      <c r="G1074" s="75" t="e">
        <f>T20D35746[[#This Row],[時価総額]]/T20D35746[[#This Row],[現在値]]</f>
        <v>#VALUE!</v>
      </c>
      <c r="H1074" s="20"/>
      <c r="I1074" s="38"/>
      <c r="J1074" s="20"/>
      <c r="K1074" s="33"/>
      <c r="N1074" s="89"/>
      <c r="O1074" s="125" t="e">
        <f>ROUND(
 ((IF(OR(R1074="",R1074&lt;=0),20,R1074)/20)
  *(L1074/15))
 /(IFERROR(IF(H1074&gt;0,H1074,15),15)/15)
 *100,0)</f>
        <v>#REF!</v>
      </c>
      <c r="P1074" s="125" t="e">
        <f>ROUND(((R1074/20)*(L1074/15)*(S1074/15)*(1+W1074/200))/(H1074/15)*100,0)</f>
        <v>#REF!</v>
      </c>
      <c r="Q1074" s="147" t="e">
        <f>T20D35746[[#This Row],[スコア⑤]]/T20D35746[[#This Row],[スコア③]]</f>
        <v>#REF!</v>
      </c>
      <c r="R1074" s="76" t="e">
        <f>#REF!+#REF!</f>
        <v>#REF!</v>
      </c>
      <c r="W1074" s="109" t="e">
        <f>(T20D35746[[#This Row],[現金及び預金（億）]]-T20D35746[[#This Row],[負債（億）]])/T20D35746[[#This Row],[総資産]]*100</f>
        <v>#DIV/0!</v>
      </c>
    </row>
    <row r="1075" spans="3:23" x14ac:dyDescent="0.25">
      <c r="C1075" s="71" t="str">
        <f>IFERROR(_xll.RssMarket($A1075,"市場部名称"),"")</f>
        <v/>
      </c>
      <c r="D1075" s="55"/>
      <c r="E1075" s="55" t="str">
        <f>IFERROR(_xll.RssMarket($A1075,"前日比"),"")</f>
        <v/>
      </c>
      <c r="F1075" s="75" t="str">
        <f>IFERROR(_xll.RssMarket($A1075,"時価総額"),"")</f>
        <v/>
      </c>
      <c r="G1075" s="75" t="e">
        <f>T20D35746[[#This Row],[時価総額]]/T20D35746[[#This Row],[現在値]]</f>
        <v>#VALUE!</v>
      </c>
      <c r="H1075" s="20"/>
      <c r="I1075" s="38"/>
      <c r="J1075" s="20"/>
      <c r="K1075" s="33"/>
      <c r="N1075" s="89"/>
      <c r="O1075" s="125" t="e">
        <f>ROUND(
 ((IF(OR(R1075="",R1075&lt;=0),20,R1075)/20)
  *(L1075/15))
 /(IFERROR(IF(H1075&gt;0,H1075,15),15)/15)
 *100,0)</f>
        <v>#REF!</v>
      </c>
      <c r="P1075" s="125" t="e">
        <f>ROUND(((R1075/20)*(L1075/15)*(S1075/15)*(1+W1075/200))/(H1075/15)*100,0)</f>
        <v>#REF!</v>
      </c>
      <c r="Q1075" s="147" t="e">
        <f>T20D35746[[#This Row],[スコア⑤]]/T20D35746[[#This Row],[スコア③]]</f>
        <v>#REF!</v>
      </c>
      <c r="R1075" s="76" t="e">
        <f>#REF!+#REF!</f>
        <v>#REF!</v>
      </c>
      <c r="W1075" s="109" t="e">
        <f>(T20D35746[[#This Row],[現金及び預金（億）]]-T20D35746[[#This Row],[負債（億）]])/T20D35746[[#This Row],[総資産]]*100</f>
        <v>#DIV/0!</v>
      </c>
    </row>
    <row r="1076" spans="3:23" x14ac:dyDescent="0.25">
      <c r="C1076" s="71" t="str">
        <f>IFERROR(_xll.RssMarket($A1076,"市場部名称"),"")</f>
        <v/>
      </c>
      <c r="D1076" s="55"/>
      <c r="E1076" s="55" t="str">
        <f>IFERROR(_xll.RssMarket($A1076,"前日比"),"")</f>
        <v/>
      </c>
      <c r="F1076" s="75" t="str">
        <f>IFERROR(_xll.RssMarket($A1076,"時価総額"),"")</f>
        <v/>
      </c>
      <c r="G1076" s="75" t="e">
        <f>T20D35746[[#This Row],[時価総額]]/T20D35746[[#This Row],[現在値]]</f>
        <v>#VALUE!</v>
      </c>
      <c r="H1076" s="20"/>
      <c r="I1076" s="38"/>
      <c r="J1076" s="20"/>
      <c r="K1076" s="33"/>
      <c r="N1076" s="89"/>
      <c r="O1076" s="125" t="e">
        <f>ROUND(
 ((IF(OR(R1076="",R1076&lt;=0),20,R1076)/20)
  *(L1076/15))
 /(IFERROR(IF(H1076&gt;0,H1076,15),15)/15)
 *100,0)</f>
        <v>#REF!</v>
      </c>
      <c r="P1076" s="125" t="e">
        <f>ROUND(((R1076/20)*(L1076/15)*(S1076/15)*(1+W1076/200))/(H1076/15)*100,0)</f>
        <v>#REF!</v>
      </c>
      <c r="Q1076" s="147" t="e">
        <f>T20D35746[[#This Row],[スコア⑤]]/T20D35746[[#This Row],[スコア③]]</f>
        <v>#REF!</v>
      </c>
      <c r="R1076" s="76" t="e">
        <f>#REF!+#REF!</f>
        <v>#REF!</v>
      </c>
      <c r="W1076" s="109" t="e">
        <f>(T20D35746[[#This Row],[現金及び預金（億）]]-T20D35746[[#This Row],[負債（億）]])/T20D35746[[#This Row],[総資産]]*100</f>
        <v>#DIV/0!</v>
      </c>
    </row>
    <row r="1077" spans="3:23" x14ac:dyDescent="0.25">
      <c r="C1077" s="71" t="str">
        <f>IFERROR(_xll.RssMarket($A1077,"市場部名称"),"")</f>
        <v/>
      </c>
      <c r="D1077" s="55"/>
      <c r="E1077" s="55" t="str">
        <f>IFERROR(_xll.RssMarket($A1077,"前日比"),"")</f>
        <v/>
      </c>
      <c r="F1077" s="75" t="str">
        <f>IFERROR(_xll.RssMarket($A1077,"時価総額"),"")</f>
        <v/>
      </c>
      <c r="G1077" s="75" t="e">
        <f>T20D35746[[#This Row],[時価総額]]/T20D35746[[#This Row],[現在値]]</f>
        <v>#VALUE!</v>
      </c>
      <c r="H1077" s="20"/>
      <c r="I1077" s="38"/>
      <c r="J1077" s="20"/>
      <c r="K1077" s="33"/>
      <c r="N1077" s="89"/>
      <c r="O1077" s="125" t="e">
        <f>ROUND(
 ((IF(OR(R1077="",R1077&lt;=0),20,R1077)/20)
  *(L1077/15))
 /(IFERROR(IF(H1077&gt;0,H1077,15),15)/15)
 *100,0)</f>
        <v>#REF!</v>
      </c>
      <c r="P1077" s="125" t="e">
        <f>ROUND(((R1077/20)*(L1077/15)*(S1077/15)*(1+W1077/200))/(H1077/15)*100,0)</f>
        <v>#REF!</v>
      </c>
      <c r="Q1077" s="147" t="e">
        <f>T20D35746[[#This Row],[スコア⑤]]/T20D35746[[#This Row],[スコア③]]</f>
        <v>#REF!</v>
      </c>
      <c r="R1077" s="76" t="e">
        <f>#REF!+#REF!</f>
        <v>#REF!</v>
      </c>
      <c r="W1077" s="109" t="e">
        <f>(T20D35746[[#This Row],[現金及び預金（億）]]-T20D35746[[#This Row],[負債（億）]])/T20D35746[[#This Row],[総資産]]*100</f>
        <v>#DIV/0!</v>
      </c>
    </row>
    <row r="1078" spans="3:23" x14ac:dyDescent="0.25">
      <c r="C1078" s="71" t="str">
        <f>IFERROR(_xll.RssMarket($A1078,"市場部名称"),"")</f>
        <v/>
      </c>
      <c r="D1078" s="55"/>
      <c r="E1078" s="55" t="str">
        <f>IFERROR(_xll.RssMarket($A1078,"前日比"),"")</f>
        <v/>
      </c>
      <c r="F1078" s="75" t="str">
        <f>IFERROR(_xll.RssMarket($A1078,"時価総額"),"")</f>
        <v/>
      </c>
      <c r="G1078" s="75" t="e">
        <f>T20D35746[[#This Row],[時価総額]]/T20D35746[[#This Row],[現在値]]</f>
        <v>#VALUE!</v>
      </c>
      <c r="H1078" s="20"/>
      <c r="I1078" s="38"/>
      <c r="J1078" s="20"/>
      <c r="K1078" s="33"/>
      <c r="N1078" s="89"/>
      <c r="O1078" s="125" t="e">
        <f>ROUND(
 ((IF(OR(R1078="",R1078&lt;=0),20,R1078)/20)
  *(L1078/15))
 /(IFERROR(IF(H1078&gt;0,H1078,15),15)/15)
 *100,0)</f>
        <v>#REF!</v>
      </c>
      <c r="P1078" s="125" t="e">
        <f>ROUND(((R1078/20)*(L1078/15)*(S1078/15)*(1+W1078/200))/(H1078/15)*100,0)</f>
        <v>#REF!</v>
      </c>
      <c r="Q1078" s="147" t="e">
        <f>T20D35746[[#This Row],[スコア⑤]]/T20D35746[[#This Row],[スコア③]]</f>
        <v>#REF!</v>
      </c>
      <c r="R1078" s="76" t="e">
        <f>#REF!+#REF!</f>
        <v>#REF!</v>
      </c>
      <c r="W1078" s="109" t="e">
        <f>(T20D35746[[#This Row],[現金及び預金（億）]]-T20D35746[[#This Row],[負債（億）]])/T20D35746[[#This Row],[総資産]]*100</f>
        <v>#DIV/0!</v>
      </c>
    </row>
    <row r="1079" spans="3:23" x14ac:dyDescent="0.25">
      <c r="C1079" s="71" t="str">
        <f>IFERROR(_xll.RssMarket($A1079,"市場部名称"),"")</f>
        <v/>
      </c>
      <c r="D1079" s="55"/>
      <c r="E1079" s="55" t="str">
        <f>IFERROR(_xll.RssMarket($A1079,"前日比"),"")</f>
        <v/>
      </c>
      <c r="F1079" s="75" t="str">
        <f>IFERROR(_xll.RssMarket($A1079,"時価総額"),"")</f>
        <v/>
      </c>
      <c r="G1079" s="75" t="e">
        <f>T20D35746[[#This Row],[時価総額]]/T20D35746[[#This Row],[現在値]]</f>
        <v>#VALUE!</v>
      </c>
      <c r="H1079" s="20"/>
      <c r="I1079" s="38"/>
      <c r="J1079" s="20"/>
      <c r="K1079" s="33"/>
      <c r="N1079" s="89"/>
      <c r="O1079" s="125" t="e">
        <f>ROUND(
 ((IF(OR(R1079="",R1079&lt;=0),20,R1079)/20)
  *(L1079/15))
 /(IFERROR(IF(H1079&gt;0,H1079,15),15)/15)
 *100,0)</f>
        <v>#REF!</v>
      </c>
      <c r="P1079" s="125" t="e">
        <f>ROUND(((R1079/20)*(L1079/15)*(S1079/15)*(1+W1079/200))/(H1079/15)*100,0)</f>
        <v>#REF!</v>
      </c>
      <c r="Q1079" s="147" t="e">
        <f>T20D35746[[#This Row],[スコア⑤]]/T20D35746[[#This Row],[スコア③]]</f>
        <v>#REF!</v>
      </c>
      <c r="R1079" s="76" t="e">
        <f>#REF!+#REF!</f>
        <v>#REF!</v>
      </c>
      <c r="W1079" s="109" t="e">
        <f>(T20D35746[[#This Row],[現金及び預金（億）]]-T20D35746[[#This Row],[負債（億）]])/T20D35746[[#This Row],[総資産]]*100</f>
        <v>#DIV/0!</v>
      </c>
    </row>
    <row r="1080" spans="3:23" x14ac:dyDescent="0.25">
      <c r="C1080" s="71" t="str">
        <f>IFERROR(_xll.RssMarket($A1080,"市場部名称"),"")</f>
        <v/>
      </c>
      <c r="D1080" s="55"/>
      <c r="E1080" s="55" t="str">
        <f>IFERROR(_xll.RssMarket($A1080,"前日比"),"")</f>
        <v/>
      </c>
      <c r="F1080" s="75" t="str">
        <f>IFERROR(_xll.RssMarket($A1080,"時価総額"),"")</f>
        <v/>
      </c>
      <c r="G1080" s="75" t="e">
        <f>T20D35746[[#This Row],[時価総額]]/T20D35746[[#This Row],[現在値]]</f>
        <v>#VALUE!</v>
      </c>
      <c r="H1080" s="20"/>
      <c r="I1080" s="38"/>
      <c r="J1080" s="20"/>
      <c r="K1080" s="33"/>
      <c r="N1080" s="89"/>
      <c r="O1080" s="125" t="e">
        <f>ROUND(
 ((IF(OR(R1080="",R1080&lt;=0),20,R1080)/20)
  *(L1080/15))
 /(IFERROR(IF(H1080&gt;0,H1080,15),15)/15)
 *100,0)</f>
        <v>#REF!</v>
      </c>
      <c r="P1080" s="125" t="e">
        <f>ROUND(((R1080/20)*(L1080/15)*(S1080/15)*(1+W1080/200))/(H1080/15)*100,0)</f>
        <v>#REF!</v>
      </c>
      <c r="Q1080" s="147" t="e">
        <f>T20D35746[[#This Row],[スコア⑤]]/T20D35746[[#This Row],[スコア③]]</f>
        <v>#REF!</v>
      </c>
      <c r="R1080" s="76" t="e">
        <f>#REF!+#REF!</f>
        <v>#REF!</v>
      </c>
      <c r="W1080" s="109" t="e">
        <f>(T20D35746[[#This Row],[現金及び預金（億）]]-T20D35746[[#This Row],[負債（億）]])/T20D35746[[#This Row],[総資産]]*100</f>
        <v>#DIV/0!</v>
      </c>
    </row>
    <row r="1081" spans="3:23" x14ac:dyDescent="0.25">
      <c r="C1081" s="71" t="str">
        <f>IFERROR(_xll.RssMarket($A1081,"市場部名称"),"")</f>
        <v/>
      </c>
      <c r="D1081" s="55"/>
      <c r="E1081" s="55" t="str">
        <f>IFERROR(_xll.RssMarket($A1081,"前日比"),"")</f>
        <v/>
      </c>
      <c r="F1081" s="75" t="str">
        <f>IFERROR(_xll.RssMarket($A1081,"時価総額"),"")</f>
        <v/>
      </c>
      <c r="G1081" s="75" t="e">
        <f>T20D35746[[#This Row],[時価総額]]/T20D35746[[#This Row],[現在値]]</f>
        <v>#VALUE!</v>
      </c>
      <c r="H1081" s="20"/>
      <c r="I1081" s="38"/>
      <c r="J1081" s="20"/>
      <c r="K1081" s="33"/>
      <c r="N1081" s="89"/>
      <c r="O1081" s="125" t="e">
        <f>ROUND(
 ((IF(OR(R1081="",R1081&lt;=0),20,R1081)/20)
  *(L1081/15))
 /(IFERROR(IF(H1081&gt;0,H1081,15),15)/15)
 *100,0)</f>
        <v>#REF!</v>
      </c>
      <c r="P1081" s="125" t="e">
        <f>ROUND(((R1081/20)*(L1081/15)*(S1081/15)*(1+W1081/200))/(H1081/15)*100,0)</f>
        <v>#REF!</v>
      </c>
      <c r="Q1081" s="147" t="e">
        <f>T20D35746[[#This Row],[スコア⑤]]/T20D35746[[#This Row],[スコア③]]</f>
        <v>#REF!</v>
      </c>
      <c r="R1081" s="76" t="e">
        <f>#REF!+#REF!</f>
        <v>#REF!</v>
      </c>
      <c r="W1081" s="109" t="e">
        <f>(T20D35746[[#This Row],[現金及び預金（億）]]-T20D35746[[#This Row],[負債（億）]])/T20D35746[[#This Row],[総資産]]*100</f>
        <v>#DIV/0!</v>
      </c>
    </row>
    <row r="1082" spans="3:23" x14ac:dyDescent="0.25">
      <c r="C1082" s="71" t="str">
        <f>IFERROR(_xll.RssMarket($A1082,"市場部名称"),"")</f>
        <v/>
      </c>
      <c r="D1082" s="55"/>
      <c r="E1082" s="55" t="str">
        <f>IFERROR(_xll.RssMarket($A1082,"前日比"),"")</f>
        <v/>
      </c>
      <c r="F1082" s="75" t="str">
        <f>IFERROR(_xll.RssMarket($A1082,"時価総額"),"")</f>
        <v/>
      </c>
      <c r="G1082" s="75" t="e">
        <f>T20D35746[[#This Row],[時価総額]]/T20D35746[[#This Row],[現在値]]</f>
        <v>#VALUE!</v>
      </c>
      <c r="H1082" s="20"/>
      <c r="I1082" s="38"/>
      <c r="J1082" s="20"/>
      <c r="K1082" s="33"/>
      <c r="N1082" s="89"/>
      <c r="O1082" s="125" t="e">
        <f>ROUND(
 ((IF(OR(R1082="",R1082&lt;=0),20,R1082)/20)
  *(L1082/15))
 /(IFERROR(IF(H1082&gt;0,H1082,15),15)/15)
 *100,0)</f>
        <v>#REF!</v>
      </c>
      <c r="P1082" s="125" t="e">
        <f>ROUND(((R1082/20)*(L1082/15)*(S1082/15)*(1+W1082/200))/(H1082/15)*100,0)</f>
        <v>#REF!</v>
      </c>
      <c r="Q1082" s="147" t="e">
        <f>T20D35746[[#This Row],[スコア⑤]]/T20D35746[[#This Row],[スコア③]]</f>
        <v>#REF!</v>
      </c>
      <c r="R1082" s="76" t="e">
        <f>#REF!+#REF!</f>
        <v>#REF!</v>
      </c>
      <c r="W1082" s="109" t="e">
        <f>(T20D35746[[#This Row],[現金及び預金（億）]]-T20D35746[[#This Row],[負債（億）]])/T20D35746[[#This Row],[総資産]]*100</f>
        <v>#DIV/0!</v>
      </c>
    </row>
    <row r="1083" spans="3:23" x14ac:dyDescent="0.25">
      <c r="C1083" s="71" t="str">
        <f>IFERROR(_xll.RssMarket($A1083,"市場部名称"),"")</f>
        <v/>
      </c>
      <c r="D1083" s="55"/>
      <c r="E1083" s="55" t="str">
        <f>IFERROR(_xll.RssMarket($A1083,"前日比"),"")</f>
        <v/>
      </c>
      <c r="F1083" s="75" t="str">
        <f>IFERROR(_xll.RssMarket($A1083,"時価総額"),"")</f>
        <v/>
      </c>
      <c r="G1083" s="75" t="e">
        <f>T20D35746[[#This Row],[時価総額]]/T20D35746[[#This Row],[現在値]]</f>
        <v>#VALUE!</v>
      </c>
      <c r="H1083" s="20"/>
      <c r="I1083" s="38"/>
      <c r="J1083" s="20"/>
      <c r="K1083" s="33"/>
      <c r="N1083" s="89"/>
      <c r="O1083" s="125" t="e">
        <f>ROUND(
 ((IF(OR(R1083="",R1083&lt;=0),20,R1083)/20)
  *(L1083/15))
 /(IFERROR(IF(H1083&gt;0,H1083,15),15)/15)
 *100,0)</f>
        <v>#REF!</v>
      </c>
      <c r="P1083" s="125" t="e">
        <f>ROUND(((R1083/20)*(L1083/15)*(S1083/15)*(1+W1083/200))/(H1083/15)*100,0)</f>
        <v>#REF!</v>
      </c>
      <c r="Q1083" s="147" t="e">
        <f>T20D35746[[#This Row],[スコア⑤]]/T20D35746[[#This Row],[スコア③]]</f>
        <v>#REF!</v>
      </c>
      <c r="R1083" s="76" t="e">
        <f>#REF!+#REF!</f>
        <v>#REF!</v>
      </c>
      <c r="W1083" s="109" t="e">
        <f>(T20D35746[[#This Row],[現金及び預金（億）]]-T20D35746[[#This Row],[負債（億）]])/T20D35746[[#This Row],[総資産]]*100</f>
        <v>#DIV/0!</v>
      </c>
    </row>
    <row r="1084" spans="3:23" x14ac:dyDescent="0.25">
      <c r="C1084" s="71" t="str">
        <f>IFERROR(_xll.RssMarket($A1084,"市場部名称"),"")</f>
        <v/>
      </c>
      <c r="D1084" s="55"/>
      <c r="E1084" s="55" t="str">
        <f>IFERROR(_xll.RssMarket($A1084,"前日比"),"")</f>
        <v/>
      </c>
      <c r="F1084" s="75" t="str">
        <f>IFERROR(_xll.RssMarket($A1084,"時価総額"),"")</f>
        <v/>
      </c>
      <c r="G1084" s="75" t="e">
        <f>T20D35746[[#This Row],[時価総額]]/T20D35746[[#This Row],[現在値]]</f>
        <v>#VALUE!</v>
      </c>
      <c r="H1084" s="20"/>
      <c r="I1084" s="38"/>
      <c r="J1084" s="20"/>
      <c r="K1084" s="33"/>
      <c r="N1084" s="89"/>
      <c r="O1084" s="125" t="e">
        <f>ROUND(
 ((IF(OR(R1084="",R1084&lt;=0),20,R1084)/20)
  *(L1084/15))
 /(IFERROR(IF(H1084&gt;0,H1084,15),15)/15)
 *100,0)</f>
        <v>#REF!</v>
      </c>
      <c r="P1084" s="125" t="e">
        <f>ROUND(((R1084/20)*(L1084/15)*(S1084/15)*(1+W1084/200))/(H1084/15)*100,0)</f>
        <v>#REF!</v>
      </c>
      <c r="Q1084" s="147" t="e">
        <f>T20D35746[[#This Row],[スコア⑤]]/T20D35746[[#This Row],[スコア③]]</f>
        <v>#REF!</v>
      </c>
      <c r="R1084" s="76" t="e">
        <f>#REF!+#REF!</f>
        <v>#REF!</v>
      </c>
      <c r="W1084" s="109" t="e">
        <f>(T20D35746[[#This Row],[現金及び預金（億）]]-T20D35746[[#This Row],[負債（億）]])/T20D35746[[#This Row],[総資産]]*100</f>
        <v>#DIV/0!</v>
      </c>
    </row>
    <row r="1085" spans="3:23" x14ac:dyDescent="0.25">
      <c r="C1085" s="71" t="str">
        <f>IFERROR(_xll.RssMarket($A1085,"市場部名称"),"")</f>
        <v/>
      </c>
      <c r="D1085" s="55"/>
      <c r="E1085" s="55" t="str">
        <f>IFERROR(_xll.RssMarket($A1085,"前日比"),"")</f>
        <v/>
      </c>
      <c r="F1085" s="75" t="str">
        <f>IFERROR(_xll.RssMarket($A1085,"時価総額"),"")</f>
        <v/>
      </c>
      <c r="G1085" s="75" t="e">
        <f>T20D35746[[#This Row],[時価総額]]/T20D35746[[#This Row],[現在値]]</f>
        <v>#VALUE!</v>
      </c>
      <c r="H1085" s="20"/>
      <c r="I1085" s="38"/>
      <c r="J1085" s="20"/>
      <c r="K1085" s="33"/>
      <c r="N1085" s="89"/>
      <c r="O1085" s="125" t="e">
        <f>ROUND(
 ((IF(OR(R1085="",R1085&lt;=0),20,R1085)/20)
  *(L1085/15))
 /(IFERROR(IF(H1085&gt;0,H1085,15),15)/15)
 *100,0)</f>
        <v>#REF!</v>
      </c>
      <c r="P1085" s="125" t="e">
        <f>ROUND(((R1085/20)*(L1085/15)*(S1085/15)*(1+W1085/200))/(H1085/15)*100,0)</f>
        <v>#REF!</v>
      </c>
      <c r="Q1085" s="147" t="e">
        <f>T20D35746[[#This Row],[スコア⑤]]/T20D35746[[#This Row],[スコア③]]</f>
        <v>#REF!</v>
      </c>
      <c r="R1085" s="76" t="e">
        <f>#REF!+#REF!</f>
        <v>#REF!</v>
      </c>
      <c r="W1085" s="109" t="e">
        <f>(T20D35746[[#This Row],[現金及び預金（億）]]-T20D35746[[#This Row],[負債（億）]])/T20D35746[[#This Row],[総資産]]*100</f>
        <v>#DIV/0!</v>
      </c>
    </row>
    <row r="1086" spans="3:23" x14ac:dyDescent="0.25">
      <c r="C1086" s="71" t="str">
        <f>IFERROR(_xll.RssMarket($A1086,"市場部名称"),"")</f>
        <v/>
      </c>
      <c r="D1086" s="55"/>
      <c r="E1086" s="55" t="str">
        <f>IFERROR(_xll.RssMarket($A1086,"前日比"),"")</f>
        <v/>
      </c>
      <c r="F1086" s="75" t="str">
        <f>IFERROR(_xll.RssMarket($A1086,"時価総額"),"")</f>
        <v/>
      </c>
      <c r="G1086" s="75" t="e">
        <f>T20D35746[[#This Row],[時価総額]]/T20D35746[[#This Row],[現在値]]</f>
        <v>#VALUE!</v>
      </c>
      <c r="H1086" s="20"/>
      <c r="I1086" s="38"/>
      <c r="J1086" s="20"/>
      <c r="K1086" s="33"/>
      <c r="N1086" s="89"/>
      <c r="O1086" s="125" t="e">
        <f>ROUND(
 ((IF(OR(R1086="",R1086&lt;=0),20,R1086)/20)
  *(L1086/15))
 /(IFERROR(IF(H1086&gt;0,H1086,15),15)/15)
 *100,0)</f>
        <v>#REF!</v>
      </c>
      <c r="P1086" s="125" t="e">
        <f>ROUND(((R1086/20)*(L1086/15)*(S1086/15)*(1+W1086/200))/(H1086/15)*100,0)</f>
        <v>#REF!</v>
      </c>
      <c r="Q1086" s="147" t="e">
        <f>T20D35746[[#This Row],[スコア⑤]]/T20D35746[[#This Row],[スコア③]]</f>
        <v>#REF!</v>
      </c>
      <c r="R1086" s="76" t="e">
        <f>#REF!+#REF!</f>
        <v>#REF!</v>
      </c>
      <c r="W1086" s="109" t="e">
        <f>(T20D35746[[#This Row],[現金及び預金（億）]]-T20D35746[[#This Row],[負債（億）]])/T20D35746[[#This Row],[総資産]]*100</f>
        <v>#DIV/0!</v>
      </c>
    </row>
    <row r="1087" spans="3:23" x14ac:dyDescent="0.25">
      <c r="C1087" s="71" t="str">
        <f>IFERROR(_xll.RssMarket($A1087,"市場部名称"),"")</f>
        <v/>
      </c>
      <c r="D1087" s="55"/>
      <c r="E1087" s="55" t="str">
        <f>IFERROR(_xll.RssMarket($A1087,"前日比"),"")</f>
        <v/>
      </c>
      <c r="F1087" s="75" t="str">
        <f>IFERROR(_xll.RssMarket($A1087,"時価総額"),"")</f>
        <v/>
      </c>
      <c r="G1087" s="75" t="e">
        <f>T20D35746[[#This Row],[時価総額]]/T20D35746[[#This Row],[現在値]]</f>
        <v>#VALUE!</v>
      </c>
      <c r="H1087" s="20"/>
      <c r="I1087" s="38"/>
      <c r="J1087" s="20"/>
      <c r="K1087" s="33"/>
      <c r="N1087" s="89"/>
      <c r="O1087" s="125" t="e">
        <f>ROUND(
 ((IF(OR(R1087="",R1087&lt;=0),20,R1087)/20)
  *(L1087/15))
 /(IFERROR(IF(H1087&gt;0,H1087,15),15)/15)
 *100,0)</f>
        <v>#REF!</v>
      </c>
      <c r="P1087" s="125" t="e">
        <f>ROUND(((R1087/20)*(L1087/15)*(S1087/15)*(1+W1087/200))/(H1087/15)*100,0)</f>
        <v>#REF!</v>
      </c>
      <c r="Q1087" s="147" t="e">
        <f>T20D35746[[#This Row],[スコア⑤]]/T20D35746[[#This Row],[スコア③]]</f>
        <v>#REF!</v>
      </c>
      <c r="R1087" s="76" t="e">
        <f>#REF!+#REF!</f>
        <v>#REF!</v>
      </c>
      <c r="W1087" s="109" t="e">
        <f>(T20D35746[[#This Row],[現金及び預金（億）]]-T20D35746[[#This Row],[負債（億）]])/T20D35746[[#This Row],[総資産]]*100</f>
        <v>#DIV/0!</v>
      </c>
    </row>
    <row r="1088" spans="3:23" x14ac:dyDescent="0.25">
      <c r="C1088" s="71" t="str">
        <f>IFERROR(_xll.RssMarket($A1088,"市場部名称"),"")</f>
        <v/>
      </c>
      <c r="D1088" s="55"/>
      <c r="E1088" s="55" t="str">
        <f>IFERROR(_xll.RssMarket($A1088,"前日比"),"")</f>
        <v/>
      </c>
      <c r="F1088" s="75" t="str">
        <f>IFERROR(_xll.RssMarket($A1088,"時価総額"),"")</f>
        <v/>
      </c>
      <c r="G1088" s="75" t="e">
        <f>T20D35746[[#This Row],[時価総額]]/T20D35746[[#This Row],[現在値]]</f>
        <v>#VALUE!</v>
      </c>
      <c r="H1088" s="20"/>
      <c r="I1088" s="38"/>
      <c r="J1088" s="20"/>
      <c r="K1088" s="33"/>
      <c r="N1088" s="89"/>
      <c r="O1088" s="125" t="e">
        <f>ROUND(
 ((IF(OR(R1088="",R1088&lt;=0),20,R1088)/20)
  *(L1088/15))
 /(IFERROR(IF(H1088&gt;0,H1088,15),15)/15)
 *100,0)</f>
        <v>#REF!</v>
      </c>
      <c r="P1088" s="125" t="e">
        <f>ROUND(((R1088/20)*(L1088/15)*(S1088/15)*(1+W1088/200))/(H1088/15)*100,0)</f>
        <v>#REF!</v>
      </c>
      <c r="Q1088" s="147" t="e">
        <f>T20D35746[[#This Row],[スコア⑤]]/T20D35746[[#This Row],[スコア③]]</f>
        <v>#REF!</v>
      </c>
      <c r="R1088" s="76" t="e">
        <f>#REF!+#REF!</f>
        <v>#REF!</v>
      </c>
      <c r="W1088" s="109" t="e">
        <f>(T20D35746[[#This Row],[現金及び預金（億）]]-T20D35746[[#This Row],[負債（億）]])/T20D35746[[#This Row],[総資産]]*100</f>
        <v>#DIV/0!</v>
      </c>
    </row>
    <row r="1089" spans="3:23" x14ac:dyDescent="0.25">
      <c r="C1089" s="71" t="str">
        <f>IFERROR(_xll.RssMarket($A1089,"市場部名称"),"")</f>
        <v/>
      </c>
      <c r="D1089" s="55"/>
      <c r="E1089" s="55" t="str">
        <f>IFERROR(_xll.RssMarket($A1089,"前日比"),"")</f>
        <v/>
      </c>
      <c r="F1089" s="75" t="str">
        <f>IFERROR(_xll.RssMarket($A1089,"時価総額"),"")</f>
        <v/>
      </c>
      <c r="G1089" s="75" t="e">
        <f>T20D35746[[#This Row],[時価総額]]/T20D35746[[#This Row],[現在値]]</f>
        <v>#VALUE!</v>
      </c>
      <c r="H1089" s="20"/>
      <c r="I1089" s="38"/>
      <c r="J1089" s="20"/>
      <c r="K1089" s="33"/>
      <c r="N1089" s="89"/>
      <c r="O1089" s="125" t="e">
        <f>ROUND(
 ((IF(OR(R1089="",R1089&lt;=0),20,R1089)/20)
  *(L1089/15))
 /(IFERROR(IF(H1089&gt;0,H1089,15),15)/15)
 *100,0)</f>
        <v>#REF!</v>
      </c>
      <c r="P1089" s="125" t="e">
        <f>ROUND(((R1089/20)*(L1089/15)*(S1089/15)*(1+W1089/200))/(H1089/15)*100,0)</f>
        <v>#REF!</v>
      </c>
      <c r="Q1089" s="147" t="e">
        <f>T20D35746[[#This Row],[スコア⑤]]/T20D35746[[#This Row],[スコア③]]</f>
        <v>#REF!</v>
      </c>
      <c r="R1089" s="76" t="e">
        <f>#REF!+#REF!</f>
        <v>#REF!</v>
      </c>
      <c r="W1089" s="109" t="e">
        <f>(T20D35746[[#This Row],[現金及び預金（億）]]-T20D35746[[#This Row],[負債（億）]])/T20D35746[[#This Row],[総資産]]*100</f>
        <v>#DIV/0!</v>
      </c>
    </row>
    <row r="1090" spans="3:23" x14ac:dyDescent="0.25">
      <c r="C1090" s="71" t="str">
        <f>IFERROR(_xll.RssMarket($A1090,"市場部名称"),"")</f>
        <v/>
      </c>
      <c r="D1090" s="55"/>
      <c r="E1090" s="55" t="str">
        <f>IFERROR(_xll.RssMarket($A1090,"前日比"),"")</f>
        <v/>
      </c>
      <c r="F1090" s="75" t="str">
        <f>IFERROR(_xll.RssMarket($A1090,"時価総額"),"")</f>
        <v/>
      </c>
      <c r="G1090" s="75" t="e">
        <f>T20D35746[[#This Row],[時価総額]]/T20D35746[[#This Row],[現在値]]</f>
        <v>#VALUE!</v>
      </c>
      <c r="H1090" s="20"/>
      <c r="I1090" s="38"/>
      <c r="J1090" s="20"/>
      <c r="K1090" s="33"/>
      <c r="N1090" s="89"/>
      <c r="O1090" s="125" t="e">
        <f>ROUND(
 ((IF(OR(R1090="",R1090&lt;=0),20,R1090)/20)
  *(L1090/15))
 /(IFERROR(IF(H1090&gt;0,H1090,15),15)/15)
 *100,0)</f>
        <v>#REF!</v>
      </c>
      <c r="P1090" s="125" t="e">
        <f>ROUND(((R1090/20)*(L1090/15)*(S1090/15)*(1+W1090/200))/(H1090/15)*100,0)</f>
        <v>#REF!</v>
      </c>
      <c r="Q1090" s="147" t="e">
        <f>T20D35746[[#This Row],[スコア⑤]]/T20D35746[[#This Row],[スコア③]]</f>
        <v>#REF!</v>
      </c>
      <c r="R1090" s="76" t="e">
        <f>#REF!+#REF!</f>
        <v>#REF!</v>
      </c>
      <c r="W1090" s="109" t="e">
        <f>(T20D35746[[#This Row],[現金及び預金（億）]]-T20D35746[[#This Row],[負債（億）]])/T20D35746[[#This Row],[総資産]]*100</f>
        <v>#DIV/0!</v>
      </c>
    </row>
    <row r="1091" spans="3:23" x14ac:dyDescent="0.25">
      <c r="C1091" s="71" t="str">
        <f>IFERROR(_xll.RssMarket($A1091,"市場部名称"),"")</f>
        <v/>
      </c>
      <c r="D1091" s="55"/>
      <c r="E1091" s="55" t="str">
        <f>IFERROR(_xll.RssMarket($A1091,"前日比"),"")</f>
        <v/>
      </c>
      <c r="F1091" s="75" t="str">
        <f>IFERROR(_xll.RssMarket($A1091,"時価総額"),"")</f>
        <v/>
      </c>
      <c r="G1091" s="75" t="e">
        <f>T20D35746[[#This Row],[時価総額]]/T20D35746[[#This Row],[現在値]]</f>
        <v>#VALUE!</v>
      </c>
      <c r="H1091" s="20"/>
      <c r="I1091" s="38"/>
      <c r="J1091" s="20"/>
      <c r="K1091" s="33"/>
      <c r="N1091" s="89"/>
      <c r="O1091" s="125" t="e">
        <f>ROUND(
 ((IF(OR(R1091="",R1091&lt;=0),20,R1091)/20)
  *(L1091/15))
 /(IFERROR(IF(H1091&gt;0,H1091,15),15)/15)
 *100,0)</f>
        <v>#REF!</v>
      </c>
      <c r="P1091" s="125" t="e">
        <f>ROUND(((R1091/20)*(L1091/15)*(S1091/15)*(1+W1091/200))/(H1091/15)*100,0)</f>
        <v>#REF!</v>
      </c>
      <c r="Q1091" s="147" t="e">
        <f>T20D35746[[#This Row],[スコア⑤]]/T20D35746[[#This Row],[スコア③]]</f>
        <v>#REF!</v>
      </c>
      <c r="R1091" s="76" t="e">
        <f>#REF!+#REF!</f>
        <v>#REF!</v>
      </c>
      <c r="W1091" s="109" t="e">
        <f>(T20D35746[[#This Row],[現金及び預金（億）]]-T20D35746[[#This Row],[負債（億）]])/T20D35746[[#This Row],[総資産]]*100</f>
        <v>#DIV/0!</v>
      </c>
    </row>
    <row r="1092" spans="3:23" x14ac:dyDescent="0.25">
      <c r="C1092" s="71" t="str">
        <f>IFERROR(_xll.RssMarket($A1092,"市場部名称"),"")</f>
        <v/>
      </c>
      <c r="D1092" s="55"/>
      <c r="E1092" s="55" t="str">
        <f>IFERROR(_xll.RssMarket($A1092,"前日比"),"")</f>
        <v/>
      </c>
      <c r="F1092" s="75" t="str">
        <f>IFERROR(_xll.RssMarket($A1092,"時価総額"),"")</f>
        <v/>
      </c>
      <c r="G1092" s="75" t="e">
        <f>T20D35746[[#This Row],[時価総額]]/T20D35746[[#This Row],[現在値]]</f>
        <v>#VALUE!</v>
      </c>
      <c r="H1092" s="20"/>
      <c r="I1092" s="38"/>
      <c r="J1092" s="20"/>
      <c r="K1092" s="33"/>
      <c r="N1092" s="89"/>
      <c r="O1092" s="125" t="e">
        <f>ROUND(
 ((IF(OR(R1092="",R1092&lt;=0),20,R1092)/20)
  *(L1092/15))
 /(IFERROR(IF(H1092&gt;0,H1092,15),15)/15)
 *100,0)</f>
        <v>#REF!</v>
      </c>
      <c r="P1092" s="125" t="e">
        <f>ROUND(((R1092/20)*(L1092/15)*(S1092/15)*(1+W1092/200))/(H1092/15)*100,0)</f>
        <v>#REF!</v>
      </c>
      <c r="Q1092" s="147" t="e">
        <f>T20D35746[[#This Row],[スコア⑤]]/T20D35746[[#This Row],[スコア③]]</f>
        <v>#REF!</v>
      </c>
      <c r="R1092" s="76" t="e">
        <f>#REF!+#REF!</f>
        <v>#REF!</v>
      </c>
      <c r="W1092" s="109" t="e">
        <f>(T20D35746[[#This Row],[現金及び預金（億）]]-T20D35746[[#This Row],[負債（億）]])/T20D35746[[#This Row],[総資産]]*100</f>
        <v>#DIV/0!</v>
      </c>
    </row>
    <row r="1093" spans="3:23" x14ac:dyDescent="0.25">
      <c r="C1093" s="71" t="str">
        <f>IFERROR(_xll.RssMarket($A1093,"市場部名称"),"")</f>
        <v/>
      </c>
      <c r="D1093" s="55"/>
      <c r="E1093" s="55" t="str">
        <f>IFERROR(_xll.RssMarket($A1093,"前日比"),"")</f>
        <v/>
      </c>
      <c r="F1093" s="75" t="str">
        <f>IFERROR(_xll.RssMarket($A1093,"時価総額"),"")</f>
        <v/>
      </c>
      <c r="G1093" s="75" t="e">
        <f>T20D35746[[#This Row],[時価総額]]/T20D35746[[#This Row],[現在値]]</f>
        <v>#VALUE!</v>
      </c>
      <c r="H1093" s="20"/>
      <c r="I1093" s="38"/>
      <c r="J1093" s="20"/>
      <c r="K1093" s="33"/>
      <c r="N1093" s="89"/>
      <c r="O1093" s="125" t="e">
        <f>ROUND(
 ((IF(OR(R1093="",R1093&lt;=0),20,R1093)/20)
  *(L1093/15))
 /(IFERROR(IF(H1093&gt;0,H1093,15),15)/15)
 *100,0)</f>
        <v>#REF!</v>
      </c>
      <c r="P1093" s="125" t="e">
        <f>ROUND(((R1093/20)*(L1093/15)*(S1093/15)*(1+W1093/200))/(H1093/15)*100,0)</f>
        <v>#REF!</v>
      </c>
      <c r="Q1093" s="147" t="e">
        <f>T20D35746[[#This Row],[スコア⑤]]/T20D35746[[#This Row],[スコア③]]</f>
        <v>#REF!</v>
      </c>
      <c r="R1093" s="76" t="e">
        <f>#REF!+#REF!</f>
        <v>#REF!</v>
      </c>
      <c r="W1093" s="109" t="e">
        <f>(T20D35746[[#This Row],[現金及び預金（億）]]-T20D35746[[#This Row],[負債（億）]])/T20D35746[[#This Row],[総資産]]*100</f>
        <v>#DIV/0!</v>
      </c>
    </row>
    <row r="1094" spans="3:23" x14ac:dyDescent="0.25">
      <c r="C1094" s="71" t="str">
        <f>IFERROR(_xll.RssMarket($A1094,"市場部名称"),"")</f>
        <v/>
      </c>
      <c r="D1094" s="55"/>
      <c r="E1094" s="55" t="str">
        <f>IFERROR(_xll.RssMarket($A1094,"前日比"),"")</f>
        <v/>
      </c>
      <c r="F1094" s="75" t="str">
        <f>IFERROR(_xll.RssMarket($A1094,"時価総額"),"")</f>
        <v/>
      </c>
      <c r="G1094" s="75" t="e">
        <f>T20D35746[[#This Row],[時価総額]]/T20D35746[[#This Row],[現在値]]</f>
        <v>#VALUE!</v>
      </c>
      <c r="H1094" s="20"/>
      <c r="I1094" s="38"/>
      <c r="J1094" s="20"/>
      <c r="K1094" s="33"/>
      <c r="N1094" s="89"/>
      <c r="O1094" s="125" t="e">
        <f>ROUND(
 ((IF(OR(R1094="",R1094&lt;=0),20,R1094)/20)
  *(L1094/15))
 /(IFERROR(IF(H1094&gt;0,H1094,15),15)/15)
 *100,0)</f>
        <v>#REF!</v>
      </c>
      <c r="P1094" s="125" t="e">
        <f>ROUND(((R1094/20)*(L1094/15)*(S1094/15)*(1+W1094/200))/(H1094/15)*100,0)</f>
        <v>#REF!</v>
      </c>
      <c r="Q1094" s="147" t="e">
        <f>T20D35746[[#This Row],[スコア⑤]]/T20D35746[[#This Row],[スコア③]]</f>
        <v>#REF!</v>
      </c>
      <c r="R1094" s="76" t="e">
        <f>#REF!+#REF!</f>
        <v>#REF!</v>
      </c>
      <c r="W1094" s="109" t="e">
        <f>(T20D35746[[#This Row],[現金及び預金（億）]]-T20D35746[[#This Row],[負債（億）]])/T20D35746[[#This Row],[総資産]]*100</f>
        <v>#DIV/0!</v>
      </c>
    </row>
    <row r="1095" spans="3:23" x14ac:dyDescent="0.25">
      <c r="C1095" s="71" t="str">
        <f>IFERROR(_xll.RssMarket($A1095,"市場部名称"),"")</f>
        <v/>
      </c>
      <c r="D1095" s="55"/>
      <c r="E1095" s="55" t="str">
        <f>IFERROR(_xll.RssMarket($A1095,"前日比"),"")</f>
        <v/>
      </c>
      <c r="F1095" s="75" t="str">
        <f>IFERROR(_xll.RssMarket($A1095,"時価総額"),"")</f>
        <v/>
      </c>
      <c r="G1095" s="75" t="e">
        <f>T20D35746[[#This Row],[時価総額]]/T20D35746[[#This Row],[現在値]]</f>
        <v>#VALUE!</v>
      </c>
      <c r="H1095" s="20"/>
      <c r="I1095" s="38"/>
      <c r="J1095" s="20"/>
      <c r="K1095" s="33"/>
      <c r="N1095" s="89"/>
      <c r="O1095" s="125" t="e">
        <f>ROUND(
 ((IF(OR(R1095="",R1095&lt;=0),20,R1095)/20)
  *(L1095/15))
 /(IFERROR(IF(H1095&gt;0,H1095,15),15)/15)
 *100,0)</f>
        <v>#REF!</v>
      </c>
      <c r="P1095" s="125" t="e">
        <f>ROUND(((R1095/20)*(L1095/15)*(S1095/15)*(1+W1095/200))/(H1095/15)*100,0)</f>
        <v>#REF!</v>
      </c>
      <c r="Q1095" s="147" t="e">
        <f>T20D35746[[#This Row],[スコア⑤]]/T20D35746[[#This Row],[スコア③]]</f>
        <v>#REF!</v>
      </c>
      <c r="R1095" s="76" t="e">
        <f>#REF!+#REF!</f>
        <v>#REF!</v>
      </c>
      <c r="W1095" s="109" t="e">
        <f>(T20D35746[[#This Row],[現金及び預金（億）]]-T20D35746[[#This Row],[負債（億）]])/T20D35746[[#This Row],[総資産]]*100</f>
        <v>#DIV/0!</v>
      </c>
    </row>
    <row r="1096" spans="3:23" x14ac:dyDescent="0.25">
      <c r="C1096" s="71" t="str">
        <f>IFERROR(_xll.RssMarket($A1096,"市場部名称"),"")</f>
        <v/>
      </c>
      <c r="D1096" s="55"/>
      <c r="E1096" s="55" t="str">
        <f>IFERROR(_xll.RssMarket($A1096,"前日比"),"")</f>
        <v/>
      </c>
      <c r="F1096" s="75" t="str">
        <f>IFERROR(_xll.RssMarket($A1096,"時価総額"),"")</f>
        <v/>
      </c>
      <c r="G1096" s="75" t="e">
        <f>T20D35746[[#This Row],[時価総額]]/T20D35746[[#This Row],[現在値]]</f>
        <v>#VALUE!</v>
      </c>
      <c r="H1096" s="20"/>
      <c r="I1096" s="38"/>
      <c r="J1096" s="20"/>
      <c r="K1096" s="33"/>
      <c r="N1096" s="89"/>
      <c r="O1096" s="125" t="e">
        <f>ROUND(
 ((IF(OR(R1096="",R1096&lt;=0),20,R1096)/20)
  *(L1096/15))
 /(IFERROR(IF(H1096&gt;0,H1096,15),15)/15)
 *100,0)</f>
        <v>#REF!</v>
      </c>
      <c r="P1096" s="125" t="e">
        <f>ROUND(((R1096/20)*(L1096/15)*(S1096/15)*(1+W1096/200))/(H1096/15)*100,0)</f>
        <v>#REF!</v>
      </c>
      <c r="Q1096" s="147" t="e">
        <f>T20D35746[[#This Row],[スコア⑤]]/T20D35746[[#This Row],[スコア③]]</f>
        <v>#REF!</v>
      </c>
      <c r="R1096" s="76" t="e">
        <f>#REF!+#REF!</f>
        <v>#REF!</v>
      </c>
      <c r="W1096" s="109" t="e">
        <f>(T20D35746[[#This Row],[現金及び預金（億）]]-T20D35746[[#This Row],[負債（億）]])/T20D35746[[#This Row],[総資産]]*100</f>
        <v>#DIV/0!</v>
      </c>
    </row>
    <row r="1097" spans="3:23" x14ac:dyDescent="0.25">
      <c r="C1097" s="71" t="str">
        <f>IFERROR(_xll.RssMarket($A1097,"市場部名称"),"")</f>
        <v/>
      </c>
      <c r="D1097" s="55"/>
      <c r="E1097" s="55" t="str">
        <f>IFERROR(_xll.RssMarket($A1097,"前日比"),"")</f>
        <v/>
      </c>
      <c r="F1097" s="75" t="str">
        <f>IFERROR(_xll.RssMarket($A1097,"時価総額"),"")</f>
        <v/>
      </c>
      <c r="G1097" s="75" t="e">
        <f>T20D35746[[#This Row],[時価総額]]/T20D35746[[#This Row],[現在値]]</f>
        <v>#VALUE!</v>
      </c>
      <c r="H1097" s="20"/>
      <c r="I1097" s="38"/>
      <c r="J1097" s="20"/>
      <c r="K1097" s="33"/>
      <c r="N1097" s="89"/>
      <c r="O1097" s="125" t="e">
        <f>ROUND(
 ((IF(OR(R1097="",R1097&lt;=0),20,R1097)/20)
  *(L1097/15))
 /(IFERROR(IF(H1097&gt;0,H1097,15),15)/15)
 *100,0)</f>
        <v>#REF!</v>
      </c>
      <c r="P1097" s="125" t="e">
        <f>ROUND(((R1097/20)*(L1097/15)*(S1097/15)*(1+W1097/200))/(H1097/15)*100,0)</f>
        <v>#REF!</v>
      </c>
      <c r="Q1097" s="147" t="e">
        <f>T20D35746[[#This Row],[スコア⑤]]/T20D35746[[#This Row],[スコア③]]</f>
        <v>#REF!</v>
      </c>
      <c r="R1097" s="76" t="e">
        <f>#REF!+#REF!</f>
        <v>#REF!</v>
      </c>
      <c r="W1097" s="109" t="e">
        <f>(T20D35746[[#This Row],[現金及び預金（億）]]-T20D35746[[#This Row],[負債（億）]])/T20D35746[[#This Row],[総資産]]*100</f>
        <v>#DIV/0!</v>
      </c>
    </row>
    <row r="1098" spans="3:23" x14ac:dyDescent="0.25">
      <c r="C1098" s="71" t="str">
        <f>IFERROR(_xll.RssMarket($A1098,"市場部名称"),"")</f>
        <v/>
      </c>
      <c r="D1098" s="55"/>
      <c r="E1098" s="55" t="str">
        <f>IFERROR(_xll.RssMarket($A1098,"前日比"),"")</f>
        <v/>
      </c>
      <c r="F1098" s="75" t="str">
        <f>IFERROR(_xll.RssMarket($A1098,"時価総額"),"")</f>
        <v/>
      </c>
      <c r="G1098" s="75" t="e">
        <f>T20D35746[[#This Row],[時価総額]]/T20D35746[[#This Row],[現在値]]</f>
        <v>#VALUE!</v>
      </c>
      <c r="H1098" s="20"/>
      <c r="I1098" s="38"/>
      <c r="J1098" s="20"/>
      <c r="K1098" s="33"/>
      <c r="N1098" s="89"/>
      <c r="O1098" s="125" t="e">
        <f>ROUND(
 ((IF(OR(R1098="",R1098&lt;=0),20,R1098)/20)
  *(L1098/15))
 /(IFERROR(IF(H1098&gt;0,H1098,15),15)/15)
 *100,0)</f>
        <v>#REF!</v>
      </c>
      <c r="P1098" s="125" t="e">
        <f>ROUND(((R1098/20)*(L1098/15)*(S1098/15)*(1+W1098/200))/(H1098/15)*100,0)</f>
        <v>#REF!</v>
      </c>
      <c r="Q1098" s="147" t="e">
        <f>T20D35746[[#This Row],[スコア⑤]]/T20D35746[[#This Row],[スコア③]]</f>
        <v>#REF!</v>
      </c>
      <c r="R1098" s="76" t="e">
        <f>#REF!+#REF!</f>
        <v>#REF!</v>
      </c>
      <c r="W1098" s="109" t="e">
        <f>(T20D35746[[#This Row],[現金及び預金（億）]]-T20D35746[[#This Row],[負債（億）]])/T20D35746[[#This Row],[総資産]]*100</f>
        <v>#DIV/0!</v>
      </c>
    </row>
    <row r="1099" spans="3:23" x14ac:dyDescent="0.25">
      <c r="C1099" s="71" t="str">
        <f>IFERROR(_xll.RssMarket($A1099,"市場部名称"),"")</f>
        <v/>
      </c>
      <c r="D1099" s="55"/>
      <c r="E1099" s="55" t="str">
        <f>IFERROR(_xll.RssMarket($A1099,"前日比"),"")</f>
        <v/>
      </c>
      <c r="F1099" s="75" t="str">
        <f>IFERROR(_xll.RssMarket($A1099,"時価総額"),"")</f>
        <v/>
      </c>
      <c r="G1099" s="75" t="e">
        <f>T20D35746[[#This Row],[時価総額]]/T20D35746[[#This Row],[現在値]]</f>
        <v>#VALUE!</v>
      </c>
      <c r="H1099" s="20"/>
      <c r="I1099" s="38"/>
      <c r="J1099" s="20"/>
      <c r="K1099" s="33"/>
      <c r="N1099" s="89"/>
      <c r="O1099" s="125" t="e">
        <f>ROUND(
 ((IF(OR(R1099="",R1099&lt;=0),20,R1099)/20)
  *(L1099/15))
 /(IFERROR(IF(H1099&gt;0,H1099,15),15)/15)
 *100,0)</f>
        <v>#REF!</v>
      </c>
      <c r="P1099" s="125" t="e">
        <f>ROUND(((R1099/20)*(L1099/15)*(S1099/15)*(1+W1099/200))/(H1099/15)*100,0)</f>
        <v>#REF!</v>
      </c>
      <c r="Q1099" s="147" t="e">
        <f>T20D35746[[#This Row],[スコア⑤]]/T20D35746[[#This Row],[スコア③]]</f>
        <v>#REF!</v>
      </c>
      <c r="R1099" s="76" t="e">
        <f>#REF!+#REF!</f>
        <v>#REF!</v>
      </c>
      <c r="W1099" s="109" t="e">
        <f>(T20D35746[[#This Row],[現金及び預金（億）]]-T20D35746[[#This Row],[負債（億）]])/T20D35746[[#This Row],[総資産]]*100</f>
        <v>#DIV/0!</v>
      </c>
    </row>
    <row r="1100" spans="3:23" x14ac:dyDescent="0.25">
      <c r="C1100" s="71" t="str">
        <f>IFERROR(_xll.RssMarket($A1100,"市場部名称"),"")</f>
        <v/>
      </c>
      <c r="D1100" s="55"/>
      <c r="E1100" s="55" t="str">
        <f>IFERROR(_xll.RssMarket($A1100,"前日比"),"")</f>
        <v/>
      </c>
      <c r="F1100" s="75" t="str">
        <f>IFERROR(_xll.RssMarket($A1100,"時価総額"),"")</f>
        <v/>
      </c>
      <c r="G1100" s="75" t="e">
        <f>T20D35746[[#This Row],[時価総額]]/T20D35746[[#This Row],[現在値]]</f>
        <v>#VALUE!</v>
      </c>
      <c r="H1100" s="20"/>
      <c r="I1100" s="38"/>
      <c r="J1100" s="20"/>
      <c r="K1100" s="33"/>
      <c r="N1100" s="89"/>
      <c r="O1100" s="125" t="e">
        <f>ROUND(
 ((IF(OR(R1100="",R1100&lt;=0),20,R1100)/20)
  *(L1100/15))
 /(IFERROR(IF(H1100&gt;0,H1100,15),15)/15)
 *100,0)</f>
        <v>#REF!</v>
      </c>
      <c r="P1100" s="125" t="e">
        <f>ROUND(((R1100/20)*(L1100/15)*(S1100/15)*(1+W1100/200))/(H1100/15)*100,0)</f>
        <v>#REF!</v>
      </c>
      <c r="Q1100" s="147" t="e">
        <f>T20D35746[[#This Row],[スコア⑤]]/T20D35746[[#This Row],[スコア③]]</f>
        <v>#REF!</v>
      </c>
      <c r="R1100" s="76" t="e">
        <f>#REF!+#REF!</f>
        <v>#REF!</v>
      </c>
      <c r="W1100" s="109" t="e">
        <f>(T20D35746[[#This Row],[現金及び預金（億）]]-T20D35746[[#This Row],[負債（億）]])/T20D35746[[#This Row],[総資産]]*100</f>
        <v>#DIV/0!</v>
      </c>
    </row>
    <row r="1101" spans="3:23" x14ac:dyDescent="0.25">
      <c r="C1101" s="71" t="str">
        <f>IFERROR(_xll.RssMarket($A1101,"市場部名称"),"")</f>
        <v/>
      </c>
      <c r="D1101" s="55"/>
      <c r="E1101" s="55" t="str">
        <f>IFERROR(_xll.RssMarket($A1101,"前日比"),"")</f>
        <v/>
      </c>
      <c r="F1101" s="75" t="str">
        <f>IFERROR(_xll.RssMarket($A1101,"時価総額"),"")</f>
        <v/>
      </c>
      <c r="G1101" s="75" t="e">
        <f>T20D35746[[#This Row],[時価総額]]/T20D35746[[#This Row],[現在値]]</f>
        <v>#VALUE!</v>
      </c>
      <c r="H1101" s="20"/>
      <c r="I1101" s="38"/>
      <c r="J1101" s="20"/>
      <c r="K1101" s="33"/>
      <c r="N1101" s="89"/>
      <c r="O1101" s="125" t="e">
        <f>ROUND(
 ((IF(OR(R1101="",R1101&lt;=0),20,R1101)/20)
  *(L1101/15))
 /(IFERROR(IF(H1101&gt;0,H1101,15),15)/15)
 *100,0)</f>
        <v>#REF!</v>
      </c>
      <c r="P1101" s="125" t="e">
        <f>ROUND(((R1101/20)*(L1101/15)*(S1101/15)*(1+W1101/200))/(H1101/15)*100,0)</f>
        <v>#REF!</v>
      </c>
      <c r="Q1101" s="147" t="e">
        <f>T20D35746[[#This Row],[スコア⑤]]/T20D35746[[#This Row],[スコア③]]</f>
        <v>#REF!</v>
      </c>
      <c r="R1101" s="76" t="e">
        <f>#REF!+#REF!</f>
        <v>#REF!</v>
      </c>
      <c r="W1101" s="109" t="e">
        <f>(T20D35746[[#This Row],[現金及び預金（億）]]-T20D35746[[#This Row],[負債（億）]])/T20D35746[[#This Row],[総資産]]*100</f>
        <v>#DIV/0!</v>
      </c>
    </row>
    <row r="1102" spans="3:23" x14ac:dyDescent="0.25">
      <c r="C1102" s="71" t="str">
        <f>IFERROR(_xll.RssMarket($A1102,"市場部名称"),"")</f>
        <v/>
      </c>
      <c r="D1102" s="55"/>
      <c r="E1102" s="55" t="str">
        <f>IFERROR(_xll.RssMarket($A1102,"前日比"),"")</f>
        <v/>
      </c>
      <c r="F1102" s="75" t="str">
        <f>IFERROR(_xll.RssMarket($A1102,"時価総額"),"")</f>
        <v/>
      </c>
      <c r="G1102" s="75" t="e">
        <f>T20D35746[[#This Row],[時価総額]]/T20D35746[[#This Row],[現在値]]</f>
        <v>#VALUE!</v>
      </c>
      <c r="H1102" s="20"/>
      <c r="I1102" s="38"/>
      <c r="J1102" s="20"/>
      <c r="K1102" s="33"/>
      <c r="N1102" s="89"/>
      <c r="O1102" s="125" t="e">
        <f>ROUND(
 ((IF(OR(R1102="",R1102&lt;=0),20,R1102)/20)
  *(L1102/15))
 /(IFERROR(IF(H1102&gt;0,H1102,15),15)/15)
 *100,0)</f>
        <v>#REF!</v>
      </c>
      <c r="P1102" s="125" t="e">
        <f>ROUND(((R1102/20)*(L1102/15)*(S1102/15)*(1+W1102/200))/(H1102/15)*100,0)</f>
        <v>#REF!</v>
      </c>
      <c r="Q1102" s="147" t="e">
        <f>T20D35746[[#This Row],[スコア⑤]]/T20D35746[[#This Row],[スコア③]]</f>
        <v>#REF!</v>
      </c>
      <c r="R1102" s="76" t="e">
        <f>#REF!+#REF!</f>
        <v>#REF!</v>
      </c>
      <c r="W1102" s="109" t="e">
        <f>(T20D35746[[#This Row],[現金及び預金（億）]]-T20D35746[[#This Row],[負債（億）]])/T20D35746[[#This Row],[総資産]]*100</f>
        <v>#DIV/0!</v>
      </c>
    </row>
    <row r="1103" spans="3:23" x14ac:dyDescent="0.25">
      <c r="C1103" s="71" t="str">
        <f>IFERROR(_xll.RssMarket($A1103,"市場部名称"),"")</f>
        <v/>
      </c>
      <c r="D1103" s="55"/>
      <c r="E1103" s="55" t="str">
        <f>IFERROR(_xll.RssMarket($A1103,"前日比"),"")</f>
        <v/>
      </c>
      <c r="F1103" s="75" t="str">
        <f>IFERROR(_xll.RssMarket($A1103,"時価総額"),"")</f>
        <v/>
      </c>
      <c r="G1103" s="75" t="e">
        <f>T20D35746[[#This Row],[時価総額]]/T20D35746[[#This Row],[現在値]]</f>
        <v>#VALUE!</v>
      </c>
      <c r="H1103" s="20"/>
      <c r="I1103" s="38"/>
      <c r="J1103" s="20"/>
      <c r="K1103" s="33"/>
      <c r="N1103" s="89"/>
      <c r="O1103" s="125" t="e">
        <f>ROUND(
 ((IF(OR(R1103="",R1103&lt;=0),20,R1103)/20)
  *(L1103/15))
 /(IFERROR(IF(H1103&gt;0,H1103,15),15)/15)
 *100,0)</f>
        <v>#REF!</v>
      </c>
      <c r="P1103" s="125" t="e">
        <f>ROUND(((R1103/20)*(L1103/15)*(S1103/15)*(1+W1103/200))/(H1103/15)*100,0)</f>
        <v>#REF!</v>
      </c>
      <c r="Q1103" s="147" t="e">
        <f>T20D35746[[#This Row],[スコア⑤]]/T20D35746[[#This Row],[スコア③]]</f>
        <v>#REF!</v>
      </c>
      <c r="R1103" s="76" t="e">
        <f>#REF!+#REF!</f>
        <v>#REF!</v>
      </c>
      <c r="W1103" s="109" t="e">
        <f>(T20D35746[[#This Row],[現金及び預金（億）]]-T20D35746[[#This Row],[負債（億）]])/T20D35746[[#This Row],[総資産]]*100</f>
        <v>#DIV/0!</v>
      </c>
    </row>
    <row r="1104" spans="3:23" x14ac:dyDescent="0.25">
      <c r="C1104" s="71" t="str">
        <f>IFERROR(_xll.RssMarket($A1104,"市場部名称"),"")</f>
        <v/>
      </c>
      <c r="D1104" s="55"/>
      <c r="E1104" s="55" t="str">
        <f>IFERROR(_xll.RssMarket($A1104,"前日比"),"")</f>
        <v/>
      </c>
      <c r="F1104" s="75" t="str">
        <f>IFERROR(_xll.RssMarket($A1104,"時価総額"),"")</f>
        <v/>
      </c>
      <c r="G1104" s="75" t="e">
        <f>T20D35746[[#This Row],[時価総額]]/T20D35746[[#This Row],[現在値]]</f>
        <v>#VALUE!</v>
      </c>
      <c r="H1104" s="20"/>
      <c r="I1104" s="38"/>
      <c r="J1104" s="20"/>
      <c r="K1104" s="33"/>
      <c r="N1104" s="89"/>
      <c r="O1104" s="125" t="e">
        <f>ROUND(
 ((IF(OR(R1104="",R1104&lt;=0),20,R1104)/20)
  *(L1104/15))
 /(IFERROR(IF(H1104&gt;0,H1104,15),15)/15)
 *100,0)</f>
        <v>#REF!</v>
      </c>
      <c r="P1104" s="125" t="e">
        <f>ROUND(((R1104/20)*(L1104/15)*(S1104/15)*(1+W1104/200))/(H1104/15)*100,0)</f>
        <v>#REF!</v>
      </c>
      <c r="Q1104" s="147" t="e">
        <f>T20D35746[[#This Row],[スコア⑤]]/T20D35746[[#This Row],[スコア③]]</f>
        <v>#REF!</v>
      </c>
      <c r="R1104" s="76" t="e">
        <f>#REF!+#REF!</f>
        <v>#REF!</v>
      </c>
      <c r="W1104" s="109" t="e">
        <f>(T20D35746[[#This Row],[現金及び預金（億）]]-T20D35746[[#This Row],[負債（億）]])/T20D35746[[#This Row],[総資産]]*100</f>
        <v>#DIV/0!</v>
      </c>
    </row>
    <row r="1105" spans="3:23" x14ac:dyDescent="0.25">
      <c r="C1105" s="71" t="str">
        <f>IFERROR(_xll.RssMarket($A1105,"市場部名称"),"")</f>
        <v/>
      </c>
      <c r="D1105" s="55"/>
      <c r="E1105" s="55" t="str">
        <f>IFERROR(_xll.RssMarket($A1105,"前日比"),"")</f>
        <v/>
      </c>
      <c r="F1105" s="75" t="str">
        <f>IFERROR(_xll.RssMarket($A1105,"時価総額"),"")</f>
        <v/>
      </c>
      <c r="G1105" s="75" t="e">
        <f>T20D35746[[#This Row],[時価総額]]/T20D35746[[#This Row],[現在値]]</f>
        <v>#VALUE!</v>
      </c>
      <c r="H1105" s="20"/>
      <c r="I1105" s="38"/>
      <c r="J1105" s="20"/>
      <c r="K1105" s="33"/>
      <c r="N1105" s="89"/>
      <c r="O1105" s="125" t="e">
        <f>ROUND(
 ((IF(OR(R1105="",R1105&lt;=0),20,R1105)/20)
  *(L1105/15))
 /(IFERROR(IF(H1105&gt;0,H1105,15),15)/15)
 *100,0)</f>
        <v>#REF!</v>
      </c>
      <c r="P1105" s="125" t="e">
        <f>ROUND(((R1105/20)*(L1105/15)*(S1105/15)*(1+W1105/200))/(H1105/15)*100,0)</f>
        <v>#REF!</v>
      </c>
      <c r="Q1105" s="147" t="e">
        <f>T20D35746[[#This Row],[スコア⑤]]/T20D35746[[#This Row],[スコア③]]</f>
        <v>#REF!</v>
      </c>
      <c r="R1105" s="76" t="e">
        <f>#REF!+#REF!</f>
        <v>#REF!</v>
      </c>
      <c r="W1105" s="109" t="e">
        <f>(T20D35746[[#This Row],[現金及び預金（億）]]-T20D35746[[#This Row],[負債（億）]])/T20D35746[[#This Row],[総資産]]*100</f>
        <v>#DIV/0!</v>
      </c>
    </row>
    <row r="1106" spans="3:23" x14ac:dyDescent="0.25">
      <c r="C1106" s="71" t="str">
        <f>IFERROR(_xll.RssMarket($A1106,"市場部名称"),"")</f>
        <v/>
      </c>
      <c r="D1106" s="55"/>
      <c r="E1106" s="55" t="str">
        <f>IFERROR(_xll.RssMarket($A1106,"前日比"),"")</f>
        <v/>
      </c>
      <c r="F1106" s="75" t="str">
        <f>IFERROR(_xll.RssMarket($A1106,"時価総額"),"")</f>
        <v/>
      </c>
      <c r="G1106" s="75" t="e">
        <f>T20D35746[[#This Row],[時価総額]]/T20D35746[[#This Row],[現在値]]</f>
        <v>#VALUE!</v>
      </c>
      <c r="H1106" s="20"/>
      <c r="I1106" s="38"/>
      <c r="J1106" s="20"/>
      <c r="K1106" s="33"/>
      <c r="N1106" s="89"/>
      <c r="O1106" s="125" t="e">
        <f>ROUND(
 ((IF(OR(R1106="",R1106&lt;=0),20,R1106)/20)
  *(L1106/15))
 /(IFERROR(IF(H1106&gt;0,H1106,15),15)/15)
 *100,0)</f>
        <v>#REF!</v>
      </c>
      <c r="P1106" s="125" t="e">
        <f>ROUND(((R1106/20)*(L1106/15)*(S1106/15)*(1+W1106/200))/(H1106/15)*100,0)</f>
        <v>#REF!</v>
      </c>
      <c r="Q1106" s="147" t="e">
        <f>T20D35746[[#This Row],[スコア⑤]]/T20D35746[[#This Row],[スコア③]]</f>
        <v>#REF!</v>
      </c>
      <c r="R1106" s="76" t="e">
        <f>#REF!+#REF!</f>
        <v>#REF!</v>
      </c>
      <c r="W1106" s="109" t="e">
        <f>(T20D35746[[#This Row],[現金及び預金（億）]]-T20D35746[[#This Row],[負債（億）]])/T20D35746[[#This Row],[総資産]]*100</f>
        <v>#DIV/0!</v>
      </c>
    </row>
    <row r="1107" spans="3:23" x14ac:dyDescent="0.25">
      <c r="C1107" s="71" t="str">
        <f>IFERROR(_xll.RssMarket($A1107,"市場部名称"),"")</f>
        <v/>
      </c>
      <c r="D1107" s="55"/>
      <c r="E1107" s="55" t="str">
        <f>IFERROR(_xll.RssMarket($A1107,"前日比"),"")</f>
        <v/>
      </c>
      <c r="F1107" s="75" t="str">
        <f>IFERROR(_xll.RssMarket($A1107,"時価総額"),"")</f>
        <v/>
      </c>
      <c r="G1107" s="75" t="e">
        <f>T20D35746[[#This Row],[時価総額]]/T20D35746[[#This Row],[現在値]]</f>
        <v>#VALUE!</v>
      </c>
      <c r="H1107" s="20"/>
      <c r="I1107" s="38"/>
      <c r="J1107" s="20"/>
      <c r="K1107" s="33"/>
      <c r="N1107" s="89"/>
      <c r="O1107" s="125" t="e">
        <f>ROUND(
 ((IF(OR(R1107="",R1107&lt;=0),20,R1107)/20)
  *(L1107/15))
 /(IFERROR(IF(H1107&gt;0,H1107,15),15)/15)
 *100,0)</f>
        <v>#REF!</v>
      </c>
      <c r="P1107" s="125" t="e">
        <f>ROUND(((R1107/20)*(L1107/15)*(S1107/15)*(1+W1107/200))/(H1107/15)*100,0)</f>
        <v>#REF!</v>
      </c>
      <c r="Q1107" s="147" t="e">
        <f>T20D35746[[#This Row],[スコア⑤]]/T20D35746[[#This Row],[スコア③]]</f>
        <v>#REF!</v>
      </c>
      <c r="R1107" s="76" t="e">
        <f>#REF!+#REF!</f>
        <v>#REF!</v>
      </c>
      <c r="W1107" s="109" t="e">
        <f>(T20D35746[[#This Row],[現金及び預金（億）]]-T20D35746[[#This Row],[負債（億）]])/T20D35746[[#This Row],[総資産]]*100</f>
        <v>#DIV/0!</v>
      </c>
    </row>
    <row r="1108" spans="3:23" x14ac:dyDescent="0.25">
      <c r="C1108" s="71" t="str">
        <f>IFERROR(_xll.RssMarket($A1108,"市場部名称"),"")</f>
        <v/>
      </c>
      <c r="D1108" s="55"/>
      <c r="E1108" s="55" t="str">
        <f>IFERROR(_xll.RssMarket($A1108,"前日比"),"")</f>
        <v/>
      </c>
      <c r="F1108" s="75" t="str">
        <f>IFERROR(_xll.RssMarket($A1108,"時価総額"),"")</f>
        <v/>
      </c>
      <c r="G1108" s="75" t="e">
        <f>T20D35746[[#This Row],[時価総額]]/T20D35746[[#This Row],[現在値]]</f>
        <v>#VALUE!</v>
      </c>
      <c r="H1108" s="20"/>
      <c r="I1108" s="38"/>
      <c r="J1108" s="20"/>
      <c r="K1108" s="33"/>
      <c r="N1108" s="89"/>
      <c r="O1108" s="125" t="e">
        <f>ROUND(
 ((IF(OR(R1108="",R1108&lt;=0),20,R1108)/20)
  *(L1108/15))
 /(IFERROR(IF(H1108&gt;0,H1108,15),15)/15)
 *100,0)</f>
        <v>#REF!</v>
      </c>
      <c r="P1108" s="125" t="e">
        <f>ROUND(((R1108/20)*(L1108/15)*(S1108/15)*(1+W1108/200))/(H1108/15)*100,0)</f>
        <v>#REF!</v>
      </c>
      <c r="Q1108" s="147" t="e">
        <f>T20D35746[[#This Row],[スコア⑤]]/T20D35746[[#This Row],[スコア③]]</f>
        <v>#REF!</v>
      </c>
      <c r="R1108" s="76" t="e">
        <f>#REF!+#REF!</f>
        <v>#REF!</v>
      </c>
      <c r="W1108" s="109" t="e">
        <f>(T20D35746[[#This Row],[現金及び預金（億）]]-T20D35746[[#This Row],[負債（億）]])/T20D35746[[#This Row],[総資産]]*100</f>
        <v>#DIV/0!</v>
      </c>
    </row>
    <row r="1109" spans="3:23" x14ac:dyDescent="0.25">
      <c r="C1109" s="71" t="str">
        <f>IFERROR(_xll.RssMarket($A1109,"市場部名称"),"")</f>
        <v/>
      </c>
      <c r="D1109" s="55"/>
      <c r="E1109" s="55" t="str">
        <f>IFERROR(_xll.RssMarket($A1109,"前日比"),"")</f>
        <v/>
      </c>
      <c r="F1109" s="75" t="str">
        <f>IFERROR(_xll.RssMarket($A1109,"時価総額"),"")</f>
        <v/>
      </c>
      <c r="G1109" s="75" t="e">
        <f>T20D35746[[#This Row],[時価総額]]/T20D35746[[#This Row],[現在値]]</f>
        <v>#VALUE!</v>
      </c>
      <c r="H1109" s="20"/>
      <c r="I1109" s="38"/>
      <c r="J1109" s="20"/>
      <c r="K1109" s="33"/>
      <c r="N1109" s="89"/>
      <c r="O1109" s="125" t="e">
        <f>ROUND(
 ((IF(OR(R1109="",R1109&lt;=0),20,R1109)/20)
  *(L1109/15))
 /(IFERROR(IF(H1109&gt;0,H1109,15),15)/15)
 *100,0)</f>
        <v>#REF!</v>
      </c>
      <c r="P1109" s="125" t="e">
        <f>ROUND(((R1109/20)*(L1109/15)*(S1109/15)*(1+W1109/200))/(H1109/15)*100,0)</f>
        <v>#REF!</v>
      </c>
      <c r="Q1109" s="147" t="e">
        <f>T20D35746[[#This Row],[スコア⑤]]/T20D35746[[#This Row],[スコア③]]</f>
        <v>#REF!</v>
      </c>
      <c r="R1109" s="76" t="e">
        <f>#REF!+#REF!</f>
        <v>#REF!</v>
      </c>
      <c r="W1109" s="109" t="e">
        <f>(T20D35746[[#This Row],[現金及び預金（億）]]-T20D35746[[#This Row],[負債（億）]])/T20D35746[[#This Row],[総資産]]*100</f>
        <v>#DIV/0!</v>
      </c>
    </row>
    <row r="1110" spans="3:23" x14ac:dyDescent="0.25">
      <c r="C1110" s="71" t="str">
        <f>IFERROR(_xll.RssMarket($A1110,"市場部名称"),"")</f>
        <v/>
      </c>
      <c r="D1110" s="55"/>
      <c r="E1110" s="55" t="str">
        <f>IFERROR(_xll.RssMarket($A1110,"前日比"),"")</f>
        <v/>
      </c>
      <c r="F1110" s="75" t="str">
        <f>IFERROR(_xll.RssMarket($A1110,"時価総額"),"")</f>
        <v/>
      </c>
      <c r="G1110" s="75" t="e">
        <f>T20D35746[[#This Row],[時価総額]]/T20D35746[[#This Row],[現在値]]</f>
        <v>#VALUE!</v>
      </c>
      <c r="H1110" s="20"/>
      <c r="I1110" s="38"/>
      <c r="J1110" s="20"/>
      <c r="K1110" s="33"/>
      <c r="N1110" s="89"/>
      <c r="O1110" s="125" t="e">
        <f>ROUND(
 ((IF(OR(R1110="",R1110&lt;=0),20,R1110)/20)
  *(L1110/15))
 /(IFERROR(IF(H1110&gt;0,H1110,15),15)/15)
 *100,0)</f>
        <v>#REF!</v>
      </c>
      <c r="P1110" s="125" t="e">
        <f>ROUND(((R1110/20)*(L1110/15)*(S1110/15)*(1+W1110/200))/(H1110/15)*100,0)</f>
        <v>#REF!</v>
      </c>
      <c r="Q1110" s="147" t="e">
        <f>T20D35746[[#This Row],[スコア⑤]]/T20D35746[[#This Row],[スコア③]]</f>
        <v>#REF!</v>
      </c>
      <c r="R1110" s="76" t="e">
        <f>#REF!+#REF!</f>
        <v>#REF!</v>
      </c>
      <c r="W1110" s="109" t="e">
        <f>(T20D35746[[#This Row],[現金及び預金（億）]]-T20D35746[[#This Row],[負債（億）]])/T20D35746[[#This Row],[総資産]]*100</f>
        <v>#DIV/0!</v>
      </c>
    </row>
    <row r="1111" spans="3:23" x14ac:dyDescent="0.25">
      <c r="C1111" s="71" t="str">
        <f>IFERROR(_xll.RssMarket($A1111,"市場部名称"),"")</f>
        <v/>
      </c>
      <c r="D1111" s="55"/>
      <c r="E1111" s="55" t="str">
        <f>IFERROR(_xll.RssMarket($A1111,"前日比"),"")</f>
        <v/>
      </c>
      <c r="F1111" s="75" t="str">
        <f>IFERROR(_xll.RssMarket($A1111,"時価総額"),"")</f>
        <v/>
      </c>
      <c r="G1111" s="75" t="e">
        <f>T20D35746[[#This Row],[時価総額]]/T20D35746[[#This Row],[現在値]]</f>
        <v>#VALUE!</v>
      </c>
      <c r="H1111" s="20"/>
      <c r="I1111" s="38"/>
      <c r="J1111" s="20"/>
      <c r="K1111" s="33"/>
      <c r="N1111" s="89"/>
      <c r="O1111" s="125" t="e">
        <f>ROUND(
 ((IF(OR(R1111="",R1111&lt;=0),20,R1111)/20)
  *(L1111/15))
 /(IFERROR(IF(H1111&gt;0,H1111,15),15)/15)
 *100,0)</f>
        <v>#REF!</v>
      </c>
      <c r="P1111" s="125" t="e">
        <f>ROUND(((R1111/20)*(L1111/15)*(S1111/15)*(1+W1111/200))/(H1111/15)*100,0)</f>
        <v>#REF!</v>
      </c>
      <c r="Q1111" s="147" t="e">
        <f>T20D35746[[#This Row],[スコア⑤]]/T20D35746[[#This Row],[スコア③]]</f>
        <v>#REF!</v>
      </c>
      <c r="R1111" s="76" t="e">
        <f>#REF!+#REF!</f>
        <v>#REF!</v>
      </c>
      <c r="W1111" s="109" t="e">
        <f>(T20D35746[[#This Row],[現金及び預金（億）]]-T20D35746[[#This Row],[負債（億）]])/T20D35746[[#This Row],[総資産]]*100</f>
        <v>#DIV/0!</v>
      </c>
    </row>
    <row r="1112" spans="3:23" x14ac:dyDescent="0.25">
      <c r="C1112" s="71" t="str">
        <f>IFERROR(_xll.RssMarket($A1112,"市場部名称"),"")</f>
        <v/>
      </c>
      <c r="D1112" s="55"/>
      <c r="E1112" s="55" t="str">
        <f>IFERROR(_xll.RssMarket($A1112,"前日比"),"")</f>
        <v/>
      </c>
      <c r="F1112" s="75" t="str">
        <f>IFERROR(_xll.RssMarket($A1112,"時価総額"),"")</f>
        <v/>
      </c>
      <c r="G1112" s="75" t="e">
        <f>T20D35746[[#This Row],[時価総額]]/T20D35746[[#This Row],[現在値]]</f>
        <v>#VALUE!</v>
      </c>
      <c r="H1112" s="20"/>
      <c r="I1112" s="38"/>
      <c r="J1112" s="20"/>
      <c r="K1112" s="33"/>
      <c r="N1112" s="89"/>
      <c r="O1112" s="125" t="e">
        <f>ROUND(
 ((IF(OR(R1112="",R1112&lt;=0),20,R1112)/20)
  *(L1112/15))
 /(IFERROR(IF(H1112&gt;0,H1112,15),15)/15)
 *100,0)</f>
        <v>#REF!</v>
      </c>
      <c r="P1112" s="125" t="e">
        <f>ROUND(((R1112/20)*(L1112/15)*(S1112/15)*(1+W1112/200))/(H1112/15)*100,0)</f>
        <v>#REF!</v>
      </c>
      <c r="Q1112" s="147" t="e">
        <f>T20D35746[[#This Row],[スコア⑤]]/T20D35746[[#This Row],[スコア③]]</f>
        <v>#REF!</v>
      </c>
      <c r="R1112" s="76" t="e">
        <f>#REF!+#REF!</f>
        <v>#REF!</v>
      </c>
      <c r="W1112" s="109" t="e">
        <f>(T20D35746[[#This Row],[現金及び預金（億）]]-T20D35746[[#This Row],[負債（億）]])/T20D35746[[#This Row],[総資産]]*100</f>
        <v>#DIV/0!</v>
      </c>
    </row>
    <row r="1113" spans="3:23" x14ac:dyDescent="0.25">
      <c r="C1113" s="71" t="str">
        <f>IFERROR(_xll.RssMarket($A1113,"市場部名称"),"")</f>
        <v/>
      </c>
      <c r="D1113" s="55"/>
      <c r="E1113" s="55" t="str">
        <f>IFERROR(_xll.RssMarket($A1113,"前日比"),"")</f>
        <v/>
      </c>
      <c r="F1113" s="75" t="str">
        <f>IFERROR(_xll.RssMarket($A1113,"時価総額"),"")</f>
        <v/>
      </c>
      <c r="G1113" s="75" t="e">
        <f>T20D35746[[#This Row],[時価総額]]/T20D35746[[#This Row],[現在値]]</f>
        <v>#VALUE!</v>
      </c>
      <c r="H1113" s="20"/>
      <c r="I1113" s="38"/>
      <c r="J1113" s="20"/>
      <c r="K1113" s="33"/>
      <c r="N1113" s="89"/>
      <c r="O1113" s="125" t="e">
        <f>ROUND(
 ((IF(OR(R1113="",R1113&lt;=0),20,R1113)/20)
  *(L1113/15))
 /(IFERROR(IF(H1113&gt;0,H1113,15),15)/15)
 *100,0)</f>
        <v>#REF!</v>
      </c>
      <c r="P1113" s="125" t="e">
        <f>ROUND(((R1113/20)*(L1113/15)*(S1113/15)*(1+W1113/200))/(H1113/15)*100,0)</f>
        <v>#REF!</v>
      </c>
      <c r="Q1113" s="147" t="e">
        <f>T20D35746[[#This Row],[スコア⑤]]/T20D35746[[#This Row],[スコア③]]</f>
        <v>#REF!</v>
      </c>
      <c r="R1113" s="76" t="e">
        <f>#REF!+#REF!</f>
        <v>#REF!</v>
      </c>
      <c r="W1113" s="109" t="e">
        <f>(T20D35746[[#This Row],[現金及び預金（億）]]-T20D35746[[#This Row],[負債（億）]])/T20D35746[[#This Row],[総資産]]*100</f>
        <v>#DIV/0!</v>
      </c>
    </row>
    <row r="1114" spans="3:23" x14ac:dyDescent="0.25">
      <c r="C1114" s="71" t="str">
        <f>IFERROR(_xll.RssMarket($A1114,"市場部名称"),"")</f>
        <v/>
      </c>
      <c r="D1114" s="55"/>
      <c r="E1114" s="55" t="str">
        <f>IFERROR(_xll.RssMarket($A1114,"前日比"),"")</f>
        <v/>
      </c>
      <c r="F1114" s="75" t="str">
        <f>IFERROR(_xll.RssMarket($A1114,"時価総額"),"")</f>
        <v/>
      </c>
      <c r="G1114" s="75" t="e">
        <f>T20D35746[[#This Row],[時価総額]]/T20D35746[[#This Row],[現在値]]</f>
        <v>#VALUE!</v>
      </c>
      <c r="H1114" s="20"/>
      <c r="I1114" s="38"/>
      <c r="J1114" s="20"/>
      <c r="K1114" s="33"/>
      <c r="N1114" s="89"/>
      <c r="O1114" s="125" t="e">
        <f>ROUND(
 ((IF(OR(R1114="",R1114&lt;=0),20,R1114)/20)
  *(L1114/15))
 /(IFERROR(IF(H1114&gt;0,H1114,15),15)/15)
 *100,0)</f>
        <v>#REF!</v>
      </c>
      <c r="P1114" s="125" t="e">
        <f>ROUND(((R1114/20)*(L1114/15)*(S1114/15)*(1+W1114/200))/(H1114/15)*100,0)</f>
        <v>#REF!</v>
      </c>
      <c r="Q1114" s="147" t="e">
        <f>T20D35746[[#This Row],[スコア⑤]]/T20D35746[[#This Row],[スコア③]]</f>
        <v>#REF!</v>
      </c>
      <c r="R1114" s="76" t="e">
        <f>#REF!+#REF!</f>
        <v>#REF!</v>
      </c>
      <c r="W1114" s="109" t="e">
        <f>(T20D35746[[#This Row],[現金及び預金（億）]]-T20D35746[[#This Row],[負債（億）]])/T20D35746[[#This Row],[総資産]]*100</f>
        <v>#DIV/0!</v>
      </c>
    </row>
    <row r="1115" spans="3:23" x14ac:dyDescent="0.25">
      <c r="C1115" s="71" t="str">
        <f>IFERROR(_xll.RssMarket($A1115,"市場部名称"),"")</f>
        <v/>
      </c>
      <c r="D1115" s="55"/>
      <c r="E1115" s="55" t="str">
        <f>IFERROR(_xll.RssMarket($A1115,"前日比"),"")</f>
        <v/>
      </c>
      <c r="F1115" s="75" t="str">
        <f>IFERROR(_xll.RssMarket($A1115,"時価総額"),"")</f>
        <v/>
      </c>
      <c r="G1115" s="75" t="e">
        <f>T20D35746[[#This Row],[時価総額]]/T20D35746[[#This Row],[現在値]]</f>
        <v>#VALUE!</v>
      </c>
      <c r="H1115" s="20"/>
      <c r="I1115" s="38"/>
      <c r="J1115" s="20"/>
      <c r="K1115" s="33"/>
      <c r="N1115" s="89"/>
      <c r="O1115" s="125" t="e">
        <f>ROUND(
 ((IF(OR(R1115="",R1115&lt;=0),20,R1115)/20)
  *(L1115/15))
 /(IFERROR(IF(H1115&gt;0,H1115,15),15)/15)
 *100,0)</f>
        <v>#REF!</v>
      </c>
      <c r="P1115" s="125" t="e">
        <f>ROUND(((R1115/20)*(L1115/15)*(S1115/15)*(1+W1115/200))/(H1115/15)*100,0)</f>
        <v>#REF!</v>
      </c>
      <c r="Q1115" s="147" t="e">
        <f>T20D35746[[#This Row],[スコア⑤]]/T20D35746[[#This Row],[スコア③]]</f>
        <v>#REF!</v>
      </c>
      <c r="R1115" s="76" t="e">
        <f>#REF!+#REF!</f>
        <v>#REF!</v>
      </c>
      <c r="W1115" s="109" t="e">
        <f>(T20D35746[[#This Row],[現金及び預金（億）]]-T20D35746[[#This Row],[負債（億）]])/T20D35746[[#This Row],[総資産]]*100</f>
        <v>#DIV/0!</v>
      </c>
    </row>
    <row r="1116" spans="3:23" x14ac:dyDescent="0.25">
      <c r="C1116" s="71" t="str">
        <f>IFERROR(_xll.RssMarket($A1116,"市場部名称"),"")</f>
        <v/>
      </c>
      <c r="D1116" s="55"/>
      <c r="E1116" s="55" t="str">
        <f>IFERROR(_xll.RssMarket($A1116,"前日比"),"")</f>
        <v/>
      </c>
      <c r="F1116" s="75" t="str">
        <f>IFERROR(_xll.RssMarket($A1116,"時価総額"),"")</f>
        <v/>
      </c>
      <c r="G1116" s="75" t="e">
        <f>T20D35746[[#This Row],[時価総額]]/T20D35746[[#This Row],[現在値]]</f>
        <v>#VALUE!</v>
      </c>
      <c r="H1116" s="20"/>
      <c r="I1116" s="38"/>
      <c r="J1116" s="20"/>
      <c r="K1116" s="33"/>
      <c r="N1116" s="89"/>
      <c r="O1116" s="125" t="e">
        <f>ROUND(
 ((IF(OR(R1116="",R1116&lt;=0),20,R1116)/20)
  *(L1116/15))
 /(IFERROR(IF(H1116&gt;0,H1116,15),15)/15)
 *100,0)</f>
        <v>#REF!</v>
      </c>
      <c r="P1116" s="125" t="e">
        <f>ROUND(((R1116/20)*(L1116/15)*(S1116/15)*(1+W1116/200))/(H1116/15)*100,0)</f>
        <v>#REF!</v>
      </c>
      <c r="Q1116" s="147" t="e">
        <f>T20D35746[[#This Row],[スコア⑤]]/T20D35746[[#This Row],[スコア③]]</f>
        <v>#REF!</v>
      </c>
      <c r="R1116" s="76" t="e">
        <f>#REF!+#REF!</f>
        <v>#REF!</v>
      </c>
      <c r="W1116" s="109" t="e">
        <f>(T20D35746[[#This Row],[現金及び預金（億）]]-T20D35746[[#This Row],[負債（億）]])/T20D35746[[#This Row],[総資産]]*100</f>
        <v>#DIV/0!</v>
      </c>
    </row>
    <row r="1117" spans="3:23" x14ac:dyDescent="0.25">
      <c r="C1117" s="71" t="str">
        <f>IFERROR(_xll.RssMarket($A1117,"市場部名称"),"")</f>
        <v/>
      </c>
      <c r="D1117" s="55"/>
      <c r="E1117" s="55" t="str">
        <f>IFERROR(_xll.RssMarket($A1117,"前日比"),"")</f>
        <v/>
      </c>
      <c r="F1117" s="75" t="str">
        <f>IFERROR(_xll.RssMarket($A1117,"時価総額"),"")</f>
        <v/>
      </c>
      <c r="G1117" s="75" t="e">
        <f>T20D35746[[#This Row],[時価総額]]/T20D35746[[#This Row],[現在値]]</f>
        <v>#VALUE!</v>
      </c>
      <c r="H1117" s="20"/>
      <c r="I1117" s="38"/>
      <c r="J1117" s="20"/>
      <c r="K1117" s="33"/>
      <c r="N1117" s="89"/>
      <c r="O1117" s="125" t="e">
        <f>ROUND(
 ((IF(OR(R1117="",R1117&lt;=0),20,R1117)/20)
  *(L1117/15))
 /(IFERROR(IF(H1117&gt;0,H1117,15),15)/15)
 *100,0)</f>
        <v>#REF!</v>
      </c>
      <c r="P1117" s="125" t="e">
        <f>ROUND(((R1117/20)*(L1117/15)*(S1117/15)*(1+W1117/200))/(H1117/15)*100,0)</f>
        <v>#REF!</v>
      </c>
      <c r="Q1117" s="147" t="e">
        <f>T20D35746[[#This Row],[スコア⑤]]/T20D35746[[#This Row],[スコア③]]</f>
        <v>#REF!</v>
      </c>
      <c r="R1117" s="76" t="e">
        <f>#REF!+#REF!</f>
        <v>#REF!</v>
      </c>
      <c r="W1117" s="109" t="e">
        <f>(T20D35746[[#This Row],[現金及び預金（億）]]-T20D35746[[#This Row],[負債（億）]])/T20D35746[[#This Row],[総資産]]*100</f>
        <v>#DIV/0!</v>
      </c>
    </row>
    <row r="1118" spans="3:23" x14ac:dyDescent="0.25">
      <c r="C1118" s="71" t="str">
        <f>IFERROR(_xll.RssMarket($A1118,"市場部名称"),"")</f>
        <v/>
      </c>
      <c r="D1118" s="55"/>
      <c r="E1118" s="55" t="str">
        <f>IFERROR(_xll.RssMarket($A1118,"前日比"),"")</f>
        <v/>
      </c>
      <c r="F1118" s="75" t="str">
        <f>IFERROR(_xll.RssMarket($A1118,"時価総額"),"")</f>
        <v/>
      </c>
      <c r="G1118" s="75" t="e">
        <f>T20D35746[[#This Row],[時価総額]]/T20D35746[[#This Row],[現在値]]</f>
        <v>#VALUE!</v>
      </c>
      <c r="H1118" s="20"/>
      <c r="I1118" s="38"/>
      <c r="J1118" s="20"/>
      <c r="K1118" s="33"/>
      <c r="N1118" s="89"/>
      <c r="O1118" s="125" t="e">
        <f>ROUND(
 ((IF(OR(R1118="",R1118&lt;=0),20,R1118)/20)
  *(L1118/15))
 /(IFERROR(IF(H1118&gt;0,H1118,15),15)/15)
 *100,0)</f>
        <v>#REF!</v>
      </c>
      <c r="P1118" s="125" t="e">
        <f>ROUND(((R1118/20)*(L1118/15)*(S1118/15)*(1+W1118/200))/(H1118/15)*100,0)</f>
        <v>#REF!</v>
      </c>
      <c r="Q1118" s="147" t="e">
        <f>T20D35746[[#This Row],[スコア⑤]]/T20D35746[[#This Row],[スコア③]]</f>
        <v>#REF!</v>
      </c>
      <c r="R1118" s="76" t="e">
        <f>#REF!+#REF!</f>
        <v>#REF!</v>
      </c>
      <c r="W1118" s="109" t="e">
        <f>(T20D35746[[#This Row],[現金及び預金（億）]]-T20D35746[[#This Row],[負債（億）]])/T20D35746[[#This Row],[総資産]]*100</f>
        <v>#DIV/0!</v>
      </c>
    </row>
    <row r="1119" spans="3:23" x14ac:dyDescent="0.25">
      <c r="C1119" s="71" t="str">
        <f>IFERROR(_xll.RssMarket($A1119,"市場部名称"),"")</f>
        <v/>
      </c>
      <c r="D1119" s="55"/>
      <c r="E1119" s="55" t="str">
        <f>IFERROR(_xll.RssMarket($A1119,"前日比"),"")</f>
        <v/>
      </c>
      <c r="F1119" s="75" t="str">
        <f>IFERROR(_xll.RssMarket($A1119,"時価総額"),"")</f>
        <v/>
      </c>
      <c r="G1119" s="75" t="e">
        <f>T20D35746[[#This Row],[時価総額]]/T20D35746[[#This Row],[現在値]]</f>
        <v>#VALUE!</v>
      </c>
      <c r="H1119" s="20"/>
      <c r="I1119" s="38"/>
      <c r="J1119" s="20"/>
      <c r="K1119" s="33"/>
      <c r="N1119" s="89"/>
      <c r="O1119" s="125" t="e">
        <f>ROUND(
 ((IF(OR(R1119="",R1119&lt;=0),20,R1119)/20)
  *(L1119/15))
 /(IFERROR(IF(H1119&gt;0,H1119,15),15)/15)
 *100,0)</f>
        <v>#REF!</v>
      </c>
      <c r="P1119" s="125" t="e">
        <f>ROUND(((R1119/20)*(L1119/15)*(S1119/15)*(1+W1119/200))/(H1119/15)*100,0)</f>
        <v>#REF!</v>
      </c>
      <c r="Q1119" s="147" t="e">
        <f>T20D35746[[#This Row],[スコア⑤]]/T20D35746[[#This Row],[スコア③]]</f>
        <v>#REF!</v>
      </c>
      <c r="R1119" s="76" t="e">
        <f>#REF!+#REF!</f>
        <v>#REF!</v>
      </c>
      <c r="W1119" s="109" t="e">
        <f>(T20D35746[[#This Row],[現金及び預金（億）]]-T20D35746[[#This Row],[負債（億）]])/T20D35746[[#This Row],[総資産]]*100</f>
        <v>#DIV/0!</v>
      </c>
    </row>
    <row r="1120" spans="3:23" x14ac:dyDescent="0.25">
      <c r="C1120" s="71" t="str">
        <f>IFERROR(_xll.RssMarket($A1120,"市場部名称"),"")</f>
        <v/>
      </c>
      <c r="D1120" s="55"/>
      <c r="E1120" s="55" t="str">
        <f>IFERROR(_xll.RssMarket($A1120,"前日比"),"")</f>
        <v/>
      </c>
      <c r="F1120" s="75" t="str">
        <f>IFERROR(_xll.RssMarket($A1120,"時価総額"),"")</f>
        <v/>
      </c>
      <c r="G1120" s="75" t="e">
        <f>T20D35746[[#This Row],[時価総額]]/T20D35746[[#This Row],[現在値]]</f>
        <v>#VALUE!</v>
      </c>
      <c r="H1120" s="20"/>
      <c r="I1120" s="38"/>
      <c r="J1120" s="20"/>
      <c r="K1120" s="33"/>
      <c r="N1120" s="89"/>
      <c r="O1120" s="125" t="e">
        <f>ROUND(
 ((IF(OR(R1120="",R1120&lt;=0),20,R1120)/20)
  *(L1120/15))
 /(IFERROR(IF(H1120&gt;0,H1120,15),15)/15)
 *100,0)</f>
        <v>#REF!</v>
      </c>
      <c r="P1120" s="125" t="e">
        <f>ROUND(((R1120/20)*(L1120/15)*(S1120/15)*(1+W1120/200))/(H1120/15)*100,0)</f>
        <v>#REF!</v>
      </c>
      <c r="Q1120" s="147" t="e">
        <f>T20D35746[[#This Row],[スコア⑤]]/T20D35746[[#This Row],[スコア③]]</f>
        <v>#REF!</v>
      </c>
      <c r="R1120" s="76" t="e">
        <f>#REF!+#REF!</f>
        <v>#REF!</v>
      </c>
      <c r="W1120" s="109" t="e">
        <f>(T20D35746[[#This Row],[現金及び預金（億）]]-T20D35746[[#This Row],[負債（億）]])/T20D35746[[#This Row],[総資産]]*100</f>
        <v>#DIV/0!</v>
      </c>
    </row>
    <row r="1121" spans="3:23" x14ac:dyDescent="0.25">
      <c r="C1121" s="71" t="str">
        <f>IFERROR(_xll.RssMarket($A1121,"市場部名称"),"")</f>
        <v/>
      </c>
      <c r="D1121" s="55"/>
      <c r="E1121" s="55" t="str">
        <f>IFERROR(_xll.RssMarket($A1121,"前日比"),"")</f>
        <v/>
      </c>
      <c r="F1121" s="75" t="str">
        <f>IFERROR(_xll.RssMarket($A1121,"時価総額"),"")</f>
        <v/>
      </c>
      <c r="G1121" s="75" t="e">
        <f>T20D35746[[#This Row],[時価総額]]/T20D35746[[#This Row],[現在値]]</f>
        <v>#VALUE!</v>
      </c>
      <c r="H1121" s="20"/>
      <c r="I1121" s="38"/>
      <c r="J1121" s="20"/>
      <c r="K1121" s="33"/>
      <c r="N1121" s="89"/>
      <c r="O1121" s="125" t="e">
        <f>ROUND(
 ((IF(OR(R1121="",R1121&lt;=0),20,R1121)/20)
  *(L1121/15))
 /(IFERROR(IF(H1121&gt;0,H1121,15),15)/15)
 *100,0)</f>
        <v>#REF!</v>
      </c>
      <c r="P1121" s="125" t="e">
        <f>ROUND(((R1121/20)*(L1121/15)*(S1121/15)*(1+W1121/200))/(H1121/15)*100,0)</f>
        <v>#REF!</v>
      </c>
      <c r="Q1121" s="147" t="e">
        <f>T20D35746[[#This Row],[スコア⑤]]/T20D35746[[#This Row],[スコア③]]</f>
        <v>#REF!</v>
      </c>
      <c r="R1121" s="76" t="e">
        <f>#REF!+#REF!</f>
        <v>#REF!</v>
      </c>
      <c r="W1121" s="109" t="e">
        <f>(T20D35746[[#This Row],[現金及び預金（億）]]-T20D35746[[#This Row],[負債（億）]])/T20D35746[[#This Row],[総資産]]*100</f>
        <v>#DIV/0!</v>
      </c>
    </row>
    <row r="1122" spans="3:23" x14ac:dyDescent="0.25">
      <c r="C1122" s="71" t="str">
        <f>IFERROR(_xll.RssMarket($A1122,"市場部名称"),"")</f>
        <v/>
      </c>
      <c r="D1122" s="55"/>
      <c r="E1122" s="55" t="str">
        <f>IFERROR(_xll.RssMarket($A1122,"前日比"),"")</f>
        <v/>
      </c>
      <c r="F1122" s="75" t="str">
        <f>IFERROR(_xll.RssMarket($A1122,"時価総額"),"")</f>
        <v/>
      </c>
      <c r="G1122" s="75" t="e">
        <f>T20D35746[[#This Row],[時価総額]]/T20D35746[[#This Row],[現在値]]</f>
        <v>#VALUE!</v>
      </c>
      <c r="H1122" s="20"/>
      <c r="I1122" s="38"/>
      <c r="J1122" s="20"/>
      <c r="K1122" s="33"/>
      <c r="N1122" s="89"/>
      <c r="O1122" s="125" t="e">
        <f>ROUND(
 ((IF(OR(R1122="",R1122&lt;=0),20,R1122)/20)
  *(L1122/15))
 /(IFERROR(IF(H1122&gt;0,H1122,15),15)/15)
 *100,0)</f>
        <v>#REF!</v>
      </c>
      <c r="P1122" s="125" t="e">
        <f>ROUND(((R1122/20)*(L1122/15)*(S1122/15)*(1+W1122/200))/(H1122/15)*100,0)</f>
        <v>#REF!</v>
      </c>
      <c r="Q1122" s="147" t="e">
        <f>T20D35746[[#This Row],[スコア⑤]]/T20D35746[[#This Row],[スコア③]]</f>
        <v>#REF!</v>
      </c>
      <c r="R1122" s="76" t="e">
        <f>#REF!+#REF!</f>
        <v>#REF!</v>
      </c>
      <c r="W1122" s="109" t="e">
        <f>(T20D35746[[#This Row],[現金及び預金（億）]]-T20D35746[[#This Row],[負債（億）]])/T20D35746[[#This Row],[総資産]]*100</f>
        <v>#DIV/0!</v>
      </c>
    </row>
    <row r="1123" spans="3:23" x14ac:dyDescent="0.25">
      <c r="C1123" s="71" t="str">
        <f>IFERROR(_xll.RssMarket($A1123,"市場部名称"),"")</f>
        <v/>
      </c>
      <c r="D1123" s="55"/>
      <c r="E1123" s="55" t="str">
        <f>IFERROR(_xll.RssMarket($A1123,"前日比"),"")</f>
        <v/>
      </c>
      <c r="F1123" s="75" t="str">
        <f>IFERROR(_xll.RssMarket($A1123,"時価総額"),"")</f>
        <v/>
      </c>
      <c r="G1123" s="75" t="e">
        <f>T20D35746[[#This Row],[時価総額]]/T20D35746[[#This Row],[現在値]]</f>
        <v>#VALUE!</v>
      </c>
      <c r="H1123" s="20"/>
      <c r="I1123" s="38"/>
      <c r="J1123" s="20"/>
      <c r="K1123" s="33"/>
      <c r="N1123" s="89"/>
      <c r="O1123" s="125" t="e">
        <f>ROUND(
 ((IF(OR(R1123="",R1123&lt;=0),20,R1123)/20)
  *(L1123/15))
 /(IFERROR(IF(H1123&gt;0,H1123,15),15)/15)
 *100,0)</f>
        <v>#REF!</v>
      </c>
      <c r="P1123" s="125" t="e">
        <f>ROUND(((R1123/20)*(L1123/15)*(S1123/15)*(1+W1123/200))/(H1123/15)*100,0)</f>
        <v>#REF!</v>
      </c>
      <c r="Q1123" s="147" t="e">
        <f>T20D35746[[#This Row],[スコア⑤]]/T20D35746[[#This Row],[スコア③]]</f>
        <v>#REF!</v>
      </c>
      <c r="R1123" s="76" t="e">
        <f>#REF!+#REF!</f>
        <v>#REF!</v>
      </c>
      <c r="W1123" s="109" t="e">
        <f>(T20D35746[[#This Row],[現金及び預金（億）]]-T20D35746[[#This Row],[負債（億）]])/T20D35746[[#This Row],[総資産]]*100</f>
        <v>#DIV/0!</v>
      </c>
    </row>
    <row r="1124" spans="3:23" x14ac:dyDescent="0.25">
      <c r="C1124" s="71" t="str">
        <f>IFERROR(_xll.RssMarket($A1124,"市場部名称"),"")</f>
        <v/>
      </c>
      <c r="D1124" s="55"/>
      <c r="E1124" s="55" t="str">
        <f>IFERROR(_xll.RssMarket($A1124,"前日比"),"")</f>
        <v/>
      </c>
      <c r="F1124" s="75" t="str">
        <f>IFERROR(_xll.RssMarket($A1124,"時価総額"),"")</f>
        <v/>
      </c>
      <c r="G1124" s="75" t="e">
        <f>T20D35746[[#This Row],[時価総額]]/T20D35746[[#This Row],[現在値]]</f>
        <v>#VALUE!</v>
      </c>
      <c r="H1124" s="20"/>
      <c r="I1124" s="38"/>
      <c r="J1124" s="20"/>
      <c r="K1124" s="33"/>
      <c r="N1124" s="89"/>
      <c r="O1124" s="125" t="e">
        <f>ROUND(
 ((IF(OR(R1124="",R1124&lt;=0),20,R1124)/20)
  *(L1124/15))
 /(IFERROR(IF(H1124&gt;0,H1124,15),15)/15)
 *100,0)</f>
        <v>#REF!</v>
      </c>
      <c r="P1124" s="125" t="e">
        <f>ROUND(((R1124/20)*(L1124/15)*(S1124/15)*(1+W1124/200))/(H1124/15)*100,0)</f>
        <v>#REF!</v>
      </c>
      <c r="Q1124" s="147" t="e">
        <f>T20D35746[[#This Row],[スコア⑤]]/T20D35746[[#This Row],[スコア③]]</f>
        <v>#REF!</v>
      </c>
      <c r="R1124" s="76" t="e">
        <f>#REF!+#REF!</f>
        <v>#REF!</v>
      </c>
      <c r="W1124" s="109" t="e">
        <f>(T20D35746[[#This Row],[現金及び預金（億）]]-T20D35746[[#This Row],[負債（億）]])/T20D35746[[#This Row],[総資産]]*100</f>
        <v>#DIV/0!</v>
      </c>
    </row>
    <row r="1125" spans="3:23" x14ac:dyDescent="0.25">
      <c r="C1125" s="71" t="str">
        <f>IFERROR(_xll.RssMarket($A1125,"市場部名称"),"")</f>
        <v/>
      </c>
      <c r="D1125" s="55"/>
      <c r="E1125" s="55" t="str">
        <f>IFERROR(_xll.RssMarket($A1125,"前日比"),"")</f>
        <v/>
      </c>
      <c r="F1125" s="75" t="str">
        <f>IFERROR(_xll.RssMarket($A1125,"時価総額"),"")</f>
        <v/>
      </c>
      <c r="G1125" s="75" t="e">
        <f>T20D35746[[#This Row],[時価総額]]/T20D35746[[#This Row],[現在値]]</f>
        <v>#VALUE!</v>
      </c>
      <c r="H1125" s="20"/>
      <c r="I1125" s="38"/>
      <c r="J1125" s="20"/>
      <c r="K1125" s="33"/>
      <c r="N1125" s="89"/>
      <c r="O1125" s="125" t="e">
        <f>ROUND(
 ((IF(OR(R1125="",R1125&lt;=0),20,R1125)/20)
  *(L1125/15))
 /(IFERROR(IF(H1125&gt;0,H1125,15),15)/15)
 *100,0)</f>
        <v>#REF!</v>
      </c>
      <c r="P1125" s="125" t="e">
        <f>ROUND(((R1125/20)*(L1125/15)*(S1125/15)*(1+W1125/200))/(H1125/15)*100,0)</f>
        <v>#REF!</v>
      </c>
      <c r="Q1125" s="147" t="e">
        <f>T20D35746[[#This Row],[スコア⑤]]/T20D35746[[#This Row],[スコア③]]</f>
        <v>#REF!</v>
      </c>
      <c r="R1125" s="76" t="e">
        <f>#REF!+#REF!</f>
        <v>#REF!</v>
      </c>
      <c r="W1125" s="109" t="e">
        <f>(T20D35746[[#This Row],[現金及び預金（億）]]-T20D35746[[#This Row],[負債（億）]])/T20D35746[[#This Row],[総資産]]*100</f>
        <v>#DIV/0!</v>
      </c>
    </row>
    <row r="1126" spans="3:23" x14ac:dyDescent="0.25">
      <c r="C1126" s="71" t="str">
        <f>IFERROR(_xll.RssMarket($A1126,"市場部名称"),"")</f>
        <v/>
      </c>
      <c r="D1126" s="55"/>
      <c r="E1126" s="55" t="str">
        <f>IFERROR(_xll.RssMarket($A1126,"前日比"),"")</f>
        <v/>
      </c>
      <c r="F1126" s="75" t="str">
        <f>IFERROR(_xll.RssMarket($A1126,"時価総額"),"")</f>
        <v/>
      </c>
      <c r="G1126" s="75" t="e">
        <f>T20D35746[[#This Row],[時価総額]]/T20D35746[[#This Row],[現在値]]</f>
        <v>#VALUE!</v>
      </c>
      <c r="H1126" s="20"/>
      <c r="I1126" s="38"/>
      <c r="J1126" s="20"/>
      <c r="K1126" s="33"/>
      <c r="N1126" s="89"/>
      <c r="O1126" s="125" t="e">
        <f>ROUND(
 ((IF(OR(R1126="",R1126&lt;=0),20,R1126)/20)
  *(L1126/15))
 /(IFERROR(IF(H1126&gt;0,H1126,15),15)/15)
 *100,0)</f>
        <v>#REF!</v>
      </c>
      <c r="P1126" s="125" t="e">
        <f>ROUND(((R1126/20)*(L1126/15)*(S1126/15)*(1+W1126/200))/(H1126/15)*100,0)</f>
        <v>#REF!</v>
      </c>
      <c r="Q1126" s="147" t="e">
        <f>T20D35746[[#This Row],[スコア⑤]]/T20D35746[[#This Row],[スコア③]]</f>
        <v>#REF!</v>
      </c>
      <c r="R1126" s="76" t="e">
        <f>#REF!+#REF!</f>
        <v>#REF!</v>
      </c>
      <c r="W1126" s="109" t="e">
        <f>(T20D35746[[#This Row],[現金及び預金（億）]]-T20D35746[[#This Row],[負債（億）]])/T20D35746[[#This Row],[総資産]]*100</f>
        <v>#DIV/0!</v>
      </c>
    </row>
    <row r="1127" spans="3:23" x14ac:dyDescent="0.25">
      <c r="C1127" s="71" t="str">
        <f>IFERROR(_xll.RssMarket($A1127,"市場部名称"),"")</f>
        <v/>
      </c>
      <c r="D1127" s="55"/>
      <c r="E1127" s="55" t="str">
        <f>IFERROR(_xll.RssMarket($A1127,"前日比"),"")</f>
        <v/>
      </c>
      <c r="F1127" s="75" t="str">
        <f>IFERROR(_xll.RssMarket($A1127,"時価総額"),"")</f>
        <v/>
      </c>
      <c r="G1127" s="75" t="e">
        <f>T20D35746[[#This Row],[時価総額]]/T20D35746[[#This Row],[現在値]]</f>
        <v>#VALUE!</v>
      </c>
      <c r="H1127" s="20"/>
      <c r="I1127" s="38"/>
      <c r="J1127" s="20"/>
      <c r="K1127" s="33"/>
      <c r="N1127" s="89"/>
      <c r="O1127" s="125" t="e">
        <f>ROUND(
 ((IF(OR(R1127="",R1127&lt;=0),20,R1127)/20)
  *(L1127/15))
 /(IFERROR(IF(H1127&gt;0,H1127,15),15)/15)
 *100,0)</f>
        <v>#REF!</v>
      </c>
      <c r="P1127" s="125" t="e">
        <f>ROUND(((R1127/20)*(L1127/15)*(S1127/15)*(1+W1127/200))/(H1127/15)*100,0)</f>
        <v>#REF!</v>
      </c>
      <c r="Q1127" s="147" t="e">
        <f>T20D35746[[#This Row],[スコア⑤]]/T20D35746[[#This Row],[スコア③]]</f>
        <v>#REF!</v>
      </c>
      <c r="R1127" s="76" t="e">
        <f>#REF!+#REF!</f>
        <v>#REF!</v>
      </c>
      <c r="W1127" s="109" t="e">
        <f>(T20D35746[[#This Row],[現金及び預金（億）]]-T20D35746[[#This Row],[負債（億）]])/T20D35746[[#This Row],[総資産]]*100</f>
        <v>#DIV/0!</v>
      </c>
    </row>
    <row r="1128" spans="3:23" x14ac:dyDescent="0.25">
      <c r="C1128" s="71" t="str">
        <f>IFERROR(_xll.RssMarket($A1128,"市場部名称"),"")</f>
        <v/>
      </c>
      <c r="D1128" s="55"/>
      <c r="E1128" s="55" t="str">
        <f>IFERROR(_xll.RssMarket($A1128,"前日比"),"")</f>
        <v/>
      </c>
      <c r="F1128" s="75" t="str">
        <f>IFERROR(_xll.RssMarket($A1128,"時価総額"),"")</f>
        <v/>
      </c>
      <c r="G1128" s="75" t="e">
        <f>T20D35746[[#This Row],[時価総額]]/T20D35746[[#This Row],[現在値]]</f>
        <v>#VALUE!</v>
      </c>
      <c r="H1128" s="20"/>
      <c r="I1128" s="38"/>
      <c r="J1128" s="20"/>
      <c r="K1128" s="33"/>
      <c r="N1128" s="89"/>
      <c r="O1128" s="125" t="e">
        <f>ROUND(
 ((IF(OR(R1128="",R1128&lt;=0),20,R1128)/20)
  *(L1128/15))
 /(IFERROR(IF(H1128&gt;0,H1128,15),15)/15)
 *100,0)</f>
        <v>#REF!</v>
      </c>
      <c r="P1128" s="125" t="e">
        <f>ROUND(((R1128/20)*(L1128/15)*(S1128/15)*(1+W1128/200))/(H1128/15)*100,0)</f>
        <v>#REF!</v>
      </c>
      <c r="Q1128" s="147" t="e">
        <f>T20D35746[[#This Row],[スコア⑤]]/T20D35746[[#This Row],[スコア③]]</f>
        <v>#REF!</v>
      </c>
      <c r="R1128" s="76" t="e">
        <f>#REF!+#REF!</f>
        <v>#REF!</v>
      </c>
      <c r="W1128" s="109" t="e">
        <f>(T20D35746[[#This Row],[現金及び預金（億）]]-T20D35746[[#This Row],[負債（億）]])/T20D35746[[#This Row],[総資産]]*100</f>
        <v>#DIV/0!</v>
      </c>
    </row>
    <row r="1129" spans="3:23" x14ac:dyDescent="0.25">
      <c r="C1129" s="71" t="str">
        <f>IFERROR(_xll.RssMarket($A1129,"市場部名称"),"")</f>
        <v/>
      </c>
      <c r="D1129" s="55"/>
      <c r="E1129" s="55" t="str">
        <f>IFERROR(_xll.RssMarket($A1129,"前日比"),"")</f>
        <v/>
      </c>
      <c r="F1129" s="75" t="str">
        <f>IFERROR(_xll.RssMarket($A1129,"時価総額"),"")</f>
        <v/>
      </c>
      <c r="G1129" s="75" t="e">
        <f>T20D35746[[#This Row],[時価総額]]/T20D35746[[#This Row],[現在値]]</f>
        <v>#VALUE!</v>
      </c>
      <c r="H1129" s="20"/>
      <c r="I1129" s="38"/>
      <c r="J1129" s="20"/>
      <c r="K1129" s="33"/>
      <c r="N1129" s="89"/>
      <c r="O1129" s="125" t="e">
        <f>ROUND(
 ((IF(OR(R1129="",R1129&lt;=0),20,R1129)/20)
  *(L1129/15))
 /(IFERROR(IF(H1129&gt;0,H1129,15),15)/15)
 *100,0)</f>
        <v>#REF!</v>
      </c>
      <c r="P1129" s="125" t="e">
        <f>ROUND(((R1129/20)*(L1129/15)*(S1129/15)*(1+W1129/200))/(H1129/15)*100,0)</f>
        <v>#REF!</v>
      </c>
      <c r="Q1129" s="147" t="e">
        <f>T20D35746[[#This Row],[スコア⑤]]/T20D35746[[#This Row],[スコア③]]</f>
        <v>#REF!</v>
      </c>
      <c r="R1129" s="76" t="e">
        <f>#REF!+#REF!</f>
        <v>#REF!</v>
      </c>
      <c r="W1129" s="109" t="e">
        <f>(T20D35746[[#This Row],[現金及び預金（億）]]-T20D35746[[#This Row],[負債（億）]])/T20D35746[[#This Row],[総資産]]*100</f>
        <v>#DIV/0!</v>
      </c>
    </row>
    <row r="1130" spans="3:23" x14ac:dyDescent="0.25">
      <c r="C1130" s="71" t="str">
        <f>IFERROR(_xll.RssMarket($A1130,"市場部名称"),"")</f>
        <v/>
      </c>
      <c r="D1130" s="55"/>
      <c r="E1130" s="55" t="str">
        <f>IFERROR(_xll.RssMarket($A1130,"前日比"),"")</f>
        <v/>
      </c>
      <c r="F1130" s="75" t="str">
        <f>IFERROR(_xll.RssMarket($A1130,"時価総額"),"")</f>
        <v/>
      </c>
      <c r="G1130" s="75" t="e">
        <f>T20D35746[[#This Row],[時価総額]]/T20D35746[[#This Row],[現在値]]</f>
        <v>#VALUE!</v>
      </c>
      <c r="H1130" s="20"/>
      <c r="I1130" s="38"/>
      <c r="J1130" s="20"/>
      <c r="K1130" s="33"/>
      <c r="N1130" s="89"/>
      <c r="O1130" s="125" t="e">
        <f>ROUND(
 ((IF(OR(R1130="",R1130&lt;=0),20,R1130)/20)
  *(L1130/15))
 /(IFERROR(IF(H1130&gt;0,H1130,15),15)/15)
 *100,0)</f>
        <v>#REF!</v>
      </c>
      <c r="P1130" s="125" t="e">
        <f>ROUND(((R1130/20)*(L1130/15)*(S1130/15)*(1+W1130/200))/(H1130/15)*100,0)</f>
        <v>#REF!</v>
      </c>
      <c r="Q1130" s="147" t="e">
        <f>T20D35746[[#This Row],[スコア⑤]]/T20D35746[[#This Row],[スコア③]]</f>
        <v>#REF!</v>
      </c>
      <c r="R1130" s="76" t="e">
        <f>#REF!+#REF!</f>
        <v>#REF!</v>
      </c>
      <c r="W1130" s="109" t="e">
        <f>(T20D35746[[#This Row],[現金及び預金（億）]]-T20D35746[[#This Row],[負債（億）]])/T20D35746[[#This Row],[総資産]]*100</f>
        <v>#DIV/0!</v>
      </c>
    </row>
    <row r="1131" spans="3:23" x14ac:dyDescent="0.25">
      <c r="C1131" s="71" t="str">
        <f>IFERROR(_xll.RssMarket($A1131,"市場部名称"),"")</f>
        <v/>
      </c>
      <c r="D1131" s="55"/>
      <c r="E1131" s="55" t="str">
        <f>IFERROR(_xll.RssMarket($A1131,"前日比"),"")</f>
        <v/>
      </c>
      <c r="F1131" s="75" t="str">
        <f>IFERROR(_xll.RssMarket($A1131,"時価総額"),"")</f>
        <v/>
      </c>
      <c r="G1131" s="75" t="e">
        <f>T20D35746[[#This Row],[時価総額]]/T20D35746[[#This Row],[現在値]]</f>
        <v>#VALUE!</v>
      </c>
      <c r="H1131" s="20"/>
      <c r="I1131" s="38"/>
      <c r="J1131" s="20"/>
      <c r="K1131" s="33"/>
      <c r="N1131" s="89"/>
      <c r="O1131" s="125" t="e">
        <f>ROUND(
 ((IF(OR(R1131="",R1131&lt;=0),20,R1131)/20)
  *(L1131/15))
 /(IFERROR(IF(H1131&gt;0,H1131,15),15)/15)
 *100,0)</f>
        <v>#REF!</v>
      </c>
      <c r="P1131" s="125" t="e">
        <f>ROUND(((R1131/20)*(L1131/15)*(S1131/15)*(1+W1131/200))/(H1131/15)*100,0)</f>
        <v>#REF!</v>
      </c>
      <c r="Q1131" s="147" t="e">
        <f>T20D35746[[#This Row],[スコア⑤]]/T20D35746[[#This Row],[スコア③]]</f>
        <v>#REF!</v>
      </c>
      <c r="R1131" s="76" t="e">
        <f>#REF!+#REF!</f>
        <v>#REF!</v>
      </c>
      <c r="W1131" s="109" t="e">
        <f>(T20D35746[[#This Row],[現金及び預金（億）]]-T20D35746[[#This Row],[負債（億）]])/T20D35746[[#This Row],[総資産]]*100</f>
        <v>#DIV/0!</v>
      </c>
    </row>
    <row r="1132" spans="3:23" x14ac:dyDescent="0.25">
      <c r="C1132" s="71" t="str">
        <f>IFERROR(_xll.RssMarket($A1132,"市場部名称"),"")</f>
        <v/>
      </c>
      <c r="D1132" s="55"/>
      <c r="E1132" s="55" t="str">
        <f>IFERROR(_xll.RssMarket($A1132,"前日比"),"")</f>
        <v/>
      </c>
      <c r="F1132" s="75" t="str">
        <f>IFERROR(_xll.RssMarket($A1132,"時価総額"),"")</f>
        <v/>
      </c>
      <c r="G1132" s="75" t="e">
        <f>T20D35746[[#This Row],[時価総額]]/T20D35746[[#This Row],[現在値]]</f>
        <v>#VALUE!</v>
      </c>
      <c r="H1132" s="20"/>
      <c r="I1132" s="38"/>
      <c r="J1132" s="20"/>
      <c r="K1132" s="33"/>
      <c r="N1132" s="89"/>
      <c r="O1132" s="125" t="e">
        <f>ROUND(
 ((IF(OR(R1132="",R1132&lt;=0),20,R1132)/20)
  *(L1132/15))
 /(IFERROR(IF(H1132&gt;0,H1132,15),15)/15)
 *100,0)</f>
        <v>#REF!</v>
      </c>
      <c r="P1132" s="125" t="e">
        <f>ROUND(((R1132/20)*(L1132/15)*(S1132/15)*(1+W1132/200))/(H1132/15)*100,0)</f>
        <v>#REF!</v>
      </c>
      <c r="Q1132" s="147" t="e">
        <f>T20D35746[[#This Row],[スコア⑤]]/T20D35746[[#This Row],[スコア③]]</f>
        <v>#REF!</v>
      </c>
      <c r="R1132" s="76" t="e">
        <f>#REF!+#REF!</f>
        <v>#REF!</v>
      </c>
      <c r="W1132" s="109" t="e">
        <f>(T20D35746[[#This Row],[現金及び預金（億）]]-T20D35746[[#This Row],[負債（億）]])/T20D35746[[#This Row],[総資産]]*100</f>
        <v>#DIV/0!</v>
      </c>
    </row>
    <row r="1133" spans="3:23" x14ac:dyDescent="0.25">
      <c r="C1133" s="71" t="str">
        <f>IFERROR(_xll.RssMarket($A1133,"市場部名称"),"")</f>
        <v/>
      </c>
      <c r="D1133" s="55"/>
      <c r="E1133" s="55" t="str">
        <f>IFERROR(_xll.RssMarket($A1133,"前日比"),"")</f>
        <v/>
      </c>
      <c r="F1133" s="75" t="str">
        <f>IFERROR(_xll.RssMarket($A1133,"時価総額"),"")</f>
        <v/>
      </c>
      <c r="G1133" s="75" t="e">
        <f>T20D35746[[#This Row],[時価総額]]/T20D35746[[#This Row],[現在値]]</f>
        <v>#VALUE!</v>
      </c>
      <c r="H1133" s="20"/>
      <c r="I1133" s="38"/>
      <c r="J1133" s="20"/>
      <c r="K1133" s="33"/>
      <c r="N1133" s="89"/>
      <c r="O1133" s="125" t="e">
        <f>ROUND(
 ((IF(OR(R1133="",R1133&lt;=0),20,R1133)/20)
  *(L1133/15))
 /(IFERROR(IF(H1133&gt;0,H1133,15),15)/15)
 *100,0)</f>
        <v>#REF!</v>
      </c>
      <c r="P1133" s="125" t="e">
        <f>ROUND(((R1133/20)*(L1133/15)*(S1133/15)*(1+W1133/200))/(H1133/15)*100,0)</f>
        <v>#REF!</v>
      </c>
      <c r="Q1133" s="147" t="e">
        <f>T20D35746[[#This Row],[スコア⑤]]/T20D35746[[#This Row],[スコア③]]</f>
        <v>#REF!</v>
      </c>
      <c r="R1133" s="76" t="e">
        <f>#REF!+#REF!</f>
        <v>#REF!</v>
      </c>
      <c r="W1133" s="109" t="e">
        <f>(T20D35746[[#This Row],[現金及び預金（億）]]-T20D35746[[#This Row],[負債（億）]])/T20D35746[[#This Row],[総資産]]*100</f>
        <v>#DIV/0!</v>
      </c>
    </row>
    <row r="1134" spans="3:23" x14ac:dyDescent="0.25">
      <c r="C1134" s="71" t="str">
        <f>IFERROR(_xll.RssMarket($A1134,"市場部名称"),"")</f>
        <v/>
      </c>
      <c r="D1134" s="55"/>
      <c r="E1134" s="55" t="str">
        <f>IFERROR(_xll.RssMarket($A1134,"前日比"),"")</f>
        <v/>
      </c>
      <c r="F1134" s="75" t="str">
        <f>IFERROR(_xll.RssMarket($A1134,"時価総額"),"")</f>
        <v/>
      </c>
      <c r="G1134" s="75" t="e">
        <f>T20D35746[[#This Row],[時価総額]]/T20D35746[[#This Row],[現在値]]</f>
        <v>#VALUE!</v>
      </c>
      <c r="H1134" s="20"/>
      <c r="I1134" s="38"/>
      <c r="J1134" s="20"/>
      <c r="K1134" s="33"/>
      <c r="N1134" s="89"/>
      <c r="O1134" s="125" t="e">
        <f>ROUND(
 ((IF(OR(R1134="",R1134&lt;=0),20,R1134)/20)
  *(L1134/15))
 /(IFERROR(IF(H1134&gt;0,H1134,15),15)/15)
 *100,0)</f>
        <v>#REF!</v>
      </c>
      <c r="P1134" s="125" t="e">
        <f>ROUND(((R1134/20)*(L1134/15)*(S1134/15)*(1+W1134/200))/(H1134/15)*100,0)</f>
        <v>#REF!</v>
      </c>
      <c r="Q1134" s="147" t="e">
        <f>T20D35746[[#This Row],[スコア⑤]]/T20D35746[[#This Row],[スコア③]]</f>
        <v>#REF!</v>
      </c>
      <c r="R1134" s="76" t="e">
        <f>#REF!+#REF!</f>
        <v>#REF!</v>
      </c>
      <c r="W1134" s="109" t="e">
        <f>(T20D35746[[#This Row],[現金及び預金（億）]]-T20D35746[[#This Row],[負債（億）]])/T20D35746[[#This Row],[総資産]]*100</f>
        <v>#DIV/0!</v>
      </c>
    </row>
    <row r="1135" spans="3:23" x14ac:dyDescent="0.25">
      <c r="C1135" s="71" t="str">
        <f>IFERROR(_xll.RssMarket($A1135,"市場部名称"),"")</f>
        <v/>
      </c>
      <c r="D1135" s="55"/>
      <c r="E1135" s="55" t="str">
        <f>IFERROR(_xll.RssMarket($A1135,"前日比"),"")</f>
        <v/>
      </c>
      <c r="F1135" s="75" t="str">
        <f>IFERROR(_xll.RssMarket($A1135,"時価総額"),"")</f>
        <v/>
      </c>
      <c r="G1135" s="75" t="e">
        <f>T20D35746[[#This Row],[時価総額]]/T20D35746[[#This Row],[現在値]]</f>
        <v>#VALUE!</v>
      </c>
      <c r="H1135" s="20"/>
      <c r="I1135" s="38"/>
      <c r="J1135" s="20"/>
      <c r="K1135" s="33"/>
      <c r="N1135" s="89"/>
      <c r="O1135" s="125" t="e">
        <f>ROUND(
 ((IF(OR(R1135="",R1135&lt;=0),20,R1135)/20)
  *(L1135/15))
 /(IFERROR(IF(H1135&gt;0,H1135,15),15)/15)
 *100,0)</f>
        <v>#REF!</v>
      </c>
      <c r="P1135" s="125" t="e">
        <f>ROUND(((R1135/20)*(L1135/15)*(S1135/15)*(1+W1135/200))/(H1135/15)*100,0)</f>
        <v>#REF!</v>
      </c>
      <c r="Q1135" s="147" t="e">
        <f>T20D35746[[#This Row],[スコア⑤]]/T20D35746[[#This Row],[スコア③]]</f>
        <v>#REF!</v>
      </c>
      <c r="R1135" s="76" t="e">
        <f>#REF!+#REF!</f>
        <v>#REF!</v>
      </c>
      <c r="W1135" s="109" t="e">
        <f>(T20D35746[[#This Row],[現金及び預金（億）]]-T20D35746[[#This Row],[負債（億）]])/T20D35746[[#This Row],[総資産]]*100</f>
        <v>#DIV/0!</v>
      </c>
    </row>
    <row r="1136" spans="3:23" x14ac:dyDescent="0.25">
      <c r="C1136" s="71" t="str">
        <f>IFERROR(_xll.RssMarket($A1136,"市場部名称"),"")</f>
        <v/>
      </c>
      <c r="D1136" s="55"/>
      <c r="E1136" s="55" t="str">
        <f>IFERROR(_xll.RssMarket($A1136,"前日比"),"")</f>
        <v/>
      </c>
      <c r="F1136" s="75" t="str">
        <f>IFERROR(_xll.RssMarket($A1136,"時価総額"),"")</f>
        <v/>
      </c>
      <c r="G1136" s="75" t="e">
        <f>T20D35746[[#This Row],[時価総額]]/T20D35746[[#This Row],[現在値]]</f>
        <v>#VALUE!</v>
      </c>
      <c r="H1136" s="20"/>
      <c r="I1136" s="38"/>
      <c r="J1136" s="20"/>
      <c r="K1136" s="33"/>
      <c r="N1136" s="89"/>
      <c r="O1136" s="125" t="e">
        <f>ROUND(
 ((IF(OR(R1136="",R1136&lt;=0),20,R1136)/20)
  *(L1136/15))
 /(IFERROR(IF(H1136&gt;0,H1136,15),15)/15)
 *100,0)</f>
        <v>#REF!</v>
      </c>
      <c r="P1136" s="125" t="e">
        <f>ROUND(((R1136/20)*(L1136/15)*(S1136/15)*(1+W1136/200))/(H1136/15)*100,0)</f>
        <v>#REF!</v>
      </c>
      <c r="Q1136" s="147" t="e">
        <f>T20D35746[[#This Row],[スコア⑤]]/T20D35746[[#This Row],[スコア③]]</f>
        <v>#REF!</v>
      </c>
      <c r="R1136" s="76" t="e">
        <f>#REF!+#REF!</f>
        <v>#REF!</v>
      </c>
      <c r="W1136" s="109" t="e">
        <f>(T20D35746[[#This Row],[現金及び預金（億）]]-T20D35746[[#This Row],[負債（億）]])/T20D35746[[#This Row],[総資産]]*100</f>
        <v>#DIV/0!</v>
      </c>
    </row>
    <row r="1137" spans="3:23" x14ac:dyDescent="0.25">
      <c r="C1137" s="71" t="str">
        <f>IFERROR(_xll.RssMarket($A1137,"市場部名称"),"")</f>
        <v/>
      </c>
      <c r="D1137" s="55"/>
      <c r="E1137" s="55" t="str">
        <f>IFERROR(_xll.RssMarket($A1137,"前日比"),"")</f>
        <v/>
      </c>
      <c r="F1137" s="75" t="str">
        <f>IFERROR(_xll.RssMarket($A1137,"時価総額"),"")</f>
        <v/>
      </c>
      <c r="G1137" s="75" t="e">
        <f>T20D35746[[#This Row],[時価総額]]/T20D35746[[#This Row],[現在値]]</f>
        <v>#VALUE!</v>
      </c>
      <c r="H1137" s="20"/>
      <c r="I1137" s="38"/>
      <c r="J1137" s="20"/>
      <c r="K1137" s="33"/>
      <c r="N1137" s="89"/>
      <c r="O1137" s="125" t="e">
        <f>ROUND(
 ((IF(OR(R1137="",R1137&lt;=0),20,R1137)/20)
  *(L1137/15))
 /(IFERROR(IF(H1137&gt;0,H1137,15),15)/15)
 *100,0)</f>
        <v>#REF!</v>
      </c>
      <c r="P1137" s="125" t="e">
        <f>ROUND(((R1137/20)*(L1137/15)*(S1137/15)*(1+W1137/200))/(H1137/15)*100,0)</f>
        <v>#REF!</v>
      </c>
      <c r="Q1137" s="147" t="e">
        <f>T20D35746[[#This Row],[スコア⑤]]/T20D35746[[#This Row],[スコア③]]</f>
        <v>#REF!</v>
      </c>
      <c r="R1137" s="76" t="e">
        <f>#REF!+#REF!</f>
        <v>#REF!</v>
      </c>
      <c r="W1137" s="109" t="e">
        <f>(T20D35746[[#This Row],[現金及び預金（億）]]-T20D35746[[#This Row],[負債（億）]])/T20D35746[[#This Row],[総資産]]*100</f>
        <v>#DIV/0!</v>
      </c>
    </row>
    <row r="1138" spans="3:23" x14ac:dyDescent="0.25">
      <c r="C1138" s="71" t="str">
        <f>IFERROR(_xll.RssMarket($A1138,"市場部名称"),"")</f>
        <v/>
      </c>
      <c r="D1138" s="55"/>
      <c r="E1138" s="55" t="str">
        <f>IFERROR(_xll.RssMarket($A1138,"前日比"),"")</f>
        <v/>
      </c>
      <c r="F1138" s="75" t="str">
        <f>IFERROR(_xll.RssMarket($A1138,"時価総額"),"")</f>
        <v/>
      </c>
      <c r="G1138" s="75" t="e">
        <f>T20D35746[[#This Row],[時価総額]]/T20D35746[[#This Row],[現在値]]</f>
        <v>#VALUE!</v>
      </c>
      <c r="H1138" s="20"/>
      <c r="I1138" s="38"/>
      <c r="J1138" s="20"/>
      <c r="K1138" s="33"/>
      <c r="N1138" s="89"/>
      <c r="O1138" s="125" t="e">
        <f>ROUND(
 ((IF(OR(R1138="",R1138&lt;=0),20,R1138)/20)
  *(L1138/15))
 /(IFERROR(IF(H1138&gt;0,H1138,15),15)/15)
 *100,0)</f>
        <v>#REF!</v>
      </c>
      <c r="P1138" s="125" t="e">
        <f>ROUND(((R1138/20)*(L1138/15)*(S1138/15)*(1+W1138/200))/(H1138/15)*100,0)</f>
        <v>#REF!</v>
      </c>
      <c r="Q1138" s="147" t="e">
        <f>T20D35746[[#This Row],[スコア⑤]]/T20D35746[[#This Row],[スコア③]]</f>
        <v>#REF!</v>
      </c>
      <c r="R1138" s="76" t="e">
        <f>#REF!+#REF!</f>
        <v>#REF!</v>
      </c>
      <c r="W1138" s="109" t="e">
        <f>(T20D35746[[#This Row],[現金及び預金（億）]]-T20D35746[[#This Row],[負債（億）]])/T20D35746[[#This Row],[総資産]]*100</f>
        <v>#DIV/0!</v>
      </c>
    </row>
    <row r="1139" spans="3:23" x14ac:dyDescent="0.25">
      <c r="C1139" s="71" t="str">
        <f>IFERROR(_xll.RssMarket($A1139,"市場部名称"),"")</f>
        <v/>
      </c>
      <c r="D1139" s="55"/>
      <c r="E1139" s="55" t="str">
        <f>IFERROR(_xll.RssMarket($A1139,"前日比"),"")</f>
        <v/>
      </c>
      <c r="F1139" s="75" t="str">
        <f>IFERROR(_xll.RssMarket($A1139,"時価総額"),"")</f>
        <v/>
      </c>
      <c r="G1139" s="75" t="e">
        <f>T20D35746[[#This Row],[時価総額]]/T20D35746[[#This Row],[現在値]]</f>
        <v>#VALUE!</v>
      </c>
      <c r="H1139" s="20"/>
      <c r="I1139" s="38"/>
      <c r="J1139" s="20"/>
      <c r="K1139" s="33"/>
      <c r="N1139" s="89"/>
      <c r="O1139" s="125" t="e">
        <f>ROUND(
 ((IF(OR(R1139="",R1139&lt;=0),20,R1139)/20)
  *(L1139/15))
 /(IFERROR(IF(H1139&gt;0,H1139,15),15)/15)
 *100,0)</f>
        <v>#REF!</v>
      </c>
      <c r="P1139" s="125" t="e">
        <f>ROUND(((R1139/20)*(L1139/15)*(S1139/15)*(1+W1139/200))/(H1139/15)*100,0)</f>
        <v>#REF!</v>
      </c>
      <c r="Q1139" s="147" t="e">
        <f>T20D35746[[#This Row],[スコア⑤]]/T20D35746[[#This Row],[スコア③]]</f>
        <v>#REF!</v>
      </c>
      <c r="R1139" s="76" t="e">
        <f>#REF!+#REF!</f>
        <v>#REF!</v>
      </c>
      <c r="W1139" s="109" t="e">
        <f>(T20D35746[[#This Row],[現金及び預金（億）]]-T20D35746[[#This Row],[負債（億）]])/T20D35746[[#This Row],[総資産]]*100</f>
        <v>#DIV/0!</v>
      </c>
    </row>
    <row r="1140" spans="3:23" x14ac:dyDescent="0.25">
      <c r="C1140" s="71" t="str">
        <f>IFERROR(_xll.RssMarket($A1140,"市場部名称"),"")</f>
        <v/>
      </c>
      <c r="D1140" s="55"/>
      <c r="E1140" s="55" t="str">
        <f>IFERROR(_xll.RssMarket($A1140,"前日比"),"")</f>
        <v/>
      </c>
      <c r="F1140" s="75" t="str">
        <f>IFERROR(_xll.RssMarket($A1140,"時価総額"),"")</f>
        <v/>
      </c>
      <c r="G1140" s="75" t="e">
        <f>T20D35746[[#This Row],[時価総額]]/T20D35746[[#This Row],[現在値]]</f>
        <v>#VALUE!</v>
      </c>
      <c r="H1140" s="20"/>
      <c r="I1140" s="38"/>
      <c r="J1140" s="20"/>
      <c r="K1140" s="33"/>
      <c r="N1140" s="89"/>
      <c r="O1140" s="125" t="e">
        <f>ROUND(
 ((IF(OR(R1140="",R1140&lt;=0),20,R1140)/20)
  *(L1140/15))
 /(IFERROR(IF(H1140&gt;0,H1140,15),15)/15)
 *100,0)</f>
        <v>#REF!</v>
      </c>
      <c r="P1140" s="125" t="e">
        <f>ROUND(((R1140/20)*(L1140/15)*(S1140/15)*(1+W1140/200))/(H1140/15)*100,0)</f>
        <v>#REF!</v>
      </c>
      <c r="Q1140" s="147" t="e">
        <f>T20D35746[[#This Row],[スコア⑤]]/T20D35746[[#This Row],[スコア③]]</f>
        <v>#REF!</v>
      </c>
      <c r="R1140" s="76" t="e">
        <f>#REF!+#REF!</f>
        <v>#REF!</v>
      </c>
      <c r="W1140" s="109" t="e">
        <f>(T20D35746[[#This Row],[現金及び預金（億）]]-T20D35746[[#This Row],[負債（億）]])/T20D35746[[#This Row],[総資産]]*100</f>
        <v>#DIV/0!</v>
      </c>
    </row>
    <row r="1141" spans="3:23" x14ac:dyDescent="0.25">
      <c r="C1141" s="71" t="str">
        <f>IFERROR(_xll.RssMarket($A1141,"市場部名称"),"")</f>
        <v/>
      </c>
      <c r="D1141" s="55"/>
      <c r="E1141" s="55" t="str">
        <f>IFERROR(_xll.RssMarket($A1141,"前日比"),"")</f>
        <v/>
      </c>
      <c r="F1141" s="75" t="str">
        <f>IFERROR(_xll.RssMarket($A1141,"時価総額"),"")</f>
        <v/>
      </c>
      <c r="G1141" s="75" t="e">
        <f>T20D35746[[#This Row],[時価総額]]/T20D35746[[#This Row],[現在値]]</f>
        <v>#VALUE!</v>
      </c>
      <c r="H1141" s="20"/>
      <c r="I1141" s="38"/>
      <c r="J1141" s="20"/>
      <c r="K1141" s="33"/>
      <c r="N1141" s="89"/>
      <c r="O1141" s="125" t="e">
        <f>ROUND(
 ((IF(OR(R1141="",R1141&lt;=0),20,R1141)/20)
  *(L1141/15))
 /(IFERROR(IF(H1141&gt;0,H1141,15),15)/15)
 *100,0)</f>
        <v>#REF!</v>
      </c>
      <c r="P1141" s="125" t="e">
        <f>ROUND(((R1141/20)*(L1141/15)*(S1141/15)*(1+W1141/200))/(H1141/15)*100,0)</f>
        <v>#REF!</v>
      </c>
      <c r="Q1141" s="147" t="e">
        <f>T20D35746[[#This Row],[スコア⑤]]/T20D35746[[#This Row],[スコア③]]</f>
        <v>#REF!</v>
      </c>
      <c r="R1141" s="76" t="e">
        <f>#REF!+#REF!</f>
        <v>#REF!</v>
      </c>
      <c r="W1141" s="109" t="e">
        <f>(T20D35746[[#This Row],[現金及び預金（億）]]-T20D35746[[#This Row],[負債（億）]])/T20D35746[[#This Row],[総資産]]*100</f>
        <v>#DIV/0!</v>
      </c>
    </row>
    <row r="1142" spans="3:23" x14ac:dyDescent="0.25">
      <c r="C1142" s="71" t="str">
        <f>IFERROR(_xll.RssMarket($A1142,"市場部名称"),"")</f>
        <v/>
      </c>
      <c r="D1142" s="55"/>
      <c r="E1142" s="55" t="str">
        <f>IFERROR(_xll.RssMarket($A1142,"前日比"),"")</f>
        <v/>
      </c>
      <c r="F1142" s="75" t="str">
        <f>IFERROR(_xll.RssMarket($A1142,"時価総額"),"")</f>
        <v/>
      </c>
      <c r="G1142" s="75" t="e">
        <f>T20D35746[[#This Row],[時価総額]]/T20D35746[[#This Row],[現在値]]</f>
        <v>#VALUE!</v>
      </c>
      <c r="H1142" s="20"/>
      <c r="I1142" s="38"/>
      <c r="J1142" s="20"/>
      <c r="K1142" s="33"/>
      <c r="N1142" s="89"/>
      <c r="O1142" s="125" t="e">
        <f>ROUND(
 ((IF(OR(R1142="",R1142&lt;=0),20,R1142)/20)
  *(L1142/15))
 /(IFERROR(IF(H1142&gt;0,H1142,15),15)/15)
 *100,0)</f>
        <v>#REF!</v>
      </c>
      <c r="P1142" s="125" t="e">
        <f>ROUND(((R1142/20)*(L1142/15)*(S1142/15)*(1+W1142/200))/(H1142/15)*100,0)</f>
        <v>#REF!</v>
      </c>
      <c r="Q1142" s="147" t="e">
        <f>T20D35746[[#This Row],[スコア⑤]]/T20D35746[[#This Row],[スコア③]]</f>
        <v>#REF!</v>
      </c>
      <c r="R1142" s="76" t="e">
        <f>#REF!+#REF!</f>
        <v>#REF!</v>
      </c>
      <c r="W1142" s="109" t="e">
        <f>(T20D35746[[#This Row],[現金及び預金（億）]]-T20D35746[[#This Row],[負債（億）]])/T20D35746[[#This Row],[総資産]]*100</f>
        <v>#DIV/0!</v>
      </c>
    </row>
    <row r="1143" spans="3:23" x14ac:dyDescent="0.25">
      <c r="C1143" s="71" t="str">
        <f>IFERROR(_xll.RssMarket($A1143,"市場部名称"),"")</f>
        <v/>
      </c>
      <c r="D1143" s="55"/>
      <c r="E1143" s="55" t="str">
        <f>IFERROR(_xll.RssMarket($A1143,"前日比"),"")</f>
        <v/>
      </c>
      <c r="F1143" s="75" t="str">
        <f>IFERROR(_xll.RssMarket($A1143,"時価総額"),"")</f>
        <v/>
      </c>
      <c r="G1143" s="75" t="e">
        <f>T20D35746[[#This Row],[時価総額]]/T20D35746[[#This Row],[現在値]]</f>
        <v>#VALUE!</v>
      </c>
      <c r="H1143" s="20"/>
      <c r="I1143" s="38"/>
      <c r="J1143" s="20"/>
      <c r="K1143" s="33"/>
      <c r="N1143" s="89"/>
      <c r="O1143" s="125" t="e">
        <f>ROUND(
 ((IF(OR(R1143="",R1143&lt;=0),20,R1143)/20)
  *(L1143/15))
 /(IFERROR(IF(H1143&gt;0,H1143,15),15)/15)
 *100,0)</f>
        <v>#REF!</v>
      </c>
      <c r="P1143" s="125" t="e">
        <f>ROUND(((R1143/20)*(L1143/15)*(S1143/15)*(1+W1143/200))/(H1143/15)*100,0)</f>
        <v>#REF!</v>
      </c>
      <c r="Q1143" s="147" t="e">
        <f>T20D35746[[#This Row],[スコア⑤]]/T20D35746[[#This Row],[スコア③]]</f>
        <v>#REF!</v>
      </c>
      <c r="R1143" s="76" t="e">
        <f>#REF!+#REF!</f>
        <v>#REF!</v>
      </c>
      <c r="W1143" s="109" t="e">
        <f>(T20D35746[[#This Row],[現金及び預金（億）]]-T20D35746[[#This Row],[負債（億）]])/T20D35746[[#This Row],[総資産]]*100</f>
        <v>#DIV/0!</v>
      </c>
    </row>
    <row r="1144" spans="3:23" x14ac:dyDescent="0.25">
      <c r="C1144" s="71" t="str">
        <f>IFERROR(_xll.RssMarket($A1144,"市場部名称"),"")</f>
        <v/>
      </c>
      <c r="D1144" s="55"/>
      <c r="E1144" s="55" t="str">
        <f>IFERROR(_xll.RssMarket($A1144,"前日比"),"")</f>
        <v/>
      </c>
      <c r="F1144" s="75" t="str">
        <f>IFERROR(_xll.RssMarket($A1144,"時価総額"),"")</f>
        <v/>
      </c>
      <c r="G1144" s="75" t="e">
        <f>T20D35746[[#This Row],[時価総額]]/T20D35746[[#This Row],[現在値]]</f>
        <v>#VALUE!</v>
      </c>
      <c r="H1144" s="20"/>
      <c r="I1144" s="38"/>
      <c r="J1144" s="20"/>
      <c r="K1144" s="33"/>
      <c r="N1144" s="89"/>
      <c r="O1144" s="125" t="e">
        <f>ROUND(
 ((IF(OR(R1144="",R1144&lt;=0),20,R1144)/20)
  *(L1144/15))
 /(IFERROR(IF(H1144&gt;0,H1144,15),15)/15)
 *100,0)</f>
        <v>#REF!</v>
      </c>
      <c r="P1144" s="125" t="e">
        <f>ROUND(((R1144/20)*(L1144/15)*(S1144/15)*(1+W1144/200))/(H1144/15)*100,0)</f>
        <v>#REF!</v>
      </c>
      <c r="Q1144" s="147" t="e">
        <f>T20D35746[[#This Row],[スコア⑤]]/T20D35746[[#This Row],[スコア③]]</f>
        <v>#REF!</v>
      </c>
      <c r="R1144" s="76" t="e">
        <f>#REF!+#REF!</f>
        <v>#REF!</v>
      </c>
      <c r="W1144" s="109" t="e">
        <f>(T20D35746[[#This Row],[現金及び預金（億）]]-T20D35746[[#This Row],[負債（億）]])/T20D35746[[#This Row],[総資産]]*100</f>
        <v>#DIV/0!</v>
      </c>
    </row>
    <row r="1145" spans="3:23" x14ac:dyDescent="0.25">
      <c r="C1145" s="71" t="str">
        <f>IFERROR(_xll.RssMarket($A1145,"市場部名称"),"")</f>
        <v/>
      </c>
      <c r="D1145" s="55"/>
      <c r="E1145" s="55" t="str">
        <f>IFERROR(_xll.RssMarket($A1145,"前日比"),"")</f>
        <v/>
      </c>
      <c r="F1145" s="75" t="str">
        <f>IFERROR(_xll.RssMarket($A1145,"時価総額"),"")</f>
        <v/>
      </c>
      <c r="G1145" s="75" t="e">
        <f>T20D35746[[#This Row],[時価総額]]/T20D35746[[#This Row],[現在値]]</f>
        <v>#VALUE!</v>
      </c>
      <c r="H1145" s="20"/>
      <c r="I1145" s="38"/>
      <c r="J1145" s="20"/>
      <c r="K1145" s="33"/>
      <c r="N1145" s="89"/>
      <c r="O1145" s="125" t="e">
        <f>ROUND(
 ((IF(OR(R1145="",R1145&lt;=0),20,R1145)/20)
  *(L1145/15))
 /(IFERROR(IF(H1145&gt;0,H1145,15),15)/15)
 *100,0)</f>
        <v>#REF!</v>
      </c>
      <c r="P1145" s="125" t="e">
        <f>ROUND(((R1145/20)*(L1145/15)*(S1145/15)*(1+W1145/200))/(H1145/15)*100,0)</f>
        <v>#REF!</v>
      </c>
      <c r="Q1145" s="147" t="e">
        <f>T20D35746[[#This Row],[スコア⑤]]/T20D35746[[#This Row],[スコア③]]</f>
        <v>#REF!</v>
      </c>
      <c r="R1145" s="76" t="e">
        <f>#REF!+#REF!</f>
        <v>#REF!</v>
      </c>
      <c r="W1145" s="109" t="e">
        <f>(T20D35746[[#This Row],[現金及び預金（億）]]-T20D35746[[#This Row],[負債（億）]])/T20D35746[[#This Row],[総資産]]*100</f>
        <v>#DIV/0!</v>
      </c>
    </row>
    <row r="1146" spans="3:23" x14ac:dyDescent="0.25">
      <c r="C1146" s="71" t="str">
        <f>IFERROR(_xll.RssMarket($A1146,"市場部名称"),"")</f>
        <v/>
      </c>
      <c r="D1146" s="55"/>
      <c r="E1146" s="55" t="str">
        <f>IFERROR(_xll.RssMarket($A1146,"前日比"),"")</f>
        <v/>
      </c>
      <c r="F1146" s="75" t="str">
        <f>IFERROR(_xll.RssMarket($A1146,"時価総額"),"")</f>
        <v/>
      </c>
      <c r="G1146" s="75" t="e">
        <f>T20D35746[[#This Row],[時価総額]]/T20D35746[[#This Row],[現在値]]</f>
        <v>#VALUE!</v>
      </c>
      <c r="H1146" s="20"/>
      <c r="I1146" s="38"/>
      <c r="J1146" s="20"/>
      <c r="K1146" s="33"/>
      <c r="N1146" s="89"/>
      <c r="O1146" s="125" t="e">
        <f>ROUND(
 ((IF(OR(R1146="",R1146&lt;=0),20,R1146)/20)
  *(L1146/15))
 /(IFERROR(IF(H1146&gt;0,H1146,15),15)/15)
 *100,0)</f>
        <v>#REF!</v>
      </c>
      <c r="P1146" s="125" t="e">
        <f>ROUND(((R1146/20)*(L1146/15)*(S1146/15)*(1+W1146/200))/(H1146/15)*100,0)</f>
        <v>#REF!</v>
      </c>
      <c r="Q1146" s="147" t="e">
        <f>T20D35746[[#This Row],[スコア⑤]]/T20D35746[[#This Row],[スコア③]]</f>
        <v>#REF!</v>
      </c>
      <c r="R1146" s="76" t="e">
        <f>#REF!+#REF!</f>
        <v>#REF!</v>
      </c>
      <c r="W1146" s="109" t="e">
        <f>(T20D35746[[#This Row],[現金及び預金（億）]]-T20D35746[[#This Row],[負債（億）]])/T20D35746[[#This Row],[総資産]]*100</f>
        <v>#DIV/0!</v>
      </c>
    </row>
    <row r="1147" spans="3:23" x14ac:dyDescent="0.25">
      <c r="C1147" s="71" t="str">
        <f>IFERROR(_xll.RssMarket($A1147,"市場部名称"),"")</f>
        <v/>
      </c>
      <c r="D1147" s="55"/>
      <c r="E1147" s="55" t="str">
        <f>IFERROR(_xll.RssMarket($A1147,"前日比"),"")</f>
        <v/>
      </c>
      <c r="F1147" s="75" t="str">
        <f>IFERROR(_xll.RssMarket($A1147,"時価総額"),"")</f>
        <v/>
      </c>
      <c r="G1147" s="75" t="e">
        <f>T20D35746[[#This Row],[時価総額]]/T20D35746[[#This Row],[現在値]]</f>
        <v>#VALUE!</v>
      </c>
      <c r="H1147" s="20"/>
      <c r="I1147" s="38"/>
      <c r="J1147" s="20"/>
      <c r="K1147" s="33"/>
      <c r="N1147" s="89"/>
      <c r="O1147" s="125" t="e">
        <f>ROUND(
 ((IF(OR(R1147="",R1147&lt;=0),20,R1147)/20)
  *(L1147/15))
 /(IFERROR(IF(H1147&gt;0,H1147,15),15)/15)
 *100,0)</f>
        <v>#REF!</v>
      </c>
      <c r="P1147" s="125" t="e">
        <f>ROUND(((R1147/20)*(L1147/15)*(S1147/15)*(1+W1147/200))/(H1147/15)*100,0)</f>
        <v>#REF!</v>
      </c>
      <c r="Q1147" s="147" t="e">
        <f>T20D35746[[#This Row],[スコア⑤]]/T20D35746[[#This Row],[スコア③]]</f>
        <v>#REF!</v>
      </c>
      <c r="R1147" s="76" t="e">
        <f>#REF!+#REF!</f>
        <v>#REF!</v>
      </c>
      <c r="W1147" s="109" t="e">
        <f>(T20D35746[[#This Row],[現金及び預金（億）]]-T20D35746[[#This Row],[負債（億）]])/T20D35746[[#This Row],[総資産]]*100</f>
        <v>#DIV/0!</v>
      </c>
    </row>
    <row r="1148" spans="3:23" x14ac:dyDescent="0.25">
      <c r="C1148" s="71" t="str">
        <f>IFERROR(_xll.RssMarket($A1148,"市場部名称"),"")</f>
        <v/>
      </c>
      <c r="D1148" s="55"/>
      <c r="E1148" s="55" t="str">
        <f>IFERROR(_xll.RssMarket($A1148,"前日比"),"")</f>
        <v/>
      </c>
      <c r="F1148" s="75" t="str">
        <f>IFERROR(_xll.RssMarket($A1148,"時価総額"),"")</f>
        <v/>
      </c>
      <c r="G1148" s="75" t="e">
        <f>T20D35746[[#This Row],[時価総額]]/T20D35746[[#This Row],[現在値]]</f>
        <v>#VALUE!</v>
      </c>
      <c r="H1148" s="20"/>
      <c r="I1148" s="38"/>
      <c r="J1148" s="20"/>
      <c r="K1148" s="33"/>
      <c r="N1148" s="89"/>
      <c r="O1148" s="125" t="e">
        <f>ROUND(
 ((IF(OR(R1148="",R1148&lt;=0),20,R1148)/20)
  *(L1148/15))
 /(IFERROR(IF(H1148&gt;0,H1148,15),15)/15)
 *100,0)</f>
        <v>#REF!</v>
      </c>
      <c r="P1148" s="125" t="e">
        <f>ROUND(((R1148/20)*(L1148/15)*(S1148/15)*(1+W1148/200))/(H1148/15)*100,0)</f>
        <v>#REF!</v>
      </c>
      <c r="Q1148" s="147" t="e">
        <f>T20D35746[[#This Row],[スコア⑤]]/T20D35746[[#This Row],[スコア③]]</f>
        <v>#REF!</v>
      </c>
      <c r="R1148" s="76" t="e">
        <f>#REF!+#REF!</f>
        <v>#REF!</v>
      </c>
      <c r="W1148" s="109" t="e">
        <f>(T20D35746[[#This Row],[現金及び預金（億）]]-T20D35746[[#This Row],[負債（億）]])/T20D35746[[#This Row],[総資産]]*100</f>
        <v>#DIV/0!</v>
      </c>
    </row>
    <row r="1149" spans="3:23" x14ac:dyDescent="0.25">
      <c r="C1149" s="71" t="str">
        <f>IFERROR(_xll.RssMarket($A1149,"市場部名称"),"")</f>
        <v/>
      </c>
      <c r="D1149" s="55"/>
      <c r="E1149" s="55" t="str">
        <f>IFERROR(_xll.RssMarket($A1149,"前日比"),"")</f>
        <v/>
      </c>
      <c r="F1149" s="75" t="str">
        <f>IFERROR(_xll.RssMarket($A1149,"時価総額"),"")</f>
        <v/>
      </c>
      <c r="G1149" s="75" t="e">
        <f>T20D35746[[#This Row],[時価総額]]/T20D35746[[#This Row],[現在値]]</f>
        <v>#VALUE!</v>
      </c>
      <c r="H1149" s="20"/>
      <c r="I1149" s="38"/>
      <c r="J1149" s="20"/>
      <c r="K1149" s="33"/>
      <c r="N1149" s="89"/>
      <c r="O1149" s="125" t="e">
        <f>ROUND(
 ((IF(OR(R1149="",R1149&lt;=0),20,R1149)/20)
  *(L1149/15))
 /(IFERROR(IF(H1149&gt;0,H1149,15),15)/15)
 *100,0)</f>
        <v>#REF!</v>
      </c>
      <c r="P1149" s="125" t="e">
        <f>ROUND(((R1149/20)*(L1149/15)*(S1149/15)*(1+W1149/200))/(H1149/15)*100,0)</f>
        <v>#REF!</v>
      </c>
      <c r="Q1149" s="147" t="e">
        <f>T20D35746[[#This Row],[スコア⑤]]/T20D35746[[#This Row],[スコア③]]</f>
        <v>#REF!</v>
      </c>
      <c r="R1149" s="76" t="e">
        <f>#REF!+#REF!</f>
        <v>#REF!</v>
      </c>
      <c r="W1149" s="109" t="e">
        <f>(T20D35746[[#This Row],[現金及び預金（億）]]-T20D35746[[#This Row],[負債（億）]])/T20D35746[[#This Row],[総資産]]*100</f>
        <v>#DIV/0!</v>
      </c>
    </row>
    <row r="1150" spans="3:23" x14ac:dyDescent="0.25">
      <c r="C1150" s="71" t="str">
        <f>IFERROR(_xll.RssMarket($A1150,"市場部名称"),"")</f>
        <v/>
      </c>
      <c r="D1150" s="55"/>
      <c r="E1150" s="55" t="str">
        <f>IFERROR(_xll.RssMarket($A1150,"前日比"),"")</f>
        <v/>
      </c>
      <c r="F1150" s="75" t="str">
        <f>IFERROR(_xll.RssMarket($A1150,"時価総額"),"")</f>
        <v/>
      </c>
      <c r="G1150" s="75" t="e">
        <f>T20D35746[[#This Row],[時価総額]]/T20D35746[[#This Row],[現在値]]</f>
        <v>#VALUE!</v>
      </c>
      <c r="H1150" s="20"/>
      <c r="I1150" s="38"/>
      <c r="J1150" s="20"/>
      <c r="K1150" s="33"/>
      <c r="N1150" s="89"/>
      <c r="O1150" s="125" t="e">
        <f>ROUND(
 ((IF(OR(R1150="",R1150&lt;=0),20,R1150)/20)
  *(L1150/15))
 /(IFERROR(IF(H1150&gt;0,H1150,15),15)/15)
 *100,0)</f>
        <v>#REF!</v>
      </c>
      <c r="P1150" s="125" t="e">
        <f>ROUND(((R1150/20)*(L1150/15)*(S1150/15)*(1+W1150/200))/(H1150/15)*100,0)</f>
        <v>#REF!</v>
      </c>
      <c r="Q1150" s="147" t="e">
        <f>T20D35746[[#This Row],[スコア⑤]]/T20D35746[[#This Row],[スコア③]]</f>
        <v>#REF!</v>
      </c>
      <c r="R1150" s="76" t="e">
        <f>#REF!+#REF!</f>
        <v>#REF!</v>
      </c>
      <c r="W1150" s="109" t="e">
        <f>(T20D35746[[#This Row],[現金及び預金（億）]]-T20D35746[[#This Row],[負債（億）]])/T20D35746[[#This Row],[総資産]]*100</f>
        <v>#DIV/0!</v>
      </c>
    </row>
    <row r="1151" spans="3:23" x14ac:dyDescent="0.25">
      <c r="C1151" s="71" t="str">
        <f>IFERROR(_xll.RssMarket($A1151,"市場部名称"),"")</f>
        <v/>
      </c>
      <c r="D1151" s="55"/>
      <c r="E1151" s="55" t="str">
        <f>IFERROR(_xll.RssMarket($A1151,"前日比"),"")</f>
        <v/>
      </c>
      <c r="F1151" s="75" t="str">
        <f>IFERROR(_xll.RssMarket($A1151,"時価総額"),"")</f>
        <v/>
      </c>
      <c r="G1151" s="75" t="e">
        <f>T20D35746[[#This Row],[時価総額]]/T20D35746[[#This Row],[現在値]]</f>
        <v>#VALUE!</v>
      </c>
      <c r="H1151" s="20"/>
      <c r="I1151" s="38"/>
      <c r="J1151" s="20"/>
      <c r="K1151" s="33"/>
      <c r="N1151" s="89"/>
      <c r="O1151" s="125" t="e">
        <f>ROUND(
 ((IF(OR(R1151="",R1151&lt;=0),20,R1151)/20)
  *(L1151/15))
 /(IFERROR(IF(H1151&gt;0,H1151,15),15)/15)
 *100,0)</f>
        <v>#REF!</v>
      </c>
      <c r="P1151" s="125" t="e">
        <f>ROUND(((R1151/20)*(L1151/15)*(S1151/15)*(1+W1151/200))/(H1151/15)*100,0)</f>
        <v>#REF!</v>
      </c>
      <c r="Q1151" s="147" t="e">
        <f>T20D35746[[#This Row],[スコア⑤]]/T20D35746[[#This Row],[スコア③]]</f>
        <v>#REF!</v>
      </c>
      <c r="R1151" s="76" t="e">
        <f>#REF!+#REF!</f>
        <v>#REF!</v>
      </c>
      <c r="W1151" s="109" t="e">
        <f>(T20D35746[[#This Row],[現金及び預金（億）]]-T20D35746[[#This Row],[負債（億）]])/T20D35746[[#This Row],[総資産]]*100</f>
        <v>#DIV/0!</v>
      </c>
    </row>
    <row r="1152" spans="3:23" x14ac:dyDescent="0.25">
      <c r="C1152" s="71" t="str">
        <f>IFERROR(_xll.RssMarket($A1152,"市場部名称"),"")</f>
        <v/>
      </c>
      <c r="D1152" s="55"/>
      <c r="E1152" s="55" t="str">
        <f>IFERROR(_xll.RssMarket($A1152,"前日比"),"")</f>
        <v/>
      </c>
      <c r="F1152" s="75" t="str">
        <f>IFERROR(_xll.RssMarket($A1152,"時価総額"),"")</f>
        <v/>
      </c>
      <c r="G1152" s="75" t="e">
        <f>T20D35746[[#This Row],[時価総額]]/T20D35746[[#This Row],[現在値]]</f>
        <v>#VALUE!</v>
      </c>
      <c r="H1152" s="20"/>
      <c r="I1152" s="38"/>
      <c r="J1152" s="20"/>
      <c r="K1152" s="33"/>
      <c r="N1152" s="89"/>
      <c r="O1152" s="125" t="e">
        <f>ROUND(
 ((IF(OR(R1152="",R1152&lt;=0),20,R1152)/20)
  *(L1152/15))
 /(IFERROR(IF(H1152&gt;0,H1152,15),15)/15)
 *100,0)</f>
        <v>#REF!</v>
      </c>
      <c r="P1152" s="125" t="e">
        <f>ROUND(((R1152/20)*(L1152/15)*(S1152/15)*(1+W1152/200))/(H1152/15)*100,0)</f>
        <v>#REF!</v>
      </c>
      <c r="Q1152" s="147" t="e">
        <f>T20D35746[[#This Row],[スコア⑤]]/T20D35746[[#This Row],[スコア③]]</f>
        <v>#REF!</v>
      </c>
      <c r="R1152" s="76" t="e">
        <f>#REF!+#REF!</f>
        <v>#REF!</v>
      </c>
      <c r="W1152" s="109" t="e">
        <f>(T20D35746[[#This Row],[現金及び預金（億）]]-T20D35746[[#This Row],[負債（億）]])/T20D35746[[#This Row],[総資産]]*100</f>
        <v>#DIV/0!</v>
      </c>
    </row>
    <row r="1153" spans="3:23" x14ac:dyDescent="0.25">
      <c r="C1153" s="71" t="str">
        <f>IFERROR(_xll.RssMarket($A1153,"市場部名称"),"")</f>
        <v/>
      </c>
      <c r="D1153" s="55"/>
      <c r="E1153" s="55" t="str">
        <f>IFERROR(_xll.RssMarket($A1153,"前日比"),"")</f>
        <v/>
      </c>
      <c r="F1153" s="75" t="str">
        <f>IFERROR(_xll.RssMarket($A1153,"時価総額"),"")</f>
        <v/>
      </c>
      <c r="G1153" s="75" t="e">
        <f>T20D35746[[#This Row],[時価総額]]/T20D35746[[#This Row],[現在値]]</f>
        <v>#VALUE!</v>
      </c>
      <c r="H1153" s="20"/>
      <c r="I1153" s="38"/>
      <c r="J1153" s="20"/>
      <c r="K1153" s="33"/>
      <c r="N1153" s="89"/>
      <c r="O1153" s="125" t="e">
        <f>ROUND(
 ((IF(OR(R1153="",R1153&lt;=0),20,R1153)/20)
  *(L1153/15))
 /(IFERROR(IF(H1153&gt;0,H1153,15),15)/15)
 *100,0)</f>
        <v>#REF!</v>
      </c>
      <c r="P1153" s="125" t="e">
        <f>ROUND(((R1153/20)*(L1153/15)*(S1153/15)*(1+W1153/200))/(H1153/15)*100,0)</f>
        <v>#REF!</v>
      </c>
      <c r="Q1153" s="147" t="e">
        <f>T20D35746[[#This Row],[スコア⑤]]/T20D35746[[#This Row],[スコア③]]</f>
        <v>#REF!</v>
      </c>
      <c r="R1153" s="76" t="e">
        <f>#REF!+#REF!</f>
        <v>#REF!</v>
      </c>
      <c r="W1153" s="109" t="e">
        <f>(T20D35746[[#This Row],[現金及び預金（億）]]-T20D35746[[#This Row],[負債（億）]])/T20D35746[[#This Row],[総資産]]*100</f>
        <v>#DIV/0!</v>
      </c>
    </row>
    <row r="1154" spans="3:23" x14ac:dyDescent="0.25">
      <c r="C1154" s="71" t="str">
        <f>IFERROR(_xll.RssMarket($A1154,"市場部名称"),"")</f>
        <v/>
      </c>
      <c r="D1154" s="55"/>
      <c r="E1154" s="55" t="str">
        <f>IFERROR(_xll.RssMarket($A1154,"前日比"),"")</f>
        <v/>
      </c>
      <c r="F1154" s="75" t="str">
        <f>IFERROR(_xll.RssMarket($A1154,"時価総額"),"")</f>
        <v/>
      </c>
      <c r="G1154" s="75" t="e">
        <f>T20D35746[[#This Row],[時価総額]]/T20D35746[[#This Row],[現在値]]</f>
        <v>#VALUE!</v>
      </c>
      <c r="H1154" s="20"/>
      <c r="I1154" s="38"/>
      <c r="J1154" s="20"/>
      <c r="K1154" s="33"/>
      <c r="N1154" s="89"/>
      <c r="O1154" s="125" t="e">
        <f>ROUND(
 ((IF(OR(R1154="",R1154&lt;=0),20,R1154)/20)
  *(L1154/15))
 /(IFERROR(IF(H1154&gt;0,H1154,15),15)/15)
 *100,0)</f>
        <v>#REF!</v>
      </c>
      <c r="P1154" s="125" t="e">
        <f>ROUND(((R1154/20)*(L1154/15)*(S1154/15)*(1+W1154/200))/(H1154/15)*100,0)</f>
        <v>#REF!</v>
      </c>
      <c r="Q1154" s="147" t="e">
        <f>T20D35746[[#This Row],[スコア⑤]]/T20D35746[[#This Row],[スコア③]]</f>
        <v>#REF!</v>
      </c>
      <c r="R1154" s="76" t="e">
        <f>#REF!+#REF!</f>
        <v>#REF!</v>
      </c>
      <c r="W1154" s="109" t="e">
        <f>(T20D35746[[#This Row],[現金及び預金（億）]]-T20D35746[[#This Row],[負債（億）]])/T20D35746[[#This Row],[総資産]]*100</f>
        <v>#DIV/0!</v>
      </c>
    </row>
    <row r="1155" spans="3:23" x14ac:dyDescent="0.25">
      <c r="C1155" s="71" t="str">
        <f>IFERROR(_xll.RssMarket($A1155,"市場部名称"),"")</f>
        <v/>
      </c>
      <c r="D1155" s="55"/>
      <c r="E1155" s="55" t="str">
        <f>IFERROR(_xll.RssMarket($A1155,"前日比"),"")</f>
        <v/>
      </c>
      <c r="F1155" s="75" t="str">
        <f>IFERROR(_xll.RssMarket($A1155,"時価総額"),"")</f>
        <v/>
      </c>
      <c r="G1155" s="75" t="e">
        <f>T20D35746[[#This Row],[時価総額]]/T20D35746[[#This Row],[現在値]]</f>
        <v>#VALUE!</v>
      </c>
      <c r="H1155" s="20"/>
      <c r="I1155" s="38"/>
      <c r="J1155" s="20"/>
      <c r="K1155" s="33"/>
      <c r="N1155" s="89"/>
      <c r="O1155" s="125" t="e">
        <f>ROUND(
 ((IF(OR(R1155="",R1155&lt;=0),20,R1155)/20)
  *(L1155/15))
 /(IFERROR(IF(H1155&gt;0,H1155,15),15)/15)
 *100,0)</f>
        <v>#REF!</v>
      </c>
      <c r="P1155" s="125" t="e">
        <f>ROUND(((R1155/20)*(L1155/15)*(S1155/15)*(1+W1155/200))/(H1155/15)*100,0)</f>
        <v>#REF!</v>
      </c>
      <c r="Q1155" s="147" t="e">
        <f>T20D35746[[#This Row],[スコア⑤]]/T20D35746[[#This Row],[スコア③]]</f>
        <v>#REF!</v>
      </c>
      <c r="R1155" s="76" t="e">
        <f>#REF!+#REF!</f>
        <v>#REF!</v>
      </c>
      <c r="W1155" s="109" t="e">
        <f>(T20D35746[[#This Row],[現金及び預金（億）]]-T20D35746[[#This Row],[負債（億）]])/T20D35746[[#This Row],[総資産]]*100</f>
        <v>#DIV/0!</v>
      </c>
    </row>
    <row r="1156" spans="3:23" x14ac:dyDescent="0.25">
      <c r="C1156" s="71" t="str">
        <f>IFERROR(_xll.RssMarket($A1156,"市場部名称"),"")</f>
        <v/>
      </c>
      <c r="D1156" s="55"/>
      <c r="E1156" s="55" t="str">
        <f>IFERROR(_xll.RssMarket($A1156,"前日比"),"")</f>
        <v/>
      </c>
      <c r="F1156" s="75" t="str">
        <f>IFERROR(_xll.RssMarket($A1156,"時価総額"),"")</f>
        <v/>
      </c>
      <c r="G1156" s="75" t="e">
        <f>T20D35746[[#This Row],[時価総額]]/T20D35746[[#This Row],[現在値]]</f>
        <v>#VALUE!</v>
      </c>
      <c r="H1156" s="20"/>
      <c r="I1156" s="38"/>
      <c r="J1156" s="20"/>
      <c r="K1156" s="33"/>
      <c r="N1156" s="89"/>
      <c r="O1156" s="125" t="e">
        <f>ROUND(
 ((IF(OR(R1156="",R1156&lt;=0),20,R1156)/20)
  *(L1156/15))
 /(IFERROR(IF(H1156&gt;0,H1156,15),15)/15)
 *100,0)</f>
        <v>#REF!</v>
      </c>
      <c r="P1156" s="125" t="e">
        <f>ROUND(((R1156/20)*(L1156/15)*(S1156/15)*(1+W1156/200))/(H1156/15)*100,0)</f>
        <v>#REF!</v>
      </c>
      <c r="Q1156" s="147" t="e">
        <f>T20D35746[[#This Row],[スコア⑤]]/T20D35746[[#This Row],[スコア③]]</f>
        <v>#REF!</v>
      </c>
      <c r="R1156" s="76" t="e">
        <f>#REF!+#REF!</f>
        <v>#REF!</v>
      </c>
      <c r="W1156" s="109" t="e">
        <f>(T20D35746[[#This Row],[現金及び預金（億）]]-T20D35746[[#This Row],[負債（億）]])/T20D35746[[#This Row],[総資産]]*100</f>
        <v>#DIV/0!</v>
      </c>
    </row>
    <row r="1157" spans="3:23" x14ac:dyDescent="0.25">
      <c r="C1157" s="71" t="str">
        <f>IFERROR(_xll.RssMarket($A1157,"市場部名称"),"")</f>
        <v/>
      </c>
      <c r="D1157" s="55"/>
      <c r="E1157" s="55" t="str">
        <f>IFERROR(_xll.RssMarket($A1157,"前日比"),"")</f>
        <v/>
      </c>
      <c r="F1157" s="75" t="str">
        <f>IFERROR(_xll.RssMarket($A1157,"時価総額"),"")</f>
        <v/>
      </c>
      <c r="G1157" s="75" t="e">
        <f>T20D35746[[#This Row],[時価総額]]/T20D35746[[#This Row],[現在値]]</f>
        <v>#VALUE!</v>
      </c>
      <c r="H1157" s="20"/>
      <c r="I1157" s="38"/>
      <c r="J1157" s="20"/>
      <c r="K1157" s="33"/>
      <c r="N1157" s="89"/>
      <c r="O1157" s="125" t="e">
        <f>ROUND(
 ((IF(OR(R1157="",R1157&lt;=0),20,R1157)/20)
  *(L1157/15))
 /(IFERROR(IF(H1157&gt;0,H1157,15),15)/15)
 *100,0)</f>
        <v>#REF!</v>
      </c>
      <c r="P1157" s="125" t="e">
        <f>ROUND(((R1157/20)*(L1157/15)*(S1157/15)*(1+W1157/200))/(H1157/15)*100,0)</f>
        <v>#REF!</v>
      </c>
      <c r="Q1157" s="147" t="e">
        <f>T20D35746[[#This Row],[スコア⑤]]/T20D35746[[#This Row],[スコア③]]</f>
        <v>#REF!</v>
      </c>
      <c r="R1157" s="76" t="e">
        <f>#REF!+#REF!</f>
        <v>#REF!</v>
      </c>
      <c r="W1157" s="109" t="e">
        <f>(T20D35746[[#This Row],[現金及び預金（億）]]-T20D35746[[#This Row],[負債（億）]])/T20D35746[[#This Row],[総資産]]*100</f>
        <v>#DIV/0!</v>
      </c>
    </row>
    <row r="1158" spans="3:23" x14ac:dyDescent="0.25">
      <c r="C1158" s="71" t="str">
        <f>IFERROR(_xll.RssMarket($A1158,"市場部名称"),"")</f>
        <v/>
      </c>
      <c r="D1158" s="55"/>
      <c r="E1158" s="55" t="str">
        <f>IFERROR(_xll.RssMarket($A1158,"前日比"),"")</f>
        <v/>
      </c>
      <c r="F1158" s="75" t="str">
        <f>IFERROR(_xll.RssMarket($A1158,"時価総額"),"")</f>
        <v/>
      </c>
      <c r="G1158" s="75" t="e">
        <f>T20D35746[[#This Row],[時価総額]]/T20D35746[[#This Row],[現在値]]</f>
        <v>#VALUE!</v>
      </c>
      <c r="H1158" s="20"/>
      <c r="I1158" s="38"/>
      <c r="J1158" s="20"/>
      <c r="K1158" s="33"/>
      <c r="N1158" s="89"/>
      <c r="O1158" s="125" t="e">
        <f>ROUND(
 ((IF(OR(R1158="",R1158&lt;=0),20,R1158)/20)
  *(L1158/15))
 /(IFERROR(IF(H1158&gt;0,H1158,15),15)/15)
 *100,0)</f>
        <v>#REF!</v>
      </c>
      <c r="P1158" s="125" t="e">
        <f>ROUND(((R1158/20)*(L1158/15)*(S1158/15)*(1+W1158/200))/(H1158/15)*100,0)</f>
        <v>#REF!</v>
      </c>
      <c r="Q1158" s="147" t="e">
        <f>T20D35746[[#This Row],[スコア⑤]]/T20D35746[[#This Row],[スコア③]]</f>
        <v>#REF!</v>
      </c>
      <c r="R1158" s="76" t="e">
        <f>#REF!+#REF!</f>
        <v>#REF!</v>
      </c>
      <c r="W1158" s="109" t="e">
        <f>(T20D35746[[#This Row],[現金及び預金（億）]]-T20D35746[[#This Row],[負債（億）]])/T20D35746[[#This Row],[総資産]]*100</f>
        <v>#DIV/0!</v>
      </c>
    </row>
    <row r="1159" spans="3:23" x14ac:dyDescent="0.25">
      <c r="C1159" s="71" t="str">
        <f>IFERROR(_xll.RssMarket($A1159,"市場部名称"),"")</f>
        <v/>
      </c>
      <c r="D1159" s="55"/>
      <c r="E1159" s="55" t="str">
        <f>IFERROR(_xll.RssMarket($A1159,"前日比"),"")</f>
        <v/>
      </c>
      <c r="F1159" s="75" t="str">
        <f>IFERROR(_xll.RssMarket($A1159,"時価総額"),"")</f>
        <v/>
      </c>
      <c r="G1159" s="75" t="e">
        <f>T20D35746[[#This Row],[時価総額]]/T20D35746[[#This Row],[現在値]]</f>
        <v>#VALUE!</v>
      </c>
      <c r="H1159" s="20"/>
      <c r="I1159" s="38"/>
      <c r="J1159" s="20"/>
      <c r="K1159" s="33"/>
      <c r="N1159" s="89"/>
      <c r="O1159" s="125" t="e">
        <f>ROUND(
 ((IF(OR(R1159="",R1159&lt;=0),20,R1159)/20)
  *(L1159/15))
 /(IFERROR(IF(H1159&gt;0,H1159,15),15)/15)
 *100,0)</f>
        <v>#REF!</v>
      </c>
      <c r="P1159" s="125" t="e">
        <f>ROUND(((R1159/20)*(L1159/15)*(S1159/15)*(1+W1159/200))/(H1159/15)*100,0)</f>
        <v>#REF!</v>
      </c>
      <c r="Q1159" s="147" t="e">
        <f>T20D35746[[#This Row],[スコア⑤]]/T20D35746[[#This Row],[スコア③]]</f>
        <v>#REF!</v>
      </c>
      <c r="R1159" s="76" t="e">
        <f>#REF!+#REF!</f>
        <v>#REF!</v>
      </c>
      <c r="W1159" s="109" t="e">
        <f>(T20D35746[[#This Row],[現金及び預金（億）]]-T20D35746[[#This Row],[負債（億）]])/T20D35746[[#This Row],[総資産]]*100</f>
        <v>#DIV/0!</v>
      </c>
    </row>
    <row r="1160" spans="3:23" x14ac:dyDescent="0.25">
      <c r="C1160" s="71" t="str">
        <f>IFERROR(_xll.RssMarket($A1160,"市場部名称"),"")</f>
        <v/>
      </c>
      <c r="D1160" s="55"/>
      <c r="E1160" s="55" t="str">
        <f>IFERROR(_xll.RssMarket($A1160,"前日比"),"")</f>
        <v/>
      </c>
      <c r="F1160" s="75" t="str">
        <f>IFERROR(_xll.RssMarket($A1160,"時価総額"),"")</f>
        <v/>
      </c>
      <c r="G1160" s="75" t="e">
        <f>T20D35746[[#This Row],[時価総額]]/T20D35746[[#This Row],[現在値]]</f>
        <v>#VALUE!</v>
      </c>
      <c r="H1160" s="20"/>
      <c r="I1160" s="38"/>
      <c r="J1160" s="20"/>
      <c r="K1160" s="33"/>
      <c r="N1160" s="89"/>
      <c r="O1160" s="125" t="e">
        <f>ROUND(
 ((IF(OR(R1160="",R1160&lt;=0),20,R1160)/20)
  *(L1160/15))
 /(IFERROR(IF(H1160&gt;0,H1160,15),15)/15)
 *100,0)</f>
        <v>#REF!</v>
      </c>
      <c r="P1160" s="125" t="e">
        <f>ROUND(((R1160/20)*(L1160/15)*(S1160/15)*(1+W1160/200))/(H1160/15)*100,0)</f>
        <v>#REF!</v>
      </c>
      <c r="Q1160" s="147" t="e">
        <f>T20D35746[[#This Row],[スコア⑤]]/T20D35746[[#This Row],[スコア③]]</f>
        <v>#REF!</v>
      </c>
      <c r="R1160" s="76" t="e">
        <f>#REF!+#REF!</f>
        <v>#REF!</v>
      </c>
      <c r="W1160" s="109" t="e">
        <f>(T20D35746[[#This Row],[現金及び預金（億）]]-T20D35746[[#This Row],[負債（億）]])/T20D35746[[#This Row],[総資産]]*100</f>
        <v>#DIV/0!</v>
      </c>
    </row>
    <row r="1161" spans="3:23" x14ac:dyDescent="0.25">
      <c r="C1161" s="71" t="str">
        <f>IFERROR(_xll.RssMarket($A1161,"市場部名称"),"")</f>
        <v/>
      </c>
      <c r="D1161" s="55"/>
      <c r="E1161" s="55" t="str">
        <f>IFERROR(_xll.RssMarket($A1161,"前日比"),"")</f>
        <v/>
      </c>
      <c r="F1161" s="75" t="str">
        <f>IFERROR(_xll.RssMarket($A1161,"時価総額"),"")</f>
        <v/>
      </c>
      <c r="G1161" s="75" t="e">
        <f>T20D35746[[#This Row],[時価総額]]/T20D35746[[#This Row],[現在値]]</f>
        <v>#VALUE!</v>
      </c>
      <c r="H1161" s="20"/>
      <c r="I1161" s="38"/>
      <c r="J1161" s="20"/>
      <c r="K1161" s="33"/>
      <c r="N1161" s="89"/>
      <c r="O1161" s="125" t="e">
        <f>ROUND(
 ((IF(OR(R1161="",R1161&lt;=0),20,R1161)/20)
  *(L1161/15))
 /(IFERROR(IF(H1161&gt;0,H1161,15),15)/15)
 *100,0)</f>
        <v>#REF!</v>
      </c>
      <c r="P1161" s="125" t="e">
        <f>ROUND(((R1161/20)*(L1161/15)*(S1161/15)*(1+W1161/200))/(H1161/15)*100,0)</f>
        <v>#REF!</v>
      </c>
      <c r="Q1161" s="147" t="e">
        <f>T20D35746[[#This Row],[スコア⑤]]/T20D35746[[#This Row],[スコア③]]</f>
        <v>#REF!</v>
      </c>
      <c r="R1161" s="76" t="e">
        <f>#REF!+#REF!</f>
        <v>#REF!</v>
      </c>
      <c r="W1161" s="109" t="e">
        <f>(T20D35746[[#This Row],[現金及び預金（億）]]-T20D35746[[#This Row],[負債（億）]])/T20D35746[[#This Row],[総資産]]*100</f>
        <v>#DIV/0!</v>
      </c>
    </row>
    <row r="1162" spans="3:23" x14ac:dyDescent="0.25">
      <c r="C1162" s="71" t="str">
        <f>IFERROR(_xll.RssMarket($A1162,"市場部名称"),"")</f>
        <v/>
      </c>
      <c r="D1162" s="55"/>
      <c r="E1162" s="55" t="str">
        <f>IFERROR(_xll.RssMarket($A1162,"前日比"),"")</f>
        <v/>
      </c>
      <c r="F1162" s="75" t="str">
        <f>IFERROR(_xll.RssMarket($A1162,"時価総額"),"")</f>
        <v/>
      </c>
      <c r="G1162" s="75" t="e">
        <f>T20D35746[[#This Row],[時価総額]]/T20D35746[[#This Row],[現在値]]</f>
        <v>#VALUE!</v>
      </c>
      <c r="H1162" s="20"/>
      <c r="I1162" s="38"/>
      <c r="J1162" s="20"/>
      <c r="K1162" s="33"/>
      <c r="N1162" s="89"/>
      <c r="O1162" s="125" t="e">
        <f>ROUND(
 ((IF(OR(R1162="",R1162&lt;=0),20,R1162)/20)
  *(L1162/15))
 /(IFERROR(IF(H1162&gt;0,H1162,15),15)/15)
 *100,0)</f>
        <v>#REF!</v>
      </c>
      <c r="P1162" s="125" t="e">
        <f>ROUND(((R1162/20)*(L1162/15)*(S1162/15)*(1+W1162/200))/(H1162/15)*100,0)</f>
        <v>#REF!</v>
      </c>
      <c r="Q1162" s="147" t="e">
        <f>T20D35746[[#This Row],[スコア⑤]]/T20D35746[[#This Row],[スコア③]]</f>
        <v>#REF!</v>
      </c>
      <c r="R1162" s="76" t="e">
        <f>#REF!+#REF!</f>
        <v>#REF!</v>
      </c>
      <c r="W1162" s="109" t="e">
        <f>(T20D35746[[#This Row],[現金及び預金（億）]]-T20D35746[[#This Row],[負債（億）]])/T20D35746[[#This Row],[総資産]]*100</f>
        <v>#DIV/0!</v>
      </c>
    </row>
    <row r="1163" spans="3:23" x14ac:dyDescent="0.25">
      <c r="C1163" s="71" t="str">
        <f>IFERROR(_xll.RssMarket($A1163,"市場部名称"),"")</f>
        <v/>
      </c>
      <c r="D1163" s="55"/>
      <c r="E1163" s="55" t="str">
        <f>IFERROR(_xll.RssMarket($A1163,"前日比"),"")</f>
        <v/>
      </c>
      <c r="F1163" s="75" t="str">
        <f>IFERROR(_xll.RssMarket($A1163,"時価総額"),"")</f>
        <v/>
      </c>
      <c r="G1163" s="75" t="e">
        <f>T20D35746[[#This Row],[時価総額]]/T20D35746[[#This Row],[現在値]]</f>
        <v>#VALUE!</v>
      </c>
      <c r="H1163" s="20"/>
      <c r="I1163" s="38"/>
      <c r="J1163" s="20"/>
      <c r="K1163" s="33"/>
      <c r="N1163" s="89"/>
      <c r="O1163" s="125" t="e">
        <f>ROUND(
 ((IF(OR(R1163="",R1163&lt;=0),20,R1163)/20)
  *(L1163/15))
 /(IFERROR(IF(H1163&gt;0,H1163,15),15)/15)
 *100,0)</f>
        <v>#REF!</v>
      </c>
      <c r="P1163" s="125" t="e">
        <f>ROUND(((R1163/20)*(L1163/15)*(S1163/15)*(1+W1163/200))/(H1163/15)*100,0)</f>
        <v>#REF!</v>
      </c>
      <c r="Q1163" s="147" t="e">
        <f>T20D35746[[#This Row],[スコア⑤]]/T20D35746[[#This Row],[スコア③]]</f>
        <v>#REF!</v>
      </c>
      <c r="R1163" s="76" t="e">
        <f>#REF!+#REF!</f>
        <v>#REF!</v>
      </c>
      <c r="W1163" s="109" t="e">
        <f>(T20D35746[[#This Row],[現金及び預金（億）]]-T20D35746[[#This Row],[負債（億）]])/T20D35746[[#This Row],[総資産]]*100</f>
        <v>#DIV/0!</v>
      </c>
    </row>
    <row r="1164" spans="3:23" x14ac:dyDescent="0.25">
      <c r="C1164" s="71" t="str">
        <f>IFERROR(_xll.RssMarket($A1164,"市場部名称"),"")</f>
        <v/>
      </c>
      <c r="D1164" s="55"/>
      <c r="E1164" s="55" t="str">
        <f>IFERROR(_xll.RssMarket($A1164,"前日比"),"")</f>
        <v/>
      </c>
      <c r="F1164" s="75" t="str">
        <f>IFERROR(_xll.RssMarket($A1164,"時価総額"),"")</f>
        <v/>
      </c>
      <c r="G1164" s="75" t="e">
        <f>T20D35746[[#This Row],[時価総額]]/T20D35746[[#This Row],[現在値]]</f>
        <v>#VALUE!</v>
      </c>
      <c r="H1164" s="20"/>
      <c r="I1164" s="38"/>
      <c r="J1164" s="20"/>
      <c r="K1164" s="33"/>
      <c r="N1164" s="89"/>
      <c r="O1164" s="125" t="e">
        <f>ROUND(
 ((IF(OR(R1164="",R1164&lt;=0),20,R1164)/20)
  *(L1164/15))
 /(IFERROR(IF(H1164&gt;0,H1164,15),15)/15)
 *100,0)</f>
        <v>#REF!</v>
      </c>
      <c r="P1164" s="125" t="e">
        <f>ROUND(((R1164/20)*(L1164/15)*(S1164/15)*(1+W1164/200))/(H1164/15)*100,0)</f>
        <v>#REF!</v>
      </c>
      <c r="Q1164" s="147" t="e">
        <f>T20D35746[[#This Row],[スコア⑤]]/T20D35746[[#This Row],[スコア③]]</f>
        <v>#REF!</v>
      </c>
      <c r="R1164" s="76" t="e">
        <f>#REF!+#REF!</f>
        <v>#REF!</v>
      </c>
      <c r="W1164" s="109" t="e">
        <f>(T20D35746[[#This Row],[現金及び預金（億）]]-T20D35746[[#This Row],[負債（億）]])/T20D35746[[#This Row],[総資産]]*100</f>
        <v>#DIV/0!</v>
      </c>
    </row>
    <row r="1165" spans="3:23" x14ac:dyDescent="0.25">
      <c r="C1165" s="71" t="str">
        <f>IFERROR(_xll.RssMarket($A1165,"市場部名称"),"")</f>
        <v/>
      </c>
      <c r="D1165" s="55"/>
      <c r="E1165" s="55" t="str">
        <f>IFERROR(_xll.RssMarket($A1165,"前日比"),"")</f>
        <v/>
      </c>
      <c r="F1165" s="75" t="str">
        <f>IFERROR(_xll.RssMarket($A1165,"時価総額"),"")</f>
        <v/>
      </c>
      <c r="G1165" s="75" t="e">
        <f>T20D35746[[#This Row],[時価総額]]/T20D35746[[#This Row],[現在値]]</f>
        <v>#VALUE!</v>
      </c>
      <c r="H1165" s="20"/>
      <c r="I1165" s="38"/>
      <c r="J1165" s="20"/>
      <c r="K1165" s="33"/>
      <c r="N1165" s="89"/>
      <c r="O1165" s="125" t="e">
        <f>ROUND(
 ((IF(OR(R1165="",R1165&lt;=0),20,R1165)/20)
  *(L1165/15))
 /(IFERROR(IF(H1165&gt;0,H1165,15),15)/15)
 *100,0)</f>
        <v>#REF!</v>
      </c>
      <c r="P1165" s="125" t="e">
        <f>ROUND(((R1165/20)*(L1165/15)*(S1165/15)*(1+W1165/200))/(H1165/15)*100,0)</f>
        <v>#REF!</v>
      </c>
      <c r="Q1165" s="147" t="e">
        <f>T20D35746[[#This Row],[スコア⑤]]/T20D35746[[#This Row],[スコア③]]</f>
        <v>#REF!</v>
      </c>
      <c r="R1165" s="76" t="e">
        <f>#REF!+#REF!</f>
        <v>#REF!</v>
      </c>
      <c r="W1165" s="109" t="e">
        <f>(T20D35746[[#This Row],[現金及び預金（億）]]-T20D35746[[#This Row],[負債（億）]])/T20D35746[[#This Row],[総資産]]*100</f>
        <v>#DIV/0!</v>
      </c>
    </row>
    <row r="1166" spans="3:23" x14ac:dyDescent="0.25">
      <c r="C1166" s="71" t="str">
        <f>IFERROR(_xll.RssMarket($A1166,"市場部名称"),"")</f>
        <v/>
      </c>
      <c r="D1166" s="55"/>
      <c r="E1166" s="55" t="str">
        <f>IFERROR(_xll.RssMarket($A1166,"前日比"),"")</f>
        <v/>
      </c>
      <c r="F1166" s="75" t="str">
        <f>IFERROR(_xll.RssMarket($A1166,"時価総額"),"")</f>
        <v/>
      </c>
      <c r="G1166" s="75" t="e">
        <f>T20D35746[[#This Row],[時価総額]]/T20D35746[[#This Row],[現在値]]</f>
        <v>#VALUE!</v>
      </c>
      <c r="H1166" s="20"/>
      <c r="I1166" s="38"/>
      <c r="J1166" s="20"/>
      <c r="K1166" s="33"/>
      <c r="N1166" s="89"/>
      <c r="O1166" s="125" t="e">
        <f>ROUND(
 ((IF(OR(R1166="",R1166&lt;=0),20,R1166)/20)
  *(L1166/15))
 /(IFERROR(IF(H1166&gt;0,H1166,15),15)/15)
 *100,0)</f>
        <v>#REF!</v>
      </c>
      <c r="P1166" s="125" t="e">
        <f>ROUND(((R1166/20)*(L1166/15)*(S1166/15)*(1+W1166/200))/(H1166/15)*100,0)</f>
        <v>#REF!</v>
      </c>
      <c r="Q1166" s="147" t="e">
        <f>T20D35746[[#This Row],[スコア⑤]]/T20D35746[[#This Row],[スコア③]]</f>
        <v>#REF!</v>
      </c>
      <c r="R1166" s="76" t="e">
        <f>#REF!+#REF!</f>
        <v>#REF!</v>
      </c>
      <c r="W1166" s="109" t="e">
        <f>(T20D35746[[#This Row],[現金及び預金（億）]]-T20D35746[[#This Row],[負債（億）]])/T20D35746[[#This Row],[総資産]]*100</f>
        <v>#DIV/0!</v>
      </c>
    </row>
    <row r="1167" spans="3:23" x14ac:dyDescent="0.25">
      <c r="C1167" s="71" t="str">
        <f>IFERROR(_xll.RssMarket($A1167,"市場部名称"),"")</f>
        <v/>
      </c>
      <c r="D1167" s="55"/>
      <c r="E1167" s="55" t="str">
        <f>IFERROR(_xll.RssMarket($A1167,"前日比"),"")</f>
        <v/>
      </c>
      <c r="F1167" s="75" t="str">
        <f>IFERROR(_xll.RssMarket($A1167,"時価総額"),"")</f>
        <v/>
      </c>
      <c r="G1167" s="75" t="e">
        <f>T20D35746[[#This Row],[時価総額]]/T20D35746[[#This Row],[現在値]]</f>
        <v>#VALUE!</v>
      </c>
      <c r="H1167" s="20"/>
      <c r="I1167" s="38"/>
      <c r="J1167" s="20"/>
      <c r="K1167" s="33"/>
      <c r="N1167" s="89"/>
      <c r="O1167" s="125" t="e">
        <f>ROUND(
 ((IF(OR(R1167="",R1167&lt;=0),20,R1167)/20)
  *(L1167/15))
 /(IFERROR(IF(H1167&gt;0,H1167,15),15)/15)
 *100,0)</f>
        <v>#REF!</v>
      </c>
      <c r="P1167" s="125" t="e">
        <f>ROUND(((R1167/20)*(L1167/15)*(S1167/15)*(1+W1167/200))/(H1167/15)*100,0)</f>
        <v>#REF!</v>
      </c>
      <c r="Q1167" s="147" t="e">
        <f>T20D35746[[#This Row],[スコア⑤]]/T20D35746[[#This Row],[スコア③]]</f>
        <v>#REF!</v>
      </c>
      <c r="R1167" s="76" t="e">
        <f>#REF!+#REF!</f>
        <v>#REF!</v>
      </c>
      <c r="W1167" s="109" t="e">
        <f>(T20D35746[[#This Row],[現金及び預金（億）]]-T20D35746[[#This Row],[負債（億）]])/T20D35746[[#This Row],[総資産]]*100</f>
        <v>#DIV/0!</v>
      </c>
    </row>
    <row r="1168" spans="3:23" x14ac:dyDescent="0.25">
      <c r="C1168" s="71" t="str">
        <f>IFERROR(_xll.RssMarket($A1168,"市場部名称"),"")</f>
        <v/>
      </c>
      <c r="D1168" s="55"/>
      <c r="E1168" s="55" t="str">
        <f>IFERROR(_xll.RssMarket($A1168,"前日比"),"")</f>
        <v/>
      </c>
      <c r="F1168" s="75" t="str">
        <f>IFERROR(_xll.RssMarket($A1168,"時価総額"),"")</f>
        <v/>
      </c>
      <c r="G1168" s="75" t="e">
        <f>T20D35746[[#This Row],[時価総額]]/T20D35746[[#This Row],[現在値]]</f>
        <v>#VALUE!</v>
      </c>
      <c r="H1168" s="20"/>
      <c r="I1168" s="38"/>
      <c r="J1168" s="20"/>
      <c r="K1168" s="33"/>
      <c r="N1168" s="89"/>
      <c r="O1168" s="125" t="e">
        <f>ROUND(
 ((IF(OR(R1168="",R1168&lt;=0),20,R1168)/20)
  *(L1168/15))
 /(IFERROR(IF(H1168&gt;0,H1168,15),15)/15)
 *100,0)</f>
        <v>#REF!</v>
      </c>
      <c r="P1168" s="125" t="e">
        <f>ROUND(((R1168/20)*(L1168/15)*(S1168/15)*(1+W1168/200))/(H1168/15)*100,0)</f>
        <v>#REF!</v>
      </c>
      <c r="Q1168" s="147" t="e">
        <f>T20D35746[[#This Row],[スコア⑤]]/T20D35746[[#This Row],[スコア③]]</f>
        <v>#REF!</v>
      </c>
      <c r="R1168" s="76" t="e">
        <f>#REF!+#REF!</f>
        <v>#REF!</v>
      </c>
      <c r="W1168" s="109" t="e">
        <f>(T20D35746[[#This Row],[現金及び預金（億）]]-T20D35746[[#This Row],[負債（億）]])/T20D35746[[#This Row],[総資産]]*100</f>
        <v>#DIV/0!</v>
      </c>
    </row>
    <row r="1169" spans="3:23" x14ac:dyDescent="0.25">
      <c r="C1169" s="71" t="str">
        <f>IFERROR(_xll.RssMarket($A1169,"市場部名称"),"")</f>
        <v/>
      </c>
      <c r="D1169" s="55"/>
      <c r="E1169" s="55" t="str">
        <f>IFERROR(_xll.RssMarket($A1169,"前日比"),"")</f>
        <v/>
      </c>
      <c r="F1169" s="75" t="str">
        <f>IFERROR(_xll.RssMarket($A1169,"時価総額"),"")</f>
        <v/>
      </c>
      <c r="G1169" s="75" t="e">
        <f>T20D35746[[#This Row],[時価総額]]/T20D35746[[#This Row],[現在値]]</f>
        <v>#VALUE!</v>
      </c>
      <c r="H1169" s="20"/>
      <c r="I1169" s="38"/>
      <c r="J1169" s="20"/>
      <c r="K1169" s="33"/>
      <c r="N1169" s="89"/>
      <c r="O1169" s="125" t="e">
        <f>ROUND(
 ((IF(OR(R1169="",R1169&lt;=0),20,R1169)/20)
  *(L1169/15))
 /(IFERROR(IF(H1169&gt;0,H1169,15),15)/15)
 *100,0)</f>
        <v>#REF!</v>
      </c>
      <c r="P1169" s="125" t="e">
        <f>ROUND(((R1169/20)*(L1169/15)*(S1169/15)*(1+W1169/200))/(H1169/15)*100,0)</f>
        <v>#REF!</v>
      </c>
      <c r="Q1169" s="147" t="e">
        <f>T20D35746[[#This Row],[スコア⑤]]/T20D35746[[#This Row],[スコア③]]</f>
        <v>#REF!</v>
      </c>
      <c r="R1169" s="76" t="e">
        <f>#REF!+#REF!</f>
        <v>#REF!</v>
      </c>
      <c r="W1169" s="109" t="e">
        <f>(T20D35746[[#This Row],[現金及び預金（億）]]-T20D35746[[#This Row],[負債（億）]])/T20D35746[[#This Row],[総資産]]*100</f>
        <v>#DIV/0!</v>
      </c>
    </row>
    <row r="1170" spans="3:23" x14ac:dyDescent="0.25">
      <c r="C1170" s="71" t="str">
        <f>IFERROR(_xll.RssMarket($A1170,"市場部名称"),"")</f>
        <v/>
      </c>
      <c r="D1170" s="55"/>
      <c r="E1170" s="55" t="str">
        <f>IFERROR(_xll.RssMarket($A1170,"前日比"),"")</f>
        <v/>
      </c>
      <c r="F1170" s="75" t="str">
        <f>IFERROR(_xll.RssMarket($A1170,"時価総額"),"")</f>
        <v/>
      </c>
      <c r="G1170" s="75" t="e">
        <f>T20D35746[[#This Row],[時価総額]]/T20D35746[[#This Row],[現在値]]</f>
        <v>#VALUE!</v>
      </c>
      <c r="H1170" s="20"/>
      <c r="I1170" s="38"/>
      <c r="J1170" s="20"/>
      <c r="K1170" s="33"/>
      <c r="N1170" s="89"/>
      <c r="O1170" s="125" t="e">
        <f>ROUND(
 ((IF(OR(R1170="",R1170&lt;=0),20,R1170)/20)
  *(L1170/15))
 /(IFERROR(IF(H1170&gt;0,H1170,15),15)/15)
 *100,0)</f>
        <v>#REF!</v>
      </c>
      <c r="P1170" s="125" t="e">
        <f>ROUND(((R1170/20)*(L1170/15)*(S1170/15)*(1+W1170/200))/(H1170/15)*100,0)</f>
        <v>#REF!</v>
      </c>
      <c r="Q1170" s="147" t="e">
        <f>T20D35746[[#This Row],[スコア⑤]]/T20D35746[[#This Row],[スコア③]]</f>
        <v>#REF!</v>
      </c>
      <c r="R1170" s="76" t="e">
        <f>#REF!+#REF!</f>
        <v>#REF!</v>
      </c>
      <c r="W1170" s="109" t="e">
        <f>(T20D35746[[#This Row],[現金及び預金（億）]]-T20D35746[[#This Row],[負債（億）]])/T20D35746[[#This Row],[総資産]]*100</f>
        <v>#DIV/0!</v>
      </c>
    </row>
    <row r="1171" spans="3:23" x14ac:dyDescent="0.25">
      <c r="C1171" s="71" t="str">
        <f>IFERROR(_xll.RssMarket($A1171,"市場部名称"),"")</f>
        <v/>
      </c>
      <c r="D1171" s="55"/>
      <c r="E1171" s="55" t="str">
        <f>IFERROR(_xll.RssMarket($A1171,"前日比"),"")</f>
        <v/>
      </c>
      <c r="F1171" s="75" t="str">
        <f>IFERROR(_xll.RssMarket($A1171,"時価総額"),"")</f>
        <v/>
      </c>
      <c r="G1171" s="75" t="e">
        <f>T20D35746[[#This Row],[時価総額]]/T20D35746[[#This Row],[現在値]]</f>
        <v>#VALUE!</v>
      </c>
      <c r="H1171" s="20"/>
      <c r="I1171" s="38"/>
      <c r="J1171" s="20"/>
      <c r="K1171" s="33"/>
      <c r="N1171" s="89"/>
      <c r="O1171" s="125" t="e">
        <f>ROUND(
 ((IF(OR(R1171="",R1171&lt;=0),20,R1171)/20)
  *(L1171/15))
 /(IFERROR(IF(H1171&gt;0,H1171,15),15)/15)
 *100,0)</f>
        <v>#REF!</v>
      </c>
      <c r="P1171" s="125" t="e">
        <f>ROUND(((R1171/20)*(L1171/15)*(S1171/15)*(1+W1171/200))/(H1171/15)*100,0)</f>
        <v>#REF!</v>
      </c>
      <c r="Q1171" s="147" t="e">
        <f>T20D35746[[#This Row],[スコア⑤]]/T20D35746[[#This Row],[スコア③]]</f>
        <v>#REF!</v>
      </c>
      <c r="R1171" s="76" t="e">
        <f>#REF!+#REF!</f>
        <v>#REF!</v>
      </c>
      <c r="W1171" s="109" t="e">
        <f>(T20D35746[[#This Row],[現金及び預金（億）]]-T20D35746[[#This Row],[負債（億）]])/T20D35746[[#This Row],[総資産]]*100</f>
        <v>#DIV/0!</v>
      </c>
    </row>
    <row r="1172" spans="3:23" x14ac:dyDescent="0.25">
      <c r="C1172" s="71" t="str">
        <f>IFERROR(_xll.RssMarket($A1172,"市場部名称"),"")</f>
        <v/>
      </c>
      <c r="D1172" s="55"/>
      <c r="E1172" s="55" t="str">
        <f>IFERROR(_xll.RssMarket($A1172,"前日比"),"")</f>
        <v/>
      </c>
      <c r="F1172" s="75" t="str">
        <f>IFERROR(_xll.RssMarket($A1172,"時価総額"),"")</f>
        <v/>
      </c>
      <c r="G1172" s="75" t="e">
        <f>T20D35746[[#This Row],[時価総額]]/T20D35746[[#This Row],[現在値]]</f>
        <v>#VALUE!</v>
      </c>
      <c r="H1172" s="20"/>
      <c r="I1172" s="38"/>
      <c r="J1172" s="20"/>
      <c r="K1172" s="33"/>
      <c r="N1172" s="89"/>
      <c r="O1172" s="125" t="e">
        <f>ROUND(
 ((IF(OR(R1172="",R1172&lt;=0),20,R1172)/20)
  *(L1172/15))
 /(IFERROR(IF(H1172&gt;0,H1172,15),15)/15)
 *100,0)</f>
        <v>#REF!</v>
      </c>
      <c r="P1172" s="125" t="e">
        <f>ROUND(((R1172/20)*(L1172/15)*(S1172/15)*(1+W1172/200))/(H1172/15)*100,0)</f>
        <v>#REF!</v>
      </c>
      <c r="Q1172" s="147" t="e">
        <f>T20D35746[[#This Row],[スコア⑤]]/T20D35746[[#This Row],[スコア③]]</f>
        <v>#REF!</v>
      </c>
      <c r="R1172" s="76" t="e">
        <f>#REF!+#REF!</f>
        <v>#REF!</v>
      </c>
      <c r="W1172" s="109" t="e">
        <f>(T20D35746[[#This Row],[現金及び預金（億）]]-T20D35746[[#This Row],[負債（億）]])/T20D35746[[#This Row],[総資産]]*100</f>
        <v>#DIV/0!</v>
      </c>
    </row>
    <row r="1173" spans="3:23" x14ac:dyDescent="0.25">
      <c r="C1173" s="71" t="str">
        <f>IFERROR(_xll.RssMarket($A1173,"市場部名称"),"")</f>
        <v/>
      </c>
      <c r="D1173" s="55"/>
      <c r="E1173" s="55" t="str">
        <f>IFERROR(_xll.RssMarket($A1173,"前日比"),"")</f>
        <v/>
      </c>
      <c r="F1173" s="75" t="str">
        <f>IFERROR(_xll.RssMarket($A1173,"時価総額"),"")</f>
        <v/>
      </c>
      <c r="G1173" s="75" t="e">
        <f>T20D35746[[#This Row],[時価総額]]/T20D35746[[#This Row],[現在値]]</f>
        <v>#VALUE!</v>
      </c>
      <c r="H1173" s="20"/>
      <c r="I1173" s="38"/>
      <c r="J1173" s="20"/>
      <c r="K1173" s="33"/>
      <c r="N1173" s="89"/>
      <c r="O1173" s="125" t="e">
        <f>ROUND(
 ((IF(OR(R1173="",R1173&lt;=0),20,R1173)/20)
  *(L1173/15))
 /(IFERROR(IF(H1173&gt;0,H1173,15),15)/15)
 *100,0)</f>
        <v>#REF!</v>
      </c>
      <c r="P1173" s="125" t="e">
        <f>ROUND(((R1173/20)*(L1173/15)*(S1173/15)*(1+W1173/200))/(H1173/15)*100,0)</f>
        <v>#REF!</v>
      </c>
      <c r="Q1173" s="147" t="e">
        <f>T20D35746[[#This Row],[スコア⑤]]/T20D35746[[#This Row],[スコア③]]</f>
        <v>#REF!</v>
      </c>
      <c r="R1173" s="76" t="e">
        <f>#REF!+#REF!</f>
        <v>#REF!</v>
      </c>
      <c r="W1173" s="109" t="e">
        <f>(T20D35746[[#This Row],[現金及び預金（億）]]-T20D35746[[#This Row],[負債（億）]])/T20D35746[[#This Row],[総資産]]*100</f>
        <v>#DIV/0!</v>
      </c>
    </row>
    <row r="1174" spans="3:23" x14ac:dyDescent="0.25">
      <c r="C1174" s="71" t="str">
        <f>IFERROR(_xll.RssMarket($A1174,"市場部名称"),"")</f>
        <v/>
      </c>
      <c r="D1174" s="55"/>
      <c r="E1174" s="55" t="str">
        <f>IFERROR(_xll.RssMarket($A1174,"前日比"),"")</f>
        <v/>
      </c>
      <c r="F1174" s="75" t="str">
        <f>IFERROR(_xll.RssMarket($A1174,"時価総額"),"")</f>
        <v/>
      </c>
      <c r="G1174" s="75" t="e">
        <f>T20D35746[[#This Row],[時価総額]]/T20D35746[[#This Row],[現在値]]</f>
        <v>#VALUE!</v>
      </c>
      <c r="H1174" s="20"/>
      <c r="I1174" s="38"/>
      <c r="J1174" s="20"/>
      <c r="K1174" s="33"/>
      <c r="N1174" s="89"/>
      <c r="O1174" s="125" t="e">
        <f>ROUND(
 ((IF(OR(R1174="",R1174&lt;=0),20,R1174)/20)
  *(L1174/15))
 /(IFERROR(IF(H1174&gt;0,H1174,15),15)/15)
 *100,0)</f>
        <v>#REF!</v>
      </c>
      <c r="P1174" s="125" t="e">
        <f>ROUND(((R1174/20)*(L1174/15)*(S1174/15)*(1+W1174/200))/(H1174/15)*100,0)</f>
        <v>#REF!</v>
      </c>
      <c r="Q1174" s="147" t="e">
        <f>T20D35746[[#This Row],[スコア⑤]]/T20D35746[[#This Row],[スコア③]]</f>
        <v>#REF!</v>
      </c>
      <c r="R1174" s="76" t="e">
        <f>#REF!+#REF!</f>
        <v>#REF!</v>
      </c>
      <c r="W1174" s="109" t="e">
        <f>(T20D35746[[#This Row],[現金及び預金（億）]]-T20D35746[[#This Row],[負債（億）]])/T20D35746[[#This Row],[総資産]]*100</f>
        <v>#DIV/0!</v>
      </c>
    </row>
    <row r="1175" spans="3:23" x14ac:dyDescent="0.25">
      <c r="C1175" s="71" t="str">
        <f>IFERROR(_xll.RssMarket($A1175,"市場部名称"),"")</f>
        <v/>
      </c>
      <c r="D1175" s="55"/>
      <c r="E1175" s="55" t="str">
        <f>IFERROR(_xll.RssMarket($A1175,"前日比"),"")</f>
        <v/>
      </c>
      <c r="F1175" s="75" t="str">
        <f>IFERROR(_xll.RssMarket($A1175,"時価総額"),"")</f>
        <v/>
      </c>
      <c r="G1175" s="75" t="e">
        <f>T20D35746[[#This Row],[時価総額]]/T20D35746[[#This Row],[現在値]]</f>
        <v>#VALUE!</v>
      </c>
      <c r="H1175" s="20"/>
      <c r="I1175" s="38"/>
      <c r="J1175" s="20"/>
      <c r="K1175" s="33"/>
      <c r="N1175" s="89"/>
      <c r="O1175" s="125" t="e">
        <f>ROUND(
 ((IF(OR(R1175="",R1175&lt;=0),20,R1175)/20)
  *(L1175/15))
 /(IFERROR(IF(H1175&gt;0,H1175,15),15)/15)
 *100,0)</f>
        <v>#REF!</v>
      </c>
      <c r="P1175" s="125" t="e">
        <f>ROUND(((R1175/20)*(L1175/15)*(S1175/15)*(1+W1175/200))/(H1175/15)*100,0)</f>
        <v>#REF!</v>
      </c>
      <c r="Q1175" s="147" t="e">
        <f>T20D35746[[#This Row],[スコア⑤]]/T20D35746[[#This Row],[スコア③]]</f>
        <v>#REF!</v>
      </c>
      <c r="R1175" s="76" t="e">
        <f>#REF!+#REF!</f>
        <v>#REF!</v>
      </c>
      <c r="W1175" s="109" t="e">
        <f>(T20D35746[[#This Row],[現金及び預金（億）]]-T20D35746[[#This Row],[負債（億）]])/T20D35746[[#This Row],[総資産]]*100</f>
        <v>#DIV/0!</v>
      </c>
    </row>
    <row r="1176" spans="3:23" x14ac:dyDescent="0.25">
      <c r="C1176" s="71" t="str">
        <f>IFERROR(_xll.RssMarket($A1176,"市場部名称"),"")</f>
        <v/>
      </c>
      <c r="D1176" s="55"/>
      <c r="E1176" s="55" t="str">
        <f>IFERROR(_xll.RssMarket($A1176,"前日比"),"")</f>
        <v/>
      </c>
      <c r="F1176" s="75" t="str">
        <f>IFERROR(_xll.RssMarket($A1176,"時価総額"),"")</f>
        <v/>
      </c>
      <c r="G1176" s="75" t="e">
        <f>T20D35746[[#This Row],[時価総額]]/T20D35746[[#This Row],[現在値]]</f>
        <v>#VALUE!</v>
      </c>
      <c r="H1176" s="20"/>
      <c r="I1176" s="38"/>
      <c r="J1176" s="20"/>
      <c r="K1176" s="33"/>
      <c r="N1176" s="89"/>
      <c r="O1176" s="125" t="e">
        <f>ROUND(
 ((IF(OR(R1176="",R1176&lt;=0),20,R1176)/20)
  *(L1176/15))
 /(IFERROR(IF(H1176&gt;0,H1176,15),15)/15)
 *100,0)</f>
        <v>#REF!</v>
      </c>
      <c r="P1176" s="125" t="e">
        <f>ROUND(((R1176/20)*(L1176/15)*(S1176/15)*(1+W1176/200))/(H1176/15)*100,0)</f>
        <v>#REF!</v>
      </c>
      <c r="Q1176" s="147" t="e">
        <f>T20D35746[[#This Row],[スコア⑤]]/T20D35746[[#This Row],[スコア③]]</f>
        <v>#REF!</v>
      </c>
      <c r="R1176" s="76" t="e">
        <f>#REF!+#REF!</f>
        <v>#REF!</v>
      </c>
      <c r="W1176" s="109" t="e">
        <f>(T20D35746[[#This Row],[現金及び預金（億）]]-T20D35746[[#This Row],[負債（億）]])/T20D35746[[#This Row],[総資産]]*100</f>
        <v>#DIV/0!</v>
      </c>
    </row>
    <row r="1177" spans="3:23" x14ac:dyDescent="0.25">
      <c r="C1177" s="71" t="str">
        <f>IFERROR(_xll.RssMarket($A1177,"市場部名称"),"")</f>
        <v/>
      </c>
      <c r="D1177" s="55"/>
      <c r="E1177" s="55" t="str">
        <f>IFERROR(_xll.RssMarket($A1177,"前日比"),"")</f>
        <v/>
      </c>
      <c r="F1177" s="75" t="str">
        <f>IFERROR(_xll.RssMarket($A1177,"時価総額"),"")</f>
        <v/>
      </c>
      <c r="G1177" s="75" t="e">
        <f>T20D35746[[#This Row],[時価総額]]/T20D35746[[#This Row],[現在値]]</f>
        <v>#VALUE!</v>
      </c>
      <c r="H1177" s="20"/>
      <c r="I1177" s="38"/>
      <c r="J1177" s="20"/>
      <c r="K1177" s="33"/>
      <c r="N1177" s="89"/>
      <c r="O1177" s="125" t="e">
        <f>ROUND(
 ((IF(OR(R1177="",R1177&lt;=0),20,R1177)/20)
  *(L1177/15))
 /(IFERROR(IF(H1177&gt;0,H1177,15),15)/15)
 *100,0)</f>
        <v>#REF!</v>
      </c>
      <c r="P1177" s="125" t="e">
        <f>ROUND(((R1177/20)*(L1177/15)*(S1177/15)*(1+W1177/200))/(H1177/15)*100,0)</f>
        <v>#REF!</v>
      </c>
      <c r="Q1177" s="147" t="e">
        <f>T20D35746[[#This Row],[スコア⑤]]/T20D35746[[#This Row],[スコア③]]</f>
        <v>#REF!</v>
      </c>
      <c r="R1177" s="76" t="e">
        <f>#REF!+#REF!</f>
        <v>#REF!</v>
      </c>
      <c r="W1177" s="109" t="e">
        <f>(T20D35746[[#This Row],[現金及び預金（億）]]-T20D35746[[#This Row],[負債（億）]])/T20D35746[[#This Row],[総資産]]*100</f>
        <v>#DIV/0!</v>
      </c>
    </row>
    <row r="1178" spans="3:23" x14ac:dyDescent="0.25">
      <c r="C1178" s="71" t="str">
        <f>IFERROR(_xll.RssMarket($A1178,"市場部名称"),"")</f>
        <v/>
      </c>
      <c r="D1178" s="55"/>
      <c r="E1178" s="55" t="str">
        <f>IFERROR(_xll.RssMarket($A1178,"前日比"),"")</f>
        <v/>
      </c>
      <c r="F1178" s="75" t="str">
        <f>IFERROR(_xll.RssMarket($A1178,"時価総額"),"")</f>
        <v/>
      </c>
      <c r="G1178" s="75" t="e">
        <f>T20D35746[[#This Row],[時価総額]]/T20D35746[[#This Row],[現在値]]</f>
        <v>#VALUE!</v>
      </c>
      <c r="H1178" s="20"/>
      <c r="I1178" s="38"/>
      <c r="J1178" s="20"/>
      <c r="K1178" s="33"/>
      <c r="N1178" s="89"/>
      <c r="O1178" s="125" t="e">
        <f>ROUND(
 ((IF(OR(R1178="",R1178&lt;=0),20,R1178)/20)
  *(L1178/15))
 /(IFERROR(IF(H1178&gt;0,H1178,15),15)/15)
 *100,0)</f>
        <v>#REF!</v>
      </c>
      <c r="P1178" s="125" t="e">
        <f>ROUND(((R1178/20)*(L1178/15)*(S1178/15)*(1+W1178/200))/(H1178/15)*100,0)</f>
        <v>#REF!</v>
      </c>
      <c r="Q1178" s="147" t="e">
        <f>T20D35746[[#This Row],[スコア⑤]]/T20D35746[[#This Row],[スコア③]]</f>
        <v>#REF!</v>
      </c>
      <c r="R1178" s="76" t="e">
        <f>#REF!+#REF!</f>
        <v>#REF!</v>
      </c>
      <c r="W1178" s="109" t="e">
        <f>(T20D35746[[#This Row],[現金及び預金（億）]]-T20D35746[[#This Row],[負債（億）]])/T20D35746[[#This Row],[総資産]]*100</f>
        <v>#DIV/0!</v>
      </c>
    </row>
    <row r="1179" spans="3:23" x14ac:dyDescent="0.25">
      <c r="C1179" s="71" t="str">
        <f>IFERROR(_xll.RssMarket($A1179,"市場部名称"),"")</f>
        <v/>
      </c>
      <c r="D1179" s="55"/>
      <c r="E1179" s="55" t="str">
        <f>IFERROR(_xll.RssMarket($A1179,"前日比"),"")</f>
        <v/>
      </c>
      <c r="F1179" s="75" t="str">
        <f>IFERROR(_xll.RssMarket($A1179,"時価総額"),"")</f>
        <v/>
      </c>
      <c r="G1179" s="75" t="e">
        <f>T20D35746[[#This Row],[時価総額]]/T20D35746[[#This Row],[現在値]]</f>
        <v>#VALUE!</v>
      </c>
      <c r="H1179" s="20"/>
      <c r="I1179" s="38"/>
      <c r="J1179" s="20"/>
      <c r="K1179" s="33"/>
      <c r="N1179" s="89"/>
      <c r="O1179" s="125" t="e">
        <f>ROUND(
 ((IF(OR(R1179="",R1179&lt;=0),20,R1179)/20)
  *(L1179/15))
 /(IFERROR(IF(H1179&gt;0,H1179,15),15)/15)
 *100,0)</f>
        <v>#REF!</v>
      </c>
      <c r="P1179" s="125" t="e">
        <f>ROUND(((R1179/20)*(L1179/15)*(S1179/15)*(1+W1179/200))/(H1179/15)*100,0)</f>
        <v>#REF!</v>
      </c>
      <c r="Q1179" s="147" t="e">
        <f>T20D35746[[#This Row],[スコア⑤]]/T20D35746[[#This Row],[スコア③]]</f>
        <v>#REF!</v>
      </c>
      <c r="R1179" s="76" t="e">
        <f>#REF!+#REF!</f>
        <v>#REF!</v>
      </c>
      <c r="W1179" s="109" t="e">
        <f>(T20D35746[[#This Row],[現金及び預金（億）]]-T20D35746[[#This Row],[負債（億）]])/T20D35746[[#This Row],[総資産]]*100</f>
        <v>#DIV/0!</v>
      </c>
    </row>
    <row r="1180" spans="3:23" x14ac:dyDescent="0.25">
      <c r="C1180" s="71" t="str">
        <f>IFERROR(_xll.RssMarket($A1180,"市場部名称"),"")</f>
        <v/>
      </c>
      <c r="D1180" s="55"/>
      <c r="E1180" s="55" t="str">
        <f>IFERROR(_xll.RssMarket($A1180,"前日比"),"")</f>
        <v/>
      </c>
      <c r="F1180" s="75" t="str">
        <f>IFERROR(_xll.RssMarket($A1180,"時価総額"),"")</f>
        <v/>
      </c>
      <c r="G1180" s="75" t="e">
        <f>T20D35746[[#This Row],[時価総額]]/T20D35746[[#This Row],[現在値]]</f>
        <v>#VALUE!</v>
      </c>
      <c r="H1180" s="20"/>
      <c r="I1180" s="38"/>
      <c r="J1180" s="20"/>
      <c r="K1180" s="33"/>
      <c r="N1180" s="89"/>
      <c r="O1180" s="125" t="e">
        <f>ROUND(
 ((IF(OR(R1180="",R1180&lt;=0),20,R1180)/20)
  *(L1180/15))
 /(IFERROR(IF(H1180&gt;0,H1180,15),15)/15)
 *100,0)</f>
        <v>#REF!</v>
      </c>
      <c r="P1180" s="125" t="e">
        <f>ROUND(((R1180/20)*(L1180/15)*(S1180/15)*(1+W1180/200))/(H1180/15)*100,0)</f>
        <v>#REF!</v>
      </c>
      <c r="Q1180" s="147" t="e">
        <f>T20D35746[[#This Row],[スコア⑤]]/T20D35746[[#This Row],[スコア③]]</f>
        <v>#REF!</v>
      </c>
      <c r="R1180" s="76" t="e">
        <f>#REF!+#REF!</f>
        <v>#REF!</v>
      </c>
      <c r="W1180" s="109" t="e">
        <f>(T20D35746[[#This Row],[現金及び預金（億）]]-T20D35746[[#This Row],[負債（億）]])/T20D35746[[#This Row],[総資産]]*100</f>
        <v>#DIV/0!</v>
      </c>
    </row>
    <row r="1181" spans="3:23" x14ac:dyDescent="0.25">
      <c r="C1181" s="71" t="str">
        <f>IFERROR(_xll.RssMarket($A1181,"市場部名称"),"")</f>
        <v/>
      </c>
      <c r="D1181" s="55"/>
      <c r="E1181" s="55" t="str">
        <f>IFERROR(_xll.RssMarket($A1181,"前日比"),"")</f>
        <v/>
      </c>
      <c r="F1181" s="75" t="str">
        <f>IFERROR(_xll.RssMarket($A1181,"時価総額"),"")</f>
        <v/>
      </c>
      <c r="G1181" s="75" t="e">
        <f>T20D35746[[#This Row],[時価総額]]/T20D35746[[#This Row],[現在値]]</f>
        <v>#VALUE!</v>
      </c>
      <c r="H1181" s="20"/>
      <c r="I1181" s="38"/>
      <c r="J1181" s="20"/>
      <c r="K1181" s="33"/>
      <c r="N1181" s="89"/>
      <c r="O1181" s="125" t="e">
        <f>ROUND(
 ((IF(OR(R1181="",R1181&lt;=0),20,R1181)/20)
  *(L1181/15))
 /(IFERROR(IF(H1181&gt;0,H1181,15),15)/15)
 *100,0)</f>
        <v>#REF!</v>
      </c>
      <c r="P1181" s="125" t="e">
        <f>ROUND(((R1181/20)*(L1181/15)*(S1181/15)*(1+W1181/200))/(H1181/15)*100,0)</f>
        <v>#REF!</v>
      </c>
      <c r="Q1181" s="147" t="e">
        <f>T20D35746[[#This Row],[スコア⑤]]/T20D35746[[#This Row],[スコア③]]</f>
        <v>#REF!</v>
      </c>
      <c r="R1181" s="76" t="e">
        <f>#REF!+#REF!</f>
        <v>#REF!</v>
      </c>
      <c r="W1181" s="109" t="e">
        <f>(T20D35746[[#This Row],[現金及び預金（億）]]-T20D35746[[#This Row],[負債（億）]])/T20D35746[[#This Row],[総資産]]*100</f>
        <v>#DIV/0!</v>
      </c>
    </row>
    <row r="1182" spans="3:23" x14ac:dyDescent="0.25">
      <c r="C1182" s="71" t="str">
        <f>IFERROR(_xll.RssMarket($A1182,"市場部名称"),"")</f>
        <v/>
      </c>
      <c r="D1182" s="55"/>
      <c r="E1182" s="55" t="str">
        <f>IFERROR(_xll.RssMarket($A1182,"前日比"),"")</f>
        <v/>
      </c>
      <c r="F1182" s="75" t="str">
        <f>IFERROR(_xll.RssMarket($A1182,"時価総額"),"")</f>
        <v/>
      </c>
      <c r="G1182" s="75" t="e">
        <f>T20D35746[[#This Row],[時価総額]]/T20D35746[[#This Row],[現在値]]</f>
        <v>#VALUE!</v>
      </c>
      <c r="H1182" s="20"/>
      <c r="I1182" s="38"/>
      <c r="J1182" s="20"/>
      <c r="K1182" s="33"/>
      <c r="N1182" s="89"/>
      <c r="O1182" s="125" t="e">
        <f>ROUND(
 ((IF(OR(R1182="",R1182&lt;=0),20,R1182)/20)
  *(L1182/15))
 /(IFERROR(IF(H1182&gt;0,H1182,15),15)/15)
 *100,0)</f>
        <v>#REF!</v>
      </c>
      <c r="P1182" s="125" t="e">
        <f>ROUND(((R1182/20)*(L1182/15)*(S1182/15)*(1+W1182/200))/(H1182/15)*100,0)</f>
        <v>#REF!</v>
      </c>
      <c r="Q1182" s="147" t="e">
        <f>T20D35746[[#This Row],[スコア⑤]]/T20D35746[[#This Row],[スコア③]]</f>
        <v>#REF!</v>
      </c>
      <c r="R1182" s="76" t="e">
        <f>#REF!+#REF!</f>
        <v>#REF!</v>
      </c>
      <c r="W1182" s="109" t="e">
        <f>(T20D35746[[#This Row],[現金及び預金（億）]]-T20D35746[[#This Row],[負債（億）]])/T20D35746[[#This Row],[総資産]]*100</f>
        <v>#DIV/0!</v>
      </c>
    </row>
    <row r="1183" spans="3:23" x14ac:dyDescent="0.25">
      <c r="C1183" s="71" t="str">
        <f>IFERROR(_xll.RssMarket($A1183,"市場部名称"),"")</f>
        <v/>
      </c>
      <c r="D1183" s="55"/>
      <c r="E1183" s="55" t="str">
        <f>IFERROR(_xll.RssMarket($A1183,"前日比"),"")</f>
        <v/>
      </c>
      <c r="F1183" s="75" t="str">
        <f>IFERROR(_xll.RssMarket($A1183,"時価総額"),"")</f>
        <v/>
      </c>
      <c r="G1183" s="75" t="e">
        <f>T20D35746[[#This Row],[時価総額]]/T20D35746[[#This Row],[現在値]]</f>
        <v>#VALUE!</v>
      </c>
      <c r="H1183" s="20"/>
      <c r="I1183" s="38"/>
      <c r="J1183" s="20"/>
      <c r="K1183" s="33"/>
      <c r="N1183" s="89"/>
      <c r="O1183" s="125" t="e">
        <f>ROUND(
 ((IF(OR(R1183="",R1183&lt;=0),20,R1183)/20)
  *(L1183/15))
 /(IFERROR(IF(H1183&gt;0,H1183,15),15)/15)
 *100,0)</f>
        <v>#REF!</v>
      </c>
      <c r="P1183" s="125" t="e">
        <f>ROUND(((R1183/20)*(L1183/15)*(S1183/15)*(1+W1183/200))/(H1183/15)*100,0)</f>
        <v>#REF!</v>
      </c>
      <c r="Q1183" s="147" t="e">
        <f>T20D35746[[#This Row],[スコア⑤]]/T20D35746[[#This Row],[スコア③]]</f>
        <v>#REF!</v>
      </c>
      <c r="R1183" s="76" t="e">
        <f>#REF!+#REF!</f>
        <v>#REF!</v>
      </c>
      <c r="W1183" s="109" t="e">
        <f>(T20D35746[[#This Row],[現金及び預金（億）]]-T20D35746[[#This Row],[負債（億）]])/T20D35746[[#This Row],[総資産]]*100</f>
        <v>#DIV/0!</v>
      </c>
    </row>
    <row r="1184" spans="3:23" x14ac:dyDescent="0.25">
      <c r="C1184" s="71" t="str">
        <f>IFERROR(_xll.RssMarket($A1184,"市場部名称"),"")</f>
        <v/>
      </c>
      <c r="D1184" s="55"/>
      <c r="E1184" s="55" t="str">
        <f>IFERROR(_xll.RssMarket($A1184,"前日比"),"")</f>
        <v/>
      </c>
      <c r="F1184" s="75" t="str">
        <f>IFERROR(_xll.RssMarket($A1184,"時価総額"),"")</f>
        <v/>
      </c>
      <c r="G1184" s="75" t="e">
        <f>T20D35746[[#This Row],[時価総額]]/T20D35746[[#This Row],[現在値]]</f>
        <v>#VALUE!</v>
      </c>
      <c r="H1184" s="20"/>
      <c r="I1184" s="38"/>
      <c r="J1184" s="20"/>
      <c r="K1184" s="33"/>
      <c r="N1184" s="89"/>
      <c r="O1184" s="125" t="e">
        <f>ROUND(
 ((IF(OR(R1184="",R1184&lt;=0),20,R1184)/20)
  *(L1184/15))
 /(IFERROR(IF(H1184&gt;0,H1184,15),15)/15)
 *100,0)</f>
        <v>#REF!</v>
      </c>
      <c r="P1184" s="125" t="e">
        <f>ROUND(((R1184/20)*(L1184/15)*(S1184/15)*(1+W1184/200))/(H1184/15)*100,0)</f>
        <v>#REF!</v>
      </c>
      <c r="Q1184" s="147" t="e">
        <f>T20D35746[[#This Row],[スコア⑤]]/T20D35746[[#This Row],[スコア③]]</f>
        <v>#REF!</v>
      </c>
      <c r="R1184" s="76" t="e">
        <f>#REF!+#REF!</f>
        <v>#REF!</v>
      </c>
      <c r="W1184" s="109" t="e">
        <f>(T20D35746[[#This Row],[現金及び預金（億）]]-T20D35746[[#This Row],[負債（億）]])/T20D35746[[#This Row],[総資産]]*100</f>
        <v>#DIV/0!</v>
      </c>
    </row>
    <row r="1185" spans="3:23" x14ac:dyDescent="0.25">
      <c r="C1185" s="71" t="str">
        <f>IFERROR(_xll.RssMarket($A1185,"市場部名称"),"")</f>
        <v/>
      </c>
      <c r="D1185" s="55"/>
      <c r="E1185" s="55" t="str">
        <f>IFERROR(_xll.RssMarket($A1185,"前日比"),"")</f>
        <v/>
      </c>
      <c r="F1185" s="75" t="str">
        <f>IFERROR(_xll.RssMarket($A1185,"時価総額"),"")</f>
        <v/>
      </c>
      <c r="G1185" s="75" t="e">
        <f>T20D35746[[#This Row],[時価総額]]/T20D35746[[#This Row],[現在値]]</f>
        <v>#VALUE!</v>
      </c>
      <c r="H1185" s="20"/>
      <c r="I1185" s="38"/>
      <c r="J1185" s="20"/>
      <c r="K1185" s="33"/>
      <c r="N1185" s="89"/>
      <c r="O1185" s="125" t="e">
        <f>ROUND(
 ((IF(OR(R1185="",R1185&lt;=0),20,R1185)/20)
  *(L1185/15))
 /(IFERROR(IF(H1185&gt;0,H1185,15),15)/15)
 *100,0)</f>
        <v>#REF!</v>
      </c>
      <c r="P1185" s="125" t="e">
        <f>ROUND(((R1185/20)*(L1185/15)*(S1185/15)*(1+W1185/200))/(H1185/15)*100,0)</f>
        <v>#REF!</v>
      </c>
      <c r="Q1185" s="147" t="e">
        <f>T20D35746[[#This Row],[スコア⑤]]/T20D35746[[#This Row],[スコア③]]</f>
        <v>#REF!</v>
      </c>
      <c r="R1185" s="76" t="e">
        <f>#REF!+#REF!</f>
        <v>#REF!</v>
      </c>
      <c r="W1185" s="109" t="e">
        <f>(T20D35746[[#This Row],[現金及び預金（億）]]-T20D35746[[#This Row],[負債（億）]])/T20D35746[[#This Row],[総資産]]*100</f>
        <v>#DIV/0!</v>
      </c>
    </row>
    <row r="1186" spans="3:23" x14ac:dyDescent="0.25">
      <c r="C1186" s="71" t="str">
        <f>IFERROR(_xll.RssMarket($A1186,"市場部名称"),"")</f>
        <v/>
      </c>
      <c r="D1186" s="55"/>
      <c r="E1186" s="55" t="str">
        <f>IFERROR(_xll.RssMarket($A1186,"前日比"),"")</f>
        <v/>
      </c>
      <c r="F1186" s="75" t="str">
        <f>IFERROR(_xll.RssMarket($A1186,"時価総額"),"")</f>
        <v/>
      </c>
      <c r="G1186" s="75" t="e">
        <f>T20D35746[[#This Row],[時価総額]]/T20D35746[[#This Row],[現在値]]</f>
        <v>#VALUE!</v>
      </c>
      <c r="H1186" s="20"/>
      <c r="I1186" s="38"/>
      <c r="J1186" s="20"/>
      <c r="K1186" s="33"/>
      <c r="N1186" s="89"/>
      <c r="O1186" s="125" t="e">
        <f>ROUND(
 ((IF(OR(R1186="",R1186&lt;=0),20,R1186)/20)
  *(L1186/15))
 /(IFERROR(IF(H1186&gt;0,H1186,15),15)/15)
 *100,0)</f>
        <v>#REF!</v>
      </c>
      <c r="P1186" s="125" t="e">
        <f>ROUND(((R1186/20)*(L1186/15)*(S1186/15)*(1+W1186/200))/(H1186/15)*100,0)</f>
        <v>#REF!</v>
      </c>
      <c r="Q1186" s="147" t="e">
        <f>T20D35746[[#This Row],[スコア⑤]]/T20D35746[[#This Row],[スコア③]]</f>
        <v>#REF!</v>
      </c>
      <c r="R1186" s="76" t="e">
        <f>#REF!+#REF!</f>
        <v>#REF!</v>
      </c>
      <c r="W1186" s="109" t="e">
        <f>(T20D35746[[#This Row],[現金及び預金（億）]]-T20D35746[[#This Row],[負債（億）]])/T20D35746[[#This Row],[総資産]]*100</f>
        <v>#DIV/0!</v>
      </c>
    </row>
    <row r="1187" spans="3:23" x14ac:dyDescent="0.25">
      <c r="C1187" s="71" t="str">
        <f>IFERROR(_xll.RssMarket($A1187,"市場部名称"),"")</f>
        <v/>
      </c>
      <c r="D1187" s="55"/>
      <c r="E1187" s="55" t="str">
        <f>IFERROR(_xll.RssMarket($A1187,"前日比"),"")</f>
        <v/>
      </c>
      <c r="F1187" s="75" t="str">
        <f>IFERROR(_xll.RssMarket($A1187,"時価総額"),"")</f>
        <v/>
      </c>
      <c r="G1187" s="75" t="e">
        <f>T20D35746[[#This Row],[時価総額]]/T20D35746[[#This Row],[現在値]]</f>
        <v>#VALUE!</v>
      </c>
      <c r="H1187" s="20"/>
      <c r="I1187" s="38"/>
      <c r="J1187" s="20"/>
      <c r="K1187" s="33"/>
      <c r="N1187" s="89"/>
      <c r="O1187" s="125" t="e">
        <f>ROUND(
 ((IF(OR(R1187="",R1187&lt;=0),20,R1187)/20)
  *(L1187/15))
 /(IFERROR(IF(H1187&gt;0,H1187,15),15)/15)
 *100,0)</f>
        <v>#REF!</v>
      </c>
      <c r="P1187" s="125" t="e">
        <f>ROUND(((R1187/20)*(L1187/15)*(S1187/15)*(1+W1187/200))/(H1187/15)*100,0)</f>
        <v>#REF!</v>
      </c>
      <c r="Q1187" s="147" t="e">
        <f>T20D35746[[#This Row],[スコア⑤]]/T20D35746[[#This Row],[スコア③]]</f>
        <v>#REF!</v>
      </c>
      <c r="R1187" s="76" t="e">
        <f>#REF!+#REF!</f>
        <v>#REF!</v>
      </c>
      <c r="W1187" s="109" t="e">
        <f>(T20D35746[[#This Row],[現金及び預金（億）]]-T20D35746[[#This Row],[負債（億）]])/T20D35746[[#This Row],[総資産]]*100</f>
        <v>#DIV/0!</v>
      </c>
    </row>
    <row r="1188" spans="3:23" x14ac:dyDescent="0.25">
      <c r="C1188" s="71" t="str">
        <f>IFERROR(_xll.RssMarket($A1188,"市場部名称"),"")</f>
        <v/>
      </c>
      <c r="D1188" s="55"/>
      <c r="E1188" s="55" t="str">
        <f>IFERROR(_xll.RssMarket($A1188,"前日比"),"")</f>
        <v/>
      </c>
      <c r="F1188" s="75" t="str">
        <f>IFERROR(_xll.RssMarket($A1188,"時価総額"),"")</f>
        <v/>
      </c>
      <c r="G1188" s="75" t="e">
        <f>T20D35746[[#This Row],[時価総額]]/T20D35746[[#This Row],[現在値]]</f>
        <v>#VALUE!</v>
      </c>
      <c r="H1188" s="20"/>
      <c r="I1188" s="38"/>
      <c r="J1188" s="20"/>
      <c r="K1188" s="33"/>
      <c r="N1188" s="89"/>
      <c r="O1188" s="125" t="e">
        <f>ROUND(
 ((IF(OR(R1188="",R1188&lt;=0),20,R1188)/20)
  *(L1188/15))
 /(IFERROR(IF(H1188&gt;0,H1188,15),15)/15)
 *100,0)</f>
        <v>#REF!</v>
      </c>
      <c r="P1188" s="125" t="e">
        <f>ROUND(((R1188/20)*(L1188/15)*(S1188/15)*(1+W1188/200))/(H1188/15)*100,0)</f>
        <v>#REF!</v>
      </c>
      <c r="Q1188" s="147" t="e">
        <f>T20D35746[[#This Row],[スコア⑤]]/T20D35746[[#This Row],[スコア③]]</f>
        <v>#REF!</v>
      </c>
      <c r="R1188" s="76" t="e">
        <f>#REF!+#REF!</f>
        <v>#REF!</v>
      </c>
      <c r="W1188" s="109" t="e">
        <f>(T20D35746[[#This Row],[現金及び預金（億）]]-T20D35746[[#This Row],[負債（億）]])/T20D35746[[#This Row],[総資産]]*100</f>
        <v>#DIV/0!</v>
      </c>
    </row>
    <row r="1189" spans="3:23" x14ac:dyDescent="0.25">
      <c r="C1189" s="71" t="str">
        <f>IFERROR(_xll.RssMarket($A1189,"市場部名称"),"")</f>
        <v/>
      </c>
      <c r="D1189" s="55"/>
      <c r="E1189" s="55" t="str">
        <f>IFERROR(_xll.RssMarket($A1189,"前日比"),"")</f>
        <v/>
      </c>
      <c r="F1189" s="75" t="str">
        <f>IFERROR(_xll.RssMarket($A1189,"時価総額"),"")</f>
        <v/>
      </c>
      <c r="G1189" s="75" t="e">
        <f>T20D35746[[#This Row],[時価総額]]/T20D35746[[#This Row],[現在値]]</f>
        <v>#VALUE!</v>
      </c>
      <c r="H1189" s="20"/>
      <c r="I1189" s="38"/>
      <c r="J1189" s="20"/>
      <c r="K1189" s="33"/>
      <c r="N1189" s="89"/>
      <c r="O1189" s="125" t="e">
        <f>ROUND(
 ((IF(OR(R1189="",R1189&lt;=0),20,R1189)/20)
  *(L1189/15))
 /(IFERROR(IF(H1189&gt;0,H1189,15),15)/15)
 *100,0)</f>
        <v>#REF!</v>
      </c>
      <c r="P1189" s="125" t="e">
        <f>ROUND(((R1189/20)*(L1189/15)*(S1189/15)*(1+W1189/200))/(H1189/15)*100,0)</f>
        <v>#REF!</v>
      </c>
      <c r="Q1189" s="147" t="e">
        <f>T20D35746[[#This Row],[スコア⑤]]/T20D35746[[#This Row],[スコア③]]</f>
        <v>#REF!</v>
      </c>
      <c r="R1189" s="76" t="e">
        <f>#REF!+#REF!</f>
        <v>#REF!</v>
      </c>
      <c r="W1189" s="109" t="e">
        <f>(T20D35746[[#This Row],[現金及び預金（億）]]-T20D35746[[#This Row],[負債（億）]])/T20D35746[[#This Row],[総資産]]*100</f>
        <v>#DIV/0!</v>
      </c>
    </row>
    <row r="1190" spans="3:23" x14ac:dyDescent="0.25">
      <c r="C1190" s="71" t="str">
        <f>IFERROR(_xll.RssMarket($A1190,"市場部名称"),"")</f>
        <v/>
      </c>
      <c r="D1190" s="55"/>
      <c r="E1190" s="55" t="str">
        <f>IFERROR(_xll.RssMarket($A1190,"前日比"),"")</f>
        <v/>
      </c>
      <c r="F1190" s="75" t="str">
        <f>IFERROR(_xll.RssMarket($A1190,"時価総額"),"")</f>
        <v/>
      </c>
      <c r="G1190" s="75" t="e">
        <f>T20D35746[[#This Row],[時価総額]]/T20D35746[[#This Row],[現在値]]</f>
        <v>#VALUE!</v>
      </c>
      <c r="H1190" s="20"/>
      <c r="I1190" s="38"/>
      <c r="J1190" s="20"/>
      <c r="K1190" s="33"/>
      <c r="N1190" s="89"/>
      <c r="O1190" s="125" t="e">
        <f>ROUND(
 ((IF(OR(R1190="",R1190&lt;=0),20,R1190)/20)
  *(L1190/15))
 /(IFERROR(IF(H1190&gt;0,H1190,15),15)/15)
 *100,0)</f>
        <v>#REF!</v>
      </c>
      <c r="P1190" s="125" t="e">
        <f>ROUND(((R1190/20)*(L1190/15)*(S1190/15)*(1+W1190/200))/(H1190/15)*100,0)</f>
        <v>#REF!</v>
      </c>
      <c r="Q1190" s="147" t="e">
        <f>T20D35746[[#This Row],[スコア⑤]]/T20D35746[[#This Row],[スコア③]]</f>
        <v>#REF!</v>
      </c>
      <c r="R1190" s="76" t="e">
        <f>#REF!+#REF!</f>
        <v>#REF!</v>
      </c>
      <c r="W1190" s="109" t="e">
        <f>(T20D35746[[#This Row],[現金及び預金（億）]]-T20D35746[[#This Row],[負債（億）]])/T20D35746[[#This Row],[総資産]]*100</f>
        <v>#DIV/0!</v>
      </c>
    </row>
    <row r="1191" spans="3:23" x14ac:dyDescent="0.25">
      <c r="C1191" s="71" t="str">
        <f>IFERROR(_xll.RssMarket($A1191,"市場部名称"),"")</f>
        <v/>
      </c>
      <c r="D1191" s="55"/>
      <c r="E1191" s="55" t="str">
        <f>IFERROR(_xll.RssMarket($A1191,"前日比"),"")</f>
        <v/>
      </c>
      <c r="F1191" s="75" t="str">
        <f>IFERROR(_xll.RssMarket($A1191,"時価総額"),"")</f>
        <v/>
      </c>
      <c r="G1191" s="75" t="e">
        <f>T20D35746[[#This Row],[時価総額]]/T20D35746[[#This Row],[現在値]]</f>
        <v>#VALUE!</v>
      </c>
      <c r="H1191" s="20"/>
      <c r="I1191" s="38"/>
      <c r="J1191" s="20"/>
      <c r="K1191" s="33"/>
      <c r="N1191" s="89"/>
      <c r="O1191" s="125" t="e">
        <f>ROUND(
 ((IF(OR(R1191="",R1191&lt;=0),20,R1191)/20)
  *(L1191/15))
 /(IFERROR(IF(H1191&gt;0,H1191,15),15)/15)
 *100,0)</f>
        <v>#REF!</v>
      </c>
      <c r="P1191" s="125" t="e">
        <f>ROUND(((R1191/20)*(L1191/15)*(S1191/15)*(1+W1191/200))/(H1191/15)*100,0)</f>
        <v>#REF!</v>
      </c>
      <c r="Q1191" s="147" t="e">
        <f>T20D35746[[#This Row],[スコア⑤]]/T20D35746[[#This Row],[スコア③]]</f>
        <v>#REF!</v>
      </c>
      <c r="R1191" s="76" t="e">
        <f>#REF!+#REF!</f>
        <v>#REF!</v>
      </c>
      <c r="W1191" s="109" t="e">
        <f>(T20D35746[[#This Row],[現金及び預金（億）]]-T20D35746[[#This Row],[負債（億）]])/T20D35746[[#This Row],[総資産]]*100</f>
        <v>#DIV/0!</v>
      </c>
    </row>
    <row r="1192" spans="3:23" x14ac:dyDescent="0.25">
      <c r="C1192" s="71" t="str">
        <f>IFERROR(_xll.RssMarket($A1192,"市場部名称"),"")</f>
        <v/>
      </c>
      <c r="D1192" s="55"/>
      <c r="E1192" s="55" t="str">
        <f>IFERROR(_xll.RssMarket($A1192,"前日比"),"")</f>
        <v/>
      </c>
      <c r="F1192" s="75" t="str">
        <f>IFERROR(_xll.RssMarket($A1192,"時価総額"),"")</f>
        <v/>
      </c>
      <c r="G1192" s="75" t="e">
        <f>T20D35746[[#This Row],[時価総額]]/T20D35746[[#This Row],[現在値]]</f>
        <v>#VALUE!</v>
      </c>
      <c r="H1192" s="20"/>
      <c r="I1192" s="38"/>
      <c r="J1192" s="20"/>
      <c r="K1192" s="33"/>
      <c r="N1192" s="89"/>
      <c r="O1192" s="125" t="e">
        <f>ROUND(
 ((IF(OR(R1192="",R1192&lt;=0),20,R1192)/20)
  *(L1192/15))
 /(IFERROR(IF(H1192&gt;0,H1192,15),15)/15)
 *100,0)</f>
        <v>#REF!</v>
      </c>
      <c r="P1192" s="125" t="e">
        <f>ROUND(((R1192/20)*(L1192/15)*(S1192/15)*(1+W1192/200))/(H1192/15)*100,0)</f>
        <v>#REF!</v>
      </c>
      <c r="Q1192" s="147" t="e">
        <f>T20D35746[[#This Row],[スコア⑤]]/T20D35746[[#This Row],[スコア③]]</f>
        <v>#REF!</v>
      </c>
      <c r="R1192" s="76" t="e">
        <f>#REF!+#REF!</f>
        <v>#REF!</v>
      </c>
      <c r="W1192" s="109" t="e">
        <f>(T20D35746[[#This Row],[現金及び預金（億）]]-T20D35746[[#This Row],[負債（億）]])/T20D35746[[#This Row],[総資産]]*100</f>
        <v>#DIV/0!</v>
      </c>
    </row>
    <row r="1193" spans="3:23" x14ac:dyDescent="0.25">
      <c r="C1193" s="71" t="str">
        <f>IFERROR(_xll.RssMarket($A1193,"市場部名称"),"")</f>
        <v/>
      </c>
      <c r="D1193" s="55"/>
      <c r="E1193" s="55" t="str">
        <f>IFERROR(_xll.RssMarket($A1193,"前日比"),"")</f>
        <v/>
      </c>
      <c r="F1193" s="75" t="str">
        <f>IFERROR(_xll.RssMarket($A1193,"時価総額"),"")</f>
        <v/>
      </c>
      <c r="G1193" s="75" t="e">
        <f>T20D35746[[#This Row],[時価総額]]/T20D35746[[#This Row],[現在値]]</f>
        <v>#VALUE!</v>
      </c>
      <c r="H1193" s="20"/>
      <c r="I1193" s="38"/>
      <c r="J1193" s="20"/>
      <c r="K1193" s="33"/>
      <c r="N1193" s="89"/>
      <c r="O1193" s="125" t="e">
        <f>ROUND(
 ((IF(OR(R1193="",R1193&lt;=0),20,R1193)/20)
  *(L1193/15))
 /(IFERROR(IF(H1193&gt;0,H1193,15),15)/15)
 *100,0)</f>
        <v>#REF!</v>
      </c>
      <c r="P1193" s="125" t="e">
        <f>ROUND(((R1193/20)*(L1193/15)*(S1193/15)*(1+W1193/200))/(H1193/15)*100,0)</f>
        <v>#REF!</v>
      </c>
      <c r="Q1193" s="147" t="e">
        <f>T20D35746[[#This Row],[スコア⑤]]/T20D35746[[#This Row],[スコア③]]</f>
        <v>#REF!</v>
      </c>
      <c r="R1193" s="76" t="e">
        <f>#REF!+#REF!</f>
        <v>#REF!</v>
      </c>
      <c r="W1193" s="109" t="e">
        <f>(T20D35746[[#This Row],[現金及び預金（億）]]-T20D35746[[#This Row],[負債（億）]])/T20D35746[[#This Row],[総資産]]*100</f>
        <v>#DIV/0!</v>
      </c>
    </row>
    <row r="1194" spans="3:23" x14ac:dyDescent="0.25">
      <c r="C1194" s="71" t="str">
        <f>IFERROR(_xll.RssMarket($A1194,"市場部名称"),"")</f>
        <v/>
      </c>
      <c r="D1194" s="55"/>
      <c r="E1194" s="55" t="str">
        <f>IFERROR(_xll.RssMarket($A1194,"前日比"),"")</f>
        <v/>
      </c>
      <c r="F1194" s="75" t="str">
        <f>IFERROR(_xll.RssMarket($A1194,"時価総額"),"")</f>
        <v/>
      </c>
      <c r="G1194" s="75" t="e">
        <f>T20D35746[[#This Row],[時価総額]]/T20D35746[[#This Row],[現在値]]</f>
        <v>#VALUE!</v>
      </c>
      <c r="H1194" s="20"/>
      <c r="I1194" s="38"/>
      <c r="J1194" s="20"/>
      <c r="K1194" s="33"/>
      <c r="N1194" s="89"/>
      <c r="O1194" s="125" t="e">
        <f>ROUND(
 ((IF(OR(R1194="",R1194&lt;=0),20,R1194)/20)
  *(L1194/15))
 /(IFERROR(IF(H1194&gt;0,H1194,15),15)/15)
 *100,0)</f>
        <v>#REF!</v>
      </c>
      <c r="P1194" s="125" t="e">
        <f>ROUND(((R1194/20)*(L1194/15)*(S1194/15)*(1+W1194/200))/(H1194/15)*100,0)</f>
        <v>#REF!</v>
      </c>
      <c r="Q1194" s="147" t="e">
        <f>T20D35746[[#This Row],[スコア⑤]]/T20D35746[[#This Row],[スコア③]]</f>
        <v>#REF!</v>
      </c>
      <c r="R1194" s="76" t="e">
        <f>#REF!+#REF!</f>
        <v>#REF!</v>
      </c>
      <c r="W1194" s="109" t="e">
        <f>(T20D35746[[#This Row],[現金及び預金（億）]]-T20D35746[[#This Row],[負債（億）]])/T20D35746[[#This Row],[総資産]]*100</f>
        <v>#DIV/0!</v>
      </c>
    </row>
    <row r="1195" spans="3:23" x14ac:dyDescent="0.25">
      <c r="C1195" s="71" t="str">
        <f>IFERROR(_xll.RssMarket($A1195,"市場部名称"),"")</f>
        <v/>
      </c>
      <c r="D1195" s="55"/>
      <c r="E1195" s="55" t="str">
        <f>IFERROR(_xll.RssMarket($A1195,"前日比"),"")</f>
        <v/>
      </c>
      <c r="F1195" s="75" t="str">
        <f>IFERROR(_xll.RssMarket($A1195,"時価総額"),"")</f>
        <v/>
      </c>
      <c r="G1195" s="75" t="e">
        <f>T20D35746[[#This Row],[時価総額]]/T20D35746[[#This Row],[現在値]]</f>
        <v>#VALUE!</v>
      </c>
      <c r="H1195" s="20"/>
      <c r="I1195" s="38"/>
      <c r="J1195" s="20"/>
      <c r="K1195" s="33"/>
      <c r="N1195" s="89"/>
      <c r="O1195" s="125" t="e">
        <f>ROUND(
 ((IF(OR(R1195="",R1195&lt;=0),20,R1195)/20)
  *(L1195/15))
 /(IFERROR(IF(H1195&gt;0,H1195,15),15)/15)
 *100,0)</f>
        <v>#REF!</v>
      </c>
      <c r="P1195" s="125" t="e">
        <f>ROUND(((R1195/20)*(L1195/15)*(S1195/15)*(1+W1195/200))/(H1195/15)*100,0)</f>
        <v>#REF!</v>
      </c>
      <c r="Q1195" s="147" t="e">
        <f>T20D35746[[#This Row],[スコア⑤]]/T20D35746[[#This Row],[スコア③]]</f>
        <v>#REF!</v>
      </c>
      <c r="R1195" s="76" t="e">
        <f>#REF!+#REF!</f>
        <v>#REF!</v>
      </c>
      <c r="W1195" s="109" t="e">
        <f>(T20D35746[[#This Row],[現金及び預金（億）]]-T20D35746[[#This Row],[負債（億）]])/T20D35746[[#This Row],[総資産]]*100</f>
        <v>#DIV/0!</v>
      </c>
    </row>
    <row r="1196" spans="3:23" x14ac:dyDescent="0.25">
      <c r="C1196" s="71" t="str">
        <f>IFERROR(_xll.RssMarket($A1196,"市場部名称"),"")</f>
        <v/>
      </c>
      <c r="D1196" s="55"/>
      <c r="E1196" s="55" t="str">
        <f>IFERROR(_xll.RssMarket($A1196,"前日比"),"")</f>
        <v/>
      </c>
      <c r="F1196" s="75" t="str">
        <f>IFERROR(_xll.RssMarket($A1196,"時価総額"),"")</f>
        <v/>
      </c>
      <c r="G1196" s="75" t="e">
        <f>T20D35746[[#This Row],[時価総額]]/T20D35746[[#This Row],[現在値]]</f>
        <v>#VALUE!</v>
      </c>
      <c r="H1196" s="20"/>
      <c r="I1196" s="38"/>
      <c r="J1196" s="20"/>
      <c r="K1196" s="33"/>
      <c r="N1196" s="89"/>
      <c r="O1196" s="125" t="e">
        <f>ROUND(
 ((IF(OR(R1196="",R1196&lt;=0),20,R1196)/20)
  *(L1196/15))
 /(IFERROR(IF(H1196&gt;0,H1196,15),15)/15)
 *100,0)</f>
        <v>#REF!</v>
      </c>
      <c r="P1196" s="125" t="e">
        <f>ROUND(((R1196/20)*(L1196/15)*(S1196/15)*(1+W1196/200))/(H1196/15)*100,0)</f>
        <v>#REF!</v>
      </c>
      <c r="Q1196" s="147" t="e">
        <f>T20D35746[[#This Row],[スコア⑤]]/T20D35746[[#This Row],[スコア③]]</f>
        <v>#REF!</v>
      </c>
      <c r="R1196" s="76" t="e">
        <f>#REF!+#REF!</f>
        <v>#REF!</v>
      </c>
      <c r="W1196" s="109" t="e">
        <f>(T20D35746[[#This Row],[現金及び預金（億）]]-T20D35746[[#This Row],[負債（億）]])/T20D35746[[#This Row],[総資産]]*100</f>
        <v>#DIV/0!</v>
      </c>
    </row>
    <row r="1197" spans="3:23" x14ac:dyDescent="0.25">
      <c r="C1197" s="71" t="str">
        <f>IFERROR(_xll.RssMarket($A1197,"市場部名称"),"")</f>
        <v/>
      </c>
      <c r="D1197" s="55"/>
      <c r="E1197" s="55" t="str">
        <f>IFERROR(_xll.RssMarket($A1197,"前日比"),"")</f>
        <v/>
      </c>
      <c r="F1197" s="75" t="str">
        <f>IFERROR(_xll.RssMarket($A1197,"時価総額"),"")</f>
        <v/>
      </c>
      <c r="G1197" s="75" t="e">
        <f>T20D35746[[#This Row],[時価総額]]/T20D35746[[#This Row],[現在値]]</f>
        <v>#VALUE!</v>
      </c>
      <c r="H1197" s="20"/>
      <c r="I1197" s="38"/>
      <c r="J1197" s="20"/>
      <c r="K1197" s="33"/>
      <c r="N1197" s="89"/>
      <c r="O1197" s="125" t="e">
        <f>ROUND(
 ((IF(OR(R1197="",R1197&lt;=0),20,R1197)/20)
  *(L1197/15))
 /(IFERROR(IF(H1197&gt;0,H1197,15),15)/15)
 *100,0)</f>
        <v>#REF!</v>
      </c>
      <c r="P1197" s="125" t="e">
        <f>ROUND(((R1197/20)*(L1197/15)*(S1197/15)*(1+W1197/200))/(H1197/15)*100,0)</f>
        <v>#REF!</v>
      </c>
      <c r="Q1197" s="147" t="e">
        <f>T20D35746[[#This Row],[スコア⑤]]/T20D35746[[#This Row],[スコア③]]</f>
        <v>#REF!</v>
      </c>
      <c r="R1197" s="76" t="e">
        <f>#REF!+#REF!</f>
        <v>#REF!</v>
      </c>
      <c r="W1197" s="109" t="e">
        <f>(T20D35746[[#This Row],[現金及び預金（億）]]-T20D35746[[#This Row],[負債（億）]])/T20D35746[[#This Row],[総資産]]*100</f>
        <v>#DIV/0!</v>
      </c>
    </row>
    <row r="1198" spans="3:23" x14ac:dyDescent="0.25">
      <c r="C1198" s="71" t="str">
        <f>IFERROR(_xll.RssMarket($A1198,"市場部名称"),"")</f>
        <v/>
      </c>
      <c r="D1198" s="55"/>
      <c r="E1198" s="55" t="str">
        <f>IFERROR(_xll.RssMarket($A1198,"前日比"),"")</f>
        <v/>
      </c>
      <c r="F1198" s="75" t="str">
        <f>IFERROR(_xll.RssMarket($A1198,"時価総額"),"")</f>
        <v/>
      </c>
      <c r="G1198" s="75" t="e">
        <f>T20D35746[[#This Row],[時価総額]]/T20D35746[[#This Row],[現在値]]</f>
        <v>#VALUE!</v>
      </c>
      <c r="H1198" s="20"/>
      <c r="I1198" s="38"/>
      <c r="J1198" s="20"/>
      <c r="K1198" s="33"/>
      <c r="N1198" s="89"/>
      <c r="O1198" s="125" t="e">
        <f>ROUND(
 ((IF(OR(R1198="",R1198&lt;=0),20,R1198)/20)
  *(L1198/15))
 /(IFERROR(IF(H1198&gt;0,H1198,15),15)/15)
 *100,0)</f>
        <v>#REF!</v>
      </c>
      <c r="P1198" s="125" t="e">
        <f>ROUND(((R1198/20)*(L1198/15)*(S1198/15)*(1+W1198/200))/(H1198/15)*100,0)</f>
        <v>#REF!</v>
      </c>
      <c r="Q1198" s="147" t="e">
        <f>T20D35746[[#This Row],[スコア⑤]]/T20D35746[[#This Row],[スコア③]]</f>
        <v>#REF!</v>
      </c>
      <c r="R1198" s="76" t="e">
        <f>#REF!+#REF!</f>
        <v>#REF!</v>
      </c>
      <c r="W1198" s="109" t="e">
        <f>(T20D35746[[#This Row],[現金及び預金（億）]]-T20D35746[[#This Row],[負債（億）]])/T20D35746[[#This Row],[総資産]]*100</f>
        <v>#DIV/0!</v>
      </c>
    </row>
    <row r="1199" spans="3:23" x14ac:dyDescent="0.25">
      <c r="C1199" s="71" t="str">
        <f>IFERROR(_xll.RssMarket($A1199,"市場部名称"),"")</f>
        <v/>
      </c>
      <c r="D1199" s="55"/>
      <c r="E1199" s="55" t="str">
        <f>IFERROR(_xll.RssMarket($A1199,"前日比"),"")</f>
        <v/>
      </c>
      <c r="F1199" s="75" t="str">
        <f>IFERROR(_xll.RssMarket($A1199,"時価総額"),"")</f>
        <v/>
      </c>
      <c r="G1199" s="75" t="e">
        <f>T20D35746[[#This Row],[時価総額]]/T20D35746[[#This Row],[現在値]]</f>
        <v>#VALUE!</v>
      </c>
      <c r="H1199" s="20"/>
      <c r="I1199" s="38"/>
      <c r="J1199" s="20"/>
      <c r="K1199" s="33"/>
      <c r="N1199" s="89"/>
      <c r="O1199" s="125" t="e">
        <f>ROUND(
 ((IF(OR(R1199="",R1199&lt;=0),20,R1199)/20)
  *(L1199/15))
 /(IFERROR(IF(H1199&gt;0,H1199,15),15)/15)
 *100,0)</f>
        <v>#REF!</v>
      </c>
      <c r="P1199" s="125" t="e">
        <f>ROUND(((R1199/20)*(L1199/15)*(S1199/15)*(1+W1199/200))/(H1199/15)*100,0)</f>
        <v>#REF!</v>
      </c>
      <c r="Q1199" s="147" t="e">
        <f>T20D35746[[#This Row],[スコア⑤]]/T20D35746[[#This Row],[スコア③]]</f>
        <v>#REF!</v>
      </c>
      <c r="R1199" s="76" t="e">
        <f>#REF!+#REF!</f>
        <v>#REF!</v>
      </c>
      <c r="W1199" s="109" t="e">
        <f>(T20D35746[[#This Row],[現金及び預金（億）]]-T20D35746[[#This Row],[負債（億）]])/T20D35746[[#This Row],[総資産]]*100</f>
        <v>#DIV/0!</v>
      </c>
    </row>
    <row r="1200" spans="3:23" x14ac:dyDescent="0.25">
      <c r="C1200" s="71" t="str">
        <f>IFERROR(_xll.RssMarket($A1200,"市場部名称"),"")</f>
        <v/>
      </c>
      <c r="D1200" s="55"/>
      <c r="E1200" s="55" t="str">
        <f>IFERROR(_xll.RssMarket($A1200,"前日比"),"")</f>
        <v/>
      </c>
      <c r="F1200" s="75" t="str">
        <f>IFERROR(_xll.RssMarket($A1200,"時価総額"),"")</f>
        <v/>
      </c>
      <c r="G1200" s="75" t="e">
        <f>T20D35746[[#This Row],[時価総額]]/T20D35746[[#This Row],[現在値]]</f>
        <v>#VALUE!</v>
      </c>
      <c r="H1200" s="20"/>
      <c r="I1200" s="38"/>
      <c r="J1200" s="20"/>
      <c r="K1200" s="33"/>
      <c r="N1200" s="89"/>
      <c r="O1200" s="125" t="e">
        <f>ROUND(
 ((IF(OR(R1200="",R1200&lt;=0),20,R1200)/20)
  *(L1200/15))
 /(IFERROR(IF(H1200&gt;0,H1200,15),15)/15)
 *100,0)</f>
        <v>#REF!</v>
      </c>
      <c r="P1200" s="125" t="e">
        <f>ROUND(((R1200/20)*(L1200/15)*(S1200/15)*(1+W1200/200))/(H1200/15)*100,0)</f>
        <v>#REF!</v>
      </c>
      <c r="Q1200" s="147" t="e">
        <f>T20D35746[[#This Row],[スコア⑤]]/T20D35746[[#This Row],[スコア③]]</f>
        <v>#REF!</v>
      </c>
      <c r="R1200" s="76" t="e">
        <f>#REF!+#REF!</f>
        <v>#REF!</v>
      </c>
      <c r="W1200" s="109" t="e">
        <f>(T20D35746[[#This Row],[現金及び預金（億）]]-T20D35746[[#This Row],[負債（億）]])/T20D35746[[#This Row],[総資産]]*100</f>
        <v>#DIV/0!</v>
      </c>
    </row>
    <row r="1201" spans="3:23" x14ac:dyDescent="0.25">
      <c r="C1201" s="71" t="str">
        <f>IFERROR(_xll.RssMarket($A1201,"市場部名称"),"")</f>
        <v/>
      </c>
      <c r="D1201" s="55"/>
      <c r="E1201" s="55" t="str">
        <f>IFERROR(_xll.RssMarket($A1201,"前日比"),"")</f>
        <v/>
      </c>
      <c r="F1201" s="75" t="str">
        <f>IFERROR(_xll.RssMarket($A1201,"時価総額"),"")</f>
        <v/>
      </c>
      <c r="G1201" s="75" t="e">
        <f>T20D35746[[#This Row],[時価総額]]/T20D35746[[#This Row],[現在値]]</f>
        <v>#VALUE!</v>
      </c>
      <c r="H1201" s="20"/>
      <c r="I1201" s="38"/>
      <c r="J1201" s="20"/>
      <c r="K1201" s="33"/>
      <c r="N1201" s="89"/>
      <c r="O1201" s="125" t="e">
        <f>ROUND(
 ((IF(OR(R1201="",R1201&lt;=0),20,R1201)/20)
  *(L1201/15))
 /(IFERROR(IF(H1201&gt;0,H1201,15),15)/15)
 *100,0)</f>
        <v>#REF!</v>
      </c>
      <c r="P1201" s="125" t="e">
        <f>ROUND(((R1201/20)*(L1201/15)*(S1201/15)*(1+W1201/200))/(H1201/15)*100,0)</f>
        <v>#REF!</v>
      </c>
      <c r="Q1201" s="147" t="e">
        <f>T20D35746[[#This Row],[スコア⑤]]/T20D35746[[#This Row],[スコア③]]</f>
        <v>#REF!</v>
      </c>
      <c r="R1201" s="76" t="e">
        <f>#REF!+#REF!</f>
        <v>#REF!</v>
      </c>
      <c r="W1201" s="109" t="e">
        <f>(T20D35746[[#This Row],[現金及び預金（億）]]-T20D35746[[#This Row],[負債（億）]])/T20D35746[[#This Row],[総資産]]*100</f>
        <v>#DIV/0!</v>
      </c>
    </row>
    <row r="1202" spans="3:23" x14ac:dyDescent="0.25">
      <c r="C1202" s="71" t="str">
        <f>IFERROR(_xll.RssMarket($A1202,"市場部名称"),"")</f>
        <v/>
      </c>
      <c r="D1202" s="55"/>
      <c r="E1202" s="55" t="str">
        <f>IFERROR(_xll.RssMarket($A1202,"前日比"),"")</f>
        <v/>
      </c>
      <c r="F1202" s="75" t="str">
        <f>IFERROR(_xll.RssMarket($A1202,"時価総額"),"")</f>
        <v/>
      </c>
      <c r="G1202" s="75" t="e">
        <f>T20D35746[[#This Row],[時価総額]]/T20D35746[[#This Row],[現在値]]</f>
        <v>#VALUE!</v>
      </c>
      <c r="H1202" s="20"/>
      <c r="I1202" s="38"/>
      <c r="J1202" s="20"/>
      <c r="K1202" s="33"/>
      <c r="N1202" s="89"/>
      <c r="O1202" s="125" t="e">
        <f>ROUND(
 ((IF(OR(R1202="",R1202&lt;=0),20,R1202)/20)
  *(L1202/15))
 /(IFERROR(IF(H1202&gt;0,H1202,15),15)/15)
 *100,0)</f>
        <v>#REF!</v>
      </c>
      <c r="P1202" s="125" t="e">
        <f>ROUND(((R1202/20)*(L1202/15)*(S1202/15)*(1+W1202/200))/(H1202/15)*100,0)</f>
        <v>#REF!</v>
      </c>
      <c r="Q1202" s="147" t="e">
        <f>T20D35746[[#This Row],[スコア⑤]]/T20D35746[[#This Row],[スコア③]]</f>
        <v>#REF!</v>
      </c>
      <c r="R1202" s="76" t="e">
        <f>#REF!+#REF!</f>
        <v>#REF!</v>
      </c>
      <c r="W1202" s="109" t="e">
        <f>(T20D35746[[#This Row],[現金及び預金（億）]]-T20D35746[[#This Row],[負債（億）]])/T20D35746[[#This Row],[総資産]]*100</f>
        <v>#DIV/0!</v>
      </c>
    </row>
    <row r="1203" spans="3:23" x14ac:dyDescent="0.25">
      <c r="C1203" s="71" t="str">
        <f>IFERROR(_xll.RssMarket($A1203,"市場部名称"),"")</f>
        <v/>
      </c>
      <c r="D1203" s="55"/>
      <c r="E1203" s="55" t="str">
        <f>IFERROR(_xll.RssMarket($A1203,"前日比"),"")</f>
        <v/>
      </c>
      <c r="F1203" s="75" t="str">
        <f>IFERROR(_xll.RssMarket($A1203,"時価総額"),"")</f>
        <v/>
      </c>
      <c r="G1203" s="75" t="e">
        <f>T20D35746[[#This Row],[時価総額]]/T20D35746[[#This Row],[現在値]]</f>
        <v>#VALUE!</v>
      </c>
      <c r="H1203" s="20"/>
      <c r="I1203" s="38"/>
      <c r="J1203" s="20"/>
      <c r="K1203" s="33"/>
      <c r="N1203" s="89"/>
      <c r="O1203" s="125" t="e">
        <f>ROUND(
 ((IF(OR(R1203="",R1203&lt;=0),20,R1203)/20)
  *(L1203/15))
 /(IFERROR(IF(H1203&gt;0,H1203,15),15)/15)
 *100,0)</f>
        <v>#REF!</v>
      </c>
      <c r="P1203" s="125" t="e">
        <f>ROUND(((R1203/20)*(L1203/15)*(S1203/15)*(1+W1203/200))/(H1203/15)*100,0)</f>
        <v>#REF!</v>
      </c>
      <c r="Q1203" s="147" t="e">
        <f>T20D35746[[#This Row],[スコア⑤]]/T20D35746[[#This Row],[スコア③]]</f>
        <v>#REF!</v>
      </c>
      <c r="R1203" s="76" t="e">
        <f>#REF!+#REF!</f>
        <v>#REF!</v>
      </c>
      <c r="W1203" s="109" t="e">
        <f>(T20D35746[[#This Row],[現金及び預金（億）]]-T20D35746[[#This Row],[負債（億）]])/T20D35746[[#This Row],[総資産]]*100</f>
        <v>#DIV/0!</v>
      </c>
    </row>
    <row r="1204" spans="3:23" x14ac:dyDescent="0.25">
      <c r="C1204" s="71" t="str">
        <f>IFERROR(_xll.RssMarket($A1204,"市場部名称"),"")</f>
        <v/>
      </c>
      <c r="D1204" s="55"/>
      <c r="E1204" s="55" t="str">
        <f>IFERROR(_xll.RssMarket($A1204,"前日比"),"")</f>
        <v/>
      </c>
      <c r="F1204" s="75" t="str">
        <f>IFERROR(_xll.RssMarket($A1204,"時価総額"),"")</f>
        <v/>
      </c>
      <c r="G1204" s="75" t="e">
        <f>T20D35746[[#This Row],[時価総額]]/T20D35746[[#This Row],[現在値]]</f>
        <v>#VALUE!</v>
      </c>
      <c r="H1204" s="20"/>
      <c r="I1204" s="38"/>
      <c r="J1204" s="20"/>
      <c r="K1204" s="33"/>
      <c r="N1204" s="89"/>
      <c r="O1204" s="125" t="e">
        <f>ROUND(
 ((IF(OR(R1204="",R1204&lt;=0),20,R1204)/20)
  *(L1204/15))
 /(IFERROR(IF(H1204&gt;0,H1204,15),15)/15)
 *100,0)</f>
        <v>#REF!</v>
      </c>
      <c r="P1204" s="125" t="e">
        <f>ROUND(((R1204/20)*(L1204/15)*(S1204/15)*(1+W1204/200))/(H1204/15)*100,0)</f>
        <v>#REF!</v>
      </c>
      <c r="Q1204" s="147" t="e">
        <f>T20D35746[[#This Row],[スコア⑤]]/T20D35746[[#This Row],[スコア③]]</f>
        <v>#REF!</v>
      </c>
      <c r="R1204" s="76" t="e">
        <f>#REF!+#REF!</f>
        <v>#REF!</v>
      </c>
      <c r="W1204" s="109" t="e">
        <f>(T20D35746[[#This Row],[現金及び預金（億）]]-T20D35746[[#This Row],[負債（億）]])/T20D35746[[#This Row],[総資産]]*100</f>
        <v>#DIV/0!</v>
      </c>
    </row>
    <row r="1205" spans="3:23" x14ac:dyDescent="0.25">
      <c r="C1205" s="71" t="str">
        <f>IFERROR(_xll.RssMarket($A1205,"市場部名称"),"")</f>
        <v/>
      </c>
      <c r="D1205" s="55"/>
      <c r="E1205" s="55" t="str">
        <f>IFERROR(_xll.RssMarket($A1205,"前日比"),"")</f>
        <v/>
      </c>
      <c r="F1205" s="75" t="str">
        <f>IFERROR(_xll.RssMarket($A1205,"時価総額"),"")</f>
        <v/>
      </c>
      <c r="G1205" s="75" t="e">
        <f>T20D35746[[#This Row],[時価総額]]/T20D35746[[#This Row],[現在値]]</f>
        <v>#VALUE!</v>
      </c>
      <c r="H1205" s="20"/>
      <c r="I1205" s="38"/>
      <c r="J1205" s="20"/>
      <c r="K1205" s="33"/>
      <c r="N1205" s="89"/>
      <c r="O1205" s="125" t="e">
        <f>ROUND(
 ((IF(OR(R1205="",R1205&lt;=0),20,R1205)/20)
  *(L1205/15))
 /(IFERROR(IF(H1205&gt;0,H1205,15),15)/15)
 *100,0)</f>
        <v>#REF!</v>
      </c>
      <c r="P1205" s="125" t="e">
        <f>ROUND(((R1205/20)*(L1205/15)*(S1205/15)*(1+W1205/200))/(H1205/15)*100,0)</f>
        <v>#REF!</v>
      </c>
      <c r="Q1205" s="147" t="e">
        <f>T20D35746[[#This Row],[スコア⑤]]/T20D35746[[#This Row],[スコア③]]</f>
        <v>#REF!</v>
      </c>
      <c r="R1205" s="76" t="e">
        <f>#REF!+#REF!</f>
        <v>#REF!</v>
      </c>
      <c r="W1205" s="109" t="e">
        <f>(T20D35746[[#This Row],[現金及び預金（億）]]-T20D35746[[#This Row],[負債（億）]])/T20D35746[[#This Row],[総資産]]*100</f>
        <v>#DIV/0!</v>
      </c>
    </row>
    <row r="1206" spans="3:23" x14ac:dyDescent="0.25">
      <c r="C1206" s="71" t="str">
        <f>IFERROR(_xll.RssMarket($A1206,"市場部名称"),"")</f>
        <v/>
      </c>
      <c r="D1206" s="55"/>
      <c r="E1206" s="55" t="str">
        <f>IFERROR(_xll.RssMarket($A1206,"前日比"),"")</f>
        <v/>
      </c>
      <c r="F1206" s="75" t="str">
        <f>IFERROR(_xll.RssMarket($A1206,"時価総額"),"")</f>
        <v/>
      </c>
      <c r="G1206" s="75" t="e">
        <f>T20D35746[[#This Row],[時価総額]]/T20D35746[[#This Row],[現在値]]</f>
        <v>#VALUE!</v>
      </c>
      <c r="H1206" s="20"/>
      <c r="I1206" s="38"/>
      <c r="J1206" s="20"/>
      <c r="K1206" s="33"/>
      <c r="N1206" s="89"/>
      <c r="O1206" s="125" t="e">
        <f>ROUND(
 ((IF(OR(R1206="",R1206&lt;=0),20,R1206)/20)
  *(L1206/15))
 /(IFERROR(IF(H1206&gt;0,H1206,15),15)/15)
 *100,0)</f>
        <v>#REF!</v>
      </c>
      <c r="P1206" s="125" t="e">
        <f>ROUND(((R1206/20)*(L1206/15)*(S1206/15)*(1+W1206/200))/(H1206/15)*100,0)</f>
        <v>#REF!</v>
      </c>
      <c r="Q1206" s="147" t="e">
        <f>T20D35746[[#This Row],[スコア⑤]]/T20D35746[[#This Row],[スコア③]]</f>
        <v>#REF!</v>
      </c>
      <c r="R1206" s="76" t="e">
        <f>#REF!+#REF!</f>
        <v>#REF!</v>
      </c>
      <c r="W1206" s="109" t="e">
        <f>(T20D35746[[#This Row],[現金及び預金（億）]]-T20D35746[[#This Row],[負債（億）]])/T20D35746[[#This Row],[総資産]]*100</f>
        <v>#DIV/0!</v>
      </c>
    </row>
    <row r="1207" spans="3:23" x14ac:dyDescent="0.25">
      <c r="C1207" s="71" t="str">
        <f>IFERROR(_xll.RssMarket($A1207,"市場部名称"),"")</f>
        <v/>
      </c>
      <c r="D1207" s="55"/>
      <c r="E1207" s="55" t="str">
        <f>IFERROR(_xll.RssMarket($A1207,"前日比"),"")</f>
        <v/>
      </c>
      <c r="F1207" s="75" t="str">
        <f>IFERROR(_xll.RssMarket($A1207,"時価総額"),"")</f>
        <v/>
      </c>
      <c r="G1207" s="75" t="e">
        <f>T20D35746[[#This Row],[時価総額]]/T20D35746[[#This Row],[現在値]]</f>
        <v>#VALUE!</v>
      </c>
      <c r="H1207" s="20"/>
      <c r="I1207" s="38"/>
      <c r="J1207" s="20"/>
      <c r="K1207" s="33"/>
      <c r="N1207" s="89"/>
      <c r="O1207" s="125" t="e">
        <f>ROUND(
 ((IF(OR(R1207="",R1207&lt;=0),20,R1207)/20)
  *(L1207/15))
 /(IFERROR(IF(H1207&gt;0,H1207,15),15)/15)
 *100,0)</f>
        <v>#REF!</v>
      </c>
      <c r="P1207" s="125" t="e">
        <f>ROUND(((R1207/20)*(L1207/15)*(S1207/15)*(1+W1207/200))/(H1207/15)*100,0)</f>
        <v>#REF!</v>
      </c>
      <c r="Q1207" s="147" t="e">
        <f>T20D35746[[#This Row],[スコア⑤]]/T20D35746[[#This Row],[スコア③]]</f>
        <v>#REF!</v>
      </c>
      <c r="R1207" s="76" t="e">
        <f>#REF!+#REF!</f>
        <v>#REF!</v>
      </c>
      <c r="W1207" s="109" t="e">
        <f>(T20D35746[[#This Row],[現金及び預金（億）]]-T20D35746[[#This Row],[負債（億）]])/T20D35746[[#This Row],[総資産]]*100</f>
        <v>#DIV/0!</v>
      </c>
    </row>
    <row r="1208" spans="3:23" x14ac:dyDescent="0.25">
      <c r="C1208" s="71" t="str">
        <f>IFERROR(_xll.RssMarket($A1208,"市場部名称"),"")</f>
        <v/>
      </c>
      <c r="D1208" s="55"/>
      <c r="E1208" s="55" t="str">
        <f>IFERROR(_xll.RssMarket($A1208,"前日比"),"")</f>
        <v/>
      </c>
      <c r="F1208" s="75" t="str">
        <f>IFERROR(_xll.RssMarket($A1208,"時価総額"),"")</f>
        <v/>
      </c>
      <c r="G1208" s="75" t="e">
        <f>T20D35746[[#This Row],[時価総額]]/T20D35746[[#This Row],[現在値]]</f>
        <v>#VALUE!</v>
      </c>
      <c r="H1208" s="20"/>
      <c r="I1208" s="38"/>
      <c r="J1208" s="20"/>
      <c r="K1208" s="33"/>
      <c r="N1208" s="89"/>
      <c r="O1208" s="125" t="e">
        <f>ROUND(
 ((IF(OR(R1208="",R1208&lt;=0),20,R1208)/20)
  *(L1208/15))
 /(IFERROR(IF(H1208&gt;0,H1208,15),15)/15)
 *100,0)</f>
        <v>#REF!</v>
      </c>
      <c r="P1208" s="125" t="e">
        <f>ROUND(((R1208/20)*(L1208/15)*(S1208/15)*(1+W1208/200))/(H1208/15)*100,0)</f>
        <v>#REF!</v>
      </c>
      <c r="Q1208" s="147" t="e">
        <f>T20D35746[[#This Row],[スコア⑤]]/T20D35746[[#This Row],[スコア③]]</f>
        <v>#REF!</v>
      </c>
      <c r="R1208" s="76" t="e">
        <f>#REF!+#REF!</f>
        <v>#REF!</v>
      </c>
      <c r="W1208" s="109" t="e">
        <f>(T20D35746[[#This Row],[現金及び預金（億）]]-T20D35746[[#This Row],[負債（億）]])/T20D35746[[#This Row],[総資産]]*100</f>
        <v>#DIV/0!</v>
      </c>
    </row>
    <row r="1209" spans="3:23" x14ac:dyDescent="0.25">
      <c r="C1209" s="71" t="str">
        <f>IFERROR(_xll.RssMarket($A1209,"市場部名称"),"")</f>
        <v/>
      </c>
      <c r="D1209" s="55"/>
      <c r="E1209" s="55" t="str">
        <f>IFERROR(_xll.RssMarket($A1209,"前日比"),"")</f>
        <v/>
      </c>
      <c r="F1209" s="75" t="str">
        <f>IFERROR(_xll.RssMarket($A1209,"時価総額"),"")</f>
        <v/>
      </c>
      <c r="G1209" s="75" t="e">
        <f>T20D35746[[#This Row],[時価総額]]/T20D35746[[#This Row],[現在値]]</f>
        <v>#VALUE!</v>
      </c>
      <c r="H1209" s="20"/>
      <c r="I1209" s="38"/>
      <c r="J1209" s="20"/>
      <c r="K1209" s="33"/>
      <c r="N1209" s="89"/>
      <c r="O1209" s="125" t="e">
        <f>ROUND(
 ((IF(OR(R1209="",R1209&lt;=0),20,R1209)/20)
  *(L1209/15))
 /(IFERROR(IF(H1209&gt;0,H1209,15),15)/15)
 *100,0)</f>
        <v>#REF!</v>
      </c>
      <c r="P1209" s="125" t="e">
        <f>ROUND(((R1209/20)*(L1209/15)*(S1209/15)*(1+W1209/200))/(H1209/15)*100,0)</f>
        <v>#REF!</v>
      </c>
      <c r="Q1209" s="147" t="e">
        <f>T20D35746[[#This Row],[スコア⑤]]/T20D35746[[#This Row],[スコア③]]</f>
        <v>#REF!</v>
      </c>
      <c r="R1209" s="76" t="e">
        <f>#REF!+#REF!</f>
        <v>#REF!</v>
      </c>
      <c r="W1209" s="109" t="e">
        <f>(T20D35746[[#This Row],[現金及び預金（億）]]-T20D35746[[#This Row],[負債（億）]])/T20D35746[[#This Row],[総資産]]*100</f>
        <v>#DIV/0!</v>
      </c>
    </row>
    <row r="1210" spans="3:23" x14ac:dyDescent="0.25">
      <c r="C1210" s="71" t="str">
        <f>IFERROR(_xll.RssMarket($A1210,"市場部名称"),"")</f>
        <v/>
      </c>
      <c r="D1210" s="55"/>
      <c r="E1210" s="55" t="str">
        <f>IFERROR(_xll.RssMarket($A1210,"前日比"),"")</f>
        <v/>
      </c>
      <c r="F1210" s="75" t="str">
        <f>IFERROR(_xll.RssMarket($A1210,"時価総額"),"")</f>
        <v/>
      </c>
      <c r="G1210" s="75" t="e">
        <f>T20D35746[[#This Row],[時価総額]]/T20D35746[[#This Row],[現在値]]</f>
        <v>#VALUE!</v>
      </c>
      <c r="H1210" s="20"/>
      <c r="I1210" s="38"/>
      <c r="J1210" s="20"/>
      <c r="K1210" s="33"/>
      <c r="N1210" s="89"/>
      <c r="O1210" s="125" t="e">
        <f>ROUND(
 ((IF(OR(R1210="",R1210&lt;=0),20,R1210)/20)
  *(L1210/15))
 /(IFERROR(IF(H1210&gt;0,H1210,15),15)/15)
 *100,0)</f>
        <v>#REF!</v>
      </c>
      <c r="P1210" s="125" t="e">
        <f>ROUND(((R1210/20)*(L1210/15)*(S1210/15)*(1+W1210/200))/(H1210/15)*100,0)</f>
        <v>#REF!</v>
      </c>
      <c r="Q1210" s="147" t="e">
        <f>T20D35746[[#This Row],[スコア⑤]]/T20D35746[[#This Row],[スコア③]]</f>
        <v>#REF!</v>
      </c>
      <c r="R1210" s="76" t="e">
        <f>#REF!+#REF!</f>
        <v>#REF!</v>
      </c>
      <c r="W1210" s="109" t="e">
        <f>(T20D35746[[#This Row],[現金及び預金（億）]]-T20D35746[[#This Row],[負債（億）]])/T20D35746[[#This Row],[総資産]]*100</f>
        <v>#DIV/0!</v>
      </c>
    </row>
    <row r="1211" spans="3:23" x14ac:dyDescent="0.25">
      <c r="C1211" s="71" t="str">
        <f>IFERROR(_xll.RssMarket($A1211,"市場部名称"),"")</f>
        <v/>
      </c>
      <c r="D1211" s="55"/>
      <c r="E1211" s="55" t="str">
        <f>IFERROR(_xll.RssMarket($A1211,"前日比"),"")</f>
        <v/>
      </c>
      <c r="F1211" s="75" t="str">
        <f>IFERROR(_xll.RssMarket($A1211,"時価総額"),"")</f>
        <v/>
      </c>
      <c r="G1211" s="75" t="e">
        <f>T20D35746[[#This Row],[時価総額]]/T20D35746[[#This Row],[現在値]]</f>
        <v>#VALUE!</v>
      </c>
      <c r="H1211" s="20"/>
      <c r="I1211" s="38"/>
      <c r="J1211" s="20"/>
      <c r="K1211" s="33"/>
      <c r="N1211" s="89"/>
      <c r="O1211" s="125" t="e">
        <f>ROUND(
 ((IF(OR(R1211="",R1211&lt;=0),20,R1211)/20)
  *(L1211/15))
 /(IFERROR(IF(H1211&gt;0,H1211,15),15)/15)
 *100,0)</f>
        <v>#REF!</v>
      </c>
      <c r="P1211" s="125" t="e">
        <f>ROUND(((R1211/20)*(L1211/15)*(S1211/15)*(1+W1211/200))/(H1211/15)*100,0)</f>
        <v>#REF!</v>
      </c>
      <c r="Q1211" s="147" t="e">
        <f>T20D35746[[#This Row],[スコア⑤]]/T20D35746[[#This Row],[スコア③]]</f>
        <v>#REF!</v>
      </c>
      <c r="R1211" s="76" t="e">
        <f>#REF!+#REF!</f>
        <v>#REF!</v>
      </c>
      <c r="W1211" s="109" t="e">
        <f>(T20D35746[[#This Row],[現金及び預金（億）]]-T20D35746[[#This Row],[負債（億）]])/T20D35746[[#This Row],[総資産]]*100</f>
        <v>#DIV/0!</v>
      </c>
    </row>
    <row r="1212" spans="3:23" x14ac:dyDescent="0.25">
      <c r="C1212" s="71" t="str">
        <f>IFERROR(_xll.RssMarket($A1212,"市場部名称"),"")</f>
        <v/>
      </c>
      <c r="D1212" s="55"/>
      <c r="E1212" s="55" t="str">
        <f>IFERROR(_xll.RssMarket($A1212,"前日比"),"")</f>
        <v/>
      </c>
      <c r="F1212" s="75" t="str">
        <f>IFERROR(_xll.RssMarket($A1212,"時価総額"),"")</f>
        <v/>
      </c>
      <c r="G1212" s="75" t="e">
        <f>T20D35746[[#This Row],[時価総額]]/T20D35746[[#This Row],[現在値]]</f>
        <v>#VALUE!</v>
      </c>
      <c r="H1212" s="20"/>
      <c r="I1212" s="38"/>
      <c r="J1212" s="20"/>
      <c r="K1212" s="33"/>
      <c r="N1212" s="89"/>
      <c r="O1212" s="125" t="e">
        <f>ROUND(
 ((IF(OR(R1212="",R1212&lt;=0),20,R1212)/20)
  *(L1212/15))
 /(IFERROR(IF(H1212&gt;0,H1212,15),15)/15)
 *100,0)</f>
        <v>#REF!</v>
      </c>
      <c r="P1212" s="125" t="e">
        <f>ROUND(((R1212/20)*(L1212/15)*(S1212/15)*(1+W1212/200))/(H1212/15)*100,0)</f>
        <v>#REF!</v>
      </c>
      <c r="Q1212" s="147" t="e">
        <f>T20D35746[[#This Row],[スコア⑤]]/T20D35746[[#This Row],[スコア③]]</f>
        <v>#REF!</v>
      </c>
      <c r="R1212" s="76" t="e">
        <f>#REF!+#REF!</f>
        <v>#REF!</v>
      </c>
      <c r="W1212" s="109" t="e">
        <f>(T20D35746[[#This Row],[現金及び預金（億）]]-T20D35746[[#This Row],[負債（億）]])/T20D35746[[#This Row],[総資産]]*100</f>
        <v>#DIV/0!</v>
      </c>
    </row>
    <row r="1213" spans="3:23" x14ac:dyDescent="0.25">
      <c r="C1213" s="71" t="str">
        <f>IFERROR(_xll.RssMarket($A1213,"市場部名称"),"")</f>
        <v/>
      </c>
      <c r="D1213" s="55"/>
      <c r="E1213" s="55" t="str">
        <f>IFERROR(_xll.RssMarket($A1213,"前日比"),"")</f>
        <v/>
      </c>
      <c r="F1213" s="75" t="str">
        <f>IFERROR(_xll.RssMarket($A1213,"時価総額"),"")</f>
        <v/>
      </c>
      <c r="G1213" s="75" t="e">
        <f>T20D35746[[#This Row],[時価総額]]/T20D35746[[#This Row],[現在値]]</f>
        <v>#VALUE!</v>
      </c>
      <c r="H1213" s="20"/>
      <c r="I1213" s="38"/>
      <c r="J1213" s="20"/>
      <c r="K1213" s="33"/>
      <c r="N1213" s="89"/>
      <c r="O1213" s="125" t="e">
        <f>ROUND(
 ((IF(OR(R1213="",R1213&lt;=0),20,R1213)/20)
  *(L1213/15))
 /(IFERROR(IF(H1213&gt;0,H1213,15),15)/15)
 *100,0)</f>
        <v>#REF!</v>
      </c>
      <c r="P1213" s="125" t="e">
        <f>ROUND(((R1213/20)*(L1213/15)*(S1213/15)*(1+W1213/200))/(H1213/15)*100,0)</f>
        <v>#REF!</v>
      </c>
      <c r="Q1213" s="147" t="e">
        <f>T20D35746[[#This Row],[スコア⑤]]/T20D35746[[#This Row],[スコア③]]</f>
        <v>#REF!</v>
      </c>
      <c r="R1213" s="76" t="e">
        <f>#REF!+#REF!</f>
        <v>#REF!</v>
      </c>
      <c r="W1213" s="109" t="e">
        <f>(T20D35746[[#This Row],[現金及び預金（億）]]-T20D35746[[#This Row],[負債（億）]])/T20D35746[[#This Row],[総資産]]*100</f>
        <v>#DIV/0!</v>
      </c>
    </row>
    <row r="1214" spans="3:23" x14ac:dyDescent="0.25">
      <c r="C1214" s="71" t="str">
        <f>IFERROR(_xll.RssMarket($A1214,"市場部名称"),"")</f>
        <v/>
      </c>
      <c r="D1214" s="55"/>
      <c r="E1214" s="55" t="str">
        <f>IFERROR(_xll.RssMarket($A1214,"前日比"),"")</f>
        <v/>
      </c>
      <c r="F1214" s="75" t="str">
        <f>IFERROR(_xll.RssMarket($A1214,"時価総額"),"")</f>
        <v/>
      </c>
      <c r="G1214" s="75" t="e">
        <f>T20D35746[[#This Row],[時価総額]]/T20D35746[[#This Row],[現在値]]</f>
        <v>#VALUE!</v>
      </c>
      <c r="H1214" s="20"/>
      <c r="I1214" s="38"/>
      <c r="J1214" s="20"/>
      <c r="K1214" s="33"/>
      <c r="N1214" s="89"/>
      <c r="O1214" s="125" t="e">
        <f>ROUND(
 ((IF(OR(R1214="",R1214&lt;=0),20,R1214)/20)
  *(L1214/15))
 /(IFERROR(IF(H1214&gt;0,H1214,15),15)/15)
 *100,0)</f>
        <v>#REF!</v>
      </c>
      <c r="P1214" s="125" t="e">
        <f>ROUND(((R1214/20)*(L1214/15)*(S1214/15)*(1+W1214/200))/(H1214/15)*100,0)</f>
        <v>#REF!</v>
      </c>
      <c r="Q1214" s="147" t="e">
        <f>T20D35746[[#This Row],[スコア⑤]]/T20D35746[[#This Row],[スコア③]]</f>
        <v>#REF!</v>
      </c>
      <c r="R1214" s="76" t="e">
        <f>#REF!+#REF!</f>
        <v>#REF!</v>
      </c>
      <c r="W1214" s="109" t="e">
        <f>(T20D35746[[#This Row],[現金及び預金（億）]]-T20D35746[[#This Row],[負債（億）]])/T20D35746[[#This Row],[総資産]]*100</f>
        <v>#DIV/0!</v>
      </c>
    </row>
    <row r="1215" spans="3:23" x14ac:dyDescent="0.25">
      <c r="C1215" s="71" t="str">
        <f>IFERROR(_xll.RssMarket($A1215,"市場部名称"),"")</f>
        <v/>
      </c>
      <c r="D1215" s="55"/>
      <c r="E1215" s="55" t="str">
        <f>IFERROR(_xll.RssMarket($A1215,"前日比"),"")</f>
        <v/>
      </c>
      <c r="F1215" s="75" t="str">
        <f>IFERROR(_xll.RssMarket($A1215,"時価総額"),"")</f>
        <v/>
      </c>
      <c r="G1215" s="75" t="e">
        <f>T20D35746[[#This Row],[時価総額]]/T20D35746[[#This Row],[現在値]]</f>
        <v>#VALUE!</v>
      </c>
      <c r="H1215" s="20"/>
      <c r="I1215" s="38"/>
      <c r="J1215" s="20"/>
      <c r="K1215" s="33"/>
      <c r="N1215" s="89"/>
      <c r="O1215" s="125" t="e">
        <f>ROUND(
 ((IF(OR(R1215="",R1215&lt;=0),20,R1215)/20)
  *(L1215/15))
 /(IFERROR(IF(H1215&gt;0,H1215,15),15)/15)
 *100,0)</f>
        <v>#REF!</v>
      </c>
      <c r="P1215" s="125" t="e">
        <f>ROUND(((R1215/20)*(L1215/15)*(S1215/15)*(1+W1215/200))/(H1215/15)*100,0)</f>
        <v>#REF!</v>
      </c>
      <c r="Q1215" s="147" t="e">
        <f>T20D35746[[#This Row],[スコア⑤]]/T20D35746[[#This Row],[スコア③]]</f>
        <v>#REF!</v>
      </c>
      <c r="R1215" s="76" t="e">
        <f>#REF!+#REF!</f>
        <v>#REF!</v>
      </c>
      <c r="W1215" s="109" t="e">
        <f>(T20D35746[[#This Row],[現金及び預金（億）]]-T20D35746[[#This Row],[負債（億）]])/T20D35746[[#This Row],[総資産]]*100</f>
        <v>#DIV/0!</v>
      </c>
    </row>
    <row r="1216" spans="3:23" x14ac:dyDescent="0.25">
      <c r="C1216" s="71" t="str">
        <f>IFERROR(_xll.RssMarket($A1216,"市場部名称"),"")</f>
        <v/>
      </c>
      <c r="D1216" s="55"/>
      <c r="E1216" s="55" t="str">
        <f>IFERROR(_xll.RssMarket($A1216,"前日比"),"")</f>
        <v/>
      </c>
      <c r="F1216" s="75" t="str">
        <f>IFERROR(_xll.RssMarket($A1216,"時価総額"),"")</f>
        <v/>
      </c>
      <c r="G1216" s="75" t="e">
        <f>T20D35746[[#This Row],[時価総額]]/T20D35746[[#This Row],[現在値]]</f>
        <v>#VALUE!</v>
      </c>
      <c r="H1216" s="20"/>
      <c r="I1216" s="38"/>
      <c r="J1216" s="20"/>
      <c r="K1216" s="33"/>
      <c r="N1216" s="89"/>
      <c r="O1216" s="125" t="e">
        <f>ROUND(
 ((IF(OR(R1216="",R1216&lt;=0),20,R1216)/20)
  *(L1216/15))
 /(IFERROR(IF(H1216&gt;0,H1216,15),15)/15)
 *100,0)</f>
        <v>#REF!</v>
      </c>
      <c r="P1216" s="125" t="e">
        <f>ROUND(((R1216/20)*(L1216/15)*(S1216/15)*(1+W1216/200))/(H1216/15)*100,0)</f>
        <v>#REF!</v>
      </c>
      <c r="Q1216" s="147" t="e">
        <f>T20D35746[[#This Row],[スコア⑤]]/T20D35746[[#This Row],[スコア③]]</f>
        <v>#REF!</v>
      </c>
      <c r="R1216" s="76" t="e">
        <f>#REF!+#REF!</f>
        <v>#REF!</v>
      </c>
      <c r="W1216" s="109" t="e">
        <f>(T20D35746[[#This Row],[現金及び預金（億）]]-T20D35746[[#This Row],[負債（億）]])/T20D35746[[#This Row],[総資産]]*100</f>
        <v>#DIV/0!</v>
      </c>
    </row>
    <row r="1217" spans="3:23" x14ac:dyDescent="0.25">
      <c r="C1217" s="71" t="str">
        <f>IFERROR(_xll.RssMarket($A1217,"市場部名称"),"")</f>
        <v/>
      </c>
      <c r="D1217" s="55"/>
      <c r="E1217" s="55" t="str">
        <f>IFERROR(_xll.RssMarket($A1217,"前日比"),"")</f>
        <v/>
      </c>
      <c r="F1217" s="75" t="str">
        <f>IFERROR(_xll.RssMarket($A1217,"時価総額"),"")</f>
        <v/>
      </c>
      <c r="G1217" s="75" t="e">
        <f>T20D35746[[#This Row],[時価総額]]/T20D35746[[#This Row],[現在値]]</f>
        <v>#VALUE!</v>
      </c>
      <c r="H1217" s="20"/>
      <c r="I1217" s="38"/>
      <c r="J1217" s="20"/>
      <c r="K1217" s="33"/>
      <c r="N1217" s="89"/>
      <c r="O1217" s="125" t="e">
        <f>ROUND(
 ((IF(OR(R1217="",R1217&lt;=0),20,R1217)/20)
  *(L1217/15))
 /(IFERROR(IF(H1217&gt;0,H1217,15),15)/15)
 *100,0)</f>
        <v>#REF!</v>
      </c>
      <c r="P1217" s="125" t="e">
        <f>ROUND(((R1217/20)*(L1217/15)*(S1217/15)*(1+W1217/200))/(H1217/15)*100,0)</f>
        <v>#REF!</v>
      </c>
      <c r="Q1217" s="147" t="e">
        <f>T20D35746[[#This Row],[スコア⑤]]/T20D35746[[#This Row],[スコア③]]</f>
        <v>#REF!</v>
      </c>
      <c r="R1217" s="76" t="e">
        <f>#REF!+#REF!</f>
        <v>#REF!</v>
      </c>
      <c r="W1217" s="109" t="e">
        <f>(T20D35746[[#This Row],[現金及び預金（億）]]-T20D35746[[#This Row],[負債（億）]])/T20D35746[[#This Row],[総資産]]*100</f>
        <v>#DIV/0!</v>
      </c>
    </row>
    <row r="1218" spans="3:23" x14ac:dyDescent="0.25">
      <c r="C1218" s="71" t="str">
        <f>IFERROR(_xll.RssMarket($A1218,"市場部名称"),"")</f>
        <v/>
      </c>
      <c r="D1218" s="55"/>
      <c r="E1218" s="55" t="str">
        <f>IFERROR(_xll.RssMarket($A1218,"前日比"),"")</f>
        <v/>
      </c>
      <c r="F1218" s="75" t="str">
        <f>IFERROR(_xll.RssMarket($A1218,"時価総額"),"")</f>
        <v/>
      </c>
      <c r="G1218" s="75" t="e">
        <f>T20D35746[[#This Row],[時価総額]]/T20D35746[[#This Row],[現在値]]</f>
        <v>#VALUE!</v>
      </c>
      <c r="H1218" s="20"/>
      <c r="I1218" s="38"/>
      <c r="J1218" s="20"/>
      <c r="K1218" s="33"/>
      <c r="N1218" s="89"/>
      <c r="O1218" s="125" t="e">
        <f>ROUND(
 ((IF(OR(R1218="",R1218&lt;=0),20,R1218)/20)
  *(L1218/15))
 /(IFERROR(IF(H1218&gt;0,H1218,15),15)/15)
 *100,0)</f>
        <v>#REF!</v>
      </c>
      <c r="P1218" s="125" t="e">
        <f>ROUND(((R1218/20)*(L1218/15)*(S1218/15)*(1+W1218/200))/(H1218/15)*100,0)</f>
        <v>#REF!</v>
      </c>
      <c r="Q1218" s="147" t="e">
        <f>T20D35746[[#This Row],[スコア⑤]]/T20D35746[[#This Row],[スコア③]]</f>
        <v>#REF!</v>
      </c>
      <c r="R1218" s="76" t="e">
        <f>#REF!+#REF!</f>
        <v>#REF!</v>
      </c>
      <c r="W1218" s="109" t="e">
        <f>(T20D35746[[#This Row],[現金及び預金（億）]]-T20D35746[[#This Row],[負債（億）]])/T20D35746[[#This Row],[総資産]]*100</f>
        <v>#DIV/0!</v>
      </c>
    </row>
    <row r="1219" spans="3:23" x14ac:dyDescent="0.25">
      <c r="C1219" s="71" t="str">
        <f>IFERROR(_xll.RssMarket($A1219,"市場部名称"),"")</f>
        <v/>
      </c>
      <c r="D1219" s="55"/>
      <c r="E1219" s="55" t="str">
        <f>IFERROR(_xll.RssMarket($A1219,"前日比"),"")</f>
        <v/>
      </c>
      <c r="F1219" s="75" t="str">
        <f>IFERROR(_xll.RssMarket($A1219,"時価総額"),"")</f>
        <v/>
      </c>
      <c r="G1219" s="75" t="e">
        <f>T20D35746[[#This Row],[時価総額]]/T20D35746[[#This Row],[現在値]]</f>
        <v>#VALUE!</v>
      </c>
      <c r="H1219" s="20"/>
      <c r="I1219" s="38"/>
      <c r="J1219" s="20"/>
      <c r="K1219" s="33"/>
      <c r="N1219" s="89"/>
      <c r="O1219" s="125" t="e">
        <f>ROUND(
 ((IF(OR(R1219="",R1219&lt;=0),20,R1219)/20)
  *(L1219/15))
 /(IFERROR(IF(H1219&gt;0,H1219,15),15)/15)
 *100,0)</f>
        <v>#REF!</v>
      </c>
      <c r="P1219" s="125" t="e">
        <f>ROUND(((R1219/20)*(L1219/15)*(S1219/15)*(1+W1219/200))/(H1219/15)*100,0)</f>
        <v>#REF!</v>
      </c>
      <c r="Q1219" s="147" t="e">
        <f>T20D35746[[#This Row],[スコア⑤]]/T20D35746[[#This Row],[スコア③]]</f>
        <v>#REF!</v>
      </c>
      <c r="R1219" s="76" t="e">
        <f>#REF!+#REF!</f>
        <v>#REF!</v>
      </c>
      <c r="W1219" s="109" t="e">
        <f>(T20D35746[[#This Row],[現金及び預金（億）]]-T20D35746[[#This Row],[負債（億）]])/T20D35746[[#This Row],[総資産]]*100</f>
        <v>#DIV/0!</v>
      </c>
    </row>
    <row r="1220" spans="3:23" x14ac:dyDescent="0.25">
      <c r="C1220" s="71" t="str">
        <f>IFERROR(_xll.RssMarket($A1220,"市場部名称"),"")</f>
        <v/>
      </c>
      <c r="D1220" s="55"/>
      <c r="E1220" s="55" t="str">
        <f>IFERROR(_xll.RssMarket($A1220,"前日比"),"")</f>
        <v/>
      </c>
      <c r="F1220" s="75" t="str">
        <f>IFERROR(_xll.RssMarket($A1220,"時価総額"),"")</f>
        <v/>
      </c>
      <c r="G1220" s="75" t="e">
        <f>T20D35746[[#This Row],[時価総額]]/T20D35746[[#This Row],[現在値]]</f>
        <v>#VALUE!</v>
      </c>
      <c r="H1220" s="20"/>
      <c r="I1220" s="38"/>
      <c r="J1220" s="20"/>
      <c r="K1220" s="33"/>
      <c r="N1220" s="89"/>
      <c r="O1220" s="125" t="e">
        <f>ROUND(
 ((IF(OR(R1220="",R1220&lt;=0),20,R1220)/20)
  *(L1220/15))
 /(IFERROR(IF(H1220&gt;0,H1220,15),15)/15)
 *100,0)</f>
        <v>#REF!</v>
      </c>
      <c r="P1220" s="125" t="e">
        <f>ROUND(((R1220/20)*(L1220/15)*(S1220/15)*(1+W1220/200))/(H1220/15)*100,0)</f>
        <v>#REF!</v>
      </c>
      <c r="Q1220" s="147" t="e">
        <f>T20D35746[[#This Row],[スコア⑤]]/T20D35746[[#This Row],[スコア③]]</f>
        <v>#REF!</v>
      </c>
      <c r="R1220" s="76" t="e">
        <f>#REF!+#REF!</f>
        <v>#REF!</v>
      </c>
      <c r="W1220" s="109" t="e">
        <f>(T20D35746[[#This Row],[現金及び預金（億）]]-T20D35746[[#This Row],[負債（億）]])/T20D35746[[#This Row],[総資産]]*100</f>
        <v>#DIV/0!</v>
      </c>
    </row>
    <row r="1221" spans="3:23" x14ac:dyDescent="0.25">
      <c r="C1221" s="71" t="str">
        <f>IFERROR(_xll.RssMarket($A1221,"市場部名称"),"")</f>
        <v/>
      </c>
      <c r="D1221" s="55"/>
      <c r="E1221" s="55" t="str">
        <f>IFERROR(_xll.RssMarket($A1221,"前日比"),"")</f>
        <v/>
      </c>
      <c r="F1221" s="75" t="str">
        <f>IFERROR(_xll.RssMarket($A1221,"時価総額"),"")</f>
        <v/>
      </c>
      <c r="G1221" s="75" t="e">
        <f>T20D35746[[#This Row],[時価総額]]/T20D35746[[#This Row],[現在値]]</f>
        <v>#VALUE!</v>
      </c>
      <c r="H1221" s="20"/>
      <c r="I1221" s="38"/>
      <c r="J1221" s="20"/>
      <c r="K1221" s="33"/>
      <c r="N1221" s="89"/>
      <c r="O1221" s="125" t="e">
        <f>ROUND(
 ((IF(OR(R1221="",R1221&lt;=0),20,R1221)/20)
  *(L1221/15))
 /(IFERROR(IF(H1221&gt;0,H1221,15),15)/15)
 *100,0)</f>
        <v>#REF!</v>
      </c>
      <c r="P1221" s="125" t="e">
        <f>ROUND(((R1221/20)*(L1221/15)*(S1221/15)*(1+W1221/200))/(H1221/15)*100,0)</f>
        <v>#REF!</v>
      </c>
      <c r="Q1221" s="147" t="e">
        <f>T20D35746[[#This Row],[スコア⑤]]/T20D35746[[#This Row],[スコア③]]</f>
        <v>#REF!</v>
      </c>
      <c r="R1221" s="76" t="e">
        <f>#REF!+#REF!</f>
        <v>#REF!</v>
      </c>
      <c r="W1221" s="109" t="e">
        <f>(T20D35746[[#This Row],[現金及び預金（億）]]-T20D35746[[#This Row],[負債（億）]])/T20D35746[[#This Row],[総資産]]*100</f>
        <v>#DIV/0!</v>
      </c>
    </row>
    <row r="1222" spans="3:23" x14ac:dyDescent="0.25">
      <c r="C1222" s="71" t="str">
        <f>IFERROR(_xll.RssMarket($A1222,"市場部名称"),"")</f>
        <v/>
      </c>
      <c r="D1222" s="55"/>
      <c r="E1222" s="55" t="str">
        <f>IFERROR(_xll.RssMarket($A1222,"前日比"),"")</f>
        <v/>
      </c>
      <c r="F1222" s="75" t="str">
        <f>IFERROR(_xll.RssMarket($A1222,"時価総額"),"")</f>
        <v/>
      </c>
      <c r="G1222" s="75" t="e">
        <f>T20D35746[[#This Row],[時価総額]]/T20D35746[[#This Row],[現在値]]</f>
        <v>#VALUE!</v>
      </c>
      <c r="H1222" s="20"/>
      <c r="I1222" s="38"/>
      <c r="J1222" s="20"/>
      <c r="K1222" s="33"/>
      <c r="N1222" s="89"/>
      <c r="O1222" s="125" t="e">
        <f>ROUND(
 ((IF(OR(R1222="",R1222&lt;=0),20,R1222)/20)
  *(L1222/15))
 /(IFERROR(IF(H1222&gt;0,H1222,15),15)/15)
 *100,0)</f>
        <v>#REF!</v>
      </c>
      <c r="P1222" s="125" t="e">
        <f>ROUND(((R1222/20)*(L1222/15)*(S1222/15)*(1+W1222/200))/(H1222/15)*100,0)</f>
        <v>#REF!</v>
      </c>
      <c r="Q1222" s="147" t="e">
        <f>T20D35746[[#This Row],[スコア⑤]]/T20D35746[[#This Row],[スコア③]]</f>
        <v>#REF!</v>
      </c>
      <c r="R1222" s="76" t="e">
        <f>#REF!+#REF!</f>
        <v>#REF!</v>
      </c>
      <c r="W1222" s="109" t="e">
        <f>(T20D35746[[#This Row],[現金及び預金（億）]]-T20D35746[[#This Row],[負債（億）]])/T20D35746[[#This Row],[総資産]]*100</f>
        <v>#DIV/0!</v>
      </c>
    </row>
    <row r="1223" spans="3:23" x14ac:dyDescent="0.25">
      <c r="C1223" s="71" t="str">
        <f>IFERROR(_xll.RssMarket($A1223,"市場部名称"),"")</f>
        <v/>
      </c>
      <c r="D1223" s="55"/>
      <c r="E1223" s="55" t="str">
        <f>IFERROR(_xll.RssMarket($A1223,"前日比"),"")</f>
        <v/>
      </c>
      <c r="F1223" s="75" t="str">
        <f>IFERROR(_xll.RssMarket($A1223,"時価総額"),"")</f>
        <v/>
      </c>
      <c r="G1223" s="75" t="e">
        <f>T20D35746[[#This Row],[時価総額]]/T20D35746[[#This Row],[現在値]]</f>
        <v>#VALUE!</v>
      </c>
      <c r="H1223" s="20"/>
      <c r="I1223" s="38"/>
      <c r="J1223" s="20"/>
      <c r="K1223" s="33"/>
      <c r="N1223" s="89"/>
      <c r="O1223" s="125" t="e">
        <f>ROUND(
 ((IF(OR(R1223="",R1223&lt;=0),20,R1223)/20)
  *(L1223/15))
 /(IFERROR(IF(H1223&gt;0,H1223,15),15)/15)
 *100,0)</f>
        <v>#REF!</v>
      </c>
      <c r="P1223" s="125" t="e">
        <f>ROUND(((R1223/20)*(L1223/15)*(S1223/15)*(1+W1223/200))/(H1223/15)*100,0)</f>
        <v>#REF!</v>
      </c>
      <c r="Q1223" s="147" t="e">
        <f>T20D35746[[#This Row],[スコア⑤]]/T20D35746[[#This Row],[スコア③]]</f>
        <v>#REF!</v>
      </c>
      <c r="R1223" s="76" t="e">
        <f>#REF!+#REF!</f>
        <v>#REF!</v>
      </c>
      <c r="W1223" s="109" t="e">
        <f>(T20D35746[[#This Row],[現金及び預金（億）]]-T20D35746[[#This Row],[負債（億）]])/T20D35746[[#This Row],[総資産]]*100</f>
        <v>#DIV/0!</v>
      </c>
    </row>
    <row r="1224" spans="3:23" x14ac:dyDescent="0.25">
      <c r="C1224" s="71" t="str">
        <f>IFERROR(_xll.RssMarket($A1224,"市場部名称"),"")</f>
        <v/>
      </c>
      <c r="D1224" s="55"/>
      <c r="E1224" s="55" t="str">
        <f>IFERROR(_xll.RssMarket($A1224,"前日比"),"")</f>
        <v/>
      </c>
      <c r="F1224" s="75" t="str">
        <f>IFERROR(_xll.RssMarket($A1224,"時価総額"),"")</f>
        <v/>
      </c>
      <c r="G1224" s="75" t="e">
        <f>T20D35746[[#This Row],[時価総額]]/T20D35746[[#This Row],[現在値]]</f>
        <v>#VALUE!</v>
      </c>
      <c r="H1224" s="20"/>
      <c r="I1224" s="38"/>
      <c r="J1224" s="20"/>
      <c r="K1224" s="33"/>
      <c r="N1224" s="89"/>
      <c r="O1224" s="125" t="e">
        <f>ROUND(
 ((IF(OR(R1224="",R1224&lt;=0),20,R1224)/20)
  *(L1224/15))
 /(IFERROR(IF(H1224&gt;0,H1224,15),15)/15)
 *100,0)</f>
        <v>#REF!</v>
      </c>
      <c r="P1224" s="125" t="e">
        <f>ROUND(((R1224/20)*(L1224/15)*(S1224/15)*(1+W1224/200))/(H1224/15)*100,0)</f>
        <v>#REF!</v>
      </c>
      <c r="Q1224" s="147" t="e">
        <f>T20D35746[[#This Row],[スコア⑤]]/T20D35746[[#This Row],[スコア③]]</f>
        <v>#REF!</v>
      </c>
      <c r="R1224" s="76" t="e">
        <f>#REF!+#REF!</f>
        <v>#REF!</v>
      </c>
      <c r="W1224" s="109" t="e">
        <f>(T20D35746[[#This Row],[現金及び預金（億）]]-T20D35746[[#This Row],[負債（億）]])/T20D35746[[#This Row],[総資産]]*100</f>
        <v>#DIV/0!</v>
      </c>
    </row>
    <row r="1225" spans="3:23" x14ac:dyDescent="0.25">
      <c r="C1225" s="71" t="str">
        <f>IFERROR(_xll.RssMarket($A1225,"市場部名称"),"")</f>
        <v/>
      </c>
      <c r="D1225" s="55"/>
      <c r="E1225" s="55" t="str">
        <f>IFERROR(_xll.RssMarket($A1225,"前日比"),"")</f>
        <v/>
      </c>
      <c r="F1225" s="75" t="str">
        <f>IFERROR(_xll.RssMarket($A1225,"時価総額"),"")</f>
        <v/>
      </c>
      <c r="G1225" s="75" t="e">
        <f>T20D35746[[#This Row],[時価総額]]/T20D35746[[#This Row],[現在値]]</f>
        <v>#VALUE!</v>
      </c>
      <c r="H1225" s="20"/>
      <c r="I1225" s="38"/>
      <c r="J1225" s="20"/>
      <c r="K1225" s="33"/>
      <c r="N1225" s="89"/>
      <c r="O1225" s="125" t="e">
        <f>ROUND(
 ((IF(OR(R1225="",R1225&lt;=0),20,R1225)/20)
  *(L1225/15))
 /(IFERROR(IF(H1225&gt;0,H1225,15),15)/15)
 *100,0)</f>
        <v>#REF!</v>
      </c>
      <c r="P1225" s="125" t="e">
        <f>ROUND(((R1225/20)*(L1225/15)*(S1225/15)*(1+W1225/200))/(H1225/15)*100,0)</f>
        <v>#REF!</v>
      </c>
      <c r="Q1225" s="147" t="e">
        <f>T20D35746[[#This Row],[スコア⑤]]/T20D35746[[#This Row],[スコア③]]</f>
        <v>#REF!</v>
      </c>
      <c r="R1225" s="76" t="e">
        <f>#REF!+#REF!</f>
        <v>#REF!</v>
      </c>
      <c r="W1225" s="109" t="e">
        <f>(T20D35746[[#This Row],[現金及び預金（億）]]-T20D35746[[#This Row],[負債（億）]])/T20D35746[[#This Row],[総資産]]*100</f>
        <v>#DIV/0!</v>
      </c>
    </row>
    <row r="1226" spans="3:23" x14ac:dyDescent="0.25">
      <c r="C1226" s="71" t="str">
        <f>IFERROR(_xll.RssMarket($A1226,"市場部名称"),"")</f>
        <v/>
      </c>
      <c r="D1226" s="55"/>
      <c r="E1226" s="55" t="str">
        <f>IFERROR(_xll.RssMarket($A1226,"前日比"),"")</f>
        <v/>
      </c>
      <c r="F1226" s="75" t="str">
        <f>IFERROR(_xll.RssMarket($A1226,"時価総額"),"")</f>
        <v/>
      </c>
      <c r="G1226" s="75" t="e">
        <f>T20D35746[[#This Row],[時価総額]]/T20D35746[[#This Row],[現在値]]</f>
        <v>#VALUE!</v>
      </c>
      <c r="H1226" s="20"/>
      <c r="I1226" s="38"/>
      <c r="J1226" s="20"/>
      <c r="K1226" s="33"/>
      <c r="N1226" s="89"/>
      <c r="O1226" s="125" t="e">
        <f>ROUND(
 ((IF(OR(R1226="",R1226&lt;=0),20,R1226)/20)
  *(L1226/15))
 /(IFERROR(IF(H1226&gt;0,H1226,15),15)/15)
 *100,0)</f>
        <v>#REF!</v>
      </c>
      <c r="P1226" s="125" t="e">
        <f>ROUND(((R1226/20)*(L1226/15)*(S1226/15)*(1+W1226/200))/(H1226/15)*100,0)</f>
        <v>#REF!</v>
      </c>
      <c r="Q1226" s="147" t="e">
        <f>T20D35746[[#This Row],[スコア⑤]]/T20D35746[[#This Row],[スコア③]]</f>
        <v>#REF!</v>
      </c>
      <c r="R1226" s="76" t="e">
        <f>#REF!+#REF!</f>
        <v>#REF!</v>
      </c>
      <c r="W1226" s="109" t="e">
        <f>(T20D35746[[#This Row],[現金及び預金（億）]]-T20D35746[[#This Row],[負債（億）]])/T20D35746[[#This Row],[総資産]]*100</f>
        <v>#DIV/0!</v>
      </c>
    </row>
    <row r="1227" spans="3:23" x14ac:dyDescent="0.25">
      <c r="C1227" s="71" t="str">
        <f>IFERROR(_xll.RssMarket($A1227,"市場部名称"),"")</f>
        <v/>
      </c>
      <c r="D1227" s="55"/>
      <c r="E1227" s="55" t="str">
        <f>IFERROR(_xll.RssMarket($A1227,"前日比"),"")</f>
        <v/>
      </c>
      <c r="F1227" s="75" t="str">
        <f>IFERROR(_xll.RssMarket($A1227,"時価総額"),"")</f>
        <v/>
      </c>
      <c r="G1227" s="75" t="e">
        <f>T20D35746[[#This Row],[時価総額]]/T20D35746[[#This Row],[現在値]]</f>
        <v>#VALUE!</v>
      </c>
      <c r="H1227" s="20"/>
      <c r="I1227" s="38"/>
      <c r="J1227" s="20"/>
      <c r="K1227" s="33"/>
      <c r="N1227" s="89"/>
      <c r="O1227" s="125" t="e">
        <f>ROUND(
 ((IF(OR(R1227="",R1227&lt;=0),20,R1227)/20)
  *(L1227/15))
 /(IFERROR(IF(H1227&gt;0,H1227,15),15)/15)
 *100,0)</f>
        <v>#REF!</v>
      </c>
      <c r="P1227" s="125" t="e">
        <f>ROUND(((R1227/20)*(L1227/15)*(S1227/15)*(1+W1227/200))/(H1227/15)*100,0)</f>
        <v>#REF!</v>
      </c>
      <c r="Q1227" s="147" t="e">
        <f>T20D35746[[#This Row],[スコア⑤]]/T20D35746[[#This Row],[スコア③]]</f>
        <v>#REF!</v>
      </c>
      <c r="R1227" s="76" t="e">
        <f>#REF!+#REF!</f>
        <v>#REF!</v>
      </c>
      <c r="W1227" s="109" t="e">
        <f>(T20D35746[[#This Row],[現金及び預金（億）]]-T20D35746[[#This Row],[負債（億）]])/T20D35746[[#This Row],[総資産]]*100</f>
        <v>#DIV/0!</v>
      </c>
    </row>
    <row r="1228" spans="3:23" x14ac:dyDescent="0.25">
      <c r="C1228" s="71" t="str">
        <f>IFERROR(_xll.RssMarket($A1228,"市場部名称"),"")</f>
        <v/>
      </c>
      <c r="D1228" s="55"/>
      <c r="E1228" s="55" t="str">
        <f>IFERROR(_xll.RssMarket($A1228,"前日比"),"")</f>
        <v/>
      </c>
      <c r="F1228" s="75" t="str">
        <f>IFERROR(_xll.RssMarket($A1228,"時価総額"),"")</f>
        <v/>
      </c>
      <c r="G1228" s="75" t="e">
        <f>T20D35746[[#This Row],[時価総額]]/T20D35746[[#This Row],[現在値]]</f>
        <v>#VALUE!</v>
      </c>
      <c r="H1228" s="20"/>
      <c r="I1228" s="38"/>
      <c r="J1228" s="20"/>
      <c r="K1228" s="33"/>
      <c r="N1228" s="89"/>
      <c r="O1228" s="125" t="e">
        <f>ROUND(
 ((IF(OR(R1228="",R1228&lt;=0),20,R1228)/20)
  *(L1228/15))
 /(IFERROR(IF(H1228&gt;0,H1228,15),15)/15)
 *100,0)</f>
        <v>#REF!</v>
      </c>
      <c r="P1228" s="125" t="e">
        <f>ROUND(((R1228/20)*(L1228/15)*(S1228/15)*(1+W1228/200))/(H1228/15)*100,0)</f>
        <v>#REF!</v>
      </c>
      <c r="Q1228" s="147" t="e">
        <f>T20D35746[[#This Row],[スコア⑤]]/T20D35746[[#This Row],[スコア③]]</f>
        <v>#REF!</v>
      </c>
      <c r="R1228" s="76" t="e">
        <f>#REF!+#REF!</f>
        <v>#REF!</v>
      </c>
      <c r="W1228" s="109" t="e">
        <f>(T20D35746[[#This Row],[現金及び預金（億）]]-T20D35746[[#This Row],[負債（億）]])/T20D35746[[#This Row],[総資産]]*100</f>
        <v>#DIV/0!</v>
      </c>
    </row>
    <row r="1229" spans="3:23" x14ac:dyDescent="0.25">
      <c r="C1229" s="71" t="str">
        <f>IFERROR(_xll.RssMarket($A1229,"市場部名称"),"")</f>
        <v/>
      </c>
      <c r="D1229" s="55"/>
      <c r="E1229" s="55" t="str">
        <f>IFERROR(_xll.RssMarket($A1229,"前日比"),"")</f>
        <v/>
      </c>
      <c r="F1229" s="75" t="str">
        <f>IFERROR(_xll.RssMarket($A1229,"時価総額"),"")</f>
        <v/>
      </c>
      <c r="G1229" s="75" t="e">
        <f>T20D35746[[#This Row],[時価総額]]/T20D35746[[#This Row],[現在値]]</f>
        <v>#VALUE!</v>
      </c>
      <c r="H1229" s="20"/>
      <c r="I1229" s="38"/>
      <c r="J1229" s="20"/>
      <c r="K1229" s="33"/>
      <c r="N1229" s="89"/>
      <c r="O1229" s="125" t="e">
        <f>ROUND(
 ((IF(OR(R1229="",R1229&lt;=0),20,R1229)/20)
  *(L1229/15))
 /(IFERROR(IF(H1229&gt;0,H1229,15),15)/15)
 *100,0)</f>
        <v>#REF!</v>
      </c>
      <c r="P1229" s="125" t="e">
        <f>ROUND(((R1229/20)*(L1229/15)*(S1229/15)*(1+W1229/200))/(H1229/15)*100,0)</f>
        <v>#REF!</v>
      </c>
      <c r="Q1229" s="147" t="e">
        <f>T20D35746[[#This Row],[スコア⑤]]/T20D35746[[#This Row],[スコア③]]</f>
        <v>#REF!</v>
      </c>
      <c r="R1229" s="76" t="e">
        <f>#REF!+#REF!</f>
        <v>#REF!</v>
      </c>
      <c r="W1229" s="109" t="e">
        <f>(T20D35746[[#This Row],[現金及び預金（億）]]-T20D35746[[#This Row],[負債（億）]])/T20D35746[[#This Row],[総資産]]*100</f>
        <v>#DIV/0!</v>
      </c>
    </row>
    <row r="1230" spans="3:23" x14ac:dyDescent="0.25">
      <c r="C1230" s="71" t="str">
        <f>IFERROR(_xll.RssMarket($A1230,"市場部名称"),"")</f>
        <v/>
      </c>
      <c r="D1230" s="55"/>
      <c r="E1230" s="55" t="str">
        <f>IFERROR(_xll.RssMarket($A1230,"前日比"),"")</f>
        <v/>
      </c>
      <c r="F1230" s="75" t="str">
        <f>IFERROR(_xll.RssMarket($A1230,"時価総額"),"")</f>
        <v/>
      </c>
      <c r="G1230" s="75" t="e">
        <f>T20D35746[[#This Row],[時価総額]]/T20D35746[[#This Row],[現在値]]</f>
        <v>#VALUE!</v>
      </c>
      <c r="H1230" s="20"/>
      <c r="I1230" s="38"/>
      <c r="J1230" s="20"/>
      <c r="K1230" s="33"/>
      <c r="N1230" s="89"/>
      <c r="O1230" s="125" t="e">
        <f>ROUND(
 ((IF(OR(R1230="",R1230&lt;=0),20,R1230)/20)
  *(L1230/15))
 /(IFERROR(IF(H1230&gt;0,H1230,15),15)/15)
 *100,0)</f>
        <v>#REF!</v>
      </c>
      <c r="P1230" s="125" t="e">
        <f>ROUND(((R1230/20)*(L1230/15)*(S1230/15)*(1+W1230/200))/(H1230/15)*100,0)</f>
        <v>#REF!</v>
      </c>
      <c r="Q1230" s="147" t="e">
        <f>T20D35746[[#This Row],[スコア⑤]]/T20D35746[[#This Row],[スコア③]]</f>
        <v>#REF!</v>
      </c>
      <c r="R1230" s="76" t="e">
        <f>#REF!+#REF!</f>
        <v>#REF!</v>
      </c>
      <c r="W1230" s="109" t="e">
        <f>(T20D35746[[#This Row],[現金及び預金（億）]]-T20D35746[[#This Row],[負債（億）]])/T20D35746[[#This Row],[総資産]]*100</f>
        <v>#DIV/0!</v>
      </c>
    </row>
    <row r="1231" spans="3:23" x14ac:dyDescent="0.25">
      <c r="C1231" s="71" t="str">
        <f>IFERROR(_xll.RssMarket($A1231,"市場部名称"),"")</f>
        <v/>
      </c>
      <c r="D1231" s="55"/>
      <c r="E1231" s="55" t="str">
        <f>IFERROR(_xll.RssMarket($A1231,"前日比"),"")</f>
        <v/>
      </c>
      <c r="F1231" s="75" t="str">
        <f>IFERROR(_xll.RssMarket($A1231,"時価総額"),"")</f>
        <v/>
      </c>
      <c r="G1231" s="75" t="e">
        <f>T20D35746[[#This Row],[時価総額]]/T20D35746[[#This Row],[現在値]]</f>
        <v>#VALUE!</v>
      </c>
      <c r="H1231" s="20"/>
      <c r="I1231" s="38"/>
      <c r="J1231" s="20"/>
      <c r="K1231" s="33"/>
      <c r="N1231" s="89"/>
      <c r="O1231" s="125" t="e">
        <f>ROUND(
 ((IF(OR(R1231="",R1231&lt;=0),20,R1231)/20)
  *(L1231/15))
 /(IFERROR(IF(H1231&gt;0,H1231,15),15)/15)
 *100,0)</f>
        <v>#REF!</v>
      </c>
      <c r="P1231" s="125" t="e">
        <f>ROUND(((R1231/20)*(L1231/15)*(S1231/15)*(1+W1231/200))/(H1231/15)*100,0)</f>
        <v>#REF!</v>
      </c>
      <c r="Q1231" s="147" t="e">
        <f>T20D35746[[#This Row],[スコア⑤]]/T20D35746[[#This Row],[スコア③]]</f>
        <v>#REF!</v>
      </c>
      <c r="R1231" s="76" t="e">
        <f>#REF!+#REF!</f>
        <v>#REF!</v>
      </c>
      <c r="W1231" s="109" t="e">
        <f>(T20D35746[[#This Row],[現金及び預金（億）]]-T20D35746[[#This Row],[負債（億）]])/T20D35746[[#This Row],[総資産]]*100</f>
        <v>#DIV/0!</v>
      </c>
    </row>
    <row r="1232" spans="3:23" x14ac:dyDescent="0.25">
      <c r="C1232" s="71" t="str">
        <f>IFERROR(_xll.RssMarket($A1232,"市場部名称"),"")</f>
        <v/>
      </c>
      <c r="D1232" s="55"/>
      <c r="E1232" s="55" t="str">
        <f>IFERROR(_xll.RssMarket($A1232,"前日比"),"")</f>
        <v/>
      </c>
      <c r="F1232" s="75" t="str">
        <f>IFERROR(_xll.RssMarket($A1232,"時価総額"),"")</f>
        <v/>
      </c>
      <c r="G1232" s="75" t="e">
        <f>T20D35746[[#This Row],[時価総額]]/T20D35746[[#This Row],[現在値]]</f>
        <v>#VALUE!</v>
      </c>
      <c r="H1232" s="20"/>
      <c r="I1232" s="38"/>
      <c r="J1232" s="20"/>
      <c r="K1232" s="33"/>
      <c r="N1232" s="89"/>
      <c r="O1232" s="125" t="e">
        <f>ROUND(
 ((IF(OR(R1232="",R1232&lt;=0),20,R1232)/20)
  *(L1232/15))
 /(IFERROR(IF(H1232&gt;0,H1232,15),15)/15)
 *100,0)</f>
        <v>#REF!</v>
      </c>
      <c r="P1232" s="125" t="e">
        <f>ROUND(((R1232/20)*(L1232/15)*(S1232/15)*(1+W1232/200))/(H1232/15)*100,0)</f>
        <v>#REF!</v>
      </c>
      <c r="Q1232" s="147" t="e">
        <f>T20D35746[[#This Row],[スコア⑤]]/T20D35746[[#This Row],[スコア③]]</f>
        <v>#REF!</v>
      </c>
      <c r="R1232" s="76" t="e">
        <f>#REF!+#REF!</f>
        <v>#REF!</v>
      </c>
      <c r="W1232" s="109" t="e">
        <f>(T20D35746[[#This Row],[現金及び預金（億）]]-T20D35746[[#This Row],[負債（億）]])/T20D35746[[#This Row],[総資産]]*100</f>
        <v>#DIV/0!</v>
      </c>
    </row>
    <row r="1233" spans="3:23" x14ac:dyDescent="0.25">
      <c r="C1233" s="71" t="str">
        <f>IFERROR(_xll.RssMarket($A1233,"市場部名称"),"")</f>
        <v/>
      </c>
      <c r="D1233" s="55"/>
      <c r="E1233" s="55" t="str">
        <f>IFERROR(_xll.RssMarket($A1233,"前日比"),"")</f>
        <v/>
      </c>
      <c r="F1233" s="75" t="str">
        <f>IFERROR(_xll.RssMarket($A1233,"時価総額"),"")</f>
        <v/>
      </c>
      <c r="G1233" s="75" t="e">
        <f>T20D35746[[#This Row],[時価総額]]/T20D35746[[#This Row],[現在値]]</f>
        <v>#VALUE!</v>
      </c>
      <c r="H1233" s="20"/>
      <c r="I1233" s="38"/>
      <c r="J1233" s="20"/>
      <c r="K1233" s="33"/>
      <c r="N1233" s="89"/>
      <c r="O1233" s="125" t="e">
        <f>ROUND(
 ((IF(OR(R1233="",R1233&lt;=0),20,R1233)/20)
  *(L1233/15))
 /(IFERROR(IF(H1233&gt;0,H1233,15),15)/15)
 *100,0)</f>
        <v>#REF!</v>
      </c>
      <c r="P1233" s="125" t="e">
        <f>ROUND(((R1233/20)*(L1233/15)*(S1233/15)*(1+W1233/200))/(H1233/15)*100,0)</f>
        <v>#REF!</v>
      </c>
      <c r="Q1233" s="147" t="e">
        <f>T20D35746[[#This Row],[スコア⑤]]/T20D35746[[#This Row],[スコア③]]</f>
        <v>#REF!</v>
      </c>
      <c r="R1233" s="76" t="e">
        <f>#REF!+#REF!</f>
        <v>#REF!</v>
      </c>
      <c r="W1233" s="109" t="e">
        <f>(T20D35746[[#This Row],[現金及び預金（億）]]-T20D35746[[#This Row],[負債（億）]])/T20D35746[[#This Row],[総資産]]*100</f>
        <v>#DIV/0!</v>
      </c>
    </row>
    <row r="1234" spans="3:23" x14ac:dyDescent="0.25">
      <c r="C1234" s="71" t="str">
        <f>IFERROR(_xll.RssMarket($A1234,"市場部名称"),"")</f>
        <v/>
      </c>
      <c r="D1234" s="55"/>
      <c r="E1234" s="55" t="str">
        <f>IFERROR(_xll.RssMarket($A1234,"前日比"),"")</f>
        <v/>
      </c>
      <c r="F1234" s="75" t="str">
        <f>IFERROR(_xll.RssMarket($A1234,"時価総額"),"")</f>
        <v/>
      </c>
      <c r="G1234" s="75" t="e">
        <f>T20D35746[[#This Row],[時価総額]]/T20D35746[[#This Row],[現在値]]</f>
        <v>#VALUE!</v>
      </c>
      <c r="H1234" s="20"/>
      <c r="I1234" s="38"/>
      <c r="J1234" s="20"/>
      <c r="K1234" s="33"/>
      <c r="N1234" s="89"/>
      <c r="O1234" s="125" t="e">
        <f>ROUND(
 ((IF(OR(R1234="",R1234&lt;=0),20,R1234)/20)
  *(L1234/15))
 /(IFERROR(IF(H1234&gt;0,H1234,15),15)/15)
 *100,0)</f>
        <v>#REF!</v>
      </c>
      <c r="P1234" s="125" t="e">
        <f>ROUND(((R1234/20)*(L1234/15)*(S1234/15)*(1+W1234/200))/(H1234/15)*100,0)</f>
        <v>#REF!</v>
      </c>
      <c r="Q1234" s="147" t="e">
        <f>T20D35746[[#This Row],[スコア⑤]]/T20D35746[[#This Row],[スコア③]]</f>
        <v>#REF!</v>
      </c>
      <c r="R1234" s="76" t="e">
        <f>#REF!+#REF!</f>
        <v>#REF!</v>
      </c>
      <c r="W1234" s="109" t="e">
        <f>(T20D35746[[#This Row],[現金及び預金（億）]]-T20D35746[[#This Row],[負債（億）]])/T20D35746[[#This Row],[総資産]]*100</f>
        <v>#DIV/0!</v>
      </c>
    </row>
    <row r="1235" spans="3:23" x14ac:dyDescent="0.25">
      <c r="C1235" s="71" t="str">
        <f>IFERROR(_xll.RssMarket($A1235,"市場部名称"),"")</f>
        <v/>
      </c>
      <c r="D1235" s="55"/>
      <c r="E1235" s="55" t="str">
        <f>IFERROR(_xll.RssMarket($A1235,"前日比"),"")</f>
        <v/>
      </c>
      <c r="F1235" s="75" t="str">
        <f>IFERROR(_xll.RssMarket($A1235,"時価総額"),"")</f>
        <v/>
      </c>
      <c r="G1235" s="75" t="e">
        <f>T20D35746[[#This Row],[時価総額]]/T20D35746[[#This Row],[現在値]]</f>
        <v>#VALUE!</v>
      </c>
      <c r="H1235" s="20"/>
      <c r="I1235" s="38"/>
      <c r="J1235" s="20"/>
      <c r="K1235" s="33"/>
      <c r="N1235" s="89"/>
      <c r="O1235" s="125" t="e">
        <f>ROUND(
 ((IF(OR(R1235="",R1235&lt;=0),20,R1235)/20)
  *(L1235/15))
 /(IFERROR(IF(H1235&gt;0,H1235,15),15)/15)
 *100,0)</f>
        <v>#REF!</v>
      </c>
      <c r="P1235" s="125" t="e">
        <f>ROUND(((R1235/20)*(L1235/15)*(S1235/15)*(1+W1235/200))/(H1235/15)*100,0)</f>
        <v>#REF!</v>
      </c>
      <c r="Q1235" s="147" t="e">
        <f>T20D35746[[#This Row],[スコア⑤]]/T20D35746[[#This Row],[スコア③]]</f>
        <v>#REF!</v>
      </c>
      <c r="R1235" s="76" t="e">
        <f>#REF!+#REF!</f>
        <v>#REF!</v>
      </c>
      <c r="W1235" s="109" t="e">
        <f>(T20D35746[[#This Row],[現金及び預金（億）]]-T20D35746[[#This Row],[負債（億）]])/T20D35746[[#This Row],[総資産]]*100</f>
        <v>#DIV/0!</v>
      </c>
    </row>
    <row r="1236" spans="3:23" x14ac:dyDescent="0.25">
      <c r="C1236" s="71" t="str">
        <f>IFERROR(_xll.RssMarket($A1236,"市場部名称"),"")</f>
        <v/>
      </c>
      <c r="D1236" s="55"/>
      <c r="E1236" s="55" t="str">
        <f>IFERROR(_xll.RssMarket($A1236,"前日比"),"")</f>
        <v/>
      </c>
      <c r="F1236" s="75" t="str">
        <f>IFERROR(_xll.RssMarket($A1236,"時価総額"),"")</f>
        <v/>
      </c>
      <c r="G1236" s="75" t="e">
        <f>T20D35746[[#This Row],[時価総額]]/T20D35746[[#This Row],[現在値]]</f>
        <v>#VALUE!</v>
      </c>
      <c r="H1236" s="20"/>
      <c r="I1236" s="38"/>
      <c r="J1236" s="20"/>
      <c r="K1236" s="33"/>
      <c r="N1236" s="89"/>
      <c r="O1236" s="125" t="e">
        <f>ROUND(
 ((IF(OR(R1236="",R1236&lt;=0),20,R1236)/20)
  *(L1236/15))
 /(IFERROR(IF(H1236&gt;0,H1236,15),15)/15)
 *100,0)</f>
        <v>#REF!</v>
      </c>
      <c r="P1236" s="125" t="e">
        <f>ROUND(((R1236/20)*(L1236/15)*(S1236/15)*(1+W1236/200))/(H1236/15)*100,0)</f>
        <v>#REF!</v>
      </c>
      <c r="Q1236" s="147" t="e">
        <f>T20D35746[[#This Row],[スコア⑤]]/T20D35746[[#This Row],[スコア③]]</f>
        <v>#REF!</v>
      </c>
      <c r="R1236" s="76" t="e">
        <f>#REF!+#REF!</f>
        <v>#REF!</v>
      </c>
      <c r="W1236" s="109" t="e">
        <f>(T20D35746[[#This Row],[現金及び預金（億）]]-T20D35746[[#This Row],[負債（億）]])/T20D35746[[#This Row],[総資産]]*100</f>
        <v>#DIV/0!</v>
      </c>
    </row>
    <row r="1237" spans="3:23" x14ac:dyDescent="0.25">
      <c r="C1237" s="71" t="str">
        <f>IFERROR(_xll.RssMarket($A1237,"市場部名称"),"")</f>
        <v/>
      </c>
      <c r="D1237" s="55"/>
      <c r="E1237" s="55" t="str">
        <f>IFERROR(_xll.RssMarket($A1237,"前日比"),"")</f>
        <v/>
      </c>
      <c r="F1237" s="75" t="str">
        <f>IFERROR(_xll.RssMarket($A1237,"時価総額"),"")</f>
        <v/>
      </c>
      <c r="G1237" s="75" t="e">
        <f>T20D35746[[#This Row],[時価総額]]/T20D35746[[#This Row],[現在値]]</f>
        <v>#VALUE!</v>
      </c>
      <c r="H1237" s="20"/>
      <c r="I1237" s="38"/>
      <c r="J1237" s="20"/>
      <c r="K1237" s="33"/>
      <c r="N1237" s="89"/>
      <c r="O1237" s="125" t="e">
        <f>ROUND(
 ((IF(OR(R1237="",R1237&lt;=0),20,R1237)/20)
  *(L1237/15))
 /(IFERROR(IF(H1237&gt;0,H1237,15),15)/15)
 *100,0)</f>
        <v>#REF!</v>
      </c>
      <c r="P1237" s="125" t="e">
        <f>ROUND(((R1237/20)*(L1237/15)*(S1237/15)*(1+W1237/200))/(H1237/15)*100,0)</f>
        <v>#REF!</v>
      </c>
      <c r="Q1237" s="147" t="e">
        <f>T20D35746[[#This Row],[スコア⑤]]/T20D35746[[#This Row],[スコア③]]</f>
        <v>#REF!</v>
      </c>
      <c r="R1237" s="76" t="e">
        <f>#REF!+#REF!</f>
        <v>#REF!</v>
      </c>
      <c r="W1237" s="109" t="e">
        <f>(T20D35746[[#This Row],[現金及び預金（億）]]-T20D35746[[#This Row],[負債（億）]])/T20D35746[[#This Row],[総資産]]*100</f>
        <v>#DIV/0!</v>
      </c>
    </row>
    <row r="1238" spans="3:23" x14ac:dyDescent="0.25">
      <c r="C1238" s="71" t="str">
        <f>IFERROR(_xll.RssMarket($A1238,"市場部名称"),"")</f>
        <v/>
      </c>
      <c r="D1238" s="55"/>
      <c r="E1238" s="55" t="str">
        <f>IFERROR(_xll.RssMarket($A1238,"前日比"),"")</f>
        <v/>
      </c>
      <c r="F1238" s="75" t="str">
        <f>IFERROR(_xll.RssMarket($A1238,"時価総額"),"")</f>
        <v/>
      </c>
      <c r="G1238" s="75" t="e">
        <f>T20D35746[[#This Row],[時価総額]]/T20D35746[[#This Row],[現在値]]</f>
        <v>#VALUE!</v>
      </c>
      <c r="H1238" s="20"/>
      <c r="I1238" s="38"/>
      <c r="J1238" s="20"/>
      <c r="K1238" s="33"/>
      <c r="N1238" s="89"/>
      <c r="O1238" s="125" t="e">
        <f>ROUND(
 ((IF(OR(R1238="",R1238&lt;=0),20,R1238)/20)
  *(L1238/15))
 /(IFERROR(IF(H1238&gt;0,H1238,15),15)/15)
 *100,0)</f>
        <v>#REF!</v>
      </c>
      <c r="P1238" s="125" t="e">
        <f>ROUND(((R1238/20)*(L1238/15)*(S1238/15)*(1+W1238/200))/(H1238/15)*100,0)</f>
        <v>#REF!</v>
      </c>
      <c r="Q1238" s="147" t="e">
        <f>T20D35746[[#This Row],[スコア⑤]]/T20D35746[[#This Row],[スコア③]]</f>
        <v>#REF!</v>
      </c>
      <c r="R1238" s="76" t="e">
        <f>#REF!+#REF!</f>
        <v>#REF!</v>
      </c>
      <c r="W1238" s="109" t="e">
        <f>(T20D35746[[#This Row],[現金及び預金（億）]]-T20D35746[[#This Row],[負債（億）]])/T20D35746[[#This Row],[総資産]]*100</f>
        <v>#DIV/0!</v>
      </c>
    </row>
    <row r="1239" spans="3:23" x14ac:dyDescent="0.25">
      <c r="C1239" s="71" t="str">
        <f>IFERROR(_xll.RssMarket($A1239,"市場部名称"),"")</f>
        <v/>
      </c>
      <c r="D1239" s="55"/>
      <c r="E1239" s="55" t="str">
        <f>IFERROR(_xll.RssMarket($A1239,"前日比"),"")</f>
        <v/>
      </c>
      <c r="F1239" s="75" t="str">
        <f>IFERROR(_xll.RssMarket($A1239,"時価総額"),"")</f>
        <v/>
      </c>
      <c r="G1239" s="75" t="e">
        <f>T20D35746[[#This Row],[時価総額]]/T20D35746[[#This Row],[現在値]]</f>
        <v>#VALUE!</v>
      </c>
      <c r="H1239" s="20"/>
      <c r="I1239" s="38"/>
      <c r="J1239" s="20"/>
      <c r="K1239" s="33"/>
      <c r="N1239" s="89"/>
      <c r="O1239" s="125" t="e">
        <f>ROUND(
 ((IF(OR(R1239="",R1239&lt;=0),20,R1239)/20)
  *(L1239/15))
 /(IFERROR(IF(H1239&gt;0,H1239,15),15)/15)
 *100,0)</f>
        <v>#REF!</v>
      </c>
      <c r="P1239" s="125" t="e">
        <f>ROUND(((R1239/20)*(L1239/15)*(S1239/15)*(1+W1239/200))/(H1239/15)*100,0)</f>
        <v>#REF!</v>
      </c>
      <c r="Q1239" s="147" t="e">
        <f>T20D35746[[#This Row],[スコア⑤]]/T20D35746[[#This Row],[スコア③]]</f>
        <v>#REF!</v>
      </c>
      <c r="R1239" s="76" t="e">
        <f>#REF!+#REF!</f>
        <v>#REF!</v>
      </c>
      <c r="W1239" s="109" t="e">
        <f>(T20D35746[[#This Row],[現金及び預金（億）]]-T20D35746[[#This Row],[負債（億）]])/T20D35746[[#This Row],[総資産]]*100</f>
        <v>#DIV/0!</v>
      </c>
    </row>
    <row r="1240" spans="3:23" x14ac:dyDescent="0.25">
      <c r="C1240" s="71" t="str">
        <f>IFERROR(_xll.RssMarket($A1240,"市場部名称"),"")</f>
        <v/>
      </c>
      <c r="D1240" s="55"/>
      <c r="E1240" s="55" t="str">
        <f>IFERROR(_xll.RssMarket($A1240,"前日比"),"")</f>
        <v/>
      </c>
      <c r="F1240" s="75" t="str">
        <f>IFERROR(_xll.RssMarket($A1240,"時価総額"),"")</f>
        <v/>
      </c>
      <c r="G1240" s="75" t="e">
        <f>T20D35746[[#This Row],[時価総額]]/T20D35746[[#This Row],[現在値]]</f>
        <v>#VALUE!</v>
      </c>
      <c r="H1240" s="20"/>
      <c r="I1240" s="38"/>
      <c r="J1240" s="20"/>
      <c r="K1240" s="33"/>
      <c r="N1240" s="89"/>
      <c r="O1240" s="125" t="e">
        <f>ROUND(
 ((IF(OR(R1240="",R1240&lt;=0),20,R1240)/20)
  *(L1240/15))
 /(IFERROR(IF(H1240&gt;0,H1240,15),15)/15)
 *100,0)</f>
        <v>#REF!</v>
      </c>
      <c r="P1240" s="125" t="e">
        <f>ROUND(((R1240/20)*(L1240/15)*(S1240/15)*(1+W1240/200))/(H1240/15)*100,0)</f>
        <v>#REF!</v>
      </c>
      <c r="Q1240" s="147" t="e">
        <f>T20D35746[[#This Row],[スコア⑤]]/T20D35746[[#This Row],[スコア③]]</f>
        <v>#REF!</v>
      </c>
      <c r="R1240" s="76" t="e">
        <f>#REF!+#REF!</f>
        <v>#REF!</v>
      </c>
      <c r="W1240" s="109" t="e">
        <f>(T20D35746[[#This Row],[現金及び預金（億）]]-T20D35746[[#This Row],[負債（億）]])/T20D35746[[#This Row],[総資産]]*100</f>
        <v>#DIV/0!</v>
      </c>
    </row>
    <row r="1241" spans="3:23" x14ac:dyDescent="0.25">
      <c r="C1241" s="71" t="str">
        <f>IFERROR(_xll.RssMarket($A1241,"市場部名称"),"")</f>
        <v/>
      </c>
      <c r="D1241" s="55"/>
      <c r="E1241" s="55" t="str">
        <f>IFERROR(_xll.RssMarket($A1241,"前日比"),"")</f>
        <v/>
      </c>
      <c r="F1241" s="75" t="str">
        <f>IFERROR(_xll.RssMarket($A1241,"時価総額"),"")</f>
        <v/>
      </c>
      <c r="G1241" s="75" t="e">
        <f>T20D35746[[#This Row],[時価総額]]/T20D35746[[#This Row],[現在値]]</f>
        <v>#VALUE!</v>
      </c>
      <c r="H1241" s="20"/>
      <c r="I1241" s="38"/>
      <c r="J1241" s="20"/>
      <c r="K1241" s="33"/>
      <c r="N1241" s="89"/>
      <c r="O1241" s="125" t="e">
        <f>ROUND(
 ((IF(OR(R1241="",R1241&lt;=0),20,R1241)/20)
  *(L1241/15))
 /(IFERROR(IF(H1241&gt;0,H1241,15),15)/15)
 *100,0)</f>
        <v>#REF!</v>
      </c>
      <c r="P1241" s="125" t="e">
        <f>ROUND(((R1241/20)*(L1241/15)*(S1241/15)*(1+W1241/200))/(H1241/15)*100,0)</f>
        <v>#REF!</v>
      </c>
      <c r="Q1241" s="147" t="e">
        <f>T20D35746[[#This Row],[スコア⑤]]/T20D35746[[#This Row],[スコア③]]</f>
        <v>#REF!</v>
      </c>
      <c r="R1241" s="76" t="e">
        <f>#REF!+#REF!</f>
        <v>#REF!</v>
      </c>
      <c r="W1241" s="109" t="e">
        <f>(T20D35746[[#This Row],[現金及び預金（億）]]-T20D35746[[#This Row],[負債（億）]])/T20D35746[[#This Row],[総資産]]*100</f>
        <v>#DIV/0!</v>
      </c>
    </row>
    <row r="1242" spans="3:23" x14ac:dyDescent="0.25">
      <c r="C1242" s="71" t="str">
        <f>IFERROR(_xll.RssMarket($A1242,"市場部名称"),"")</f>
        <v/>
      </c>
      <c r="D1242" s="55"/>
      <c r="E1242" s="55" t="str">
        <f>IFERROR(_xll.RssMarket($A1242,"前日比"),"")</f>
        <v/>
      </c>
      <c r="F1242" s="75" t="str">
        <f>IFERROR(_xll.RssMarket($A1242,"時価総額"),"")</f>
        <v/>
      </c>
      <c r="G1242" s="75" t="e">
        <f>T20D35746[[#This Row],[時価総額]]/T20D35746[[#This Row],[現在値]]</f>
        <v>#VALUE!</v>
      </c>
      <c r="H1242" s="20"/>
      <c r="I1242" s="38"/>
      <c r="J1242" s="20"/>
      <c r="K1242" s="33"/>
      <c r="N1242" s="89"/>
      <c r="O1242" s="125" t="e">
        <f>ROUND(
 ((IF(OR(R1242="",R1242&lt;=0),20,R1242)/20)
  *(L1242/15))
 /(IFERROR(IF(H1242&gt;0,H1242,15),15)/15)
 *100,0)</f>
        <v>#REF!</v>
      </c>
      <c r="P1242" s="125" t="e">
        <f>ROUND(((R1242/20)*(L1242/15)*(S1242/15)*(1+W1242/200))/(H1242/15)*100,0)</f>
        <v>#REF!</v>
      </c>
      <c r="Q1242" s="147" t="e">
        <f>T20D35746[[#This Row],[スコア⑤]]/T20D35746[[#This Row],[スコア③]]</f>
        <v>#REF!</v>
      </c>
      <c r="R1242" s="76" t="e">
        <f>#REF!+#REF!</f>
        <v>#REF!</v>
      </c>
      <c r="W1242" s="109" t="e">
        <f>(T20D35746[[#This Row],[現金及び預金（億）]]-T20D35746[[#This Row],[負債（億）]])/T20D35746[[#This Row],[総資産]]*100</f>
        <v>#DIV/0!</v>
      </c>
    </row>
    <row r="1243" spans="3:23" x14ac:dyDescent="0.25">
      <c r="C1243" s="71" t="str">
        <f>IFERROR(_xll.RssMarket($A1243,"市場部名称"),"")</f>
        <v/>
      </c>
      <c r="D1243" s="55"/>
      <c r="E1243" s="55" t="str">
        <f>IFERROR(_xll.RssMarket($A1243,"前日比"),"")</f>
        <v/>
      </c>
      <c r="F1243" s="75" t="str">
        <f>IFERROR(_xll.RssMarket($A1243,"時価総額"),"")</f>
        <v/>
      </c>
      <c r="G1243" s="75" t="e">
        <f>T20D35746[[#This Row],[時価総額]]/T20D35746[[#This Row],[現在値]]</f>
        <v>#VALUE!</v>
      </c>
      <c r="H1243" s="20"/>
      <c r="I1243" s="38"/>
      <c r="J1243" s="20"/>
      <c r="K1243" s="33"/>
      <c r="N1243" s="89"/>
      <c r="O1243" s="125" t="e">
        <f>ROUND(
 ((IF(OR(R1243="",R1243&lt;=0),20,R1243)/20)
  *(L1243/15))
 /(IFERROR(IF(H1243&gt;0,H1243,15),15)/15)
 *100,0)</f>
        <v>#REF!</v>
      </c>
      <c r="P1243" s="125" t="e">
        <f>ROUND(((R1243/20)*(L1243/15)*(S1243/15)*(1+W1243/200))/(H1243/15)*100,0)</f>
        <v>#REF!</v>
      </c>
      <c r="Q1243" s="147" t="e">
        <f>T20D35746[[#This Row],[スコア⑤]]/T20D35746[[#This Row],[スコア③]]</f>
        <v>#REF!</v>
      </c>
      <c r="R1243" s="76" t="e">
        <f>#REF!+#REF!</f>
        <v>#REF!</v>
      </c>
      <c r="W1243" s="109" t="e">
        <f>(T20D35746[[#This Row],[現金及び預金（億）]]-T20D35746[[#This Row],[負債（億）]])/T20D35746[[#This Row],[総資産]]*100</f>
        <v>#DIV/0!</v>
      </c>
    </row>
    <row r="1244" spans="3:23" x14ac:dyDescent="0.25">
      <c r="C1244" s="71" t="str">
        <f>IFERROR(_xll.RssMarket($A1244,"市場部名称"),"")</f>
        <v/>
      </c>
      <c r="D1244" s="55"/>
      <c r="E1244" s="55" t="str">
        <f>IFERROR(_xll.RssMarket($A1244,"前日比"),"")</f>
        <v/>
      </c>
      <c r="F1244" s="75" t="str">
        <f>IFERROR(_xll.RssMarket($A1244,"時価総額"),"")</f>
        <v/>
      </c>
      <c r="G1244" s="75" t="e">
        <f>T20D35746[[#This Row],[時価総額]]/T20D35746[[#This Row],[現在値]]</f>
        <v>#VALUE!</v>
      </c>
      <c r="H1244" s="20"/>
      <c r="I1244" s="38"/>
      <c r="J1244" s="20"/>
      <c r="K1244" s="33"/>
      <c r="N1244" s="89"/>
      <c r="O1244" s="125" t="e">
        <f>ROUND(
 ((IF(OR(R1244="",R1244&lt;=0),20,R1244)/20)
  *(L1244/15))
 /(IFERROR(IF(H1244&gt;0,H1244,15),15)/15)
 *100,0)</f>
        <v>#REF!</v>
      </c>
      <c r="P1244" s="125" t="e">
        <f>ROUND(((R1244/20)*(L1244/15)*(S1244/15)*(1+W1244/200))/(H1244/15)*100,0)</f>
        <v>#REF!</v>
      </c>
      <c r="Q1244" s="147" t="e">
        <f>T20D35746[[#This Row],[スコア⑤]]/T20D35746[[#This Row],[スコア③]]</f>
        <v>#REF!</v>
      </c>
      <c r="R1244" s="76" t="e">
        <f>#REF!+#REF!</f>
        <v>#REF!</v>
      </c>
      <c r="W1244" s="109" t="e">
        <f>(T20D35746[[#This Row],[現金及び預金（億）]]-T20D35746[[#This Row],[負債（億）]])/T20D35746[[#This Row],[総資産]]*100</f>
        <v>#DIV/0!</v>
      </c>
    </row>
    <row r="1245" spans="3:23" x14ac:dyDescent="0.25">
      <c r="C1245" s="71" t="str">
        <f>IFERROR(_xll.RssMarket($A1245,"市場部名称"),"")</f>
        <v/>
      </c>
      <c r="D1245" s="55"/>
      <c r="E1245" s="55" t="str">
        <f>IFERROR(_xll.RssMarket($A1245,"前日比"),"")</f>
        <v/>
      </c>
      <c r="F1245" s="75" t="str">
        <f>IFERROR(_xll.RssMarket($A1245,"時価総額"),"")</f>
        <v/>
      </c>
      <c r="G1245" s="75" t="e">
        <f>T20D35746[[#This Row],[時価総額]]/T20D35746[[#This Row],[現在値]]</f>
        <v>#VALUE!</v>
      </c>
      <c r="H1245" s="20"/>
      <c r="I1245" s="38"/>
      <c r="J1245" s="20"/>
      <c r="K1245" s="33"/>
      <c r="N1245" s="89"/>
      <c r="O1245" s="125" t="e">
        <f>ROUND(
 ((IF(OR(R1245="",R1245&lt;=0),20,R1245)/20)
  *(L1245/15))
 /(IFERROR(IF(H1245&gt;0,H1245,15),15)/15)
 *100,0)</f>
        <v>#REF!</v>
      </c>
      <c r="P1245" s="125" t="e">
        <f>ROUND(((R1245/20)*(L1245/15)*(S1245/15)*(1+W1245/200))/(H1245/15)*100,0)</f>
        <v>#REF!</v>
      </c>
      <c r="Q1245" s="147" t="e">
        <f>T20D35746[[#This Row],[スコア⑤]]/T20D35746[[#This Row],[スコア③]]</f>
        <v>#REF!</v>
      </c>
      <c r="R1245" s="76" t="e">
        <f>#REF!+#REF!</f>
        <v>#REF!</v>
      </c>
      <c r="W1245" s="109" t="e">
        <f>(T20D35746[[#This Row],[現金及び預金（億）]]-T20D35746[[#This Row],[負債（億）]])/T20D35746[[#This Row],[総資産]]*100</f>
        <v>#DIV/0!</v>
      </c>
    </row>
    <row r="1246" spans="3:23" x14ac:dyDescent="0.25">
      <c r="C1246" s="71" t="str">
        <f>IFERROR(_xll.RssMarket($A1246,"市場部名称"),"")</f>
        <v/>
      </c>
      <c r="D1246" s="55"/>
      <c r="E1246" s="55" t="str">
        <f>IFERROR(_xll.RssMarket($A1246,"前日比"),"")</f>
        <v/>
      </c>
      <c r="F1246" s="75" t="str">
        <f>IFERROR(_xll.RssMarket($A1246,"時価総額"),"")</f>
        <v/>
      </c>
      <c r="G1246" s="75" t="e">
        <f>T20D35746[[#This Row],[時価総額]]/T20D35746[[#This Row],[現在値]]</f>
        <v>#VALUE!</v>
      </c>
      <c r="H1246" s="20"/>
      <c r="I1246" s="38"/>
      <c r="J1246" s="20"/>
      <c r="K1246" s="33"/>
      <c r="N1246" s="89"/>
      <c r="O1246" s="125" t="e">
        <f>ROUND(
 ((IF(OR(R1246="",R1246&lt;=0),20,R1246)/20)
  *(L1246/15))
 /(IFERROR(IF(H1246&gt;0,H1246,15),15)/15)
 *100,0)</f>
        <v>#REF!</v>
      </c>
      <c r="P1246" s="125" t="e">
        <f>ROUND(((R1246/20)*(L1246/15)*(S1246/15)*(1+W1246/200))/(H1246/15)*100,0)</f>
        <v>#REF!</v>
      </c>
      <c r="Q1246" s="147" t="e">
        <f>T20D35746[[#This Row],[スコア⑤]]/T20D35746[[#This Row],[スコア③]]</f>
        <v>#REF!</v>
      </c>
      <c r="R1246" s="76" t="e">
        <f>#REF!+#REF!</f>
        <v>#REF!</v>
      </c>
      <c r="W1246" s="109" t="e">
        <f>(T20D35746[[#This Row],[現金及び預金（億）]]-T20D35746[[#This Row],[負債（億）]])/T20D35746[[#This Row],[総資産]]*100</f>
        <v>#DIV/0!</v>
      </c>
    </row>
    <row r="1247" spans="3:23" x14ac:dyDescent="0.25">
      <c r="C1247" s="71" t="str">
        <f>IFERROR(_xll.RssMarket($A1247,"市場部名称"),"")</f>
        <v/>
      </c>
      <c r="D1247" s="55"/>
      <c r="E1247" s="55" t="str">
        <f>IFERROR(_xll.RssMarket($A1247,"前日比"),"")</f>
        <v/>
      </c>
      <c r="F1247" s="75" t="str">
        <f>IFERROR(_xll.RssMarket($A1247,"時価総額"),"")</f>
        <v/>
      </c>
      <c r="G1247" s="75" t="e">
        <f>T20D35746[[#This Row],[時価総額]]/T20D35746[[#This Row],[現在値]]</f>
        <v>#VALUE!</v>
      </c>
      <c r="H1247" s="20"/>
      <c r="I1247" s="38"/>
      <c r="J1247" s="20"/>
      <c r="K1247" s="33"/>
      <c r="N1247" s="89"/>
      <c r="O1247" s="125" t="e">
        <f>ROUND(
 ((IF(OR(R1247="",R1247&lt;=0),20,R1247)/20)
  *(L1247/15))
 /(IFERROR(IF(H1247&gt;0,H1247,15),15)/15)
 *100,0)</f>
        <v>#REF!</v>
      </c>
      <c r="P1247" s="125" t="e">
        <f>ROUND(((R1247/20)*(L1247/15)*(S1247/15)*(1+W1247/200))/(H1247/15)*100,0)</f>
        <v>#REF!</v>
      </c>
      <c r="Q1247" s="147" t="e">
        <f>T20D35746[[#This Row],[スコア⑤]]/T20D35746[[#This Row],[スコア③]]</f>
        <v>#REF!</v>
      </c>
      <c r="R1247" s="76" t="e">
        <f>#REF!+#REF!</f>
        <v>#REF!</v>
      </c>
      <c r="W1247" s="109" t="e">
        <f>(T20D35746[[#This Row],[現金及び預金（億）]]-T20D35746[[#This Row],[負債（億）]])/T20D35746[[#This Row],[総資産]]*100</f>
        <v>#DIV/0!</v>
      </c>
    </row>
    <row r="1248" spans="3:23" x14ac:dyDescent="0.25">
      <c r="C1248" s="71" t="str">
        <f>IFERROR(_xll.RssMarket($A1248,"市場部名称"),"")</f>
        <v/>
      </c>
      <c r="D1248" s="55"/>
      <c r="E1248" s="55" t="str">
        <f>IFERROR(_xll.RssMarket($A1248,"前日比"),"")</f>
        <v/>
      </c>
      <c r="F1248" s="75" t="str">
        <f>IFERROR(_xll.RssMarket($A1248,"時価総額"),"")</f>
        <v/>
      </c>
      <c r="G1248" s="75" t="e">
        <f>T20D35746[[#This Row],[時価総額]]/T20D35746[[#This Row],[現在値]]</f>
        <v>#VALUE!</v>
      </c>
      <c r="H1248" s="20"/>
      <c r="I1248" s="38"/>
      <c r="J1248" s="20"/>
      <c r="K1248" s="33"/>
      <c r="N1248" s="89"/>
      <c r="O1248" s="125" t="e">
        <f>ROUND(
 ((IF(OR(R1248="",R1248&lt;=0),20,R1248)/20)
  *(L1248/15))
 /(IFERROR(IF(H1248&gt;0,H1248,15),15)/15)
 *100,0)</f>
        <v>#REF!</v>
      </c>
      <c r="P1248" s="125" t="e">
        <f>ROUND(((R1248/20)*(L1248/15)*(S1248/15)*(1+W1248/200))/(H1248/15)*100,0)</f>
        <v>#REF!</v>
      </c>
      <c r="Q1248" s="147" t="e">
        <f>T20D35746[[#This Row],[スコア⑤]]/T20D35746[[#This Row],[スコア③]]</f>
        <v>#REF!</v>
      </c>
      <c r="R1248" s="76" t="e">
        <f>#REF!+#REF!</f>
        <v>#REF!</v>
      </c>
      <c r="W1248" s="109" t="e">
        <f>(T20D35746[[#This Row],[現金及び預金（億）]]-T20D35746[[#This Row],[負債（億）]])/T20D35746[[#This Row],[総資産]]*100</f>
        <v>#DIV/0!</v>
      </c>
    </row>
    <row r="1249" spans="3:23" x14ac:dyDescent="0.25">
      <c r="C1249" s="71" t="str">
        <f>IFERROR(_xll.RssMarket($A1249,"市場部名称"),"")</f>
        <v/>
      </c>
      <c r="D1249" s="55"/>
      <c r="E1249" s="55" t="str">
        <f>IFERROR(_xll.RssMarket($A1249,"前日比"),"")</f>
        <v/>
      </c>
      <c r="F1249" s="75" t="str">
        <f>IFERROR(_xll.RssMarket($A1249,"時価総額"),"")</f>
        <v/>
      </c>
      <c r="G1249" s="75" t="e">
        <f>T20D35746[[#This Row],[時価総額]]/T20D35746[[#This Row],[現在値]]</f>
        <v>#VALUE!</v>
      </c>
      <c r="H1249" s="20"/>
      <c r="I1249" s="38"/>
      <c r="J1249" s="20"/>
      <c r="K1249" s="33"/>
      <c r="N1249" s="89"/>
      <c r="O1249" s="125" t="e">
        <f>ROUND(
 ((IF(OR(R1249="",R1249&lt;=0),20,R1249)/20)
  *(L1249/15))
 /(IFERROR(IF(H1249&gt;0,H1249,15),15)/15)
 *100,0)</f>
        <v>#REF!</v>
      </c>
      <c r="P1249" s="125" t="e">
        <f>ROUND(((R1249/20)*(L1249/15)*(S1249/15)*(1+W1249/200))/(H1249/15)*100,0)</f>
        <v>#REF!</v>
      </c>
      <c r="Q1249" s="147" t="e">
        <f>T20D35746[[#This Row],[スコア⑤]]/T20D35746[[#This Row],[スコア③]]</f>
        <v>#REF!</v>
      </c>
      <c r="R1249" s="76" t="e">
        <f>#REF!+#REF!</f>
        <v>#REF!</v>
      </c>
      <c r="W1249" s="109" t="e">
        <f>(T20D35746[[#This Row],[現金及び預金（億）]]-T20D35746[[#This Row],[負債（億）]])/T20D35746[[#This Row],[総資産]]*100</f>
        <v>#DIV/0!</v>
      </c>
    </row>
    <row r="1250" spans="3:23" x14ac:dyDescent="0.25">
      <c r="C1250" s="71" t="str">
        <f>IFERROR(_xll.RssMarket($A1250,"市場部名称"),"")</f>
        <v/>
      </c>
      <c r="D1250" s="55"/>
      <c r="E1250" s="55" t="str">
        <f>IFERROR(_xll.RssMarket($A1250,"前日比"),"")</f>
        <v/>
      </c>
      <c r="F1250" s="75" t="str">
        <f>IFERROR(_xll.RssMarket($A1250,"時価総額"),"")</f>
        <v/>
      </c>
      <c r="G1250" s="75" t="e">
        <f>T20D35746[[#This Row],[時価総額]]/T20D35746[[#This Row],[現在値]]</f>
        <v>#VALUE!</v>
      </c>
      <c r="H1250" s="20"/>
      <c r="I1250" s="38"/>
      <c r="J1250" s="20"/>
      <c r="K1250" s="33"/>
      <c r="N1250" s="89"/>
      <c r="O1250" s="125" t="e">
        <f>ROUND(
 ((IF(OR(R1250="",R1250&lt;=0),20,R1250)/20)
  *(L1250/15))
 /(IFERROR(IF(H1250&gt;0,H1250,15),15)/15)
 *100,0)</f>
        <v>#REF!</v>
      </c>
      <c r="P1250" s="125" t="e">
        <f>ROUND(((R1250/20)*(L1250/15)*(S1250/15)*(1+W1250/200))/(H1250/15)*100,0)</f>
        <v>#REF!</v>
      </c>
      <c r="Q1250" s="147" t="e">
        <f>T20D35746[[#This Row],[スコア⑤]]/T20D35746[[#This Row],[スコア③]]</f>
        <v>#REF!</v>
      </c>
      <c r="R1250" s="76" t="e">
        <f>#REF!+#REF!</f>
        <v>#REF!</v>
      </c>
      <c r="W1250" s="109" t="e">
        <f>(T20D35746[[#This Row],[現金及び預金（億）]]-T20D35746[[#This Row],[負債（億）]])/T20D35746[[#This Row],[総資産]]*100</f>
        <v>#DIV/0!</v>
      </c>
    </row>
    <row r="1251" spans="3:23" x14ac:dyDescent="0.25">
      <c r="C1251" s="71" t="str">
        <f>IFERROR(_xll.RssMarket($A1251,"市場部名称"),"")</f>
        <v/>
      </c>
      <c r="D1251" s="55"/>
      <c r="E1251" s="55" t="str">
        <f>IFERROR(_xll.RssMarket($A1251,"前日比"),"")</f>
        <v/>
      </c>
      <c r="F1251" s="75" t="str">
        <f>IFERROR(_xll.RssMarket($A1251,"時価総額"),"")</f>
        <v/>
      </c>
      <c r="G1251" s="75" t="e">
        <f>T20D35746[[#This Row],[時価総額]]/T20D35746[[#This Row],[現在値]]</f>
        <v>#VALUE!</v>
      </c>
      <c r="H1251" s="20"/>
      <c r="I1251" s="38"/>
      <c r="J1251" s="20"/>
      <c r="K1251" s="33"/>
      <c r="N1251" s="89"/>
      <c r="O1251" s="125" t="e">
        <f>ROUND(
 ((IF(OR(R1251="",R1251&lt;=0),20,R1251)/20)
  *(L1251/15))
 /(IFERROR(IF(H1251&gt;0,H1251,15),15)/15)
 *100,0)</f>
        <v>#REF!</v>
      </c>
      <c r="P1251" s="125" t="e">
        <f>ROUND(((R1251/20)*(L1251/15)*(S1251/15)*(1+W1251/200))/(H1251/15)*100,0)</f>
        <v>#REF!</v>
      </c>
      <c r="Q1251" s="147" t="e">
        <f>T20D35746[[#This Row],[スコア⑤]]/T20D35746[[#This Row],[スコア③]]</f>
        <v>#REF!</v>
      </c>
      <c r="R1251" s="76" t="e">
        <f>#REF!+#REF!</f>
        <v>#REF!</v>
      </c>
      <c r="W1251" s="109" t="e">
        <f>(T20D35746[[#This Row],[現金及び預金（億）]]-T20D35746[[#This Row],[負債（億）]])/T20D35746[[#This Row],[総資産]]*100</f>
        <v>#DIV/0!</v>
      </c>
    </row>
    <row r="1252" spans="3:23" x14ac:dyDescent="0.25">
      <c r="C1252" s="71" t="str">
        <f>IFERROR(_xll.RssMarket($A1252,"市場部名称"),"")</f>
        <v/>
      </c>
      <c r="D1252" s="55"/>
      <c r="E1252" s="55" t="str">
        <f>IFERROR(_xll.RssMarket($A1252,"前日比"),"")</f>
        <v/>
      </c>
      <c r="F1252" s="75" t="str">
        <f>IFERROR(_xll.RssMarket($A1252,"時価総額"),"")</f>
        <v/>
      </c>
      <c r="G1252" s="75" t="e">
        <f>T20D35746[[#This Row],[時価総額]]/T20D35746[[#This Row],[現在値]]</f>
        <v>#VALUE!</v>
      </c>
      <c r="H1252" s="20"/>
      <c r="I1252" s="38"/>
      <c r="J1252" s="20"/>
      <c r="K1252" s="33"/>
      <c r="N1252" s="89"/>
      <c r="O1252" s="125" t="e">
        <f>ROUND(
 ((IF(OR(R1252="",R1252&lt;=0),20,R1252)/20)
  *(L1252/15))
 /(IFERROR(IF(H1252&gt;0,H1252,15),15)/15)
 *100,0)</f>
        <v>#REF!</v>
      </c>
      <c r="P1252" s="125" t="e">
        <f>ROUND(((R1252/20)*(L1252/15)*(S1252/15)*(1+W1252/200))/(H1252/15)*100,0)</f>
        <v>#REF!</v>
      </c>
      <c r="Q1252" s="147" t="e">
        <f>T20D35746[[#This Row],[スコア⑤]]/T20D35746[[#This Row],[スコア③]]</f>
        <v>#REF!</v>
      </c>
      <c r="R1252" s="76" t="e">
        <f>#REF!+#REF!</f>
        <v>#REF!</v>
      </c>
      <c r="W1252" s="109" t="e">
        <f>(T20D35746[[#This Row],[現金及び預金（億）]]-T20D35746[[#This Row],[負債（億）]])/T20D35746[[#This Row],[総資産]]*100</f>
        <v>#DIV/0!</v>
      </c>
    </row>
    <row r="1253" spans="3:23" x14ac:dyDescent="0.25">
      <c r="C1253" s="71" t="str">
        <f>IFERROR(_xll.RssMarket($A1253,"市場部名称"),"")</f>
        <v/>
      </c>
      <c r="D1253" s="55"/>
      <c r="E1253" s="55" t="str">
        <f>IFERROR(_xll.RssMarket($A1253,"前日比"),"")</f>
        <v/>
      </c>
      <c r="F1253" s="75" t="str">
        <f>IFERROR(_xll.RssMarket($A1253,"時価総額"),"")</f>
        <v/>
      </c>
      <c r="G1253" s="75" t="e">
        <f>T20D35746[[#This Row],[時価総額]]/T20D35746[[#This Row],[現在値]]</f>
        <v>#VALUE!</v>
      </c>
      <c r="H1253" s="20"/>
      <c r="I1253" s="38"/>
      <c r="J1253" s="20"/>
      <c r="K1253" s="33"/>
      <c r="N1253" s="89"/>
      <c r="O1253" s="125" t="e">
        <f>ROUND(
 ((IF(OR(R1253="",R1253&lt;=0),20,R1253)/20)
  *(L1253/15))
 /(IFERROR(IF(H1253&gt;0,H1253,15),15)/15)
 *100,0)</f>
        <v>#REF!</v>
      </c>
      <c r="P1253" s="125" t="e">
        <f>ROUND(((R1253/20)*(L1253/15)*(S1253/15)*(1+W1253/200))/(H1253/15)*100,0)</f>
        <v>#REF!</v>
      </c>
      <c r="Q1253" s="147" t="e">
        <f>T20D35746[[#This Row],[スコア⑤]]/T20D35746[[#This Row],[スコア③]]</f>
        <v>#REF!</v>
      </c>
      <c r="R1253" s="76" t="e">
        <f>#REF!+#REF!</f>
        <v>#REF!</v>
      </c>
      <c r="W1253" s="109" t="e">
        <f>(T20D35746[[#This Row],[現金及び預金（億）]]-T20D35746[[#This Row],[負債（億）]])/T20D35746[[#This Row],[総資産]]*100</f>
        <v>#DIV/0!</v>
      </c>
    </row>
    <row r="1254" spans="3:23" x14ac:dyDescent="0.25">
      <c r="C1254" s="71" t="str">
        <f>IFERROR(_xll.RssMarket($A1254,"市場部名称"),"")</f>
        <v/>
      </c>
      <c r="D1254" s="55"/>
      <c r="E1254" s="55" t="str">
        <f>IFERROR(_xll.RssMarket($A1254,"前日比"),"")</f>
        <v/>
      </c>
      <c r="F1254" s="75" t="str">
        <f>IFERROR(_xll.RssMarket($A1254,"時価総額"),"")</f>
        <v/>
      </c>
      <c r="G1254" s="75" t="e">
        <f>T20D35746[[#This Row],[時価総額]]/T20D35746[[#This Row],[現在値]]</f>
        <v>#VALUE!</v>
      </c>
      <c r="H1254" s="20"/>
      <c r="I1254" s="38"/>
      <c r="J1254" s="20"/>
      <c r="K1254" s="33"/>
      <c r="N1254" s="89"/>
      <c r="O1254" s="125" t="e">
        <f>ROUND(
 ((IF(OR(R1254="",R1254&lt;=0),20,R1254)/20)
  *(L1254/15))
 /(IFERROR(IF(H1254&gt;0,H1254,15),15)/15)
 *100,0)</f>
        <v>#REF!</v>
      </c>
      <c r="P1254" s="125" t="e">
        <f>ROUND(((R1254/20)*(L1254/15)*(S1254/15)*(1+W1254/200))/(H1254/15)*100,0)</f>
        <v>#REF!</v>
      </c>
      <c r="Q1254" s="147" t="e">
        <f>T20D35746[[#This Row],[スコア⑤]]/T20D35746[[#This Row],[スコア③]]</f>
        <v>#REF!</v>
      </c>
      <c r="R1254" s="76" t="e">
        <f>#REF!+#REF!</f>
        <v>#REF!</v>
      </c>
      <c r="W1254" s="109" t="e">
        <f>(T20D35746[[#This Row],[現金及び預金（億）]]-T20D35746[[#This Row],[負債（億）]])/T20D35746[[#This Row],[総資産]]*100</f>
        <v>#DIV/0!</v>
      </c>
    </row>
    <row r="1255" spans="3:23" x14ac:dyDescent="0.25">
      <c r="C1255" s="71" t="str">
        <f>IFERROR(_xll.RssMarket($A1255,"市場部名称"),"")</f>
        <v/>
      </c>
      <c r="D1255" s="55"/>
      <c r="E1255" s="55" t="str">
        <f>IFERROR(_xll.RssMarket($A1255,"前日比"),"")</f>
        <v/>
      </c>
      <c r="F1255" s="75" t="str">
        <f>IFERROR(_xll.RssMarket($A1255,"時価総額"),"")</f>
        <v/>
      </c>
      <c r="G1255" s="75" t="e">
        <f>T20D35746[[#This Row],[時価総額]]/T20D35746[[#This Row],[現在値]]</f>
        <v>#VALUE!</v>
      </c>
      <c r="H1255" s="20"/>
      <c r="I1255" s="38"/>
      <c r="J1255" s="20"/>
      <c r="K1255" s="33"/>
      <c r="N1255" s="89"/>
      <c r="O1255" s="125" t="e">
        <f>ROUND(
 ((IF(OR(R1255="",R1255&lt;=0),20,R1255)/20)
  *(L1255/15))
 /(IFERROR(IF(H1255&gt;0,H1255,15),15)/15)
 *100,0)</f>
        <v>#REF!</v>
      </c>
      <c r="P1255" s="125" t="e">
        <f>ROUND(((R1255/20)*(L1255/15)*(S1255/15)*(1+W1255/200))/(H1255/15)*100,0)</f>
        <v>#REF!</v>
      </c>
      <c r="Q1255" s="147" t="e">
        <f>T20D35746[[#This Row],[スコア⑤]]/T20D35746[[#This Row],[スコア③]]</f>
        <v>#REF!</v>
      </c>
      <c r="R1255" s="76" t="e">
        <f>#REF!+#REF!</f>
        <v>#REF!</v>
      </c>
      <c r="W1255" s="109" t="e">
        <f>(T20D35746[[#This Row],[現金及び預金（億）]]-T20D35746[[#This Row],[負債（億）]])/T20D35746[[#This Row],[総資産]]*100</f>
        <v>#DIV/0!</v>
      </c>
    </row>
    <row r="1256" spans="3:23" x14ac:dyDescent="0.25">
      <c r="C1256" s="71" t="str">
        <f>IFERROR(_xll.RssMarket($A1256,"市場部名称"),"")</f>
        <v/>
      </c>
      <c r="D1256" s="55"/>
      <c r="E1256" s="55" t="str">
        <f>IFERROR(_xll.RssMarket($A1256,"前日比"),"")</f>
        <v/>
      </c>
      <c r="F1256" s="75" t="str">
        <f>IFERROR(_xll.RssMarket($A1256,"時価総額"),"")</f>
        <v/>
      </c>
      <c r="G1256" s="75" t="e">
        <f>T20D35746[[#This Row],[時価総額]]/T20D35746[[#This Row],[現在値]]</f>
        <v>#VALUE!</v>
      </c>
      <c r="H1256" s="20"/>
      <c r="I1256" s="38"/>
      <c r="J1256" s="20"/>
      <c r="K1256" s="33"/>
      <c r="N1256" s="89"/>
      <c r="O1256" s="125" t="e">
        <f>ROUND(
 ((IF(OR(R1256="",R1256&lt;=0),20,R1256)/20)
  *(L1256/15))
 /(IFERROR(IF(H1256&gt;0,H1256,15),15)/15)
 *100,0)</f>
        <v>#REF!</v>
      </c>
      <c r="P1256" s="125" t="e">
        <f>ROUND(((R1256/20)*(L1256/15)*(S1256/15)*(1+W1256/200))/(H1256/15)*100,0)</f>
        <v>#REF!</v>
      </c>
      <c r="Q1256" s="147" t="e">
        <f>T20D35746[[#This Row],[スコア⑤]]/T20D35746[[#This Row],[スコア③]]</f>
        <v>#REF!</v>
      </c>
      <c r="R1256" s="76" t="e">
        <f>#REF!+#REF!</f>
        <v>#REF!</v>
      </c>
      <c r="W1256" s="109" t="e">
        <f>(T20D35746[[#This Row],[現金及び預金（億）]]-T20D35746[[#This Row],[負債（億）]])/T20D35746[[#This Row],[総資産]]*100</f>
        <v>#DIV/0!</v>
      </c>
    </row>
    <row r="1257" spans="3:23" x14ac:dyDescent="0.25">
      <c r="C1257" s="71" t="str">
        <f>IFERROR(_xll.RssMarket($A1257,"市場部名称"),"")</f>
        <v/>
      </c>
      <c r="D1257" s="55"/>
      <c r="E1257" s="55" t="str">
        <f>IFERROR(_xll.RssMarket($A1257,"前日比"),"")</f>
        <v/>
      </c>
      <c r="F1257" s="75" t="str">
        <f>IFERROR(_xll.RssMarket($A1257,"時価総額"),"")</f>
        <v/>
      </c>
      <c r="G1257" s="75" t="e">
        <f>T20D35746[[#This Row],[時価総額]]/T20D35746[[#This Row],[現在値]]</f>
        <v>#VALUE!</v>
      </c>
      <c r="H1257" s="20"/>
      <c r="I1257" s="38"/>
      <c r="J1257" s="20"/>
      <c r="K1257" s="33"/>
      <c r="N1257" s="89"/>
      <c r="O1257" s="125" t="e">
        <f>ROUND(
 ((IF(OR(R1257="",R1257&lt;=0),20,R1257)/20)
  *(L1257/15))
 /(IFERROR(IF(H1257&gt;0,H1257,15),15)/15)
 *100,0)</f>
        <v>#REF!</v>
      </c>
      <c r="P1257" s="125" t="e">
        <f>ROUND(((R1257/20)*(L1257/15)*(S1257/15)*(1+W1257/200))/(H1257/15)*100,0)</f>
        <v>#REF!</v>
      </c>
      <c r="Q1257" s="147" t="e">
        <f>T20D35746[[#This Row],[スコア⑤]]/T20D35746[[#This Row],[スコア③]]</f>
        <v>#REF!</v>
      </c>
      <c r="R1257" s="76" t="e">
        <f>#REF!+#REF!</f>
        <v>#REF!</v>
      </c>
      <c r="W1257" s="109" t="e">
        <f>(T20D35746[[#This Row],[現金及び預金（億）]]-T20D35746[[#This Row],[負債（億）]])/T20D35746[[#This Row],[総資産]]*100</f>
        <v>#DIV/0!</v>
      </c>
    </row>
    <row r="1258" spans="3:23" x14ac:dyDescent="0.25">
      <c r="C1258" s="71" t="str">
        <f>IFERROR(_xll.RssMarket($A1258,"市場部名称"),"")</f>
        <v/>
      </c>
      <c r="D1258" s="55"/>
      <c r="E1258" s="55" t="str">
        <f>IFERROR(_xll.RssMarket($A1258,"前日比"),"")</f>
        <v/>
      </c>
      <c r="F1258" s="75" t="str">
        <f>IFERROR(_xll.RssMarket($A1258,"時価総額"),"")</f>
        <v/>
      </c>
      <c r="G1258" s="75" t="e">
        <f>T20D35746[[#This Row],[時価総額]]/T20D35746[[#This Row],[現在値]]</f>
        <v>#VALUE!</v>
      </c>
      <c r="H1258" s="20"/>
      <c r="I1258" s="38"/>
      <c r="J1258" s="20"/>
      <c r="K1258" s="33"/>
      <c r="N1258" s="89"/>
      <c r="O1258" s="125" t="e">
        <f>ROUND(
 ((IF(OR(R1258="",R1258&lt;=0),20,R1258)/20)
  *(L1258/15))
 /(IFERROR(IF(H1258&gt;0,H1258,15),15)/15)
 *100,0)</f>
        <v>#REF!</v>
      </c>
      <c r="P1258" s="125" t="e">
        <f>ROUND(((R1258/20)*(L1258/15)*(S1258/15)*(1+W1258/200))/(H1258/15)*100,0)</f>
        <v>#REF!</v>
      </c>
      <c r="Q1258" s="147" t="e">
        <f>T20D35746[[#This Row],[スコア⑤]]/T20D35746[[#This Row],[スコア③]]</f>
        <v>#REF!</v>
      </c>
      <c r="R1258" s="76" t="e">
        <f>#REF!+#REF!</f>
        <v>#REF!</v>
      </c>
      <c r="W1258" s="109" t="e">
        <f>(T20D35746[[#This Row],[現金及び預金（億）]]-T20D35746[[#This Row],[負債（億）]])/T20D35746[[#This Row],[総資産]]*100</f>
        <v>#DIV/0!</v>
      </c>
    </row>
    <row r="1259" spans="3:23" x14ac:dyDescent="0.25">
      <c r="C1259" s="71" t="str">
        <f>IFERROR(_xll.RssMarket($A1259,"市場部名称"),"")</f>
        <v/>
      </c>
      <c r="D1259" s="55"/>
      <c r="E1259" s="55" t="str">
        <f>IFERROR(_xll.RssMarket($A1259,"前日比"),"")</f>
        <v/>
      </c>
      <c r="F1259" s="75" t="str">
        <f>IFERROR(_xll.RssMarket($A1259,"時価総額"),"")</f>
        <v/>
      </c>
      <c r="G1259" s="75" t="e">
        <f>T20D35746[[#This Row],[時価総額]]/T20D35746[[#This Row],[現在値]]</f>
        <v>#VALUE!</v>
      </c>
      <c r="H1259" s="20"/>
      <c r="I1259" s="38"/>
      <c r="J1259" s="20"/>
      <c r="K1259" s="33"/>
      <c r="N1259" s="89"/>
      <c r="O1259" s="125" t="e">
        <f>ROUND(
 ((IF(OR(R1259="",R1259&lt;=0),20,R1259)/20)
  *(L1259/15))
 /(IFERROR(IF(H1259&gt;0,H1259,15),15)/15)
 *100,0)</f>
        <v>#REF!</v>
      </c>
      <c r="P1259" s="125" t="e">
        <f>ROUND(((R1259/20)*(L1259/15)*(S1259/15)*(1+W1259/200))/(H1259/15)*100,0)</f>
        <v>#REF!</v>
      </c>
      <c r="Q1259" s="147" t="e">
        <f>T20D35746[[#This Row],[スコア⑤]]/T20D35746[[#This Row],[スコア③]]</f>
        <v>#REF!</v>
      </c>
      <c r="R1259" s="76" t="e">
        <f>#REF!+#REF!</f>
        <v>#REF!</v>
      </c>
      <c r="W1259" s="109" t="e">
        <f>(T20D35746[[#This Row],[現金及び預金（億）]]-T20D35746[[#This Row],[負債（億）]])/T20D35746[[#This Row],[総資産]]*100</f>
        <v>#DIV/0!</v>
      </c>
    </row>
    <row r="1260" spans="3:23" x14ac:dyDescent="0.25">
      <c r="C1260" s="71" t="str">
        <f>IFERROR(_xll.RssMarket($A1260,"市場部名称"),"")</f>
        <v/>
      </c>
      <c r="D1260" s="55"/>
      <c r="E1260" s="55" t="str">
        <f>IFERROR(_xll.RssMarket($A1260,"前日比"),"")</f>
        <v/>
      </c>
      <c r="F1260" s="75" t="str">
        <f>IFERROR(_xll.RssMarket($A1260,"時価総額"),"")</f>
        <v/>
      </c>
      <c r="G1260" s="75" t="e">
        <f>T20D35746[[#This Row],[時価総額]]/T20D35746[[#This Row],[現在値]]</f>
        <v>#VALUE!</v>
      </c>
      <c r="H1260" s="20"/>
      <c r="I1260" s="38"/>
      <c r="J1260" s="20"/>
      <c r="K1260" s="33"/>
      <c r="N1260" s="89"/>
      <c r="O1260" s="125" t="e">
        <f>ROUND(
 ((IF(OR(R1260="",R1260&lt;=0),20,R1260)/20)
  *(L1260/15))
 /(IFERROR(IF(H1260&gt;0,H1260,15),15)/15)
 *100,0)</f>
        <v>#REF!</v>
      </c>
      <c r="P1260" s="125" t="e">
        <f>ROUND(((R1260/20)*(L1260/15)*(S1260/15)*(1+W1260/200))/(H1260/15)*100,0)</f>
        <v>#REF!</v>
      </c>
      <c r="Q1260" s="147" t="e">
        <f>T20D35746[[#This Row],[スコア⑤]]/T20D35746[[#This Row],[スコア③]]</f>
        <v>#REF!</v>
      </c>
      <c r="R1260" s="76" t="e">
        <f>#REF!+#REF!</f>
        <v>#REF!</v>
      </c>
      <c r="W1260" s="109" t="e">
        <f>(T20D35746[[#This Row],[現金及び預金（億）]]-T20D35746[[#This Row],[負債（億）]])/T20D35746[[#This Row],[総資産]]*100</f>
        <v>#DIV/0!</v>
      </c>
    </row>
    <row r="1261" spans="3:23" x14ac:dyDescent="0.25">
      <c r="C1261" s="71" t="str">
        <f>IFERROR(_xll.RssMarket($A1261,"市場部名称"),"")</f>
        <v/>
      </c>
      <c r="D1261" s="55"/>
      <c r="E1261" s="55" t="str">
        <f>IFERROR(_xll.RssMarket($A1261,"前日比"),"")</f>
        <v/>
      </c>
      <c r="F1261" s="75" t="str">
        <f>IFERROR(_xll.RssMarket($A1261,"時価総額"),"")</f>
        <v/>
      </c>
      <c r="G1261" s="75" t="e">
        <f>T20D35746[[#This Row],[時価総額]]/T20D35746[[#This Row],[現在値]]</f>
        <v>#VALUE!</v>
      </c>
      <c r="H1261" s="20"/>
      <c r="I1261" s="38"/>
      <c r="J1261" s="20"/>
      <c r="K1261" s="33"/>
      <c r="N1261" s="89"/>
      <c r="O1261" s="125" t="e">
        <f>ROUND(
 ((IF(OR(R1261="",R1261&lt;=0),20,R1261)/20)
  *(L1261/15))
 /(IFERROR(IF(H1261&gt;0,H1261,15),15)/15)
 *100,0)</f>
        <v>#REF!</v>
      </c>
      <c r="P1261" s="125" t="e">
        <f>ROUND(((R1261/20)*(L1261/15)*(S1261/15)*(1+W1261/200))/(H1261/15)*100,0)</f>
        <v>#REF!</v>
      </c>
      <c r="Q1261" s="147" t="e">
        <f>T20D35746[[#This Row],[スコア⑤]]/T20D35746[[#This Row],[スコア③]]</f>
        <v>#REF!</v>
      </c>
      <c r="R1261" s="76" t="e">
        <f>#REF!+#REF!</f>
        <v>#REF!</v>
      </c>
      <c r="W1261" s="109" t="e">
        <f>(T20D35746[[#This Row],[現金及び預金（億）]]-T20D35746[[#This Row],[負債（億）]])/T20D35746[[#This Row],[総資産]]*100</f>
        <v>#DIV/0!</v>
      </c>
    </row>
    <row r="1262" spans="3:23" x14ac:dyDescent="0.25">
      <c r="C1262" s="71" t="str">
        <f>IFERROR(_xll.RssMarket($A1262,"市場部名称"),"")</f>
        <v/>
      </c>
      <c r="D1262" s="55"/>
      <c r="E1262" s="55" t="str">
        <f>IFERROR(_xll.RssMarket($A1262,"前日比"),"")</f>
        <v/>
      </c>
      <c r="F1262" s="75" t="str">
        <f>IFERROR(_xll.RssMarket($A1262,"時価総額"),"")</f>
        <v/>
      </c>
      <c r="G1262" s="75" t="e">
        <f>T20D35746[[#This Row],[時価総額]]/T20D35746[[#This Row],[現在値]]</f>
        <v>#VALUE!</v>
      </c>
      <c r="H1262" s="20"/>
      <c r="I1262" s="38"/>
      <c r="J1262" s="20"/>
      <c r="K1262" s="33"/>
      <c r="N1262" s="89"/>
      <c r="O1262" s="125" t="e">
        <f>ROUND(
 ((IF(OR(R1262="",R1262&lt;=0),20,R1262)/20)
  *(L1262/15))
 /(IFERROR(IF(H1262&gt;0,H1262,15),15)/15)
 *100,0)</f>
        <v>#REF!</v>
      </c>
      <c r="P1262" s="125" t="e">
        <f>ROUND(((R1262/20)*(L1262/15)*(S1262/15)*(1+W1262/200))/(H1262/15)*100,0)</f>
        <v>#REF!</v>
      </c>
      <c r="Q1262" s="147" t="e">
        <f>T20D35746[[#This Row],[スコア⑤]]/T20D35746[[#This Row],[スコア③]]</f>
        <v>#REF!</v>
      </c>
      <c r="R1262" s="76" t="e">
        <f>#REF!+#REF!</f>
        <v>#REF!</v>
      </c>
      <c r="W1262" s="109" t="e">
        <f>(T20D35746[[#This Row],[現金及び預金（億）]]-T20D35746[[#This Row],[負債（億）]])/T20D35746[[#This Row],[総資産]]*100</f>
        <v>#DIV/0!</v>
      </c>
    </row>
    <row r="1263" spans="3:23" x14ac:dyDescent="0.25">
      <c r="C1263" s="71" t="str">
        <f>IFERROR(_xll.RssMarket($A1263,"市場部名称"),"")</f>
        <v/>
      </c>
      <c r="D1263" s="55"/>
      <c r="E1263" s="55" t="str">
        <f>IFERROR(_xll.RssMarket($A1263,"前日比"),"")</f>
        <v/>
      </c>
      <c r="F1263" s="75" t="str">
        <f>IFERROR(_xll.RssMarket($A1263,"時価総額"),"")</f>
        <v/>
      </c>
      <c r="G1263" s="75" t="e">
        <f>T20D35746[[#This Row],[時価総額]]/T20D35746[[#This Row],[現在値]]</f>
        <v>#VALUE!</v>
      </c>
      <c r="H1263" s="20"/>
      <c r="I1263" s="38"/>
      <c r="J1263" s="20"/>
      <c r="K1263" s="33"/>
      <c r="N1263" s="89"/>
      <c r="O1263" s="125" t="e">
        <f>ROUND(
 ((IF(OR(R1263="",R1263&lt;=0),20,R1263)/20)
  *(L1263/15))
 /(IFERROR(IF(H1263&gt;0,H1263,15),15)/15)
 *100,0)</f>
        <v>#REF!</v>
      </c>
      <c r="P1263" s="125" t="e">
        <f>ROUND(((R1263/20)*(L1263/15)*(S1263/15)*(1+W1263/200))/(H1263/15)*100,0)</f>
        <v>#REF!</v>
      </c>
      <c r="Q1263" s="147" t="e">
        <f>T20D35746[[#This Row],[スコア⑤]]/T20D35746[[#This Row],[スコア③]]</f>
        <v>#REF!</v>
      </c>
      <c r="R1263" s="76" t="e">
        <f>#REF!+#REF!</f>
        <v>#REF!</v>
      </c>
      <c r="W1263" s="109" t="e">
        <f>(T20D35746[[#This Row],[現金及び預金（億）]]-T20D35746[[#This Row],[負債（億）]])/T20D35746[[#This Row],[総資産]]*100</f>
        <v>#DIV/0!</v>
      </c>
    </row>
    <row r="1264" spans="3:23" x14ac:dyDescent="0.25">
      <c r="C1264" s="71" t="str">
        <f>IFERROR(_xll.RssMarket($A1264,"市場部名称"),"")</f>
        <v/>
      </c>
      <c r="D1264" s="55"/>
      <c r="E1264" s="55" t="str">
        <f>IFERROR(_xll.RssMarket($A1264,"前日比"),"")</f>
        <v/>
      </c>
      <c r="F1264" s="75" t="str">
        <f>IFERROR(_xll.RssMarket($A1264,"時価総額"),"")</f>
        <v/>
      </c>
      <c r="G1264" s="75" t="e">
        <f>T20D35746[[#This Row],[時価総額]]/T20D35746[[#This Row],[現在値]]</f>
        <v>#VALUE!</v>
      </c>
      <c r="H1264" s="20"/>
      <c r="I1264" s="38"/>
      <c r="J1264" s="20"/>
      <c r="K1264" s="33"/>
      <c r="N1264" s="89"/>
      <c r="O1264" s="125" t="e">
        <f>ROUND(
 ((IF(OR(R1264="",R1264&lt;=0),20,R1264)/20)
  *(L1264/15))
 /(IFERROR(IF(H1264&gt;0,H1264,15),15)/15)
 *100,0)</f>
        <v>#REF!</v>
      </c>
      <c r="P1264" s="125" t="e">
        <f>ROUND(((R1264/20)*(L1264/15)*(S1264/15)*(1+W1264/200))/(H1264/15)*100,0)</f>
        <v>#REF!</v>
      </c>
      <c r="Q1264" s="147" t="e">
        <f>T20D35746[[#This Row],[スコア⑤]]/T20D35746[[#This Row],[スコア③]]</f>
        <v>#REF!</v>
      </c>
      <c r="R1264" s="76" t="e">
        <f>#REF!+#REF!</f>
        <v>#REF!</v>
      </c>
      <c r="W1264" s="109" t="e">
        <f>(T20D35746[[#This Row],[現金及び預金（億）]]-T20D35746[[#This Row],[負債（億）]])/T20D35746[[#This Row],[総資産]]*100</f>
        <v>#DIV/0!</v>
      </c>
    </row>
    <row r="1265" spans="3:23" x14ac:dyDescent="0.25">
      <c r="C1265" s="71" t="str">
        <f>IFERROR(_xll.RssMarket($A1265,"市場部名称"),"")</f>
        <v/>
      </c>
      <c r="D1265" s="55"/>
      <c r="E1265" s="55" t="str">
        <f>IFERROR(_xll.RssMarket($A1265,"前日比"),"")</f>
        <v/>
      </c>
      <c r="F1265" s="75" t="str">
        <f>IFERROR(_xll.RssMarket($A1265,"時価総額"),"")</f>
        <v/>
      </c>
      <c r="G1265" s="75" t="e">
        <f>T20D35746[[#This Row],[時価総額]]/T20D35746[[#This Row],[現在値]]</f>
        <v>#VALUE!</v>
      </c>
      <c r="H1265" s="20"/>
      <c r="I1265" s="38"/>
      <c r="J1265" s="20"/>
      <c r="K1265" s="33"/>
      <c r="N1265" s="89"/>
      <c r="O1265" s="125" t="e">
        <f>ROUND(
 ((IF(OR(R1265="",R1265&lt;=0),20,R1265)/20)
  *(L1265/15))
 /(IFERROR(IF(H1265&gt;0,H1265,15),15)/15)
 *100,0)</f>
        <v>#REF!</v>
      </c>
      <c r="P1265" s="125" t="e">
        <f>ROUND(((R1265/20)*(L1265/15)*(S1265/15)*(1+W1265/200))/(H1265/15)*100,0)</f>
        <v>#REF!</v>
      </c>
      <c r="Q1265" s="147" t="e">
        <f>T20D35746[[#This Row],[スコア⑤]]/T20D35746[[#This Row],[スコア③]]</f>
        <v>#REF!</v>
      </c>
      <c r="R1265" s="76" t="e">
        <f>#REF!+#REF!</f>
        <v>#REF!</v>
      </c>
      <c r="W1265" s="109" t="e">
        <f>(T20D35746[[#This Row],[現金及び預金（億）]]-T20D35746[[#This Row],[負債（億）]])/T20D35746[[#This Row],[総資産]]*100</f>
        <v>#DIV/0!</v>
      </c>
    </row>
    <row r="1266" spans="3:23" x14ac:dyDescent="0.25">
      <c r="C1266" s="71" t="str">
        <f>IFERROR(_xll.RssMarket($A1266,"市場部名称"),"")</f>
        <v/>
      </c>
      <c r="D1266" s="55"/>
      <c r="E1266" s="55" t="str">
        <f>IFERROR(_xll.RssMarket($A1266,"前日比"),"")</f>
        <v/>
      </c>
      <c r="F1266" s="75" t="str">
        <f>IFERROR(_xll.RssMarket($A1266,"時価総額"),"")</f>
        <v/>
      </c>
      <c r="G1266" s="75" t="e">
        <f>T20D35746[[#This Row],[時価総額]]/T20D35746[[#This Row],[現在値]]</f>
        <v>#VALUE!</v>
      </c>
      <c r="H1266" s="20"/>
      <c r="I1266" s="38"/>
      <c r="J1266" s="20"/>
      <c r="K1266" s="33"/>
      <c r="N1266" s="89"/>
      <c r="O1266" s="125" t="e">
        <f>ROUND(
 ((IF(OR(R1266="",R1266&lt;=0),20,R1266)/20)
  *(L1266/15))
 /(IFERROR(IF(H1266&gt;0,H1266,15),15)/15)
 *100,0)</f>
        <v>#REF!</v>
      </c>
      <c r="P1266" s="125" t="e">
        <f>ROUND(((R1266/20)*(L1266/15)*(S1266/15)*(1+W1266/200))/(H1266/15)*100,0)</f>
        <v>#REF!</v>
      </c>
      <c r="Q1266" s="147" t="e">
        <f>T20D35746[[#This Row],[スコア⑤]]/T20D35746[[#This Row],[スコア③]]</f>
        <v>#REF!</v>
      </c>
      <c r="R1266" s="76" t="e">
        <f>#REF!+#REF!</f>
        <v>#REF!</v>
      </c>
      <c r="W1266" s="109" t="e">
        <f>(T20D35746[[#This Row],[現金及び預金（億）]]-T20D35746[[#This Row],[負債（億）]])/T20D35746[[#This Row],[総資産]]*100</f>
        <v>#DIV/0!</v>
      </c>
    </row>
    <row r="1267" spans="3:23" x14ac:dyDescent="0.25">
      <c r="C1267" s="71" t="str">
        <f>IFERROR(_xll.RssMarket($A1267,"市場部名称"),"")</f>
        <v/>
      </c>
      <c r="D1267" s="55"/>
      <c r="E1267" s="55" t="str">
        <f>IFERROR(_xll.RssMarket($A1267,"前日比"),"")</f>
        <v/>
      </c>
      <c r="F1267" s="75" t="str">
        <f>IFERROR(_xll.RssMarket($A1267,"時価総額"),"")</f>
        <v/>
      </c>
      <c r="G1267" s="75" t="e">
        <f>T20D35746[[#This Row],[時価総額]]/T20D35746[[#This Row],[現在値]]</f>
        <v>#VALUE!</v>
      </c>
      <c r="H1267" s="20"/>
      <c r="I1267" s="38"/>
      <c r="J1267" s="20"/>
      <c r="K1267" s="33"/>
      <c r="N1267" s="89"/>
      <c r="O1267" s="125" t="e">
        <f>ROUND(
 ((IF(OR(R1267="",R1267&lt;=0),20,R1267)/20)
  *(L1267/15))
 /(IFERROR(IF(H1267&gt;0,H1267,15),15)/15)
 *100,0)</f>
        <v>#REF!</v>
      </c>
      <c r="P1267" s="125" t="e">
        <f>ROUND(((R1267/20)*(L1267/15)*(S1267/15)*(1+W1267/200))/(H1267/15)*100,0)</f>
        <v>#REF!</v>
      </c>
      <c r="Q1267" s="147" t="e">
        <f>T20D35746[[#This Row],[スコア⑤]]/T20D35746[[#This Row],[スコア③]]</f>
        <v>#REF!</v>
      </c>
      <c r="R1267" s="76" t="e">
        <f>#REF!+#REF!</f>
        <v>#REF!</v>
      </c>
      <c r="W1267" s="109" t="e">
        <f>(T20D35746[[#This Row],[現金及び預金（億）]]-T20D35746[[#This Row],[負債（億）]])/T20D35746[[#This Row],[総資産]]*100</f>
        <v>#DIV/0!</v>
      </c>
    </row>
    <row r="1268" spans="3:23" x14ac:dyDescent="0.25">
      <c r="C1268" s="71" t="str">
        <f>IFERROR(_xll.RssMarket($A1268,"市場部名称"),"")</f>
        <v/>
      </c>
      <c r="D1268" s="55"/>
      <c r="E1268" s="55" t="str">
        <f>IFERROR(_xll.RssMarket($A1268,"前日比"),"")</f>
        <v/>
      </c>
      <c r="F1268" s="75" t="str">
        <f>IFERROR(_xll.RssMarket($A1268,"時価総額"),"")</f>
        <v/>
      </c>
      <c r="G1268" s="75" t="e">
        <f>T20D35746[[#This Row],[時価総額]]/T20D35746[[#This Row],[現在値]]</f>
        <v>#VALUE!</v>
      </c>
      <c r="H1268" s="20"/>
      <c r="I1268" s="38"/>
      <c r="J1268" s="20"/>
      <c r="K1268" s="33"/>
      <c r="N1268" s="89"/>
      <c r="O1268" s="125" t="e">
        <f>ROUND(
 ((IF(OR(R1268="",R1268&lt;=0),20,R1268)/20)
  *(L1268/15))
 /(IFERROR(IF(H1268&gt;0,H1268,15),15)/15)
 *100,0)</f>
        <v>#REF!</v>
      </c>
      <c r="P1268" s="125" t="e">
        <f>ROUND(((R1268/20)*(L1268/15)*(S1268/15)*(1+W1268/200))/(H1268/15)*100,0)</f>
        <v>#REF!</v>
      </c>
      <c r="Q1268" s="147" t="e">
        <f>T20D35746[[#This Row],[スコア⑤]]/T20D35746[[#This Row],[スコア③]]</f>
        <v>#REF!</v>
      </c>
      <c r="R1268" s="76" t="e">
        <f>#REF!+#REF!</f>
        <v>#REF!</v>
      </c>
      <c r="W1268" s="109" t="e">
        <f>(T20D35746[[#This Row],[現金及び預金（億）]]-T20D35746[[#This Row],[負債（億）]])/T20D35746[[#This Row],[総資産]]*100</f>
        <v>#DIV/0!</v>
      </c>
    </row>
    <row r="1269" spans="3:23" x14ac:dyDescent="0.25">
      <c r="C1269" s="71" t="str">
        <f>IFERROR(_xll.RssMarket($A1269,"市場部名称"),"")</f>
        <v/>
      </c>
      <c r="D1269" s="55"/>
      <c r="E1269" s="55" t="str">
        <f>IFERROR(_xll.RssMarket($A1269,"前日比"),"")</f>
        <v/>
      </c>
      <c r="F1269" s="75" t="str">
        <f>IFERROR(_xll.RssMarket($A1269,"時価総額"),"")</f>
        <v/>
      </c>
      <c r="G1269" s="75" t="e">
        <f>T20D35746[[#This Row],[時価総額]]/T20D35746[[#This Row],[現在値]]</f>
        <v>#VALUE!</v>
      </c>
      <c r="H1269" s="20"/>
      <c r="I1269" s="38"/>
      <c r="J1269" s="20"/>
      <c r="K1269" s="33"/>
      <c r="N1269" s="89"/>
      <c r="O1269" s="125" t="e">
        <f>ROUND(
 ((IF(OR(R1269="",R1269&lt;=0),20,R1269)/20)
  *(L1269/15))
 /(IFERROR(IF(H1269&gt;0,H1269,15),15)/15)
 *100,0)</f>
        <v>#REF!</v>
      </c>
      <c r="P1269" s="125" t="e">
        <f>ROUND(((R1269/20)*(L1269/15)*(S1269/15)*(1+W1269/200))/(H1269/15)*100,0)</f>
        <v>#REF!</v>
      </c>
      <c r="Q1269" s="147" t="e">
        <f>T20D35746[[#This Row],[スコア⑤]]/T20D35746[[#This Row],[スコア③]]</f>
        <v>#REF!</v>
      </c>
      <c r="R1269" s="76" t="e">
        <f>#REF!+#REF!</f>
        <v>#REF!</v>
      </c>
      <c r="W1269" s="109" t="e">
        <f>(T20D35746[[#This Row],[現金及び預金（億）]]-T20D35746[[#This Row],[負債（億）]])/T20D35746[[#This Row],[総資産]]*100</f>
        <v>#DIV/0!</v>
      </c>
    </row>
    <row r="1270" spans="3:23" x14ac:dyDescent="0.25">
      <c r="C1270" s="71" t="str">
        <f>IFERROR(_xll.RssMarket($A1270,"市場部名称"),"")</f>
        <v/>
      </c>
      <c r="D1270" s="55"/>
      <c r="E1270" s="55" t="str">
        <f>IFERROR(_xll.RssMarket($A1270,"前日比"),"")</f>
        <v/>
      </c>
      <c r="F1270" s="75" t="str">
        <f>IFERROR(_xll.RssMarket($A1270,"時価総額"),"")</f>
        <v/>
      </c>
      <c r="G1270" s="75" t="e">
        <f>T20D35746[[#This Row],[時価総額]]/T20D35746[[#This Row],[現在値]]</f>
        <v>#VALUE!</v>
      </c>
      <c r="H1270" s="20"/>
      <c r="I1270" s="38"/>
      <c r="J1270" s="20"/>
      <c r="K1270" s="33"/>
      <c r="N1270" s="89"/>
      <c r="O1270" s="125" t="e">
        <f>ROUND(
 ((IF(OR(R1270="",R1270&lt;=0),20,R1270)/20)
  *(L1270/15))
 /(IFERROR(IF(H1270&gt;0,H1270,15),15)/15)
 *100,0)</f>
        <v>#REF!</v>
      </c>
      <c r="P1270" s="125" t="e">
        <f>ROUND(((R1270/20)*(L1270/15)*(S1270/15)*(1+W1270/200))/(H1270/15)*100,0)</f>
        <v>#REF!</v>
      </c>
      <c r="Q1270" s="147" t="e">
        <f>T20D35746[[#This Row],[スコア⑤]]/T20D35746[[#This Row],[スコア③]]</f>
        <v>#REF!</v>
      </c>
      <c r="R1270" s="76" t="e">
        <f>#REF!+#REF!</f>
        <v>#REF!</v>
      </c>
      <c r="W1270" s="109" t="e">
        <f>(T20D35746[[#This Row],[現金及び預金（億）]]-T20D35746[[#This Row],[負債（億）]])/T20D35746[[#This Row],[総資産]]*100</f>
        <v>#DIV/0!</v>
      </c>
    </row>
    <row r="1271" spans="3:23" x14ac:dyDescent="0.25">
      <c r="C1271" s="71" t="str">
        <f>IFERROR(_xll.RssMarket($A1271,"市場部名称"),"")</f>
        <v/>
      </c>
      <c r="D1271" s="55"/>
      <c r="E1271" s="55" t="str">
        <f>IFERROR(_xll.RssMarket($A1271,"前日比"),"")</f>
        <v/>
      </c>
      <c r="F1271" s="75" t="str">
        <f>IFERROR(_xll.RssMarket($A1271,"時価総額"),"")</f>
        <v/>
      </c>
      <c r="G1271" s="75" t="e">
        <f>T20D35746[[#This Row],[時価総額]]/T20D35746[[#This Row],[現在値]]</f>
        <v>#VALUE!</v>
      </c>
      <c r="H1271" s="20"/>
      <c r="I1271" s="38"/>
      <c r="J1271" s="20"/>
      <c r="K1271" s="33"/>
      <c r="N1271" s="89"/>
      <c r="O1271" s="125" t="e">
        <f>ROUND(
 ((IF(OR(R1271="",R1271&lt;=0),20,R1271)/20)
  *(L1271/15))
 /(IFERROR(IF(H1271&gt;0,H1271,15),15)/15)
 *100,0)</f>
        <v>#REF!</v>
      </c>
      <c r="P1271" s="125" t="e">
        <f>ROUND(((R1271/20)*(L1271/15)*(S1271/15)*(1+W1271/200))/(H1271/15)*100,0)</f>
        <v>#REF!</v>
      </c>
      <c r="Q1271" s="147" t="e">
        <f>T20D35746[[#This Row],[スコア⑤]]/T20D35746[[#This Row],[スコア③]]</f>
        <v>#REF!</v>
      </c>
      <c r="R1271" s="76" t="e">
        <f>#REF!+#REF!</f>
        <v>#REF!</v>
      </c>
      <c r="W1271" s="109" t="e">
        <f>(T20D35746[[#This Row],[現金及び預金（億）]]-T20D35746[[#This Row],[負債（億）]])/T20D35746[[#This Row],[総資産]]*100</f>
        <v>#DIV/0!</v>
      </c>
    </row>
    <row r="1272" spans="3:23" x14ac:dyDescent="0.25">
      <c r="C1272" s="71" t="str">
        <f>IFERROR(_xll.RssMarket($A1272,"市場部名称"),"")</f>
        <v/>
      </c>
      <c r="D1272" s="55"/>
      <c r="E1272" s="55" t="str">
        <f>IFERROR(_xll.RssMarket($A1272,"前日比"),"")</f>
        <v/>
      </c>
      <c r="F1272" s="75" t="str">
        <f>IFERROR(_xll.RssMarket($A1272,"時価総額"),"")</f>
        <v/>
      </c>
      <c r="G1272" s="75" t="e">
        <f>T20D35746[[#This Row],[時価総額]]/T20D35746[[#This Row],[現在値]]</f>
        <v>#VALUE!</v>
      </c>
      <c r="H1272" s="20"/>
      <c r="I1272" s="38"/>
      <c r="J1272" s="20"/>
      <c r="K1272" s="33"/>
      <c r="N1272" s="89"/>
      <c r="O1272" s="125" t="e">
        <f>ROUND(
 ((IF(OR(R1272="",R1272&lt;=0),20,R1272)/20)
  *(L1272/15))
 /(IFERROR(IF(H1272&gt;0,H1272,15),15)/15)
 *100,0)</f>
        <v>#REF!</v>
      </c>
      <c r="P1272" s="125" t="e">
        <f>ROUND(((R1272/20)*(L1272/15)*(S1272/15)*(1+W1272/200))/(H1272/15)*100,0)</f>
        <v>#REF!</v>
      </c>
      <c r="Q1272" s="147" t="e">
        <f>T20D35746[[#This Row],[スコア⑤]]/T20D35746[[#This Row],[スコア③]]</f>
        <v>#REF!</v>
      </c>
      <c r="R1272" s="76" t="e">
        <f>#REF!+#REF!</f>
        <v>#REF!</v>
      </c>
      <c r="W1272" s="109" t="e">
        <f>(T20D35746[[#This Row],[現金及び預金（億）]]-T20D35746[[#This Row],[負債（億）]])/T20D35746[[#This Row],[総資産]]*100</f>
        <v>#DIV/0!</v>
      </c>
    </row>
    <row r="1273" spans="3:23" x14ac:dyDescent="0.25">
      <c r="C1273" s="71" t="str">
        <f>IFERROR(_xll.RssMarket($A1273,"市場部名称"),"")</f>
        <v/>
      </c>
      <c r="D1273" s="55"/>
      <c r="E1273" s="55" t="str">
        <f>IFERROR(_xll.RssMarket($A1273,"前日比"),"")</f>
        <v/>
      </c>
      <c r="F1273" s="75" t="str">
        <f>IFERROR(_xll.RssMarket($A1273,"時価総額"),"")</f>
        <v/>
      </c>
      <c r="G1273" s="75" t="e">
        <f>T20D35746[[#This Row],[時価総額]]/T20D35746[[#This Row],[現在値]]</f>
        <v>#VALUE!</v>
      </c>
      <c r="H1273" s="20"/>
      <c r="I1273" s="38"/>
      <c r="J1273" s="20"/>
      <c r="K1273" s="33"/>
      <c r="N1273" s="89"/>
      <c r="O1273" s="125" t="e">
        <f>ROUND(
 ((IF(OR(R1273="",R1273&lt;=0),20,R1273)/20)
  *(L1273/15))
 /(IFERROR(IF(H1273&gt;0,H1273,15),15)/15)
 *100,0)</f>
        <v>#REF!</v>
      </c>
      <c r="P1273" s="125" t="e">
        <f>ROUND(((R1273/20)*(L1273/15)*(S1273/15)*(1+W1273/200))/(H1273/15)*100,0)</f>
        <v>#REF!</v>
      </c>
      <c r="Q1273" s="147" t="e">
        <f>T20D35746[[#This Row],[スコア⑤]]/T20D35746[[#This Row],[スコア③]]</f>
        <v>#REF!</v>
      </c>
      <c r="R1273" s="76" t="e">
        <f>#REF!+#REF!</f>
        <v>#REF!</v>
      </c>
      <c r="W1273" s="109" t="e">
        <f>(T20D35746[[#This Row],[現金及び預金（億）]]-T20D35746[[#This Row],[負債（億）]])/T20D35746[[#This Row],[総資産]]*100</f>
        <v>#DIV/0!</v>
      </c>
    </row>
    <row r="1274" spans="3:23" x14ac:dyDescent="0.25">
      <c r="C1274" s="71" t="str">
        <f>IFERROR(_xll.RssMarket($A1274,"市場部名称"),"")</f>
        <v/>
      </c>
      <c r="D1274" s="55"/>
      <c r="E1274" s="55" t="str">
        <f>IFERROR(_xll.RssMarket($A1274,"前日比"),"")</f>
        <v/>
      </c>
      <c r="F1274" s="75" t="str">
        <f>IFERROR(_xll.RssMarket($A1274,"時価総額"),"")</f>
        <v/>
      </c>
      <c r="G1274" s="75" t="e">
        <f>T20D35746[[#This Row],[時価総額]]/T20D35746[[#This Row],[現在値]]</f>
        <v>#VALUE!</v>
      </c>
      <c r="H1274" s="20"/>
      <c r="I1274" s="38"/>
      <c r="J1274" s="20"/>
      <c r="K1274" s="33"/>
      <c r="N1274" s="89"/>
      <c r="O1274" s="125" t="e">
        <f>ROUND(
 ((IF(OR(R1274="",R1274&lt;=0),20,R1274)/20)
  *(L1274/15))
 /(IFERROR(IF(H1274&gt;0,H1274,15),15)/15)
 *100,0)</f>
        <v>#REF!</v>
      </c>
      <c r="P1274" s="125" t="e">
        <f>ROUND(((R1274/20)*(L1274/15)*(S1274/15)*(1+W1274/200))/(H1274/15)*100,0)</f>
        <v>#REF!</v>
      </c>
      <c r="Q1274" s="147" t="e">
        <f>T20D35746[[#This Row],[スコア⑤]]/T20D35746[[#This Row],[スコア③]]</f>
        <v>#REF!</v>
      </c>
      <c r="R1274" s="76" t="e">
        <f>#REF!+#REF!</f>
        <v>#REF!</v>
      </c>
      <c r="W1274" s="109" t="e">
        <f>(T20D35746[[#This Row],[現金及び預金（億）]]-T20D35746[[#This Row],[負債（億）]])/T20D35746[[#This Row],[総資産]]*100</f>
        <v>#DIV/0!</v>
      </c>
    </row>
    <row r="1275" spans="3:23" x14ac:dyDescent="0.25">
      <c r="C1275" s="71" t="str">
        <f>IFERROR(_xll.RssMarket($A1275,"市場部名称"),"")</f>
        <v/>
      </c>
      <c r="D1275" s="55"/>
      <c r="E1275" s="55" t="str">
        <f>IFERROR(_xll.RssMarket($A1275,"前日比"),"")</f>
        <v/>
      </c>
      <c r="F1275" s="75" t="str">
        <f>IFERROR(_xll.RssMarket($A1275,"時価総額"),"")</f>
        <v/>
      </c>
      <c r="G1275" s="75" t="e">
        <f>T20D35746[[#This Row],[時価総額]]/T20D35746[[#This Row],[現在値]]</f>
        <v>#VALUE!</v>
      </c>
      <c r="H1275" s="20"/>
      <c r="I1275" s="38"/>
      <c r="J1275" s="20"/>
      <c r="K1275" s="33"/>
      <c r="N1275" s="89"/>
      <c r="O1275" s="125" t="e">
        <f>ROUND(
 ((IF(OR(R1275="",R1275&lt;=0),20,R1275)/20)
  *(L1275/15))
 /(IFERROR(IF(H1275&gt;0,H1275,15),15)/15)
 *100,0)</f>
        <v>#REF!</v>
      </c>
      <c r="P1275" s="125" t="e">
        <f>ROUND(((R1275/20)*(L1275/15)*(S1275/15)*(1+W1275/200))/(H1275/15)*100,0)</f>
        <v>#REF!</v>
      </c>
      <c r="Q1275" s="147" t="e">
        <f>T20D35746[[#This Row],[スコア⑤]]/T20D35746[[#This Row],[スコア③]]</f>
        <v>#REF!</v>
      </c>
      <c r="R1275" s="76" t="e">
        <f>#REF!+#REF!</f>
        <v>#REF!</v>
      </c>
      <c r="W1275" s="109" t="e">
        <f>(T20D35746[[#This Row],[現金及び預金（億）]]-T20D35746[[#This Row],[負債（億）]])/T20D35746[[#This Row],[総資産]]*100</f>
        <v>#DIV/0!</v>
      </c>
    </row>
    <row r="1276" spans="3:23" x14ac:dyDescent="0.25">
      <c r="C1276" s="71" t="str">
        <f>IFERROR(_xll.RssMarket($A1276,"市場部名称"),"")</f>
        <v/>
      </c>
      <c r="D1276" s="55"/>
      <c r="E1276" s="55" t="str">
        <f>IFERROR(_xll.RssMarket($A1276,"前日比"),"")</f>
        <v/>
      </c>
      <c r="F1276" s="75" t="str">
        <f>IFERROR(_xll.RssMarket($A1276,"時価総額"),"")</f>
        <v/>
      </c>
      <c r="G1276" s="75" t="e">
        <f>T20D35746[[#This Row],[時価総額]]/T20D35746[[#This Row],[現在値]]</f>
        <v>#VALUE!</v>
      </c>
      <c r="H1276" s="20"/>
      <c r="I1276" s="38"/>
      <c r="J1276" s="20"/>
      <c r="K1276" s="33"/>
      <c r="N1276" s="89"/>
      <c r="O1276" s="125" t="e">
        <f>ROUND(
 ((IF(OR(R1276="",R1276&lt;=0),20,R1276)/20)
  *(L1276/15))
 /(IFERROR(IF(H1276&gt;0,H1276,15),15)/15)
 *100,0)</f>
        <v>#REF!</v>
      </c>
      <c r="P1276" s="125" t="e">
        <f>ROUND(((R1276/20)*(L1276/15)*(S1276/15)*(1+W1276/200))/(H1276/15)*100,0)</f>
        <v>#REF!</v>
      </c>
      <c r="Q1276" s="147" t="e">
        <f>T20D35746[[#This Row],[スコア⑤]]/T20D35746[[#This Row],[スコア③]]</f>
        <v>#REF!</v>
      </c>
      <c r="R1276" s="76" t="e">
        <f>#REF!+#REF!</f>
        <v>#REF!</v>
      </c>
      <c r="W1276" s="109" t="e">
        <f>(T20D35746[[#This Row],[現金及び預金（億）]]-T20D35746[[#This Row],[負債（億）]])/T20D35746[[#This Row],[総資産]]*100</f>
        <v>#DIV/0!</v>
      </c>
    </row>
    <row r="1277" spans="3:23" x14ac:dyDescent="0.25">
      <c r="C1277" s="71" t="str">
        <f>IFERROR(_xll.RssMarket($A1277,"市場部名称"),"")</f>
        <v/>
      </c>
      <c r="D1277" s="55"/>
      <c r="E1277" s="55" t="str">
        <f>IFERROR(_xll.RssMarket($A1277,"前日比"),"")</f>
        <v/>
      </c>
      <c r="F1277" s="75" t="str">
        <f>IFERROR(_xll.RssMarket($A1277,"時価総額"),"")</f>
        <v/>
      </c>
      <c r="G1277" s="75" t="e">
        <f>T20D35746[[#This Row],[時価総額]]/T20D35746[[#This Row],[現在値]]</f>
        <v>#VALUE!</v>
      </c>
      <c r="H1277" s="20"/>
      <c r="I1277" s="38"/>
      <c r="J1277" s="20"/>
      <c r="K1277" s="33"/>
      <c r="N1277" s="89"/>
      <c r="O1277" s="125" t="e">
        <f>ROUND(
 ((IF(OR(R1277="",R1277&lt;=0),20,R1277)/20)
  *(L1277/15))
 /(IFERROR(IF(H1277&gt;0,H1277,15),15)/15)
 *100,0)</f>
        <v>#REF!</v>
      </c>
      <c r="P1277" s="125" t="e">
        <f>ROUND(((R1277/20)*(L1277/15)*(S1277/15)*(1+W1277/200))/(H1277/15)*100,0)</f>
        <v>#REF!</v>
      </c>
      <c r="Q1277" s="147" t="e">
        <f>T20D35746[[#This Row],[スコア⑤]]/T20D35746[[#This Row],[スコア③]]</f>
        <v>#REF!</v>
      </c>
      <c r="R1277" s="76" t="e">
        <f>#REF!+#REF!</f>
        <v>#REF!</v>
      </c>
      <c r="W1277" s="109" t="e">
        <f>(T20D35746[[#This Row],[現金及び預金（億）]]-T20D35746[[#This Row],[負債（億）]])/T20D35746[[#This Row],[総資産]]*100</f>
        <v>#DIV/0!</v>
      </c>
    </row>
    <row r="1278" spans="3:23" x14ac:dyDescent="0.25">
      <c r="C1278" s="71" t="str">
        <f>IFERROR(_xll.RssMarket($A1278,"市場部名称"),"")</f>
        <v/>
      </c>
      <c r="D1278" s="55"/>
      <c r="E1278" s="55" t="str">
        <f>IFERROR(_xll.RssMarket($A1278,"前日比"),"")</f>
        <v/>
      </c>
      <c r="F1278" s="75" t="str">
        <f>IFERROR(_xll.RssMarket($A1278,"時価総額"),"")</f>
        <v/>
      </c>
      <c r="G1278" s="75" t="e">
        <f>T20D35746[[#This Row],[時価総額]]/T20D35746[[#This Row],[現在値]]</f>
        <v>#VALUE!</v>
      </c>
      <c r="H1278" s="20"/>
      <c r="I1278" s="38"/>
      <c r="J1278" s="20"/>
      <c r="K1278" s="33"/>
      <c r="N1278" s="89"/>
      <c r="O1278" s="125" t="e">
        <f>ROUND(
 ((IF(OR(R1278="",R1278&lt;=0),20,R1278)/20)
  *(L1278/15))
 /(IFERROR(IF(H1278&gt;0,H1278,15),15)/15)
 *100,0)</f>
        <v>#REF!</v>
      </c>
      <c r="P1278" s="125" t="e">
        <f>ROUND(((R1278/20)*(L1278/15)*(S1278/15)*(1+W1278/200))/(H1278/15)*100,0)</f>
        <v>#REF!</v>
      </c>
      <c r="Q1278" s="147" t="e">
        <f>T20D35746[[#This Row],[スコア⑤]]/T20D35746[[#This Row],[スコア③]]</f>
        <v>#REF!</v>
      </c>
      <c r="R1278" s="76" t="e">
        <f>#REF!+#REF!</f>
        <v>#REF!</v>
      </c>
      <c r="W1278" s="109" t="e">
        <f>(T20D35746[[#This Row],[現金及び預金（億）]]-T20D35746[[#This Row],[負債（億）]])/T20D35746[[#This Row],[総資産]]*100</f>
        <v>#DIV/0!</v>
      </c>
    </row>
    <row r="1279" spans="3:23" x14ac:dyDescent="0.25">
      <c r="C1279" s="71" t="str">
        <f>IFERROR(_xll.RssMarket($A1279,"市場部名称"),"")</f>
        <v/>
      </c>
      <c r="D1279" s="55"/>
      <c r="E1279" s="55" t="str">
        <f>IFERROR(_xll.RssMarket($A1279,"前日比"),"")</f>
        <v/>
      </c>
      <c r="F1279" s="75" t="str">
        <f>IFERROR(_xll.RssMarket($A1279,"時価総額"),"")</f>
        <v/>
      </c>
      <c r="G1279" s="75" t="e">
        <f>T20D35746[[#This Row],[時価総額]]/T20D35746[[#This Row],[現在値]]</f>
        <v>#VALUE!</v>
      </c>
      <c r="H1279" s="20"/>
      <c r="I1279" s="38"/>
      <c r="J1279" s="20"/>
      <c r="K1279" s="33"/>
      <c r="N1279" s="89"/>
      <c r="O1279" s="125" t="e">
        <f>ROUND(
 ((IF(OR(R1279="",R1279&lt;=0),20,R1279)/20)
  *(L1279/15))
 /(IFERROR(IF(H1279&gt;0,H1279,15),15)/15)
 *100,0)</f>
        <v>#REF!</v>
      </c>
      <c r="P1279" s="125" t="e">
        <f>ROUND(((R1279/20)*(L1279/15)*(S1279/15)*(1+W1279/200))/(H1279/15)*100,0)</f>
        <v>#REF!</v>
      </c>
      <c r="Q1279" s="147" t="e">
        <f>T20D35746[[#This Row],[スコア⑤]]/T20D35746[[#This Row],[スコア③]]</f>
        <v>#REF!</v>
      </c>
      <c r="R1279" s="76" t="e">
        <f>#REF!+#REF!</f>
        <v>#REF!</v>
      </c>
      <c r="W1279" s="109" t="e">
        <f>(T20D35746[[#This Row],[現金及び預金（億）]]-T20D35746[[#This Row],[負債（億）]])/T20D35746[[#This Row],[総資産]]*100</f>
        <v>#DIV/0!</v>
      </c>
    </row>
    <row r="1280" spans="3:23" x14ac:dyDescent="0.25">
      <c r="C1280" s="71" t="str">
        <f>IFERROR(_xll.RssMarket($A1280,"市場部名称"),"")</f>
        <v/>
      </c>
      <c r="D1280" s="55"/>
      <c r="E1280" s="55" t="str">
        <f>IFERROR(_xll.RssMarket($A1280,"前日比"),"")</f>
        <v/>
      </c>
      <c r="F1280" s="75" t="str">
        <f>IFERROR(_xll.RssMarket($A1280,"時価総額"),"")</f>
        <v/>
      </c>
      <c r="G1280" s="75" t="e">
        <f>T20D35746[[#This Row],[時価総額]]/T20D35746[[#This Row],[現在値]]</f>
        <v>#VALUE!</v>
      </c>
      <c r="H1280" s="20"/>
      <c r="I1280" s="38"/>
      <c r="J1280" s="20"/>
      <c r="K1280" s="33"/>
      <c r="N1280" s="89"/>
      <c r="O1280" s="125" t="e">
        <f>ROUND(
 ((IF(OR(R1280="",R1280&lt;=0),20,R1280)/20)
  *(L1280/15))
 /(IFERROR(IF(H1280&gt;0,H1280,15),15)/15)
 *100,0)</f>
        <v>#REF!</v>
      </c>
      <c r="P1280" s="125" t="e">
        <f>ROUND(((R1280/20)*(L1280/15)*(S1280/15)*(1+W1280/200))/(H1280/15)*100,0)</f>
        <v>#REF!</v>
      </c>
      <c r="Q1280" s="147" t="e">
        <f>T20D35746[[#This Row],[スコア⑤]]/T20D35746[[#This Row],[スコア③]]</f>
        <v>#REF!</v>
      </c>
      <c r="R1280" s="76" t="e">
        <f>#REF!+#REF!</f>
        <v>#REF!</v>
      </c>
      <c r="W1280" s="109" t="e">
        <f>(T20D35746[[#This Row],[現金及び預金（億）]]-T20D35746[[#This Row],[負債（億）]])/T20D35746[[#This Row],[総資産]]*100</f>
        <v>#DIV/0!</v>
      </c>
    </row>
    <row r="1281" spans="3:23" x14ac:dyDescent="0.25">
      <c r="C1281" s="71" t="str">
        <f>IFERROR(_xll.RssMarket($A1281,"市場部名称"),"")</f>
        <v/>
      </c>
      <c r="D1281" s="55"/>
      <c r="E1281" s="55" t="str">
        <f>IFERROR(_xll.RssMarket($A1281,"前日比"),"")</f>
        <v/>
      </c>
      <c r="F1281" s="75" t="str">
        <f>IFERROR(_xll.RssMarket($A1281,"時価総額"),"")</f>
        <v/>
      </c>
      <c r="G1281" s="75" t="e">
        <f>T20D35746[[#This Row],[時価総額]]/T20D35746[[#This Row],[現在値]]</f>
        <v>#VALUE!</v>
      </c>
      <c r="H1281" s="20"/>
      <c r="I1281" s="38"/>
      <c r="J1281" s="20"/>
      <c r="K1281" s="33"/>
      <c r="N1281" s="89"/>
      <c r="O1281" s="125" t="e">
        <f>ROUND(
 ((IF(OR(R1281="",R1281&lt;=0),20,R1281)/20)
  *(L1281/15))
 /(IFERROR(IF(H1281&gt;0,H1281,15),15)/15)
 *100,0)</f>
        <v>#REF!</v>
      </c>
      <c r="P1281" s="125" t="e">
        <f>ROUND(((R1281/20)*(L1281/15)*(S1281/15)*(1+W1281/200))/(H1281/15)*100,0)</f>
        <v>#REF!</v>
      </c>
      <c r="Q1281" s="147" t="e">
        <f>T20D35746[[#This Row],[スコア⑤]]/T20D35746[[#This Row],[スコア③]]</f>
        <v>#REF!</v>
      </c>
      <c r="R1281" s="76" t="e">
        <f>#REF!+#REF!</f>
        <v>#REF!</v>
      </c>
      <c r="W1281" s="109" t="e">
        <f>(T20D35746[[#This Row],[現金及び預金（億）]]-T20D35746[[#This Row],[負債（億）]])/T20D35746[[#This Row],[総資産]]*100</f>
        <v>#DIV/0!</v>
      </c>
    </row>
    <row r="1282" spans="3:23" x14ac:dyDescent="0.25">
      <c r="C1282" s="71" t="str">
        <f>IFERROR(_xll.RssMarket($A1282,"市場部名称"),"")</f>
        <v/>
      </c>
      <c r="D1282" s="55"/>
      <c r="E1282" s="55" t="str">
        <f>IFERROR(_xll.RssMarket($A1282,"前日比"),"")</f>
        <v/>
      </c>
      <c r="F1282" s="75" t="str">
        <f>IFERROR(_xll.RssMarket($A1282,"時価総額"),"")</f>
        <v/>
      </c>
      <c r="G1282" s="75" t="e">
        <f>T20D35746[[#This Row],[時価総額]]/T20D35746[[#This Row],[現在値]]</f>
        <v>#VALUE!</v>
      </c>
      <c r="H1282" s="20"/>
      <c r="I1282" s="38"/>
      <c r="J1282" s="20"/>
      <c r="K1282" s="33"/>
      <c r="N1282" s="89"/>
      <c r="O1282" s="125" t="e">
        <f>ROUND(
 ((IF(OR(R1282="",R1282&lt;=0),20,R1282)/20)
  *(L1282/15))
 /(IFERROR(IF(H1282&gt;0,H1282,15),15)/15)
 *100,0)</f>
        <v>#REF!</v>
      </c>
      <c r="P1282" s="125" t="e">
        <f>ROUND(((R1282/20)*(L1282/15)*(S1282/15)*(1+W1282/200))/(H1282/15)*100,0)</f>
        <v>#REF!</v>
      </c>
      <c r="Q1282" s="147" t="e">
        <f>T20D35746[[#This Row],[スコア⑤]]/T20D35746[[#This Row],[スコア③]]</f>
        <v>#REF!</v>
      </c>
      <c r="R1282" s="76" t="e">
        <f>#REF!+#REF!</f>
        <v>#REF!</v>
      </c>
      <c r="W1282" s="109" t="e">
        <f>(T20D35746[[#This Row],[現金及び預金（億）]]-T20D35746[[#This Row],[負債（億）]])/T20D35746[[#This Row],[総資産]]*100</f>
        <v>#DIV/0!</v>
      </c>
    </row>
    <row r="1283" spans="3:23" x14ac:dyDescent="0.25">
      <c r="C1283" s="71" t="str">
        <f>IFERROR(_xll.RssMarket($A1283,"市場部名称"),"")</f>
        <v/>
      </c>
      <c r="D1283" s="55"/>
      <c r="E1283" s="55" t="str">
        <f>IFERROR(_xll.RssMarket($A1283,"前日比"),"")</f>
        <v/>
      </c>
      <c r="F1283" s="75" t="str">
        <f>IFERROR(_xll.RssMarket($A1283,"時価総額"),"")</f>
        <v/>
      </c>
      <c r="G1283" s="75" t="e">
        <f>T20D35746[[#This Row],[時価総額]]/T20D35746[[#This Row],[現在値]]</f>
        <v>#VALUE!</v>
      </c>
      <c r="H1283" s="20"/>
      <c r="I1283" s="38"/>
      <c r="J1283" s="20"/>
      <c r="K1283" s="33"/>
      <c r="N1283" s="89"/>
      <c r="O1283" s="125" t="e">
        <f>ROUND(
 ((IF(OR(R1283="",R1283&lt;=0),20,R1283)/20)
  *(L1283/15))
 /(IFERROR(IF(H1283&gt;0,H1283,15),15)/15)
 *100,0)</f>
        <v>#REF!</v>
      </c>
      <c r="P1283" s="125" t="e">
        <f>ROUND(((R1283/20)*(L1283/15)*(S1283/15)*(1+W1283/200))/(H1283/15)*100,0)</f>
        <v>#REF!</v>
      </c>
      <c r="Q1283" s="147" t="e">
        <f>T20D35746[[#This Row],[スコア⑤]]/T20D35746[[#This Row],[スコア③]]</f>
        <v>#REF!</v>
      </c>
      <c r="R1283" s="76" t="e">
        <f>#REF!+#REF!</f>
        <v>#REF!</v>
      </c>
      <c r="W1283" s="109" t="e">
        <f>(T20D35746[[#This Row],[現金及び預金（億）]]-T20D35746[[#This Row],[負債（億）]])/T20D35746[[#This Row],[総資産]]*100</f>
        <v>#DIV/0!</v>
      </c>
    </row>
    <row r="1284" spans="3:23" x14ac:dyDescent="0.25">
      <c r="C1284" s="71" t="str">
        <f>IFERROR(_xll.RssMarket($A1284,"市場部名称"),"")</f>
        <v/>
      </c>
      <c r="D1284" s="55"/>
      <c r="E1284" s="55" t="str">
        <f>IFERROR(_xll.RssMarket($A1284,"前日比"),"")</f>
        <v/>
      </c>
      <c r="F1284" s="75" t="str">
        <f>IFERROR(_xll.RssMarket($A1284,"時価総額"),"")</f>
        <v/>
      </c>
      <c r="G1284" s="75" t="e">
        <f>T20D35746[[#This Row],[時価総額]]/T20D35746[[#This Row],[現在値]]</f>
        <v>#VALUE!</v>
      </c>
      <c r="H1284" s="20"/>
      <c r="I1284" s="38"/>
      <c r="J1284" s="20"/>
      <c r="K1284" s="33"/>
      <c r="N1284" s="89"/>
      <c r="O1284" s="125" t="e">
        <f>ROUND(
 ((IF(OR(R1284="",R1284&lt;=0),20,R1284)/20)
  *(L1284/15))
 /(IFERROR(IF(H1284&gt;0,H1284,15),15)/15)
 *100,0)</f>
        <v>#REF!</v>
      </c>
      <c r="P1284" s="125" t="e">
        <f>ROUND(((R1284/20)*(L1284/15)*(S1284/15)*(1+W1284/200))/(H1284/15)*100,0)</f>
        <v>#REF!</v>
      </c>
      <c r="Q1284" s="147" t="e">
        <f>T20D35746[[#This Row],[スコア⑤]]/T20D35746[[#This Row],[スコア③]]</f>
        <v>#REF!</v>
      </c>
      <c r="R1284" s="76" t="e">
        <f>#REF!+#REF!</f>
        <v>#REF!</v>
      </c>
      <c r="W1284" s="109" t="e">
        <f>(T20D35746[[#This Row],[現金及び預金（億）]]-T20D35746[[#This Row],[負債（億）]])/T20D35746[[#This Row],[総資産]]*100</f>
        <v>#DIV/0!</v>
      </c>
    </row>
    <row r="1285" spans="3:23" x14ac:dyDescent="0.25">
      <c r="C1285" s="71" t="str">
        <f>IFERROR(_xll.RssMarket($A1285,"市場部名称"),"")</f>
        <v/>
      </c>
      <c r="D1285" s="55"/>
      <c r="E1285" s="55" t="str">
        <f>IFERROR(_xll.RssMarket($A1285,"前日比"),"")</f>
        <v/>
      </c>
      <c r="F1285" s="75" t="str">
        <f>IFERROR(_xll.RssMarket($A1285,"時価総額"),"")</f>
        <v/>
      </c>
      <c r="G1285" s="75" t="e">
        <f>T20D35746[[#This Row],[時価総額]]/T20D35746[[#This Row],[現在値]]</f>
        <v>#VALUE!</v>
      </c>
      <c r="H1285" s="20"/>
      <c r="I1285" s="38"/>
      <c r="J1285" s="20"/>
      <c r="K1285" s="33"/>
      <c r="N1285" s="89"/>
      <c r="O1285" s="125" t="e">
        <f>ROUND(
 ((IF(OR(R1285="",R1285&lt;=0),20,R1285)/20)
  *(L1285/15))
 /(IFERROR(IF(H1285&gt;0,H1285,15),15)/15)
 *100,0)</f>
        <v>#REF!</v>
      </c>
      <c r="P1285" s="125" t="e">
        <f>ROUND(((R1285/20)*(L1285/15)*(S1285/15)*(1+W1285/200))/(H1285/15)*100,0)</f>
        <v>#REF!</v>
      </c>
      <c r="Q1285" s="147" t="e">
        <f>T20D35746[[#This Row],[スコア⑤]]/T20D35746[[#This Row],[スコア③]]</f>
        <v>#REF!</v>
      </c>
      <c r="R1285" s="76" t="e">
        <f>#REF!+#REF!</f>
        <v>#REF!</v>
      </c>
      <c r="W1285" s="109" t="e">
        <f>(T20D35746[[#This Row],[現金及び預金（億）]]-T20D35746[[#This Row],[負債（億）]])/T20D35746[[#This Row],[総資産]]*100</f>
        <v>#DIV/0!</v>
      </c>
    </row>
    <row r="1286" spans="3:23" x14ac:dyDescent="0.25">
      <c r="C1286" s="71" t="str">
        <f>IFERROR(_xll.RssMarket($A1286,"市場部名称"),"")</f>
        <v/>
      </c>
      <c r="D1286" s="55"/>
      <c r="E1286" s="55" t="str">
        <f>IFERROR(_xll.RssMarket($A1286,"前日比"),"")</f>
        <v/>
      </c>
      <c r="F1286" s="75" t="str">
        <f>IFERROR(_xll.RssMarket($A1286,"時価総額"),"")</f>
        <v/>
      </c>
      <c r="G1286" s="75" t="e">
        <f>T20D35746[[#This Row],[時価総額]]/T20D35746[[#This Row],[現在値]]</f>
        <v>#VALUE!</v>
      </c>
      <c r="H1286" s="20"/>
      <c r="I1286" s="38"/>
      <c r="J1286" s="20"/>
      <c r="K1286" s="33"/>
      <c r="N1286" s="89"/>
      <c r="O1286" s="125" t="e">
        <f>ROUND(
 ((IF(OR(R1286="",R1286&lt;=0),20,R1286)/20)
  *(L1286/15))
 /(IFERROR(IF(H1286&gt;0,H1286,15),15)/15)
 *100,0)</f>
        <v>#REF!</v>
      </c>
      <c r="P1286" s="125" t="e">
        <f>ROUND(((R1286/20)*(L1286/15)*(S1286/15)*(1+W1286/200))/(H1286/15)*100,0)</f>
        <v>#REF!</v>
      </c>
      <c r="Q1286" s="147" t="e">
        <f>T20D35746[[#This Row],[スコア⑤]]/T20D35746[[#This Row],[スコア③]]</f>
        <v>#REF!</v>
      </c>
      <c r="R1286" s="76" t="e">
        <f>#REF!+#REF!</f>
        <v>#REF!</v>
      </c>
      <c r="W1286" s="109" t="e">
        <f>(T20D35746[[#This Row],[現金及び預金（億）]]-T20D35746[[#This Row],[負債（億）]])/T20D35746[[#This Row],[総資産]]*100</f>
        <v>#DIV/0!</v>
      </c>
    </row>
    <row r="1287" spans="3:23" x14ac:dyDescent="0.25">
      <c r="C1287" s="71" t="str">
        <f>IFERROR(_xll.RssMarket($A1287,"市場部名称"),"")</f>
        <v/>
      </c>
      <c r="D1287" s="55"/>
      <c r="E1287" s="55" t="str">
        <f>IFERROR(_xll.RssMarket($A1287,"前日比"),"")</f>
        <v/>
      </c>
      <c r="F1287" s="75" t="str">
        <f>IFERROR(_xll.RssMarket($A1287,"時価総額"),"")</f>
        <v/>
      </c>
      <c r="G1287" s="75" t="e">
        <f>T20D35746[[#This Row],[時価総額]]/T20D35746[[#This Row],[現在値]]</f>
        <v>#VALUE!</v>
      </c>
      <c r="H1287" s="20"/>
      <c r="I1287" s="38"/>
      <c r="J1287" s="20"/>
      <c r="K1287" s="33"/>
      <c r="N1287" s="89"/>
      <c r="O1287" s="125" t="e">
        <f>ROUND(
 ((IF(OR(R1287="",R1287&lt;=0),20,R1287)/20)
  *(L1287/15))
 /(IFERROR(IF(H1287&gt;0,H1287,15),15)/15)
 *100,0)</f>
        <v>#REF!</v>
      </c>
      <c r="P1287" s="125" t="e">
        <f>ROUND(((R1287/20)*(L1287/15)*(S1287/15)*(1+W1287/200))/(H1287/15)*100,0)</f>
        <v>#REF!</v>
      </c>
      <c r="Q1287" s="147" t="e">
        <f>T20D35746[[#This Row],[スコア⑤]]/T20D35746[[#This Row],[スコア③]]</f>
        <v>#REF!</v>
      </c>
      <c r="R1287" s="76" t="e">
        <f>#REF!+#REF!</f>
        <v>#REF!</v>
      </c>
      <c r="W1287" s="109" t="e">
        <f>(T20D35746[[#This Row],[現金及び預金（億）]]-T20D35746[[#This Row],[負債（億）]])/T20D35746[[#This Row],[総資産]]*100</f>
        <v>#DIV/0!</v>
      </c>
    </row>
    <row r="1288" spans="3:23" x14ac:dyDescent="0.25">
      <c r="C1288" s="71" t="str">
        <f>IFERROR(_xll.RssMarket($A1288,"市場部名称"),"")</f>
        <v/>
      </c>
      <c r="D1288" s="55"/>
      <c r="E1288" s="55" t="str">
        <f>IFERROR(_xll.RssMarket($A1288,"前日比"),"")</f>
        <v/>
      </c>
      <c r="F1288" s="75" t="str">
        <f>IFERROR(_xll.RssMarket($A1288,"時価総額"),"")</f>
        <v/>
      </c>
      <c r="G1288" s="75" t="e">
        <f>T20D35746[[#This Row],[時価総額]]/T20D35746[[#This Row],[現在値]]</f>
        <v>#VALUE!</v>
      </c>
      <c r="H1288" s="20"/>
      <c r="I1288" s="38"/>
      <c r="J1288" s="20"/>
      <c r="K1288" s="33"/>
      <c r="N1288" s="89"/>
      <c r="O1288" s="125" t="e">
        <f>ROUND(
 ((IF(OR(R1288="",R1288&lt;=0),20,R1288)/20)
  *(L1288/15))
 /(IFERROR(IF(H1288&gt;0,H1288,15),15)/15)
 *100,0)</f>
        <v>#REF!</v>
      </c>
      <c r="P1288" s="125" t="e">
        <f>ROUND(((R1288/20)*(L1288/15)*(S1288/15)*(1+W1288/200))/(H1288/15)*100,0)</f>
        <v>#REF!</v>
      </c>
      <c r="Q1288" s="147" t="e">
        <f>T20D35746[[#This Row],[スコア⑤]]/T20D35746[[#This Row],[スコア③]]</f>
        <v>#REF!</v>
      </c>
      <c r="R1288" s="76" t="e">
        <f>#REF!+#REF!</f>
        <v>#REF!</v>
      </c>
      <c r="W1288" s="109" t="e">
        <f>(T20D35746[[#This Row],[現金及び預金（億）]]-T20D35746[[#This Row],[負債（億）]])/T20D35746[[#This Row],[総資産]]*100</f>
        <v>#DIV/0!</v>
      </c>
    </row>
    <row r="1289" spans="3:23" x14ac:dyDescent="0.25">
      <c r="C1289" s="71" t="str">
        <f>IFERROR(_xll.RssMarket($A1289,"市場部名称"),"")</f>
        <v/>
      </c>
      <c r="D1289" s="55"/>
      <c r="E1289" s="55" t="str">
        <f>IFERROR(_xll.RssMarket($A1289,"前日比"),"")</f>
        <v/>
      </c>
      <c r="F1289" s="75" t="str">
        <f>IFERROR(_xll.RssMarket($A1289,"時価総額"),"")</f>
        <v/>
      </c>
      <c r="G1289" s="75" t="e">
        <f>T20D35746[[#This Row],[時価総額]]/T20D35746[[#This Row],[現在値]]</f>
        <v>#VALUE!</v>
      </c>
      <c r="H1289" s="20"/>
      <c r="I1289" s="38"/>
      <c r="J1289" s="20"/>
      <c r="K1289" s="33"/>
      <c r="N1289" s="89"/>
      <c r="O1289" s="125" t="e">
        <f>ROUND(
 ((IF(OR(R1289="",R1289&lt;=0),20,R1289)/20)
  *(L1289/15))
 /(IFERROR(IF(H1289&gt;0,H1289,15),15)/15)
 *100,0)</f>
        <v>#REF!</v>
      </c>
      <c r="P1289" s="125" t="e">
        <f>ROUND(((R1289/20)*(L1289/15)*(S1289/15)*(1+W1289/200))/(H1289/15)*100,0)</f>
        <v>#REF!</v>
      </c>
      <c r="Q1289" s="147" t="e">
        <f>T20D35746[[#This Row],[スコア⑤]]/T20D35746[[#This Row],[スコア③]]</f>
        <v>#REF!</v>
      </c>
      <c r="R1289" s="76" t="e">
        <f>#REF!+#REF!</f>
        <v>#REF!</v>
      </c>
      <c r="W1289" s="109" t="e">
        <f>(T20D35746[[#This Row],[現金及び預金（億）]]-T20D35746[[#This Row],[負債（億）]])/T20D35746[[#This Row],[総資産]]*100</f>
        <v>#DIV/0!</v>
      </c>
    </row>
    <row r="1290" spans="3:23" x14ac:dyDescent="0.25">
      <c r="C1290" s="71" t="str">
        <f>IFERROR(_xll.RssMarket($A1290,"市場部名称"),"")</f>
        <v/>
      </c>
      <c r="D1290" s="55"/>
      <c r="E1290" s="55" t="str">
        <f>IFERROR(_xll.RssMarket($A1290,"前日比"),"")</f>
        <v/>
      </c>
      <c r="F1290" s="75" t="str">
        <f>IFERROR(_xll.RssMarket($A1290,"時価総額"),"")</f>
        <v/>
      </c>
      <c r="G1290" s="75" t="e">
        <f>T20D35746[[#This Row],[時価総額]]/T20D35746[[#This Row],[現在値]]</f>
        <v>#VALUE!</v>
      </c>
      <c r="H1290" s="20"/>
      <c r="I1290" s="38"/>
      <c r="J1290" s="20"/>
      <c r="K1290" s="33"/>
      <c r="N1290" s="89"/>
      <c r="O1290" s="125" t="e">
        <f>ROUND(
 ((IF(OR(R1290="",R1290&lt;=0),20,R1290)/20)
  *(L1290/15))
 /(IFERROR(IF(H1290&gt;0,H1290,15),15)/15)
 *100,0)</f>
        <v>#REF!</v>
      </c>
      <c r="P1290" s="125" t="e">
        <f>ROUND(((R1290/20)*(L1290/15)*(S1290/15)*(1+W1290/200))/(H1290/15)*100,0)</f>
        <v>#REF!</v>
      </c>
      <c r="Q1290" s="147" t="e">
        <f>T20D35746[[#This Row],[スコア⑤]]/T20D35746[[#This Row],[スコア③]]</f>
        <v>#REF!</v>
      </c>
      <c r="R1290" s="76" t="e">
        <f>#REF!+#REF!</f>
        <v>#REF!</v>
      </c>
      <c r="W1290" s="109" t="e">
        <f>(T20D35746[[#This Row],[現金及び預金（億）]]-T20D35746[[#This Row],[負債（億）]])/T20D35746[[#This Row],[総資産]]*100</f>
        <v>#DIV/0!</v>
      </c>
    </row>
    <row r="1291" spans="3:23" x14ac:dyDescent="0.25">
      <c r="C1291" s="71" t="str">
        <f>IFERROR(_xll.RssMarket($A1291,"市場部名称"),"")</f>
        <v/>
      </c>
      <c r="D1291" s="55"/>
      <c r="E1291" s="55" t="str">
        <f>IFERROR(_xll.RssMarket($A1291,"前日比"),"")</f>
        <v/>
      </c>
      <c r="F1291" s="75" t="str">
        <f>IFERROR(_xll.RssMarket($A1291,"時価総額"),"")</f>
        <v/>
      </c>
      <c r="G1291" s="75" t="e">
        <f>T20D35746[[#This Row],[時価総額]]/T20D35746[[#This Row],[現在値]]</f>
        <v>#VALUE!</v>
      </c>
      <c r="H1291" s="20"/>
      <c r="I1291" s="38"/>
      <c r="J1291" s="20"/>
      <c r="K1291" s="33"/>
      <c r="N1291" s="89"/>
      <c r="O1291" s="125" t="e">
        <f>ROUND(
 ((IF(OR(R1291="",R1291&lt;=0),20,R1291)/20)
  *(L1291/15))
 /(IFERROR(IF(H1291&gt;0,H1291,15),15)/15)
 *100,0)</f>
        <v>#REF!</v>
      </c>
      <c r="P1291" s="125" t="e">
        <f>ROUND(((R1291/20)*(L1291/15)*(S1291/15)*(1+W1291/200))/(H1291/15)*100,0)</f>
        <v>#REF!</v>
      </c>
      <c r="Q1291" s="147" t="e">
        <f>T20D35746[[#This Row],[スコア⑤]]/T20D35746[[#This Row],[スコア③]]</f>
        <v>#REF!</v>
      </c>
      <c r="R1291" s="76" t="e">
        <f>#REF!+#REF!</f>
        <v>#REF!</v>
      </c>
      <c r="W1291" s="109" t="e">
        <f>(T20D35746[[#This Row],[現金及び預金（億）]]-T20D35746[[#This Row],[負債（億）]])/T20D35746[[#This Row],[総資産]]*100</f>
        <v>#DIV/0!</v>
      </c>
    </row>
    <row r="1292" spans="3:23" x14ac:dyDescent="0.25">
      <c r="C1292" s="71" t="str">
        <f>IFERROR(_xll.RssMarket($A1292,"市場部名称"),"")</f>
        <v/>
      </c>
      <c r="D1292" s="55"/>
      <c r="E1292" s="55" t="str">
        <f>IFERROR(_xll.RssMarket($A1292,"前日比"),"")</f>
        <v/>
      </c>
      <c r="F1292" s="75" t="str">
        <f>IFERROR(_xll.RssMarket($A1292,"時価総額"),"")</f>
        <v/>
      </c>
      <c r="G1292" s="75" t="e">
        <f>T20D35746[[#This Row],[時価総額]]/T20D35746[[#This Row],[現在値]]</f>
        <v>#VALUE!</v>
      </c>
      <c r="H1292" s="20"/>
      <c r="I1292" s="38"/>
      <c r="J1292" s="20"/>
      <c r="K1292" s="33"/>
      <c r="N1292" s="89"/>
      <c r="O1292" s="125" t="e">
        <f>ROUND(
 ((IF(OR(R1292="",R1292&lt;=0),20,R1292)/20)
  *(L1292/15))
 /(IFERROR(IF(H1292&gt;0,H1292,15),15)/15)
 *100,0)</f>
        <v>#REF!</v>
      </c>
      <c r="P1292" s="125" t="e">
        <f>ROUND(((R1292/20)*(L1292/15)*(S1292/15)*(1+W1292/200))/(H1292/15)*100,0)</f>
        <v>#REF!</v>
      </c>
      <c r="Q1292" s="147" t="e">
        <f>T20D35746[[#This Row],[スコア⑤]]/T20D35746[[#This Row],[スコア③]]</f>
        <v>#REF!</v>
      </c>
      <c r="R1292" s="76" t="e">
        <f>#REF!+#REF!</f>
        <v>#REF!</v>
      </c>
      <c r="W1292" s="109" t="e">
        <f>(T20D35746[[#This Row],[現金及び預金（億）]]-T20D35746[[#This Row],[負債（億）]])/T20D35746[[#This Row],[総資産]]*100</f>
        <v>#DIV/0!</v>
      </c>
    </row>
    <row r="1293" spans="3:23" x14ac:dyDescent="0.25">
      <c r="C1293" s="71" t="str">
        <f>IFERROR(_xll.RssMarket($A1293,"市場部名称"),"")</f>
        <v/>
      </c>
      <c r="D1293" s="55"/>
      <c r="E1293" s="55" t="str">
        <f>IFERROR(_xll.RssMarket($A1293,"前日比"),"")</f>
        <v/>
      </c>
      <c r="F1293" s="75" t="str">
        <f>IFERROR(_xll.RssMarket($A1293,"時価総額"),"")</f>
        <v/>
      </c>
      <c r="G1293" s="75" t="e">
        <f>T20D35746[[#This Row],[時価総額]]/T20D35746[[#This Row],[現在値]]</f>
        <v>#VALUE!</v>
      </c>
      <c r="H1293" s="20"/>
      <c r="I1293" s="38"/>
      <c r="J1293" s="20"/>
      <c r="K1293" s="33"/>
      <c r="N1293" s="89"/>
      <c r="O1293" s="125" t="e">
        <f>ROUND(
 ((IF(OR(R1293="",R1293&lt;=0),20,R1293)/20)
  *(L1293/15))
 /(IFERROR(IF(H1293&gt;0,H1293,15),15)/15)
 *100,0)</f>
        <v>#REF!</v>
      </c>
      <c r="P1293" s="125" t="e">
        <f>ROUND(((R1293/20)*(L1293/15)*(S1293/15)*(1+W1293/200))/(H1293/15)*100,0)</f>
        <v>#REF!</v>
      </c>
      <c r="Q1293" s="147" t="e">
        <f>T20D35746[[#This Row],[スコア⑤]]/T20D35746[[#This Row],[スコア③]]</f>
        <v>#REF!</v>
      </c>
      <c r="R1293" s="76" t="e">
        <f>#REF!+#REF!</f>
        <v>#REF!</v>
      </c>
      <c r="W1293" s="109" t="e">
        <f>(T20D35746[[#This Row],[現金及び預金（億）]]-T20D35746[[#This Row],[負債（億）]])/T20D35746[[#This Row],[総資産]]*100</f>
        <v>#DIV/0!</v>
      </c>
    </row>
    <row r="1294" spans="3:23" x14ac:dyDescent="0.25">
      <c r="C1294" s="71" t="str">
        <f>IFERROR(_xll.RssMarket($A1294,"市場部名称"),"")</f>
        <v/>
      </c>
      <c r="D1294" s="55"/>
      <c r="E1294" s="55" t="str">
        <f>IFERROR(_xll.RssMarket($A1294,"前日比"),"")</f>
        <v/>
      </c>
      <c r="F1294" s="75" t="str">
        <f>IFERROR(_xll.RssMarket($A1294,"時価総額"),"")</f>
        <v/>
      </c>
      <c r="G1294" s="75" t="e">
        <f>T20D35746[[#This Row],[時価総額]]/T20D35746[[#This Row],[現在値]]</f>
        <v>#VALUE!</v>
      </c>
      <c r="H1294" s="20"/>
      <c r="I1294" s="38"/>
      <c r="J1294" s="20"/>
      <c r="K1294" s="33"/>
      <c r="N1294" s="89"/>
      <c r="O1294" s="125" t="e">
        <f>ROUND(
 ((IF(OR(R1294="",R1294&lt;=0),20,R1294)/20)
  *(L1294/15))
 /(IFERROR(IF(H1294&gt;0,H1294,15),15)/15)
 *100,0)</f>
        <v>#REF!</v>
      </c>
      <c r="P1294" s="125" t="e">
        <f>ROUND(((R1294/20)*(L1294/15)*(S1294/15)*(1+W1294/200))/(H1294/15)*100,0)</f>
        <v>#REF!</v>
      </c>
      <c r="Q1294" s="147" t="e">
        <f>T20D35746[[#This Row],[スコア⑤]]/T20D35746[[#This Row],[スコア③]]</f>
        <v>#REF!</v>
      </c>
      <c r="R1294" s="76" t="e">
        <f>#REF!+#REF!</f>
        <v>#REF!</v>
      </c>
      <c r="W1294" s="109" t="e">
        <f>(T20D35746[[#This Row],[現金及び預金（億）]]-T20D35746[[#This Row],[負債（億）]])/T20D35746[[#This Row],[総資産]]*100</f>
        <v>#DIV/0!</v>
      </c>
    </row>
    <row r="1295" spans="3:23" x14ac:dyDescent="0.25">
      <c r="C1295" s="71" t="str">
        <f>IFERROR(_xll.RssMarket($A1295,"市場部名称"),"")</f>
        <v/>
      </c>
      <c r="D1295" s="55"/>
      <c r="E1295" s="55" t="str">
        <f>IFERROR(_xll.RssMarket($A1295,"前日比"),"")</f>
        <v/>
      </c>
      <c r="F1295" s="75" t="str">
        <f>IFERROR(_xll.RssMarket($A1295,"時価総額"),"")</f>
        <v/>
      </c>
      <c r="G1295" s="75" t="e">
        <f>T20D35746[[#This Row],[時価総額]]/T20D35746[[#This Row],[現在値]]</f>
        <v>#VALUE!</v>
      </c>
      <c r="H1295" s="20"/>
      <c r="I1295" s="38"/>
      <c r="J1295" s="20"/>
      <c r="K1295" s="33"/>
      <c r="N1295" s="89"/>
      <c r="O1295" s="125" t="e">
        <f>ROUND(
 ((IF(OR(R1295="",R1295&lt;=0),20,R1295)/20)
  *(L1295/15))
 /(IFERROR(IF(H1295&gt;0,H1295,15),15)/15)
 *100,0)</f>
        <v>#REF!</v>
      </c>
      <c r="P1295" s="125" t="e">
        <f>ROUND(((R1295/20)*(L1295/15)*(S1295/15)*(1+W1295/200))/(H1295/15)*100,0)</f>
        <v>#REF!</v>
      </c>
      <c r="Q1295" s="147" t="e">
        <f>T20D35746[[#This Row],[スコア⑤]]/T20D35746[[#This Row],[スコア③]]</f>
        <v>#REF!</v>
      </c>
      <c r="R1295" s="76" t="e">
        <f>#REF!+#REF!</f>
        <v>#REF!</v>
      </c>
      <c r="W1295" s="109" t="e">
        <f>(T20D35746[[#This Row],[現金及び預金（億）]]-T20D35746[[#This Row],[負債（億）]])/T20D35746[[#This Row],[総資産]]*100</f>
        <v>#DIV/0!</v>
      </c>
    </row>
    <row r="1296" spans="3:23" x14ac:dyDescent="0.25">
      <c r="C1296" s="71" t="str">
        <f>IFERROR(_xll.RssMarket($A1296,"市場部名称"),"")</f>
        <v/>
      </c>
      <c r="D1296" s="55"/>
      <c r="E1296" s="55" t="str">
        <f>IFERROR(_xll.RssMarket($A1296,"前日比"),"")</f>
        <v/>
      </c>
      <c r="F1296" s="75" t="str">
        <f>IFERROR(_xll.RssMarket($A1296,"時価総額"),"")</f>
        <v/>
      </c>
      <c r="G1296" s="75" t="e">
        <f>T20D35746[[#This Row],[時価総額]]/T20D35746[[#This Row],[現在値]]</f>
        <v>#VALUE!</v>
      </c>
      <c r="H1296" s="20"/>
      <c r="I1296" s="38"/>
      <c r="J1296" s="20"/>
      <c r="K1296" s="33"/>
      <c r="N1296" s="89"/>
      <c r="O1296" s="125" t="e">
        <f>ROUND(
 ((IF(OR(R1296="",R1296&lt;=0),20,R1296)/20)
  *(L1296/15))
 /(IFERROR(IF(H1296&gt;0,H1296,15),15)/15)
 *100,0)</f>
        <v>#REF!</v>
      </c>
      <c r="P1296" s="125" t="e">
        <f>ROUND(((R1296/20)*(L1296/15)*(S1296/15)*(1+W1296/200))/(H1296/15)*100,0)</f>
        <v>#REF!</v>
      </c>
      <c r="Q1296" s="147" t="e">
        <f>T20D35746[[#This Row],[スコア⑤]]/T20D35746[[#This Row],[スコア③]]</f>
        <v>#REF!</v>
      </c>
      <c r="R1296" s="76" t="e">
        <f>#REF!+#REF!</f>
        <v>#REF!</v>
      </c>
      <c r="W1296" s="109" t="e">
        <f>(T20D35746[[#This Row],[現金及び預金（億）]]-T20D35746[[#This Row],[負債（億）]])/T20D35746[[#This Row],[総資産]]*100</f>
        <v>#DIV/0!</v>
      </c>
    </row>
    <row r="1297" spans="3:23" x14ac:dyDescent="0.25">
      <c r="C1297" s="71" t="str">
        <f>IFERROR(_xll.RssMarket($A1297,"市場部名称"),"")</f>
        <v/>
      </c>
      <c r="D1297" s="55"/>
      <c r="E1297" s="55" t="str">
        <f>IFERROR(_xll.RssMarket($A1297,"前日比"),"")</f>
        <v/>
      </c>
      <c r="F1297" s="75" t="str">
        <f>IFERROR(_xll.RssMarket($A1297,"時価総額"),"")</f>
        <v/>
      </c>
      <c r="G1297" s="75" t="e">
        <f>T20D35746[[#This Row],[時価総額]]/T20D35746[[#This Row],[現在値]]</f>
        <v>#VALUE!</v>
      </c>
      <c r="H1297" s="20"/>
      <c r="I1297" s="38"/>
      <c r="J1297" s="20"/>
      <c r="K1297" s="33"/>
      <c r="N1297" s="89"/>
      <c r="O1297" s="125" t="e">
        <f>ROUND(
 ((IF(OR(R1297="",R1297&lt;=0),20,R1297)/20)
  *(L1297/15))
 /(IFERROR(IF(H1297&gt;0,H1297,15),15)/15)
 *100,0)</f>
        <v>#REF!</v>
      </c>
      <c r="P1297" s="125" t="e">
        <f>ROUND(((R1297/20)*(L1297/15)*(S1297/15)*(1+W1297/200))/(H1297/15)*100,0)</f>
        <v>#REF!</v>
      </c>
      <c r="Q1297" s="147" t="e">
        <f>T20D35746[[#This Row],[スコア⑤]]/T20D35746[[#This Row],[スコア③]]</f>
        <v>#REF!</v>
      </c>
      <c r="R1297" s="76" t="e">
        <f>#REF!+#REF!</f>
        <v>#REF!</v>
      </c>
      <c r="W1297" s="109" t="e">
        <f>(T20D35746[[#This Row],[現金及び預金（億）]]-T20D35746[[#This Row],[負債（億）]])/T20D35746[[#This Row],[総資産]]*100</f>
        <v>#DIV/0!</v>
      </c>
    </row>
    <row r="1298" spans="3:23" x14ac:dyDescent="0.25">
      <c r="C1298" s="71" t="str">
        <f>IFERROR(_xll.RssMarket($A1298,"市場部名称"),"")</f>
        <v/>
      </c>
      <c r="D1298" s="55"/>
      <c r="E1298" s="55" t="str">
        <f>IFERROR(_xll.RssMarket($A1298,"前日比"),"")</f>
        <v/>
      </c>
      <c r="F1298" s="75" t="str">
        <f>IFERROR(_xll.RssMarket($A1298,"時価総額"),"")</f>
        <v/>
      </c>
      <c r="G1298" s="75" t="e">
        <f>T20D35746[[#This Row],[時価総額]]/T20D35746[[#This Row],[現在値]]</f>
        <v>#VALUE!</v>
      </c>
      <c r="H1298" s="20"/>
      <c r="I1298" s="38"/>
      <c r="J1298" s="20"/>
      <c r="K1298" s="33"/>
      <c r="N1298" s="89"/>
      <c r="O1298" s="125" t="e">
        <f>ROUND(
 ((IF(OR(R1298="",R1298&lt;=0),20,R1298)/20)
  *(L1298/15))
 /(IFERROR(IF(H1298&gt;0,H1298,15),15)/15)
 *100,0)</f>
        <v>#REF!</v>
      </c>
      <c r="P1298" s="125" t="e">
        <f>ROUND(((R1298/20)*(L1298/15)*(S1298/15)*(1+W1298/200))/(H1298/15)*100,0)</f>
        <v>#REF!</v>
      </c>
      <c r="Q1298" s="147" t="e">
        <f>T20D35746[[#This Row],[スコア⑤]]/T20D35746[[#This Row],[スコア③]]</f>
        <v>#REF!</v>
      </c>
      <c r="R1298" s="76" t="e">
        <f>#REF!+#REF!</f>
        <v>#REF!</v>
      </c>
      <c r="W1298" s="109" t="e">
        <f>(T20D35746[[#This Row],[現金及び預金（億）]]-T20D35746[[#This Row],[負債（億）]])/T20D35746[[#This Row],[総資産]]*100</f>
        <v>#DIV/0!</v>
      </c>
    </row>
    <row r="1299" spans="3:23" x14ac:dyDescent="0.25">
      <c r="C1299" s="71" t="str">
        <f>IFERROR(_xll.RssMarket($A1299,"市場部名称"),"")</f>
        <v/>
      </c>
      <c r="D1299" s="55"/>
      <c r="E1299" s="55" t="str">
        <f>IFERROR(_xll.RssMarket($A1299,"前日比"),"")</f>
        <v/>
      </c>
      <c r="F1299" s="75" t="str">
        <f>IFERROR(_xll.RssMarket($A1299,"時価総額"),"")</f>
        <v/>
      </c>
      <c r="G1299" s="75" t="e">
        <f>T20D35746[[#This Row],[時価総額]]/T20D35746[[#This Row],[現在値]]</f>
        <v>#VALUE!</v>
      </c>
      <c r="H1299" s="20"/>
      <c r="I1299" s="38"/>
      <c r="J1299" s="20"/>
      <c r="K1299" s="33"/>
      <c r="N1299" s="89"/>
      <c r="O1299" s="125" t="e">
        <f>ROUND(
 ((IF(OR(R1299="",R1299&lt;=0),20,R1299)/20)
  *(L1299/15))
 /(IFERROR(IF(H1299&gt;0,H1299,15),15)/15)
 *100,0)</f>
        <v>#REF!</v>
      </c>
      <c r="P1299" s="125" t="e">
        <f>ROUND(((R1299/20)*(L1299/15)*(S1299/15)*(1+W1299/200))/(H1299/15)*100,0)</f>
        <v>#REF!</v>
      </c>
      <c r="Q1299" s="147" t="e">
        <f>T20D35746[[#This Row],[スコア⑤]]/T20D35746[[#This Row],[スコア③]]</f>
        <v>#REF!</v>
      </c>
      <c r="R1299" s="76" t="e">
        <f>#REF!+#REF!</f>
        <v>#REF!</v>
      </c>
      <c r="W1299" s="109" t="e">
        <f>(T20D35746[[#This Row],[現金及び預金（億）]]-T20D35746[[#This Row],[負債（億）]])/T20D35746[[#This Row],[総資産]]*100</f>
        <v>#DIV/0!</v>
      </c>
    </row>
    <row r="1300" spans="3:23" x14ac:dyDescent="0.25">
      <c r="C1300" s="71" t="str">
        <f>IFERROR(_xll.RssMarket($A1300,"市場部名称"),"")</f>
        <v/>
      </c>
      <c r="D1300" s="55"/>
      <c r="E1300" s="55" t="str">
        <f>IFERROR(_xll.RssMarket($A1300,"前日比"),"")</f>
        <v/>
      </c>
      <c r="F1300" s="75" t="str">
        <f>IFERROR(_xll.RssMarket($A1300,"時価総額"),"")</f>
        <v/>
      </c>
      <c r="G1300" s="75" t="e">
        <f>T20D35746[[#This Row],[時価総額]]/T20D35746[[#This Row],[現在値]]</f>
        <v>#VALUE!</v>
      </c>
      <c r="H1300" s="20"/>
      <c r="I1300" s="38"/>
      <c r="J1300" s="20"/>
      <c r="K1300" s="33"/>
      <c r="N1300" s="89"/>
      <c r="O1300" s="125" t="e">
        <f>ROUND(
 ((IF(OR(R1300="",R1300&lt;=0),20,R1300)/20)
  *(L1300/15))
 /(IFERROR(IF(H1300&gt;0,H1300,15),15)/15)
 *100,0)</f>
        <v>#REF!</v>
      </c>
      <c r="P1300" s="125" t="e">
        <f>ROUND(((R1300/20)*(L1300/15)*(S1300/15)*(1+W1300/200))/(H1300/15)*100,0)</f>
        <v>#REF!</v>
      </c>
      <c r="Q1300" s="147" t="e">
        <f>T20D35746[[#This Row],[スコア⑤]]/T20D35746[[#This Row],[スコア③]]</f>
        <v>#REF!</v>
      </c>
      <c r="R1300" s="76" t="e">
        <f>#REF!+#REF!</f>
        <v>#REF!</v>
      </c>
      <c r="W1300" s="109" t="e">
        <f>(T20D35746[[#This Row],[現金及び預金（億）]]-T20D35746[[#This Row],[負債（億）]])/T20D35746[[#This Row],[総資産]]*100</f>
        <v>#DIV/0!</v>
      </c>
    </row>
    <row r="1301" spans="3:23" x14ac:dyDescent="0.25">
      <c r="C1301" s="71" t="str">
        <f>IFERROR(_xll.RssMarket($A1301,"市場部名称"),"")</f>
        <v/>
      </c>
      <c r="D1301" s="55"/>
      <c r="E1301" s="55" t="str">
        <f>IFERROR(_xll.RssMarket($A1301,"前日比"),"")</f>
        <v/>
      </c>
      <c r="F1301" s="75" t="str">
        <f>IFERROR(_xll.RssMarket($A1301,"時価総額"),"")</f>
        <v/>
      </c>
      <c r="G1301" s="75" t="e">
        <f>T20D35746[[#This Row],[時価総額]]/T20D35746[[#This Row],[現在値]]</f>
        <v>#VALUE!</v>
      </c>
      <c r="H1301" s="20"/>
      <c r="I1301" s="38"/>
      <c r="J1301" s="20"/>
      <c r="K1301" s="33"/>
      <c r="N1301" s="89"/>
      <c r="O1301" s="125" t="e">
        <f>ROUND(
 ((IF(OR(R1301="",R1301&lt;=0),20,R1301)/20)
  *(L1301/15))
 /(IFERROR(IF(H1301&gt;0,H1301,15),15)/15)
 *100,0)</f>
        <v>#REF!</v>
      </c>
      <c r="P1301" s="125" t="e">
        <f>ROUND(((R1301/20)*(L1301/15)*(S1301/15)*(1+W1301/200))/(H1301/15)*100,0)</f>
        <v>#REF!</v>
      </c>
      <c r="Q1301" s="147" t="e">
        <f>T20D35746[[#This Row],[スコア⑤]]/T20D35746[[#This Row],[スコア③]]</f>
        <v>#REF!</v>
      </c>
      <c r="R1301" s="76" t="e">
        <f>#REF!+#REF!</f>
        <v>#REF!</v>
      </c>
      <c r="W1301" s="109" t="e">
        <f>(T20D35746[[#This Row],[現金及び預金（億）]]-T20D35746[[#This Row],[負債（億）]])/T20D35746[[#This Row],[総資産]]*100</f>
        <v>#DIV/0!</v>
      </c>
    </row>
    <row r="1302" spans="3:23" x14ac:dyDescent="0.25">
      <c r="C1302" s="71" t="str">
        <f>IFERROR(_xll.RssMarket($A1302,"市場部名称"),"")</f>
        <v/>
      </c>
      <c r="D1302" s="55"/>
      <c r="E1302" s="55" t="str">
        <f>IFERROR(_xll.RssMarket($A1302,"前日比"),"")</f>
        <v/>
      </c>
      <c r="F1302" s="75" t="str">
        <f>IFERROR(_xll.RssMarket($A1302,"時価総額"),"")</f>
        <v/>
      </c>
      <c r="G1302" s="75" t="e">
        <f>T20D35746[[#This Row],[時価総額]]/T20D35746[[#This Row],[現在値]]</f>
        <v>#VALUE!</v>
      </c>
      <c r="H1302" s="20"/>
      <c r="I1302" s="38"/>
      <c r="J1302" s="20"/>
      <c r="K1302" s="33"/>
      <c r="N1302" s="89"/>
      <c r="O1302" s="125" t="e">
        <f>ROUND(
 ((IF(OR(R1302="",R1302&lt;=0),20,R1302)/20)
  *(L1302/15))
 /(IFERROR(IF(H1302&gt;0,H1302,15),15)/15)
 *100,0)</f>
        <v>#REF!</v>
      </c>
      <c r="P1302" s="125" t="e">
        <f>ROUND(((R1302/20)*(L1302/15)*(S1302/15)*(1+W1302/200))/(H1302/15)*100,0)</f>
        <v>#REF!</v>
      </c>
      <c r="Q1302" s="147" t="e">
        <f>T20D35746[[#This Row],[スコア⑤]]/T20D35746[[#This Row],[スコア③]]</f>
        <v>#REF!</v>
      </c>
      <c r="R1302" s="76" t="e">
        <f>#REF!+#REF!</f>
        <v>#REF!</v>
      </c>
      <c r="W1302" s="109" t="e">
        <f>(T20D35746[[#This Row],[現金及び預金（億）]]-T20D35746[[#This Row],[負債（億）]])/T20D35746[[#This Row],[総資産]]*100</f>
        <v>#DIV/0!</v>
      </c>
    </row>
    <row r="1303" spans="3:23" x14ac:dyDescent="0.25">
      <c r="C1303" s="71" t="str">
        <f>IFERROR(_xll.RssMarket($A1303,"市場部名称"),"")</f>
        <v/>
      </c>
      <c r="D1303" s="55"/>
      <c r="E1303" s="55" t="str">
        <f>IFERROR(_xll.RssMarket($A1303,"前日比"),"")</f>
        <v/>
      </c>
      <c r="F1303" s="75" t="str">
        <f>IFERROR(_xll.RssMarket($A1303,"時価総額"),"")</f>
        <v/>
      </c>
      <c r="G1303" s="75" t="e">
        <f>T20D35746[[#This Row],[時価総額]]/T20D35746[[#This Row],[現在値]]</f>
        <v>#VALUE!</v>
      </c>
      <c r="H1303" s="20"/>
      <c r="I1303" s="38"/>
      <c r="J1303" s="20"/>
      <c r="K1303" s="33"/>
      <c r="N1303" s="89"/>
      <c r="O1303" s="125" t="e">
        <f>ROUND(
 ((IF(OR(R1303="",R1303&lt;=0),20,R1303)/20)
  *(L1303/15))
 /(IFERROR(IF(H1303&gt;0,H1303,15),15)/15)
 *100,0)</f>
        <v>#REF!</v>
      </c>
      <c r="P1303" s="125" t="e">
        <f>ROUND(((R1303/20)*(L1303/15)*(S1303/15)*(1+W1303/200))/(H1303/15)*100,0)</f>
        <v>#REF!</v>
      </c>
      <c r="Q1303" s="147" t="e">
        <f>T20D35746[[#This Row],[スコア⑤]]/T20D35746[[#This Row],[スコア③]]</f>
        <v>#REF!</v>
      </c>
      <c r="R1303" s="76" t="e">
        <f>#REF!+#REF!</f>
        <v>#REF!</v>
      </c>
      <c r="W1303" s="109" t="e">
        <f>(T20D35746[[#This Row],[現金及び預金（億）]]-T20D35746[[#This Row],[負債（億）]])/T20D35746[[#This Row],[総資産]]*100</f>
        <v>#DIV/0!</v>
      </c>
    </row>
    <row r="1304" spans="3:23" x14ac:dyDescent="0.25">
      <c r="C1304" s="71" t="str">
        <f>IFERROR(_xll.RssMarket($A1304,"市場部名称"),"")</f>
        <v/>
      </c>
      <c r="D1304" s="55"/>
      <c r="E1304" s="55" t="str">
        <f>IFERROR(_xll.RssMarket($A1304,"前日比"),"")</f>
        <v/>
      </c>
      <c r="F1304" s="75" t="str">
        <f>IFERROR(_xll.RssMarket($A1304,"時価総額"),"")</f>
        <v/>
      </c>
      <c r="G1304" s="75" t="e">
        <f>T20D35746[[#This Row],[時価総額]]/T20D35746[[#This Row],[現在値]]</f>
        <v>#VALUE!</v>
      </c>
      <c r="H1304" s="20"/>
      <c r="I1304" s="38"/>
      <c r="J1304" s="20"/>
      <c r="K1304" s="33"/>
      <c r="N1304" s="89"/>
      <c r="O1304" s="125" t="e">
        <f>ROUND(
 ((IF(OR(R1304="",R1304&lt;=0),20,R1304)/20)
  *(L1304/15))
 /(IFERROR(IF(H1304&gt;0,H1304,15),15)/15)
 *100,0)</f>
        <v>#REF!</v>
      </c>
      <c r="P1304" s="125" t="e">
        <f>ROUND(((R1304/20)*(L1304/15)*(S1304/15)*(1+W1304/200))/(H1304/15)*100,0)</f>
        <v>#REF!</v>
      </c>
      <c r="Q1304" s="147" t="e">
        <f>T20D35746[[#This Row],[スコア⑤]]/T20D35746[[#This Row],[スコア③]]</f>
        <v>#REF!</v>
      </c>
      <c r="R1304" s="76" t="e">
        <f>#REF!+#REF!</f>
        <v>#REF!</v>
      </c>
      <c r="W1304" s="109" t="e">
        <f>(T20D35746[[#This Row],[現金及び預金（億）]]-T20D35746[[#This Row],[負債（億）]])/T20D35746[[#This Row],[総資産]]*100</f>
        <v>#DIV/0!</v>
      </c>
    </row>
    <row r="1305" spans="3:23" x14ac:dyDescent="0.25">
      <c r="C1305" s="71" t="str">
        <f>IFERROR(_xll.RssMarket($A1305,"市場部名称"),"")</f>
        <v/>
      </c>
      <c r="D1305" s="55"/>
      <c r="E1305" s="55" t="str">
        <f>IFERROR(_xll.RssMarket($A1305,"前日比"),"")</f>
        <v/>
      </c>
      <c r="F1305" s="75" t="str">
        <f>IFERROR(_xll.RssMarket($A1305,"時価総額"),"")</f>
        <v/>
      </c>
      <c r="G1305" s="75" t="e">
        <f>T20D35746[[#This Row],[時価総額]]/T20D35746[[#This Row],[現在値]]</f>
        <v>#VALUE!</v>
      </c>
      <c r="H1305" s="20"/>
      <c r="I1305" s="38"/>
      <c r="J1305" s="20"/>
      <c r="K1305" s="33"/>
      <c r="N1305" s="89"/>
      <c r="O1305" s="125" t="e">
        <f>ROUND(
 ((IF(OR(R1305="",R1305&lt;=0),20,R1305)/20)
  *(L1305/15))
 /(IFERROR(IF(H1305&gt;0,H1305,15),15)/15)
 *100,0)</f>
        <v>#REF!</v>
      </c>
      <c r="P1305" s="125" t="e">
        <f>ROUND(((R1305/20)*(L1305/15)*(S1305/15)*(1+W1305/200))/(H1305/15)*100,0)</f>
        <v>#REF!</v>
      </c>
      <c r="Q1305" s="147" t="e">
        <f>T20D35746[[#This Row],[スコア⑤]]/T20D35746[[#This Row],[スコア③]]</f>
        <v>#REF!</v>
      </c>
      <c r="R1305" s="76" t="e">
        <f>#REF!+#REF!</f>
        <v>#REF!</v>
      </c>
      <c r="W1305" s="109" t="e">
        <f>(T20D35746[[#This Row],[現金及び預金（億）]]-T20D35746[[#This Row],[負債（億）]])/T20D35746[[#This Row],[総資産]]*100</f>
        <v>#DIV/0!</v>
      </c>
    </row>
    <row r="1306" spans="3:23" x14ac:dyDescent="0.25">
      <c r="C1306" s="71" t="str">
        <f>IFERROR(_xll.RssMarket($A1306,"市場部名称"),"")</f>
        <v/>
      </c>
      <c r="D1306" s="55"/>
      <c r="E1306" s="55" t="str">
        <f>IFERROR(_xll.RssMarket($A1306,"前日比"),"")</f>
        <v/>
      </c>
      <c r="F1306" s="75" t="str">
        <f>IFERROR(_xll.RssMarket($A1306,"時価総額"),"")</f>
        <v/>
      </c>
      <c r="G1306" s="75" t="e">
        <f>T20D35746[[#This Row],[時価総額]]/T20D35746[[#This Row],[現在値]]</f>
        <v>#VALUE!</v>
      </c>
      <c r="H1306" s="20"/>
      <c r="I1306" s="38"/>
      <c r="J1306" s="20"/>
      <c r="K1306" s="33"/>
      <c r="N1306" s="89"/>
      <c r="O1306" s="125" t="e">
        <f>ROUND(
 ((IF(OR(R1306="",R1306&lt;=0),20,R1306)/20)
  *(L1306/15))
 /(IFERROR(IF(H1306&gt;0,H1306,15),15)/15)
 *100,0)</f>
        <v>#REF!</v>
      </c>
      <c r="P1306" s="125" t="e">
        <f>ROUND(((R1306/20)*(L1306/15)*(S1306/15)*(1+W1306/200))/(H1306/15)*100,0)</f>
        <v>#REF!</v>
      </c>
      <c r="Q1306" s="147" t="e">
        <f>T20D35746[[#This Row],[スコア⑤]]/T20D35746[[#This Row],[スコア③]]</f>
        <v>#REF!</v>
      </c>
      <c r="R1306" s="76" t="e">
        <f>#REF!+#REF!</f>
        <v>#REF!</v>
      </c>
      <c r="W1306" s="109" t="e">
        <f>(T20D35746[[#This Row],[現金及び預金（億）]]-T20D35746[[#This Row],[負債（億）]])/T20D35746[[#This Row],[総資産]]*100</f>
        <v>#DIV/0!</v>
      </c>
    </row>
    <row r="1307" spans="3:23" x14ac:dyDescent="0.25">
      <c r="C1307" s="71" t="str">
        <f>IFERROR(_xll.RssMarket($A1307,"市場部名称"),"")</f>
        <v/>
      </c>
      <c r="D1307" s="55"/>
      <c r="E1307" s="55" t="str">
        <f>IFERROR(_xll.RssMarket($A1307,"前日比"),"")</f>
        <v/>
      </c>
      <c r="F1307" s="75" t="str">
        <f>IFERROR(_xll.RssMarket($A1307,"時価総額"),"")</f>
        <v/>
      </c>
      <c r="G1307" s="75" t="e">
        <f>T20D35746[[#This Row],[時価総額]]/T20D35746[[#This Row],[現在値]]</f>
        <v>#VALUE!</v>
      </c>
      <c r="H1307" s="20"/>
      <c r="I1307" s="38"/>
      <c r="J1307" s="20"/>
      <c r="K1307" s="33"/>
      <c r="N1307" s="89"/>
      <c r="O1307" s="125" t="e">
        <f>ROUND(
 ((IF(OR(R1307="",R1307&lt;=0),20,R1307)/20)
  *(L1307/15))
 /(IFERROR(IF(H1307&gt;0,H1307,15),15)/15)
 *100,0)</f>
        <v>#REF!</v>
      </c>
      <c r="P1307" s="125" t="e">
        <f>ROUND(((R1307/20)*(L1307/15)*(S1307/15)*(1+W1307/200))/(H1307/15)*100,0)</f>
        <v>#REF!</v>
      </c>
      <c r="Q1307" s="147" t="e">
        <f>T20D35746[[#This Row],[スコア⑤]]/T20D35746[[#This Row],[スコア③]]</f>
        <v>#REF!</v>
      </c>
      <c r="R1307" s="76" t="e">
        <f>#REF!+#REF!</f>
        <v>#REF!</v>
      </c>
      <c r="W1307" s="109" t="e">
        <f>(T20D35746[[#This Row],[現金及び預金（億）]]-T20D35746[[#This Row],[負債（億）]])/T20D35746[[#This Row],[総資産]]*100</f>
        <v>#DIV/0!</v>
      </c>
    </row>
    <row r="1308" spans="3:23" x14ac:dyDescent="0.25">
      <c r="C1308" s="71" t="str">
        <f>IFERROR(_xll.RssMarket($A1308,"市場部名称"),"")</f>
        <v/>
      </c>
      <c r="D1308" s="55"/>
      <c r="E1308" s="55" t="str">
        <f>IFERROR(_xll.RssMarket($A1308,"前日比"),"")</f>
        <v/>
      </c>
      <c r="F1308" s="75" t="str">
        <f>IFERROR(_xll.RssMarket($A1308,"時価総額"),"")</f>
        <v/>
      </c>
      <c r="G1308" s="75" t="e">
        <f>T20D35746[[#This Row],[時価総額]]/T20D35746[[#This Row],[現在値]]</f>
        <v>#VALUE!</v>
      </c>
      <c r="H1308" s="20"/>
      <c r="I1308" s="38"/>
      <c r="J1308" s="20"/>
      <c r="K1308" s="33"/>
      <c r="N1308" s="89"/>
      <c r="O1308" s="125" t="e">
        <f>ROUND(
 ((IF(OR(R1308="",R1308&lt;=0),20,R1308)/20)
  *(L1308/15))
 /(IFERROR(IF(H1308&gt;0,H1308,15),15)/15)
 *100,0)</f>
        <v>#REF!</v>
      </c>
      <c r="P1308" s="125" t="e">
        <f>ROUND(((R1308/20)*(L1308/15)*(S1308/15)*(1+W1308/200))/(H1308/15)*100,0)</f>
        <v>#REF!</v>
      </c>
      <c r="Q1308" s="147" t="e">
        <f>T20D35746[[#This Row],[スコア⑤]]/T20D35746[[#This Row],[スコア③]]</f>
        <v>#REF!</v>
      </c>
      <c r="R1308" s="76" t="e">
        <f>#REF!+#REF!</f>
        <v>#REF!</v>
      </c>
      <c r="W1308" s="109" t="e">
        <f>(T20D35746[[#This Row],[現金及び預金（億）]]-T20D35746[[#This Row],[負債（億）]])/T20D35746[[#This Row],[総資産]]*100</f>
        <v>#DIV/0!</v>
      </c>
    </row>
    <row r="1309" spans="3:23" x14ac:dyDescent="0.25">
      <c r="C1309" s="71" t="str">
        <f>IFERROR(_xll.RssMarket($A1309,"市場部名称"),"")</f>
        <v/>
      </c>
      <c r="D1309" s="55"/>
      <c r="E1309" s="55" t="str">
        <f>IFERROR(_xll.RssMarket($A1309,"前日比"),"")</f>
        <v/>
      </c>
      <c r="F1309" s="75" t="str">
        <f>IFERROR(_xll.RssMarket($A1309,"時価総額"),"")</f>
        <v/>
      </c>
      <c r="G1309" s="75" t="e">
        <f>T20D35746[[#This Row],[時価総額]]/T20D35746[[#This Row],[現在値]]</f>
        <v>#VALUE!</v>
      </c>
      <c r="H1309" s="20"/>
      <c r="I1309" s="38"/>
      <c r="J1309" s="20"/>
      <c r="K1309" s="33"/>
      <c r="N1309" s="89"/>
      <c r="O1309" s="125" t="e">
        <f>ROUND(
 ((IF(OR(R1309="",R1309&lt;=0),20,R1309)/20)
  *(L1309/15))
 /(IFERROR(IF(H1309&gt;0,H1309,15),15)/15)
 *100,0)</f>
        <v>#REF!</v>
      </c>
      <c r="P1309" s="125" t="e">
        <f>ROUND(((R1309/20)*(L1309/15)*(S1309/15)*(1+W1309/200))/(H1309/15)*100,0)</f>
        <v>#REF!</v>
      </c>
      <c r="Q1309" s="147" t="e">
        <f>T20D35746[[#This Row],[スコア⑤]]/T20D35746[[#This Row],[スコア③]]</f>
        <v>#REF!</v>
      </c>
      <c r="R1309" s="76" t="e">
        <f>#REF!+#REF!</f>
        <v>#REF!</v>
      </c>
      <c r="W1309" s="109" t="e">
        <f>(T20D35746[[#This Row],[現金及び預金（億）]]-T20D35746[[#This Row],[負債（億）]])/T20D35746[[#This Row],[総資産]]*100</f>
        <v>#DIV/0!</v>
      </c>
    </row>
    <row r="1310" spans="3:23" x14ac:dyDescent="0.25">
      <c r="C1310" s="71" t="str">
        <f>IFERROR(_xll.RssMarket($A1310,"市場部名称"),"")</f>
        <v/>
      </c>
      <c r="D1310" s="55"/>
      <c r="E1310" s="55" t="str">
        <f>IFERROR(_xll.RssMarket($A1310,"前日比"),"")</f>
        <v/>
      </c>
      <c r="F1310" s="75" t="str">
        <f>IFERROR(_xll.RssMarket($A1310,"時価総額"),"")</f>
        <v/>
      </c>
      <c r="G1310" s="75" t="e">
        <f>T20D35746[[#This Row],[時価総額]]/T20D35746[[#This Row],[現在値]]</f>
        <v>#VALUE!</v>
      </c>
      <c r="H1310" s="20"/>
      <c r="I1310" s="38"/>
      <c r="J1310" s="20"/>
      <c r="K1310" s="33"/>
      <c r="N1310" s="89"/>
      <c r="O1310" s="125" t="e">
        <f>ROUND(
 ((IF(OR(R1310="",R1310&lt;=0),20,R1310)/20)
  *(L1310/15))
 /(IFERROR(IF(H1310&gt;0,H1310,15),15)/15)
 *100,0)</f>
        <v>#REF!</v>
      </c>
      <c r="P1310" s="125" t="e">
        <f>ROUND(((R1310/20)*(L1310/15)*(S1310/15)*(1+W1310/200))/(H1310/15)*100,0)</f>
        <v>#REF!</v>
      </c>
      <c r="Q1310" s="147" t="e">
        <f>T20D35746[[#This Row],[スコア⑤]]/T20D35746[[#This Row],[スコア③]]</f>
        <v>#REF!</v>
      </c>
      <c r="R1310" s="76" t="e">
        <f>#REF!+#REF!</f>
        <v>#REF!</v>
      </c>
      <c r="W1310" s="109" t="e">
        <f>(T20D35746[[#This Row],[現金及び預金（億）]]-T20D35746[[#This Row],[負債（億）]])/T20D35746[[#This Row],[総資産]]*100</f>
        <v>#DIV/0!</v>
      </c>
    </row>
    <row r="1311" spans="3:23" x14ac:dyDescent="0.25">
      <c r="C1311" s="71" t="str">
        <f>IFERROR(_xll.RssMarket($A1311,"市場部名称"),"")</f>
        <v/>
      </c>
      <c r="D1311" s="55"/>
      <c r="E1311" s="55" t="str">
        <f>IFERROR(_xll.RssMarket($A1311,"前日比"),"")</f>
        <v/>
      </c>
      <c r="F1311" s="75" t="str">
        <f>IFERROR(_xll.RssMarket($A1311,"時価総額"),"")</f>
        <v/>
      </c>
      <c r="G1311" s="75" t="e">
        <f>T20D35746[[#This Row],[時価総額]]/T20D35746[[#This Row],[現在値]]</f>
        <v>#VALUE!</v>
      </c>
      <c r="H1311" s="20"/>
      <c r="I1311" s="38"/>
      <c r="J1311" s="20"/>
      <c r="K1311" s="33"/>
      <c r="N1311" s="89"/>
      <c r="O1311" s="125" t="e">
        <f>ROUND(
 ((IF(OR(R1311="",R1311&lt;=0),20,R1311)/20)
  *(L1311/15))
 /(IFERROR(IF(H1311&gt;0,H1311,15),15)/15)
 *100,0)</f>
        <v>#REF!</v>
      </c>
      <c r="P1311" s="125" t="e">
        <f>ROUND(((R1311/20)*(L1311/15)*(S1311/15)*(1+W1311/200))/(H1311/15)*100,0)</f>
        <v>#REF!</v>
      </c>
      <c r="Q1311" s="147" t="e">
        <f>T20D35746[[#This Row],[スコア⑤]]/T20D35746[[#This Row],[スコア③]]</f>
        <v>#REF!</v>
      </c>
      <c r="R1311" s="76" t="e">
        <f>#REF!+#REF!</f>
        <v>#REF!</v>
      </c>
      <c r="W1311" s="109" t="e">
        <f>(T20D35746[[#This Row],[現金及び預金（億）]]-T20D35746[[#This Row],[負債（億）]])/T20D35746[[#This Row],[総資産]]*100</f>
        <v>#DIV/0!</v>
      </c>
    </row>
    <row r="1312" spans="3:23" x14ac:dyDescent="0.25">
      <c r="C1312" s="71" t="str">
        <f>IFERROR(_xll.RssMarket($A1312,"市場部名称"),"")</f>
        <v/>
      </c>
      <c r="D1312" s="55"/>
      <c r="E1312" s="55" t="str">
        <f>IFERROR(_xll.RssMarket($A1312,"前日比"),"")</f>
        <v/>
      </c>
      <c r="F1312" s="75" t="str">
        <f>IFERROR(_xll.RssMarket($A1312,"時価総額"),"")</f>
        <v/>
      </c>
      <c r="G1312" s="75" t="e">
        <f>T20D35746[[#This Row],[時価総額]]/T20D35746[[#This Row],[現在値]]</f>
        <v>#VALUE!</v>
      </c>
      <c r="H1312" s="20"/>
      <c r="I1312" s="38"/>
      <c r="J1312" s="20"/>
      <c r="K1312" s="33"/>
      <c r="N1312" s="89"/>
      <c r="O1312" s="125" t="e">
        <f>ROUND(
 ((IF(OR(R1312="",R1312&lt;=0),20,R1312)/20)
  *(L1312/15))
 /(IFERROR(IF(H1312&gt;0,H1312,15),15)/15)
 *100,0)</f>
        <v>#REF!</v>
      </c>
      <c r="P1312" s="125" t="e">
        <f>ROUND(((R1312/20)*(L1312/15)*(S1312/15)*(1+W1312/200))/(H1312/15)*100,0)</f>
        <v>#REF!</v>
      </c>
      <c r="Q1312" s="147" t="e">
        <f>T20D35746[[#This Row],[スコア⑤]]/T20D35746[[#This Row],[スコア③]]</f>
        <v>#REF!</v>
      </c>
      <c r="R1312" s="76" t="e">
        <f>#REF!+#REF!</f>
        <v>#REF!</v>
      </c>
      <c r="W1312" s="109" t="e">
        <f>(T20D35746[[#This Row],[現金及び預金（億）]]-T20D35746[[#This Row],[負債（億）]])/T20D35746[[#This Row],[総資産]]*100</f>
        <v>#DIV/0!</v>
      </c>
    </row>
    <row r="1313" spans="3:23" x14ac:dyDescent="0.25">
      <c r="C1313" s="71" t="str">
        <f>IFERROR(_xll.RssMarket($A1313,"市場部名称"),"")</f>
        <v/>
      </c>
      <c r="D1313" s="55"/>
      <c r="E1313" s="55" t="str">
        <f>IFERROR(_xll.RssMarket($A1313,"前日比"),"")</f>
        <v/>
      </c>
      <c r="F1313" s="75" t="str">
        <f>IFERROR(_xll.RssMarket($A1313,"時価総額"),"")</f>
        <v/>
      </c>
      <c r="G1313" s="75" t="e">
        <f>T20D35746[[#This Row],[時価総額]]/T20D35746[[#This Row],[現在値]]</f>
        <v>#VALUE!</v>
      </c>
      <c r="H1313" s="20"/>
      <c r="I1313" s="38"/>
      <c r="J1313" s="20"/>
      <c r="K1313" s="33"/>
      <c r="N1313" s="89"/>
      <c r="O1313" s="125" t="e">
        <f>ROUND(
 ((IF(OR(R1313="",R1313&lt;=0),20,R1313)/20)
  *(L1313/15))
 /(IFERROR(IF(H1313&gt;0,H1313,15),15)/15)
 *100,0)</f>
        <v>#REF!</v>
      </c>
      <c r="P1313" s="125" t="e">
        <f>ROUND(((R1313/20)*(L1313/15)*(S1313/15)*(1+W1313/200))/(H1313/15)*100,0)</f>
        <v>#REF!</v>
      </c>
      <c r="Q1313" s="147" t="e">
        <f>T20D35746[[#This Row],[スコア⑤]]/T20D35746[[#This Row],[スコア③]]</f>
        <v>#REF!</v>
      </c>
      <c r="R1313" s="76" t="e">
        <f>#REF!+#REF!</f>
        <v>#REF!</v>
      </c>
      <c r="W1313" s="109" t="e">
        <f>(T20D35746[[#This Row],[現金及び預金（億）]]-T20D35746[[#This Row],[負債（億）]])/T20D35746[[#This Row],[総資産]]*100</f>
        <v>#DIV/0!</v>
      </c>
    </row>
    <row r="1314" spans="3:23" x14ac:dyDescent="0.25">
      <c r="C1314" s="71" t="str">
        <f>IFERROR(_xll.RssMarket($A1314,"市場部名称"),"")</f>
        <v/>
      </c>
      <c r="D1314" s="55"/>
      <c r="E1314" s="55" t="str">
        <f>IFERROR(_xll.RssMarket($A1314,"前日比"),"")</f>
        <v/>
      </c>
      <c r="F1314" s="75" t="str">
        <f>IFERROR(_xll.RssMarket($A1314,"時価総額"),"")</f>
        <v/>
      </c>
      <c r="G1314" s="75" t="e">
        <f>T20D35746[[#This Row],[時価総額]]/T20D35746[[#This Row],[現在値]]</f>
        <v>#VALUE!</v>
      </c>
      <c r="H1314" s="20"/>
      <c r="I1314" s="38"/>
      <c r="J1314" s="20"/>
      <c r="K1314" s="33"/>
      <c r="N1314" s="89"/>
      <c r="O1314" s="125" t="e">
        <f>ROUND(
 ((IF(OR(R1314="",R1314&lt;=0),20,R1314)/20)
  *(L1314/15))
 /(IFERROR(IF(H1314&gt;0,H1314,15),15)/15)
 *100,0)</f>
        <v>#REF!</v>
      </c>
      <c r="P1314" s="125" t="e">
        <f>ROUND(((R1314/20)*(L1314/15)*(S1314/15)*(1+W1314/200))/(H1314/15)*100,0)</f>
        <v>#REF!</v>
      </c>
      <c r="Q1314" s="147" t="e">
        <f>T20D35746[[#This Row],[スコア⑤]]/T20D35746[[#This Row],[スコア③]]</f>
        <v>#REF!</v>
      </c>
      <c r="R1314" s="76" t="e">
        <f>#REF!+#REF!</f>
        <v>#REF!</v>
      </c>
      <c r="W1314" s="109" t="e">
        <f>(T20D35746[[#This Row],[現金及び預金（億）]]-T20D35746[[#This Row],[負債（億）]])/T20D35746[[#This Row],[総資産]]*100</f>
        <v>#DIV/0!</v>
      </c>
    </row>
    <row r="1315" spans="3:23" x14ac:dyDescent="0.25">
      <c r="C1315" s="71" t="str">
        <f>IFERROR(_xll.RssMarket($A1315,"市場部名称"),"")</f>
        <v/>
      </c>
      <c r="D1315" s="55"/>
      <c r="E1315" s="55" t="str">
        <f>IFERROR(_xll.RssMarket($A1315,"前日比"),"")</f>
        <v/>
      </c>
      <c r="F1315" s="75" t="str">
        <f>IFERROR(_xll.RssMarket($A1315,"時価総額"),"")</f>
        <v/>
      </c>
      <c r="G1315" s="75" t="e">
        <f>T20D35746[[#This Row],[時価総額]]/T20D35746[[#This Row],[現在値]]</f>
        <v>#VALUE!</v>
      </c>
      <c r="H1315" s="20"/>
      <c r="I1315" s="38"/>
      <c r="J1315" s="20"/>
      <c r="K1315" s="33"/>
      <c r="N1315" s="89"/>
      <c r="O1315" s="125" t="e">
        <f>ROUND(
 ((IF(OR(R1315="",R1315&lt;=0),20,R1315)/20)
  *(L1315/15))
 /(IFERROR(IF(H1315&gt;0,H1315,15),15)/15)
 *100,0)</f>
        <v>#REF!</v>
      </c>
      <c r="P1315" s="125" t="e">
        <f>ROUND(((R1315/20)*(L1315/15)*(S1315/15)*(1+W1315/200))/(H1315/15)*100,0)</f>
        <v>#REF!</v>
      </c>
      <c r="Q1315" s="147" t="e">
        <f>T20D35746[[#This Row],[スコア⑤]]/T20D35746[[#This Row],[スコア③]]</f>
        <v>#REF!</v>
      </c>
      <c r="R1315" s="76" t="e">
        <f>#REF!+#REF!</f>
        <v>#REF!</v>
      </c>
      <c r="W1315" s="109" t="e">
        <f>(T20D35746[[#This Row],[現金及び預金（億）]]-T20D35746[[#This Row],[負債（億）]])/T20D35746[[#This Row],[総資産]]*100</f>
        <v>#DIV/0!</v>
      </c>
    </row>
    <row r="1316" spans="3:23" x14ac:dyDescent="0.25">
      <c r="C1316" s="71" t="str">
        <f>IFERROR(_xll.RssMarket($A1316,"市場部名称"),"")</f>
        <v/>
      </c>
      <c r="D1316" s="55"/>
      <c r="E1316" s="55" t="str">
        <f>IFERROR(_xll.RssMarket($A1316,"前日比"),"")</f>
        <v/>
      </c>
      <c r="F1316" s="75" t="str">
        <f>IFERROR(_xll.RssMarket($A1316,"時価総額"),"")</f>
        <v/>
      </c>
      <c r="G1316" s="75" t="e">
        <f>T20D35746[[#This Row],[時価総額]]/T20D35746[[#This Row],[現在値]]</f>
        <v>#VALUE!</v>
      </c>
      <c r="H1316" s="20"/>
      <c r="I1316" s="38"/>
      <c r="J1316" s="20"/>
      <c r="K1316" s="33"/>
      <c r="N1316" s="89"/>
      <c r="O1316" s="125" t="e">
        <f>ROUND(
 ((IF(OR(R1316="",R1316&lt;=0),20,R1316)/20)
  *(L1316/15))
 /(IFERROR(IF(H1316&gt;0,H1316,15),15)/15)
 *100,0)</f>
        <v>#REF!</v>
      </c>
      <c r="P1316" s="125" t="e">
        <f>ROUND(((R1316/20)*(L1316/15)*(S1316/15)*(1+W1316/200))/(H1316/15)*100,0)</f>
        <v>#REF!</v>
      </c>
      <c r="Q1316" s="147" t="e">
        <f>T20D35746[[#This Row],[スコア⑤]]/T20D35746[[#This Row],[スコア③]]</f>
        <v>#REF!</v>
      </c>
      <c r="R1316" s="76" t="e">
        <f>#REF!+#REF!</f>
        <v>#REF!</v>
      </c>
      <c r="W1316" s="109" t="e">
        <f>(T20D35746[[#This Row],[現金及び預金（億）]]-T20D35746[[#This Row],[負債（億）]])/T20D35746[[#This Row],[総資産]]*100</f>
        <v>#DIV/0!</v>
      </c>
    </row>
    <row r="1317" spans="3:23" x14ac:dyDescent="0.25">
      <c r="C1317" s="71" t="str">
        <f>IFERROR(_xll.RssMarket($A1317,"市場部名称"),"")</f>
        <v/>
      </c>
      <c r="D1317" s="55"/>
      <c r="E1317" s="55" t="str">
        <f>IFERROR(_xll.RssMarket($A1317,"前日比"),"")</f>
        <v/>
      </c>
      <c r="F1317" s="75" t="str">
        <f>IFERROR(_xll.RssMarket($A1317,"時価総額"),"")</f>
        <v/>
      </c>
      <c r="G1317" s="75" t="e">
        <f>T20D35746[[#This Row],[時価総額]]/T20D35746[[#This Row],[現在値]]</f>
        <v>#VALUE!</v>
      </c>
      <c r="H1317" s="20"/>
      <c r="I1317" s="38"/>
      <c r="J1317" s="20"/>
      <c r="K1317" s="33"/>
      <c r="N1317" s="89"/>
      <c r="O1317" s="125" t="e">
        <f>ROUND(
 ((IF(OR(R1317="",R1317&lt;=0),20,R1317)/20)
  *(L1317/15))
 /(IFERROR(IF(H1317&gt;0,H1317,15),15)/15)
 *100,0)</f>
        <v>#REF!</v>
      </c>
      <c r="P1317" s="125" t="e">
        <f>ROUND(((R1317/20)*(L1317/15)*(S1317/15)*(1+W1317/200))/(H1317/15)*100,0)</f>
        <v>#REF!</v>
      </c>
      <c r="Q1317" s="147" t="e">
        <f>T20D35746[[#This Row],[スコア⑤]]/T20D35746[[#This Row],[スコア③]]</f>
        <v>#REF!</v>
      </c>
      <c r="R1317" s="76" t="e">
        <f>#REF!+#REF!</f>
        <v>#REF!</v>
      </c>
      <c r="W1317" s="109" t="e">
        <f>(T20D35746[[#This Row],[現金及び預金（億）]]-T20D35746[[#This Row],[負債（億）]])/T20D35746[[#This Row],[総資産]]*100</f>
        <v>#DIV/0!</v>
      </c>
    </row>
    <row r="1318" spans="3:23" x14ac:dyDescent="0.25">
      <c r="C1318" s="71" t="str">
        <f>IFERROR(_xll.RssMarket($A1318,"市場部名称"),"")</f>
        <v/>
      </c>
      <c r="D1318" s="55"/>
      <c r="E1318" s="55" t="str">
        <f>IFERROR(_xll.RssMarket($A1318,"前日比"),"")</f>
        <v/>
      </c>
      <c r="F1318" s="75" t="str">
        <f>IFERROR(_xll.RssMarket($A1318,"時価総額"),"")</f>
        <v/>
      </c>
      <c r="G1318" s="75" t="e">
        <f>T20D35746[[#This Row],[時価総額]]/T20D35746[[#This Row],[現在値]]</f>
        <v>#VALUE!</v>
      </c>
      <c r="H1318" s="20"/>
      <c r="I1318" s="38"/>
      <c r="J1318" s="20"/>
      <c r="K1318" s="33"/>
      <c r="N1318" s="89"/>
      <c r="O1318" s="125" t="e">
        <f>ROUND(
 ((IF(OR(R1318="",R1318&lt;=0),20,R1318)/20)
  *(L1318/15))
 /(IFERROR(IF(H1318&gt;0,H1318,15),15)/15)
 *100,0)</f>
        <v>#REF!</v>
      </c>
      <c r="P1318" s="125" t="e">
        <f>ROUND(((R1318/20)*(L1318/15)*(S1318/15)*(1+W1318/200))/(H1318/15)*100,0)</f>
        <v>#REF!</v>
      </c>
      <c r="Q1318" s="147" t="e">
        <f>T20D35746[[#This Row],[スコア⑤]]/T20D35746[[#This Row],[スコア③]]</f>
        <v>#REF!</v>
      </c>
      <c r="R1318" s="76" t="e">
        <f>#REF!+#REF!</f>
        <v>#REF!</v>
      </c>
      <c r="W1318" s="109" t="e">
        <f>(T20D35746[[#This Row],[現金及び預金（億）]]-T20D35746[[#This Row],[負債（億）]])/T20D35746[[#This Row],[総資産]]*100</f>
        <v>#DIV/0!</v>
      </c>
    </row>
    <row r="1319" spans="3:23" x14ac:dyDescent="0.25">
      <c r="C1319" s="71" t="str">
        <f>IFERROR(_xll.RssMarket($A1319,"市場部名称"),"")</f>
        <v/>
      </c>
      <c r="D1319" s="55"/>
      <c r="E1319" s="55" t="str">
        <f>IFERROR(_xll.RssMarket($A1319,"前日比"),"")</f>
        <v/>
      </c>
      <c r="F1319" s="75" t="str">
        <f>IFERROR(_xll.RssMarket($A1319,"時価総額"),"")</f>
        <v/>
      </c>
      <c r="G1319" s="75" t="e">
        <f>T20D35746[[#This Row],[時価総額]]/T20D35746[[#This Row],[現在値]]</f>
        <v>#VALUE!</v>
      </c>
      <c r="H1319" s="20"/>
      <c r="I1319" s="38"/>
      <c r="J1319" s="20"/>
      <c r="K1319" s="33"/>
      <c r="N1319" s="89"/>
      <c r="O1319" s="125" t="e">
        <f>ROUND(
 ((IF(OR(R1319="",R1319&lt;=0),20,R1319)/20)
  *(L1319/15))
 /(IFERROR(IF(H1319&gt;0,H1319,15),15)/15)
 *100,0)</f>
        <v>#REF!</v>
      </c>
      <c r="P1319" s="125" t="e">
        <f>ROUND(((R1319/20)*(L1319/15)*(S1319/15)*(1+W1319/200))/(H1319/15)*100,0)</f>
        <v>#REF!</v>
      </c>
      <c r="Q1319" s="147" t="e">
        <f>T20D35746[[#This Row],[スコア⑤]]/T20D35746[[#This Row],[スコア③]]</f>
        <v>#REF!</v>
      </c>
      <c r="R1319" s="76" t="e">
        <f>#REF!+#REF!</f>
        <v>#REF!</v>
      </c>
      <c r="W1319" s="109" t="e">
        <f>(T20D35746[[#This Row],[現金及び預金（億）]]-T20D35746[[#This Row],[負債（億）]])/T20D35746[[#This Row],[総資産]]*100</f>
        <v>#DIV/0!</v>
      </c>
    </row>
    <row r="1320" spans="3:23" x14ac:dyDescent="0.25">
      <c r="C1320" s="71" t="str">
        <f>IFERROR(_xll.RssMarket($A1320,"市場部名称"),"")</f>
        <v/>
      </c>
      <c r="D1320" s="55"/>
      <c r="E1320" s="55" t="str">
        <f>IFERROR(_xll.RssMarket($A1320,"前日比"),"")</f>
        <v/>
      </c>
      <c r="F1320" s="75" t="str">
        <f>IFERROR(_xll.RssMarket($A1320,"時価総額"),"")</f>
        <v/>
      </c>
      <c r="G1320" s="75" t="e">
        <f>T20D35746[[#This Row],[時価総額]]/T20D35746[[#This Row],[現在値]]</f>
        <v>#VALUE!</v>
      </c>
      <c r="H1320" s="20"/>
      <c r="I1320" s="38"/>
      <c r="J1320" s="20"/>
      <c r="K1320" s="33"/>
      <c r="N1320" s="89"/>
      <c r="O1320" s="125" t="e">
        <f>ROUND(
 ((IF(OR(R1320="",R1320&lt;=0),20,R1320)/20)
  *(L1320/15))
 /(IFERROR(IF(H1320&gt;0,H1320,15),15)/15)
 *100,0)</f>
        <v>#REF!</v>
      </c>
      <c r="P1320" s="125" t="e">
        <f>ROUND(((R1320/20)*(L1320/15)*(S1320/15)*(1+W1320/200))/(H1320/15)*100,0)</f>
        <v>#REF!</v>
      </c>
      <c r="Q1320" s="147" t="e">
        <f>T20D35746[[#This Row],[スコア⑤]]/T20D35746[[#This Row],[スコア③]]</f>
        <v>#REF!</v>
      </c>
      <c r="R1320" s="76" t="e">
        <f>#REF!+#REF!</f>
        <v>#REF!</v>
      </c>
      <c r="W1320" s="109" t="e">
        <f>(T20D35746[[#This Row],[現金及び預金（億）]]-T20D35746[[#This Row],[負債（億）]])/T20D35746[[#This Row],[総資産]]*100</f>
        <v>#DIV/0!</v>
      </c>
    </row>
    <row r="1321" spans="3:23" x14ac:dyDescent="0.25">
      <c r="C1321" s="71" t="str">
        <f>IFERROR(_xll.RssMarket($A1321,"市場部名称"),"")</f>
        <v/>
      </c>
      <c r="D1321" s="55"/>
      <c r="E1321" s="55" t="str">
        <f>IFERROR(_xll.RssMarket($A1321,"前日比"),"")</f>
        <v/>
      </c>
      <c r="F1321" s="75" t="str">
        <f>IFERROR(_xll.RssMarket($A1321,"時価総額"),"")</f>
        <v/>
      </c>
      <c r="G1321" s="75" t="e">
        <f>T20D35746[[#This Row],[時価総額]]/T20D35746[[#This Row],[現在値]]</f>
        <v>#VALUE!</v>
      </c>
      <c r="H1321" s="20"/>
      <c r="I1321" s="38"/>
      <c r="J1321" s="20"/>
      <c r="K1321" s="33"/>
      <c r="N1321" s="89"/>
      <c r="O1321" s="125" t="e">
        <f>ROUND(
 ((IF(OR(R1321="",R1321&lt;=0),20,R1321)/20)
  *(L1321/15))
 /(IFERROR(IF(H1321&gt;0,H1321,15),15)/15)
 *100,0)</f>
        <v>#REF!</v>
      </c>
      <c r="P1321" s="125" t="e">
        <f>ROUND(((R1321/20)*(L1321/15)*(S1321/15)*(1+W1321/200))/(H1321/15)*100,0)</f>
        <v>#REF!</v>
      </c>
      <c r="Q1321" s="147" t="e">
        <f>T20D35746[[#This Row],[スコア⑤]]/T20D35746[[#This Row],[スコア③]]</f>
        <v>#REF!</v>
      </c>
      <c r="R1321" s="76" t="e">
        <f>#REF!+#REF!</f>
        <v>#REF!</v>
      </c>
      <c r="W1321" s="109" t="e">
        <f>(T20D35746[[#This Row],[現金及び預金（億）]]-T20D35746[[#This Row],[負債（億）]])/T20D35746[[#This Row],[総資産]]*100</f>
        <v>#DIV/0!</v>
      </c>
    </row>
    <row r="1322" spans="3:23" x14ac:dyDescent="0.25">
      <c r="C1322" s="71" t="str">
        <f>IFERROR(_xll.RssMarket($A1322,"市場部名称"),"")</f>
        <v/>
      </c>
      <c r="D1322" s="55"/>
      <c r="E1322" s="55" t="str">
        <f>IFERROR(_xll.RssMarket($A1322,"前日比"),"")</f>
        <v/>
      </c>
      <c r="F1322" s="75" t="str">
        <f>IFERROR(_xll.RssMarket($A1322,"時価総額"),"")</f>
        <v/>
      </c>
      <c r="G1322" s="75" t="e">
        <f>T20D35746[[#This Row],[時価総額]]/T20D35746[[#This Row],[現在値]]</f>
        <v>#VALUE!</v>
      </c>
      <c r="H1322" s="20"/>
      <c r="I1322" s="38"/>
      <c r="J1322" s="20"/>
      <c r="K1322" s="33"/>
      <c r="N1322" s="89"/>
      <c r="O1322" s="125" t="e">
        <f>ROUND(
 ((IF(OR(R1322="",R1322&lt;=0),20,R1322)/20)
  *(L1322/15))
 /(IFERROR(IF(H1322&gt;0,H1322,15),15)/15)
 *100,0)</f>
        <v>#REF!</v>
      </c>
      <c r="P1322" s="125" t="e">
        <f>ROUND(((R1322/20)*(L1322/15)*(S1322/15)*(1+W1322/200))/(H1322/15)*100,0)</f>
        <v>#REF!</v>
      </c>
      <c r="Q1322" s="147" t="e">
        <f>T20D35746[[#This Row],[スコア⑤]]/T20D35746[[#This Row],[スコア③]]</f>
        <v>#REF!</v>
      </c>
      <c r="R1322" s="76" t="e">
        <f>#REF!+#REF!</f>
        <v>#REF!</v>
      </c>
      <c r="W1322" s="109" t="e">
        <f>(T20D35746[[#This Row],[現金及び預金（億）]]-T20D35746[[#This Row],[負債（億）]])/T20D35746[[#This Row],[総資産]]*100</f>
        <v>#DIV/0!</v>
      </c>
    </row>
    <row r="1323" spans="3:23" x14ac:dyDescent="0.25">
      <c r="C1323" s="71" t="str">
        <f>IFERROR(_xll.RssMarket($A1323,"市場部名称"),"")</f>
        <v/>
      </c>
      <c r="D1323" s="55"/>
      <c r="E1323" s="55" t="str">
        <f>IFERROR(_xll.RssMarket($A1323,"前日比"),"")</f>
        <v/>
      </c>
      <c r="F1323" s="75" t="str">
        <f>IFERROR(_xll.RssMarket($A1323,"時価総額"),"")</f>
        <v/>
      </c>
      <c r="G1323" s="75" t="e">
        <f>T20D35746[[#This Row],[時価総額]]/T20D35746[[#This Row],[現在値]]</f>
        <v>#VALUE!</v>
      </c>
      <c r="H1323" s="20"/>
      <c r="I1323" s="38"/>
      <c r="J1323" s="20"/>
      <c r="K1323" s="33"/>
      <c r="N1323" s="89"/>
      <c r="O1323" s="125" t="e">
        <f>ROUND(
 ((IF(OR(R1323="",R1323&lt;=0),20,R1323)/20)
  *(L1323/15))
 /(IFERROR(IF(H1323&gt;0,H1323,15),15)/15)
 *100,0)</f>
        <v>#REF!</v>
      </c>
      <c r="P1323" s="125" t="e">
        <f>ROUND(((R1323/20)*(L1323/15)*(S1323/15)*(1+W1323/200))/(H1323/15)*100,0)</f>
        <v>#REF!</v>
      </c>
      <c r="Q1323" s="147" t="e">
        <f>T20D35746[[#This Row],[スコア⑤]]/T20D35746[[#This Row],[スコア③]]</f>
        <v>#REF!</v>
      </c>
      <c r="R1323" s="76" t="e">
        <f>#REF!+#REF!</f>
        <v>#REF!</v>
      </c>
      <c r="W1323" s="109" t="e">
        <f>(T20D35746[[#This Row],[現金及び預金（億）]]-T20D35746[[#This Row],[負債（億）]])/T20D35746[[#This Row],[総資産]]*100</f>
        <v>#DIV/0!</v>
      </c>
    </row>
    <row r="1324" spans="3:23" x14ac:dyDescent="0.25">
      <c r="C1324" s="71" t="str">
        <f>IFERROR(_xll.RssMarket($A1324,"市場部名称"),"")</f>
        <v/>
      </c>
      <c r="D1324" s="55"/>
      <c r="E1324" s="55" t="str">
        <f>IFERROR(_xll.RssMarket($A1324,"前日比"),"")</f>
        <v/>
      </c>
      <c r="F1324" s="75" t="str">
        <f>IFERROR(_xll.RssMarket($A1324,"時価総額"),"")</f>
        <v/>
      </c>
      <c r="G1324" s="75" t="e">
        <f>T20D35746[[#This Row],[時価総額]]/T20D35746[[#This Row],[現在値]]</f>
        <v>#VALUE!</v>
      </c>
      <c r="H1324" s="20"/>
      <c r="I1324" s="38"/>
      <c r="J1324" s="20"/>
      <c r="K1324" s="33"/>
      <c r="N1324" s="89"/>
      <c r="O1324" s="125" t="e">
        <f>ROUND(
 ((IF(OR(R1324="",R1324&lt;=0),20,R1324)/20)
  *(L1324/15))
 /(IFERROR(IF(H1324&gt;0,H1324,15),15)/15)
 *100,0)</f>
        <v>#REF!</v>
      </c>
      <c r="P1324" s="125" t="e">
        <f>ROUND(((R1324/20)*(L1324/15)*(S1324/15)*(1+W1324/200))/(H1324/15)*100,0)</f>
        <v>#REF!</v>
      </c>
      <c r="Q1324" s="147" t="e">
        <f>T20D35746[[#This Row],[スコア⑤]]/T20D35746[[#This Row],[スコア③]]</f>
        <v>#REF!</v>
      </c>
      <c r="R1324" s="76" t="e">
        <f>#REF!+#REF!</f>
        <v>#REF!</v>
      </c>
      <c r="W1324" s="109" t="e">
        <f>(T20D35746[[#This Row],[現金及び預金（億）]]-T20D35746[[#This Row],[負債（億）]])/T20D35746[[#This Row],[総資産]]*100</f>
        <v>#DIV/0!</v>
      </c>
    </row>
    <row r="1325" spans="3:23" x14ac:dyDescent="0.25">
      <c r="C1325" s="71" t="str">
        <f>IFERROR(_xll.RssMarket($A1325,"市場部名称"),"")</f>
        <v/>
      </c>
      <c r="D1325" s="55"/>
      <c r="E1325" s="55" t="str">
        <f>IFERROR(_xll.RssMarket($A1325,"前日比"),"")</f>
        <v/>
      </c>
      <c r="F1325" s="75" t="str">
        <f>IFERROR(_xll.RssMarket($A1325,"時価総額"),"")</f>
        <v/>
      </c>
      <c r="G1325" s="75" t="e">
        <f>T20D35746[[#This Row],[時価総額]]/T20D35746[[#This Row],[現在値]]</f>
        <v>#VALUE!</v>
      </c>
      <c r="H1325" s="20"/>
      <c r="I1325" s="38"/>
      <c r="J1325" s="20"/>
      <c r="K1325" s="33"/>
      <c r="N1325" s="89"/>
      <c r="O1325" s="125" t="e">
        <f>ROUND(
 ((IF(OR(R1325="",R1325&lt;=0),20,R1325)/20)
  *(L1325/15))
 /(IFERROR(IF(H1325&gt;0,H1325,15),15)/15)
 *100,0)</f>
        <v>#REF!</v>
      </c>
      <c r="P1325" s="125" t="e">
        <f>ROUND(((R1325/20)*(L1325/15)*(S1325/15)*(1+W1325/200))/(H1325/15)*100,0)</f>
        <v>#REF!</v>
      </c>
      <c r="Q1325" s="147" t="e">
        <f>T20D35746[[#This Row],[スコア⑤]]/T20D35746[[#This Row],[スコア③]]</f>
        <v>#REF!</v>
      </c>
      <c r="R1325" s="76" t="e">
        <f>#REF!+#REF!</f>
        <v>#REF!</v>
      </c>
      <c r="W1325" s="109" t="e">
        <f>(T20D35746[[#This Row],[現金及び預金（億）]]-T20D35746[[#This Row],[負債（億）]])/T20D35746[[#This Row],[総資産]]*100</f>
        <v>#DIV/0!</v>
      </c>
    </row>
    <row r="1326" spans="3:23" x14ac:dyDescent="0.25">
      <c r="C1326" s="71" t="str">
        <f>IFERROR(_xll.RssMarket($A1326,"市場部名称"),"")</f>
        <v/>
      </c>
      <c r="D1326" s="55"/>
      <c r="E1326" s="55" t="str">
        <f>IFERROR(_xll.RssMarket($A1326,"前日比"),"")</f>
        <v/>
      </c>
      <c r="F1326" s="75" t="str">
        <f>IFERROR(_xll.RssMarket($A1326,"時価総額"),"")</f>
        <v/>
      </c>
      <c r="G1326" s="75" t="e">
        <f>T20D35746[[#This Row],[時価総額]]/T20D35746[[#This Row],[現在値]]</f>
        <v>#VALUE!</v>
      </c>
      <c r="H1326" s="20"/>
      <c r="I1326" s="38"/>
      <c r="J1326" s="20"/>
      <c r="K1326" s="33"/>
      <c r="N1326" s="89"/>
      <c r="O1326" s="125" t="e">
        <f>ROUND(
 ((IF(OR(R1326="",R1326&lt;=0),20,R1326)/20)
  *(L1326/15))
 /(IFERROR(IF(H1326&gt;0,H1326,15),15)/15)
 *100,0)</f>
        <v>#REF!</v>
      </c>
      <c r="P1326" s="125" t="e">
        <f>ROUND(((R1326/20)*(L1326/15)*(S1326/15)*(1+W1326/200))/(H1326/15)*100,0)</f>
        <v>#REF!</v>
      </c>
      <c r="Q1326" s="147" t="e">
        <f>T20D35746[[#This Row],[スコア⑤]]/T20D35746[[#This Row],[スコア③]]</f>
        <v>#REF!</v>
      </c>
      <c r="R1326" s="76" t="e">
        <f>#REF!+#REF!</f>
        <v>#REF!</v>
      </c>
      <c r="W1326" s="109" t="e">
        <f>(T20D35746[[#This Row],[現金及び預金（億）]]-T20D35746[[#This Row],[負債（億）]])/T20D35746[[#This Row],[総資産]]*100</f>
        <v>#DIV/0!</v>
      </c>
    </row>
    <row r="1327" spans="3:23" x14ac:dyDescent="0.25">
      <c r="C1327" s="71" t="str">
        <f>IFERROR(_xll.RssMarket($A1327,"市場部名称"),"")</f>
        <v/>
      </c>
      <c r="D1327" s="55"/>
      <c r="E1327" s="55" t="str">
        <f>IFERROR(_xll.RssMarket($A1327,"前日比"),"")</f>
        <v/>
      </c>
      <c r="F1327" s="75" t="str">
        <f>IFERROR(_xll.RssMarket($A1327,"時価総額"),"")</f>
        <v/>
      </c>
      <c r="G1327" s="75" t="e">
        <f>T20D35746[[#This Row],[時価総額]]/T20D35746[[#This Row],[現在値]]</f>
        <v>#VALUE!</v>
      </c>
      <c r="H1327" s="20"/>
      <c r="I1327" s="38"/>
      <c r="J1327" s="20"/>
      <c r="K1327" s="33"/>
      <c r="N1327" s="89"/>
      <c r="O1327" s="125" t="e">
        <f>ROUND(
 ((IF(OR(R1327="",R1327&lt;=0),20,R1327)/20)
  *(L1327/15))
 /(IFERROR(IF(H1327&gt;0,H1327,15),15)/15)
 *100,0)</f>
        <v>#REF!</v>
      </c>
      <c r="P1327" s="125" t="e">
        <f>ROUND(((R1327/20)*(L1327/15)*(S1327/15)*(1+W1327/200))/(H1327/15)*100,0)</f>
        <v>#REF!</v>
      </c>
      <c r="Q1327" s="147" t="e">
        <f>T20D35746[[#This Row],[スコア⑤]]/T20D35746[[#This Row],[スコア③]]</f>
        <v>#REF!</v>
      </c>
      <c r="R1327" s="76" t="e">
        <f>#REF!+#REF!</f>
        <v>#REF!</v>
      </c>
      <c r="W1327" s="109" t="e">
        <f>(T20D35746[[#This Row],[現金及び預金（億）]]-T20D35746[[#This Row],[負債（億）]])/T20D35746[[#This Row],[総資産]]*100</f>
        <v>#DIV/0!</v>
      </c>
    </row>
    <row r="1328" spans="3:23" x14ac:dyDescent="0.25">
      <c r="C1328" s="71" t="str">
        <f>IFERROR(_xll.RssMarket($A1328,"市場部名称"),"")</f>
        <v/>
      </c>
      <c r="D1328" s="55"/>
      <c r="E1328" s="55" t="str">
        <f>IFERROR(_xll.RssMarket($A1328,"前日比"),"")</f>
        <v/>
      </c>
      <c r="F1328" s="75" t="str">
        <f>IFERROR(_xll.RssMarket($A1328,"時価総額"),"")</f>
        <v/>
      </c>
      <c r="G1328" s="75" t="e">
        <f>T20D35746[[#This Row],[時価総額]]/T20D35746[[#This Row],[現在値]]</f>
        <v>#VALUE!</v>
      </c>
      <c r="H1328" s="20"/>
      <c r="I1328" s="38"/>
      <c r="J1328" s="20"/>
      <c r="K1328" s="33"/>
      <c r="N1328" s="89"/>
      <c r="O1328" s="125" t="e">
        <f>ROUND(
 ((IF(OR(R1328="",R1328&lt;=0),20,R1328)/20)
  *(L1328/15))
 /(IFERROR(IF(H1328&gt;0,H1328,15),15)/15)
 *100,0)</f>
        <v>#REF!</v>
      </c>
      <c r="P1328" s="125" t="e">
        <f>ROUND(((R1328/20)*(L1328/15)*(S1328/15)*(1+W1328/200))/(H1328/15)*100,0)</f>
        <v>#REF!</v>
      </c>
      <c r="Q1328" s="147" t="e">
        <f>T20D35746[[#This Row],[スコア⑤]]/T20D35746[[#This Row],[スコア③]]</f>
        <v>#REF!</v>
      </c>
      <c r="R1328" s="76" t="e">
        <f>#REF!+#REF!</f>
        <v>#REF!</v>
      </c>
      <c r="W1328" s="109" t="e">
        <f>(T20D35746[[#This Row],[現金及び預金（億）]]-T20D35746[[#This Row],[負債（億）]])/T20D35746[[#This Row],[総資産]]*100</f>
        <v>#DIV/0!</v>
      </c>
    </row>
    <row r="1329" spans="3:23" x14ac:dyDescent="0.25">
      <c r="C1329" s="71" t="str">
        <f>IFERROR(_xll.RssMarket($A1329,"市場部名称"),"")</f>
        <v/>
      </c>
      <c r="D1329" s="55"/>
      <c r="E1329" s="55" t="str">
        <f>IFERROR(_xll.RssMarket($A1329,"前日比"),"")</f>
        <v/>
      </c>
      <c r="F1329" s="75" t="str">
        <f>IFERROR(_xll.RssMarket($A1329,"時価総額"),"")</f>
        <v/>
      </c>
      <c r="G1329" s="75" t="e">
        <f>T20D35746[[#This Row],[時価総額]]/T20D35746[[#This Row],[現在値]]</f>
        <v>#VALUE!</v>
      </c>
      <c r="H1329" s="20"/>
      <c r="I1329" s="38"/>
      <c r="J1329" s="20"/>
      <c r="K1329" s="33"/>
      <c r="N1329" s="89"/>
      <c r="O1329" s="125" t="e">
        <f>ROUND(
 ((IF(OR(R1329="",R1329&lt;=0),20,R1329)/20)
  *(L1329/15))
 /(IFERROR(IF(H1329&gt;0,H1329,15),15)/15)
 *100,0)</f>
        <v>#REF!</v>
      </c>
      <c r="P1329" s="125" t="e">
        <f>ROUND(((R1329/20)*(L1329/15)*(S1329/15)*(1+W1329/200))/(H1329/15)*100,0)</f>
        <v>#REF!</v>
      </c>
      <c r="Q1329" s="147" t="e">
        <f>T20D35746[[#This Row],[スコア⑤]]/T20D35746[[#This Row],[スコア③]]</f>
        <v>#REF!</v>
      </c>
      <c r="R1329" s="76" t="e">
        <f>#REF!+#REF!</f>
        <v>#REF!</v>
      </c>
      <c r="W1329" s="109" t="e">
        <f>(T20D35746[[#This Row],[現金及び預金（億）]]-T20D35746[[#This Row],[負債（億）]])/T20D35746[[#This Row],[総資産]]*100</f>
        <v>#DIV/0!</v>
      </c>
    </row>
    <row r="1330" spans="3:23" x14ac:dyDescent="0.25">
      <c r="C1330" s="71" t="str">
        <f>IFERROR(_xll.RssMarket($A1330,"市場部名称"),"")</f>
        <v/>
      </c>
      <c r="D1330" s="55"/>
      <c r="E1330" s="55" t="str">
        <f>IFERROR(_xll.RssMarket($A1330,"前日比"),"")</f>
        <v/>
      </c>
      <c r="F1330" s="75" t="str">
        <f>IFERROR(_xll.RssMarket($A1330,"時価総額"),"")</f>
        <v/>
      </c>
      <c r="G1330" s="75" t="e">
        <f>T20D35746[[#This Row],[時価総額]]/T20D35746[[#This Row],[現在値]]</f>
        <v>#VALUE!</v>
      </c>
      <c r="H1330" s="20"/>
      <c r="I1330" s="38"/>
      <c r="J1330" s="20"/>
      <c r="K1330" s="33"/>
      <c r="N1330" s="89"/>
      <c r="O1330" s="125" t="e">
        <f>ROUND(
 ((IF(OR(R1330="",R1330&lt;=0),20,R1330)/20)
  *(L1330/15))
 /(IFERROR(IF(H1330&gt;0,H1330,15),15)/15)
 *100,0)</f>
        <v>#REF!</v>
      </c>
      <c r="P1330" s="125" t="e">
        <f>ROUND(((R1330/20)*(L1330/15)*(S1330/15)*(1+W1330/200))/(H1330/15)*100,0)</f>
        <v>#REF!</v>
      </c>
      <c r="Q1330" s="147" t="e">
        <f>T20D35746[[#This Row],[スコア⑤]]/T20D35746[[#This Row],[スコア③]]</f>
        <v>#REF!</v>
      </c>
      <c r="R1330" s="76" t="e">
        <f>#REF!+#REF!</f>
        <v>#REF!</v>
      </c>
      <c r="W1330" s="109" t="e">
        <f>(T20D35746[[#This Row],[現金及び預金（億）]]-T20D35746[[#This Row],[負債（億）]])/T20D35746[[#This Row],[総資産]]*100</f>
        <v>#DIV/0!</v>
      </c>
    </row>
    <row r="1331" spans="3:23" x14ac:dyDescent="0.25">
      <c r="C1331" s="71" t="str">
        <f>IFERROR(_xll.RssMarket($A1331,"市場部名称"),"")</f>
        <v/>
      </c>
      <c r="D1331" s="55"/>
      <c r="E1331" s="55" t="str">
        <f>IFERROR(_xll.RssMarket($A1331,"前日比"),"")</f>
        <v/>
      </c>
      <c r="F1331" s="75" t="str">
        <f>IFERROR(_xll.RssMarket($A1331,"時価総額"),"")</f>
        <v/>
      </c>
      <c r="G1331" s="75" t="e">
        <f>T20D35746[[#This Row],[時価総額]]/T20D35746[[#This Row],[現在値]]</f>
        <v>#VALUE!</v>
      </c>
      <c r="H1331" s="20"/>
      <c r="I1331" s="38"/>
      <c r="J1331" s="20"/>
      <c r="K1331" s="33"/>
      <c r="N1331" s="89"/>
      <c r="O1331" s="125" t="e">
        <f>ROUND(
 ((IF(OR(R1331="",R1331&lt;=0),20,R1331)/20)
  *(L1331/15))
 /(IFERROR(IF(H1331&gt;0,H1331,15),15)/15)
 *100,0)</f>
        <v>#REF!</v>
      </c>
      <c r="P1331" s="125" t="e">
        <f>ROUND(((R1331/20)*(L1331/15)*(S1331/15)*(1+W1331/200))/(H1331/15)*100,0)</f>
        <v>#REF!</v>
      </c>
      <c r="Q1331" s="147" t="e">
        <f>T20D35746[[#This Row],[スコア⑤]]/T20D35746[[#This Row],[スコア③]]</f>
        <v>#REF!</v>
      </c>
      <c r="R1331" s="76" t="e">
        <f>#REF!+#REF!</f>
        <v>#REF!</v>
      </c>
      <c r="W1331" s="109" t="e">
        <f>(T20D35746[[#This Row],[現金及び預金（億）]]-T20D35746[[#This Row],[負債（億）]])/T20D35746[[#This Row],[総資産]]*100</f>
        <v>#DIV/0!</v>
      </c>
    </row>
    <row r="1332" spans="3:23" x14ac:dyDescent="0.25">
      <c r="C1332" s="71" t="str">
        <f>IFERROR(_xll.RssMarket($A1332,"市場部名称"),"")</f>
        <v/>
      </c>
      <c r="D1332" s="55"/>
      <c r="E1332" s="55" t="str">
        <f>IFERROR(_xll.RssMarket($A1332,"前日比"),"")</f>
        <v/>
      </c>
      <c r="F1332" s="75" t="str">
        <f>IFERROR(_xll.RssMarket($A1332,"時価総額"),"")</f>
        <v/>
      </c>
      <c r="G1332" s="75" t="e">
        <f>T20D35746[[#This Row],[時価総額]]/T20D35746[[#This Row],[現在値]]</f>
        <v>#VALUE!</v>
      </c>
      <c r="H1332" s="20"/>
      <c r="I1332" s="38"/>
      <c r="J1332" s="20"/>
      <c r="K1332" s="33"/>
      <c r="N1332" s="89"/>
      <c r="O1332" s="125" t="e">
        <f>ROUND(
 ((IF(OR(R1332="",R1332&lt;=0),20,R1332)/20)
  *(L1332/15))
 /(IFERROR(IF(H1332&gt;0,H1332,15),15)/15)
 *100,0)</f>
        <v>#REF!</v>
      </c>
      <c r="P1332" s="125" t="e">
        <f>ROUND(((R1332/20)*(L1332/15)*(S1332/15)*(1+W1332/200))/(H1332/15)*100,0)</f>
        <v>#REF!</v>
      </c>
      <c r="Q1332" s="147" t="e">
        <f>T20D35746[[#This Row],[スコア⑤]]/T20D35746[[#This Row],[スコア③]]</f>
        <v>#REF!</v>
      </c>
      <c r="R1332" s="76" t="e">
        <f>#REF!+#REF!</f>
        <v>#REF!</v>
      </c>
      <c r="W1332" s="109" t="e">
        <f>(T20D35746[[#This Row],[現金及び預金（億）]]-T20D35746[[#This Row],[負債（億）]])/T20D35746[[#This Row],[総資産]]*100</f>
        <v>#DIV/0!</v>
      </c>
    </row>
    <row r="1333" spans="3:23" x14ac:dyDescent="0.25">
      <c r="C1333" s="71" t="str">
        <f>IFERROR(_xll.RssMarket($A1333,"市場部名称"),"")</f>
        <v/>
      </c>
      <c r="D1333" s="55"/>
      <c r="E1333" s="55" t="str">
        <f>IFERROR(_xll.RssMarket($A1333,"前日比"),"")</f>
        <v/>
      </c>
      <c r="F1333" s="75" t="str">
        <f>IFERROR(_xll.RssMarket($A1333,"時価総額"),"")</f>
        <v/>
      </c>
      <c r="G1333" s="75" t="e">
        <f>T20D35746[[#This Row],[時価総額]]/T20D35746[[#This Row],[現在値]]</f>
        <v>#VALUE!</v>
      </c>
      <c r="H1333" s="20"/>
      <c r="I1333" s="38"/>
      <c r="J1333" s="20"/>
      <c r="K1333" s="33"/>
      <c r="N1333" s="89"/>
      <c r="O1333" s="125" t="e">
        <f>ROUND(
 ((IF(OR(R1333="",R1333&lt;=0),20,R1333)/20)
  *(L1333/15))
 /(IFERROR(IF(H1333&gt;0,H1333,15),15)/15)
 *100,0)</f>
        <v>#REF!</v>
      </c>
      <c r="P1333" s="125" t="e">
        <f>ROUND(((R1333/20)*(L1333/15)*(S1333/15)*(1+W1333/200))/(H1333/15)*100,0)</f>
        <v>#REF!</v>
      </c>
      <c r="Q1333" s="147" t="e">
        <f>T20D35746[[#This Row],[スコア⑤]]/T20D35746[[#This Row],[スコア③]]</f>
        <v>#REF!</v>
      </c>
      <c r="R1333" s="76" t="e">
        <f>#REF!+#REF!</f>
        <v>#REF!</v>
      </c>
      <c r="W1333" s="109" t="e">
        <f>(T20D35746[[#This Row],[現金及び預金（億）]]-T20D35746[[#This Row],[負債（億）]])/T20D35746[[#This Row],[総資産]]*100</f>
        <v>#DIV/0!</v>
      </c>
    </row>
    <row r="1334" spans="3:23" x14ac:dyDescent="0.25">
      <c r="C1334" s="71" t="str">
        <f>IFERROR(_xll.RssMarket($A1334,"市場部名称"),"")</f>
        <v/>
      </c>
      <c r="D1334" s="55"/>
      <c r="E1334" s="55" t="str">
        <f>IFERROR(_xll.RssMarket($A1334,"前日比"),"")</f>
        <v/>
      </c>
      <c r="F1334" s="75" t="str">
        <f>IFERROR(_xll.RssMarket($A1334,"時価総額"),"")</f>
        <v/>
      </c>
      <c r="G1334" s="75" t="e">
        <f>T20D35746[[#This Row],[時価総額]]/T20D35746[[#This Row],[現在値]]</f>
        <v>#VALUE!</v>
      </c>
      <c r="H1334" s="20"/>
      <c r="I1334" s="38"/>
      <c r="J1334" s="20"/>
      <c r="K1334" s="33"/>
      <c r="N1334" s="89"/>
      <c r="O1334" s="125" t="e">
        <f>ROUND(
 ((IF(OR(R1334="",R1334&lt;=0),20,R1334)/20)
  *(L1334/15))
 /(IFERROR(IF(H1334&gt;0,H1334,15),15)/15)
 *100,0)</f>
        <v>#REF!</v>
      </c>
      <c r="P1334" s="125" t="e">
        <f>ROUND(((R1334/20)*(L1334/15)*(S1334/15)*(1+W1334/200))/(H1334/15)*100,0)</f>
        <v>#REF!</v>
      </c>
      <c r="Q1334" s="147" t="e">
        <f>T20D35746[[#This Row],[スコア⑤]]/T20D35746[[#This Row],[スコア③]]</f>
        <v>#REF!</v>
      </c>
      <c r="R1334" s="76" t="e">
        <f>#REF!+#REF!</f>
        <v>#REF!</v>
      </c>
      <c r="W1334" s="109" t="e">
        <f>(T20D35746[[#This Row],[現金及び預金（億）]]-T20D35746[[#This Row],[負債（億）]])/T20D35746[[#This Row],[総資産]]*100</f>
        <v>#DIV/0!</v>
      </c>
    </row>
    <row r="1335" spans="3:23" x14ac:dyDescent="0.25">
      <c r="C1335" s="71" t="str">
        <f>IFERROR(_xll.RssMarket($A1335,"市場部名称"),"")</f>
        <v/>
      </c>
      <c r="D1335" s="55"/>
      <c r="E1335" s="55" t="str">
        <f>IFERROR(_xll.RssMarket($A1335,"前日比"),"")</f>
        <v/>
      </c>
      <c r="F1335" s="75" t="str">
        <f>IFERROR(_xll.RssMarket($A1335,"時価総額"),"")</f>
        <v/>
      </c>
      <c r="G1335" s="75" t="e">
        <f>T20D35746[[#This Row],[時価総額]]/T20D35746[[#This Row],[現在値]]</f>
        <v>#VALUE!</v>
      </c>
      <c r="H1335" s="20"/>
      <c r="I1335" s="38"/>
      <c r="J1335" s="20"/>
      <c r="K1335" s="33"/>
      <c r="N1335" s="89"/>
      <c r="O1335" s="125" t="e">
        <f>ROUND(
 ((IF(OR(R1335="",R1335&lt;=0),20,R1335)/20)
  *(L1335/15))
 /(IFERROR(IF(H1335&gt;0,H1335,15),15)/15)
 *100,0)</f>
        <v>#REF!</v>
      </c>
      <c r="P1335" s="125" t="e">
        <f>ROUND(((R1335/20)*(L1335/15)*(S1335/15)*(1+W1335/200))/(H1335/15)*100,0)</f>
        <v>#REF!</v>
      </c>
      <c r="Q1335" s="147" t="e">
        <f>T20D35746[[#This Row],[スコア⑤]]/T20D35746[[#This Row],[スコア③]]</f>
        <v>#REF!</v>
      </c>
      <c r="R1335" s="76" t="e">
        <f>#REF!+#REF!</f>
        <v>#REF!</v>
      </c>
      <c r="W1335" s="109" t="e">
        <f>(T20D35746[[#This Row],[現金及び預金（億）]]-T20D35746[[#This Row],[負債（億）]])/T20D35746[[#This Row],[総資産]]*100</f>
        <v>#DIV/0!</v>
      </c>
    </row>
    <row r="1336" spans="3:23" x14ac:dyDescent="0.25">
      <c r="C1336" s="71" t="str">
        <f>IFERROR(_xll.RssMarket($A1336,"市場部名称"),"")</f>
        <v/>
      </c>
      <c r="D1336" s="55"/>
      <c r="E1336" s="55" t="str">
        <f>IFERROR(_xll.RssMarket($A1336,"前日比"),"")</f>
        <v/>
      </c>
      <c r="F1336" s="75" t="str">
        <f>IFERROR(_xll.RssMarket($A1336,"時価総額"),"")</f>
        <v/>
      </c>
      <c r="G1336" s="75" t="e">
        <f>T20D35746[[#This Row],[時価総額]]/T20D35746[[#This Row],[現在値]]</f>
        <v>#VALUE!</v>
      </c>
      <c r="H1336" s="20"/>
      <c r="I1336" s="38"/>
      <c r="J1336" s="20"/>
      <c r="K1336" s="33"/>
      <c r="N1336" s="89"/>
      <c r="O1336" s="125" t="e">
        <f>ROUND(
 ((IF(OR(R1336="",R1336&lt;=0),20,R1336)/20)
  *(L1336/15))
 /(IFERROR(IF(H1336&gt;0,H1336,15),15)/15)
 *100,0)</f>
        <v>#REF!</v>
      </c>
      <c r="P1336" s="125" t="e">
        <f>ROUND(((R1336/20)*(L1336/15)*(S1336/15)*(1+W1336/200))/(H1336/15)*100,0)</f>
        <v>#REF!</v>
      </c>
      <c r="Q1336" s="147" t="e">
        <f>T20D35746[[#This Row],[スコア⑤]]/T20D35746[[#This Row],[スコア③]]</f>
        <v>#REF!</v>
      </c>
      <c r="R1336" s="76" t="e">
        <f>#REF!+#REF!</f>
        <v>#REF!</v>
      </c>
      <c r="W1336" s="109" t="e">
        <f>(T20D35746[[#This Row],[現金及び預金（億）]]-T20D35746[[#This Row],[負債（億）]])/T20D35746[[#This Row],[総資産]]*100</f>
        <v>#DIV/0!</v>
      </c>
    </row>
    <row r="1337" spans="3:23" x14ac:dyDescent="0.25">
      <c r="C1337" s="71" t="str">
        <f>IFERROR(_xll.RssMarket($A1337,"市場部名称"),"")</f>
        <v/>
      </c>
      <c r="D1337" s="55"/>
      <c r="E1337" s="55" t="str">
        <f>IFERROR(_xll.RssMarket($A1337,"前日比"),"")</f>
        <v/>
      </c>
      <c r="F1337" s="75" t="str">
        <f>IFERROR(_xll.RssMarket($A1337,"時価総額"),"")</f>
        <v/>
      </c>
      <c r="G1337" s="75" t="e">
        <f>T20D35746[[#This Row],[時価総額]]/T20D35746[[#This Row],[現在値]]</f>
        <v>#VALUE!</v>
      </c>
      <c r="H1337" s="20"/>
      <c r="I1337" s="38"/>
      <c r="J1337" s="20"/>
      <c r="K1337" s="33"/>
      <c r="N1337" s="89"/>
      <c r="O1337" s="125" t="e">
        <f>ROUND(
 ((IF(OR(R1337="",R1337&lt;=0),20,R1337)/20)
  *(L1337/15))
 /(IFERROR(IF(H1337&gt;0,H1337,15),15)/15)
 *100,0)</f>
        <v>#REF!</v>
      </c>
      <c r="P1337" s="125" t="e">
        <f>ROUND(((R1337/20)*(L1337/15)*(S1337/15)*(1+W1337/200))/(H1337/15)*100,0)</f>
        <v>#REF!</v>
      </c>
      <c r="Q1337" s="147" t="e">
        <f>T20D35746[[#This Row],[スコア⑤]]/T20D35746[[#This Row],[スコア③]]</f>
        <v>#REF!</v>
      </c>
      <c r="R1337" s="76" t="e">
        <f>#REF!+#REF!</f>
        <v>#REF!</v>
      </c>
      <c r="W1337" s="109" t="e">
        <f>(T20D35746[[#This Row],[現金及び預金（億）]]-T20D35746[[#This Row],[負債（億）]])/T20D35746[[#This Row],[総資産]]*100</f>
        <v>#DIV/0!</v>
      </c>
    </row>
    <row r="1338" spans="3:23" x14ac:dyDescent="0.25">
      <c r="C1338" s="71" t="str">
        <f>IFERROR(_xll.RssMarket($A1338,"市場部名称"),"")</f>
        <v/>
      </c>
      <c r="D1338" s="55"/>
      <c r="E1338" s="55" t="str">
        <f>IFERROR(_xll.RssMarket($A1338,"前日比"),"")</f>
        <v/>
      </c>
      <c r="F1338" s="75" t="str">
        <f>IFERROR(_xll.RssMarket($A1338,"時価総額"),"")</f>
        <v/>
      </c>
      <c r="G1338" s="75" t="e">
        <f>T20D35746[[#This Row],[時価総額]]/T20D35746[[#This Row],[現在値]]</f>
        <v>#VALUE!</v>
      </c>
      <c r="H1338" s="20"/>
      <c r="I1338" s="38"/>
      <c r="J1338" s="20"/>
      <c r="K1338" s="33"/>
      <c r="N1338" s="89"/>
      <c r="O1338" s="125" t="e">
        <f>ROUND(
 ((IF(OR(R1338="",R1338&lt;=0),20,R1338)/20)
  *(L1338/15))
 /(IFERROR(IF(H1338&gt;0,H1338,15),15)/15)
 *100,0)</f>
        <v>#REF!</v>
      </c>
      <c r="P1338" s="125" t="e">
        <f>ROUND(((R1338/20)*(L1338/15)*(S1338/15)*(1+W1338/200))/(H1338/15)*100,0)</f>
        <v>#REF!</v>
      </c>
      <c r="Q1338" s="147" t="e">
        <f>T20D35746[[#This Row],[スコア⑤]]/T20D35746[[#This Row],[スコア③]]</f>
        <v>#REF!</v>
      </c>
      <c r="R1338" s="76" t="e">
        <f>#REF!+#REF!</f>
        <v>#REF!</v>
      </c>
      <c r="W1338" s="109" t="e">
        <f>(T20D35746[[#This Row],[現金及び預金（億）]]-T20D35746[[#This Row],[負債（億）]])/T20D35746[[#This Row],[総資産]]*100</f>
        <v>#DIV/0!</v>
      </c>
    </row>
    <row r="1339" spans="3:23" x14ac:dyDescent="0.25">
      <c r="C1339" s="71" t="str">
        <f>IFERROR(_xll.RssMarket($A1339,"市場部名称"),"")</f>
        <v/>
      </c>
      <c r="D1339" s="55"/>
      <c r="E1339" s="55" t="str">
        <f>IFERROR(_xll.RssMarket($A1339,"前日比"),"")</f>
        <v/>
      </c>
      <c r="F1339" s="75" t="str">
        <f>IFERROR(_xll.RssMarket($A1339,"時価総額"),"")</f>
        <v/>
      </c>
      <c r="G1339" s="75" t="e">
        <f>T20D35746[[#This Row],[時価総額]]/T20D35746[[#This Row],[現在値]]</f>
        <v>#VALUE!</v>
      </c>
      <c r="H1339" s="20"/>
      <c r="I1339" s="38"/>
      <c r="J1339" s="20"/>
      <c r="K1339" s="33"/>
      <c r="N1339" s="89"/>
      <c r="O1339" s="125" t="e">
        <f>ROUND(
 ((IF(OR(R1339="",R1339&lt;=0),20,R1339)/20)
  *(L1339/15))
 /(IFERROR(IF(H1339&gt;0,H1339,15),15)/15)
 *100,0)</f>
        <v>#REF!</v>
      </c>
      <c r="P1339" s="125" t="e">
        <f>ROUND(((R1339/20)*(L1339/15)*(S1339/15)*(1+W1339/200))/(H1339/15)*100,0)</f>
        <v>#REF!</v>
      </c>
      <c r="Q1339" s="147" t="e">
        <f>T20D35746[[#This Row],[スコア⑤]]/T20D35746[[#This Row],[スコア③]]</f>
        <v>#REF!</v>
      </c>
      <c r="R1339" s="76" t="e">
        <f>#REF!+#REF!</f>
        <v>#REF!</v>
      </c>
      <c r="W1339" s="109" t="e">
        <f>(T20D35746[[#This Row],[現金及び預金（億）]]-T20D35746[[#This Row],[負債（億）]])/T20D35746[[#This Row],[総資産]]*100</f>
        <v>#DIV/0!</v>
      </c>
    </row>
    <row r="1340" spans="3:23" x14ac:dyDescent="0.25">
      <c r="C1340" s="71" t="str">
        <f>IFERROR(_xll.RssMarket($A1340,"市場部名称"),"")</f>
        <v/>
      </c>
      <c r="D1340" s="55"/>
      <c r="E1340" s="55" t="str">
        <f>IFERROR(_xll.RssMarket($A1340,"前日比"),"")</f>
        <v/>
      </c>
      <c r="F1340" s="75" t="str">
        <f>IFERROR(_xll.RssMarket($A1340,"時価総額"),"")</f>
        <v/>
      </c>
      <c r="G1340" s="75" t="e">
        <f>T20D35746[[#This Row],[時価総額]]/T20D35746[[#This Row],[現在値]]</f>
        <v>#VALUE!</v>
      </c>
      <c r="H1340" s="20"/>
      <c r="I1340" s="38"/>
      <c r="J1340" s="20"/>
      <c r="K1340" s="33"/>
      <c r="N1340" s="89"/>
      <c r="O1340" s="125" t="e">
        <f>ROUND(
 ((IF(OR(R1340="",R1340&lt;=0),20,R1340)/20)
  *(L1340/15))
 /(IFERROR(IF(H1340&gt;0,H1340,15),15)/15)
 *100,0)</f>
        <v>#REF!</v>
      </c>
      <c r="P1340" s="125" t="e">
        <f>ROUND(((R1340/20)*(L1340/15)*(S1340/15)*(1+W1340/200))/(H1340/15)*100,0)</f>
        <v>#REF!</v>
      </c>
      <c r="Q1340" s="147" t="e">
        <f>T20D35746[[#This Row],[スコア⑤]]/T20D35746[[#This Row],[スコア③]]</f>
        <v>#REF!</v>
      </c>
      <c r="R1340" s="76" t="e">
        <f>#REF!+#REF!</f>
        <v>#REF!</v>
      </c>
      <c r="W1340" s="109" t="e">
        <f>(T20D35746[[#This Row],[現金及び預金（億）]]-T20D35746[[#This Row],[負債（億）]])/T20D35746[[#This Row],[総資産]]*100</f>
        <v>#DIV/0!</v>
      </c>
    </row>
    <row r="1341" spans="3:23" x14ac:dyDescent="0.25">
      <c r="C1341" s="71" t="str">
        <f>IFERROR(_xll.RssMarket($A1341,"市場部名称"),"")</f>
        <v/>
      </c>
      <c r="D1341" s="55"/>
      <c r="E1341" s="55" t="str">
        <f>IFERROR(_xll.RssMarket($A1341,"前日比"),"")</f>
        <v/>
      </c>
      <c r="F1341" s="75" t="str">
        <f>IFERROR(_xll.RssMarket($A1341,"時価総額"),"")</f>
        <v/>
      </c>
      <c r="G1341" s="75" t="e">
        <f>T20D35746[[#This Row],[時価総額]]/T20D35746[[#This Row],[現在値]]</f>
        <v>#VALUE!</v>
      </c>
      <c r="H1341" s="20"/>
      <c r="I1341" s="38"/>
      <c r="J1341" s="20"/>
      <c r="K1341" s="33"/>
      <c r="N1341" s="89"/>
      <c r="O1341" s="125" t="e">
        <f>ROUND(
 ((IF(OR(R1341="",R1341&lt;=0),20,R1341)/20)
  *(L1341/15))
 /(IFERROR(IF(H1341&gt;0,H1341,15),15)/15)
 *100,0)</f>
        <v>#REF!</v>
      </c>
      <c r="P1341" s="125" t="e">
        <f>ROUND(((R1341/20)*(L1341/15)*(S1341/15)*(1+W1341/200))/(H1341/15)*100,0)</f>
        <v>#REF!</v>
      </c>
      <c r="Q1341" s="147" t="e">
        <f>T20D35746[[#This Row],[スコア⑤]]/T20D35746[[#This Row],[スコア③]]</f>
        <v>#REF!</v>
      </c>
      <c r="R1341" s="76" t="e">
        <f>#REF!+#REF!</f>
        <v>#REF!</v>
      </c>
      <c r="W1341" s="109" t="e">
        <f>(T20D35746[[#This Row],[現金及び預金（億）]]-T20D35746[[#This Row],[負債（億）]])/T20D35746[[#This Row],[総資産]]*100</f>
        <v>#DIV/0!</v>
      </c>
    </row>
    <row r="1342" spans="3:23" x14ac:dyDescent="0.25">
      <c r="C1342" s="71" t="str">
        <f>IFERROR(_xll.RssMarket($A1342,"市場部名称"),"")</f>
        <v/>
      </c>
      <c r="D1342" s="55"/>
      <c r="E1342" s="55" t="str">
        <f>IFERROR(_xll.RssMarket($A1342,"前日比"),"")</f>
        <v/>
      </c>
      <c r="F1342" s="75" t="str">
        <f>IFERROR(_xll.RssMarket($A1342,"時価総額"),"")</f>
        <v/>
      </c>
      <c r="G1342" s="75" t="e">
        <f>T20D35746[[#This Row],[時価総額]]/T20D35746[[#This Row],[現在値]]</f>
        <v>#VALUE!</v>
      </c>
      <c r="H1342" s="20"/>
      <c r="I1342" s="38"/>
      <c r="J1342" s="20"/>
      <c r="K1342" s="33"/>
      <c r="N1342" s="89"/>
      <c r="O1342" s="125" t="e">
        <f>ROUND(
 ((IF(OR(R1342="",R1342&lt;=0),20,R1342)/20)
  *(L1342/15))
 /(IFERROR(IF(H1342&gt;0,H1342,15),15)/15)
 *100,0)</f>
        <v>#REF!</v>
      </c>
      <c r="P1342" s="125" t="e">
        <f>ROUND(((R1342/20)*(L1342/15)*(S1342/15)*(1+W1342/200))/(H1342/15)*100,0)</f>
        <v>#REF!</v>
      </c>
      <c r="Q1342" s="147" t="e">
        <f>T20D35746[[#This Row],[スコア⑤]]/T20D35746[[#This Row],[スコア③]]</f>
        <v>#REF!</v>
      </c>
      <c r="R1342" s="76" t="e">
        <f>#REF!+#REF!</f>
        <v>#REF!</v>
      </c>
      <c r="W1342" s="109" t="e">
        <f>(T20D35746[[#This Row],[現金及び預金（億）]]-T20D35746[[#This Row],[負債（億）]])/T20D35746[[#This Row],[総資産]]*100</f>
        <v>#DIV/0!</v>
      </c>
    </row>
    <row r="1343" spans="3:23" x14ac:dyDescent="0.25">
      <c r="C1343" s="71" t="str">
        <f>IFERROR(_xll.RssMarket($A1343,"市場部名称"),"")</f>
        <v/>
      </c>
      <c r="D1343" s="55"/>
      <c r="E1343" s="55" t="str">
        <f>IFERROR(_xll.RssMarket($A1343,"前日比"),"")</f>
        <v/>
      </c>
      <c r="F1343" s="75" t="str">
        <f>IFERROR(_xll.RssMarket($A1343,"時価総額"),"")</f>
        <v/>
      </c>
      <c r="G1343" s="75" t="e">
        <f>T20D35746[[#This Row],[時価総額]]/T20D35746[[#This Row],[現在値]]</f>
        <v>#VALUE!</v>
      </c>
      <c r="H1343" s="20"/>
      <c r="I1343" s="38"/>
      <c r="J1343" s="20"/>
      <c r="K1343" s="33"/>
      <c r="N1343" s="89"/>
      <c r="O1343" s="125" t="e">
        <f>ROUND(
 ((IF(OR(R1343="",R1343&lt;=0),20,R1343)/20)
  *(L1343/15))
 /(IFERROR(IF(H1343&gt;0,H1343,15),15)/15)
 *100,0)</f>
        <v>#REF!</v>
      </c>
      <c r="P1343" s="125" t="e">
        <f>ROUND(((R1343/20)*(L1343/15)*(S1343/15)*(1+W1343/200))/(H1343/15)*100,0)</f>
        <v>#REF!</v>
      </c>
      <c r="Q1343" s="147" t="e">
        <f>T20D35746[[#This Row],[スコア⑤]]/T20D35746[[#This Row],[スコア③]]</f>
        <v>#REF!</v>
      </c>
      <c r="R1343" s="76" t="e">
        <f>#REF!+#REF!</f>
        <v>#REF!</v>
      </c>
      <c r="W1343" s="109" t="e">
        <f>(T20D35746[[#This Row],[現金及び預金（億）]]-T20D35746[[#This Row],[負債（億）]])/T20D35746[[#This Row],[総資産]]*100</f>
        <v>#DIV/0!</v>
      </c>
    </row>
    <row r="1344" spans="3:23" x14ac:dyDescent="0.25">
      <c r="C1344" s="71" t="str">
        <f>IFERROR(_xll.RssMarket($A1344,"市場部名称"),"")</f>
        <v/>
      </c>
      <c r="D1344" s="55"/>
      <c r="E1344" s="55" t="str">
        <f>IFERROR(_xll.RssMarket($A1344,"前日比"),"")</f>
        <v/>
      </c>
      <c r="F1344" s="75" t="str">
        <f>IFERROR(_xll.RssMarket($A1344,"時価総額"),"")</f>
        <v/>
      </c>
      <c r="G1344" s="75" t="e">
        <f>T20D35746[[#This Row],[時価総額]]/T20D35746[[#This Row],[現在値]]</f>
        <v>#VALUE!</v>
      </c>
      <c r="H1344" s="20"/>
      <c r="I1344" s="38"/>
      <c r="J1344" s="20"/>
      <c r="K1344" s="33"/>
      <c r="N1344" s="89"/>
      <c r="O1344" s="125" t="e">
        <f>ROUND(
 ((IF(OR(R1344="",R1344&lt;=0),20,R1344)/20)
  *(L1344/15))
 /(IFERROR(IF(H1344&gt;0,H1344,15),15)/15)
 *100,0)</f>
        <v>#REF!</v>
      </c>
      <c r="P1344" s="125" t="e">
        <f>ROUND(((R1344/20)*(L1344/15)*(S1344/15)*(1+W1344/200))/(H1344/15)*100,0)</f>
        <v>#REF!</v>
      </c>
      <c r="Q1344" s="147" t="e">
        <f>T20D35746[[#This Row],[スコア⑤]]/T20D35746[[#This Row],[スコア③]]</f>
        <v>#REF!</v>
      </c>
      <c r="R1344" s="76" t="e">
        <f>#REF!+#REF!</f>
        <v>#REF!</v>
      </c>
      <c r="W1344" s="109" t="e">
        <f>(T20D35746[[#This Row],[現金及び預金（億）]]-T20D35746[[#This Row],[負債（億）]])/T20D35746[[#This Row],[総資産]]*100</f>
        <v>#DIV/0!</v>
      </c>
    </row>
    <row r="1345" spans="3:23" x14ac:dyDescent="0.25">
      <c r="C1345" s="71" t="str">
        <f>IFERROR(_xll.RssMarket($A1345,"市場部名称"),"")</f>
        <v/>
      </c>
      <c r="D1345" s="55"/>
      <c r="E1345" s="55" t="str">
        <f>IFERROR(_xll.RssMarket($A1345,"前日比"),"")</f>
        <v/>
      </c>
      <c r="F1345" s="75" t="str">
        <f>IFERROR(_xll.RssMarket($A1345,"時価総額"),"")</f>
        <v/>
      </c>
      <c r="G1345" s="75" t="e">
        <f>T20D35746[[#This Row],[時価総額]]/T20D35746[[#This Row],[現在値]]</f>
        <v>#VALUE!</v>
      </c>
      <c r="H1345" s="20"/>
      <c r="I1345" s="38"/>
      <c r="J1345" s="20"/>
      <c r="K1345" s="33"/>
      <c r="N1345" s="89"/>
      <c r="O1345" s="125" t="e">
        <f>ROUND(
 ((IF(OR(R1345="",R1345&lt;=0),20,R1345)/20)
  *(L1345/15))
 /(IFERROR(IF(H1345&gt;0,H1345,15),15)/15)
 *100,0)</f>
        <v>#REF!</v>
      </c>
      <c r="P1345" s="125" t="e">
        <f>ROUND(((R1345/20)*(L1345/15)*(S1345/15)*(1+W1345/200))/(H1345/15)*100,0)</f>
        <v>#REF!</v>
      </c>
      <c r="Q1345" s="147" t="e">
        <f>T20D35746[[#This Row],[スコア⑤]]/T20D35746[[#This Row],[スコア③]]</f>
        <v>#REF!</v>
      </c>
      <c r="R1345" s="76" t="e">
        <f>#REF!+#REF!</f>
        <v>#REF!</v>
      </c>
      <c r="W1345" s="109" t="e">
        <f>(T20D35746[[#This Row],[現金及び預金（億）]]-T20D35746[[#This Row],[負債（億）]])/T20D35746[[#This Row],[総資産]]*100</f>
        <v>#DIV/0!</v>
      </c>
    </row>
    <row r="1346" spans="3:23" x14ac:dyDescent="0.25">
      <c r="C1346" s="71" t="str">
        <f>IFERROR(_xll.RssMarket($A1346,"市場部名称"),"")</f>
        <v/>
      </c>
      <c r="D1346" s="55"/>
      <c r="E1346" s="55" t="str">
        <f>IFERROR(_xll.RssMarket($A1346,"前日比"),"")</f>
        <v/>
      </c>
      <c r="F1346" s="75" t="str">
        <f>IFERROR(_xll.RssMarket($A1346,"時価総額"),"")</f>
        <v/>
      </c>
      <c r="G1346" s="75" t="e">
        <f>T20D35746[[#This Row],[時価総額]]/T20D35746[[#This Row],[現在値]]</f>
        <v>#VALUE!</v>
      </c>
      <c r="H1346" s="20"/>
      <c r="I1346" s="38"/>
      <c r="J1346" s="20"/>
      <c r="K1346" s="33"/>
      <c r="N1346" s="89"/>
      <c r="O1346" s="125" t="e">
        <f>ROUND(
 ((IF(OR(R1346="",R1346&lt;=0),20,R1346)/20)
  *(L1346/15))
 /(IFERROR(IF(H1346&gt;0,H1346,15),15)/15)
 *100,0)</f>
        <v>#REF!</v>
      </c>
      <c r="P1346" s="125" t="e">
        <f>ROUND(((R1346/20)*(L1346/15)*(S1346/15)*(1+W1346/200))/(H1346/15)*100,0)</f>
        <v>#REF!</v>
      </c>
      <c r="Q1346" s="147" t="e">
        <f>T20D35746[[#This Row],[スコア⑤]]/T20D35746[[#This Row],[スコア③]]</f>
        <v>#REF!</v>
      </c>
      <c r="R1346" s="76" t="e">
        <f>#REF!+#REF!</f>
        <v>#REF!</v>
      </c>
      <c r="W1346" s="109" t="e">
        <f>(T20D35746[[#This Row],[現金及び預金（億）]]-T20D35746[[#This Row],[負債（億）]])/T20D35746[[#This Row],[総資産]]*100</f>
        <v>#DIV/0!</v>
      </c>
    </row>
    <row r="1347" spans="3:23" x14ac:dyDescent="0.25">
      <c r="C1347" s="71" t="str">
        <f>IFERROR(_xll.RssMarket($A1347,"市場部名称"),"")</f>
        <v/>
      </c>
      <c r="D1347" s="55"/>
      <c r="E1347" s="55" t="str">
        <f>IFERROR(_xll.RssMarket($A1347,"前日比"),"")</f>
        <v/>
      </c>
      <c r="F1347" s="75" t="str">
        <f>IFERROR(_xll.RssMarket($A1347,"時価総額"),"")</f>
        <v/>
      </c>
      <c r="G1347" s="75" t="e">
        <f>T20D35746[[#This Row],[時価総額]]/T20D35746[[#This Row],[現在値]]</f>
        <v>#VALUE!</v>
      </c>
      <c r="H1347" s="20"/>
      <c r="I1347" s="38"/>
      <c r="J1347" s="20"/>
      <c r="K1347" s="33"/>
      <c r="N1347" s="89"/>
      <c r="O1347" s="125" t="e">
        <f>ROUND(
 ((IF(OR(R1347="",R1347&lt;=0),20,R1347)/20)
  *(L1347/15))
 /(IFERROR(IF(H1347&gt;0,H1347,15),15)/15)
 *100,0)</f>
        <v>#REF!</v>
      </c>
      <c r="P1347" s="125" t="e">
        <f>ROUND(((R1347/20)*(L1347/15)*(S1347/15)*(1+W1347/200))/(H1347/15)*100,0)</f>
        <v>#REF!</v>
      </c>
      <c r="Q1347" s="147" t="e">
        <f>T20D35746[[#This Row],[スコア⑤]]/T20D35746[[#This Row],[スコア③]]</f>
        <v>#REF!</v>
      </c>
      <c r="R1347" s="76" t="e">
        <f>#REF!+#REF!</f>
        <v>#REF!</v>
      </c>
      <c r="W1347" s="109" t="e">
        <f>(T20D35746[[#This Row],[現金及び預金（億）]]-T20D35746[[#This Row],[負債（億）]])/T20D35746[[#This Row],[総資産]]*100</f>
        <v>#DIV/0!</v>
      </c>
    </row>
    <row r="1348" spans="3:23" x14ac:dyDescent="0.25">
      <c r="C1348" s="71" t="str">
        <f>IFERROR(_xll.RssMarket($A1348,"市場部名称"),"")</f>
        <v/>
      </c>
      <c r="D1348" s="55"/>
      <c r="E1348" s="55" t="str">
        <f>IFERROR(_xll.RssMarket($A1348,"前日比"),"")</f>
        <v/>
      </c>
      <c r="F1348" s="75" t="str">
        <f>IFERROR(_xll.RssMarket($A1348,"時価総額"),"")</f>
        <v/>
      </c>
      <c r="G1348" s="75" t="e">
        <f>T20D35746[[#This Row],[時価総額]]/T20D35746[[#This Row],[現在値]]</f>
        <v>#VALUE!</v>
      </c>
      <c r="H1348" s="20"/>
      <c r="I1348" s="38"/>
      <c r="J1348" s="20"/>
      <c r="K1348" s="33"/>
      <c r="N1348" s="89"/>
      <c r="O1348" s="125" t="e">
        <f>ROUND(
 ((IF(OR(R1348="",R1348&lt;=0),20,R1348)/20)
  *(L1348/15))
 /(IFERROR(IF(H1348&gt;0,H1348,15),15)/15)
 *100,0)</f>
        <v>#REF!</v>
      </c>
      <c r="P1348" s="125" t="e">
        <f>ROUND(((R1348/20)*(L1348/15)*(S1348/15)*(1+W1348/200))/(H1348/15)*100,0)</f>
        <v>#REF!</v>
      </c>
      <c r="Q1348" s="147" t="e">
        <f>T20D35746[[#This Row],[スコア⑤]]/T20D35746[[#This Row],[スコア③]]</f>
        <v>#REF!</v>
      </c>
      <c r="R1348" s="76" t="e">
        <f>#REF!+#REF!</f>
        <v>#REF!</v>
      </c>
      <c r="W1348" s="109" t="e">
        <f>(T20D35746[[#This Row],[現金及び預金（億）]]-T20D35746[[#This Row],[負債（億）]])/T20D35746[[#This Row],[総資産]]*100</f>
        <v>#DIV/0!</v>
      </c>
    </row>
    <row r="1349" spans="3:23" x14ac:dyDescent="0.25">
      <c r="C1349" s="71" t="str">
        <f>IFERROR(_xll.RssMarket($A1349,"市場部名称"),"")</f>
        <v/>
      </c>
      <c r="D1349" s="55"/>
      <c r="E1349" s="55" t="str">
        <f>IFERROR(_xll.RssMarket($A1349,"前日比"),"")</f>
        <v/>
      </c>
      <c r="F1349" s="75" t="str">
        <f>IFERROR(_xll.RssMarket($A1349,"時価総額"),"")</f>
        <v/>
      </c>
      <c r="G1349" s="75" t="e">
        <f>T20D35746[[#This Row],[時価総額]]/T20D35746[[#This Row],[現在値]]</f>
        <v>#VALUE!</v>
      </c>
      <c r="H1349" s="20"/>
      <c r="I1349" s="38"/>
      <c r="J1349" s="20"/>
      <c r="K1349" s="33"/>
      <c r="N1349" s="89"/>
      <c r="O1349" s="125" t="e">
        <f>ROUND(
 ((IF(OR(R1349="",R1349&lt;=0),20,R1349)/20)
  *(L1349/15))
 /(IFERROR(IF(H1349&gt;0,H1349,15),15)/15)
 *100,0)</f>
        <v>#REF!</v>
      </c>
      <c r="P1349" s="125" t="e">
        <f>ROUND(((R1349/20)*(L1349/15)*(S1349/15)*(1+W1349/200))/(H1349/15)*100,0)</f>
        <v>#REF!</v>
      </c>
      <c r="Q1349" s="147" t="e">
        <f>T20D35746[[#This Row],[スコア⑤]]/T20D35746[[#This Row],[スコア③]]</f>
        <v>#REF!</v>
      </c>
      <c r="R1349" s="76" t="e">
        <f>#REF!+#REF!</f>
        <v>#REF!</v>
      </c>
      <c r="W1349" s="109" t="e">
        <f>(T20D35746[[#This Row],[現金及び預金（億）]]-T20D35746[[#This Row],[負債（億）]])/T20D35746[[#This Row],[総資産]]*100</f>
        <v>#DIV/0!</v>
      </c>
    </row>
    <row r="1350" spans="3:23" x14ac:dyDescent="0.25">
      <c r="C1350" s="71" t="str">
        <f>IFERROR(_xll.RssMarket($A1350,"市場部名称"),"")</f>
        <v/>
      </c>
      <c r="D1350" s="55"/>
      <c r="E1350" s="55" t="str">
        <f>IFERROR(_xll.RssMarket($A1350,"前日比"),"")</f>
        <v/>
      </c>
      <c r="F1350" s="75" t="str">
        <f>IFERROR(_xll.RssMarket($A1350,"時価総額"),"")</f>
        <v/>
      </c>
      <c r="G1350" s="75" t="e">
        <f>T20D35746[[#This Row],[時価総額]]/T20D35746[[#This Row],[現在値]]</f>
        <v>#VALUE!</v>
      </c>
      <c r="H1350" s="20"/>
      <c r="I1350" s="38"/>
      <c r="J1350" s="20"/>
      <c r="K1350" s="33"/>
      <c r="N1350" s="89"/>
      <c r="O1350" s="125" t="e">
        <f>ROUND(
 ((IF(OR(R1350="",R1350&lt;=0),20,R1350)/20)
  *(L1350/15))
 /(IFERROR(IF(H1350&gt;0,H1350,15),15)/15)
 *100,0)</f>
        <v>#REF!</v>
      </c>
      <c r="P1350" s="125" t="e">
        <f>ROUND(((R1350/20)*(L1350/15)*(S1350/15)*(1+W1350/200))/(H1350/15)*100,0)</f>
        <v>#REF!</v>
      </c>
      <c r="Q1350" s="147" t="e">
        <f>T20D35746[[#This Row],[スコア⑤]]/T20D35746[[#This Row],[スコア③]]</f>
        <v>#REF!</v>
      </c>
      <c r="R1350" s="76" t="e">
        <f>#REF!+#REF!</f>
        <v>#REF!</v>
      </c>
      <c r="W1350" s="109" t="e">
        <f>(T20D35746[[#This Row],[現金及び預金（億）]]-T20D35746[[#This Row],[負債（億）]])/T20D35746[[#This Row],[総資産]]*100</f>
        <v>#DIV/0!</v>
      </c>
    </row>
    <row r="1351" spans="3:23" x14ac:dyDescent="0.25">
      <c r="C1351" s="71" t="str">
        <f>IFERROR(_xll.RssMarket($A1351,"市場部名称"),"")</f>
        <v/>
      </c>
      <c r="D1351" s="55"/>
      <c r="E1351" s="55" t="str">
        <f>IFERROR(_xll.RssMarket($A1351,"前日比"),"")</f>
        <v/>
      </c>
      <c r="F1351" s="75" t="str">
        <f>IFERROR(_xll.RssMarket($A1351,"時価総額"),"")</f>
        <v/>
      </c>
      <c r="G1351" s="75" t="e">
        <f>T20D35746[[#This Row],[時価総額]]/T20D35746[[#This Row],[現在値]]</f>
        <v>#VALUE!</v>
      </c>
      <c r="H1351" s="20"/>
      <c r="I1351" s="38"/>
      <c r="J1351" s="20"/>
      <c r="K1351" s="33"/>
      <c r="N1351" s="89"/>
      <c r="O1351" s="125" t="e">
        <f>ROUND(
 ((IF(OR(R1351="",R1351&lt;=0),20,R1351)/20)
  *(L1351/15))
 /(IFERROR(IF(H1351&gt;0,H1351,15),15)/15)
 *100,0)</f>
        <v>#REF!</v>
      </c>
      <c r="P1351" s="125" t="e">
        <f>ROUND(((R1351/20)*(L1351/15)*(S1351/15)*(1+W1351/200))/(H1351/15)*100,0)</f>
        <v>#REF!</v>
      </c>
      <c r="Q1351" s="147" t="e">
        <f>T20D35746[[#This Row],[スコア⑤]]/T20D35746[[#This Row],[スコア③]]</f>
        <v>#REF!</v>
      </c>
      <c r="R1351" s="76" t="e">
        <f>#REF!+#REF!</f>
        <v>#REF!</v>
      </c>
      <c r="W1351" s="109" t="e">
        <f>(T20D35746[[#This Row],[現金及び預金（億）]]-T20D35746[[#This Row],[負債（億）]])/T20D35746[[#This Row],[総資産]]*100</f>
        <v>#DIV/0!</v>
      </c>
    </row>
    <row r="1352" spans="3:23" x14ac:dyDescent="0.25">
      <c r="C1352" s="71" t="str">
        <f>IFERROR(_xll.RssMarket($A1352,"市場部名称"),"")</f>
        <v/>
      </c>
      <c r="D1352" s="55"/>
      <c r="E1352" s="55" t="str">
        <f>IFERROR(_xll.RssMarket($A1352,"前日比"),"")</f>
        <v/>
      </c>
      <c r="F1352" s="75" t="str">
        <f>IFERROR(_xll.RssMarket($A1352,"時価総額"),"")</f>
        <v/>
      </c>
      <c r="G1352" s="75" t="e">
        <f>T20D35746[[#This Row],[時価総額]]/T20D35746[[#This Row],[現在値]]</f>
        <v>#VALUE!</v>
      </c>
      <c r="H1352" s="20"/>
      <c r="I1352" s="38"/>
      <c r="J1352" s="20"/>
      <c r="K1352" s="33"/>
      <c r="N1352" s="89"/>
      <c r="O1352" s="125" t="e">
        <f>ROUND(
 ((IF(OR(R1352="",R1352&lt;=0),20,R1352)/20)
  *(L1352/15))
 /(IFERROR(IF(H1352&gt;0,H1352,15),15)/15)
 *100,0)</f>
        <v>#REF!</v>
      </c>
      <c r="P1352" s="125" t="e">
        <f>ROUND(((R1352/20)*(L1352/15)*(S1352/15)*(1+W1352/200))/(H1352/15)*100,0)</f>
        <v>#REF!</v>
      </c>
      <c r="Q1352" s="147" t="e">
        <f>T20D35746[[#This Row],[スコア⑤]]/T20D35746[[#This Row],[スコア③]]</f>
        <v>#REF!</v>
      </c>
      <c r="R1352" s="76" t="e">
        <f>#REF!+#REF!</f>
        <v>#REF!</v>
      </c>
      <c r="W1352" s="109" t="e">
        <f>(T20D35746[[#This Row],[現金及び預金（億）]]-T20D35746[[#This Row],[負債（億）]])/T20D35746[[#This Row],[総資産]]*100</f>
        <v>#DIV/0!</v>
      </c>
    </row>
    <row r="1353" spans="3:23" x14ac:dyDescent="0.25">
      <c r="C1353" s="71" t="str">
        <f>IFERROR(_xll.RssMarket($A1353,"市場部名称"),"")</f>
        <v/>
      </c>
      <c r="D1353" s="55"/>
      <c r="E1353" s="55" t="str">
        <f>IFERROR(_xll.RssMarket($A1353,"前日比"),"")</f>
        <v/>
      </c>
      <c r="F1353" s="75" t="str">
        <f>IFERROR(_xll.RssMarket($A1353,"時価総額"),"")</f>
        <v/>
      </c>
      <c r="G1353" s="75" t="e">
        <f>T20D35746[[#This Row],[時価総額]]/T20D35746[[#This Row],[現在値]]</f>
        <v>#VALUE!</v>
      </c>
      <c r="H1353" s="20"/>
      <c r="I1353" s="38"/>
      <c r="J1353" s="20"/>
      <c r="K1353" s="33"/>
      <c r="N1353" s="89"/>
      <c r="O1353" s="125" t="e">
        <f>ROUND(
 ((IF(OR(R1353="",R1353&lt;=0),20,R1353)/20)
  *(L1353/15))
 /(IFERROR(IF(H1353&gt;0,H1353,15),15)/15)
 *100,0)</f>
        <v>#REF!</v>
      </c>
      <c r="P1353" s="125" t="e">
        <f>ROUND(((R1353/20)*(L1353/15)*(S1353/15)*(1+W1353/200))/(H1353/15)*100,0)</f>
        <v>#REF!</v>
      </c>
      <c r="Q1353" s="147" t="e">
        <f>T20D35746[[#This Row],[スコア⑤]]/T20D35746[[#This Row],[スコア③]]</f>
        <v>#REF!</v>
      </c>
      <c r="R1353" s="76" t="e">
        <f>#REF!+#REF!</f>
        <v>#REF!</v>
      </c>
      <c r="W1353" s="109" t="e">
        <f>(T20D35746[[#This Row],[現金及び預金（億）]]-T20D35746[[#This Row],[負債（億）]])/T20D35746[[#This Row],[総資産]]*100</f>
        <v>#DIV/0!</v>
      </c>
    </row>
    <row r="1354" spans="3:23" x14ac:dyDescent="0.25">
      <c r="C1354" s="71" t="str">
        <f>IFERROR(_xll.RssMarket($A1354,"市場部名称"),"")</f>
        <v/>
      </c>
      <c r="D1354" s="55"/>
      <c r="E1354" s="55" t="str">
        <f>IFERROR(_xll.RssMarket($A1354,"前日比"),"")</f>
        <v/>
      </c>
      <c r="F1354" s="75" t="str">
        <f>IFERROR(_xll.RssMarket($A1354,"時価総額"),"")</f>
        <v/>
      </c>
      <c r="G1354" s="75" t="e">
        <f>T20D35746[[#This Row],[時価総額]]/T20D35746[[#This Row],[現在値]]</f>
        <v>#VALUE!</v>
      </c>
      <c r="H1354" s="20"/>
      <c r="I1354" s="38"/>
      <c r="J1354" s="20"/>
      <c r="K1354" s="33"/>
      <c r="N1354" s="89"/>
      <c r="O1354" s="125" t="e">
        <f>ROUND(
 ((IF(OR(R1354="",R1354&lt;=0),20,R1354)/20)
  *(L1354/15))
 /(IFERROR(IF(H1354&gt;0,H1354,15),15)/15)
 *100,0)</f>
        <v>#REF!</v>
      </c>
      <c r="P1354" s="125" t="e">
        <f>ROUND(((R1354/20)*(L1354/15)*(S1354/15)*(1+W1354/200))/(H1354/15)*100,0)</f>
        <v>#REF!</v>
      </c>
      <c r="Q1354" s="147" t="e">
        <f>T20D35746[[#This Row],[スコア⑤]]/T20D35746[[#This Row],[スコア③]]</f>
        <v>#REF!</v>
      </c>
      <c r="R1354" s="76" t="e">
        <f>#REF!+#REF!</f>
        <v>#REF!</v>
      </c>
      <c r="W1354" s="109" t="e">
        <f>(T20D35746[[#This Row],[現金及び預金（億）]]-T20D35746[[#This Row],[負債（億）]])/T20D35746[[#This Row],[総資産]]*100</f>
        <v>#DIV/0!</v>
      </c>
    </row>
    <row r="1355" spans="3:23" x14ac:dyDescent="0.25">
      <c r="C1355" s="71" t="str">
        <f>IFERROR(_xll.RssMarket($A1355,"市場部名称"),"")</f>
        <v/>
      </c>
      <c r="D1355" s="55"/>
      <c r="E1355" s="55" t="str">
        <f>IFERROR(_xll.RssMarket($A1355,"前日比"),"")</f>
        <v/>
      </c>
      <c r="F1355" s="75" t="str">
        <f>IFERROR(_xll.RssMarket($A1355,"時価総額"),"")</f>
        <v/>
      </c>
      <c r="G1355" s="75" t="e">
        <f>T20D35746[[#This Row],[時価総額]]/T20D35746[[#This Row],[現在値]]</f>
        <v>#VALUE!</v>
      </c>
      <c r="H1355" s="20"/>
      <c r="I1355" s="38"/>
      <c r="J1355" s="20"/>
      <c r="K1355" s="33"/>
      <c r="N1355" s="89"/>
      <c r="O1355" s="125" t="e">
        <f>ROUND(
 ((IF(OR(R1355="",R1355&lt;=0),20,R1355)/20)
  *(L1355/15))
 /(IFERROR(IF(H1355&gt;0,H1355,15),15)/15)
 *100,0)</f>
        <v>#REF!</v>
      </c>
      <c r="P1355" s="125" t="e">
        <f>ROUND(((R1355/20)*(L1355/15)*(S1355/15)*(1+W1355/200))/(H1355/15)*100,0)</f>
        <v>#REF!</v>
      </c>
      <c r="Q1355" s="147" t="e">
        <f>T20D35746[[#This Row],[スコア⑤]]/T20D35746[[#This Row],[スコア③]]</f>
        <v>#REF!</v>
      </c>
      <c r="R1355" s="76" t="e">
        <f>#REF!+#REF!</f>
        <v>#REF!</v>
      </c>
      <c r="W1355" s="109" t="e">
        <f>(T20D35746[[#This Row],[現金及び預金（億）]]-T20D35746[[#This Row],[負債（億）]])/T20D35746[[#This Row],[総資産]]*100</f>
        <v>#DIV/0!</v>
      </c>
    </row>
    <row r="1356" spans="3:23" x14ac:dyDescent="0.25">
      <c r="C1356" s="71" t="str">
        <f>IFERROR(_xll.RssMarket($A1356,"市場部名称"),"")</f>
        <v/>
      </c>
      <c r="D1356" s="55"/>
      <c r="E1356" s="55" t="str">
        <f>IFERROR(_xll.RssMarket($A1356,"前日比"),"")</f>
        <v/>
      </c>
      <c r="F1356" s="75" t="str">
        <f>IFERROR(_xll.RssMarket($A1356,"時価総額"),"")</f>
        <v/>
      </c>
      <c r="G1356" s="75" t="e">
        <f>T20D35746[[#This Row],[時価総額]]/T20D35746[[#This Row],[現在値]]</f>
        <v>#VALUE!</v>
      </c>
      <c r="H1356" s="20"/>
      <c r="I1356" s="38"/>
      <c r="J1356" s="20"/>
      <c r="K1356" s="33"/>
      <c r="N1356" s="89"/>
      <c r="O1356" s="125" t="e">
        <f>ROUND(
 ((IF(OR(R1356="",R1356&lt;=0),20,R1356)/20)
  *(L1356/15))
 /(IFERROR(IF(H1356&gt;0,H1356,15),15)/15)
 *100,0)</f>
        <v>#REF!</v>
      </c>
      <c r="P1356" s="125" t="e">
        <f>ROUND(((R1356/20)*(L1356/15)*(S1356/15)*(1+W1356/200))/(H1356/15)*100,0)</f>
        <v>#REF!</v>
      </c>
      <c r="Q1356" s="147" t="e">
        <f>T20D35746[[#This Row],[スコア⑤]]/T20D35746[[#This Row],[スコア③]]</f>
        <v>#REF!</v>
      </c>
      <c r="R1356" s="76" t="e">
        <f>#REF!+#REF!</f>
        <v>#REF!</v>
      </c>
      <c r="W1356" s="109" t="e">
        <f>(T20D35746[[#This Row],[現金及び預金（億）]]-T20D35746[[#This Row],[負債（億）]])/T20D35746[[#This Row],[総資産]]*100</f>
        <v>#DIV/0!</v>
      </c>
    </row>
    <row r="1357" spans="3:23" x14ac:dyDescent="0.25">
      <c r="C1357" s="71" t="str">
        <f>IFERROR(_xll.RssMarket($A1357,"市場部名称"),"")</f>
        <v/>
      </c>
      <c r="D1357" s="55"/>
      <c r="E1357" s="55" t="str">
        <f>IFERROR(_xll.RssMarket($A1357,"前日比"),"")</f>
        <v/>
      </c>
      <c r="F1357" s="75" t="str">
        <f>IFERROR(_xll.RssMarket($A1357,"時価総額"),"")</f>
        <v/>
      </c>
      <c r="G1357" s="75" t="e">
        <f>T20D35746[[#This Row],[時価総額]]/T20D35746[[#This Row],[現在値]]</f>
        <v>#VALUE!</v>
      </c>
      <c r="H1357" s="20"/>
      <c r="I1357" s="38"/>
      <c r="J1357" s="20"/>
      <c r="K1357" s="33"/>
      <c r="N1357" s="89"/>
      <c r="O1357" s="125" t="e">
        <f>ROUND(
 ((IF(OR(R1357="",R1357&lt;=0),20,R1357)/20)
  *(L1357/15))
 /(IFERROR(IF(H1357&gt;0,H1357,15),15)/15)
 *100,0)</f>
        <v>#REF!</v>
      </c>
      <c r="P1357" s="125" t="e">
        <f>ROUND(((R1357/20)*(L1357/15)*(S1357/15)*(1+W1357/200))/(H1357/15)*100,0)</f>
        <v>#REF!</v>
      </c>
      <c r="Q1357" s="147" t="e">
        <f>T20D35746[[#This Row],[スコア⑤]]/T20D35746[[#This Row],[スコア③]]</f>
        <v>#REF!</v>
      </c>
      <c r="R1357" s="76" t="e">
        <f>#REF!+#REF!</f>
        <v>#REF!</v>
      </c>
      <c r="W1357" s="109" t="e">
        <f>(T20D35746[[#This Row],[現金及び預金（億）]]-T20D35746[[#This Row],[負債（億）]])/T20D35746[[#This Row],[総資産]]*100</f>
        <v>#DIV/0!</v>
      </c>
    </row>
    <row r="1358" spans="3:23" x14ac:dyDescent="0.25">
      <c r="C1358" s="71" t="str">
        <f>IFERROR(_xll.RssMarket($A1358,"市場部名称"),"")</f>
        <v/>
      </c>
      <c r="D1358" s="55"/>
      <c r="E1358" s="55" t="str">
        <f>IFERROR(_xll.RssMarket($A1358,"前日比"),"")</f>
        <v/>
      </c>
      <c r="F1358" s="75" t="str">
        <f>IFERROR(_xll.RssMarket($A1358,"時価総額"),"")</f>
        <v/>
      </c>
      <c r="G1358" s="75" t="e">
        <f>T20D35746[[#This Row],[時価総額]]/T20D35746[[#This Row],[現在値]]</f>
        <v>#VALUE!</v>
      </c>
      <c r="H1358" s="20"/>
      <c r="I1358" s="38"/>
      <c r="J1358" s="20"/>
      <c r="K1358" s="33"/>
      <c r="N1358" s="89"/>
      <c r="O1358" s="125" t="e">
        <f>ROUND(
 ((IF(OR(R1358="",R1358&lt;=0),20,R1358)/20)
  *(L1358/15))
 /(IFERROR(IF(H1358&gt;0,H1358,15),15)/15)
 *100,0)</f>
        <v>#REF!</v>
      </c>
      <c r="P1358" s="125" t="e">
        <f>ROUND(((R1358/20)*(L1358/15)*(S1358/15)*(1+W1358/200))/(H1358/15)*100,0)</f>
        <v>#REF!</v>
      </c>
      <c r="Q1358" s="147" t="e">
        <f>T20D35746[[#This Row],[スコア⑤]]/T20D35746[[#This Row],[スコア③]]</f>
        <v>#REF!</v>
      </c>
      <c r="R1358" s="76" t="e">
        <f>#REF!+#REF!</f>
        <v>#REF!</v>
      </c>
      <c r="W1358" s="109" t="e">
        <f>(T20D35746[[#This Row],[現金及び預金（億）]]-T20D35746[[#This Row],[負債（億）]])/T20D35746[[#This Row],[総資産]]*100</f>
        <v>#DIV/0!</v>
      </c>
    </row>
    <row r="1359" spans="3:23" x14ac:dyDescent="0.25">
      <c r="C1359" s="71" t="str">
        <f>IFERROR(_xll.RssMarket($A1359,"市場部名称"),"")</f>
        <v/>
      </c>
      <c r="D1359" s="55"/>
      <c r="E1359" s="55" t="str">
        <f>IFERROR(_xll.RssMarket($A1359,"前日比"),"")</f>
        <v/>
      </c>
      <c r="F1359" s="75" t="str">
        <f>IFERROR(_xll.RssMarket($A1359,"時価総額"),"")</f>
        <v/>
      </c>
      <c r="G1359" s="75" t="e">
        <f>T20D35746[[#This Row],[時価総額]]/T20D35746[[#This Row],[現在値]]</f>
        <v>#VALUE!</v>
      </c>
      <c r="H1359" s="20"/>
      <c r="I1359" s="38"/>
      <c r="J1359" s="20"/>
      <c r="K1359" s="33"/>
      <c r="N1359" s="89"/>
      <c r="O1359" s="125" t="e">
        <f>ROUND(
 ((IF(OR(R1359="",R1359&lt;=0),20,R1359)/20)
  *(L1359/15))
 /(IFERROR(IF(H1359&gt;0,H1359,15),15)/15)
 *100,0)</f>
        <v>#REF!</v>
      </c>
      <c r="P1359" s="125" t="e">
        <f>ROUND(((R1359/20)*(L1359/15)*(S1359/15)*(1+W1359/200))/(H1359/15)*100,0)</f>
        <v>#REF!</v>
      </c>
      <c r="Q1359" s="147" t="e">
        <f>T20D35746[[#This Row],[スコア⑤]]/T20D35746[[#This Row],[スコア③]]</f>
        <v>#REF!</v>
      </c>
      <c r="R1359" s="76" t="e">
        <f>#REF!+#REF!</f>
        <v>#REF!</v>
      </c>
      <c r="W1359" s="109" t="e">
        <f>(T20D35746[[#This Row],[現金及び預金（億）]]-T20D35746[[#This Row],[負債（億）]])/T20D35746[[#This Row],[総資産]]*100</f>
        <v>#DIV/0!</v>
      </c>
    </row>
    <row r="1360" spans="3:23" x14ac:dyDescent="0.25">
      <c r="C1360" s="71" t="str">
        <f>IFERROR(_xll.RssMarket($A1360,"市場部名称"),"")</f>
        <v/>
      </c>
      <c r="D1360" s="55"/>
      <c r="E1360" s="55" t="str">
        <f>IFERROR(_xll.RssMarket($A1360,"前日比"),"")</f>
        <v/>
      </c>
      <c r="F1360" s="75" t="str">
        <f>IFERROR(_xll.RssMarket($A1360,"時価総額"),"")</f>
        <v/>
      </c>
      <c r="G1360" s="75" t="e">
        <f>T20D35746[[#This Row],[時価総額]]/T20D35746[[#This Row],[現在値]]</f>
        <v>#VALUE!</v>
      </c>
      <c r="H1360" s="20"/>
      <c r="I1360" s="38"/>
      <c r="J1360" s="20"/>
      <c r="K1360" s="33"/>
      <c r="N1360" s="89"/>
      <c r="O1360" s="125" t="e">
        <f>ROUND(
 ((IF(OR(R1360="",R1360&lt;=0),20,R1360)/20)
  *(L1360/15))
 /(IFERROR(IF(H1360&gt;0,H1360,15),15)/15)
 *100,0)</f>
        <v>#REF!</v>
      </c>
      <c r="P1360" s="125" t="e">
        <f>ROUND(((R1360/20)*(L1360/15)*(S1360/15)*(1+W1360/200))/(H1360/15)*100,0)</f>
        <v>#REF!</v>
      </c>
      <c r="Q1360" s="147" t="e">
        <f>T20D35746[[#This Row],[スコア⑤]]/T20D35746[[#This Row],[スコア③]]</f>
        <v>#REF!</v>
      </c>
      <c r="R1360" s="76" t="e">
        <f>#REF!+#REF!</f>
        <v>#REF!</v>
      </c>
      <c r="W1360" s="109" t="e">
        <f>(T20D35746[[#This Row],[現金及び預金（億）]]-T20D35746[[#This Row],[負債（億）]])/T20D35746[[#This Row],[総資産]]*100</f>
        <v>#DIV/0!</v>
      </c>
    </row>
    <row r="1361" spans="3:23" x14ac:dyDescent="0.25">
      <c r="C1361" s="71" t="str">
        <f>IFERROR(_xll.RssMarket($A1361,"市場部名称"),"")</f>
        <v/>
      </c>
      <c r="D1361" s="55"/>
      <c r="E1361" s="55" t="str">
        <f>IFERROR(_xll.RssMarket($A1361,"前日比"),"")</f>
        <v/>
      </c>
      <c r="F1361" s="75" t="str">
        <f>IFERROR(_xll.RssMarket($A1361,"時価総額"),"")</f>
        <v/>
      </c>
      <c r="G1361" s="75" t="e">
        <f>T20D35746[[#This Row],[時価総額]]/T20D35746[[#This Row],[現在値]]</f>
        <v>#VALUE!</v>
      </c>
      <c r="H1361" s="20"/>
      <c r="I1361" s="38"/>
      <c r="J1361" s="20"/>
      <c r="K1361" s="33"/>
      <c r="N1361" s="89"/>
      <c r="O1361" s="125" t="e">
        <f>ROUND(
 ((IF(OR(R1361="",R1361&lt;=0),20,R1361)/20)
  *(L1361/15))
 /(IFERROR(IF(H1361&gt;0,H1361,15),15)/15)
 *100,0)</f>
        <v>#REF!</v>
      </c>
      <c r="P1361" s="125" t="e">
        <f>ROUND(((R1361/20)*(L1361/15)*(S1361/15)*(1+W1361/200))/(H1361/15)*100,0)</f>
        <v>#REF!</v>
      </c>
      <c r="Q1361" s="147" t="e">
        <f>T20D35746[[#This Row],[スコア⑤]]/T20D35746[[#This Row],[スコア③]]</f>
        <v>#REF!</v>
      </c>
      <c r="R1361" s="76" t="e">
        <f>#REF!+#REF!</f>
        <v>#REF!</v>
      </c>
      <c r="W1361" s="109" t="e">
        <f>(T20D35746[[#This Row],[現金及び預金（億）]]-T20D35746[[#This Row],[負債（億）]])/T20D35746[[#This Row],[総資産]]*100</f>
        <v>#DIV/0!</v>
      </c>
    </row>
    <row r="1362" spans="3:23" x14ac:dyDescent="0.25">
      <c r="C1362" s="71" t="str">
        <f>IFERROR(_xll.RssMarket($A1362,"市場部名称"),"")</f>
        <v/>
      </c>
      <c r="D1362" s="55"/>
      <c r="E1362" s="55" t="str">
        <f>IFERROR(_xll.RssMarket($A1362,"前日比"),"")</f>
        <v/>
      </c>
      <c r="F1362" s="75" t="str">
        <f>IFERROR(_xll.RssMarket($A1362,"時価総額"),"")</f>
        <v/>
      </c>
      <c r="G1362" s="75" t="e">
        <f>T20D35746[[#This Row],[時価総額]]/T20D35746[[#This Row],[現在値]]</f>
        <v>#VALUE!</v>
      </c>
      <c r="H1362" s="20"/>
      <c r="I1362" s="38"/>
      <c r="J1362" s="20"/>
      <c r="K1362" s="33"/>
      <c r="N1362" s="89"/>
      <c r="O1362" s="125" t="e">
        <f>ROUND(
 ((IF(OR(R1362="",R1362&lt;=0),20,R1362)/20)
  *(L1362/15))
 /(IFERROR(IF(H1362&gt;0,H1362,15),15)/15)
 *100,0)</f>
        <v>#REF!</v>
      </c>
      <c r="P1362" s="125" t="e">
        <f>ROUND(((R1362/20)*(L1362/15)*(S1362/15)*(1+W1362/200))/(H1362/15)*100,0)</f>
        <v>#REF!</v>
      </c>
      <c r="Q1362" s="147" t="e">
        <f>T20D35746[[#This Row],[スコア⑤]]/T20D35746[[#This Row],[スコア③]]</f>
        <v>#REF!</v>
      </c>
      <c r="R1362" s="76" t="e">
        <f>#REF!+#REF!</f>
        <v>#REF!</v>
      </c>
      <c r="W1362" s="109" t="e">
        <f>(T20D35746[[#This Row],[現金及び預金（億）]]-T20D35746[[#This Row],[負債（億）]])/T20D35746[[#This Row],[総資産]]*100</f>
        <v>#DIV/0!</v>
      </c>
    </row>
    <row r="1363" spans="3:23" x14ac:dyDescent="0.25">
      <c r="C1363" s="71" t="str">
        <f>IFERROR(_xll.RssMarket($A1363,"市場部名称"),"")</f>
        <v/>
      </c>
      <c r="D1363" s="55"/>
      <c r="E1363" s="55" t="str">
        <f>IFERROR(_xll.RssMarket($A1363,"前日比"),"")</f>
        <v/>
      </c>
      <c r="F1363" s="75" t="str">
        <f>IFERROR(_xll.RssMarket($A1363,"時価総額"),"")</f>
        <v/>
      </c>
      <c r="G1363" s="75" t="e">
        <f>T20D35746[[#This Row],[時価総額]]/T20D35746[[#This Row],[現在値]]</f>
        <v>#VALUE!</v>
      </c>
      <c r="H1363" s="20"/>
      <c r="I1363" s="38"/>
      <c r="J1363" s="20"/>
      <c r="K1363" s="33"/>
      <c r="N1363" s="89"/>
      <c r="O1363" s="125" t="e">
        <f>ROUND(
 ((IF(OR(R1363="",R1363&lt;=0),20,R1363)/20)
  *(L1363/15))
 /(IFERROR(IF(H1363&gt;0,H1363,15),15)/15)
 *100,0)</f>
        <v>#REF!</v>
      </c>
      <c r="P1363" s="125" t="e">
        <f>ROUND(((R1363/20)*(L1363/15)*(S1363/15)*(1+W1363/200))/(H1363/15)*100,0)</f>
        <v>#REF!</v>
      </c>
      <c r="Q1363" s="147" t="e">
        <f>T20D35746[[#This Row],[スコア⑤]]/T20D35746[[#This Row],[スコア③]]</f>
        <v>#REF!</v>
      </c>
      <c r="R1363" s="76" t="e">
        <f>#REF!+#REF!</f>
        <v>#REF!</v>
      </c>
      <c r="W1363" s="109" t="e">
        <f>(T20D35746[[#This Row],[現金及び預金（億）]]-T20D35746[[#This Row],[負債（億）]])/T20D35746[[#This Row],[総資産]]*100</f>
        <v>#DIV/0!</v>
      </c>
    </row>
    <row r="1364" spans="3:23" x14ac:dyDescent="0.25">
      <c r="C1364" s="71" t="str">
        <f>IFERROR(_xll.RssMarket($A1364,"市場部名称"),"")</f>
        <v/>
      </c>
      <c r="D1364" s="55"/>
      <c r="E1364" s="55" t="str">
        <f>IFERROR(_xll.RssMarket($A1364,"前日比"),"")</f>
        <v/>
      </c>
      <c r="F1364" s="75" t="str">
        <f>IFERROR(_xll.RssMarket($A1364,"時価総額"),"")</f>
        <v/>
      </c>
      <c r="G1364" s="75" t="e">
        <f>T20D35746[[#This Row],[時価総額]]/T20D35746[[#This Row],[現在値]]</f>
        <v>#VALUE!</v>
      </c>
      <c r="H1364" s="20"/>
      <c r="I1364" s="38"/>
      <c r="J1364" s="20"/>
      <c r="K1364" s="33"/>
      <c r="N1364" s="89"/>
      <c r="O1364" s="125" t="e">
        <f>ROUND(
 ((IF(OR(R1364="",R1364&lt;=0),20,R1364)/20)
  *(L1364/15))
 /(IFERROR(IF(H1364&gt;0,H1364,15),15)/15)
 *100,0)</f>
        <v>#REF!</v>
      </c>
      <c r="P1364" s="125" t="e">
        <f>ROUND(((R1364/20)*(L1364/15)*(S1364/15)*(1+W1364/200))/(H1364/15)*100,0)</f>
        <v>#REF!</v>
      </c>
      <c r="Q1364" s="147" t="e">
        <f>T20D35746[[#This Row],[スコア⑤]]/T20D35746[[#This Row],[スコア③]]</f>
        <v>#REF!</v>
      </c>
      <c r="R1364" s="76" t="e">
        <f>#REF!+#REF!</f>
        <v>#REF!</v>
      </c>
      <c r="W1364" s="109" t="e">
        <f>(T20D35746[[#This Row],[現金及び預金（億）]]-T20D35746[[#This Row],[負債（億）]])/T20D35746[[#This Row],[総資産]]*100</f>
        <v>#DIV/0!</v>
      </c>
    </row>
    <row r="1365" spans="3:23" x14ac:dyDescent="0.25">
      <c r="C1365" s="71" t="str">
        <f>IFERROR(_xll.RssMarket($A1365,"市場部名称"),"")</f>
        <v/>
      </c>
      <c r="D1365" s="55"/>
      <c r="E1365" s="55" t="str">
        <f>IFERROR(_xll.RssMarket($A1365,"前日比"),"")</f>
        <v/>
      </c>
      <c r="F1365" s="75" t="str">
        <f>IFERROR(_xll.RssMarket($A1365,"時価総額"),"")</f>
        <v/>
      </c>
      <c r="G1365" s="75" t="e">
        <f>T20D35746[[#This Row],[時価総額]]/T20D35746[[#This Row],[現在値]]</f>
        <v>#VALUE!</v>
      </c>
      <c r="H1365" s="20"/>
      <c r="I1365" s="38"/>
      <c r="J1365" s="20"/>
      <c r="K1365" s="33"/>
      <c r="N1365" s="89"/>
      <c r="O1365" s="125" t="e">
        <f>ROUND(
 ((IF(OR(R1365="",R1365&lt;=0),20,R1365)/20)
  *(L1365/15))
 /(IFERROR(IF(H1365&gt;0,H1365,15),15)/15)
 *100,0)</f>
        <v>#REF!</v>
      </c>
      <c r="P1365" s="125" t="e">
        <f>ROUND(((R1365/20)*(L1365/15)*(S1365/15)*(1+W1365/200))/(H1365/15)*100,0)</f>
        <v>#REF!</v>
      </c>
      <c r="Q1365" s="147" t="e">
        <f>T20D35746[[#This Row],[スコア⑤]]/T20D35746[[#This Row],[スコア③]]</f>
        <v>#REF!</v>
      </c>
      <c r="R1365" s="76" t="e">
        <f>#REF!+#REF!</f>
        <v>#REF!</v>
      </c>
      <c r="W1365" s="109" t="e">
        <f>(T20D35746[[#This Row],[現金及び預金（億）]]-T20D35746[[#This Row],[負債（億）]])/T20D35746[[#This Row],[総資産]]*100</f>
        <v>#DIV/0!</v>
      </c>
    </row>
    <row r="1366" spans="3:23" x14ac:dyDescent="0.25">
      <c r="C1366" s="71" t="str">
        <f>IFERROR(_xll.RssMarket($A1366,"市場部名称"),"")</f>
        <v/>
      </c>
      <c r="D1366" s="55"/>
      <c r="E1366" s="55" t="str">
        <f>IFERROR(_xll.RssMarket($A1366,"前日比"),"")</f>
        <v/>
      </c>
      <c r="F1366" s="75" t="str">
        <f>IFERROR(_xll.RssMarket($A1366,"時価総額"),"")</f>
        <v/>
      </c>
      <c r="G1366" s="75" t="e">
        <f>T20D35746[[#This Row],[時価総額]]/T20D35746[[#This Row],[現在値]]</f>
        <v>#VALUE!</v>
      </c>
      <c r="H1366" s="20"/>
      <c r="I1366" s="38"/>
      <c r="J1366" s="20"/>
      <c r="K1366" s="33"/>
      <c r="N1366" s="89"/>
      <c r="O1366" s="125" t="e">
        <f>ROUND(
 ((IF(OR(R1366="",R1366&lt;=0),20,R1366)/20)
  *(L1366/15))
 /(IFERROR(IF(H1366&gt;0,H1366,15),15)/15)
 *100,0)</f>
        <v>#REF!</v>
      </c>
      <c r="P1366" s="125" t="e">
        <f>ROUND(((R1366/20)*(L1366/15)*(S1366/15)*(1+W1366/200))/(H1366/15)*100,0)</f>
        <v>#REF!</v>
      </c>
      <c r="Q1366" s="147" t="e">
        <f>T20D35746[[#This Row],[スコア⑤]]/T20D35746[[#This Row],[スコア③]]</f>
        <v>#REF!</v>
      </c>
      <c r="R1366" s="76" t="e">
        <f>#REF!+#REF!</f>
        <v>#REF!</v>
      </c>
      <c r="W1366" s="109" t="e">
        <f>(T20D35746[[#This Row],[現金及び預金（億）]]-T20D35746[[#This Row],[負債（億）]])/T20D35746[[#This Row],[総資産]]*100</f>
        <v>#DIV/0!</v>
      </c>
    </row>
    <row r="1367" spans="3:23" x14ac:dyDescent="0.25">
      <c r="C1367" s="71" t="str">
        <f>IFERROR(_xll.RssMarket($A1367,"市場部名称"),"")</f>
        <v/>
      </c>
      <c r="D1367" s="55"/>
      <c r="E1367" s="55" t="str">
        <f>IFERROR(_xll.RssMarket($A1367,"前日比"),"")</f>
        <v/>
      </c>
      <c r="F1367" s="75" t="str">
        <f>IFERROR(_xll.RssMarket($A1367,"時価総額"),"")</f>
        <v/>
      </c>
      <c r="G1367" s="75" t="e">
        <f>T20D35746[[#This Row],[時価総額]]/T20D35746[[#This Row],[現在値]]</f>
        <v>#VALUE!</v>
      </c>
      <c r="H1367" s="20"/>
      <c r="I1367" s="38"/>
      <c r="J1367" s="20"/>
      <c r="K1367" s="33"/>
      <c r="N1367" s="89"/>
      <c r="O1367" s="125" t="e">
        <f>ROUND(
 ((IF(OR(R1367="",R1367&lt;=0),20,R1367)/20)
  *(L1367/15))
 /(IFERROR(IF(H1367&gt;0,H1367,15),15)/15)
 *100,0)</f>
        <v>#REF!</v>
      </c>
      <c r="P1367" s="125" t="e">
        <f>ROUND(((R1367/20)*(L1367/15)*(S1367/15)*(1+W1367/200))/(H1367/15)*100,0)</f>
        <v>#REF!</v>
      </c>
      <c r="Q1367" s="147" t="e">
        <f>T20D35746[[#This Row],[スコア⑤]]/T20D35746[[#This Row],[スコア③]]</f>
        <v>#REF!</v>
      </c>
      <c r="R1367" s="76" t="e">
        <f>#REF!+#REF!</f>
        <v>#REF!</v>
      </c>
      <c r="W1367" s="109" t="e">
        <f>(T20D35746[[#This Row],[現金及び預金（億）]]-T20D35746[[#This Row],[負債（億）]])/T20D35746[[#This Row],[総資産]]*100</f>
        <v>#DIV/0!</v>
      </c>
    </row>
    <row r="1368" spans="3:23" x14ac:dyDescent="0.25">
      <c r="C1368" s="71" t="str">
        <f>IFERROR(_xll.RssMarket($A1368,"市場部名称"),"")</f>
        <v/>
      </c>
      <c r="D1368" s="55"/>
      <c r="E1368" s="55" t="str">
        <f>IFERROR(_xll.RssMarket($A1368,"前日比"),"")</f>
        <v/>
      </c>
      <c r="F1368" s="75" t="str">
        <f>IFERROR(_xll.RssMarket($A1368,"時価総額"),"")</f>
        <v/>
      </c>
      <c r="G1368" s="75" t="e">
        <f>T20D35746[[#This Row],[時価総額]]/T20D35746[[#This Row],[現在値]]</f>
        <v>#VALUE!</v>
      </c>
      <c r="H1368" s="20"/>
      <c r="I1368" s="38"/>
      <c r="J1368" s="20"/>
      <c r="K1368" s="33"/>
      <c r="N1368" s="89"/>
      <c r="O1368" s="125" t="e">
        <f>ROUND(
 ((IF(OR(R1368="",R1368&lt;=0),20,R1368)/20)
  *(L1368/15))
 /(IFERROR(IF(H1368&gt;0,H1368,15),15)/15)
 *100,0)</f>
        <v>#REF!</v>
      </c>
      <c r="P1368" s="125" t="e">
        <f>ROUND(((R1368/20)*(L1368/15)*(S1368/15)*(1+W1368/200))/(H1368/15)*100,0)</f>
        <v>#REF!</v>
      </c>
      <c r="Q1368" s="147" t="e">
        <f>T20D35746[[#This Row],[スコア⑤]]/T20D35746[[#This Row],[スコア③]]</f>
        <v>#REF!</v>
      </c>
      <c r="R1368" s="76" t="e">
        <f>#REF!+#REF!</f>
        <v>#REF!</v>
      </c>
      <c r="W1368" s="109" t="e">
        <f>(T20D35746[[#This Row],[現金及び預金（億）]]-T20D35746[[#This Row],[負債（億）]])/T20D35746[[#This Row],[総資産]]*100</f>
        <v>#DIV/0!</v>
      </c>
    </row>
    <row r="1369" spans="3:23" x14ac:dyDescent="0.25">
      <c r="C1369" s="71" t="str">
        <f>IFERROR(_xll.RssMarket($A1369,"市場部名称"),"")</f>
        <v/>
      </c>
      <c r="D1369" s="55"/>
      <c r="E1369" s="55" t="str">
        <f>IFERROR(_xll.RssMarket($A1369,"前日比"),"")</f>
        <v/>
      </c>
      <c r="F1369" s="75" t="str">
        <f>IFERROR(_xll.RssMarket($A1369,"時価総額"),"")</f>
        <v/>
      </c>
      <c r="G1369" s="75" t="e">
        <f>T20D35746[[#This Row],[時価総額]]/T20D35746[[#This Row],[現在値]]</f>
        <v>#VALUE!</v>
      </c>
      <c r="H1369" s="20"/>
      <c r="I1369" s="38"/>
      <c r="J1369" s="20"/>
      <c r="K1369" s="33"/>
      <c r="N1369" s="89"/>
      <c r="O1369" s="125" t="e">
        <f>ROUND(
 ((IF(OR(R1369="",R1369&lt;=0),20,R1369)/20)
  *(L1369/15))
 /(IFERROR(IF(H1369&gt;0,H1369,15),15)/15)
 *100,0)</f>
        <v>#REF!</v>
      </c>
      <c r="P1369" s="125" t="e">
        <f>ROUND(((R1369/20)*(L1369/15)*(S1369/15)*(1+W1369/200))/(H1369/15)*100,0)</f>
        <v>#REF!</v>
      </c>
      <c r="Q1369" s="147" t="e">
        <f>T20D35746[[#This Row],[スコア⑤]]/T20D35746[[#This Row],[スコア③]]</f>
        <v>#REF!</v>
      </c>
      <c r="R1369" s="76" t="e">
        <f>#REF!+#REF!</f>
        <v>#REF!</v>
      </c>
      <c r="W1369" s="109" t="e">
        <f>(T20D35746[[#This Row],[現金及び預金（億）]]-T20D35746[[#This Row],[負債（億）]])/T20D35746[[#This Row],[総資産]]*100</f>
        <v>#DIV/0!</v>
      </c>
    </row>
    <row r="1370" spans="3:23" x14ac:dyDescent="0.25">
      <c r="C1370" s="71" t="str">
        <f>IFERROR(_xll.RssMarket($A1370,"市場部名称"),"")</f>
        <v/>
      </c>
      <c r="D1370" s="55"/>
      <c r="E1370" s="55" t="str">
        <f>IFERROR(_xll.RssMarket($A1370,"前日比"),"")</f>
        <v/>
      </c>
      <c r="F1370" s="75" t="str">
        <f>IFERROR(_xll.RssMarket($A1370,"時価総額"),"")</f>
        <v/>
      </c>
      <c r="G1370" s="75" t="e">
        <f>T20D35746[[#This Row],[時価総額]]/T20D35746[[#This Row],[現在値]]</f>
        <v>#VALUE!</v>
      </c>
      <c r="H1370" s="20"/>
      <c r="I1370" s="38"/>
      <c r="J1370" s="20"/>
      <c r="K1370" s="33"/>
      <c r="N1370" s="89"/>
      <c r="O1370" s="125" t="e">
        <f>ROUND(
 ((IF(OR(R1370="",R1370&lt;=0),20,R1370)/20)
  *(L1370/15))
 /(IFERROR(IF(H1370&gt;0,H1370,15),15)/15)
 *100,0)</f>
        <v>#REF!</v>
      </c>
      <c r="P1370" s="125" t="e">
        <f>ROUND(((R1370/20)*(L1370/15)*(S1370/15)*(1+W1370/200))/(H1370/15)*100,0)</f>
        <v>#REF!</v>
      </c>
      <c r="Q1370" s="147" t="e">
        <f>T20D35746[[#This Row],[スコア⑤]]/T20D35746[[#This Row],[スコア③]]</f>
        <v>#REF!</v>
      </c>
      <c r="R1370" s="76" t="e">
        <f>#REF!+#REF!</f>
        <v>#REF!</v>
      </c>
      <c r="W1370" s="109" t="e">
        <f>(T20D35746[[#This Row],[現金及び預金（億）]]-T20D35746[[#This Row],[負債（億）]])/T20D35746[[#This Row],[総資産]]*100</f>
        <v>#DIV/0!</v>
      </c>
    </row>
    <row r="1371" spans="3:23" x14ac:dyDescent="0.25">
      <c r="C1371" s="71" t="str">
        <f>IFERROR(_xll.RssMarket($A1371,"市場部名称"),"")</f>
        <v/>
      </c>
      <c r="D1371" s="55"/>
      <c r="E1371" s="55" t="str">
        <f>IFERROR(_xll.RssMarket($A1371,"前日比"),"")</f>
        <v/>
      </c>
      <c r="F1371" s="75" t="str">
        <f>IFERROR(_xll.RssMarket($A1371,"時価総額"),"")</f>
        <v/>
      </c>
      <c r="G1371" s="75" t="e">
        <f>T20D35746[[#This Row],[時価総額]]/T20D35746[[#This Row],[現在値]]</f>
        <v>#VALUE!</v>
      </c>
      <c r="H1371" s="20"/>
      <c r="I1371" s="38"/>
      <c r="J1371" s="20"/>
      <c r="K1371" s="33"/>
      <c r="N1371" s="89"/>
      <c r="O1371" s="125" t="e">
        <f>ROUND(
 ((IF(OR(R1371="",R1371&lt;=0),20,R1371)/20)
  *(L1371/15))
 /(IFERROR(IF(H1371&gt;0,H1371,15),15)/15)
 *100,0)</f>
        <v>#REF!</v>
      </c>
      <c r="P1371" s="125" t="e">
        <f>ROUND(((R1371/20)*(L1371/15)*(S1371/15)*(1+W1371/200))/(H1371/15)*100,0)</f>
        <v>#REF!</v>
      </c>
      <c r="Q1371" s="147" t="e">
        <f>T20D35746[[#This Row],[スコア⑤]]/T20D35746[[#This Row],[スコア③]]</f>
        <v>#REF!</v>
      </c>
      <c r="R1371" s="76" t="e">
        <f>#REF!+#REF!</f>
        <v>#REF!</v>
      </c>
      <c r="W1371" s="109" t="e">
        <f>(T20D35746[[#This Row],[現金及び預金（億）]]-T20D35746[[#This Row],[負債（億）]])/T20D35746[[#This Row],[総資産]]*100</f>
        <v>#DIV/0!</v>
      </c>
    </row>
    <row r="1372" spans="3:23" x14ac:dyDescent="0.25">
      <c r="C1372" s="71" t="str">
        <f>IFERROR(_xll.RssMarket($A1372,"市場部名称"),"")</f>
        <v/>
      </c>
      <c r="D1372" s="55"/>
      <c r="E1372" s="55" t="str">
        <f>IFERROR(_xll.RssMarket($A1372,"前日比"),"")</f>
        <v/>
      </c>
      <c r="F1372" s="75" t="str">
        <f>IFERROR(_xll.RssMarket($A1372,"時価総額"),"")</f>
        <v/>
      </c>
      <c r="G1372" s="75" t="e">
        <f>T20D35746[[#This Row],[時価総額]]/T20D35746[[#This Row],[現在値]]</f>
        <v>#VALUE!</v>
      </c>
      <c r="H1372" s="20"/>
      <c r="I1372" s="38"/>
      <c r="J1372" s="20"/>
      <c r="K1372" s="33"/>
      <c r="N1372" s="89"/>
      <c r="O1372" s="125" t="e">
        <f>ROUND(
 ((IF(OR(R1372="",R1372&lt;=0),20,R1372)/20)
  *(L1372/15))
 /(IFERROR(IF(H1372&gt;0,H1372,15),15)/15)
 *100,0)</f>
        <v>#REF!</v>
      </c>
      <c r="P1372" s="125" t="e">
        <f>ROUND(((R1372/20)*(L1372/15)*(S1372/15)*(1+W1372/200))/(H1372/15)*100,0)</f>
        <v>#REF!</v>
      </c>
      <c r="Q1372" s="147" t="e">
        <f>T20D35746[[#This Row],[スコア⑤]]/T20D35746[[#This Row],[スコア③]]</f>
        <v>#REF!</v>
      </c>
      <c r="R1372" s="76" t="e">
        <f>#REF!+#REF!</f>
        <v>#REF!</v>
      </c>
      <c r="W1372" s="109" t="e">
        <f>(T20D35746[[#This Row],[現金及び預金（億）]]-T20D35746[[#This Row],[負債（億）]])/T20D35746[[#This Row],[総資産]]*100</f>
        <v>#DIV/0!</v>
      </c>
    </row>
    <row r="1373" spans="3:23" x14ac:dyDescent="0.25">
      <c r="C1373" s="71" t="str">
        <f>IFERROR(_xll.RssMarket($A1373,"市場部名称"),"")</f>
        <v/>
      </c>
      <c r="D1373" s="55"/>
      <c r="E1373" s="55" t="str">
        <f>IFERROR(_xll.RssMarket($A1373,"前日比"),"")</f>
        <v/>
      </c>
      <c r="F1373" s="75" t="str">
        <f>IFERROR(_xll.RssMarket($A1373,"時価総額"),"")</f>
        <v/>
      </c>
      <c r="G1373" s="75" t="e">
        <f>T20D35746[[#This Row],[時価総額]]/T20D35746[[#This Row],[現在値]]</f>
        <v>#VALUE!</v>
      </c>
      <c r="H1373" s="20"/>
      <c r="I1373" s="38"/>
      <c r="J1373" s="20"/>
      <c r="K1373" s="33"/>
      <c r="N1373" s="89"/>
      <c r="O1373" s="125" t="e">
        <f>ROUND(
 ((IF(OR(R1373="",R1373&lt;=0),20,R1373)/20)
  *(L1373/15))
 /(IFERROR(IF(H1373&gt;0,H1373,15),15)/15)
 *100,0)</f>
        <v>#REF!</v>
      </c>
      <c r="P1373" s="125" t="e">
        <f>ROUND(((R1373/20)*(L1373/15)*(S1373/15)*(1+W1373/200))/(H1373/15)*100,0)</f>
        <v>#REF!</v>
      </c>
      <c r="Q1373" s="147" t="e">
        <f>T20D35746[[#This Row],[スコア⑤]]/T20D35746[[#This Row],[スコア③]]</f>
        <v>#REF!</v>
      </c>
      <c r="R1373" s="76" t="e">
        <f>#REF!+#REF!</f>
        <v>#REF!</v>
      </c>
      <c r="W1373" s="109" t="e">
        <f>(T20D35746[[#This Row],[現金及び預金（億）]]-T20D35746[[#This Row],[負債（億）]])/T20D35746[[#This Row],[総資産]]*100</f>
        <v>#DIV/0!</v>
      </c>
    </row>
    <row r="1374" spans="3:23" x14ac:dyDescent="0.25">
      <c r="C1374" s="71" t="str">
        <f>IFERROR(_xll.RssMarket($A1374,"市場部名称"),"")</f>
        <v/>
      </c>
      <c r="D1374" s="55"/>
      <c r="E1374" s="55" t="str">
        <f>IFERROR(_xll.RssMarket($A1374,"前日比"),"")</f>
        <v/>
      </c>
      <c r="F1374" s="75" t="str">
        <f>IFERROR(_xll.RssMarket($A1374,"時価総額"),"")</f>
        <v/>
      </c>
      <c r="G1374" s="75" t="e">
        <f>T20D35746[[#This Row],[時価総額]]/T20D35746[[#This Row],[現在値]]</f>
        <v>#VALUE!</v>
      </c>
      <c r="H1374" s="20"/>
      <c r="I1374" s="38"/>
      <c r="J1374" s="20"/>
      <c r="K1374" s="33"/>
      <c r="N1374" s="89"/>
      <c r="O1374" s="125" t="e">
        <f>ROUND(
 ((IF(OR(R1374="",R1374&lt;=0),20,R1374)/20)
  *(L1374/15))
 /(IFERROR(IF(H1374&gt;0,H1374,15),15)/15)
 *100,0)</f>
        <v>#REF!</v>
      </c>
      <c r="P1374" s="125" t="e">
        <f>ROUND(((R1374/20)*(L1374/15)*(S1374/15)*(1+W1374/200))/(H1374/15)*100,0)</f>
        <v>#REF!</v>
      </c>
      <c r="Q1374" s="147" t="e">
        <f>T20D35746[[#This Row],[スコア⑤]]/T20D35746[[#This Row],[スコア③]]</f>
        <v>#REF!</v>
      </c>
      <c r="R1374" s="76" t="e">
        <f>#REF!+#REF!</f>
        <v>#REF!</v>
      </c>
      <c r="W1374" s="109" t="e">
        <f>(T20D35746[[#This Row],[現金及び預金（億）]]-T20D35746[[#This Row],[負債（億）]])/T20D35746[[#This Row],[総資産]]*100</f>
        <v>#DIV/0!</v>
      </c>
    </row>
    <row r="1375" spans="3:23" x14ac:dyDescent="0.25">
      <c r="C1375" s="71" t="str">
        <f>IFERROR(_xll.RssMarket($A1375,"市場部名称"),"")</f>
        <v/>
      </c>
      <c r="D1375" s="55"/>
      <c r="E1375" s="55" t="str">
        <f>IFERROR(_xll.RssMarket($A1375,"前日比"),"")</f>
        <v/>
      </c>
      <c r="F1375" s="75" t="str">
        <f>IFERROR(_xll.RssMarket($A1375,"時価総額"),"")</f>
        <v/>
      </c>
      <c r="G1375" s="75" t="e">
        <f>T20D35746[[#This Row],[時価総額]]/T20D35746[[#This Row],[現在値]]</f>
        <v>#VALUE!</v>
      </c>
      <c r="H1375" s="20"/>
      <c r="I1375" s="38"/>
      <c r="J1375" s="20"/>
      <c r="K1375" s="33"/>
      <c r="N1375" s="89"/>
      <c r="O1375" s="125" t="e">
        <f>ROUND(
 ((IF(OR(R1375="",R1375&lt;=0),20,R1375)/20)
  *(L1375/15))
 /(IFERROR(IF(H1375&gt;0,H1375,15),15)/15)
 *100,0)</f>
        <v>#REF!</v>
      </c>
      <c r="P1375" s="125" t="e">
        <f>ROUND(((R1375/20)*(L1375/15)*(S1375/15)*(1+W1375/200))/(H1375/15)*100,0)</f>
        <v>#REF!</v>
      </c>
      <c r="Q1375" s="147" t="e">
        <f>T20D35746[[#This Row],[スコア⑤]]/T20D35746[[#This Row],[スコア③]]</f>
        <v>#REF!</v>
      </c>
      <c r="R1375" s="76" t="e">
        <f>#REF!+#REF!</f>
        <v>#REF!</v>
      </c>
      <c r="W1375" s="109" t="e">
        <f>(T20D35746[[#This Row],[現金及び預金（億）]]-T20D35746[[#This Row],[負債（億）]])/T20D35746[[#This Row],[総資産]]*100</f>
        <v>#DIV/0!</v>
      </c>
    </row>
    <row r="1376" spans="3:23" x14ac:dyDescent="0.25">
      <c r="C1376" s="71" t="str">
        <f>IFERROR(_xll.RssMarket($A1376,"市場部名称"),"")</f>
        <v/>
      </c>
      <c r="D1376" s="55"/>
      <c r="E1376" s="55" t="str">
        <f>IFERROR(_xll.RssMarket($A1376,"前日比"),"")</f>
        <v/>
      </c>
      <c r="F1376" s="75" t="str">
        <f>IFERROR(_xll.RssMarket($A1376,"時価総額"),"")</f>
        <v/>
      </c>
      <c r="G1376" s="75" t="e">
        <f>T20D35746[[#This Row],[時価総額]]/T20D35746[[#This Row],[現在値]]</f>
        <v>#VALUE!</v>
      </c>
      <c r="H1376" s="20"/>
      <c r="I1376" s="38"/>
      <c r="J1376" s="20"/>
      <c r="K1376" s="33"/>
      <c r="N1376" s="89"/>
      <c r="O1376" s="125" t="e">
        <f>ROUND(
 ((IF(OR(R1376="",R1376&lt;=0),20,R1376)/20)
  *(L1376/15))
 /(IFERROR(IF(H1376&gt;0,H1376,15),15)/15)
 *100,0)</f>
        <v>#REF!</v>
      </c>
      <c r="P1376" s="125" t="e">
        <f>ROUND(((R1376/20)*(L1376/15)*(S1376/15)*(1+W1376/200))/(H1376/15)*100,0)</f>
        <v>#REF!</v>
      </c>
      <c r="Q1376" s="147" t="e">
        <f>T20D35746[[#This Row],[スコア⑤]]/T20D35746[[#This Row],[スコア③]]</f>
        <v>#REF!</v>
      </c>
      <c r="R1376" s="76" t="e">
        <f>#REF!+#REF!</f>
        <v>#REF!</v>
      </c>
      <c r="W1376" s="109" t="e">
        <f>(T20D35746[[#This Row],[現金及び預金（億）]]-T20D35746[[#This Row],[負債（億）]])/T20D35746[[#This Row],[総資産]]*100</f>
        <v>#DIV/0!</v>
      </c>
    </row>
    <row r="1377" spans="3:23" x14ac:dyDescent="0.25">
      <c r="C1377" s="71" t="str">
        <f>IFERROR(_xll.RssMarket($A1377,"市場部名称"),"")</f>
        <v/>
      </c>
      <c r="D1377" s="55"/>
      <c r="E1377" s="55" t="str">
        <f>IFERROR(_xll.RssMarket($A1377,"前日比"),"")</f>
        <v/>
      </c>
      <c r="F1377" s="75" t="str">
        <f>IFERROR(_xll.RssMarket($A1377,"時価総額"),"")</f>
        <v/>
      </c>
      <c r="G1377" s="75" t="e">
        <f>T20D35746[[#This Row],[時価総額]]/T20D35746[[#This Row],[現在値]]</f>
        <v>#VALUE!</v>
      </c>
      <c r="H1377" s="20"/>
      <c r="I1377" s="38"/>
      <c r="J1377" s="20"/>
      <c r="K1377" s="33"/>
      <c r="N1377" s="89"/>
      <c r="O1377" s="125" t="e">
        <f>ROUND(
 ((IF(OR(R1377="",R1377&lt;=0),20,R1377)/20)
  *(L1377/15))
 /(IFERROR(IF(H1377&gt;0,H1377,15),15)/15)
 *100,0)</f>
        <v>#REF!</v>
      </c>
      <c r="P1377" s="125" t="e">
        <f>ROUND(((R1377/20)*(L1377/15)*(S1377/15)*(1+W1377/200))/(H1377/15)*100,0)</f>
        <v>#REF!</v>
      </c>
      <c r="Q1377" s="147" t="e">
        <f>T20D35746[[#This Row],[スコア⑤]]/T20D35746[[#This Row],[スコア③]]</f>
        <v>#REF!</v>
      </c>
      <c r="R1377" s="76" t="e">
        <f>#REF!+#REF!</f>
        <v>#REF!</v>
      </c>
      <c r="W1377" s="109" t="e">
        <f>(T20D35746[[#This Row],[現金及び預金（億）]]-T20D35746[[#This Row],[負債（億）]])/T20D35746[[#This Row],[総資産]]*100</f>
        <v>#DIV/0!</v>
      </c>
    </row>
    <row r="1378" spans="3:23" x14ac:dyDescent="0.25">
      <c r="C1378" s="71" t="str">
        <f>IFERROR(_xll.RssMarket($A1378,"市場部名称"),"")</f>
        <v/>
      </c>
      <c r="D1378" s="55"/>
      <c r="E1378" s="55" t="str">
        <f>IFERROR(_xll.RssMarket($A1378,"前日比"),"")</f>
        <v/>
      </c>
      <c r="F1378" s="75" t="str">
        <f>IFERROR(_xll.RssMarket($A1378,"時価総額"),"")</f>
        <v/>
      </c>
      <c r="G1378" s="75" t="e">
        <f>T20D35746[[#This Row],[時価総額]]/T20D35746[[#This Row],[現在値]]</f>
        <v>#VALUE!</v>
      </c>
      <c r="H1378" s="20"/>
      <c r="I1378" s="38"/>
      <c r="J1378" s="20"/>
      <c r="K1378" s="33"/>
      <c r="N1378" s="89"/>
      <c r="O1378" s="125" t="e">
        <f>ROUND(
 ((IF(OR(R1378="",R1378&lt;=0),20,R1378)/20)
  *(L1378/15))
 /(IFERROR(IF(H1378&gt;0,H1378,15),15)/15)
 *100,0)</f>
        <v>#REF!</v>
      </c>
      <c r="P1378" s="125" t="e">
        <f>ROUND(((R1378/20)*(L1378/15)*(S1378/15)*(1+W1378/200))/(H1378/15)*100,0)</f>
        <v>#REF!</v>
      </c>
      <c r="Q1378" s="147" t="e">
        <f>T20D35746[[#This Row],[スコア⑤]]/T20D35746[[#This Row],[スコア③]]</f>
        <v>#REF!</v>
      </c>
      <c r="R1378" s="76" t="e">
        <f>#REF!+#REF!</f>
        <v>#REF!</v>
      </c>
      <c r="W1378" s="109" t="e">
        <f>(T20D35746[[#This Row],[現金及び預金（億）]]-T20D35746[[#This Row],[負債（億）]])/T20D35746[[#This Row],[総資産]]*100</f>
        <v>#DIV/0!</v>
      </c>
    </row>
    <row r="1379" spans="3:23" x14ac:dyDescent="0.25">
      <c r="C1379" s="71" t="str">
        <f>IFERROR(_xll.RssMarket($A1379,"市場部名称"),"")</f>
        <v/>
      </c>
      <c r="D1379" s="55"/>
      <c r="E1379" s="55" t="str">
        <f>IFERROR(_xll.RssMarket($A1379,"前日比"),"")</f>
        <v/>
      </c>
      <c r="F1379" s="75" t="str">
        <f>IFERROR(_xll.RssMarket($A1379,"時価総額"),"")</f>
        <v/>
      </c>
      <c r="G1379" s="75" t="e">
        <f>T20D35746[[#This Row],[時価総額]]/T20D35746[[#This Row],[現在値]]</f>
        <v>#VALUE!</v>
      </c>
      <c r="H1379" s="20"/>
      <c r="I1379" s="38"/>
      <c r="J1379" s="20"/>
      <c r="K1379" s="33"/>
      <c r="N1379" s="89"/>
      <c r="O1379" s="125" t="e">
        <f>ROUND(
 ((IF(OR(R1379="",R1379&lt;=0),20,R1379)/20)
  *(L1379/15))
 /(IFERROR(IF(H1379&gt;0,H1379,15),15)/15)
 *100,0)</f>
        <v>#REF!</v>
      </c>
      <c r="P1379" s="125" t="e">
        <f>ROUND(((R1379/20)*(L1379/15)*(S1379/15)*(1+W1379/200))/(H1379/15)*100,0)</f>
        <v>#REF!</v>
      </c>
      <c r="Q1379" s="147" t="e">
        <f>T20D35746[[#This Row],[スコア⑤]]/T20D35746[[#This Row],[スコア③]]</f>
        <v>#REF!</v>
      </c>
      <c r="R1379" s="76" t="e">
        <f>#REF!+#REF!</f>
        <v>#REF!</v>
      </c>
      <c r="W1379" s="109" t="e">
        <f>(T20D35746[[#This Row],[現金及び預金（億）]]-T20D35746[[#This Row],[負債（億）]])/T20D35746[[#This Row],[総資産]]*100</f>
        <v>#DIV/0!</v>
      </c>
    </row>
    <row r="1380" spans="3:23" x14ac:dyDescent="0.25">
      <c r="C1380" s="71" t="str">
        <f>IFERROR(_xll.RssMarket($A1380,"市場部名称"),"")</f>
        <v/>
      </c>
      <c r="D1380" s="55"/>
      <c r="E1380" s="55" t="str">
        <f>IFERROR(_xll.RssMarket($A1380,"前日比"),"")</f>
        <v/>
      </c>
      <c r="F1380" s="75" t="str">
        <f>IFERROR(_xll.RssMarket($A1380,"時価総額"),"")</f>
        <v/>
      </c>
      <c r="G1380" s="75" t="e">
        <f>T20D35746[[#This Row],[時価総額]]/T20D35746[[#This Row],[現在値]]</f>
        <v>#VALUE!</v>
      </c>
      <c r="H1380" s="20"/>
      <c r="I1380" s="38"/>
      <c r="J1380" s="20"/>
      <c r="K1380" s="33"/>
      <c r="N1380" s="89"/>
      <c r="O1380" s="125" t="e">
        <f>ROUND(
 ((IF(OR(R1380="",R1380&lt;=0),20,R1380)/20)
  *(L1380/15))
 /(IFERROR(IF(H1380&gt;0,H1380,15),15)/15)
 *100,0)</f>
        <v>#REF!</v>
      </c>
      <c r="P1380" s="125" t="e">
        <f>ROUND(((R1380/20)*(L1380/15)*(S1380/15)*(1+W1380/200))/(H1380/15)*100,0)</f>
        <v>#REF!</v>
      </c>
      <c r="Q1380" s="147" t="e">
        <f>T20D35746[[#This Row],[スコア⑤]]/T20D35746[[#This Row],[スコア③]]</f>
        <v>#REF!</v>
      </c>
      <c r="R1380" s="76" t="e">
        <f>#REF!+#REF!</f>
        <v>#REF!</v>
      </c>
      <c r="W1380" s="109" t="e">
        <f>(T20D35746[[#This Row],[現金及び預金（億）]]-T20D35746[[#This Row],[負債（億）]])/T20D35746[[#This Row],[総資産]]*100</f>
        <v>#DIV/0!</v>
      </c>
    </row>
    <row r="1381" spans="3:23" x14ac:dyDescent="0.25">
      <c r="C1381" s="71" t="str">
        <f>IFERROR(_xll.RssMarket($A1381,"市場部名称"),"")</f>
        <v/>
      </c>
      <c r="D1381" s="55"/>
      <c r="E1381" s="55" t="str">
        <f>IFERROR(_xll.RssMarket($A1381,"前日比"),"")</f>
        <v/>
      </c>
      <c r="F1381" s="75" t="str">
        <f>IFERROR(_xll.RssMarket($A1381,"時価総額"),"")</f>
        <v/>
      </c>
      <c r="G1381" s="75" t="e">
        <f>T20D35746[[#This Row],[時価総額]]/T20D35746[[#This Row],[現在値]]</f>
        <v>#VALUE!</v>
      </c>
      <c r="H1381" s="20"/>
      <c r="I1381" s="38"/>
      <c r="J1381" s="20"/>
      <c r="K1381" s="33"/>
      <c r="N1381" s="89"/>
      <c r="O1381" s="125" t="e">
        <f>ROUND(
 ((IF(OR(R1381="",R1381&lt;=0),20,R1381)/20)
  *(L1381/15))
 /(IFERROR(IF(H1381&gt;0,H1381,15),15)/15)
 *100,0)</f>
        <v>#REF!</v>
      </c>
      <c r="P1381" s="125" t="e">
        <f>ROUND(((R1381/20)*(L1381/15)*(S1381/15)*(1+W1381/200))/(H1381/15)*100,0)</f>
        <v>#REF!</v>
      </c>
      <c r="Q1381" s="147" t="e">
        <f>T20D35746[[#This Row],[スコア⑤]]/T20D35746[[#This Row],[スコア③]]</f>
        <v>#REF!</v>
      </c>
      <c r="R1381" s="76" t="e">
        <f>#REF!+#REF!</f>
        <v>#REF!</v>
      </c>
      <c r="W1381" s="109" t="e">
        <f>(T20D35746[[#This Row],[現金及び預金（億）]]-T20D35746[[#This Row],[負債（億）]])/T20D35746[[#This Row],[総資産]]*100</f>
        <v>#DIV/0!</v>
      </c>
    </row>
    <row r="1382" spans="3:23" x14ac:dyDescent="0.25">
      <c r="C1382" s="71" t="str">
        <f>IFERROR(_xll.RssMarket($A1382,"市場部名称"),"")</f>
        <v/>
      </c>
      <c r="D1382" s="55"/>
      <c r="E1382" s="55" t="str">
        <f>IFERROR(_xll.RssMarket($A1382,"前日比"),"")</f>
        <v/>
      </c>
      <c r="F1382" s="75" t="str">
        <f>IFERROR(_xll.RssMarket($A1382,"時価総額"),"")</f>
        <v/>
      </c>
      <c r="G1382" s="75" t="e">
        <f>T20D35746[[#This Row],[時価総額]]/T20D35746[[#This Row],[現在値]]</f>
        <v>#VALUE!</v>
      </c>
      <c r="H1382" s="20"/>
      <c r="I1382" s="38"/>
      <c r="J1382" s="20"/>
      <c r="K1382" s="33"/>
      <c r="N1382" s="89"/>
      <c r="O1382" s="125" t="e">
        <f>ROUND(
 ((IF(OR(R1382="",R1382&lt;=0),20,R1382)/20)
  *(L1382/15))
 /(IFERROR(IF(H1382&gt;0,H1382,15),15)/15)
 *100,0)</f>
        <v>#REF!</v>
      </c>
      <c r="P1382" s="125" t="e">
        <f>ROUND(((R1382/20)*(L1382/15)*(S1382/15)*(1+W1382/200))/(H1382/15)*100,0)</f>
        <v>#REF!</v>
      </c>
      <c r="Q1382" s="147" t="e">
        <f>T20D35746[[#This Row],[スコア⑤]]/T20D35746[[#This Row],[スコア③]]</f>
        <v>#REF!</v>
      </c>
      <c r="R1382" s="76" t="e">
        <f>#REF!+#REF!</f>
        <v>#REF!</v>
      </c>
      <c r="W1382" s="109" t="e">
        <f>(T20D35746[[#This Row],[現金及び預金（億）]]-T20D35746[[#This Row],[負債（億）]])/T20D35746[[#This Row],[総資産]]*100</f>
        <v>#DIV/0!</v>
      </c>
    </row>
    <row r="1383" spans="3:23" x14ac:dyDescent="0.25">
      <c r="C1383" s="71" t="str">
        <f>IFERROR(_xll.RssMarket($A1383,"市場部名称"),"")</f>
        <v/>
      </c>
      <c r="D1383" s="55"/>
      <c r="E1383" s="55" t="str">
        <f>IFERROR(_xll.RssMarket($A1383,"前日比"),"")</f>
        <v/>
      </c>
      <c r="F1383" s="75" t="str">
        <f>IFERROR(_xll.RssMarket($A1383,"時価総額"),"")</f>
        <v/>
      </c>
      <c r="G1383" s="75" t="e">
        <f>T20D35746[[#This Row],[時価総額]]/T20D35746[[#This Row],[現在値]]</f>
        <v>#VALUE!</v>
      </c>
      <c r="H1383" s="20"/>
      <c r="I1383" s="38"/>
      <c r="J1383" s="20"/>
      <c r="K1383" s="33"/>
      <c r="N1383" s="89"/>
      <c r="O1383" s="125" t="e">
        <f>ROUND(
 ((IF(OR(R1383="",R1383&lt;=0),20,R1383)/20)
  *(L1383/15))
 /(IFERROR(IF(H1383&gt;0,H1383,15),15)/15)
 *100,0)</f>
        <v>#REF!</v>
      </c>
      <c r="P1383" s="125" t="e">
        <f>ROUND(((R1383/20)*(L1383/15)*(S1383/15)*(1+W1383/200))/(H1383/15)*100,0)</f>
        <v>#REF!</v>
      </c>
      <c r="Q1383" s="147" t="e">
        <f>T20D35746[[#This Row],[スコア⑤]]/T20D35746[[#This Row],[スコア③]]</f>
        <v>#REF!</v>
      </c>
      <c r="R1383" s="76" t="e">
        <f>#REF!+#REF!</f>
        <v>#REF!</v>
      </c>
      <c r="W1383" s="109" t="e">
        <f>(T20D35746[[#This Row],[現金及び預金（億）]]-T20D35746[[#This Row],[負債（億）]])/T20D35746[[#This Row],[総資産]]*100</f>
        <v>#DIV/0!</v>
      </c>
    </row>
    <row r="1384" spans="3:23" x14ac:dyDescent="0.25">
      <c r="C1384" s="71" t="str">
        <f>IFERROR(_xll.RssMarket($A1384,"市場部名称"),"")</f>
        <v/>
      </c>
      <c r="D1384" s="55"/>
      <c r="E1384" s="55" t="str">
        <f>IFERROR(_xll.RssMarket($A1384,"前日比"),"")</f>
        <v/>
      </c>
      <c r="F1384" s="75" t="str">
        <f>IFERROR(_xll.RssMarket($A1384,"時価総額"),"")</f>
        <v/>
      </c>
      <c r="G1384" s="75" t="e">
        <f>T20D35746[[#This Row],[時価総額]]/T20D35746[[#This Row],[現在値]]</f>
        <v>#VALUE!</v>
      </c>
      <c r="H1384" s="20"/>
      <c r="I1384" s="38"/>
      <c r="J1384" s="20"/>
      <c r="K1384" s="33"/>
      <c r="N1384" s="89"/>
      <c r="O1384" s="125" t="e">
        <f>ROUND(
 ((IF(OR(R1384="",R1384&lt;=0),20,R1384)/20)
  *(L1384/15))
 /(IFERROR(IF(H1384&gt;0,H1384,15),15)/15)
 *100,0)</f>
        <v>#REF!</v>
      </c>
      <c r="P1384" s="125" t="e">
        <f>ROUND(((R1384/20)*(L1384/15)*(S1384/15)*(1+W1384/200))/(H1384/15)*100,0)</f>
        <v>#REF!</v>
      </c>
      <c r="Q1384" s="147" t="e">
        <f>T20D35746[[#This Row],[スコア⑤]]/T20D35746[[#This Row],[スコア③]]</f>
        <v>#REF!</v>
      </c>
      <c r="R1384" s="76" t="e">
        <f>#REF!+#REF!</f>
        <v>#REF!</v>
      </c>
      <c r="W1384" s="109" t="e">
        <f>(T20D35746[[#This Row],[現金及び預金（億）]]-T20D35746[[#This Row],[負債（億）]])/T20D35746[[#This Row],[総資産]]*100</f>
        <v>#DIV/0!</v>
      </c>
    </row>
    <row r="1385" spans="3:23" x14ac:dyDescent="0.25">
      <c r="C1385" s="71" t="str">
        <f>IFERROR(_xll.RssMarket($A1385,"市場部名称"),"")</f>
        <v/>
      </c>
      <c r="D1385" s="55"/>
      <c r="E1385" s="55" t="str">
        <f>IFERROR(_xll.RssMarket($A1385,"前日比"),"")</f>
        <v/>
      </c>
      <c r="F1385" s="75" t="str">
        <f>IFERROR(_xll.RssMarket($A1385,"時価総額"),"")</f>
        <v/>
      </c>
      <c r="G1385" s="75" t="e">
        <f>T20D35746[[#This Row],[時価総額]]/T20D35746[[#This Row],[現在値]]</f>
        <v>#VALUE!</v>
      </c>
      <c r="H1385" s="20"/>
      <c r="I1385" s="38"/>
      <c r="J1385" s="20"/>
      <c r="K1385" s="33"/>
      <c r="N1385" s="89"/>
      <c r="O1385" s="125" t="e">
        <f>ROUND(
 ((IF(OR(R1385="",R1385&lt;=0),20,R1385)/20)
  *(L1385/15))
 /(IFERROR(IF(H1385&gt;0,H1385,15),15)/15)
 *100,0)</f>
        <v>#REF!</v>
      </c>
      <c r="P1385" s="125" t="e">
        <f>ROUND(((R1385/20)*(L1385/15)*(S1385/15)*(1+W1385/200))/(H1385/15)*100,0)</f>
        <v>#REF!</v>
      </c>
      <c r="Q1385" s="147" t="e">
        <f>T20D35746[[#This Row],[スコア⑤]]/T20D35746[[#This Row],[スコア③]]</f>
        <v>#REF!</v>
      </c>
      <c r="R1385" s="76" t="e">
        <f>#REF!+#REF!</f>
        <v>#REF!</v>
      </c>
      <c r="W1385" s="109" t="e">
        <f>(T20D35746[[#This Row],[現金及び預金（億）]]-T20D35746[[#This Row],[負債（億）]])/T20D35746[[#This Row],[総資産]]*100</f>
        <v>#DIV/0!</v>
      </c>
    </row>
    <row r="1386" spans="3:23" x14ac:dyDescent="0.25">
      <c r="C1386" s="71" t="str">
        <f>IFERROR(_xll.RssMarket($A1386,"市場部名称"),"")</f>
        <v/>
      </c>
      <c r="D1386" s="55"/>
      <c r="E1386" s="55" t="str">
        <f>IFERROR(_xll.RssMarket($A1386,"前日比"),"")</f>
        <v/>
      </c>
      <c r="F1386" s="75" t="str">
        <f>IFERROR(_xll.RssMarket($A1386,"時価総額"),"")</f>
        <v/>
      </c>
      <c r="G1386" s="75" t="e">
        <f>T20D35746[[#This Row],[時価総額]]/T20D35746[[#This Row],[現在値]]</f>
        <v>#VALUE!</v>
      </c>
      <c r="H1386" s="20"/>
      <c r="I1386" s="38"/>
      <c r="J1386" s="20"/>
      <c r="K1386" s="33"/>
      <c r="N1386" s="89"/>
      <c r="O1386" s="125" t="e">
        <f>ROUND(
 ((IF(OR(R1386="",R1386&lt;=0),20,R1386)/20)
  *(L1386/15))
 /(IFERROR(IF(H1386&gt;0,H1386,15),15)/15)
 *100,0)</f>
        <v>#REF!</v>
      </c>
      <c r="P1386" s="125" t="e">
        <f>ROUND(((R1386/20)*(L1386/15)*(S1386/15)*(1+W1386/200))/(H1386/15)*100,0)</f>
        <v>#REF!</v>
      </c>
      <c r="Q1386" s="147" t="e">
        <f>T20D35746[[#This Row],[スコア⑤]]/T20D35746[[#This Row],[スコア③]]</f>
        <v>#REF!</v>
      </c>
      <c r="R1386" s="76" t="e">
        <f>#REF!+#REF!</f>
        <v>#REF!</v>
      </c>
      <c r="W1386" s="109" t="e">
        <f>(T20D35746[[#This Row],[現金及び預金（億）]]-T20D35746[[#This Row],[負債（億）]])/T20D35746[[#This Row],[総資産]]*100</f>
        <v>#DIV/0!</v>
      </c>
    </row>
    <row r="1387" spans="3:23" x14ac:dyDescent="0.25">
      <c r="C1387" s="71" t="str">
        <f>IFERROR(_xll.RssMarket($A1387,"市場部名称"),"")</f>
        <v/>
      </c>
      <c r="D1387" s="55"/>
      <c r="E1387" s="55" t="str">
        <f>IFERROR(_xll.RssMarket($A1387,"前日比"),"")</f>
        <v/>
      </c>
      <c r="F1387" s="75" t="str">
        <f>IFERROR(_xll.RssMarket($A1387,"時価総額"),"")</f>
        <v/>
      </c>
      <c r="G1387" s="75" t="e">
        <f>T20D35746[[#This Row],[時価総額]]/T20D35746[[#This Row],[現在値]]</f>
        <v>#VALUE!</v>
      </c>
      <c r="H1387" s="20"/>
      <c r="I1387" s="38"/>
      <c r="J1387" s="20"/>
      <c r="K1387" s="33"/>
      <c r="N1387" s="89"/>
      <c r="O1387" s="125" t="e">
        <f>ROUND(
 ((IF(OR(R1387="",R1387&lt;=0),20,R1387)/20)
  *(L1387/15))
 /(IFERROR(IF(H1387&gt;0,H1387,15),15)/15)
 *100,0)</f>
        <v>#REF!</v>
      </c>
      <c r="P1387" s="125" t="e">
        <f>ROUND(((R1387/20)*(L1387/15)*(S1387/15)*(1+W1387/200))/(H1387/15)*100,0)</f>
        <v>#REF!</v>
      </c>
      <c r="Q1387" s="147" t="e">
        <f>T20D35746[[#This Row],[スコア⑤]]/T20D35746[[#This Row],[スコア③]]</f>
        <v>#REF!</v>
      </c>
      <c r="R1387" s="76" t="e">
        <f>#REF!+#REF!</f>
        <v>#REF!</v>
      </c>
      <c r="W1387" s="109" t="e">
        <f>(T20D35746[[#This Row],[現金及び預金（億）]]-T20D35746[[#This Row],[負債（億）]])/T20D35746[[#This Row],[総資産]]*100</f>
        <v>#DIV/0!</v>
      </c>
    </row>
    <row r="1388" spans="3:23" x14ac:dyDescent="0.25">
      <c r="C1388" s="71" t="str">
        <f>IFERROR(_xll.RssMarket($A1388,"市場部名称"),"")</f>
        <v/>
      </c>
      <c r="D1388" s="55"/>
      <c r="E1388" s="55" t="str">
        <f>IFERROR(_xll.RssMarket($A1388,"前日比"),"")</f>
        <v/>
      </c>
      <c r="F1388" s="75" t="str">
        <f>IFERROR(_xll.RssMarket($A1388,"時価総額"),"")</f>
        <v/>
      </c>
      <c r="G1388" s="75" t="e">
        <f>T20D35746[[#This Row],[時価総額]]/T20D35746[[#This Row],[現在値]]</f>
        <v>#VALUE!</v>
      </c>
      <c r="H1388" s="20"/>
      <c r="I1388" s="38"/>
      <c r="J1388" s="20"/>
      <c r="K1388" s="33"/>
      <c r="N1388" s="89"/>
      <c r="O1388" s="125" t="e">
        <f>ROUND(
 ((IF(OR(R1388="",R1388&lt;=0),20,R1388)/20)
  *(L1388/15))
 /(IFERROR(IF(H1388&gt;0,H1388,15),15)/15)
 *100,0)</f>
        <v>#REF!</v>
      </c>
      <c r="P1388" s="125" t="e">
        <f>ROUND(((R1388/20)*(L1388/15)*(S1388/15)*(1+W1388/200))/(H1388/15)*100,0)</f>
        <v>#REF!</v>
      </c>
      <c r="Q1388" s="147" t="e">
        <f>T20D35746[[#This Row],[スコア⑤]]/T20D35746[[#This Row],[スコア③]]</f>
        <v>#REF!</v>
      </c>
      <c r="R1388" s="76" t="e">
        <f>#REF!+#REF!</f>
        <v>#REF!</v>
      </c>
      <c r="W1388" s="109" t="e">
        <f>(T20D35746[[#This Row],[現金及び預金（億）]]-T20D35746[[#This Row],[負債（億）]])/T20D35746[[#This Row],[総資産]]*100</f>
        <v>#DIV/0!</v>
      </c>
    </row>
    <row r="1389" spans="3:23" x14ac:dyDescent="0.25">
      <c r="C1389" s="71" t="str">
        <f>IFERROR(_xll.RssMarket($A1389,"市場部名称"),"")</f>
        <v/>
      </c>
      <c r="D1389" s="55"/>
      <c r="E1389" s="55" t="str">
        <f>IFERROR(_xll.RssMarket($A1389,"前日比"),"")</f>
        <v/>
      </c>
      <c r="F1389" s="75" t="str">
        <f>IFERROR(_xll.RssMarket($A1389,"時価総額"),"")</f>
        <v/>
      </c>
      <c r="G1389" s="75" t="e">
        <f>T20D35746[[#This Row],[時価総額]]/T20D35746[[#This Row],[現在値]]</f>
        <v>#VALUE!</v>
      </c>
      <c r="H1389" s="20"/>
      <c r="I1389" s="38"/>
      <c r="J1389" s="20"/>
      <c r="K1389" s="33"/>
      <c r="N1389" s="89"/>
      <c r="O1389" s="125" t="e">
        <f>ROUND(
 ((IF(OR(R1389="",R1389&lt;=0),20,R1389)/20)
  *(L1389/15))
 /(IFERROR(IF(H1389&gt;0,H1389,15),15)/15)
 *100,0)</f>
        <v>#REF!</v>
      </c>
      <c r="P1389" s="125" t="e">
        <f>ROUND(((R1389/20)*(L1389/15)*(S1389/15)*(1+W1389/200))/(H1389/15)*100,0)</f>
        <v>#REF!</v>
      </c>
      <c r="Q1389" s="147" t="e">
        <f>T20D35746[[#This Row],[スコア⑤]]/T20D35746[[#This Row],[スコア③]]</f>
        <v>#REF!</v>
      </c>
      <c r="R1389" s="76" t="e">
        <f>#REF!+#REF!</f>
        <v>#REF!</v>
      </c>
      <c r="W1389" s="109" t="e">
        <f>(T20D35746[[#This Row],[現金及び預金（億）]]-T20D35746[[#This Row],[負債（億）]])/T20D35746[[#This Row],[総資産]]*100</f>
        <v>#DIV/0!</v>
      </c>
    </row>
    <row r="1390" spans="3:23" x14ac:dyDescent="0.25">
      <c r="C1390" s="71" t="str">
        <f>IFERROR(_xll.RssMarket($A1390,"市場部名称"),"")</f>
        <v/>
      </c>
      <c r="D1390" s="55"/>
      <c r="E1390" s="55" t="str">
        <f>IFERROR(_xll.RssMarket($A1390,"前日比"),"")</f>
        <v/>
      </c>
      <c r="F1390" s="75" t="str">
        <f>IFERROR(_xll.RssMarket($A1390,"時価総額"),"")</f>
        <v/>
      </c>
      <c r="G1390" s="75" t="e">
        <f>T20D35746[[#This Row],[時価総額]]/T20D35746[[#This Row],[現在値]]</f>
        <v>#VALUE!</v>
      </c>
      <c r="H1390" s="20"/>
      <c r="I1390" s="38"/>
      <c r="J1390" s="20"/>
      <c r="K1390" s="33"/>
      <c r="N1390" s="89"/>
      <c r="O1390" s="125" t="e">
        <f>ROUND(
 ((IF(OR(R1390="",R1390&lt;=0),20,R1390)/20)
  *(L1390/15))
 /(IFERROR(IF(H1390&gt;0,H1390,15),15)/15)
 *100,0)</f>
        <v>#REF!</v>
      </c>
      <c r="P1390" s="125" t="e">
        <f>ROUND(((R1390/20)*(L1390/15)*(S1390/15)*(1+W1390/200))/(H1390/15)*100,0)</f>
        <v>#REF!</v>
      </c>
      <c r="Q1390" s="147" t="e">
        <f>T20D35746[[#This Row],[スコア⑤]]/T20D35746[[#This Row],[スコア③]]</f>
        <v>#REF!</v>
      </c>
      <c r="R1390" s="76" t="e">
        <f>#REF!+#REF!</f>
        <v>#REF!</v>
      </c>
      <c r="W1390" s="109" t="e">
        <f>(T20D35746[[#This Row],[現金及び預金（億）]]-T20D35746[[#This Row],[負債（億）]])/T20D35746[[#This Row],[総資産]]*100</f>
        <v>#DIV/0!</v>
      </c>
    </row>
    <row r="1391" spans="3:23" x14ac:dyDescent="0.25">
      <c r="C1391" s="71" t="str">
        <f>IFERROR(_xll.RssMarket($A1391,"市場部名称"),"")</f>
        <v/>
      </c>
      <c r="D1391" s="55"/>
      <c r="E1391" s="55" t="str">
        <f>IFERROR(_xll.RssMarket($A1391,"前日比"),"")</f>
        <v/>
      </c>
      <c r="F1391" s="75" t="str">
        <f>IFERROR(_xll.RssMarket($A1391,"時価総額"),"")</f>
        <v/>
      </c>
      <c r="G1391" s="75" t="e">
        <f>T20D35746[[#This Row],[時価総額]]/T20D35746[[#This Row],[現在値]]</f>
        <v>#VALUE!</v>
      </c>
      <c r="H1391" s="20"/>
      <c r="I1391" s="38"/>
      <c r="J1391" s="20"/>
      <c r="K1391" s="33"/>
      <c r="N1391" s="89"/>
      <c r="O1391" s="125" t="e">
        <f>ROUND(
 ((IF(OR(R1391="",R1391&lt;=0),20,R1391)/20)
  *(L1391/15))
 /(IFERROR(IF(H1391&gt;0,H1391,15),15)/15)
 *100,0)</f>
        <v>#REF!</v>
      </c>
      <c r="P1391" s="125" t="e">
        <f>ROUND(((R1391/20)*(L1391/15)*(S1391/15)*(1+W1391/200))/(H1391/15)*100,0)</f>
        <v>#REF!</v>
      </c>
      <c r="Q1391" s="147" t="e">
        <f>T20D35746[[#This Row],[スコア⑤]]/T20D35746[[#This Row],[スコア③]]</f>
        <v>#REF!</v>
      </c>
      <c r="R1391" s="76" t="e">
        <f>#REF!+#REF!</f>
        <v>#REF!</v>
      </c>
      <c r="W1391" s="109" t="e">
        <f>(T20D35746[[#This Row],[現金及び預金（億）]]-T20D35746[[#This Row],[負債（億）]])/T20D35746[[#This Row],[総資産]]*100</f>
        <v>#DIV/0!</v>
      </c>
    </row>
    <row r="1392" spans="3:23" x14ac:dyDescent="0.25">
      <c r="C1392" s="71" t="str">
        <f>IFERROR(_xll.RssMarket($A1392,"市場部名称"),"")</f>
        <v/>
      </c>
      <c r="D1392" s="55"/>
      <c r="E1392" s="55" t="str">
        <f>IFERROR(_xll.RssMarket($A1392,"前日比"),"")</f>
        <v/>
      </c>
      <c r="F1392" s="75" t="str">
        <f>IFERROR(_xll.RssMarket($A1392,"時価総額"),"")</f>
        <v/>
      </c>
      <c r="G1392" s="75" t="e">
        <f>T20D35746[[#This Row],[時価総額]]/T20D35746[[#This Row],[現在値]]</f>
        <v>#VALUE!</v>
      </c>
      <c r="H1392" s="20"/>
      <c r="I1392" s="38"/>
      <c r="J1392" s="20"/>
      <c r="K1392" s="33"/>
      <c r="N1392" s="89"/>
      <c r="O1392" s="125" t="e">
        <f>ROUND(
 ((IF(OR(R1392="",R1392&lt;=0),20,R1392)/20)
  *(L1392/15))
 /(IFERROR(IF(H1392&gt;0,H1392,15),15)/15)
 *100,0)</f>
        <v>#REF!</v>
      </c>
      <c r="P1392" s="125" t="e">
        <f>ROUND(((R1392/20)*(L1392/15)*(S1392/15)*(1+W1392/200))/(H1392/15)*100,0)</f>
        <v>#REF!</v>
      </c>
      <c r="Q1392" s="147" t="e">
        <f>T20D35746[[#This Row],[スコア⑤]]/T20D35746[[#This Row],[スコア③]]</f>
        <v>#REF!</v>
      </c>
      <c r="R1392" s="76" t="e">
        <f>#REF!+#REF!</f>
        <v>#REF!</v>
      </c>
      <c r="W1392" s="109" t="e">
        <f>(T20D35746[[#This Row],[現金及び預金（億）]]-T20D35746[[#This Row],[負債（億）]])/T20D35746[[#This Row],[総資産]]*100</f>
        <v>#DIV/0!</v>
      </c>
    </row>
    <row r="1393" spans="3:23" x14ac:dyDescent="0.25">
      <c r="C1393" s="71" t="str">
        <f>IFERROR(_xll.RssMarket($A1393,"市場部名称"),"")</f>
        <v/>
      </c>
      <c r="D1393" s="55"/>
      <c r="E1393" s="55" t="str">
        <f>IFERROR(_xll.RssMarket($A1393,"前日比"),"")</f>
        <v/>
      </c>
      <c r="F1393" s="75" t="str">
        <f>IFERROR(_xll.RssMarket($A1393,"時価総額"),"")</f>
        <v/>
      </c>
      <c r="G1393" s="75" t="e">
        <f>T20D35746[[#This Row],[時価総額]]/T20D35746[[#This Row],[現在値]]</f>
        <v>#VALUE!</v>
      </c>
      <c r="H1393" s="20"/>
      <c r="I1393" s="38"/>
      <c r="J1393" s="20"/>
      <c r="K1393" s="33"/>
      <c r="N1393" s="89"/>
      <c r="O1393" s="125" t="e">
        <f>ROUND(
 ((IF(OR(R1393="",R1393&lt;=0),20,R1393)/20)
  *(L1393/15))
 /(IFERROR(IF(H1393&gt;0,H1393,15),15)/15)
 *100,0)</f>
        <v>#REF!</v>
      </c>
      <c r="P1393" s="125" t="e">
        <f>ROUND(((R1393/20)*(L1393/15)*(S1393/15)*(1+W1393/200))/(H1393/15)*100,0)</f>
        <v>#REF!</v>
      </c>
      <c r="Q1393" s="147" t="e">
        <f>T20D35746[[#This Row],[スコア⑤]]/T20D35746[[#This Row],[スコア③]]</f>
        <v>#REF!</v>
      </c>
      <c r="R1393" s="76" t="e">
        <f>#REF!+#REF!</f>
        <v>#REF!</v>
      </c>
      <c r="W1393" s="109" t="e">
        <f>(T20D35746[[#This Row],[現金及び預金（億）]]-T20D35746[[#This Row],[負債（億）]])/T20D35746[[#This Row],[総資産]]*100</f>
        <v>#DIV/0!</v>
      </c>
    </row>
    <row r="1394" spans="3:23" x14ac:dyDescent="0.25">
      <c r="C1394" s="71" t="str">
        <f>IFERROR(_xll.RssMarket($A1394,"市場部名称"),"")</f>
        <v/>
      </c>
      <c r="D1394" s="55"/>
      <c r="E1394" s="55" t="str">
        <f>IFERROR(_xll.RssMarket($A1394,"前日比"),"")</f>
        <v/>
      </c>
      <c r="F1394" s="75" t="str">
        <f>IFERROR(_xll.RssMarket($A1394,"時価総額"),"")</f>
        <v/>
      </c>
      <c r="G1394" s="75" t="e">
        <f>T20D35746[[#This Row],[時価総額]]/T20D35746[[#This Row],[現在値]]</f>
        <v>#VALUE!</v>
      </c>
      <c r="H1394" s="20"/>
      <c r="I1394" s="38"/>
      <c r="J1394" s="20"/>
      <c r="K1394" s="33"/>
      <c r="N1394" s="89"/>
      <c r="O1394" s="125" t="e">
        <f>ROUND(
 ((IF(OR(R1394="",R1394&lt;=0),20,R1394)/20)
  *(L1394/15))
 /(IFERROR(IF(H1394&gt;0,H1394,15),15)/15)
 *100,0)</f>
        <v>#REF!</v>
      </c>
      <c r="P1394" s="125" t="e">
        <f>ROUND(((R1394/20)*(L1394/15)*(S1394/15)*(1+W1394/200))/(H1394/15)*100,0)</f>
        <v>#REF!</v>
      </c>
      <c r="Q1394" s="147" t="e">
        <f>T20D35746[[#This Row],[スコア⑤]]/T20D35746[[#This Row],[スコア③]]</f>
        <v>#REF!</v>
      </c>
      <c r="R1394" s="76" t="e">
        <f>#REF!+#REF!</f>
        <v>#REF!</v>
      </c>
      <c r="W1394" s="109" t="e">
        <f>(T20D35746[[#This Row],[現金及び預金（億）]]-T20D35746[[#This Row],[負債（億）]])/T20D35746[[#This Row],[総資産]]*100</f>
        <v>#DIV/0!</v>
      </c>
    </row>
    <row r="1395" spans="3:23" x14ac:dyDescent="0.25">
      <c r="C1395" s="71" t="str">
        <f>IFERROR(_xll.RssMarket($A1395,"市場部名称"),"")</f>
        <v/>
      </c>
      <c r="D1395" s="55"/>
      <c r="E1395" s="55" t="str">
        <f>IFERROR(_xll.RssMarket($A1395,"前日比"),"")</f>
        <v/>
      </c>
      <c r="F1395" s="75" t="str">
        <f>IFERROR(_xll.RssMarket($A1395,"時価総額"),"")</f>
        <v/>
      </c>
      <c r="G1395" s="75" t="e">
        <f>T20D35746[[#This Row],[時価総額]]/T20D35746[[#This Row],[現在値]]</f>
        <v>#VALUE!</v>
      </c>
      <c r="H1395" s="20"/>
      <c r="I1395" s="38"/>
      <c r="J1395" s="20"/>
      <c r="K1395" s="33"/>
      <c r="N1395" s="89"/>
      <c r="O1395" s="125" t="e">
        <f>ROUND(
 ((IF(OR(R1395="",R1395&lt;=0),20,R1395)/20)
  *(L1395/15))
 /(IFERROR(IF(H1395&gt;0,H1395,15),15)/15)
 *100,0)</f>
        <v>#REF!</v>
      </c>
      <c r="P1395" s="125" t="e">
        <f>ROUND(((R1395/20)*(L1395/15)*(S1395/15)*(1+W1395/200))/(H1395/15)*100,0)</f>
        <v>#REF!</v>
      </c>
      <c r="Q1395" s="147" t="e">
        <f>T20D35746[[#This Row],[スコア⑤]]/T20D35746[[#This Row],[スコア③]]</f>
        <v>#REF!</v>
      </c>
      <c r="R1395" s="76" t="e">
        <f>#REF!+#REF!</f>
        <v>#REF!</v>
      </c>
      <c r="W1395" s="109" t="e">
        <f>(T20D35746[[#This Row],[現金及び預金（億）]]-T20D35746[[#This Row],[負債（億）]])/T20D35746[[#This Row],[総資産]]*100</f>
        <v>#DIV/0!</v>
      </c>
    </row>
    <row r="1396" spans="3:23" x14ac:dyDescent="0.25">
      <c r="C1396" s="71" t="str">
        <f>IFERROR(_xll.RssMarket($A1396,"市場部名称"),"")</f>
        <v/>
      </c>
      <c r="D1396" s="55"/>
      <c r="E1396" s="55" t="str">
        <f>IFERROR(_xll.RssMarket($A1396,"前日比"),"")</f>
        <v/>
      </c>
      <c r="F1396" s="75" t="str">
        <f>IFERROR(_xll.RssMarket($A1396,"時価総額"),"")</f>
        <v/>
      </c>
      <c r="G1396" s="75" t="e">
        <f>T20D35746[[#This Row],[時価総額]]/T20D35746[[#This Row],[現在値]]</f>
        <v>#VALUE!</v>
      </c>
      <c r="H1396" s="20"/>
      <c r="I1396" s="38"/>
      <c r="J1396" s="20"/>
      <c r="K1396" s="33"/>
      <c r="N1396" s="89"/>
      <c r="O1396" s="125" t="e">
        <f>ROUND(
 ((IF(OR(R1396="",R1396&lt;=0),20,R1396)/20)
  *(L1396/15))
 /(IFERROR(IF(H1396&gt;0,H1396,15),15)/15)
 *100,0)</f>
        <v>#REF!</v>
      </c>
      <c r="P1396" s="125" t="e">
        <f>ROUND(((R1396/20)*(L1396/15)*(S1396/15)*(1+W1396/200))/(H1396/15)*100,0)</f>
        <v>#REF!</v>
      </c>
      <c r="Q1396" s="147" t="e">
        <f>T20D35746[[#This Row],[スコア⑤]]/T20D35746[[#This Row],[スコア③]]</f>
        <v>#REF!</v>
      </c>
      <c r="R1396" s="76" t="e">
        <f>#REF!+#REF!</f>
        <v>#REF!</v>
      </c>
      <c r="W1396" s="109" t="e">
        <f>(T20D35746[[#This Row],[現金及び預金（億）]]-T20D35746[[#This Row],[負債（億）]])/T20D35746[[#This Row],[総資産]]*100</f>
        <v>#DIV/0!</v>
      </c>
    </row>
    <row r="1397" spans="3:23" x14ac:dyDescent="0.25">
      <c r="C1397" s="71" t="str">
        <f>IFERROR(_xll.RssMarket($A1397,"市場部名称"),"")</f>
        <v/>
      </c>
      <c r="D1397" s="55"/>
      <c r="E1397" s="55" t="str">
        <f>IFERROR(_xll.RssMarket($A1397,"前日比"),"")</f>
        <v/>
      </c>
      <c r="F1397" s="75" t="str">
        <f>IFERROR(_xll.RssMarket($A1397,"時価総額"),"")</f>
        <v/>
      </c>
      <c r="G1397" s="75" t="e">
        <f>T20D35746[[#This Row],[時価総額]]/T20D35746[[#This Row],[現在値]]</f>
        <v>#VALUE!</v>
      </c>
      <c r="H1397" s="20"/>
      <c r="I1397" s="38"/>
      <c r="J1397" s="20"/>
      <c r="K1397" s="33"/>
      <c r="N1397" s="89"/>
      <c r="O1397" s="125" t="e">
        <f>ROUND(
 ((IF(OR(R1397="",R1397&lt;=0),20,R1397)/20)
  *(L1397/15))
 /(IFERROR(IF(H1397&gt;0,H1397,15),15)/15)
 *100,0)</f>
        <v>#REF!</v>
      </c>
      <c r="P1397" s="125" t="e">
        <f>ROUND(((R1397/20)*(L1397/15)*(S1397/15)*(1+W1397/200))/(H1397/15)*100,0)</f>
        <v>#REF!</v>
      </c>
      <c r="Q1397" s="147" t="e">
        <f>T20D35746[[#This Row],[スコア⑤]]/T20D35746[[#This Row],[スコア③]]</f>
        <v>#REF!</v>
      </c>
      <c r="R1397" s="76" t="e">
        <f>#REF!+#REF!</f>
        <v>#REF!</v>
      </c>
      <c r="W1397" s="109" t="e">
        <f>(T20D35746[[#This Row],[現金及び預金（億）]]-T20D35746[[#This Row],[負債（億）]])/T20D35746[[#This Row],[総資産]]*100</f>
        <v>#DIV/0!</v>
      </c>
    </row>
    <row r="1398" spans="3:23" x14ac:dyDescent="0.25">
      <c r="C1398" s="71" t="str">
        <f>IFERROR(_xll.RssMarket($A1398,"市場部名称"),"")</f>
        <v/>
      </c>
      <c r="D1398" s="55"/>
      <c r="E1398" s="55" t="str">
        <f>IFERROR(_xll.RssMarket($A1398,"前日比"),"")</f>
        <v/>
      </c>
      <c r="F1398" s="75" t="str">
        <f>IFERROR(_xll.RssMarket($A1398,"時価総額"),"")</f>
        <v/>
      </c>
      <c r="G1398" s="75" t="e">
        <f>T20D35746[[#This Row],[時価総額]]/T20D35746[[#This Row],[現在値]]</f>
        <v>#VALUE!</v>
      </c>
      <c r="H1398" s="20"/>
      <c r="I1398" s="38"/>
      <c r="J1398" s="20"/>
      <c r="K1398" s="33"/>
      <c r="N1398" s="89"/>
      <c r="O1398" s="125" t="e">
        <f>ROUND(
 ((IF(OR(R1398="",R1398&lt;=0),20,R1398)/20)
  *(L1398/15))
 /(IFERROR(IF(H1398&gt;0,H1398,15),15)/15)
 *100,0)</f>
        <v>#REF!</v>
      </c>
      <c r="P1398" s="125" t="e">
        <f>ROUND(((R1398/20)*(L1398/15)*(S1398/15)*(1+W1398/200))/(H1398/15)*100,0)</f>
        <v>#REF!</v>
      </c>
      <c r="Q1398" s="147" t="e">
        <f>T20D35746[[#This Row],[スコア⑤]]/T20D35746[[#This Row],[スコア③]]</f>
        <v>#REF!</v>
      </c>
      <c r="R1398" s="76" t="e">
        <f>#REF!+#REF!</f>
        <v>#REF!</v>
      </c>
      <c r="W1398" s="109" t="e">
        <f>(T20D35746[[#This Row],[現金及び預金（億）]]-T20D35746[[#This Row],[負債（億）]])/T20D35746[[#This Row],[総資産]]*100</f>
        <v>#DIV/0!</v>
      </c>
    </row>
    <row r="1399" spans="3:23" x14ac:dyDescent="0.25">
      <c r="C1399" s="71" t="str">
        <f>IFERROR(_xll.RssMarket($A1399,"市場部名称"),"")</f>
        <v/>
      </c>
      <c r="D1399" s="55"/>
      <c r="E1399" s="55" t="str">
        <f>IFERROR(_xll.RssMarket($A1399,"前日比"),"")</f>
        <v/>
      </c>
      <c r="F1399" s="75" t="str">
        <f>IFERROR(_xll.RssMarket($A1399,"時価総額"),"")</f>
        <v/>
      </c>
      <c r="G1399" s="75" t="e">
        <f>T20D35746[[#This Row],[時価総額]]/T20D35746[[#This Row],[現在値]]</f>
        <v>#VALUE!</v>
      </c>
      <c r="H1399" s="20"/>
      <c r="I1399" s="38"/>
      <c r="J1399" s="20"/>
      <c r="K1399" s="33"/>
      <c r="N1399" s="89"/>
      <c r="O1399" s="125" t="e">
        <f>ROUND(
 ((IF(OR(R1399="",R1399&lt;=0),20,R1399)/20)
  *(L1399/15))
 /(IFERROR(IF(H1399&gt;0,H1399,15),15)/15)
 *100,0)</f>
        <v>#REF!</v>
      </c>
      <c r="P1399" s="125" t="e">
        <f>ROUND(((R1399/20)*(L1399/15)*(S1399/15)*(1+W1399/200))/(H1399/15)*100,0)</f>
        <v>#REF!</v>
      </c>
      <c r="Q1399" s="147" t="e">
        <f>T20D35746[[#This Row],[スコア⑤]]/T20D35746[[#This Row],[スコア③]]</f>
        <v>#REF!</v>
      </c>
      <c r="R1399" s="76" t="e">
        <f>#REF!+#REF!</f>
        <v>#REF!</v>
      </c>
      <c r="W1399" s="109" t="e">
        <f>(T20D35746[[#This Row],[現金及び預金（億）]]-T20D35746[[#This Row],[負債（億）]])/T20D35746[[#This Row],[総資産]]*100</f>
        <v>#DIV/0!</v>
      </c>
    </row>
    <row r="1400" spans="3:23" x14ac:dyDescent="0.25">
      <c r="C1400" s="71" t="str">
        <f>IFERROR(_xll.RssMarket($A1400,"市場部名称"),"")</f>
        <v/>
      </c>
      <c r="D1400" s="55"/>
      <c r="E1400" s="55" t="str">
        <f>IFERROR(_xll.RssMarket($A1400,"前日比"),"")</f>
        <v/>
      </c>
      <c r="F1400" s="75" t="str">
        <f>IFERROR(_xll.RssMarket($A1400,"時価総額"),"")</f>
        <v/>
      </c>
      <c r="G1400" s="75" t="e">
        <f>T20D35746[[#This Row],[時価総額]]/T20D35746[[#This Row],[現在値]]</f>
        <v>#VALUE!</v>
      </c>
      <c r="H1400" s="20"/>
      <c r="I1400" s="38"/>
      <c r="J1400" s="20"/>
      <c r="K1400" s="33"/>
      <c r="N1400" s="89"/>
      <c r="O1400" s="125" t="e">
        <f>ROUND(
 ((IF(OR(R1400="",R1400&lt;=0),20,R1400)/20)
  *(L1400/15))
 /(IFERROR(IF(H1400&gt;0,H1400,15),15)/15)
 *100,0)</f>
        <v>#REF!</v>
      </c>
      <c r="P1400" s="125" t="e">
        <f>ROUND(((R1400/20)*(L1400/15)*(S1400/15)*(1+W1400/200))/(H1400/15)*100,0)</f>
        <v>#REF!</v>
      </c>
      <c r="Q1400" s="147" t="e">
        <f>T20D35746[[#This Row],[スコア⑤]]/T20D35746[[#This Row],[スコア③]]</f>
        <v>#REF!</v>
      </c>
      <c r="R1400" s="76" t="e">
        <f>#REF!+#REF!</f>
        <v>#REF!</v>
      </c>
      <c r="W1400" s="109" t="e">
        <f>(T20D35746[[#This Row],[現金及び預金（億）]]-T20D35746[[#This Row],[負債（億）]])/T20D35746[[#This Row],[総資産]]*100</f>
        <v>#DIV/0!</v>
      </c>
    </row>
    <row r="1401" spans="3:23" x14ac:dyDescent="0.25">
      <c r="C1401" s="71" t="str">
        <f>IFERROR(_xll.RssMarket($A1401,"市場部名称"),"")</f>
        <v/>
      </c>
      <c r="D1401" s="55"/>
      <c r="E1401" s="55" t="str">
        <f>IFERROR(_xll.RssMarket($A1401,"前日比"),"")</f>
        <v/>
      </c>
      <c r="F1401" s="75" t="str">
        <f>IFERROR(_xll.RssMarket($A1401,"時価総額"),"")</f>
        <v/>
      </c>
      <c r="G1401" s="75" t="e">
        <f>T20D35746[[#This Row],[時価総額]]/T20D35746[[#This Row],[現在値]]</f>
        <v>#VALUE!</v>
      </c>
      <c r="H1401" s="20"/>
      <c r="I1401" s="38"/>
      <c r="J1401" s="20"/>
      <c r="K1401" s="33"/>
      <c r="N1401" s="89"/>
      <c r="O1401" s="125" t="e">
        <f>ROUND(
 ((IF(OR(R1401="",R1401&lt;=0),20,R1401)/20)
  *(L1401/15))
 /(IFERROR(IF(H1401&gt;0,H1401,15),15)/15)
 *100,0)</f>
        <v>#REF!</v>
      </c>
      <c r="P1401" s="125" t="e">
        <f>ROUND(((R1401/20)*(L1401/15)*(S1401/15)*(1+W1401/200))/(H1401/15)*100,0)</f>
        <v>#REF!</v>
      </c>
      <c r="Q1401" s="147" t="e">
        <f>T20D35746[[#This Row],[スコア⑤]]/T20D35746[[#This Row],[スコア③]]</f>
        <v>#REF!</v>
      </c>
      <c r="R1401" s="76" t="e">
        <f>#REF!+#REF!</f>
        <v>#REF!</v>
      </c>
      <c r="W1401" s="109" t="e">
        <f>(T20D35746[[#This Row],[現金及び預金（億）]]-T20D35746[[#This Row],[負債（億）]])/T20D35746[[#This Row],[総資産]]*100</f>
        <v>#DIV/0!</v>
      </c>
    </row>
    <row r="1402" spans="3:23" x14ac:dyDescent="0.25">
      <c r="C1402" s="71" t="str">
        <f>IFERROR(_xll.RssMarket($A1402,"市場部名称"),"")</f>
        <v/>
      </c>
      <c r="D1402" s="55"/>
      <c r="E1402" s="55" t="str">
        <f>IFERROR(_xll.RssMarket($A1402,"前日比"),"")</f>
        <v/>
      </c>
      <c r="F1402" s="75" t="str">
        <f>IFERROR(_xll.RssMarket($A1402,"時価総額"),"")</f>
        <v/>
      </c>
      <c r="G1402" s="75" t="e">
        <f>T20D35746[[#This Row],[時価総額]]/T20D35746[[#This Row],[現在値]]</f>
        <v>#VALUE!</v>
      </c>
      <c r="H1402" s="20"/>
      <c r="I1402" s="38"/>
      <c r="J1402" s="20"/>
      <c r="K1402" s="33"/>
      <c r="N1402" s="89"/>
      <c r="O1402" s="125" t="e">
        <f>ROUND(
 ((IF(OR(R1402="",R1402&lt;=0),20,R1402)/20)
  *(L1402/15))
 /(IFERROR(IF(H1402&gt;0,H1402,15),15)/15)
 *100,0)</f>
        <v>#REF!</v>
      </c>
      <c r="P1402" s="125" t="e">
        <f>ROUND(((R1402/20)*(L1402/15)*(S1402/15)*(1+W1402/200))/(H1402/15)*100,0)</f>
        <v>#REF!</v>
      </c>
      <c r="Q1402" s="147" t="e">
        <f>T20D35746[[#This Row],[スコア⑤]]/T20D35746[[#This Row],[スコア③]]</f>
        <v>#REF!</v>
      </c>
      <c r="R1402" s="76" t="e">
        <f>#REF!+#REF!</f>
        <v>#REF!</v>
      </c>
      <c r="W1402" s="109" t="e">
        <f>(T20D35746[[#This Row],[現金及び預金（億）]]-T20D35746[[#This Row],[負債（億）]])/T20D35746[[#This Row],[総資産]]*100</f>
        <v>#DIV/0!</v>
      </c>
    </row>
    <row r="1403" spans="3:23" x14ac:dyDescent="0.25">
      <c r="C1403" s="71" t="str">
        <f>IFERROR(_xll.RssMarket($A1403,"市場部名称"),"")</f>
        <v/>
      </c>
      <c r="D1403" s="55"/>
      <c r="E1403" s="55" t="str">
        <f>IFERROR(_xll.RssMarket($A1403,"前日比"),"")</f>
        <v/>
      </c>
      <c r="F1403" s="75" t="str">
        <f>IFERROR(_xll.RssMarket($A1403,"時価総額"),"")</f>
        <v/>
      </c>
      <c r="G1403" s="75" t="e">
        <f>T20D35746[[#This Row],[時価総額]]/T20D35746[[#This Row],[現在値]]</f>
        <v>#VALUE!</v>
      </c>
      <c r="H1403" s="20"/>
      <c r="I1403" s="38"/>
      <c r="J1403" s="20"/>
      <c r="K1403" s="33"/>
      <c r="N1403" s="89"/>
      <c r="O1403" s="125" t="e">
        <f>ROUND(
 ((IF(OR(R1403="",R1403&lt;=0),20,R1403)/20)
  *(L1403/15))
 /(IFERROR(IF(H1403&gt;0,H1403,15),15)/15)
 *100,0)</f>
        <v>#REF!</v>
      </c>
      <c r="P1403" s="125" t="e">
        <f>ROUND(((R1403/20)*(L1403/15)*(S1403/15)*(1+W1403/200))/(H1403/15)*100,0)</f>
        <v>#REF!</v>
      </c>
      <c r="Q1403" s="147" t="e">
        <f>T20D35746[[#This Row],[スコア⑤]]/T20D35746[[#This Row],[スコア③]]</f>
        <v>#REF!</v>
      </c>
      <c r="R1403" s="76" t="e">
        <f>#REF!+#REF!</f>
        <v>#REF!</v>
      </c>
      <c r="W1403" s="109" t="e">
        <f>(T20D35746[[#This Row],[現金及び預金（億）]]-T20D35746[[#This Row],[負債（億）]])/T20D35746[[#This Row],[総資産]]*100</f>
        <v>#DIV/0!</v>
      </c>
    </row>
    <row r="1404" spans="3:23" x14ac:dyDescent="0.25">
      <c r="C1404" s="71" t="str">
        <f>IFERROR(_xll.RssMarket($A1404,"市場部名称"),"")</f>
        <v/>
      </c>
      <c r="D1404" s="55"/>
      <c r="E1404" s="55" t="str">
        <f>IFERROR(_xll.RssMarket($A1404,"前日比"),"")</f>
        <v/>
      </c>
      <c r="F1404" s="75" t="str">
        <f>IFERROR(_xll.RssMarket($A1404,"時価総額"),"")</f>
        <v/>
      </c>
      <c r="G1404" s="75" t="e">
        <f>T20D35746[[#This Row],[時価総額]]/T20D35746[[#This Row],[現在値]]</f>
        <v>#VALUE!</v>
      </c>
      <c r="H1404" s="20"/>
      <c r="I1404" s="38"/>
      <c r="J1404" s="20"/>
      <c r="K1404" s="33"/>
      <c r="N1404" s="89"/>
      <c r="O1404" s="125" t="e">
        <f>ROUND(
 ((IF(OR(R1404="",R1404&lt;=0),20,R1404)/20)
  *(L1404/15))
 /(IFERROR(IF(H1404&gt;0,H1404,15),15)/15)
 *100,0)</f>
        <v>#REF!</v>
      </c>
      <c r="P1404" s="125" t="e">
        <f>ROUND(((R1404/20)*(L1404/15)*(S1404/15)*(1+W1404/200))/(H1404/15)*100,0)</f>
        <v>#REF!</v>
      </c>
      <c r="Q1404" s="147" t="e">
        <f>T20D35746[[#This Row],[スコア⑤]]/T20D35746[[#This Row],[スコア③]]</f>
        <v>#REF!</v>
      </c>
      <c r="R1404" s="76" t="e">
        <f>#REF!+#REF!</f>
        <v>#REF!</v>
      </c>
      <c r="W1404" s="109" t="e">
        <f>(T20D35746[[#This Row],[現金及び預金（億）]]-T20D35746[[#This Row],[負債（億）]])/T20D35746[[#This Row],[総資産]]*100</f>
        <v>#DIV/0!</v>
      </c>
    </row>
    <row r="1405" spans="3:23" x14ac:dyDescent="0.25">
      <c r="C1405" s="71" t="str">
        <f>IFERROR(_xll.RssMarket($A1405,"市場部名称"),"")</f>
        <v/>
      </c>
      <c r="D1405" s="55"/>
      <c r="E1405" s="55" t="str">
        <f>IFERROR(_xll.RssMarket($A1405,"前日比"),"")</f>
        <v/>
      </c>
      <c r="F1405" s="75" t="str">
        <f>IFERROR(_xll.RssMarket($A1405,"時価総額"),"")</f>
        <v/>
      </c>
      <c r="G1405" s="75" t="e">
        <f>T20D35746[[#This Row],[時価総額]]/T20D35746[[#This Row],[現在値]]</f>
        <v>#VALUE!</v>
      </c>
      <c r="H1405" s="20"/>
      <c r="I1405" s="38"/>
      <c r="J1405" s="20"/>
      <c r="K1405" s="33"/>
      <c r="N1405" s="89"/>
      <c r="O1405" s="125" t="e">
        <f>ROUND(
 ((IF(OR(R1405="",R1405&lt;=0),20,R1405)/20)
  *(L1405/15))
 /(IFERROR(IF(H1405&gt;0,H1405,15),15)/15)
 *100,0)</f>
        <v>#REF!</v>
      </c>
      <c r="P1405" s="125" t="e">
        <f>ROUND(((R1405/20)*(L1405/15)*(S1405/15)*(1+W1405/200))/(H1405/15)*100,0)</f>
        <v>#REF!</v>
      </c>
      <c r="Q1405" s="147" t="e">
        <f>T20D35746[[#This Row],[スコア⑤]]/T20D35746[[#This Row],[スコア③]]</f>
        <v>#REF!</v>
      </c>
      <c r="R1405" s="76" t="e">
        <f>#REF!+#REF!</f>
        <v>#REF!</v>
      </c>
      <c r="W1405" s="109" t="e">
        <f>(T20D35746[[#This Row],[現金及び預金（億）]]-T20D35746[[#This Row],[負債（億）]])/T20D35746[[#This Row],[総資産]]*100</f>
        <v>#DIV/0!</v>
      </c>
    </row>
    <row r="1406" spans="3:23" x14ac:dyDescent="0.25">
      <c r="C1406" s="71" t="str">
        <f>IFERROR(_xll.RssMarket($A1406,"市場部名称"),"")</f>
        <v/>
      </c>
      <c r="D1406" s="55"/>
      <c r="E1406" s="55" t="str">
        <f>IFERROR(_xll.RssMarket($A1406,"前日比"),"")</f>
        <v/>
      </c>
      <c r="F1406" s="75" t="str">
        <f>IFERROR(_xll.RssMarket($A1406,"時価総額"),"")</f>
        <v/>
      </c>
      <c r="G1406" s="75" t="e">
        <f>T20D35746[[#This Row],[時価総額]]/T20D35746[[#This Row],[現在値]]</f>
        <v>#VALUE!</v>
      </c>
      <c r="H1406" s="20"/>
      <c r="I1406" s="38"/>
      <c r="J1406" s="20"/>
      <c r="K1406" s="33"/>
      <c r="N1406" s="89"/>
      <c r="O1406" s="125" t="e">
        <f>ROUND(
 ((IF(OR(R1406="",R1406&lt;=0),20,R1406)/20)
  *(L1406/15))
 /(IFERROR(IF(H1406&gt;0,H1406,15),15)/15)
 *100,0)</f>
        <v>#REF!</v>
      </c>
      <c r="P1406" s="125" t="e">
        <f>ROUND(((R1406/20)*(L1406/15)*(S1406/15)*(1+W1406/200))/(H1406/15)*100,0)</f>
        <v>#REF!</v>
      </c>
      <c r="Q1406" s="147" t="e">
        <f>T20D35746[[#This Row],[スコア⑤]]/T20D35746[[#This Row],[スコア③]]</f>
        <v>#REF!</v>
      </c>
      <c r="R1406" s="76" t="e">
        <f>#REF!+#REF!</f>
        <v>#REF!</v>
      </c>
      <c r="W1406" s="109" t="e">
        <f>(T20D35746[[#This Row],[現金及び預金（億）]]-T20D35746[[#This Row],[負債（億）]])/T20D35746[[#This Row],[総資産]]*100</f>
        <v>#DIV/0!</v>
      </c>
    </row>
    <row r="1407" spans="3:23" x14ac:dyDescent="0.25">
      <c r="C1407" s="71" t="str">
        <f>IFERROR(_xll.RssMarket($A1407,"市場部名称"),"")</f>
        <v/>
      </c>
      <c r="D1407" s="55"/>
      <c r="E1407" s="55" t="str">
        <f>IFERROR(_xll.RssMarket($A1407,"前日比"),"")</f>
        <v/>
      </c>
      <c r="F1407" s="75" t="str">
        <f>IFERROR(_xll.RssMarket($A1407,"時価総額"),"")</f>
        <v/>
      </c>
      <c r="G1407" s="75" t="e">
        <f>T20D35746[[#This Row],[時価総額]]/T20D35746[[#This Row],[現在値]]</f>
        <v>#VALUE!</v>
      </c>
      <c r="H1407" s="20"/>
      <c r="I1407" s="38"/>
      <c r="J1407" s="20"/>
      <c r="K1407" s="33"/>
      <c r="N1407" s="89"/>
      <c r="O1407" s="125" t="e">
        <f>ROUND(
 ((IF(OR(R1407="",R1407&lt;=0),20,R1407)/20)
  *(L1407/15))
 /(IFERROR(IF(H1407&gt;0,H1407,15),15)/15)
 *100,0)</f>
        <v>#REF!</v>
      </c>
      <c r="P1407" s="125" t="e">
        <f>ROUND(((R1407/20)*(L1407/15)*(S1407/15)*(1+W1407/200))/(H1407/15)*100,0)</f>
        <v>#REF!</v>
      </c>
      <c r="Q1407" s="147" t="e">
        <f>T20D35746[[#This Row],[スコア⑤]]/T20D35746[[#This Row],[スコア③]]</f>
        <v>#REF!</v>
      </c>
      <c r="R1407" s="76" t="e">
        <f>#REF!+#REF!</f>
        <v>#REF!</v>
      </c>
      <c r="W1407" s="109" t="e">
        <f>(T20D35746[[#This Row],[現金及び預金（億）]]-T20D35746[[#This Row],[負債（億）]])/T20D35746[[#This Row],[総資産]]*100</f>
        <v>#DIV/0!</v>
      </c>
    </row>
    <row r="1408" spans="3:23" x14ac:dyDescent="0.25">
      <c r="C1408" s="71" t="str">
        <f>IFERROR(_xll.RssMarket($A1408,"市場部名称"),"")</f>
        <v/>
      </c>
      <c r="D1408" s="55"/>
      <c r="E1408" s="55" t="str">
        <f>IFERROR(_xll.RssMarket($A1408,"前日比"),"")</f>
        <v/>
      </c>
      <c r="F1408" s="75" t="str">
        <f>IFERROR(_xll.RssMarket($A1408,"時価総額"),"")</f>
        <v/>
      </c>
      <c r="G1408" s="75" t="e">
        <f>T20D35746[[#This Row],[時価総額]]/T20D35746[[#This Row],[現在値]]</f>
        <v>#VALUE!</v>
      </c>
      <c r="H1408" s="20"/>
      <c r="I1408" s="38"/>
      <c r="J1408" s="20"/>
      <c r="K1408" s="33"/>
      <c r="N1408" s="89"/>
      <c r="O1408" s="125" t="e">
        <f>ROUND(
 ((IF(OR(R1408="",R1408&lt;=0),20,R1408)/20)
  *(L1408/15))
 /(IFERROR(IF(H1408&gt;0,H1408,15),15)/15)
 *100,0)</f>
        <v>#REF!</v>
      </c>
      <c r="P1408" s="125" t="e">
        <f>ROUND(((R1408/20)*(L1408/15)*(S1408/15)*(1+W1408/200))/(H1408/15)*100,0)</f>
        <v>#REF!</v>
      </c>
      <c r="Q1408" s="147" t="e">
        <f>T20D35746[[#This Row],[スコア⑤]]/T20D35746[[#This Row],[スコア③]]</f>
        <v>#REF!</v>
      </c>
      <c r="R1408" s="76" t="e">
        <f>#REF!+#REF!</f>
        <v>#REF!</v>
      </c>
      <c r="W1408" s="109" t="e">
        <f>(T20D35746[[#This Row],[現金及び預金（億）]]-T20D35746[[#This Row],[負債（億）]])/T20D35746[[#This Row],[総資産]]*100</f>
        <v>#DIV/0!</v>
      </c>
    </row>
    <row r="1409" spans="3:23" x14ac:dyDescent="0.25">
      <c r="C1409" s="71" t="str">
        <f>IFERROR(_xll.RssMarket($A1409,"市場部名称"),"")</f>
        <v/>
      </c>
      <c r="D1409" s="55"/>
      <c r="E1409" s="55" t="str">
        <f>IFERROR(_xll.RssMarket($A1409,"前日比"),"")</f>
        <v/>
      </c>
      <c r="F1409" s="75" t="str">
        <f>IFERROR(_xll.RssMarket($A1409,"時価総額"),"")</f>
        <v/>
      </c>
      <c r="G1409" s="75" t="e">
        <f>T20D35746[[#This Row],[時価総額]]/T20D35746[[#This Row],[現在値]]</f>
        <v>#VALUE!</v>
      </c>
      <c r="H1409" s="20"/>
      <c r="I1409" s="38"/>
      <c r="J1409" s="20"/>
      <c r="K1409" s="33"/>
      <c r="N1409" s="89"/>
      <c r="O1409" s="125" t="e">
        <f>ROUND(
 ((IF(OR(R1409="",R1409&lt;=0),20,R1409)/20)
  *(L1409/15))
 /(IFERROR(IF(H1409&gt;0,H1409,15),15)/15)
 *100,0)</f>
        <v>#REF!</v>
      </c>
      <c r="P1409" s="125" t="e">
        <f>ROUND(((R1409/20)*(L1409/15)*(S1409/15)*(1+W1409/200))/(H1409/15)*100,0)</f>
        <v>#REF!</v>
      </c>
      <c r="Q1409" s="147" t="e">
        <f>T20D35746[[#This Row],[スコア⑤]]/T20D35746[[#This Row],[スコア③]]</f>
        <v>#REF!</v>
      </c>
      <c r="R1409" s="76" t="e">
        <f>#REF!+#REF!</f>
        <v>#REF!</v>
      </c>
      <c r="W1409" s="109" t="e">
        <f>(T20D35746[[#This Row],[現金及び預金（億）]]-T20D35746[[#This Row],[負債（億）]])/T20D35746[[#This Row],[総資産]]*100</f>
        <v>#DIV/0!</v>
      </c>
    </row>
    <row r="1410" spans="3:23" x14ac:dyDescent="0.25">
      <c r="C1410" s="71" t="str">
        <f>IFERROR(_xll.RssMarket($A1410,"市場部名称"),"")</f>
        <v/>
      </c>
      <c r="D1410" s="55"/>
      <c r="E1410" s="55" t="str">
        <f>IFERROR(_xll.RssMarket($A1410,"前日比"),"")</f>
        <v/>
      </c>
      <c r="F1410" s="75" t="str">
        <f>IFERROR(_xll.RssMarket($A1410,"時価総額"),"")</f>
        <v/>
      </c>
      <c r="G1410" s="75" t="e">
        <f>T20D35746[[#This Row],[時価総額]]/T20D35746[[#This Row],[現在値]]</f>
        <v>#VALUE!</v>
      </c>
      <c r="H1410" s="20"/>
      <c r="I1410" s="38"/>
      <c r="J1410" s="20"/>
      <c r="K1410" s="33"/>
      <c r="N1410" s="89"/>
      <c r="O1410" s="125" t="e">
        <f>ROUND(
 ((IF(OR(R1410="",R1410&lt;=0),20,R1410)/20)
  *(L1410/15))
 /(IFERROR(IF(H1410&gt;0,H1410,15),15)/15)
 *100,0)</f>
        <v>#REF!</v>
      </c>
      <c r="P1410" s="125" t="e">
        <f>ROUND(((R1410/20)*(L1410/15)*(S1410/15)*(1+W1410/200))/(H1410/15)*100,0)</f>
        <v>#REF!</v>
      </c>
      <c r="Q1410" s="147" t="e">
        <f>T20D35746[[#This Row],[スコア⑤]]/T20D35746[[#This Row],[スコア③]]</f>
        <v>#REF!</v>
      </c>
      <c r="R1410" s="76" t="e">
        <f>#REF!+#REF!</f>
        <v>#REF!</v>
      </c>
      <c r="W1410" s="109" t="e">
        <f>(T20D35746[[#This Row],[現金及び預金（億）]]-T20D35746[[#This Row],[負債（億）]])/T20D35746[[#This Row],[総資産]]*100</f>
        <v>#DIV/0!</v>
      </c>
    </row>
    <row r="1411" spans="3:23" x14ac:dyDescent="0.25">
      <c r="C1411" s="71" t="str">
        <f>IFERROR(_xll.RssMarket($A1411,"市場部名称"),"")</f>
        <v/>
      </c>
      <c r="D1411" s="55"/>
      <c r="E1411" s="55" t="str">
        <f>IFERROR(_xll.RssMarket($A1411,"前日比"),"")</f>
        <v/>
      </c>
      <c r="F1411" s="75" t="str">
        <f>IFERROR(_xll.RssMarket($A1411,"時価総額"),"")</f>
        <v/>
      </c>
      <c r="G1411" s="75" t="e">
        <f>T20D35746[[#This Row],[時価総額]]/T20D35746[[#This Row],[現在値]]</f>
        <v>#VALUE!</v>
      </c>
      <c r="H1411" s="20"/>
      <c r="I1411" s="38"/>
      <c r="J1411" s="20"/>
      <c r="K1411" s="33"/>
      <c r="N1411" s="89"/>
      <c r="O1411" s="125" t="e">
        <f>ROUND(
 ((IF(OR(R1411="",R1411&lt;=0),20,R1411)/20)
  *(L1411/15))
 /(IFERROR(IF(H1411&gt;0,H1411,15),15)/15)
 *100,0)</f>
        <v>#REF!</v>
      </c>
      <c r="P1411" s="125" t="e">
        <f>ROUND(((R1411/20)*(L1411/15)*(S1411/15)*(1+W1411/200))/(H1411/15)*100,0)</f>
        <v>#REF!</v>
      </c>
      <c r="Q1411" s="147" t="e">
        <f>T20D35746[[#This Row],[スコア⑤]]/T20D35746[[#This Row],[スコア③]]</f>
        <v>#REF!</v>
      </c>
      <c r="R1411" s="76" t="e">
        <f>#REF!+#REF!</f>
        <v>#REF!</v>
      </c>
      <c r="W1411" s="109" t="e">
        <f>(T20D35746[[#This Row],[現金及び預金（億）]]-T20D35746[[#This Row],[負債（億）]])/T20D35746[[#This Row],[総資産]]*100</f>
        <v>#DIV/0!</v>
      </c>
    </row>
    <row r="1412" spans="3:23" x14ac:dyDescent="0.25">
      <c r="C1412" s="71" t="str">
        <f>IFERROR(_xll.RssMarket($A1412,"市場部名称"),"")</f>
        <v/>
      </c>
      <c r="D1412" s="55"/>
      <c r="E1412" s="55" t="str">
        <f>IFERROR(_xll.RssMarket($A1412,"前日比"),"")</f>
        <v/>
      </c>
      <c r="F1412" s="75" t="str">
        <f>IFERROR(_xll.RssMarket($A1412,"時価総額"),"")</f>
        <v/>
      </c>
      <c r="G1412" s="75" t="e">
        <f>T20D35746[[#This Row],[時価総額]]/T20D35746[[#This Row],[現在値]]</f>
        <v>#VALUE!</v>
      </c>
      <c r="H1412" s="20"/>
      <c r="I1412" s="38"/>
      <c r="J1412" s="20"/>
      <c r="K1412" s="33"/>
      <c r="N1412" s="89"/>
      <c r="O1412" s="125" t="e">
        <f>ROUND(
 ((IF(OR(R1412="",R1412&lt;=0),20,R1412)/20)
  *(L1412/15))
 /(IFERROR(IF(H1412&gt;0,H1412,15),15)/15)
 *100,0)</f>
        <v>#REF!</v>
      </c>
      <c r="P1412" s="125" t="e">
        <f>ROUND(((R1412/20)*(L1412/15)*(S1412/15)*(1+W1412/200))/(H1412/15)*100,0)</f>
        <v>#REF!</v>
      </c>
      <c r="Q1412" s="147" t="e">
        <f>T20D35746[[#This Row],[スコア⑤]]/T20D35746[[#This Row],[スコア③]]</f>
        <v>#REF!</v>
      </c>
      <c r="R1412" s="76" t="e">
        <f>#REF!+#REF!</f>
        <v>#REF!</v>
      </c>
      <c r="W1412" s="109" t="e">
        <f>(T20D35746[[#This Row],[現金及び預金（億）]]-T20D35746[[#This Row],[負債（億）]])/T20D35746[[#This Row],[総資産]]*100</f>
        <v>#DIV/0!</v>
      </c>
    </row>
    <row r="1413" spans="3:23" x14ac:dyDescent="0.25">
      <c r="C1413" s="71" t="str">
        <f>IFERROR(_xll.RssMarket($A1413,"市場部名称"),"")</f>
        <v/>
      </c>
      <c r="D1413" s="55"/>
      <c r="E1413" s="55" t="str">
        <f>IFERROR(_xll.RssMarket($A1413,"前日比"),"")</f>
        <v/>
      </c>
      <c r="F1413" s="75" t="str">
        <f>IFERROR(_xll.RssMarket($A1413,"時価総額"),"")</f>
        <v/>
      </c>
      <c r="G1413" s="75" t="e">
        <f>T20D35746[[#This Row],[時価総額]]/T20D35746[[#This Row],[現在値]]</f>
        <v>#VALUE!</v>
      </c>
      <c r="H1413" s="20"/>
      <c r="I1413" s="38"/>
      <c r="J1413" s="20"/>
      <c r="K1413" s="33"/>
      <c r="N1413" s="89"/>
      <c r="O1413" s="125" t="e">
        <f>ROUND(
 ((IF(OR(R1413="",R1413&lt;=0),20,R1413)/20)
  *(L1413/15))
 /(IFERROR(IF(H1413&gt;0,H1413,15),15)/15)
 *100,0)</f>
        <v>#REF!</v>
      </c>
      <c r="P1413" s="125" t="e">
        <f>ROUND(((R1413/20)*(L1413/15)*(S1413/15)*(1+W1413/200))/(H1413/15)*100,0)</f>
        <v>#REF!</v>
      </c>
      <c r="Q1413" s="147" t="e">
        <f>T20D35746[[#This Row],[スコア⑤]]/T20D35746[[#This Row],[スコア③]]</f>
        <v>#REF!</v>
      </c>
      <c r="R1413" s="76" t="e">
        <f>#REF!+#REF!</f>
        <v>#REF!</v>
      </c>
      <c r="W1413" s="109" t="e">
        <f>(T20D35746[[#This Row],[現金及び預金（億）]]-T20D35746[[#This Row],[負債（億）]])/T20D35746[[#This Row],[総資産]]*100</f>
        <v>#DIV/0!</v>
      </c>
    </row>
    <row r="1414" spans="3:23" x14ac:dyDescent="0.25">
      <c r="C1414" s="71" t="str">
        <f>IFERROR(_xll.RssMarket($A1414,"市場部名称"),"")</f>
        <v/>
      </c>
      <c r="D1414" s="55"/>
      <c r="E1414" s="55" t="str">
        <f>IFERROR(_xll.RssMarket($A1414,"前日比"),"")</f>
        <v/>
      </c>
      <c r="F1414" s="75" t="str">
        <f>IFERROR(_xll.RssMarket($A1414,"時価総額"),"")</f>
        <v/>
      </c>
      <c r="G1414" s="75" t="e">
        <f>T20D35746[[#This Row],[時価総額]]/T20D35746[[#This Row],[現在値]]</f>
        <v>#VALUE!</v>
      </c>
      <c r="H1414" s="20"/>
      <c r="I1414" s="38"/>
      <c r="J1414" s="20"/>
      <c r="K1414" s="33"/>
      <c r="N1414" s="89"/>
      <c r="O1414" s="125" t="e">
        <f>ROUND(
 ((IF(OR(R1414="",R1414&lt;=0),20,R1414)/20)
  *(L1414/15))
 /(IFERROR(IF(H1414&gt;0,H1414,15),15)/15)
 *100,0)</f>
        <v>#REF!</v>
      </c>
      <c r="P1414" s="125" t="e">
        <f>ROUND(((R1414/20)*(L1414/15)*(S1414/15)*(1+W1414/200))/(H1414/15)*100,0)</f>
        <v>#REF!</v>
      </c>
      <c r="Q1414" s="147" t="e">
        <f>T20D35746[[#This Row],[スコア⑤]]/T20D35746[[#This Row],[スコア③]]</f>
        <v>#REF!</v>
      </c>
      <c r="R1414" s="76" t="e">
        <f>#REF!+#REF!</f>
        <v>#REF!</v>
      </c>
      <c r="W1414" s="109" t="e">
        <f>(T20D35746[[#This Row],[現金及び預金（億）]]-T20D35746[[#This Row],[負債（億）]])/T20D35746[[#This Row],[総資産]]*100</f>
        <v>#DIV/0!</v>
      </c>
    </row>
    <row r="1415" spans="3:23" x14ac:dyDescent="0.25">
      <c r="C1415" s="71" t="str">
        <f>IFERROR(_xll.RssMarket($A1415,"市場部名称"),"")</f>
        <v/>
      </c>
      <c r="D1415" s="55"/>
      <c r="E1415" s="55" t="str">
        <f>IFERROR(_xll.RssMarket($A1415,"前日比"),"")</f>
        <v/>
      </c>
      <c r="F1415" s="75" t="str">
        <f>IFERROR(_xll.RssMarket($A1415,"時価総額"),"")</f>
        <v/>
      </c>
      <c r="G1415" s="75" t="e">
        <f>T20D35746[[#This Row],[時価総額]]/T20D35746[[#This Row],[現在値]]</f>
        <v>#VALUE!</v>
      </c>
      <c r="H1415" s="20"/>
      <c r="I1415" s="38"/>
      <c r="J1415" s="20"/>
      <c r="K1415" s="33"/>
      <c r="N1415" s="89"/>
      <c r="O1415" s="125" t="e">
        <f>ROUND(
 ((IF(OR(R1415="",R1415&lt;=0),20,R1415)/20)
  *(L1415/15))
 /(IFERROR(IF(H1415&gt;0,H1415,15),15)/15)
 *100,0)</f>
        <v>#REF!</v>
      </c>
      <c r="P1415" s="125" t="e">
        <f>ROUND(((R1415/20)*(L1415/15)*(S1415/15)*(1+W1415/200))/(H1415/15)*100,0)</f>
        <v>#REF!</v>
      </c>
      <c r="Q1415" s="147" t="e">
        <f>T20D35746[[#This Row],[スコア⑤]]/T20D35746[[#This Row],[スコア③]]</f>
        <v>#REF!</v>
      </c>
      <c r="R1415" s="76" t="e">
        <f>#REF!+#REF!</f>
        <v>#REF!</v>
      </c>
      <c r="W1415" s="109" t="e">
        <f>(T20D35746[[#This Row],[現金及び預金（億）]]-T20D35746[[#This Row],[負債（億）]])/T20D35746[[#This Row],[総資産]]*100</f>
        <v>#DIV/0!</v>
      </c>
    </row>
    <row r="1416" spans="3:23" x14ac:dyDescent="0.25">
      <c r="C1416" s="71" t="str">
        <f>IFERROR(_xll.RssMarket($A1416,"市場部名称"),"")</f>
        <v/>
      </c>
      <c r="D1416" s="55"/>
      <c r="E1416" s="55" t="str">
        <f>IFERROR(_xll.RssMarket($A1416,"前日比"),"")</f>
        <v/>
      </c>
      <c r="F1416" s="75" t="str">
        <f>IFERROR(_xll.RssMarket($A1416,"時価総額"),"")</f>
        <v/>
      </c>
      <c r="G1416" s="75" t="e">
        <f>T20D35746[[#This Row],[時価総額]]/T20D35746[[#This Row],[現在値]]</f>
        <v>#VALUE!</v>
      </c>
      <c r="H1416" s="20"/>
      <c r="I1416" s="38"/>
      <c r="J1416" s="20"/>
      <c r="K1416" s="33"/>
      <c r="N1416" s="89"/>
      <c r="O1416" s="125" t="e">
        <f>ROUND(
 ((IF(OR(R1416="",R1416&lt;=0),20,R1416)/20)
  *(L1416/15))
 /(IFERROR(IF(H1416&gt;0,H1416,15),15)/15)
 *100,0)</f>
        <v>#REF!</v>
      </c>
      <c r="P1416" s="125" t="e">
        <f>ROUND(((R1416/20)*(L1416/15)*(S1416/15)*(1+W1416/200))/(H1416/15)*100,0)</f>
        <v>#REF!</v>
      </c>
      <c r="Q1416" s="147" t="e">
        <f>T20D35746[[#This Row],[スコア⑤]]/T20D35746[[#This Row],[スコア③]]</f>
        <v>#REF!</v>
      </c>
      <c r="R1416" s="76" t="e">
        <f>#REF!+#REF!</f>
        <v>#REF!</v>
      </c>
      <c r="W1416" s="109" t="e">
        <f>(T20D35746[[#This Row],[現金及び預金（億）]]-T20D35746[[#This Row],[負債（億）]])/T20D35746[[#This Row],[総資産]]*100</f>
        <v>#DIV/0!</v>
      </c>
    </row>
    <row r="1417" spans="3:23" x14ac:dyDescent="0.25">
      <c r="C1417" s="71" t="str">
        <f>IFERROR(_xll.RssMarket($A1417,"市場部名称"),"")</f>
        <v/>
      </c>
      <c r="D1417" s="55"/>
      <c r="E1417" s="55" t="str">
        <f>IFERROR(_xll.RssMarket($A1417,"前日比"),"")</f>
        <v/>
      </c>
      <c r="F1417" s="75" t="str">
        <f>IFERROR(_xll.RssMarket($A1417,"時価総額"),"")</f>
        <v/>
      </c>
      <c r="G1417" s="75" t="e">
        <f>T20D35746[[#This Row],[時価総額]]/T20D35746[[#This Row],[現在値]]</f>
        <v>#VALUE!</v>
      </c>
      <c r="H1417" s="20"/>
      <c r="I1417" s="38"/>
      <c r="J1417" s="20"/>
      <c r="K1417" s="33"/>
      <c r="N1417" s="89"/>
      <c r="O1417" s="125" t="e">
        <f>ROUND(
 ((IF(OR(R1417="",R1417&lt;=0),20,R1417)/20)
  *(L1417/15))
 /(IFERROR(IF(H1417&gt;0,H1417,15),15)/15)
 *100,0)</f>
        <v>#REF!</v>
      </c>
      <c r="P1417" s="125" t="e">
        <f>ROUND(((R1417/20)*(L1417/15)*(S1417/15)*(1+W1417/200))/(H1417/15)*100,0)</f>
        <v>#REF!</v>
      </c>
      <c r="Q1417" s="147" t="e">
        <f>T20D35746[[#This Row],[スコア⑤]]/T20D35746[[#This Row],[スコア③]]</f>
        <v>#REF!</v>
      </c>
      <c r="R1417" s="76" t="e">
        <f>#REF!+#REF!</f>
        <v>#REF!</v>
      </c>
      <c r="W1417" s="109" t="e">
        <f>(T20D35746[[#This Row],[現金及び預金（億）]]-T20D35746[[#This Row],[負債（億）]])/T20D35746[[#This Row],[総資産]]*100</f>
        <v>#DIV/0!</v>
      </c>
    </row>
    <row r="1418" spans="3:23" x14ac:dyDescent="0.25">
      <c r="C1418" s="71" t="str">
        <f>IFERROR(_xll.RssMarket($A1418,"市場部名称"),"")</f>
        <v/>
      </c>
      <c r="D1418" s="55"/>
      <c r="E1418" s="55" t="str">
        <f>IFERROR(_xll.RssMarket($A1418,"前日比"),"")</f>
        <v/>
      </c>
      <c r="F1418" s="75" t="str">
        <f>IFERROR(_xll.RssMarket($A1418,"時価総額"),"")</f>
        <v/>
      </c>
      <c r="G1418" s="75" t="e">
        <f>T20D35746[[#This Row],[時価総額]]/T20D35746[[#This Row],[現在値]]</f>
        <v>#VALUE!</v>
      </c>
      <c r="H1418" s="20"/>
      <c r="I1418" s="38"/>
      <c r="J1418" s="20"/>
      <c r="K1418" s="33"/>
      <c r="N1418" s="89"/>
      <c r="O1418" s="125" t="e">
        <f>ROUND(
 ((IF(OR(R1418="",R1418&lt;=0),20,R1418)/20)
  *(L1418/15))
 /(IFERROR(IF(H1418&gt;0,H1418,15),15)/15)
 *100,0)</f>
        <v>#REF!</v>
      </c>
      <c r="P1418" s="125" t="e">
        <f>ROUND(((R1418/20)*(L1418/15)*(S1418/15)*(1+W1418/200))/(H1418/15)*100,0)</f>
        <v>#REF!</v>
      </c>
      <c r="Q1418" s="147" t="e">
        <f>T20D35746[[#This Row],[スコア⑤]]/T20D35746[[#This Row],[スコア③]]</f>
        <v>#REF!</v>
      </c>
      <c r="R1418" s="76" t="e">
        <f>#REF!+#REF!</f>
        <v>#REF!</v>
      </c>
      <c r="W1418" s="109" t="e">
        <f>(T20D35746[[#This Row],[現金及び預金（億）]]-T20D35746[[#This Row],[負債（億）]])/T20D35746[[#This Row],[総資産]]*100</f>
        <v>#DIV/0!</v>
      </c>
    </row>
    <row r="1419" spans="3:23" x14ac:dyDescent="0.25">
      <c r="C1419" s="71" t="str">
        <f>IFERROR(_xll.RssMarket($A1419,"市場部名称"),"")</f>
        <v/>
      </c>
      <c r="D1419" s="55"/>
      <c r="E1419" s="55" t="str">
        <f>IFERROR(_xll.RssMarket($A1419,"前日比"),"")</f>
        <v/>
      </c>
      <c r="F1419" s="75" t="str">
        <f>IFERROR(_xll.RssMarket($A1419,"時価総額"),"")</f>
        <v/>
      </c>
      <c r="G1419" s="75" t="e">
        <f>T20D35746[[#This Row],[時価総額]]/T20D35746[[#This Row],[現在値]]</f>
        <v>#VALUE!</v>
      </c>
      <c r="H1419" s="20"/>
      <c r="I1419" s="38"/>
      <c r="J1419" s="20"/>
      <c r="K1419" s="33"/>
      <c r="N1419" s="89"/>
      <c r="O1419" s="125" t="e">
        <f>ROUND(
 ((IF(OR(R1419="",R1419&lt;=0),20,R1419)/20)
  *(L1419/15))
 /(IFERROR(IF(H1419&gt;0,H1419,15),15)/15)
 *100,0)</f>
        <v>#REF!</v>
      </c>
      <c r="P1419" s="125" t="e">
        <f>ROUND(((R1419/20)*(L1419/15)*(S1419/15)*(1+W1419/200))/(H1419/15)*100,0)</f>
        <v>#REF!</v>
      </c>
      <c r="Q1419" s="147" t="e">
        <f>T20D35746[[#This Row],[スコア⑤]]/T20D35746[[#This Row],[スコア③]]</f>
        <v>#REF!</v>
      </c>
      <c r="R1419" s="76" t="e">
        <f>#REF!+#REF!</f>
        <v>#REF!</v>
      </c>
      <c r="W1419" s="109" t="e">
        <f>(T20D35746[[#This Row],[現金及び預金（億）]]-T20D35746[[#This Row],[負債（億）]])/T20D35746[[#This Row],[総資産]]*100</f>
        <v>#DIV/0!</v>
      </c>
    </row>
    <row r="1420" spans="3:23" x14ac:dyDescent="0.25">
      <c r="C1420" s="71" t="str">
        <f>IFERROR(_xll.RssMarket($A1420,"市場部名称"),"")</f>
        <v/>
      </c>
      <c r="D1420" s="55"/>
      <c r="E1420" s="55" t="str">
        <f>IFERROR(_xll.RssMarket($A1420,"前日比"),"")</f>
        <v/>
      </c>
      <c r="F1420" s="75" t="str">
        <f>IFERROR(_xll.RssMarket($A1420,"時価総額"),"")</f>
        <v/>
      </c>
      <c r="G1420" s="75" t="e">
        <f>T20D35746[[#This Row],[時価総額]]/T20D35746[[#This Row],[現在値]]</f>
        <v>#VALUE!</v>
      </c>
      <c r="H1420" s="20"/>
      <c r="I1420" s="38"/>
      <c r="J1420" s="20"/>
      <c r="K1420" s="33"/>
      <c r="N1420" s="89"/>
      <c r="O1420" s="125" t="e">
        <f>ROUND(
 ((IF(OR(R1420="",R1420&lt;=0),20,R1420)/20)
  *(L1420/15))
 /(IFERROR(IF(H1420&gt;0,H1420,15),15)/15)
 *100,0)</f>
        <v>#REF!</v>
      </c>
      <c r="P1420" s="125" t="e">
        <f>ROUND(((R1420/20)*(L1420/15)*(S1420/15)*(1+W1420/200))/(H1420/15)*100,0)</f>
        <v>#REF!</v>
      </c>
      <c r="Q1420" s="147" t="e">
        <f>T20D35746[[#This Row],[スコア⑤]]/T20D35746[[#This Row],[スコア③]]</f>
        <v>#REF!</v>
      </c>
      <c r="R1420" s="76" t="e">
        <f>#REF!+#REF!</f>
        <v>#REF!</v>
      </c>
      <c r="W1420" s="109" t="e">
        <f>(T20D35746[[#This Row],[現金及び預金（億）]]-T20D35746[[#This Row],[負債（億）]])/T20D35746[[#This Row],[総資産]]*100</f>
        <v>#DIV/0!</v>
      </c>
    </row>
    <row r="1421" spans="3:23" x14ac:dyDescent="0.25">
      <c r="C1421" s="71" t="str">
        <f>IFERROR(_xll.RssMarket($A1421,"市場部名称"),"")</f>
        <v/>
      </c>
      <c r="D1421" s="55"/>
      <c r="E1421" s="55" t="str">
        <f>IFERROR(_xll.RssMarket($A1421,"前日比"),"")</f>
        <v/>
      </c>
      <c r="F1421" s="75" t="str">
        <f>IFERROR(_xll.RssMarket($A1421,"時価総額"),"")</f>
        <v/>
      </c>
      <c r="G1421" s="75" t="e">
        <f>T20D35746[[#This Row],[時価総額]]/T20D35746[[#This Row],[現在値]]</f>
        <v>#VALUE!</v>
      </c>
      <c r="H1421" s="20"/>
      <c r="I1421" s="38"/>
      <c r="J1421" s="20"/>
      <c r="K1421" s="33"/>
      <c r="N1421" s="89"/>
      <c r="O1421" s="125" t="e">
        <f>ROUND(
 ((IF(OR(R1421="",R1421&lt;=0),20,R1421)/20)
  *(L1421/15))
 /(IFERROR(IF(H1421&gt;0,H1421,15),15)/15)
 *100,0)</f>
        <v>#REF!</v>
      </c>
      <c r="P1421" s="125" t="e">
        <f>ROUND(((R1421/20)*(L1421/15)*(S1421/15)*(1+W1421/200))/(H1421/15)*100,0)</f>
        <v>#REF!</v>
      </c>
      <c r="Q1421" s="147" t="e">
        <f>T20D35746[[#This Row],[スコア⑤]]/T20D35746[[#This Row],[スコア③]]</f>
        <v>#REF!</v>
      </c>
      <c r="R1421" s="76" t="e">
        <f>#REF!+#REF!</f>
        <v>#REF!</v>
      </c>
      <c r="W1421" s="109" t="e">
        <f>(T20D35746[[#This Row],[現金及び預金（億）]]-T20D35746[[#This Row],[負債（億）]])/T20D35746[[#This Row],[総資産]]*100</f>
        <v>#DIV/0!</v>
      </c>
    </row>
    <row r="1422" spans="3:23" x14ac:dyDescent="0.25">
      <c r="C1422" s="71" t="str">
        <f>IFERROR(_xll.RssMarket($A1422,"市場部名称"),"")</f>
        <v/>
      </c>
      <c r="D1422" s="55"/>
      <c r="E1422" s="55" t="str">
        <f>IFERROR(_xll.RssMarket($A1422,"前日比"),"")</f>
        <v/>
      </c>
      <c r="F1422" s="75" t="str">
        <f>IFERROR(_xll.RssMarket($A1422,"時価総額"),"")</f>
        <v/>
      </c>
      <c r="G1422" s="75" t="e">
        <f>T20D35746[[#This Row],[時価総額]]/T20D35746[[#This Row],[現在値]]</f>
        <v>#VALUE!</v>
      </c>
      <c r="H1422" s="20"/>
      <c r="I1422" s="38"/>
      <c r="J1422" s="20"/>
      <c r="K1422" s="33"/>
      <c r="N1422" s="89"/>
      <c r="O1422" s="125" t="e">
        <f>ROUND(
 ((IF(OR(R1422="",R1422&lt;=0),20,R1422)/20)
  *(L1422/15))
 /(IFERROR(IF(H1422&gt;0,H1422,15),15)/15)
 *100,0)</f>
        <v>#REF!</v>
      </c>
      <c r="P1422" s="125" t="e">
        <f>ROUND(((R1422/20)*(L1422/15)*(S1422/15)*(1+W1422/200))/(H1422/15)*100,0)</f>
        <v>#REF!</v>
      </c>
      <c r="Q1422" s="147" t="e">
        <f>T20D35746[[#This Row],[スコア⑤]]/T20D35746[[#This Row],[スコア③]]</f>
        <v>#REF!</v>
      </c>
      <c r="R1422" s="76" t="e">
        <f>#REF!+#REF!</f>
        <v>#REF!</v>
      </c>
      <c r="W1422" s="109" t="e">
        <f>(T20D35746[[#This Row],[現金及び預金（億）]]-T20D35746[[#This Row],[負債（億）]])/T20D35746[[#This Row],[総資産]]*100</f>
        <v>#DIV/0!</v>
      </c>
    </row>
    <row r="1423" spans="3:23" x14ac:dyDescent="0.25">
      <c r="C1423" s="71" t="str">
        <f>IFERROR(_xll.RssMarket($A1423,"市場部名称"),"")</f>
        <v/>
      </c>
      <c r="D1423" s="55"/>
      <c r="E1423" s="55" t="str">
        <f>IFERROR(_xll.RssMarket($A1423,"前日比"),"")</f>
        <v/>
      </c>
      <c r="F1423" s="75" t="str">
        <f>IFERROR(_xll.RssMarket($A1423,"時価総額"),"")</f>
        <v/>
      </c>
      <c r="G1423" s="75" t="e">
        <f>T20D35746[[#This Row],[時価総額]]/T20D35746[[#This Row],[現在値]]</f>
        <v>#VALUE!</v>
      </c>
      <c r="H1423" s="20"/>
      <c r="I1423" s="38"/>
      <c r="J1423" s="20"/>
      <c r="K1423" s="33"/>
      <c r="N1423" s="89"/>
      <c r="O1423" s="125" t="e">
        <f>ROUND(
 ((IF(OR(R1423="",R1423&lt;=0),20,R1423)/20)
  *(L1423/15))
 /(IFERROR(IF(H1423&gt;0,H1423,15),15)/15)
 *100,0)</f>
        <v>#REF!</v>
      </c>
      <c r="P1423" s="125" t="e">
        <f>ROUND(((R1423/20)*(L1423/15)*(S1423/15)*(1+W1423/200))/(H1423/15)*100,0)</f>
        <v>#REF!</v>
      </c>
      <c r="Q1423" s="147" t="e">
        <f>T20D35746[[#This Row],[スコア⑤]]/T20D35746[[#This Row],[スコア③]]</f>
        <v>#REF!</v>
      </c>
      <c r="R1423" s="76" t="e">
        <f>#REF!+#REF!</f>
        <v>#REF!</v>
      </c>
      <c r="W1423" s="109" t="e">
        <f>(T20D35746[[#This Row],[現金及び預金（億）]]-T20D35746[[#This Row],[負債（億）]])/T20D35746[[#This Row],[総資産]]*100</f>
        <v>#DIV/0!</v>
      </c>
    </row>
    <row r="1424" spans="3:23" x14ac:dyDescent="0.25">
      <c r="C1424" s="71" t="str">
        <f>IFERROR(_xll.RssMarket($A1424,"市場部名称"),"")</f>
        <v/>
      </c>
      <c r="D1424" s="55"/>
      <c r="E1424" s="55" t="str">
        <f>IFERROR(_xll.RssMarket($A1424,"前日比"),"")</f>
        <v/>
      </c>
      <c r="F1424" s="75" t="str">
        <f>IFERROR(_xll.RssMarket($A1424,"時価総額"),"")</f>
        <v/>
      </c>
      <c r="G1424" s="75" t="e">
        <f>T20D35746[[#This Row],[時価総額]]/T20D35746[[#This Row],[現在値]]</f>
        <v>#VALUE!</v>
      </c>
      <c r="H1424" s="20"/>
      <c r="I1424" s="38"/>
      <c r="J1424" s="20"/>
      <c r="K1424" s="33"/>
      <c r="N1424" s="89"/>
      <c r="O1424" s="125" t="e">
        <f>ROUND(
 ((IF(OR(R1424="",R1424&lt;=0),20,R1424)/20)
  *(L1424/15))
 /(IFERROR(IF(H1424&gt;0,H1424,15),15)/15)
 *100,0)</f>
        <v>#REF!</v>
      </c>
      <c r="P1424" s="125" t="e">
        <f>ROUND(((R1424/20)*(L1424/15)*(S1424/15)*(1+W1424/200))/(H1424/15)*100,0)</f>
        <v>#REF!</v>
      </c>
      <c r="Q1424" s="147" t="e">
        <f>T20D35746[[#This Row],[スコア⑤]]/T20D35746[[#This Row],[スコア③]]</f>
        <v>#REF!</v>
      </c>
      <c r="R1424" s="76" t="e">
        <f>#REF!+#REF!</f>
        <v>#REF!</v>
      </c>
      <c r="W1424" s="109" t="e">
        <f>(T20D35746[[#This Row],[現金及び預金（億）]]-T20D35746[[#This Row],[負債（億）]])/T20D35746[[#This Row],[総資産]]*100</f>
        <v>#DIV/0!</v>
      </c>
    </row>
    <row r="1425" spans="3:23" x14ac:dyDescent="0.25">
      <c r="C1425" s="71" t="str">
        <f>IFERROR(_xll.RssMarket($A1425,"市場部名称"),"")</f>
        <v/>
      </c>
      <c r="D1425" s="55"/>
      <c r="E1425" s="55" t="str">
        <f>IFERROR(_xll.RssMarket($A1425,"前日比"),"")</f>
        <v/>
      </c>
      <c r="F1425" s="75" t="str">
        <f>IFERROR(_xll.RssMarket($A1425,"時価総額"),"")</f>
        <v/>
      </c>
      <c r="G1425" s="75" t="e">
        <f>T20D35746[[#This Row],[時価総額]]/T20D35746[[#This Row],[現在値]]</f>
        <v>#VALUE!</v>
      </c>
      <c r="H1425" s="20"/>
      <c r="I1425" s="38"/>
      <c r="J1425" s="20"/>
      <c r="K1425" s="33"/>
      <c r="N1425" s="89"/>
      <c r="O1425" s="125" t="e">
        <f>ROUND(
 ((IF(OR(R1425="",R1425&lt;=0),20,R1425)/20)
  *(L1425/15))
 /(IFERROR(IF(H1425&gt;0,H1425,15),15)/15)
 *100,0)</f>
        <v>#REF!</v>
      </c>
      <c r="P1425" s="125" t="e">
        <f>ROUND(((R1425/20)*(L1425/15)*(S1425/15)*(1+W1425/200))/(H1425/15)*100,0)</f>
        <v>#REF!</v>
      </c>
      <c r="Q1425" s="147" t="e">
        <f>T20D35746[[#This Row],[スコア⑤]]/T20D35746[[#This Row],[スコア③]]</f>
        <v>#REF!</v>
      </c>
      <c r="R1425" s="76" t="e">
        <f>#REF!+#REF!</f>
        <v>#REF!</v>
      </c>
      <c r="W1425" s="109" t="e">
        <f>(T20D35746[[#This Row],[現金及び預金（億）]]-T20D35746[[#This Row],[負債（億）]])/T20D35746[[#This Row],[総資産]]*100</f>
        <v>#DIV/0!</v>
      </c>
    </row>
    <row r="1426" spans="3:23" x14ac:dyDescent="0.25">
      <c r="C1426" s="71" t="str">
        <f>IFERROR(_xll.RssMarket($A1426,"市場部名称"),"")</f>
        <v/>
      </c>
      <c r="D1426" s="55"/>
      <c r="E1426" s="55" t="str">
        <f>IFERROR(_xll.RssMarket($A1426,"前日比"),"")</f>
        <v/>
      </c>
      <c r="F1426" s="75" t="str">
        <f>IFERROR(_xll.RssMarket($A1426,"時価総額"),"")</f>
        <v/>
      </c>
      <c r="G1426" s="75" t="e">
        <f>T20D35746[[#This Row],[時価総額]]/T20D35746[[#This Row],[現在値]]</f>
        <v>#VALUE!</v>
      </c>
      <c r="H1426" s="20"/>
      <c r="I1426" s="38"/>
      <c r="J1426" s="20"/>
      <c r="K1426" s="33"/>
      <c r="N1426" s="89"/>
      <c r="O1426" s="125" t="e">
        <f>ROUND(
 ((IF(OR(R1426="",R1426&lt;=0),20,R1426)/20)
  *(L1426/15))
 /(IFERROR(IF(H1426&gt;0,H1426,15),15)/15)
 *100,0)</f>
        <v>#REF!</v>
      </c>
      <c r="P1426" s="125" t="e">
        <f>ROUND(((R1426/20)*(L1426/15)*(S1426/15)*(1+W1426/200))/(H1426/15)*100,0)</f>
        <v>#REF!</v>
      </c>
      <c r="Q1426" s="147" t="e">
        <f>T20D35746[[#This Row],[スコア⑤]]/T20D35746[[#This Row],[スコア③]]</f>
        <v>#REF!</v>
      </c>
      <c r="R1426" s="76" t="e">
        <f>#REF!+#REF!</f>
        <v>#REF!</v>
      </c>
      <c r="W1426" s="109" t="e">
        <f>(T20D35746[[#This Row],[現金及び預金（億）]]-T20D35746[[#This Row],[負債（億）]])/T20D35746[[#This Row],[総資産]]*100</f>
        <v>#DIV/0!</v>
      </c>
    </row>
    <row r="1427" spans="3:23" x14ac:dyDescent="0.25">
      <c r="C1427" s="71" t="str">
        <f>IFERROR(_xll.RssMarket($A1427,"市場部名称"),"")</f>
        <v/>
      </c>
      <c r="D1427" s="55"/>
      <c r="E1427" s="55" t="str">
        <f>IFERROR(_xll.RssMarket($A1427,"前日比"),"")</f>
        <v/>
      </c>
      <c r="F1427" s="75" t="str">
        <f>IFERROR(_xll.RssMarket($A1427,"時価総額"),"")</f>
        <v/>
      </c>
      <c r="G1427" s="75" t="e">
        <f>T20D35746[[#This Row],[時価総額]]/T20D35746[[#This Row],[現在値]]</f>
        <v>#VALUE!</v>
      </c>
      <c r="H1427" s="20"/>
      <c r="I1427" s="38"/>
      <c r="J1427" s="20"/>
      <c r="K1427" s="33"/>
      <c r="N1427" s="89"/>
      <c r="O1427" s="125" t="e">
        <f>ROUND(
 ((IF(OR(R1427="",R1427&lt;=0),20,R1427)/20)
  *(L1427/15))
 /(IFERROR(IF(H1427&gt;0,H1427,15),15)/15)
 *100,0)</f>
        <v>#REF!</v>
      </c>
      <c r="P1427" s="125" t="e">
        <f>ROUND(((R1427/20)*(L1427/15)*(S1427/15)*(1+W1427/200))/(H1427/15)*100,0)</f>
        <v>#REF!</v>
      </c>
      <c r="Q1427" s="147" t="e">
        <f>T20D35746[[#This Row],[スコア⑤]]/T20D35746[[#This Row],[スコア③]]</f>
        <v>#REF!</v>
      </c>
      <c r="R1427" s="76" t="e">
        <f>#REF!+#REF!</f>
        <v>#REF!</v>
      </c>
      <c r="W1427" s="109" t="e">
        <f>(T20D35746[[#This Row],[現金及び預金（億）]]-T20D35746[[#This Row],[負債（億）]])/T20D35746[[#This Row],[総資産]]*100</f>
        <v>#DIV/0!</v>
      </c>
    </row>
    <row r="1428" spans="3:23" x14ac:dyDescent="0.25">
      <c r="C1428" s="71" t="str">
        <f>IFERROR(_xll.RssMarket($A1428,"市場部名称"),"")</f>
        <v/>
      </c>
      <c r="D1428" s="55"/>
      <c r="E1428" s="55" t="str">
        <f>IFERROR(_xll.RssMarket($A1428,"前日比"),"")</f>
        <v/>
      </c>
      <c r="F1428" s="75" t="str">
        <f>IFERROR(_xll.RssMarket($A1428,"時価総額"),"")</f>
        <v/>
      </c>
      <c r="G1428" s="75" t="e">
        <f>T20D35746[[#This Row],[時価総額]]/T20D35746[[#This Row],[現在値]]</f>
        <v>#VALUE!</v>
      </c>
      <c r="H1428" s="20"/>
      <c r="I1428" s="38"/>
      <c r="J1428" s="20"/>
      <c r="K1428" s="33"/>
      <c r="N1428" s="89"/>
      <c r="O1428" s="125" t="e">
        <f>ROUND(
 ((IF(OR(R1428="",R1428&lt;=0),20,R1428)/20)
  *(L1428/15))
 /(IFERROR(IF(H1428&gt;0,H1428,15),15)/15)
 *100,0)</f>
        <v>#REF!</v>
      </c>
      <c r="P1428" s="125" t="e">
        <f>ROUND(((R1428/20)*(L1428/15)*(S1428/15)*(1+W1428/200))/(H1428/15)*100,0)</f>
        <v>#REF!</v>
      </c>
      <c r="Q1428" s="147" t="e">
        <f>T20D35746[[#This Row],[スコア⑤]]/T20D35746[[#This Row],[スコア③]]</f>
        <v>#REF!</v>
      </c>
      <c r="R1428" s="76" t="e">
        <f>#REF!+#REF!</f>
        <v>#REF!</v>
      </c>
      <c r="W1428" s="109" t="e">
        <f>(T20D35746[[#This Row],[現金及び預金（億）]]-T20D35746[[#This Row],[負債（億）]])/T20D35746[[#This Row],[総資産]]*100</f>
        <v>#DIV/0!</v>
      </c>
    </row>
    <row r="1429" spans="3:23" x14ac:dyDescent="0.25">
      <c r="C1429" s="71" t="str">
        <f>IFERROR(_xll.RssMarket($A1429,"市場部名称"),"")</f>
        <v/>
      </c>
      <c r="D1429" s="55"/>
      <c r="E1429" s="55" t="str">
        <f>IFERROR(_xll.RssMarket($A1429,"前日比"),"")</f>
        <v/>
      </c>
      <c r="F1429" s="75" t="str">
        <f>IFERROR(_xll.RssMarket($A1429,"時価総額"),"")</f>
        <v/>
      </c>
      <c r="G1429" s="75" t="e">
        <f>T20D35746[[#This Row],[時価総額]]/T20D35746[[#This Row],[現在値]]</f>
        <v>#VALUE!</v>
      </c>
      <c r="H1429" s="20"/>
      <c r="I1429" s="38"/>
      <c r="J1429" s="20"/>
      <c r="K1429" s="33"/>
      <c r="N1429" s="89"/>
      <c r="O1429" s="125" t="e">
        <f>ROUND(
 ((IF(OR(R1429="",R1429&lt;=0),20,R1429)/20)
  *(L1429/15))
 /(IFERROR(IF(H1429&gt;0,H1429,15),15)/15)
 *100,0)</f>
        <v>#REF!</v>
      </c>
      <c r="P1429" s="125" t="e">
        <f>ROUND(((R1429/20)*(L1429/15)*(S1429/15)*(1+W1429/200))/(H1429/15)*100,0)</f>
        <v>#REF!</v>
      </c>
      <c r="Q1429" s="147" t="e">
        <f>T20D35746[[#This Row],[スコア⑤]]/T20D35746[[#This Row],[スコア③]]</f>
        <v>#REF!</v>
      </c>
      <c r="R1429" s="76" t="e">
        <f>#REF!+#REF!</f>
        <v>#REF!</v>
      </c>
      <c r="W1429" s="109" t="e">
        <f>(T20D35746[[#This Row],[現金及び預金（億）]]-T20D35746[[#This Row],[負債（億）]])/T20D35746[[#This Row],[総資産]]*100</f>
        <v>#DIV/0!</v>
      </c>
    </row>
    <row r="1430" spans="3:23" x14ac:dyDescent="0.25">
      <c r="C1430" s="71" t="str">
        <f>IFERROR(_xll.RssMarket($A1430,"市場部名称"),"")</f>
        <v/>
      </c>
      <c r="D1430" s="55"/>
      <c r="E1430" s="55" t="str">
        <f>IFERROR(_xll.RssMarket($A1430,"前日比"),"")</f>
        <v/>
      </c>
      <c r="F1430" s="75" t="str">
        <f>IFERROR(_xll.RssMarket($A1430,"時価総額"),"")</f>
        <v/>
      </c>
      <c r="G1430" s="75" t="e">
        <f>T20D35746[[#This Row],[時価総額]]/T20D35746[[#This Row],[現在値]]</f>
        <v>#VALUE!</v>
      </c>
      <c r="H1430" s="20"/>
      <c r="I1430" s="38"/>
      <c r="J1430" s="20"/>
      <c r="K1430" s="33"/>
      <c r="N1430" s="89"/>
      <c r="O1430" s="125" t="e">
        <f>ROUND(
 ((IF(OR(R1430="",R1430&lt;=0),20,R1430)/20)
  *(L1430/15))
 /(IFERROR(IF(H1430&gt;0,H1430,15),15)/15)
 *100,0)</f>
        <v>#REF!</v>
      </c>
      <c r="P1430" s="125" t="e">
        <f>ROUND(((R1430/20)*(L1430/15)*(S1430/15)*(1+W1430/200))/(H1430/15)*100,0)</f>
        <v>#REF!</v>
      </c>
      <c r="Q1430" s="147" t="e">
        <f>T20D35746[[#This Row],[スコア⑤]]/T20D35746[[#This Row],[スコア③]]</f>
        <v>#REF!</v>
      </c>
      <c r="R1430" s="76" t="e">
        <f>#REF!+#REF!</f>
        <v>#REF!</v>
      </c>
      <c r="W1430" s="109" t="e">
        <f>(T20D35746[[#This Row],[現金及び預金（億）]]-T20D35746[[#This Row],[負債（億）]])/T20D35746[[#This Row],[総資産]]*100</f>
        <v>#DIV/0!</v>
      </c>
    </row>
    <row r="1431" spans="3:23" x14ac:dyDescent="0.25">
      <c r="C1431" s="71" t="str">
        <f>IFERROR(_xll.RssMarket($A1431,"市場部名称"),"")</f>
        <v/>
      </c>
      <c r="D1431" s="55"/>
      <c r="E1431" s="55" t="str">
        <f>IFERROR(_xll.RssMarket($A1431,"前日比"),"")</f>
        <v/>
      </c>
      <c r="F1431" s="75" t="str">
        <f>IFERROR(_xll.RssMarket($A1431,"時価総額"),"")</f>
        <v/>
      </c>
      <c r="G1431" s="75" t="e">
        <f>T20D35746[[#This Row],[時価総額]]/T20D35746[[#This Row],[現在値]]</f>
        <v>#VALUE!</v>
      </c>
      <c r="H1431" s="20"/>
      <c r="I1431" s="38"/>
      <c r="J1431" s="20"/>
      <c r="K1431" s="33"/>
      <c r="N1431" s="89"/>
      <c r="O1431" s="125" t="e">
        <f>ROUND(
 ((IF(OR(R1431="",R1431&lt;=0),20,R1431)/20)
  *(L1431/15))
 /(IFERROR(IF(H1431&gt;0,H1431,15),15)/15)
 *100,0)</f>
        <v>#REF!</v>
      </c>
      <c r="P1431" s="125" t="e">
        <f>ROUND(((R1431/20)*(L1431/15)*(S1431/15)*(1+W1431/200))/(H1431/15)*100,0)</f>
        <v>#REF!</v>
      </c>
      <c r="Q1431" s="147" t="e">
        <f>T20D35746[[#This Row],[スコア⑤]]/T20D35746[[#This Row],[スコア③]]</f>
        <v>#REF!</v>
      </c>
      <c r="R1431" s="76" t="e">
        <f>#REF!+#REF!</f>
        <v>#REF!</v>
      </c>
      <c r="W1431" s="109" t="e">
        <f>(T20D35746[[#This Row],[現金及び預金（億）]]-T20D35746[[#This Row],[負債（億）]])/T20D35746[[#This Row],[総資産]]*100</f>
        <v>#DIV/0!</v>
      </c>
    </row>
    <row r="1432" spans="3:23" x14ac:dyDescent="0.25">
      <c r="C1432" s="71" t="str">
        <f>IFERROR(_xll.RssMarket($A1432,"市場部名称"),"")</f>
        <v/>
      </c>
      <c r="D1432" s="55"/>
      <c r="E1432" s="55" t="str">
        <f>IFERROR(_xll.RssMarket($A1432,"前日比"),"")</f>
        <v/>
      </c>
      <c r="F1432" s="75" t="str">
        <f>IFERROR(_xll.RssMarket($A1432,"時価総額"),"")</f>
        <v/>
      </c>
      <c r="G1432" s="75" t="e">
        <f>T20D35746[[#This Row],[時価総額]]/T20D35746[[#This Row],[現在値]]</f>
        <v>#VALUE!</v>
      </c>
      <c r="H1432" s="20"/>
      <c r="I1432" s="38"/>
      <c r="J1432" s="20"/>
      <c r="K1432" s="33"/>
      <c r="N1432" s="89"/>
      <c r="O1432" s="125" t="e">
        <f>ROUND(
 ((IF(OR(R1432="",R1432&lt;=0),20,R1432)/20)
  *(L1432/15))
 /(IFERROR(IF(H1432&gt;0,H1432,15),15)/15)
 *100,0)</f>
        <v>#REF!</v>
      </c>
      <c r="P1432" s="125" t="e">
        <f>ROUND(((R1432/20)*(L1432/15)*(S1432/15)*(1+W1432/200))/(H1432/15)*100,0)</f>
        <v>#REF!</v>
      </c>
      <c r="Q1432" s="147" t="e">
        <f>T20D35746[[#This Row],[スコア⑤]]/T20D35746[[#This Row],[スコア③]]</f>
        <v>#REF!</v>
      </c>
      <c r="R1432" s="76" t="e">
        <f>#REF!+#REF!</f>
        <v>#REF!</v>
      </c>
      <c r="W1432" s="109" t="e">
        <f>(T20D35746[[#This Row],[現金及び預金（億）]]-T20D35746[[#This Row],[負債（億）]])/T20D35746[[#This Row],[総資産]]*100</f>
        <v>#DIV/0!</v>
      </c>
    </row>
    <row r="1433" spans="3:23" x14ac:dyDescent="0.25">
      <c r="C1433" s="71" t="str">
        <f>IFERROR(_xll.RssMarket($A1433,"市場部名称"),"")</f>
        <v/>
      </c>
      <c r="D1433" s="55"/>
      <c r="E1433" s="55" t="str">
        <f>IFERROR(_xll.RssMarket($A1433,"前日比"),"")</f>
        <v/>
      </c>
      <c r="F1433" s="75" t="str">
        <f>IFERROR(_xll.RssMarket($A1433,"時価総額"),"")</f>
        <v/>
      </c>
      <c r="G1433" s="75" t="e">
        <f>T20D35746[[#This Row],[時価総額]]/T20D35746[[#This Row],[現在値]]</f>
        <v>#VALUE!</v>
      </c>
      <c r="H1433" s="20"/>
      <c r="I1433" s="38"/>
      <c r="J1433" s="20"/>
      <c r="K1433" s="33"/>
      <c r="N1433" s="89"/>
      <c r="O1433" s="125" t="e">
        <f>ROUND(
 ((IF(OR(R1433="",R1433&lt;=0),20,R1433)/20)
  *(L1433/15))
 /(IFERROR(IF(H1433&gt;0,H1433,15),15)/15)
 *100,0)</f>
        <v>#REF!</v>
      </c>
      <c r="P1433" s="125" t="e">
        <f>ROUND(((R1433/20)*(L1433/15)*(S1433/15)*(1+W1433/200))/(H1433/15)*100,0)</f>
        <v>#REF!</v>
      </c>
      <c r="Q1433" s="147" t="e">
        <f>T20D35746[[#This Row],[スコア⑤]]/T20D35746[[#This Row],[スコア③]]</f>
        <v>#REF!</v>
      </c>
      <c r="R1433" s="76" t="e">
        <f>#REF!+#REF!</f>
        <v>#REF!</v>
      </c>
      <c r="W1433" s="109" t="e">
        <f>(T20D35746[[#This Row],[現金及び預金（億）]]-T20D35746[[#This Row],[負債（億）]])/T20D35746[[#This Row],[総資産]]*100</f>
        <v>#DIV/0!</v>
      </c>
    </row>
    <row r="1434" spans="3:23" x14ac:dyDescent="0.25">
      <c r="C1434" s="71" t="str">
        <f>IFERROR(_xll.RssMarket($A1434,"市場部名称"),"")</f>
        <v/>
      </c>
      <c r="D1434" s="55"/>
      <c r="E1434" s="55" t="str">
        <f>IFERROR(_xll.RssMarket($A1434,"前日比"),"")</f>
        <v/>
      </c>
      <c r="F1434" s="75" t="str">
        <f>IFERROR(_xll.RssMarket($A1434,"時価総額"),"")</f>
        <v/>
      </c>
      <c r="G1434" s="75" t="e">
        <f>T20D35746[[#This Row],[時価総額]]/T20D35746[[#This Row],[現在値]]</f>
        <v>#VALUE!</v>
      </c>
      <c r="H1434" s="20"/>
      <c r="I1434" s="38"/>
      <c r="J1434" s="20"/>
      <c r="K1434" s="33"/>
      <c r="N1434" s="89"/>
      <c r="O1434" s="125" t="e">
        <f>ROUND(
 ((IF(OR(R1434="",R1434&lt;=0),20,R1434)/20)
  *(L1434/15))
 /(IFERROR(IF(H1434&gt;0,H1434,15),15)/15)
 *100,0)</f>
        <v>#REF!</v>
      </c>
      <c r="P1434" s="125" t="e">
        <f>ROUND(((R1434/20)*(L1434/15)*(S1434/15)*(1+W1434/200))/(H1434/15)*100,0)</f>
        <v>#REF!</v>
      </c>
      <c r="Q1434" s="147" t="e">
        <f>T20D35746[[#This Row],[スコア⑤]]/T20D35746[[#This Row],[スコア③]]</f>
        <v>#REF!</v>
      </c>
      <c r="R1434" s="76" t="e">
        <f>#REF!+#REF!</f>
        <v>#REF!</v>
      </c>
      <c r="W1434" s="109" t="e">
        <f>(T20D35746[[#This Row],[現金及び預金（億）]]-T20D35746[[#This Row],[負債（億）]])/T20D35746[[#This Row],[総資産]]*100</f>
        <v>#DIV/0!</v>
      </c>
    </row>
    <row r="1435" spans="3:23" x14ac:dyDescent="0.25">
      <c r="C1435" s="71" t="str">
        <f>IFERROR(_xll.RssMarket($A1435,"市場部名称"),"")</f>
        <v/>
      </c>
      <c r="D1435" s="55"/>
      <c r="E1435" s="55" t="str">
        <f>IFERROR(_xll.RssMarket($A1435,"前日比"),"")</f>
        <v/>
      </c>
      <c r="F1435" s="75" t="str">
        <f>IFERROR(_xll.RssMarket($A1435,"時価総額"),"")</f>
        <v/>
      </c>
      <c r="G1435" s="75" t="e">
        <f>T20D35746[[#This Row],[時価総額]]/T20D35746[[#This Row],[現在値]]</f>
        <v>#VALUE!</v>
      </c>
      <c r="H1435" s="20"/>
      <c r="I1435" s="38"/>
      <c r="J1435" s="20"/>
      <c r="K1435" s="33"/>
      <c r="N1435" s="89"/>
      <c r="O1435" s="125" t="e">
        <f>ROUND(
 ((IF(OR(R1435="",R1435&lt;=0),20,R1435)/20)
  *(L1435/15))
 /(IFERROR(IF(H1435&gt;0,H1435,15),15)/15)
 *100,0)</f>
        <v>#REF!</v>
      </c>
      <c r="P1435" s="125" t="e">
        <f>ROUND(((R1435/20)*(L1435/15)*(S1435/15)*(1+W1435/200))/(H1435/15)*100,0)</f>
        <v>#REF!</v>
      </c>
      <c r="Q1435" s="147" t="e">
        <f>T20D35746[[#This Row],[スコア⑤]]/T20D35746[[#This Row],[スコア③]]</f>
        <v>#REF!</v>
      </c>
      <c r="R1435" s="76" t="e">
        <f>#REF!+#REF!</f>
        <v>#REF!</v>
      </c>
      <c r="W1435" s="109" t="e">
        <f>(T20D35746[[#This Row],[現金及び預金（億）]]-T20D35746[[#This Row],[負債（億）]])/T20D35746[[#This Row],[総資産]]*100</f>
        <v>#DIV/0!</v>
      </c>
    </row>
    <row r="1436" spans="3:23" x14ac:dyDescent="0.25">
      <c r="C1436" s="71" t="str">
        <f>IFERROR(_xll.RssMarket($A1436,"市場部名称"),"")</f>
        <v/>
      </c>
      <c r="D1436" s="55"/>
      <c r="E1436" s="55" t="str">
        <f>IFERROR(_xll.RssMarket($A1436,"前日比"),"")</f>
        <v/>
      </c>
      <c r="F1436" s="75" t="str">
        <f>IFERROR(_xll.RssMarket($A1436,"時価総額"),"")</f>
        <v/>
      </c>
      <c r="G1436" s="75" t="e">
        <f>T20D35746[[#This Row],[時価総額]]/T20D35746[[#This Row],[現在値]]</f>
        <v>#VALUE!</v>
      </c>
      <c r="H1436" s="20"/>
      <c r="I1436" s="38"/>
      <c r="J1436" s="20"/>
      <c r="K1436" s="33"/>
      <c r="N1436" s="89"/>
      <c r="O1436" s="125" t="e">
        <f>ROUND(
 ((IF(OR(R1436="",R1436&lt;=0),20,R1436)/20)
  *(L1436/15))
 /(IFERROR(IF(H1436&gt;0,H1436,15),15)/15)
 *100,0)</f>
        <v>#REF!</v>
      </c>
      <c r="P1436" s="125" t="e">
        <f>ROUND(((R1436/20)*(L1436/15)*(S1436/15)*(1+W1436/200))/(H1436/15)*100,0)</f>
        <v>#REF!</v>
      </c>
      <c r="Q1436" s="147" t="e">
        <f>T20D35746[[#This Row],[スコア⑤]]/T20D35746[[#This Row],[スコア③]]</f>
        <v>#REF!</v>
      </c>
      <c r="R1436" s="76" t="e">
        <f>#REF!+#REF!</f>
        <v>#REF!</v>
      </c>
      <c r="W1436" s="109" t="e">
        <f>(T20D35746[[#This Row],[現金及び預金（億）]]-T20D35746[[#This Row],[負債（億）]])/T20D35746[[#This Row],[総資産]]*100</f>
        <v>#DIV/0!</v>
      </c>
    </row>
    <row r="1437" spans="3:23" x14ac:dyDescent="0.25">
      <c r="C1437" s="71" t="str">
        <f>IFERROR(_xll.RssMarket($A1437,"市場部名称"),"")</f>
        <v/>
      </c>
      <c r="D1437" s="55"/>
      <c r="E1437" s="55" t="str">
        <f>IFERROR(_xll.RssMarket($A1437,"前日比"),"")</f>
        <v/>
      </c>
      <c r="F1437" s="75" t="str">
        <f>IFERROR(_xll.RssMarket($A1437,"時価総額"),"")</f>
        <v/>
      </c>
      <c r="G1437" s="75" t="e">
        <f>T20D35746[[#This Row],[時価総額]]/T20D35746[[#This Row],[現在値]]</f>
        <v>#VALUE!</v>
      </c>
      <c r="H1437" s="20"/>
      <c r="I1437" s="38"/>
      <c r="J1437" s="20"/>
      <c r="K1437" s="33"/>
      <c r="N1437" s="89"/>
      <c r="O1437" s="125" t="e">
        <f>ROUND(
 ((IF(OR(R1437="",R1437&lt;=0),20,R1437)/20)
  *(L1437/15))
 /(IFERROR(IF(H1437&gt;0,H1437,15),15)/15)
 *100,0)</f>
        <v>#REF!</v>
      </c>
      <c r="P1437" s="125" t="e">
        <f>ROUND(((R1437/20)*(L1437/15)*(S1437/15)*(1+W1437/200))/(H1437/15)*100,0)</f>
        <v>#REF!</v>
      </c>
      <c r="Q1437" s="147" t="e">
        <f>T20D35746[[#This Row],[スコア⑤]]/T20D35746[[#This Row],[スコア③]]</f>
        <v>#REF!</v>
      </c>
      <c r="R1437" s="76" t="e">
        <f>#REF!+#REF!</f>
        <v>#REF!</v>
      </c>
      <c r="W1437" s="109" t="e">
        <f>(T20D35746[[#This Row],[現金及び預金（億）]]-T20D35746[[#This Row],[負債（億）]])/T20D35746[[#This Row],[総資産]]*100</f>
        <v>#DIV/0!</v>
      </c>
    </row>
    <row r="1438" spans="3:23" x14ac:dyDescent="0.25">
      <c r="C1438" s="71" t="str">
        <f>IFERROR(_xll.RssMarket($A1438,"市場部名称"),"")</f>
        <v/>
      </c>
      <c r="D1438" s="55"/>
      <c r="E1438" s="55" t="str">
        <f>IFERROR(_xll.RssMarket($A1438,"前日比"),"")</f>
        <v/>
      </c>
      <c r="F1438" s="75" t="str">
        <f>IFERROR(_xll.RssMarket($A1438,"時価総額"),"")</f>
        <v/>
      </c>
      <c r="G1438" s="75" t="e">
        <f>T20D35746[[#This Row],[時価総額]]/T20D35746[[#This Row],[現在値]]</f>
        <v>#VALUE!</v>
      </c>
      <c r="H1438" s="20"/>
      <c r="I1438" s="38"/>
      <c r="J1438" s="20"/>
      <c r="K1438" s="33"/>
      <c r="N1438" s="89"/>
      <c r="O1438" s="125" t="e">
        <f>ROUND(
 ((IF(OR(R1438="",R1438&lt;=0),20,R1438)/20)
  *(L1438/15))
 /(IFERROR(IF(H1438&gt;0,H1438,15),15)/15)
 *100,0)</f>
        <v>#REF!</v>
      </c>
      <c r="P1438" s="125" t="e">
        <f>ROUND(((R1438/20)*(L1438/15)*(S1438/15)*(1+W1438/200))/(H1438/15)*100,0)</f>
        <v>#REF!</v>
      </c>
      <c r="Q1438" s="147" t="e">
        <f>T20D35746[[#This Row],[スコア⑤]]/T20D35746[[#This Row],[スコア③]]</f>
        <v>#REF!</v>
      </c>
      <c r="R1438" s="76" t="e">
        <f>#REF!+#REF!</f>
        <v>#REF!</v>
      </c>
      <c r="W1438" s="109" t="e">
        <f>(T20D35746[[#This Row],[現金及び預金（億）]]-T20D35746[[#This Row],[負債（億）]])/T20D35746[[#This Row],[総資産]]*100</f>
        <v>#DIV/0!</v>
      </c>
    </row>
    <row r="1439" spans="3:23" x14ac:dyDescent="0.25">
      <c r="C1439" s="71" t="str">
        <f>IFERROR(_xll.RssMarket($A1439,"市場部名称"),"")</f>
        <v/>
      </c>
      <c r="D1439" s="55"/>
      <c r="E1439" s="55" t="str">
        <f>IFERROR(_xll.RssMarket($A1439,"前日比"),"")</f>
        <v/>
      </c>
      <c r="F1439" s="75" t="str">
        <f>IFERROR(_xll.RssMarket($A1439,"時価総額"),"")</f>
        <v/>
      </c>
      <c r="G1439" s="75" t="e">
        <f>T20D35746[[#This Row],[時価総額]]/T20D35746[[#This Row],[現在値]]</f>
        <v>#VALUE!</v>
      </c>
      <c r="H1439" s="20"/>
      <c r="I1439" s="38"/>
      <c r="J1439" s="20"/>
      <c r="K1439" s="33"/>
      <c r="N1439" s="89"/>
      <c r="O1439" s="125" t="e">
        <f>ROUND(
 ((IF(OR(R1439="",R1439&lt;=0),20,R1439)/20)
  *(L1439/15))
 /(IFERROR(IF(H1439&gt;0,H1439,15),15)/15)
 *100,0)</f>
        <v>#REF!</v>
      </c>
      <c r="P1439" s="125" t="e">
        <f>ROUND(((R1439/20)*(L1439/15)*(S1439/15)*(1+W1439/200))/(H1439/15)*100,0)</f>
        <v>#REF!</v>
      </c>
      <c r="Q1439" s="147" t="e">
        <f>T20D35746[[#This Row],[スコア⑤]]/T20D35746[[#This Row],[スコア③]]</f>
        <v>#REF!</v>
      </c>
      <c r="R1439" s="76" t="e">
        <f>#REF!+#REF!</f>
        <v>#REF!</v>
      </c>
      <c r="W1439" s="109" t="e">
        <f>(T20D35746[[#This Row],[現金及び預金（億）]]-T20D35746[[#This Row],[負債（億）]])/T20D35746[[#This Row],[総資産]]*100</f>
        <v>#DIV/0!</v>
      </c>
    </row>
    <row r="1440" spans="3:23" x14ac:dyDescent="0.25">
      <c r="C1440" s="71" t="str">
        <f>IFERROR(_xll.RssMarket($A1440,"市場部名称"),"")</f>
        <v/>
      </c>
      <c r="D1440" s="55"/>
      <c r="E1440" s="55" t="str">
        <f>IFERROR(_xll.RssMarket($A1440,"前日比"),"")</f>
        <v/>
      </c>
      <c r="F1440" s="75" t="str">
        <f>IFERROR(_xll.RssMarket($A1440,"時価総額"),"")</f>
        <v/>
      </c>
      <c r="G1440" s="75" t="e">
        <f>T20D35746[[#This Row],[時価総額]]/T20D35746[[#This Row],[現在値]]</f>
        <v>#VALUE!</v>
      </c>
      <c r="H1440" s="20"/>
      <c r="I1440" s="38"/>
      <c r="J1440" s="20"/>
      <c r="K1440" s="33"/>
      <c r="N1440" s="89"/>
      <c r="O1440" s="125" t="e">
        <f>ROUND(
 ((IF(OR(R1440="",R1440&lt;=0),20,R1440)/20)
  *(L1440/15))
 /(IFERROR(IF(H1440&gt;0,H1440,15),15)/15)
 *100,0)</f>
        <v>#REF!</v>
      </c>
      <c r="P1440" s="125" t="e">
        <f>ROUND(((R1440/20)*(L1440/15)*(S1440/15)*(1+W1440/200))/(H1440/15)*100,0)</f>
        <v>#REF!</v>
      </c>
      <c r="Q1440" s="147" t="e">
        <f>T20D35746[[#This Row],[スコア⑤]]/T20D35746[[#This Row],[スコア③]]</f>
        <v>#REF!</v>
      </c>
      <c r="R1440" s="76" t="e">
        <f>#REF!+#REF!</f>
        <v>#REF!</v>
      </c>
      <c r="W1440" s="109" t="e">
        <f>(T20D35746[[#This Row],[現金及び預金（億）]]-T20D35746[[#This Row],[負債（億）]])/T20D35746[[#This Row],[総資産]]*100</f>
        <v>#DIV/0!</v>
      </c>
    </row>
    <row r="1441" spans="3:23" x14ac:dyDescent="0.25">
      <c r="C1441" s="71" t="str">
        <f>IFERROR(_xll.RssMarket($A1441,"市場部名称"),"")</f>
        <v/>
      </c>
      <c r="D1441" s="55"/>
      <c r="E1441" s="55" t="str">
        <f>IFERROR(_xll.RssMarket($A1441,"前日比"),"")</f>
        <v/>
      </c>
      <c r="F1441" s="75" t="str">
        <f>IFERROR(_xll.RssMarket($A1441,"時価総額"),"")</f>
        <v/>
      </c>
      <c r="G1441" s="75" t="e">
        <f>T20D35746[[#This Row],[時価総額]]/T20D35746[[#This Row],[現在値]]</f>
        <v>#VALUE!</v>
      </c>
      <c r="H1441" s="20"/>
      <c r="I1441" s="38"/>
      <c r="J1441" s="20"/>
      <c r="K1441" s="33"/>
      <c r="N1441" s="89"/>
      <c r="O1441" s="125" t="e">
        <f>ROUND(
 ((IF(OR(R1441="",R1441&lt;=0),20,R1441)/20)
  *(L1441/15))
 /(IFERROR(IF(H1441&gt;0,H1441,15),15)/15)
 *100,0)</f>
        <v>#REF!</v>
      </c>
      <c r="P1441" s="125" t="e">
        <f>ROUND(((R1441/20)*(L1441/15)*(S1441/15)*(1+W1441/200))/(H1441/15)*100,0)</f>
        <v>#REF!</v>
      </c>
      <c r="Q1441" s="147" t="e">
        <f>T20D35746[[#This Row],[スコア⑤]]/T20D35746[[#This Row],[スコア③]]</f>
        <v>#REF!</v>
      </c>
      <c r="R1441" s="76" t="e">
        <f>#REF!+#REF!</f>
        <v>#REF!</v>
      </c>
      <c r="W1441" s="109" t="e">
        <f>(T20D35746[[#This Row],[現金及び預金（億）]]-T20D35746[[#This Row],[負債（億）]])/T20D35746[[#This Row],[総資産]]*100</f>
        <v>#DIV/0!</v>
      </c>
    </row>
    <row r="1442" spans="3:23" x14ac:dyDescent="0.25">
      <c r="C1442" s="71" t="str">
        <f>IFERROR(_xll.RssMarket($A1442,"市場部名称"),"")</f>
        <v/>
      </c>
      <c r="D1442" s="55"/>
      <c r="E1442" s="55" t="str">
        <f>IFERROR(_xll.RssMarket($A1442,"前日比"),"")</f>
        <v/>
      </c>
      <c r="F1442" s="75" t="str">
        <f>IFERROR(_xll.RssMarket($A1442,"時価総額"),"")</f>
        <v/>
      </c>
      <c r="G1442" s="75" t="e">
        <f>T20D35746[[#This Row],[時価総額]]/T20D35746[[#This Row],[現在値]]</f>
        <v>#VALUE!</v>
      </c>
      <c r="H1442" s="20"/>
      <c r="I1442" s="38"/>
      <c r="J1442" s="20"/>
      <c r="K1442" s="33"/>
      <c r="N1442" s="89"/>
      <c r="O1442" s="125" t="e">
        <f>ROUND(
 ((IF(OR(R1442="",R1442&lt;=0),20,R1442)/20)
  *(L1442/15))
 /(IFERROR(IF(H1442&gt;0,H1442,15),15)/15)
 *100,0)</f>
        <v>#REF!</v>
      </c>
      <c r="P1442" s="125" t="e">
        <f>ROUND(((R1442/20)*(L1442/15)*(S1442/15)*(1+W1442/200))/(H1442/15)*100,0)</f>
        <v>#REF!</v>
      </c>
      <c r="Q1442" s="147" t="e">
        <f>T20D35746[[#This Row],[スコア⑤]]/T20D35746[[#This Row],[スコア③]]</f>
        <v>#REF!</v>
      </c>
      <c r="R1442" s="76" t="e">
        <f>#REF!+#REF!</f>
        <v>#REF!</v>
      </c>
      <c r="W1442" s="109" t="e">
        <f>(T20D35746[[#This Row],[現金及び預金（億）]]-T20D35746[[#This Row],[負債（億）]])/T20D35746[[#This Row],[総資産]]*100</f>
        <v>#DIV/0!</v>
      </c>
    </row>
    <row r="1443" spans="3:23" x14ac:dyDescent="0.25">
      <c r="C1443" s="71" t="str">
        <f>IFERROR(_xll.RssMarket($A1443,"市場部名称"),"")</f>
        <v/>
      </c>
      <c r="D1443" s="55"/>
      <c r="E1443" s="55" t="str">
        <f>IFERROR(_xll.RssMarket($A1443,"前日比"),"")</f>
        <v/>
      </c>
      <c r="F1443" s="75" t="str">
        <f>IFERROR(_xll.RssMarket($A1443,"時価総額"),"")</f>
        <v/>
      </c>
      <c r="G1443" s="75" t="e">
        <f>T20D35746[[#This Row],[時価総額]]/T20D35746[[#This Row],[現在値]]</f>
        <v>#VALUE!</v>
      </c>
      <c r="H1443" s="20"/>
      <c r="I1443" s="38"/>
      <c r="J1443" s="20"/>
      <c r="K1443" s="33"/>
      <c r="N1443" s="89"/>
      <c r="O1443" s="125" t="e">
        <f>ROUND(
 ((IF(OR(R1443="",R1443&lt;=0),20,R1443)/20)
  *(L1443/15))
 /(IFERROR(IF(H1443&gt;0,H1443,15),15)/15)
 *100,0)</f>
        <v>#REF!</v>
      </c>
      <c r="P1443" s="125" t="e">
        <f>ROUND(((R1443/20)*(L1443/15)*(S1443/15)*(1+W1443/200))/(H1443/15)*100,0)</f>
        <v>#REF!</v>
      </c>
      <c r="Q1443" s="147" t="e">
        <f>T20D35746[[#This Row],[スコア⑤]]/T20D35746[[#This Row],[スコア③]]</f>
        <v>#REF!</v>
      </c>
      <c r="R1443" s="76" t="e">
        <f>#REF!+#REF!</f>
        <v>#REF!</v>
      </c>
      <c r="W1443" s="109" t="e">
        <f>(T20D35746[[#This Row],[現金及び預金（億）]]-T20D35746[[#This Row],[負債（億）]])/T20D35746[[#This Row],[総資産]]*100</f>
        <v>#DIV/0!</v>
      </c>
    </row>
    <row r="1444" spans="3:23" x14ac:dyDescent="0.25">
      <c r="C1444" s="71" t="str">
        <f>IFERROR(_xll.RssMarket($A1444,"市場部名称"),"")</f>
        <v/>
      </c>
      <c r="D1444" s="55"/>
      <c r="E1444" s="55" t="str">
        <f>IFERROR(_xll.RssMarket($A1444,"前日比"),"")</f>
        <v/>
      </c>
      <c r="F1444" s="75" t="str">
        <f>IFERROR(_xll.RssMarket($A1444,"時価総額"),"")</f>
        <v/>
      </c>
      <c r="G1444" s="75" t="e">
        <f>T20D35746[[#This Row],[時価総額]]/T20D35746[[#This Row],[現在値]]</f>
        <v>#VALUE!</v>
      </c>
      <c r="H1444" s="20"/>
      <c r="I1444" s="38"/>
      <c r="J1444" s="20"/>
      <c r="K1444" s="33"/>
      <c r="N1444" s="89"/>
      <c r="O1444" s="125" t="e">
        <f>ROUND(
 ((IF(OR(R1444="",R1444&lt;=0),20,R1444)/20)
  *(L1444/15))
 /(IFERROR(IF(H1444&gt;0,H1444,15),15)/15)
 *100,0)</f>
        <v>#REF!</v>
      </c>
      <c r="P1444" s="125" t="e">
        <f>ROUND(((R1444/20)*(L1444/15)*(S1444/15)*(1+W1444/200))/(H1444/15)*100,0)</f>
        <v>#REF!</v>
      </c>
      <c r="Q1444" s="147" t="e">
        <f>T20D35746[[#This Row],[スコア⑤]]/T20D35746[[#This Row],[スコア③]]</f>
        <v>#REF!</v>
      </c>
      <c r="R1444" s="76" t="e">
        <f>#REF!+#REF!</f>
        <v>#REF!</v>
      </c>
      <c r="W1444" s="109" t="e">
        <f>(T20D35746[[#This Row],[現金及び預金（億）]]-T20D35746[[#This Row],[負債（億）]])/T20D35746[[#This Row],[総資産]]*100</f>
        <v>#DIV/0!</v>
      </c>
    </row>
    <row r="1445" spans="3:23" x14ac:dyDescent="0.25">
      <c r="C1445" s="71" t="str">
        <f>IFERROR(_xll.RssMarket($A1445,"市場部名称"),"")</f>
        <v/>
      </c>
      <c r="D1445" s="55"/>
      <c r="E1445" s="55" t="str">
        <f>IFERROR(_xll.RssMarket($A1445,"前日比"),"")</f>
        <v/>
      </c>
      <c r="F1445" s="75" t="str">
        <f>IFERROR(_xll.RssMarket($A1445,"時価総額"),"")</f>
        <v/>
      </c>
      <c r="G1445" s="75" t="e">
        <f>T20D35746[[#This Row],[時価総額]]/T20D35746[[#This Row],[現在値]]</f>
        <v>#VALUE!</v>
      </c>
      <c r="H1445" s="20"/>
      <c r="I1445" s="38"/>
      <c r="J1445" s="20"/>
      <c r="K1445" s="33"/>
      <c r="N1445" s="89"/>
      <c r="O1445" s="125" t="e">
        <f>ROUND(
 ((IF(OR(R1445="",R1445&lt;=0),20,R1445)/20)
  *(L1445/15))
 /(IFERROR(IF(H1445&gt;0,H1445,15),15)/15)
 *100,0)</f>
        <v>#REF!</v>
      </c>
      <c r="P1445" s="125" t="e">
        <f>ROUND(((R1445/20)*(L1445/15)*(S1445/15)*(1+W1445/200))/(H1445/15)*100,0)</f>
        <v>#REF!</v>
      </c>
      <c r="Q1445" s="147" t="e">
        <f>T20D35746[[#This Row],[スコア⑤]]/T20D35746[[#This Row],[スコア③]]</f>
        <v>#REF!</v>
      </c>
      <c r="R1445" s="76" t="e">
        <f>#REF!+#REF!</f>
        <v>#REF!</v>
      </c>
      <c r="W1445" s="109" t="e">
        <f>(T20D35746[[#This Row],[現金及び預金（億）]]-T20D35746[[#This Row],[負債（億）]])/T20D35746[[#This Row],[総資産]]*100</f>
        <v>#DIV/0!</v>
      </c>
    </row>
    <row r="1446" spans="3:23" x14ac:dyDescent="0.25">
      <c r="C1446" s="71" t="str">
        <f>IFERROR(_xll.RssMarket($A1446,"市場部名称"),"")</f>
        <v/>
      </c>
      <c r="D1446" s="55"/>
      <c r="E1446" s="55" t="str">
        <f>IFERROR(_xll.RssMarket($A1446,"前日比"),"")</f>
        <v/>
      </c>
      <c r="F1446" s="75" t="str">
        <f>IFERROR(_xll.RssMarket($A1446,"時価総額"),"")</f>
        <v/>
      </c>
      <c r="G1446" s="75" t="e">
        <f>T20D35746[[#This Row],[時価総額]]/T20D35746[[#This Row],[現在値]]</f>
        <v>#VALUE!</v>
      </c>
      <c r="H1446" s="20"/>
      <c r="I1446" s="38"/>
      <c r="J1446" s="20"/>
      <c r="K1446" s="33"/>
      <c r="N1446" s="89"/>
      <c r="O1446" s="125" t="e">
        <f>ROUND(
 ((IF(OR(R1446="",R1446&lt;=0),20,R1446)/20)
  *(L1446/15))
 /(IFERROR(IF(H1446&gt;0,H1446,15),15)/15)
 *100,0)</f>
        <v>#REF!</v>
      </c>
      <c r="P1446" s="125" t="e">
        <f>ROUND(((R1446/20)*(L1446/15)*(S1446/15)*(1+W1446/200))/(H1446/15)*100,0)</f>
        <v>#REF!</v>
      </c>
      <c r="Q1446" s="147" t="e">
        <f>T20D35746[[#This Row],[スコア⑤]]/T20D35746[[#This Row],[スコア③]]</f>
        <v>#REF!</v>
      </c>
      <c r="R1446" s="76" t="e">
        <f>#REF!+#REF!</f>
        <v>#REF!</v>
      </c>
      <c r="W1446" s="109" t="e">
        <f>(T20D35746[[#This Row],[現金及び預金（億）]]-T20D35746[[#This Row],[負債（億）]])/T20D35746[[#This Row],[総資産]]*100</f>
        <v>#DIV/0!</v>
      </c>
    </row>
    <row r="1447" spans="3:23" x14ac:dyDescent="0.25">
      <c r="C1447" s="71" t="str">
        <f>IFERROR(_xll.RssMarket($A1447,"市場部名称"),"")</f>
        <v/>
      </c>
      <c r="D1447" s="55"/>
      <c r="E1447" s="55" t="str">
        <f>IFERROR(_xll.RssMarket($A1447,"前日比"),"")</f>
        <v/>
      </c>
      <c r="F1447" s="75" t="str">
        <f>IFERROR(_xll.RssMarket($A1447,"時価総額"),"")</f>
        <v/>
      </c>
      <c r="G1447" s="75" t="e">
        <f>T20D35746[[#This Row],[時価総額]]/T20D35746[[#This Row],[現在値]]</f>
        <v>#VALUE!</v>
      </c>
      <c r="H1447" s="20"/>
      <c r="I1447" s="38"/>
      <c r="J1447" s="20"/>
      <c r="K1447" s="33"/>
      <c r="N1447" s="89"/>
      <c r="O1447" s="125" t="e">
        <f>ROUND(
 ((IF(OR(R1447="",R1447&lt;=0),20,R1447)/20)
  *(L1447/15))
 /(IFERROR(IF(H1447&gt;0,H1447,15),15)/15)
 *100,0)</f>
        <v>#REF!</v>
      </c>
      <c r="P1447" s="125" t="e">
        <f>ROUND(((R1447/20)*(L1447/15)*(S1447/15)*(1+W1447/200))/(H1447/15)*100,0)</f>
        <v>#REF!</v>
      </c>
      <c r="Q1447" s="147" t="e">
        <f>T20D35746[[#This Row],[スコア⑤]]/T20D35746[[#This Row],[スコア③]]</f>
        <v>#REF!</v>
      </c>
      <c r="R1447" s="76" t="e">
        <f>#REF!+#REF!</f>
        <v>#REF!</v>
      </c>
      <c r="W1447" s="109" t="e">
        <f>(T20D35746[[#This Row],[現金及び預金（億）]]-T20D35746[[#This Row],[負債（億）]])/T20D35746[[#This Row],[総資産]]*100</f>
        <v>#DIV/0!</v>
      </c>
    </row>
    <row r="1448" spans="3:23" x14ac:dyDescent="0.25">
      <c r="C1448" s="71" t="str">
        <f>IFERROR(_xll.RssMarket($A1448,"市場部名称"),"")</f>
        <v/>
      </c>
      <c r="D1448" s="55"/>
      <c r="E1448" s="55" t="str">
        <f>IFERROR(_xll.RssMarket($A1448,"前日比"),"")</f>
        <v/>
      </c>
      <c r="F1448" s="75" t="str">
        <f>IFERROR(_xll.RssMarket($A1448,"時価総額"),"")</f>
        <v/>
      </c>
      <c r="G1448" s="75" t="e">
        <f>T20D35746[[#This Row],[時価総額]]/T20D35746[[#This Row],[現在値]]</f>
        <v>#VALUE!</v>
      </c>
      <c r="H1448" s="20"/>
      <c r="I1448" s="38"/>
      <c r="J1448" s="20"/>
      <c r="K1448" s="33"/>
      <c r="N1448" s="89"/>
      <c r="O1448" s="125" t="e">
        <f>ROUND(
 ((IF(OR(R1448="",R1448&lt;=0),20,R1448)/20)
  *(L1448/15))
 /(IFERROR(IF(H1448&gt;0,H1448,15),15)/15)
 *100,0)</f>
        <v>#REF!</v>
      </c>
      <c r="P1448" s="125" t="e">
        <f>ROUND(((R1448/20)*(L1448/15)*(S1448/15)*(1+W1448/200))/(H1448/15)*100,0)</f>
        <v>#REF!</v>
      </c>
      <c r="Q1448" s="147" t="e">
        <f>T20D35746[[#This Row],[スコア⑤]]/T20D35746[[#This Row],[スコア③]]</f>
        <v>#REF!</v>
      </c>
      <c r="R1448" s="76" t="e">
        <f>#REF!+#REF!</f>
        <v>#REF!</v>
      </c>
      <c r="W1448" s="109" t="e">
        <f>(T20D35746[[#This Row],[現金及び預金（億）]]-T20D35746[[#This Row],[負債（億）]])/T20D35746[[#This Row],[総資産]]*100</f>
        <v>#DIV/0!</v>
      </c>
    </row>
    <row r="1449" spans="3:23" x14ac:dyDescent="0.25">
      <c r="C1449" s="71" t="str">
        <f>IFERROR(_xll.RssMarket($A1449,"市場部名称"),"")</f>
        <v/>
      </c>
      <c r="D1449" s="55"/>
      <c r="E1449" s="55" t="str">
        <f>IFERROR(_xll.RssMarket($A1449,"前日比"),"")</f>
        <v/>
      </c>
      <c r="F1449" s="75" t="str">
        <f>IFERROR(_xll.RssMarket($A1449,"時価総額"),"")</f>
        <v/>
      </c>
      <c r="G1449" s="75" t="e">
        <f>T20D35746[[#This Row],[時価総額]]/T20D35746[[#This Row],[現在値]]</f>
        <v>#VALUE!</v>
      </c>
      <c r="H1449" s="20"/>
      <c r="I1449" s="38"/>
      <c r="J1449" s="20"/>
      <c r="K1449" s="33"/>
      <c r="N1449" s="89"/>
      <c r="O1449" s="125" t="e">
        <f>ROUND(
 ((IF(OR(R1449="",R1449&lt;=0),20,R1449)/20)
  *(L1449/15))
 /(IFERROR(IF(H1449&gt;0,H1449,15),15)/15)
 *100,0)</f>
        <v>#REF!</v>
      </c>
      <c r="P1449" s="125" t="e">
        <f>ROUND(((R1449/20)*(L1449/15)*(S1449/15)*(1+W1449/200))/(H1449/15)*100,0)</f>
        <v>#REF!</v>
      </c>
      <c r="Q1449" s="147" t="e">
        <f>T20D35746[[#This Row],[スコア⑤]]/T20D35746[[#This Row],[スコア③]]</f>
        <v>#REF!</v>
      </c>
      <c r="R1449" s="76" t="e">
        <f>#REF!+#REF!</f>
        <v>#REF!</v>
      </c>
      <c r="W1449" s="109" t="e">
        <f>(T20D35746[[#This Row],[現金及び預金（億）]]-T20D35746[[#This Row],[負債（億）]])/T20D35746[[#This Row],[総資産]]*100</f>
        <v>#DIV/0!</v>
      </c>
    </row>
    <row r="1450" spans="3:23" x14ac:dyDescent="0.25">
      <c r="C1450" s="71" t="str">
        <f>IFERROR(_xll.RssMarket($A1450,"市場部名称"),"")</f>
        <v/>
      </c>
      <c r="D1450" s="55"/>
      <c r="E1450" s="55" t="str">
        <f>IFERROR(_xll.RssMarket($A1450,"前日比"),"")</f>
        <v/>
      </c>
      <c r="F1450" s="75" t="str">
        <f>IFERROR(_xll.RssMarket($A1450,"時価総額"),"")</f>
        <v/>
      </c>
      <c r="G1450" s="75" t="e">
        <f>T20D35746[[#This Row],[時価総額]]/T20D35746[[#This Row],[現在値]]</f>
        <v>#VALUE!</v>
      </c>
      <c r="H1450" s="20"/>
      <c r="I1450" s="38"/>
      <c r="J1450" s="20"/>
      <c r="K1450" s="33"/>
      <c r="N1450" s="89"/>
      <c r="O1450" s="125" t="e">
        <f>ROUND(
 ((IF(OR(R1450="",R1450&lt;=0),20,R1450)/20)
  *(L1450/15))
 /(IFERROR(IF(H1450&gt;0,H1450,15),15)/15)
 *100,0)</f>
        <v>#REF!</v>
      </c>
      <c r="P1450" s="125" t="e">
        <f>ROUND(((R1450/20)*(L1450/15)*(S1450/15)*(1+W1450/200))/(H1450/15)*100,0)</f>
        <v>#REF!</v>
      </c>
      <c r="Q1450" s="147" t="e">
        <f>T20D35746[[#This Row],[スコア⑤]]/T20D35746[[#This Row],[スコア③]]</f>
        <v>#REF!</v>
      </c>
      <c r="R1450" s="76" t="e">
        <f>#REF!+#REF!</f>
        <v>#REF!</v>
      </c>
      <c r="W1450" s="109" t="e">
        <f>(T20D35746[[#This Row],[現金及び預金（億）]]-T20D35746[[#This Row],[負債（億）]])/T20D35746[[#This Row],[総資産]]*100</f>
        <v>#DIV/0!</v>
      </c>
    </row>
    <row r="1451" spans="3:23" x14ac:dyDescent="0.25">
      <c r="C1451" s="71" t="str">
        <f>IFERROR(_xll.RssMarket($A1451,"市場部名称"),"")</f>
        <v/>
      </c>
      <c r="D1451" s="55"/>
      <c r="E1451" s="55" t="str">
        <f>IFERROR(_xll.RssMarket($A1451,"前日比"),"")</f>
        <v/>
      </c>
      <c r="F1451" s="75" t="str">
        <f>IFERROR(_xll.RssMarket($A1451,"時価総額"),"")</f>
        <v/>
      </c>
      <c r="G1451" s="75" t="e">
        <f>T20D35746[[#This Row],[時価総額]]/T20D35746[[#This Row],[現在値]]</f>
        <v>#VALUE!</v>
      </c>
      <c r="H1451" s="20"/>
      <c r="I1451" s="38"/>
      <c r="J1451" s="20"/>
      <c r="K1451" s="33"/>
      <c r="N1451" s="89"/>
      <c r="O1451" s="125" t="e">
        <f>ROUND(
 ((IF(OR(R1451="",R1451&lt;=0),20,R1451)/20)
  *(L1451/15))
 /(IFERROR(IF(H1451&gt;0,H1451,15),15)/15)
 *100,0)</f>
        <v>#REF!</v>
      </c>
      <c r="P1451" s="125" t="e">
        <f>ROUND(((R1451/20)*(L1451/15)*(S1451/15)*(1+W1451/200))/(H1451/15)*100,0)</f>
        <v>#REF!</v>
      </c>
      <c r="Q1451" s="147" t="e">
        <f>T20D35746[[#This Row],[スコア⑤]]/T20D35746[[#This Row],[スコア③]]</f>
        <v>#REF!</v>
      </c>
      <c r="R1451" s="76" t="e">
        <f>#REF!+#REF!</f>
        <v>#REF!</v>
      </c>
      <c r="W1451" s="109" t="e">
        <f>(T20D35746[[#This Row],[現金及び預金（億）]]-T20D35746[[#This Row],[負債（億）]])/T20D35746[[#This Row],[総資産]]*100</f>
        <v>#DIV/0!</v>
      </c>
    </row>
    <row r="1452" spans="3:23" x14ac:dyDescent="0.25">
      <c r="C1452" s="71" t="str">
        <f>IFERROR(_xll.RssMarket($A1452,"市場部名称"),"")</f>
        <v/>
      </c>
      <c r="D1452" s="55"/>
      <c r="E1452" s="55" t="str">
        <f>IFERROR(_xll.RssMarket($A1452,"前日比"),"")</f>
        <v/>
      </c>
      <c r="F1452" s="75" t="str">
        <f>IFERROR(_xll.RssMarket($A1452,"時価総額"),"")</f>
        <v/>
      </c>
      <c r="G1452" s="75" t="e">
        <f>T20D35746[[#This Row],[時価総額]]/T20D35746[[#This Row],[現在値]]</f>
        <v>#VALUE!</v>
      </c>
      <c r="H1452" s="20"/>
      <c r="I1452" s="38"/>
      <c r="J1452" s="20"/>
      <c r="K1452" s="33"/>
      <c r="N1452" s="89"/>
      <c r="O1452" s="125" t="e">
        <f>ROUND(
 ((IF(OR(R1452="",R1452&lt;=0),20,R1452)/20)
  *(L1452/15))
 /(IFERROR(IF(H1452&gt;0,H1452,15),15)/15)
 *100,0)</f>
        <v>#REF!</v>
      </c>
      <c r="P1452" s="125" t="e">
        <f>ROUND(((R1452/20)*(L1452/15)*(S1452/15)*(1+W1452/200))/(H1452/15)*100,0)</f>
        <v>#REF!</v>
      </c>
      <c r="Q1452" s="147" t="e">
        <f>T20D35746[[#This Row],[スコア⑤]]/T20D35746[[#This Row],[スコア③]]</f>
        <v>#REF!</v>
      </c>
      <c r="R1452" s="76" t="e">
        <f>#REF!+#REF!</f>
        <v>#REF!</v>
      </c>
      <c r="W1452" s="109" t="e">
        <f>(T20D35746[[#This Row],[現金及び預金（億）]]-T20D35746[[#This Row],[負債（億）]])/T20D35746[[#This Row],[総資産]]*100</f>
        <v>#DIV/0!</v>
      </c>
    </row>
    <row r="1453" spans="3:23" x14ac:dyDescent="0.25">
      <c r="C1453" s="71" t="str">
        <f>IFERROR(_xll.RssMarket($A1453,"市場部名称"),"")</f>
        <v/>
      </c>
      <c r="D1453" s="55"/>
      <c r="E1453" s="55" t="str">
        <f>IFERROR(_xll.RssMarket($A1453,"前日比"),"")</f>
        <v/>
      </c>
      <c r="F1453" s="75" t="str">
        <f>IFERROR(_xll.RssMarket($A1453,"時価総額"),"")</f>
        <v/>
      </c>
      <c r="G1453" s="75" t="e">
        <f>T20D35746[[#This Row],[時価総額]]/T20D35746[[#This Row],[現在値]]</f>
        <v>#VALUE!</v>
      </c>
      <c r="H1453" s="20"/>
      <c r="I1453" s="38"/>
      <c r="J1453" s="20"/>
      <c r="K1453" s="33"/>
      <c r="N1453" s="89"/>
      <c r="O1453" s="125" t="e">
        <f>ROUND(
 ((IF(OR(R1453="",R1453&lt;=0),20,R1453)/20)
  *(L1453/15))
 /(IFERROR(IF(H1453&gt;0,H1453,15),15)/15)
 *100,0)</f>
        <v>#REF!</v>
      </c>
      <c r="P1453" s="125" t="e">
        <f>ROUND(((R1453/20)*(L1453/15)*(S1453/15)*(1+W1453/200))/(H1453/15)*100,0)</f>
        <v>#REF!</v>
      </c>
      <c r="Q1453" s="147" t="e">
        <f>T20D35746[[#This Row],[スコア⑤]]/T20D35746[[#This Row],[スコア③]]</f>
        <v>#REF!</v>
      </c>
      <c r="R1453" s="76" t="e">
        <f>#REF!+#REF!</f>
        <v>#REF!</v>
      </c>
      <c r="W1453" s="109" t="e">
        <f>(T20D35746[[#This Row],[現金及び預金（億）]]-T20D35746[[#This Row],[負債（億）]])/T20D35746[[#This Row],[総資産]]*100</f>
        <v>#DIV/0!</v>
      </c>
    </row>
    <row r="1454" spans="3:23" x14ac:dyDescent="0.25">
      <c r="C1454" s="71" t="str">
        <f>IFERROR(_xll.RssMarket($A1454,"市場部名称"),"")</f>
        <v/>
      </c>
      <c r="D1454" s="55"/>
      <c r="E1454" s="55" t="str">
        <f>IFERROR(_xll.RssMarket($A1454,"前日比"),"")</f>
        <v/>
      </c>
      <c r="F1454" s="75" t="str">
        <f>IFERROR(_xll.RssMarket($A1454,"時価総額"),"")</f>
        <v/>
      </c>
      <c r="G1454" s="75" t="e">
        <f>T20D35746[[#This Row],[時価総額]]/T20D35746[[#This Row],[現在値]]</f>
        <v>#VALUE!</v>
      </c>
      <c r="H1454" s="20"/>
      <c r="I1454" s="38"/>
      <c r="J1454" s="20"/>
      <c r="K1454" s="33"/>
      <c r="N1454" s="89"/>
      <c r="O1454" s="125" t="e">
        <f>ROUND(
 ((IF(OR(R1454="",R1454&lt;=0),20,R1454)/20)
  *(L1454/15))
 /(IFERROR(IF(H1454&gt;0,H1454,15),15)/15)
 *100,0)</f>
        <v>#REF!</v>
      </c>
      <c r="P1454" s="125" t="e">
        <f>ROUND(((R1454/20)*(L1454/15)*(S1454/15)*(1+W1454/200))/(H1454/15)*100,0)</f>
        <v>#REF!</v>
      </c>
      <c r="Q1454" s="147" t="e">
        <f>T20D35746[[#This Row],[スコア⑤]]/T20D35746[[#This Row],[スコア③]]</f>
        <v>#REF!</v>
      </c>
      <c r="R1454" s="76" t="e">
        <f>#REF!+#REF!</f>
        <v>#REF!</v>
      </c>
      <c r="W1454" s="109" t="e">
        <f>(T20D35746[[#This Row],[現金及び預金（億）]]-T20D35746[[#This Row],[負債（億）]])/T20D35746[[#This Row],[総資産]]*100</f>
        <v>#DIV/0!</v>
      </c>
    </row>
    <row r="1455" spans="3:23" x14ac:dyDescent="0.25">
      <c r="C1455" s="71" t="str">
        <f>IFERROR(_xll.RssMarket($A1455,"市場部名称"),"")</f>
        <v/>
      </c>
      <c r="D1455" s="55"/>
      <c r="E1455" s="55" t="str">
        <f>IFERROR(_xll.RssMarket($A1455,"前日比"),"")</f>
        <v/>
      </c>
      <c r="F1455" s="75" t="str">
        <f>IFERROR(_xll.RssMarket($A1455,"時価総額"),"")</f>
        <v/>
      </c>
      <c r="G1455" s="75" t="e">
        <f>T20D35746[[#This Row],[時価総額]]/T20D35746[[#This Row],[現在値]]</f>
        <v>#VALUE!</v>
      </c>
      <c r="H1455" s="20"/>
      <c r="I1455" s="38"/>
      <c r="J1455" s="20"/>
      <c r="K1455" s="33"/>
      <c r="N1455" s="89"/>
      <c r="O1455" s="125" t="e">
        <f>ROUND(
 ((IF(OR(R1455="",R1455&lt;=0),20,R1455)/20)
  *(L1455/15))
 /(IFERROR(IF(H1455&gt;0,H1455,15),15)/15)
 *100,0)</f>
        <v>#REF!</v>
      </c>
      <c r="P1455" s="125" t="e">
        <f>ROUND(((R1455/20)*(L1455/15)*(S1455/15)*(1+W1455/200))/(H1455/15)*100,0)</f>
        <v>#REF!</v>
      </c>
      <c r="Q1455" s="147" t="e">
        <f>T20D35746[[#This Row],[スコア⑤]]/T20D35746[[#This Row],[スコア③]]</f>
        <v>#REF!</v>
      </c>
      <c r="R1455" s="76" t="e">
        <f>#REF!+#REF!</f>
        <v>#REF!</v>
      </c>
      <c r="W1455" s="109" t="e">
        <f>(T20D35746[[#This Row],[現金及び預金（億）]]-T20D35746[[#This Row],[負債（億）]])/T20D35746[[#This Row],[総資産]]*100</f>
        <v>#DIV/0!</v>
      </c>
    </row>
    <row r="1456" spans="3:23" x14ac:dyDescent="0.25">
      <c r="C1456" s="71" t="str">
        <f>IFERROR(_xll.RssMarket($A1456,"市場部名称"),"")</f>
        <v/>
      </c>
      <c r="D1456" s="55"/>
      <c r="E1456" s="55" t="str">
        <f>IFERROR(_xll.RssMarket($A1456,"前日比"),"")</f>
        <v/>
      </c>
      <c r="F1456" s="75" t="str">
        <f>IFERROR(_xll.RssMarket($A1456,"時価総額"),"")</f>
        <v/>
      </c>
      <c r="G1456" s="75" t="e">
        <f>T20D35746[[#This Row],[時価総額]]/T20D35746[[#This Row],[現在値]]</f>
        <v>#VALUE!</v>
      </c>
      <c r="H1456" s="20"/>
      <c r="I1456" s="38"/>
      <c r="J1456" s="20"/>
      <c r="K1456" s="33"/>
      <c r="N1456" s="89"/>
      <c r="O1456" s="125" t="e">
        <f>ROUND(
 ((IF(OR(R1456="",R1456&lt;=0),20,R1456)/20)
  *(L1456/15))
 /(IFERROR(IF(H1456&gt;0,H1456,15),15)/15)
 *100,0)</f>
        <v>#REF!</v>
      </c>
      <c r="P1456" s="125" t="e">
        <f>ROUND(((R1456/20)*(L1456/15)*(S1456/15)*(1+W1456/200))/(H1456/15)*100,0)</f>
        <v>#REF!</v>
      </c>
      <c r="Q1456" s="147" t="e">
        <f>T20D35746[[#This Row],[スコア⑤]]/T20D35746[[#This Row],[スコア③]]</f>
        <v>#REF!</v>
      </c>
      <c r="R1456" s="76" t="e">
        <f>#REF!+#REF!</f>
        <v>#REF!</v>
      </c>
      <c r="W1456" s="109" t="e">
        <f>(T20D35746[[#This Row],[現金及び預金（億）]]-T20D35746[[#This Row],[負債（億）]])/T20D35746[[#This Row],[総資産]]*100</f>
        <v>#DIV/0!</v>
      </c>
    </row>
    <row r="1457" spans="3:23" x14ac:dyDescent="0.25">
      <c r="C1457" s="71" t="str">
        <f>IFERROR(_xll.RssMarket($A1457,"市場部名称"),"")</f>
        <v/>
      </c>
      <c r="D1457" s="55"/>
      <c r="E1457" s="55" t="str">
        <f>IFERROR(_xll.RssMarket($A1457,"前日比"),"")</f>
        <v/>
      </c>
      <c r="F1457" s="75" t="str">
        <f>IFERROR(_xll.RssMarket($A1457,"時価総額"),"")</f>
        <v/>
      </c>
      <c r="G1457" s="75" t="e">
        <f>T20D35746[[#This Row],[時価総額]]/T20D35746[[#This Row],[現在値]]</f>
        <v>#VALUE!</v>
      </c>
      <c r="H1457" s="20"/>
      <c r="I1457" s="38"/>
      <c r="J1457" s="20"/>
      <c r="K1457" s="33"/>
      <c r="N1457" s="89"/>
      <c r="O1457" s="125" t="e">
        <f>ROUND(
 ((IF(OR(R1457="",R1457&lt;=0),20,R1457)/20)
  *(L1457/15))
 /(IFERROR(IF(H1457&gt;0,H1457,15),15)/15)
 *100,0)</f>
        <v>#REF!</v>
      </c>
      <c r="P1457" s="125" t="e">
        <f>ROUND(((R1457/20)*(L1457/15)*(S1457/15)*(1+W1457/200))/(H1457/15)*100,0)</f>
        <v>#REF!</v>
      </c>
      <c r="Q1457" s="147" t="e">
        <f>T20D35746[[#This Row],[スコア⑤]]/T20D35746[[#This Row],[スコア③]]</f>
        <v>#REF!</v>
      </c>
      <c r="R1457" s="76" t="e">
        <f>#REF!+#REF!</f>
        <v>#REF!</v>
      </c>
      <c r="W1457" s="109" t="e">
        <f>(T20D35746[[#This Row],[現金及び預金（億）]]-T20D35746[[#This Row],[負債（億）]])/T20D35746[[#This Row],[総資産]]*100</f>
        <v>#DIV/0!</v>
      </c>
    </row>
    <row r="1458" spans="3:23" x14ac:dyDescent="0.25">
      <c r="C1458" s="71" t="str">
        <f>IFERROR(_xll.RssMarket($A1458,"市場部名称"),"")</f>
        <v/>
      </c>
      <c r="D1458" s="55"/>
      <c r="E1458" s="55" t="str">
        <f>IFERROR(_xll.RssMarket($A1458,"前日比"),"")</f>
        <v/>
      </c>
      <c r="F1458" s="75" t="str">
        <f>IFERROR(_xll.RssMarket($A1458,"時価総額"),"")</f>
        <v/>
      </c>
      <c r="G1458" s="75" t="e">
        <f>T20D35746[[#This Row],[時価総額]]/T20D35746[[#This Row],[現在値]]</f>
        <v>#VALUE!</v>
      </c>
      <c r="H1458" s="20"/>
      <c r="I1458" s="38"/>
      <c r="J1458" s="20"/>
      <c r="K1458" s="33"/>
      <c r="N1458" s="89"/>
      <c r="O1458" s="125" t="e">
        <f>ROUND(
 ((IF(OR(R1458="",R1458&lt;=0),20,R1458)/20)
  *(L1458/15))
 /(IFERROR(IF(H1458&gt;0,H1458,15),15)/15)
 *100,0)</f>
        <v>#REF!</v>
      </c>
      <c r="P1458" s="125" t="e">
        <f>ROUND(((R1458/20)*(L1458/15)*(S1458/15)*(1+W1458/200))/(H1458/15)*100,0)</f>
        <v>#REF!</v>
      </c>
      <c r="Q1458" s="147" t="e">
        <f>T20D35746[[#This Row],[スコア⑤]]/T20D35746[[#This Row],[スコア③]]</f>
        <v>#REF!</v>
      </c>
      <c r="R1458" s="76" t="e">
        <f>#REF!+#REF!</f>
        <v>#REF!</v>
      </c>
      <c r="W1458" s="109" t="e">
        <f>(T20D35746[[#This Row],[現金及び預金（億）]]-T20D35746[[#This Row],[負債（億）]])/T20D35746[[#This Row],[総資産]]*100</f>
        <v>#DIV/0!</v>
      </c>
    </row>
    <row r="1459" spans="3:23" x14ac:dyDescent="0.25">
      <c r="C1459" s="71" t="str">
        <f>IFERROR(_xll.RssMarket($A1459,"市場部名称"),"")</f>
        <v/>
      </c>
      <c r="D1459" s="55"/>
      <c r="E1459" s="55" t="str">
        <f>IFERROR(_xll.RssMarket($A1459,"前日比"),"")</f>
        <v/>
      </c>
      <c r="F1459" s="75" t="str">
        <f>IFERROR(_xll.RssMarket($A1459,"時価総額"),"")</f>
        <v/>
      </c>
      <c r="G1459" s="75" t="e">
        <f>T20D35746[[#This Row],[時価総額]]/T20D35746[[#This Row],[現在値]]</f>
        <v>#VALUE!</v>
      </c>
      <c r="H1459" s="20"/>
      <c r="I1459" s="38"/>
      <c r="J1459" s="20"/>
      <c r="K1459" s="33"/>
      <c r="N1459" s="89"/>
      <c r="O1459" s="125" t="e">
        <f>ROUND(
 ((IF(OR(R1459="",R1459&lt;=0),20,R1459)/20)
  *(L1459/15))
 /(IFERROR(IF(H1459&gt;0,H1459,15),15)/15)
 *100,0)</f>
        <v>#REF!</v>
      </c>
      <c r="P1459" s="125" t="e">
        <f>ROUND(((R1459/20)*(L1459/15)*(S1459/15)*(1+W1459/200))/(H1459/15)*100,0)</f>
        <v>#REF!</v>
      </c>
      <c r="Q1459" s="147" t="e">
        <f>T20D35746[[#This Row],[スコア⑤]]/T20D35746[[#This Row],[スコア③]]</f>
        <v>#REF!</v>
      </c>
      <c r="R1459" s="76" t="e">
        <f>#REF!+#REF!</f>
        <v>#REF!</v>
      </c>
      <c r="W1459" s="109" t="e">
        <f>(T20D35746[[#This Row],[現金及び預金（億）]]-T20D35746[[#This Row],[負債（億）]])/T20D35746[[#This Row],[総資産]]*100</f>
        <v>#DIV/0!</v>
      </c>
    </row>
    <row r="1460" spans="3:23" x14ac:dyDescent="0.25">
      <c r="C1460" s="71" t="str">
        <f>IFERROR(_xll.RssMarket($A1460,"市場部名称"),"")</f>
        <v/>
      </c>
      <c r="D1460" s="55"/>
      <c r="E1460" s="55" t="str">
        <f>IFERROR(_xll.RssMarket($A1460,"前日比"),"")</f>
        <v/>
      </c>
      <c r="F1460" s="75" t="str">
        <f>IFERROR(_xll.RssMarket($A1460,"時価総額"),"")</f>
        <v/>
      </c>
      <c r="G1460" s="75" t="e">
        <f>T20D35746[[#This Row],[時価総額]]/T20D35746[[#This Row],[現在値]]</f>
        <v>#VALUE!</v>
      </c>
      <c r="H1460" s="20"/>
      <c r="I1460" s="38"/>
      <c r="J1460" s="20"/>
      <c r="K1460" s="33"/>
      <c r="N1460" s="89"/>
      <c r="O1460" s="125" t="e">
        <f>ROUND(
 ((IF(OR(R1460="",R1460&lt;=0),20,R1460)/20)
  *(L1460/15))
 /(IFERROR(IF(H1460&gt;0,H1460,15),15)/15)
 *100,0)</f>
        <v>#REF!</v>
      </c>
      <c r="P1460" s="125" t="e">
        <f>ROUND(((R1460/20)*(L1460/15)*(S1460/15)*(1+W1460/200))/(H1460/15)*100,0)</f>
        <v>#REF!</v>
      </c>
      <c r="Q1460" s="147" t="e">
        <f>T20D35746[[#This Row],[スコア⑤]]/T20D35746[[#This Row],[スコア③]]</f>
        <v>#REF!</v>
      </c>
      <c r="R1460" s="76" t="e">
        <f>#REF!+#REF!</f>
        <v>#REF!</v>
      </c>
      <c r="W1460" s="109" t="e">
        <f>(T20D35746[[#This Row],[現金及び預金（億）]]-T20D35746[[#This Row],[負債（億）]])/T20D35746[[#This Row],[総資産]]*100</f>
        <v>#DIV/0!</v>
      </c>
    </row>
    <row r="1461" spans="3:23" x14ac:dyDescent="0.25">
      <c r="C1461" s="71" t="str">
        <f>IFERROR(_xll.RssMarket($A1461,"市場部名称"),"")</f>
        <v/>
      </c>
      <c r="D1461" s="55"/>
      <c r="E1461" s="55" t="str">
        <f>IFERROR(_xll.RssMarket($A1461,"前日比"),"")</f>
        <v/>
      </c>
      <c r="F1461" s="75" t="str">
        <f>IFERROR(_xll.RssMarket($A1461,"時価総額"),"")</f>
        <v/>
      </c>
      <c r="G1461" s="75" t="e">
        <f>T20D35746[[#This Row],[時価総額]]/T20D35746[[#This Row],[現在値]]</f>
        <v>#VALUE!</v>
      </c>
      <c r="H1461" s="20"/>
      <c r="I1461" s="38"/>
      <c r="J1461" s="20"/>
      <c r="K1461" s="33"/>
      <c r="N1461" s="89"/>
      <c r="O1461" s="125" t="e">
        <f>ROUND(
 ((IF(OR(R1461="",R1461&lt;=0),20,R1461)/20)
  *(L1461/15))
 /(IFERROR(IF(H1461&gt;0,H1461,15),15)/15)
 *100,0)</f>
        <v>#REF!</v>
      </c>
      <c r="P1461" s="125" t="e">
        <f>ROUND(((R1461/20)*(L1461/15)*(S1461/15)*(1+W1461/200))/(H1461/15)*100,0)</f>
        <v>#REF!</v>
      </c>
      <c r="Q1461" s="147" t="e">
        <f>T20D35746[[#This Row],[スコア⑤]]/T20D35746[[#This Row],[スコア③]]</f>
        <v>#REF!</v>
      </c>
      <c r="R1461" s="76" t="e">
        <f>#REF!+#REF!</f>
        <v>#REF!</v>
      </c>
      <c r="W1461" s="109" t="e">
        <f>(T20D35746[[#This Row],[現金及び預金（億）]]-T20D35746[[#This Row],[負債（億）]])/T20D35746[[#This Row],[総資産]]*100</f>
        <v>#DIV/0!</v>
      </c>
    </row>
    <row r="1462" spans="3:23" x14ac:dyDescent="0.25">
      <c r="C1462" s="71" t="str">
        <f>IFERROR(_xll.RssMarket($A1462,"市場部名称"),"")</f>
        <v/>
      </c>
      <c r="D1462" s="55"/>
      <c r="E1462" s="55" t="str">
        <f>IFERROR(_xll.RssMarket($A1462,"前日比"),"")</f>
        <v/>
      </c>
      <c r="F1462" s="75" t="str">
        <f>IFERROR(_xll.RssMarket($A1462,"時価総額"),"")</f>
        <v/>
      </c>
      <c r="G1462" s="75" t="e">
        <f>T20D35746[[#This Row],[時価総額]]/T20D35746[[#This Row],[現在値]]</f>
        <v>#VALUE!</v>
      </c>
      <c r="H1462" s="20"/>
      <c r="I1462" s="38"/>
      <c r="J1462" s="20"/>
      <c r="K1462" s="33"/>
      <c r="N1462" s="89"/>
      <c r="O1462" s="125" t="e">
        <f>ROUND(
 ((IF(OR(R1462="",R1462&lt;=0),20,R1462)/20)
  *(L1462/15))
 /(IFERROR(IF(H1462&gt;0,H1462,15),15)/15)
 *100,0)</f>
        <v>#REF!</v>
      </c>
      <c r="P1462" s="125" t="e">
        <f>ROUND(((R1462/20)*(L1462/15)*(S1462/15)*(1+W1462/200))/(H1462/15)*100,0)</f>
        <v>#REF!</v>
      </c>
      <c r="Q1462" s="147" t="e">
        <f>T20D35746[[#This Row],[スコア⑤]]/T20D35746[[#This Row],[スコア③]]</f>
        <v>#REF!</v>
      </c>
      <c r="R1462" s="76" t="e">
        <f>#REF!+#REF!</f>
        <v>#REF!</v>
      </c>
      <c r="W1462" s="109" t="e">
        <f>(T20D35746[[#This Row],[現金及び預金（億）]]-T20D35746[[#This Row],[負債（億）]])/T20D35746[[#This Row],[総資産]]*100</f>
        <v>#DIV/0!</v>
      </c>
    </row>
    <row r="1463" spans="3:23" x14ac:dyDescent="0.25">
      <c r="C1463" s="71" t="str">
        <f>IFERROR(_xll.RssMarket($A1463,"市場部名称"),"")</f>
        <v/>
      </c>
      <c r="D1463" s="55"/>
      <c r="E1463" s="55" t="str">
        <f>IFERROR(_xll.RssMarket($A1463,"前日比"),"")</f>
        <v/>
      </c>
      <c r="F1463" s="75" t="str">
        <f>IFERROR(_xll.RssMarket($A1463,"時価総額"),"")</f>
        <v/>
      </c>
      <c r="G1463" s="75" t="e">
        <f>T20D35746[[#This Row],[時価総額]]/T20D35746[[#This Row],[現在値]]</f>
        <v>#VALUE!</v>
      </c>
      <c r="H1463" s="20"/>
      <c r="I1463" s="38"/>
      <c r="J1463" s="20"/>
      <c r="K1463" s="33"/>
      <c r="N1463" s="89"/>
      <c r="O1463" s="125" t="e">
        <f>ROUND(
 ((IF(OR(R1463="",R1463&lt;=0),20,R1463)/20)
  *(L1463/15))
 /(IFERROR(IF(H1463&gt;0,H1463,15),15)/15)
 *100,0)</f>
        <v>#REF!</v>
      </c>
      <c r="P1463" s="125" t="e">
        <f>ROUND(((R1463/20)*(L1463/15)*(S1463/15)*(1+W1463/200))/(H1463/15)*100,0)</f>
        <v>#REF!</v>
      </c>
      <c r="Q1463" s="147" t="e">
        <f>T20D35746[[#This Row],[スコア⑤]]/T20D35746[[#This Row],[スコア③]]</f>
        <v>#REF!</v>
      </c>
      <c r="R1463" s="76" t="e">
        <f>#REF!+#REF!</f>
        <v>#REF!</v>
      </c>
      <c r="W1463" s="109" t="e">
        <f>(T20D35746[[#This Row],[現金及び預金（億）]]-T20D35746[[#This Row],[負債（億）]])/T20D35746[[#This Row],[総資産]]*100</f>
        <v>#DIV/0!</v>
      </c>
    </row>
    <row r="1464" spans="3:23" x14ac:dyDescent="0.25">
      <c r="C1464" s="71" t="str">
        <f>IFERROR(_xll.RssMarket($A1464,"市場部名称"),"")</f>
        <v/>
      </c>
      <c r="D1464" s="55"/>
      <c r="E1464" s="55" t="str">
        <f>IFERROR(_xll.RssMarket($A1464,"前日比"),"")</f>
        <v/>
      </c>
      <c r="F1464" s="75" t="str">
        <f>IFERROR(_xll.RssMarket($A1464,"時価総額"),"")</f>
        <v/>
      </c>
      <c r="G1464" s="75" t="e">
        <f>T20D35746[[#This Row],[時価総額]]/T20D35746[[#This Row],[現在値]]</f>
        <v>#VALUE!</v>
      </c>
      <c r="H1464" s="20"/>
      <c r="I1464" s="38"/>
      <c r="J1464" s="20"/>
      <c r="K1464" s="33"/>
      <c r="N1464" s="89"/>
      <c r="O1464" s="125" t="e">
        <f>ROUND(
 ((IF(OR(R1464="",R1464&lt;=0),20,R1464)/20)
  *(L1464/15))
 /(IFERROR(IF(H1464&gt;0,H1464,15),15)/15)
 *100,0)</f>
        <v>#REF!</v>
      </c>
      <c r="P1464" s="125" t="e">
        <f>ROUND(((R1464/20)*(L1464/15)*(S1464/15)*(1+W1464/200))/(H1464/15)*100,0)</f>
        <v>#REF!</v>
      </c>
      <c r="Q1464" s="147" t="e">
        <f>T20D35746[[#This Row],[スコア⑤]]/T20D35746[[#This Row],[スコア③]]</f>
        <v>#REF!</v>
      </c>
      <c r="R1464" s="76" t="e">
        <f>#REF!+#REF!</f>
        <v>#REF!</v>
      </c>
      <c r="W1464" s="109" t="e">
        <f>(T20D35746[[#This Row],[現金及び預金（億）]]-T20D35746[[#This Row],[負債（億）]])/T20D35746[[#This Row],[総資産]]*100</f>
        <v>#DIV/0!</v>
      </c>
    </row>
    <row r="1465" spans="3:23" x14ac:dyDescent="0.25">
      <c r="C1465" s="71" t="str">
        <f>IFERROR(_xll.RssMarket($A1465,"市場部名称"),"")</f>
        <v/>
      </c>
      <c r="D1465" s="55"/>
      <c r="E1465" s="55" t="str">
        <f>IFERROR(_xll.RssMarket($A1465,"前日比"),"")</f>
        <v/>
      </c>
      <c r="F1465" s="75" t="str">
        <f>IFERROR(_xll.RssMarket($A1465,"時価総額"),"")</f>
        <v/>
      </c>
      <c r="G1465" s="75" t="e">
        <f>T20D35746[[#This Row],[時価総額]]/T20D35746[[#This Row],[現在値]]</f>
        <v>#VALUE!</v>
      </c>
      <c r="H1465" s="20"/>
      <c r="I1465" s="38"/>
      <c r="J1465" s="20"/>
      <c r="K1465" s="33"/>
      <c r="N1465" s="89"/>
      <c r="O1465" s="125" t="e">
        <f>ROUND(
 ((IF(OR(R1465="",R1465&lt;=0),20,R1465)/20)
  *(L1465/15))
 /(IFERROR(IF(H1465&gt;0,H1465,15),15)/15)
 *100,0)</f>
        <v>#REF!</v>
      </c>
      <c r="P1465" s="125" t="e">
        <f>ROUND(((R1465/20)*(L1465/15)*(S1465/15)*(1+W1465/200))/(H1465/15)*100,0)</f>
        <v>#REF!</v>
      </c>
      <c r="Q1465" s="147" t="e">
        <f>T20D35746[[#This Row],[スコア⑤]]/T20D35746[[#This Row],[スコア③]]</f>
        <v>#REF!</v>
      </c>
      <c r="R1465" s="76" t="e">
        <f>#REF!+#REF!</f>
        <v>#REF!</v>
      </c>
      <c r="W1465" s="109" t="e">
        <f>(T20D35746[[#This Row],[現金及び預金（億）]]-T20D35746[[#This Row],[負債（億）]])/T20D35746[[#This Row],[総資産]]*100</f>
        <v>#DIV/0!</v>
      </c>
    </row>
    <row r="1466" spans="3:23" x14ac:dyDescent="0.25">
      <c r="C1466" s="71" t="str">
        <f>IFERROR(_xll.RssMarket($A1466,"市場部名称"),"")</f>
        <v/>
      </c>
      <c r="D1466" s="55"/>
      <c r="E1466" s="55" t="str">
        <f>IFERROR(_xll.RssMarket($A1466,"前日比"),"")</f>
        <v/>
      </c>
      <c r="F1466" s="75" t="str">
        <f>IFERROR(_xll.RssMarket($A1466,"時価総額"),"")</f>
        <v/>
      </c>
      <c r="G1466" s="75" t="e">
        <f>T20D35746[[#This Row],[時価総額]]/T20D35746[[#This Row],[現在値]]</f>
        <v>#VALUE!</v>
      </c>
      <c r="H1466" s="20"/>
      <c r="I1466" s="38"/>
      <c r="J1466" s="20"/>
      <c r="K1466" s="33"/>
      <c r="N1466" s="89"/>
      <c r="O1466" s="125" t="e">
        <f>ROUND(
 ((IF(OR(R1466="",R1466&lt;=0),20,R1466)/20)
  *(L1466/15))
 /(IFERROR(IF(H1466&gt;0,H1466,15),15)/15)
 *100,0)</f>
        <v>#REF!</v>
      </c>
      <c r="P1466" s="125" t="e">
        <f>ROUND(((R1466/20)*(L1466/15)*(S1466/15)*(1+W1466/200))/(H1466/15)*100,0)</f>
        <v>#REF!</v>
      </c>
      <c r="Q1466" s="147" t="e">
        <f>T20D35746[[#This Row],[スコア⑤]]/T20D35746[[#This Row],[スコア③]]</f>
        <v>#REF!</v>
      </c>
      <c r="R1466" s="76" t="e">
        <f>#REF!+#REF!</f>
        <v>#REF!</v>
      </c>
      <c r="W1466" s="109" t="e">
        <f>(T20D35746[[#This Row],[現金及び預金（億）]]-T20D35746[[#This Row],[負債（億）]])/T20D35746[[#This Row],[総資産]]*100</f>
        <v>#DIV/0!</v>
      </c>
    </row>
    <row r="1467" spans="3:23" x14ac:dyDescent="0.25">
      <c r="C1467" s="71" t="str">
        <f>IFERROR(_xll.RssMarket($A1467,"市場部名称"),"")</f>
        <v/>
      </c>
      <c r="D1467" s="55"/>
      <c r="E1467" s="55" t="str">
        <f>IFERROR(_xll.RssMarket($A1467,"前日比"),"")</f>
        <v/>
      </c>
      <c r="F1467" s="75" t="str">
        <f>IFERROR(_xll.RssMarket($A1467,"時価総額"),"")</f>
        <v/>
      </c>
      <c r="G1467" s="75" t="e">
        <f>T20D35746[[#This Row],[時価総額]]/T20D35746[[#This Row],[現在値]]</f>
        <v>#VALUE!</v>
      </c>
      <c r="H1467" s="20"/>
      <c r="I1467" s="38"/>
      <c r="J1467" s="20"/>
      <c r="K1467" s="33"/>
      <c r="N1467" s="89"/>
      <c r="O1467" s="125" t="e">
        <f>ROUND(
 ((IF(OR(R1467="",R1467&lt;=0),20,R1467)/20)
  *(L1467/15))
 /(IFERROR(IF(H1467&gt;0,H1467,15),15)/15)
 *100,0)</f>
        <v>#REF!</v>
      </c>
      <c r="P1467" s="125" t="e">
        <f>ROUND(((R1467/20)*(L1467/15)*(S1467/15)*(1+W1467/200))/(H1467/15)*100,0)</f>
        <v>#REF!</v>
      </c>
      <c r="Q1467" s="147" t="e">
        <f>T20D35746[[#This Row],[スコア⑤]]/T20D35746[[#This Row],[スコア③]]</f>
        <v>#REF!</v>
      </c>
      <c r="R1467" s="76" t="e">
        <f>#REF!+#REF!</f>
        <v>#REF!</v>
      </c>
      <c r="W1467" s="109" t="e">
        <f>(T20D35746[[#This Row],[現金及び預金（億）]]-T20D35746[[#This Row],[負債（億）]])/T20D35746[[#This Row],[総資産]]*100</f>
        <v>#DIV/0!</v>
      </c>
    </row>
    <row r="1468" spans="3:23" x14ac:dyDescent="0.25">
      <c r="C1468" s="71" t="str">
        <f>IFERROR(_xll.RssMarket($A1468,"市場部名称"),"")</f>
        <v/>
      </c>
      <c r="D1468" s="55"/>
      <c r="E1468" s="55" t="str">
        <f>IFERROR(_xll.RssMarket($A1468,"前日比"),"")</f>
        <v/>
      </c>
      <c r="F1468" s="75" t="str">
        <f>IFERROR(_xll.RssMarket($A1468,"時価総額"),"")</f>
        <v/>
      </c>
      <c r="G1468" s="75" t="e">
        <f>T20D35746[[#This Row],[時価総額]]/T20D35746[[#This Row],[現在値]]</f>
        <v>#VALUE!</v>
      </c>
      <c r="H1468" s="20"/>
      <c r="I1468" s="38"/>
      <c r="J1468" s="20"/>
      <c r="K1468" s="33"/>
      <c r="N1468" s="89"/>
      <c r="O1468" s="125" t="e">
        <f>ROUND(
 ((IF(OR(R1468="",R1468&lt;=0),20,R1468)/20)
  *(L1468/15))
 /(IFERROR(IF(H1468&gt;0,H1468,15),15)/15)
 *100,0)</f>
        <v>#REF!</v>
      </c>
      <c r="P1468" s="125" t="e">
        <f>ROUND(((R1468/20)*(L1468/15)*(S1468/15)*(1+W1468/200))/(H1468/15)*100,0)</f>
        <v>#REF!</v>
      </c>
      <c r="Q1468" s="147" t="e">
        <f>T20D35746[[#This Row],[スコア⑤]]/T20D35746[[#This Row],[スコア③]]</f>
        <v>#REF!</v>
      </c>
      <c r="R1468" s="76" t="e">
        <f>#REF!+#REF!</f>
        <v>#REF!</v>
      </c>
      <c r="W1468" s="109" t="e">
        <f>(T20D35746[[#This Row],[現金及び預金（億）]]-T20D35746[[#This Row],[負債（億）]])/T20D35746[[#This Row],[総資産]]*100</f>
        <v>#DIV/0!</v>
      </c>
    </row>
    <row r="1469" spans="3:23" x14ac:dyDescent="0.25">
      <c r="C1469" s="71" t="str">
        <f>IFERROR(_xll.RssMarket($A1469,"市場部名称"),"")</f>
        <v/>
      </c>
      <c r="D1469" s="55"/>
      <c r="E1469" s="55" t="str">
        <f>IFERROR(_xll.RssMarket($A1469,"前日比"),"")</f>
        <v/>
      </c>
      <c r="F1469" s="75" t="str">
        <f>IFERROR(_xll.RssMarket($A1469,"時価総額"),"")</f>
        <v/>
      </c>
      <c r="G1469" s="75" t="e">
        <f>T20D35746[[#This Row],[時価総額]]/T20D35746[[#This Row],[現在値]]</f>
        <v>#VALUE!</v>
      </c>
      <c r="H1469" s="20"/>
      <c r="I1469" s="38"/>
      <c r="J1469" s="20"/>
      <c r="K1469" s="33"/>
      <c r="N1469" s="89"/>
      <c r="O1469" s="125" t="e">
        <f>ROUND(
 ((IF(OR(R1469="",R1469&lt;=0),20,R1469)/20)
  *(L1469/15))
 /(IFERROR(IF(H1469&gt;0,H1469,15),15)/15)
 *100,0)</f>
        <v>#REF!</v>
      </c>
      <c r="P1469" s="125" t="e">
        <f>ROUND(((R1469/20)*(L1469/15)*(S1469/15)*(1+W1469/200))/(H1469/15)*100,0)</f>
        <v>#REF!</v>
      </c>
      <c r="Q1469" s="147" t="e">
        <f>T20D35746[[#This Row],[スコア⑤]]/T20D35746[[#This Row],[スコア③]]</f>
        <v>#REF!</v>
      </c>
      <c r="R1469" s="76" t="e">
        <f>#REF!+#REF!</f>
        <v>#REF!</v>
      </c>
      <c r="W1469" s="109" t="e">
        <f>(T20D35746[[#This Row],[現金及び預金（億）]]-T20D35746[[#This Row],[負債（億）]])/T20D35746[[#This Row],[総資産]]*100</f>
        <v>#DIV/0!</v>
      </c>
    </row>
    <row r="1470" spans="3:23" x14ac:dyDescent="0.25">
      <c r="C1470" s="71" t="str">
        <f>IFERROR(_xll.RssMarket($A1470,"市場部名称"),"")</f>
        <v/>
      </c>
      <c r="D1470" s="55"/>
      <c r="E1470" s="55" t="str">
        <f>IFERROR(_xll.RssMarket($A1470,"前日比"),"")</f>
        <v/>
      </c>
      <c r="F1470" s="75" t="str">
        <f>IFERROR(_xll.RssMarket($A1470,"時価総額"),"")</f>
        <v/>
      </c>
      <c r="G1470" s="75" t="e">
        <f>T20D35746[[#This Row],[時価総額]]/T20D35746[[#This Row],[現在値]]</f>
        <v>#VALUE!</v>
      </c>
      <c r="H1470" s="20"/>
      <c r="I1470" s="38"/>
      <c r="J1470" s="20"/>
      <c r="K1470" s="33"/>
      <c r="N1470" s="89"/>
      <c r="O1470" s="125" t="e">
        <f>ROUND(
 ((IF(OR(R1470="",R1470&lt;=0),20,R1470)/20)
  *(L1470/15))
 /(IFERROR(IF(H1470&gt;0,H1470,15),15)/15)
 *100,0)</f>
        <v>#REF!</v>
      </c>
      <c r="P1470" s="125" t="e">
        <f>ROUND(((R1470/20)*(L1470/15)*(S1470/15)*(1+W1470/200))/(H1470/15)*100,0)</f>
        <v>#REF!</v>
      </c>
      <c r="Q1470" s="147" t="e">
        <f>T20D35746[[#This Row],[スコア⑤]]/T20D35746[[#This Row],[スコア③]]</f>
        <v>#REF!</v>
      </c>
      <c r="R1470" s="76" t="e">
        <f>#REF!+#REF!</f>
        <v>#REF!</v>
      </c>
      <c r="W1470" s="109" t="e">
        <f>(T20D35746[[#This Row],[現金及び預金（億）]]-T20D35746[[#This Row],[負債（億）]])/T20D35746[[#This Row],[総資産]]*100</f>
        <v>#DIV/0!</v>
      </c>
    </row>
    <row r="1471" spans="3:23" x14ac:dyDescent="0.25">
      <c r="C1471" s="71" t="str">
        <f>IFERROR(_xll.RssMarket($A1471,"市場部名称"),"")</f>
        <v/>
      </c>
      <c r="D1471" s="55"/>
      <c r="E1471" s="55" t="str">
        <f>IFERROR(_xll.RssMarket($A1471,"前日比"),"")</f>
        <v/>
      </c>
      <c r="F1471" s="75" t="str">
        <f>IFERROR(_xll.RssMarket($A1471,"時価総額"),"")</f>
        <v/>
      </c>
      <c r="G1471" s="75" t="e">
        <f>T20D35746[[#This Row],[時価総額]]/T20D35746[[#This Row],[現在値]]</f>
        <v>#VALUE!</v>
      </c>
      <c r="H1471" s="20"/>
      <c r="I1471" s="38"/>
      <c r="J1471" s="20"/>
      <c r="K1471" s="33"/>
      <c r="N1471" s="89"/>
      <c r="O1471" s="125" t="e">
        <f>ROUND(
 ((IF(OR(R1471="",R1471&lt;=0),20,R1471)/20)
  *(L1471/15))
 /(IFERROR(IF(H1471&gt;0,H1471,15),15)/15)
 *100,0)</f>
        <v>#REF!</v>
      </c>
      <c r="P1471" s="125" t="e">
        <f>ROUND(((R1471/20)*(L1471/15)*(S1471/15)*(1+W1471/200))/(H1471/15)*100,0)</f>
        <v>#REF!</v>
      </c>
      <c r="Q1471" s="147" t="e">
        <f>T20D35746[[#This Row],[スコア⑤]]/T20D35746[[#This Row],[スコア③]]</f>
        <v>#REF!</v>
      </c>
      <c r="R1471" s="76" t="e">
        <f>#REF!+#REF!</f>
        <v>#REF!</v>
      </c>
      <c r="W1471" s="109" t="e">
        <f>(T20D35746[[#This Row],[現金及び預金（億）]]-T20D35746[[#This Row],[負債（億）]])/T20D35746[[#This Row],[総資産]]*100</f>
        <v>#DIV/0!</v>
      </c>
    </row>
    <row r="1472" spans="3:23" x14ac:dyDescent="0.25">
      <c r="C1472" s="71" t="str">
        <f>IFERROR(_xll.RssMarket($A1472,"市場部名称"),"")</f>
        <v/>
      </c>
      <c r="D1472" s="55"/>
      <c r="E1472" s="55" t="str">
        <f>IFERROR(_xll.RssMarket($A1472,"前日比"),"")</f>
        <v/>
      </c>
      <c r="F1472" s="75" t="str">
        <f>IFERROR(_xll.RssMarket($A1472,"時価総額"),"")</f>
        <v/>
      </c>
      <c r="G1472" s="75" t="e">
        <f>T20D35746[[#This Row],[時価総額]]/T20D35746[[#This Row],[現在値]]</f>
        <v>#VALUE!</v>
      </c>
      <c r="H1472" s="20"/>
      <c r="I1472" s="38"/>
      <c r="J1472" s="20"/>
      <c r="K1472" s="33"/>
      <c r="N1472" s="89"/>
      <c r="O1472" s="125" t="e">
        <f>ROUND(
 ((IF(OR(R1472="",R1472&lt;=0),20,R1472)/20)
  *(L1472/15))
 /(IFERROR(IF(H1472&gt;0,H1472,15),15)/15)
 *100,0)</f>
        <v>#REF!</v>
      </c>
      <c r="P1472" s="125" t="e">
        <f>ROUND(((R1472/20)*(L1472/15)*(S1472/15)*(1+W1472/200))/(H1472/15)*100,0)</f>
        <v>#REF!</v>
      </c>
      <c r="Q1472" s="147" t="e">
        <f>T20D35746[[#This Row],[スコア⑤]]/T20D35746[[#This Row],[スコア③]]</f>
        <v>#REF!</v>
      </c>
      <c r="R1472" s="76" t="e">
        <f>#REF!+#REF!</f>
        <v>#REF!</v>
      </c>
      <c r="W1472" s="109" t="e">
        <f>(T20D35746[[#This Row],[現金及び預金（億）]]-T20D35746[[#This Row],[負債（億）]])/T20D35746[[#This Row],[総資産]]*100</f>
        <v>#DIV/0!</v>
      </c>
    </row>
    <row r="1473" spans="3:23" x14ac:dyDescent="0.25">
      <c r="C1473" s="71" t="str">
        <f>IFERROR(_xll.RssMarket($A1473,"市場部名称"),"")</f>
        <v/>
      </c>
      <c r="D1473" s="55"/>
      <c r="E1473" s="55" t="str">
        <f>IFERROR(_xll.RssMarket($A1473,"前日比"),"")</f>
        <v/>
      </c>
      <c r="F1473" s="75" t="str">
        <f>IFERROR(_xll.RssMarket($A1473,"時価総額"),"")</f>
        <v/>
      </c>
      <c r="G1473" s="75" t="e">
        <f>T20D35746[[#This Row],[時価総額]]/T20D35746[[#This Row],[現在値]]</f>
        <v>#VALUE!</v>
      </c>
      <c r="H1473" s="20"/>
      <c r="I1473" s="38"/>
      <c r="J1473" s="20"/>
      <c r="K1473" s="33"/>
      <c r="N1473" s="89"/>
      <c r="O1473" s="125" t="e">
        <f>ROUND(
 ((IF(OR(R1473="",R1473&lt;=0),20,R1473)/20)
  *(L1473/15))
 /(IFERROR(IF(H1473&gt;0,H1473,15),15)/15)
 *100,0)</f>
        <v>#REF!</v>
      </c>
      <c r="P1473" s="125" t="e">
        <f>ROUND(((R1473/20)*(L1473/15)*(S1473/15)*(1+W1473/200))/(H1473/15)*100,0)</f>
        <v>#REF!</v>
      </c>
      <c r="Q1473" s="147" t="e">
        <f>T20D35746[[#This Row],[スコア⑤]]/T20D35746[[#This Row],[スコア③]]</f>
        <v>#REF!</v>
      </c>
      <c r="R1473" s="76" t="e">
        <f>#REF!+#REF!</f>
        <v>#REF!</v>
      </c>
      <c r="W1473" s="109" t="e">
        <f>(T20D35746[[#This Row],[現金及び預金（億）]]-T20D35746[[#This Row],[負債（億）]])/T20D35746[[#This Row],[総資産]]*100</f>
        <v>#DIV/0!</v>
      </c>
    </row>
    <row r="1474" spans="3:23" x14ac:dyDescent="0.25">
      <c r="C1474" s="71" t="str">
        <f>IFERROR(_xll.RssMarket($A1474,"市場部名称"),"")</f>
        <v/>
      </c>
      <c r="D1474" s="55"/>
      <c r="E1474" s="55" t="str">
        <f>IFERROR(_xll.RssMarket($A1474,"前日比"),"")</f>
        <v/>
      </c>
      <c r="F1474" s="75" t="str">
        <f>IFERROR(_xll.RssMarket($A1474,"時価総額"),"")</f>
        <v/>
      </c>
      <c r="G1474" s="75" t="e">
        <f>T20D35746[[#This Row],[時価総額]]/T20D35746[[#This Row],[現在値]]</f>
        <v>#VALUE!</v>
      </c>
      <c r="H1474" s="20"/>
      <c r="I1474" s="38"/>
      <c r="J1474" s="20"/>
      <c r="K1474" s="33"/>
      <c r="N1474" s="89"/>
      <c r="O1474" s="125" t="e">
        <f>ROUND(
 ((IF(OR(R1474="",R1474&lt;=0),20,R1474)/20)
  *(L1474/15))
 /(IFERROR(IF(H1474&gt;0,H1474,15),15)/15)
 *100,0)</f>
        <v>#REF!</v>
      </c>
      <c r="P1474" s="125" t="e">
        <f>ROUND(((R1474/20)*(L1474/15)*(S1474/15)*(1+W1474/200))/(H1474/15)*100,0)</f>
        <v>#REF!</v>
      </c>
      <c r="Q1474" s="147" t="e">
        <f>T20D35746[[#This Row],[スコア⑤]]/T20D35746[[#This Row],[スコア③]]</f>
        <v>#REF!</v>
      </c>
      <c r="R1474" s="76" t="e">
        <f>#REF!+#REF!</f>
        <v>#REF!</v>
      </c>
      <c r="W1474" s="109" t="e">
        <f>(T20D35746[[#This Row],[現金及び預金（億）]]-T20D35746[[#This Row],[負債（億）]])/T20D35746[[#This Row],[総資産]]*100</f>
        <v>#DIV/0!</v>
      </c>
    </row>
    <row r="1475" spans="3:23" x14ac:dyDescent="0.25">
      <c r="C1475" s="71" t="str">
        <f>IFERROR(_xll.RssMarket($A1475,"市場部名称"),"")</f>
        <v/>
      </c>
      <c r="D1475" s="55"/>
      <c r="E1475" s="55" t="str">
        <f>IFERROR(_xll.RssMarket($A1475,"前日比"),"")</f>
        <v/>
      </c>
      <c r="F1475" s="75" t="str">
        <f>IFERROR(_xll.RssMarket($A1475,"時価総額"),"")</f>
        <v/>
      </c>
      <c r="G1475" s="75" t="e">
        <f>T20D35746[[#This Row],[時価総額]]/T20D35746[[#This Row],[現在値]]</f>
        <v>#VALUE!</v>
      </c>
      <c r="H1475" s="20"/>
      <c r="I1475" s="38"/>
      <c r="J1475" s="20"/>
      <c r="K1475" s="33"/>
      <c r="N1475" s="89"/>
      <c r="O1475" s="125" t="e">
        <f>ROUND(
 ((IF(OR(R1475="",R1475&lt;=0),20,R1475)/20)
  *(L1475/15))
 /(IFERROR(IF(H1475&gt;0,H1475,15),15)/15)
 *100,0)</f>
        <v>#REF!</v>
      </c>
      <c r="P1475" s="125" t="e">
        <f>ROUND(((R1475/20)*(L1475/15)*(S1475/15)*(1+W1475/200))/(H1475/15)*100,0)</f>
        <v>#REF!</v>
      </c>
      <c r="Q1475" s="147" t="e">
        <f>T20D35746[[#This Row],[スコア⑤]]/T20D35746[[#This Row],[スコア③]]</f>
        <v>#REF!</v>
      </c>
      <c r="R1475" s="76" t="e">
        <f>#REF!+#REF!</f>
        <v>#REF!</v>
      </c>
      <c r="W1475" s="109" t="e">
        <f>(T20D35746[[#This Row],[現金及び預金（億）]]-T20D35746[[#This Row],[負債（億）]])/T20D35746[[#This Row],[総資産]]*100</f>
        <v>#DIV/0!</v>
      </c>
    </row>
    <row r="1476" spans="3:23" x14ac:dyDescent="0.25">
      <c r="C1476" s="71" t="str">
        <f>IFERROR(_xll.RssMarket($A1476,"市場部名称"),"")</f>
        <v/>
      </c>
      <c r="D1476" s="55"/>
      <c r="E1476" s="55" t="str">
        <f>IFERROR(_xll.RssMarket($A1476,"前日比"),"")</f>
        <v/>
      </c>
      <c r="F1476" s="75" t="str">
        <f>IFERROR(_xll.RssMarket($A1476,"時価総額"),"")</f>
        <v/>
      </c>
      <c r="G1476" s="75" t="e">
        <f>T20D35746[[#This Row],[時価総額]]/T20D35746[[#This Row],[現在値]]</f>
        <v>#VALUE!</v>
      </c>
      <c r="H1476" s="20"/>
      <c r="I1476" s="38"/>
      <c r="J1476" s="20"/>
      <c r="K1476" s="33"/>
      <c r="N1476" s="89"/>
      <c r="O1476" s="125" t="e">
        <f>ROUND(
 ((IF(OR(R1476="",R1476&lt;=0),20,R1476)/20)
  *(L1476/15))
 /(IFERROR(IF(H1476&gt;0,H1476,15),15)/15)
 *100,0)</f>
        <v>#REF!</v>
      </c>
      <c r="P1476" s="125" t="e">
        <f>ROUND(((R1476/20)*(L1476/15)*(S1476/15)*(1+W1476/200))/(H1476/15)*100,0)</f>
        <v>#REF!</v>
      </c>
      <c r="Q1476" s="147" t="e">
        <f>T20D35746[[#This Row],[スコア⑤]]/T20D35746[[#This Row],[スコア③]]</f>
        <v>#REF!</v>
      </c>
      <c r="R1476" s="76" t="e">
        <f>#REF!+#REF!</f>
        <v>#REF!</v>
      </c>
      <c r="W1476" s="109" t="e">
        <f>(T20D35746[[#This Row],[現金及び預金（億）]]-T20D35746[[#This Row],[負債（億）]])/T20D35746[[#This Row],[総資産]]*100</f>
        <v>#DIV/0!</v>
      </c>
    </row>
    <row r="1477" spans="3:23" x14ac:dyDescent="0.25">
      <c r="C1477" s="71" t="str">
        <f>IFERROR(_xll.RssMarket($A1477,"市場部名称"),"")</f>
        <v/>
      </c>
      <c r="D1477" s="55"/>
      <c r="E1477" s="55" t="str">
        <f>IFERROR(_xll.RssMarket($A1477,"前日比"),"")</f>
        <v/>
      </c>
      <c r="F1477" s="75" t="str">
        <f>IFERROR(_xll.RssMarket($A1477,"時価総額"),"")</f>
        <v/>
      </c>
      <c r="G1477" s="75" t="e">
        <f>T20D35746[[#This Row],[時価総額]]/T20D35746[[#This Row],[現在値]]</f>
        <v>#VALUE!</v>
      </c>
      <c r="H1477" s="20"/>
      <c r="I1477" s="38"/>
      <c r="J1477" s="20"/>
      <c r="K1477" s="33"/>
      <c r="N1477" s="89"/>
      <c r="O1477" s="125" t="e">
        <f>ROUND(
 ((IF(OR(R1477="",R1477&lt;=0),20,R1477)/20)
  *(L1477/15))
 /(IFERROR(IF(H1477&gt;0,H1477,15),15)/15)
 *100,0)</f>
        <v>#REF!</v>
      </c>
      <c r="P1477" s="125" t="e">
        <f>ROUND(((R1477/20)*(L1477/15)*(S1477/15)*(1+W1477/200))/(H1477/15)*100,0)</f>
        <v>#REF!</v>
      </c>
      <c r="Q1477" s="147" t="e">
        <f>T20D35746[[#This Row],[スコア⑤]]/T20D35746[[#This Row],[スコア③]]</f>
        <v>#REF!</v>
      </c>
      <c r="R1477" s="76" t="e">
        <f>#REF!+#REF!</f>
        <v>#REF!</v>
      </c>
      <c r="W1477" s="109" t="e">
        <f>(T20D35746[[#This Row],[現金及び預金（億）]]-T20D35746[[#This Row],[負債（億）]])/T20D35746[[#This Row],[総資産]]*100</f>
        <v>#DIV/0!</v>
      </c>
    </row>
    <row r="1478" spans="3:23" x14ac:dyDescent="0.25">
      <c r="C1478" s="71" t="str">
        <f>IFERROR(_xll.RssMarket($A1478,"市場部名称"),"")</f>
        <v/>
      </c>
      <c r="D1478" s="55"/>
      <c r="E1478" s="55" t="str">
        <f>IFERROR(_xll.RssMarket($A1478,"前日比"),"")</f>
        <v/>
      </c>
      <c r="F1478" s="75" t="str">
        <f>IFERROR(_xll.RssMarket($A1478,"時価総額"),"")</f>
        <v/>
      </c>
      <c r="G1478" s="75" t="e">
        <f>T20D35746[[#This Row],[時価総額]]/T20D35746[[#This Row],[現在値]]</f>
        <v>#VALUE!</v>
      </c>
      <c r="H1478" s="20"/>
      <c r="I1478" s="38"/>
      <c r="J1478" s="20"/>
      <c r="K1478" s="33"/>
      <c r="N1478" s="89"/>
      <c r="O1478" s="125" t="e">
        <f>ROUND(
 ((IF(OR(R1478="",R1478&lt;=0),20,R1478)/20)
  *(L1478/15))
 /(IFERROR(IF(H1478&gt;0,H1478,15),15)/15)
 *100,0)</f>
        <v>#REF!</v>
      </c>
      <c r="P1478" s="125" t="e">
        <f>ROUND(((R1478/20)*(L1478/15)*(S1478/15)*(1+W1478/200))/(H1478/15)*100,0)</f>
        <v>#REF!</v>
      </c>
      <c r="Q1478" s="147" t="e">
        <f>T20D35746[[#This Row],[スコア⑤]]/T20D35746[[#This Row],[スコア③]]</f>
        <v>#REF!</v>
      </c>
      <c r="R1478" s="76" t="e">
        <f>#REF!+#REF!</f>
        <v>#REF!</v>
      </c>
      <c r="W1478" s="109" t="e">
        <f>(T20D35746[[#This Row],[現金及び預金（億）]]-T20D35746[[#This Row],[負債（億）]])/T20D35746[[#This Row],[総資産]]*100</f>
        <v>#DIV/0!</v>
      </c>
    </row>
    <row r="1479" spans="3:23" x14ac:dyDescent="0.25">
      <c r="C1479" s="71" t="str">
        <f>IFERROR(_xll.RssMarket($A1479,"市場部名称"),"")</f>
        <v/>
      </c>
      <c r="D1479" s="55"/>
      <c r="E1479" s="55" t="str">
        <f>IFERROR(_xll.RssMarket($A1479,"前日比"),"")</f>
        <v/>
      </c>
      <c r="F1479" s="75" t="str">
        <f>IFERROR(_xll.RssMarket($A1479,"時価総額"),"")</f>
        <v/>
      </c>
      <c r="G1479" s="75" t="e">
        <f>T20D35746[[#This Row],[時価総額]]/T20D35746[[#This Row],[現在値]]</f>
        <v>#VALUE!</v>
      </c>
      <c r="H1479" s="20"/>
      <c r="I1479" s="38"/>
      <c r="J1479" s="20"/>
      <c r="K1479" s="33"/>
      <c r="N1479" s="89"/>
      <c r="O1479" s="125" t="e">
        <f>ROUND(
 ((IF(OR(R1479="",R1479&lt;=0),20,R1479)/20)
  *(L1479/15))
 /(IFERROR(IF(H1479&gt;0,H1479,15),15)/15)
 *100,0)</f>
        <v>#REF!</v>
      </c>
      <c r="P1479" s="125" t="e">
        <f>ROUND(((R1479/20)*(L1479/15)*(S1479/15)*(1+W1479/200))/(H1479/15)*100,0)</f>
        <v>#REF!</v>
      </c>
      <c r="Q1479" s="147" t="e">
        <f>T20D35746[[#This Row],[スコア⑤]]/T20D35746[[#This Row],[スコア③]]</f>
        <v>#REF!</v>
      </c>
      <c r="R1479" s="76" t="e">
        <f>#REF!+#REF!</f>
        <v>#REF!</v>
      </c>
      <c r="W1479" s="109" t="e">
        <f>(T20D35746[[#This Row],[現金及び預金（億）]]-T20D35746[[#This Row],[負債（億）]])/T20D35746[[#This Row],[総資産]]*100</f>
        <v>#DIV/0!</v>
      </c>
    </row>
    <row r="1480" spans="3:23" x14ac:dyDescent="0.25">
      <c r="C1480" s="71" t="str">
        <f>IFERROR(_xll.RssMarket($A1480,"市場部名称"),"")</f>
        <v/>
      </c>
      <c r="D1480" s="55"/>
      <c r="E1480" s="55" t="str">
        <f>IFERROR(_xll.RssMarket($A1480,"前日比"),"")</f>
        <v/>
      </c>
      <c r="F1480" s="75" t="str">
        <f>IFERROR(_xll.RssMarket($A1480,"時価総額"),"")</f>
        <v/>
      </c>
      <c r="G1480" s="75" t="e">
        <f>T20D35746[[#This Row],[時価総額]]/T20D35746[[#This Row],[現在値]]</f>
        <v>#VALUE!</v>
      </c>
      <c r="H1480" s="20"/>
      <c r="I1480" s="38"/>
      <c r="J1480" s="20"/>
      <c r="K1480" s="33"/>
      <c r="N1480" s="89"/>
      <c r="O1480" s="125" t="e">
        <f>ROUND(
 ((IF(OR(R1480="",R1480&lt;=0),20,R1480)/20)
  *(L1480/15))
 /(IFERROR(IF(H1480&gt;0,H1480,15),15)/15)
 *100,0)</f>
        <v>#REF!</v>
      </c>
      <c r="P1480" s="125" t="e">
        <f>ROUND(((R1480/20)*(L1480/15)*(S1480/15)*(1+W1480/200))/(H1480/15)*100,0)</f>
        <v>#REF!</v>
      </c>
      <c r="Q1480" s="147" t="e">
        <f>T20D35746[[#This Row],[スコア⑤]]/T20D35746[[#This Row],[スコア③]]</f>
        <v>#REF!</v>
      </c>
      <c r="R1480" s="76" t="e">
        <f>#REF!+#REF!</f>
        <v>#REF!</v>
      </c>
      <c r="W1480" s="109" t="e">
        <f>(T20D35746[[#This Row],[現金及び預金（億）]]-T20D35746[[#This Row],[負債（億）]])/T20D35746[[#This Row],[総資産]]*100</f>
        <v>#DIV/0!</v>
      </c>
    </row>
    <row r="1481" spans="3:23" x14ac:dyDescent="0.25">
      <c r="C1481" s="71" t="str">
        <f>IFERROR(_xll.RssMarket($A1481,"市場部名称"),"")</f>
        <v/>
      </c>
      <c r="D1481" s="55"/>
      <c r="E1481" s="55" t="str">
        <f>IFERROR(_xll.RssMarket($A1481,"前日比"),"")</f>
        <v/>
      </c>
      <c r="F1481" s="75" t="str">
        <f>IFERROR(_xll.RssMarket($A1481,"時価総額"),"")</f>
        <v/>
      </c>
      <c r="G1481" s="75" t="e">
        <f>T20D35746[[#This Row],[時価総額]]/T20D35746[[#This Row],[現在値]]</f>
        <v>#VALUE!</v>
      </c>
      <c r="H1481" s="20"/>
      <c r="I1481" s="38"/>
      <c r="J1481" s="20"/>
      <c r="K1481" s="33"/>
      <c r="N1481" s="89"/>
      <c r="O1481" s="125" t="e">
        <f>ROUND(
 ((IF(OR(R1481="",R1481&lt;=0),20,R1481)/20)
  *(L1481/15))
 /(IFERROR(IF(H1481&gt;0,H1481,15),15)/15)
 *100,0)</f>
        <v>#REF!</v>
      </c>
      <c r="P1481" s="125" t="e">
        <f>ROUND(((R1481/20)*(L1481/15)*(S1481/15)*(1+W1481/200))/(H1481/15)*100,0)</f>
        <v>#REF!</v>
      </c>
      <c r="Q1481" s="147" t="e">
        <f>T20D35746[[#This Row],[スコア⑤]]/T20D35746[[#This Row],[スコア③]]</f>
        <v>#REF!</v>
      </c>
      <c r="R1481" s="76" t="e">
        <f>#REF!+#REF!</f>
        <v>#REF!</v>
      </c>
      <c r="W1481" s="109" t="e">
        <f>(T20D35746[[#This Row],[現金及び預金（億）]]-T20D35746[[#This Row],[負債（億）]])/T20D35746[[#This Row],[総資産]]*100</f>
        <v>#DIV/0!</v>
      </c>
    </row>
    <row r="1482" spans="3:23" x14ac:dyDescent="0.25">
      <c r="C1482" s="71" t="str">
        <f>IFERROR(_xll.RssMarket($A1482,"市場部名称"),"")</f>
        <v/>
      </c>
      <c r="D1482" s="55"/>
      <c r="E1482" s="55" t="str">
        <f>IFERROR(_xll.RssMarket($A1482,"前日比"),"")</f>
        <v/>
      </c>
      <c r="F1482" s="75" t="str">
        <f>IFERROR(_xll.RssMarket($A1482,"時価総額"),"")</f>
        <v/>
      </c>
      <c r="G1482" s="75" t="e">
        <f>T20D35746[[#This Row],[時価総額]]/T20D35746[[#This Row],[現在値]]</f>
        <v>#VALUE!</v>
      </c>
      <c r="H1482" s="20"/>
      <c r="I1482" s="38"/>
      <c r="J1482" s="20"/>
      <c r="K1482" s="33"/>
      <c r="N1482" s="89"/>
      <c r="O1482" s="125" t="e">
        <f>ROUND(
 ((IF(OR(R1482="",R1482&lt;=0),20,R1482)/20)
  *(L1482/15))
 /(IFERROR(IF(H1482&gt;0,H1482,15),15)/15)
 *100,0)</f>
        <v>#REF!</v>
      </c>
      <c r="P1482" s="125" t="e">
        <f>ROUND(((R1482/20)*(L1482/15)*(S1482/15)*(1+W1482/200))/(H1482/15)*100,0)</f>
        <v>#REF!</v>
      </c>
      <c r="Q1482" s="147" t="e">
        <f>T20D35746[[#This Row],[スコア⑤]]/T20D35746[[#This Row],[スコア③]]</f>
        <v>#REF!</v>
      </c>
      <c r="R1482" s="76" t="e">
        <f>#REF!+#REF!</f>
        <v>#REF!</v>
      </c>
      <c r="W1482" s="109" t="e">
        <f>(T20D35746[[#This Row],[現金及び預金（億）]]-T20D35746[[#This Row],[負債（億）]])/T20D35746[[#This Row],[総資産]]*100</f>
        <v>#DIV/0!</v>
      </c>
    </row>
    <row r="1483" spans="3:23" x14ac:dyDescent="0.25">
      <c r="C1483" s="71" t="str">
        <f>IFERROR(_xll.RssMarket($A1483,"市場部名称"),"")</f>
        <v/>
      </c>
      <c r="D1483" s="55"/>
      <c r="E1483" s="55" t="str">
        <f>IFERROR(_xll.RssMarket($A1483,"前日比"),"")</f>
        <v/>
      </c>
      <c r="F1483" s="75" t="str">
        <f>IFERROR(_xll.RssMarket($A1483,"時価総額"),"")</f>
        <v/>
      </c>
      <c r="G1483" s="75" t="e">
        <f>T20D35746[[#This Row],[時価総額]]/T20D35746[[#This Row],[現在値]]</f>
        <v>#VALUE!</v>
      </c>
      <c r="H1483" s="20"/>
      <c r="I1483" s="38"/>
      <c r="J1483" s="20"/>
      <c r="K1483" s="33"/>
      <c r="N1483" s="89"/>
      <c r="O1483" s="125" t="e">
        <f>ROUND(
 ((IF(OR(R1483="",R1483&lt;=0),20,R1483)/20)
  *(L1483/15))
 /(IFERROR(IF(H1483&gt;0,H1483,15),15)/15)
 *100,0)</f>
        <v>#REF!</v>
      </c>
      <c r="P1483" s="125" t="e">
        <f>ROUND(((R1483/20)*(L1483/15)*(S1483/15)*(1+W1483/200))/(H1483/15)*100,0)</f>
        <v>#REF!</v>
      </c>
      <c r="Q1483" s="147" t="e">
        <f>T20D35746[[#This Row],[スコア⑤]]/T20D35746[[#This Row],[スコア③]]</f>
        <v>#REF!</v>
      </c>
      <c r="R1483" s="76" t="e">
        <f>#REF!+#REF!</f>
        <v>#REF!</v>
      </c>
      <c r="W1483" s="109" t="e">
        <f>(T20D35746[[#This Row],[現金及び預金（億）]]-T20D35746[[#This Row],[負債（億）]])/T20D35746[[#This Row],[総資産]]*100</f>
        <v>#DIV/0!</v>
      </c>
    </row>
    <row r="1484" spans="3:23" x14ac:dyDescent="0.25">
      <c r="C1484" s="71" t="str">
        <f>IFERROR(_xll.RssMarket($A1484,"市場部名称"),"")</f>
        <v/>
      </c>
      <c r="D1484" s="55"/>
      <c r="E1484" s="55" t="str">
        <f>IFERROR(_xll.RssMarket($A1484,"前日比"),"")</f>
        <v/>
      </c>
      <c r="F1484" s="75" t="str">
        <f>IFERROR(_xll.RssMarket($A1484,"時価総額"),"")</f>
        <v/>
      </c>
      <c r="G1484" s="75" t="e">
        <f>T20D35746[[#This Row],[時価総額]]/T20D35746[[#This Row],[現在値]]</f>
        <v>#VALUE!</v>
      </c>
      <c r="H1484" s="20"/>
      <c r="I1484" s="38"/>
      <c r="J1484" s="20"/>
      <c r="K1484" s="33"/>
      <c r="N1484" s="89"/>
      <c r="O1484" s="125" t="e">
        <f>ROUND(
 ((IF(OR(R1484="",R1484&lt;=0),20,R1484)/20)
  *(L1484/15))
 /(IFERROR(IF(H1484&gt;0,H1484,15),15)/15)
 *100,0)</f>
        <v>#REF!</v>
      </c>
      <c r="P1484" s="125" t="e">
        <f>ROUND(((R1484/20)*(L1484/15)*(S1484/15)*(1+W1484/200))/(H1484/15)*100,0)</f>
        <v>#REF!</v>
      </c>
      <c r="Q1484" s="147" t="e">
        <f>T20D35746[[#This Row],[スコア⑤]]/T20D35746[[#This Row],[スコア③]]</f>
        <v>#REF!</v>
      </c>
      <c r="R1484" s="76" t="e">
        <f>#REF!+#REF!</f>
        <v>#REF!</v>
      </c>
      <c r="W1484" s="109" t="e">
        <f>(T20D35746[[#This Row],[現金及び預金（億）]]-T20D35746[[#This Row],[負債（億）]])/T20D35746[[#This Row],[総資産]]*100</f>
        <v>#DIV/0!</v>
      </c>
    </row>
    <row r="1485" spans="3:23" x14ac:dyDescent="0.25">
      <c r="C1485" s="71" t="str">
        <f>IFERROR(_xll.RssMarket($A1485,"市場部名称"),"")</f>
        <v/>
      </c>
      <c r="D1485" s="55"/>
      <c r="E1485" s="55" t="str">
        <f>IFERROR(_xll.RssMarket($A1485,"前日比"),"")</f>
        <v/>
      </c>
      <c r="F1485" s="75" t="str">
        <f>IFERROR(_xll.RssMarket($A1485,"時価総額"),"")</f>
        <v/>
      </c>
      <c r="G1485" s="75" t="e">
        <f>T20D35746[[#This Row],[時価総額]]/T20D35746[[#This Row],[現在値]]</f>
        <v>#VALUE!</v>
      </c>
      <c r="H1485" s="20"/>
      <c r="I1485" s="38"/>
      <c r="J1485" s="20"/>
      <c r="K1485" s="33"/>
      <c r="N1485" s="89"/>
      <c r="O1485" s="125" t="e">
        <f>ROUND(
 ((IF(OR(R1485="",R1485&lt;=0),20,R1485)/20)
  *(L1485/15))
 /(IFERROR(IF(H1485&gt;0,H1485,15),15)/15)
 *100,0)</f>
        <v>#REF!</v>
      </c>
      <c r="P1485" s="125" t="e">
        <f>ROUND(((R1485/20)*(L1485/15)*(S1485/15)*(1+W1485/200))/(H1485/15)*100,0)</f>
        <v>#REF!</v>
      </c>
      <c r="Q1485" s="147" t="e">
        <f>T20D35746[[#This Row],[スコア⑤]]/T20D35746[[#This Row],[スコア③]]</f>
        <v>#REF!</v>
      </c>
      <c r="R1485" s="76" t="e">
        <f>#REF!+#REF!</f>
        <v>#REF!</v>
      </c>
      <c r="W1485" s="109" t="e">
        <f>(T20D35746[[#This Row],[現金及び預金（億）]]-T20D35746[[#This Row],[負債（億）]])/T20D35746[[#This Row],[総資産]]*100</f>
        <v>#DIV/0!</v>
      </c>
    </row>
    <row r="1486" spans="3:23" x14ac:dyDescent="0.25">
      <c r="C1486" s="71" t="str">
        <f>IFERROR(_xll.RssMarket($A1486,"市場部名称"),"")</f>
        <v/>
      </c>
      <c r="D1486" s="55"/>
      <c r="E1486" s="55" t="str">
        <f>IFERROR(_xll.RssMarket($A1486,"前日比"),"")</f>
        <v/>
      </c>
      <c r="F1486" s="75" t="str">
        <f>IFERROR(_xll.RssMarket($A1486,"時価総額"),"")</f>
        <v/>
      </c>
      <c r="G1486" s="75" t="e">
        <f>T20D35746[[#This Row],[時価総額]]/T20D35746[[#This Row],[現在値]]</f>
        <v>#VALUE!</v>
      </c>
      <c r="H1486" s="20"/>
      <c r="I1486" s="38"/>
      <c r="J1486" s="20"/>
      <c r="K1486" s="33"/>
      <c r="N1486" s="89"/>
      <c r="O1486" s="125" t="e">
        <f>ROUND(
 ((IF(OR(R1486="",R1486&lt;=0),20,R1486)/20)
  *(L1486/15))
 /(IFERROR(IF(H1486&gt;0,H1486,15),15)/15)
 *100,0)</f>
        <v>#REF!</v>
      </c>
      <c r="P1486" s="125" t="e">
        <f>ROUND(((R1486/20)*(L1486/15)*(S1486/15)*(1+W1486/200))/(H1486/15)*100,0)</f>
        <v>#REF!</v>
      </c>
      <c r="Q1486" s="147" t="e">
        <f>T20D35746[[#This Row],[スコア⑤]]/T20D35746[[#This Row],[スコア③]]</f>
        <v>#REF!</v>
      </c>
      <c r="R1486" s="76" t="e">
        <f>#REF!+#REF!</f>
        <v>#REF!</v>
      </c>
      <c r="W1486" s="109" t="e">
        <f>(T20D35746[[#This Row],[現金及び預金（億）]]-T20D35746[[#This Row],[負債（億）]])/T20D35746[[#This Row],[総資産]]*100</f>
        <v>#DIV/0!</v>
      </c>
    </row>
    <row r="1487" spans="3:23" x14ac:dyDescent="0.25">
      <c r="C1487" s="71" t="str">
        <f>IFERROR(_xll.RssMarket($A1487,"市場部名称"),"")</f>
        <v/>
      </c>
      <c r="D1487" s="55"/>
      <c r="E1487" s="55" t="str">
        <f>IFERROR(_xll.RssMarket($A1487,"前日比"),"")</f>
        <v/>
      </c>
      <c r="F1487" s="75" t="str">
        <f>IFERROR(_xll.RssMarket($A1487,"時価総額"),"")</f>
        <v/>
      </c>
      <c r="G1487" s="75" t="e">
        <f>T20D35746[[#This Row],[時価総額]]/T20D35746[[#This Row],[現在値]]</f>
        <v>#VALUE!</v>
      </c>
      <c r="H1487" s="20"/>
      <c r="I1487" s="38"/>
      <c r="J1487" s="20"/>
      <c r="K1487" s="33"/>
      <c r="N1487" s="89"/>
      <c r="O1487" s="125" t="e">
        <f>ROUND(
 ((IF(OR(R1487="",R1487&lt;=0),20,R1487)/20)
  *(L1487/15))
 /(IFERROR(IF(H1487&gt;0,H1487,15),15)/15)
 *100,0)</f>
        <v>#REF!</v>
      </c>
      <c r="P1487" s="125" t="e">
        <f>ROUND(((R1487/20)*(L1487/15)*(S1487/15)*(1+W1487/200))/(H1487/15)*100,0)</f>
        <v>#REF!</v>
      </c>
      <c r="Q1487" s="147" t="e">
        <f>T20D35746[[#This Row],[スコア⑤]]/T20D35746[[#This Row],[スコア③]]</f>
        <v>#REF!</v>
      </c>
      <c r="R1487" s="76" t="e">
        <f>#REF!+#REF!</f>
        <v>#REF!</v>
      </c>
      <c r="W1487" s="109" t="e">
        <f>(T20D35746[[#This Row],[現金及び預金（億）]]-T20D35746[[#This Row],[負債（億）]])/T20D35746[[#This Row],[総資産]]*100</f>
        <v>#DIV/0!</v>
      </c>
    </row>
    <row r="1488" spans="3:23" x14ac:dyDescent="0.25">
      <c r="C1488" s="71" t="str">
        <f>IFERROR(_xll.RssMarket($A1488,"市場部名称"),"")</f>
        <v/>
      </c>
      <c r="D1488" s="55"/>
      <c r="E1488" s="55" t="str">
        <f>IFERROR(_xll.RssMarket($A1488,"前日比"),"")</f>
        <v/>
      </c>
      <c r="F1488" s="75" t="str">
        <f>IFERROR(_xll.RssMarket($A1488,"時価総額"),"")</f>
        <v/>
      </c>
      <c r="G1488" s="75" t="e">
        <f>T20D35746[[#This Row],[時価総額]]/T20D35746[[#This Row],[現在値]]</f>
        <v>#VALUE!</v>
      </c>
      <c r="H1488" s="20"/>
      <c r="I1488" s="38"/>
      <c r="J1488" s="20"/>
      <c r="K1488" s="33"/>
      <c r="N1488" s="89"/>
      <c r="O1488" s="125" t="e">
        <f>ROUND(
 ((IF(OR(R1488="",R1488&lt;=0),20,R1488)/20)
  *(L1488/15))
 /(IFERROR(IF(H1488&gt;0,H1488,15),15)/15)
 *100,0)</f>
        <v>#REF!</v>
      </c>
      <c r="P1488" s="125" t="e">
        <f>ROUND(((R1488/20)*(L1488/15)*(S1488/15)*(1+W1488/200))/(H1488/15)*100,0)</f>
        <v>#REF!</v>
      </c>
      <c r="Q1488" s="147" t="e">
        <f>T20D35746[[#This Row],[スコア⑤]]/T20D35746[[#This Row],[スコア③]]</f>
        <v>#REF!</v>
      </c>
      <c r="R1488" s="76" t="e">
        <f>#REF!+#REF!</f>
        <v>#REF!</v>
      </c>
      <c r="W1488" s="109" t="e">
        <f>(T20D35746[[#This Row],[現金及び預金（億）]]-T20D35746[[#This Row],[負債（億）]])/T20D35746[[#This Row],[総資産]]*100</f>
        <v>#DIV/0!</v>
      </c>
    </row>
    <row r="1489" spans="3:23" x14ac:dyDescent="0.25">
      <c r="C1489" s="71" t="str">
        <f>IFERROR(_xll.RssMarket($A1489,"市場部名称"),"")</f>
        <v/>
      </c>
      <c r="D1489" s="55"/>
      <c r="E1489" s="55" t="str">
        <f>IFERROR(_xll.RssMarket($A1489,"前日比"),"")</f>
        <v/>
      </c>
      <c r="F1489" s="75" t="str">
        <f>IFERROR(_xll.RssMarket($A1489,"時価総額"),"")</f>
        <v/>
      </c>
      <c r="G1489" s="75" t="e">
        <f>T20D35746[[#This Row],[時価総額]]/T20D35746[[#This Row],[現在値]]</f>
        <v>#VALUE!</v>
      </c>
      <c r="H1489" s="20"/>
      <c r="I1489" s="38"/>
      <c r="J1489" s="20"/>
      <c r="K1489" s="33"/>
      <c r="N1489" s="89"/>
      <c r="O1489" s="125" t="e">
        <f>ROUND(
 ((IF(OR(R1489="",R1489&lt;=0),20,R1489)/20)
  *(L1489/15))
 /(IFERROR(IF(H1489&gt;0,H1489,15),15)/15)
 *100,0)</f>
        <v>#REF!</v>
      </c>
      <c r="P1489" s="125" t="e">
        <f>ROUND(((R1489/20)*(L1489/15)*(S1489/15)*(1+W1489/200))/(H1489/15)*100,0)</f>
        <v>#REF!</v>
      </c>
      <c r="Q1489" s="147" t="e">
        <f>T20D35746[[#This Row],[スコア⑤]]/T20D35746[[#This Row],[スコア③]]</f>
        <v>#REF!</v>
      </c>
      <c r="R1489" s="76" t="e">
        <f>#REF!+#REF!</f>
        <v>#REF!</v>
      </c>
      <c r="W1489" s="109" t="e">
        <f>(T20D35746[[#This Row],[現金及び預金（億）]]-T20D35746[[#This Row],[負債（億）]])/T20D35746[[#This Row],[総資産]]*100</f>
        <v>#DIV/0!</v>
      </c>
    </row>
    <row r="1490" spans="3:23" x14ac:dyDescent="0.25">
      <c r="C1490" s="71" t="str">
        <f>IFERROR(_xll.RssMarket($A1490,"市場部名称"),"")</f>
        <v/>
      </c>
      <c r="D1490" s="55"/>
      <c r="E1490" s="55" t="str">
        <f>IFERROR(_xll.RssMarket($A1490,"前日比"),"")</f>
        <v/>
      </c>
      <c r="F1490" s="75" t="str">
        <f>IFERROR(_xll.RssMarket($A1490,"時価総額"),"")</f>
        <v/>
      </c>
      <c r="G1490" s="75" t="e">
        <f>T20D35746[[#This Row],[時価総額]]/T20D35746[[#This Row],[現在値]]</f>
        <v>#VALUE!</v>
      </c>
      <c r="H1490" s="20"/>
      <c r="I1490" s="38"/>
      <c r="J1490" s="20"/>
      <c r="K1490" s="33"/>
      <c r="N1490" s="89"/>
      <c r="O1490" s="125" t="e">
        <f>ROUND(
 ((IF(OR(R1490="",R1490&lt;=0),20,R1490)/20)
  *(L1490/15))
 /(IFERROR(IF(H1490&gt;0,H1490,15),15)/15)
 *100,0)</f>
        <v>#REF!</v>
      </c>
      <c r="P1490" s="125" t="e">
        <f>ROUND(((R1490/20)*(L1490/15)*(S1490/15)*(1+W1490/200))/(H1490/15)*100,0)</f>
        <v>#REF!</v>
      </c>
      <c r="Q1490" s="147" t="e">
        <f>T20D35746[[#This Row],[スコア⑤]]/T20D35746[[#This Row],[スコア③]]</f>
        <v>#REF!</v>
      </c>
      <c r="R1490" s="76" t="e">
        <f>#REF!+#REF!</f>
        <v>#REF!</v>
      </c>
      <c r="W1490" s="109" t="e">
        <f>(T20D35746[[#This Row],[現金及び預金（億）]]-T20D35746[[#This Row],[負債（億）]])/T20D35746[[#This Row],[総資産]]*100</f>
        <v>#DIV/0!</v>
      </c>
    </row>
    <row r="1491" spans="3:23" x14ac:dyDescent="0.25">
      <c r="C1491" s="71" t="str">
        <f>IFERROR(_xll.RssMarket($A1491,"市場部名称"),"")</f>
        <v/>
      </c>
      <c r="D1491" s="55"/>
      <c r="E1491" s="55" t="str">
        <f>IFERROR(_xll.RssMarket($A1491,"前日比"),"")</f>
        <v/>
      </c>
      <c r="F1491" s="75" t="str">
        <f>IFERROR(_xll.RssMarket($A1491,"時価総額"),"")</f>
        <v/>
      </c>
      <c r="G1491" s="75" t="e">
        <f>T20D35746[[#This Row],[時価総額]]/T20D35746[[#This Row],[現在値]]</f>
        <v>#VALUE!</v>
      </c>
      <c r="H1491" s="20"/>
      <c r="I1491" s="38"/>
      <c r="J1491" s="20"/>
      <c r="K1491" s="33"/>
      <c r="N1491" s="89"/>
      <c r="O1491" s="125" t="e">
        <f>ROUND(
 ((IF(OR(R1491="",R1491&lt;=0),20,R1491)/20)
  *(L1491/15))
 /(IFERROR(IF(H1491&gt;0,H1491,15),15)/15)
 *100,0)</f>
        <v>#REF!</v>
      </c>
      <c r="P1491" s="125" t="e">
        <f>ROUND(((R1491/20)*(L1491/15)*(S1491/15)*(1+W1491/200))/(H1491/15)*100,0)</f>
        <v>#REF!</v>
      </c>
      <c r="Q1491" s="147" t="e">
        <f>T20D35746[[#This Row],[スコア⑤]]/T20D35746[[#This Row],[スコア③]]</f>
        <v>#REF!</v>
      </c>
      <c r="R1491" s="76" t="e">
        <f>#REF!+#REF!</f>
        <v>#REF!</v>
      </c>
      <c r="W1491" s="109" t="e">
        <f>(T20D35746[[#This Row],[現金及び預金（億）]]-T20D35746[[#This Row],[負債（億）]])/T20D35746[[#This Row],[総資産]]*100</f>
        <v>#DIV/0!</v>
      </c>
    </row>
    <row r="1492" spans="3:23" x14ac:dyDescent="0.25">
      <c r="C1492" s="71" t="str">
        <f>IFERROR(_xll.RssMarket($A1492,"市場部名称"),"")</f>
        <v/>
      </c>
      <c r="D1492" s="55"/>
      <c r="E1492" s="55" t="str">
        <f>IFERROR(_xll.RssMarket($A1492,"前日比"),"")</f>
        <v/>
      </c>
      <c r="F1492" s="75" t="str">
        <f>IFERROR(_xll.RssMarket($A1492,"時価総額"),"")</f>
        <v/>
      </c>
      <c r="G1492" s="75" t="e">
        <f>T20D35746[[#This Row],[時価総額]]/T20D35746[[#This Row],[現在値]]</f>
        <v>#VALUE!</v>
      </c>
      <c r="H1492" s="20"/>
      <c r="I1492" s="38"/>
      <c r="J1492" s="20"/>
      <c r="K1492" s="33"/>
      <c r="N1492" s="89"/>
      <c r="O1492" s="125" t="e">
        <f>ROUND(
 ((IF(OR(R1492="",R1492&lt;=0),20,R1492)/20)
  *(L1492/15))
 /(IFERROR(IF(H1492&gt;0,H1492,15),15)/15)
 *100,0)</f>
        <v>#REF!</v>
      </c>
      <c r="P1492" s="125" t="e">
        <f>ROUND(((R1492/20)*(L1492/15)*(S1492/15)*(1+W1492/200))/(H1492/15)*100,0)</f>
        <v>#REF!</v>
      </c>
      <c r="Q1492" s="147" t="e">
        <f>T20D35746[[#This Row],[スコア⑤]]/T20D35746[[#This Row],[スコア③]]</f>
        <v>#REF!</v>
      </c>
      <c r="R1492" s="76" t="e">
        <f>#REF!+#REF!</f>
        <v>#REF!</v>
      </c>
      <c r="W1492" s="109" t="e">
        <f>(T20D35746[[#This Row],[現金及び預金（億）]]-T20D35746[[#This Row],[負債（億）]])/T20D35746[[#This Row],[総資産]]*100</f>
        <v>#DIV/0!</v>
      </c>
    </row>
    <row r="1493" spans="3:23" x14ac:dyDescent="0.25">
      <c r="C1493" s="71" t="str">
        <f>IFERROR(_xll.RssMarket($A1493,"市場部名称"),"")</f>
        <v/>
      </c>
      <c r="D1493" s="55"/>
      <c r="E1493" s="55" t="str">
        <f>IFERROR(_xll.RssMarket($A1493,"前日比"),"")</f>
        <v/>
      </c>
      <c r="F1493" s="75" t="str">
        <f>IFERROR(_xll.RssMarket($A1493,"時価総額"),"")</f>
        <v/>
      </c>
      <c r="G1493" s="75" t="e">
        <f>T20D35746[[#This Row],[時価総額]]/T20D35746[[#This Row],[現在値]]</f>
        <v>#VALUE!</v>
      </c>
      <c r="H1493" s="20"/>
      <c r="I1493" s="38"/>
      <c r="J1493" s="20"/>
      <c r="K1493" s="33"/>
      <c r="N1493" s="89"/>
      <c r="O1493" s="125" t="e">
        <f>ROUND(
 ((IF(OR(R1493="",R1493&lt;=0),20,R1493)/20)
  *(L1493/15))
 /(IFERROR(IF(H1493&gt;0,H1493,15),15)/15)
 *100,0)</f>
        <v>#REF!</v>
      </c>
      <c r="P1493" s="125" t="e">
        <f>ROUND(((R1493/20)*(L1493/15)*(S1493/15)*(1+W1493/200))/(H1493/15)*100,0)</f>
        <v>#REF!</v>
      </c>
      <c r="Q1493" s="147" t="e">
        <f>T20D35746[[#This Row],[スコア⑤]]/T20D35746[[#This Row],[スコア③]]</f>
        <v>#REF!</v>
      </c>
      <c r="R1493" s="76" t="e">
        <f>#REF!+#REF!</f>
        <v>#REF!</v>
      </c>
      <c r="W1493" s="109" t="e">
        <f>(T20D35746[[#This Row],[現金及び預金（億）]]-T20D35746[[#This Row],[負債（億）]])/T20D35746[[#This Row],[総資産]]*100</f>
        <v>#DIV/0!</v>
      </c>
    </row>
    <row r="1494" spans="3:23" x14ac:dyDescent="0.25">
      <c r="C1494" s="71" t="str">
        <f>IFERROR(_xll.RssMarket($A1494,"市場部名称"),"")</f>
        <v/>
      </c>
      <c r="D1494" s="55"/>
      <c r="E1494" s="55" t="str">
        <f>IFERROR(_xll.RssMarket($A1494,"前日比"),"")</f>
        <v/>
      </c>
      <c r="F1494" s="75" t="str">
        <f>IFERROR(_xll.RssMarket($A1494,"時価総額"),"")</f>
        <v/>
      </c>
      <c r="G1494" s="75" t="e">
        <f>T20D35746[[#This Row],[時価総額]]/T20D35746[[#This Row],[現在値]]</f>
        <v>#VALUE!</v>
      </c>
      <c r="H1494" s="20"/>
      <c r="I1494" s="38"/>
      <c r="J1494" s="20"/>
      <c r="K1494" s="33"/>
      <c r="N1494" s="89"/>
      <c r="O1494" s="125" t="e">
        <f>ROUND(
 ((IF(OR(R1494="",R1494&lt;=0),20,R1494)/20)
  *(L1494/15))
 /(IFERROR(IF(H1494&gt;0,H1494,15),15)/15)
 *100,0)</f>
        <v>#REF!</v>
      </c>
      <c r="P1494" s="125" t="e">
        <f>ROUND(((R1494/20)*(L1494/15)*(S1494/15)*(1+W1494/200))/(H1494/15)*100,0)</f>
        <v>#REF!</v>
      </c>
      <c r="Q1494" s="147" t="e">
        <f>T20D35746[[#This Row],[スコア⑤]]/T20D35746[[#This Row],[スコア③]]</f>
        <v>#REF!</v>
      </c>
      <c r="R1494" s="76" t="e">
        <f>#REF!+#REF!</f>
        <v>#REF!</v>
      </c>
      <c r="W1494" s="109" t="e">
        <f>(T20D35746[[#This Row],[現金及び預金（億）]]-T20D35746[[#This Row],[負債（億）]])/T20D35746[[#This Row],[総資産]]*100</f>
        <v>#DIV/0!</v>
      </c>
    </row>
    <row r="1495" spans="3:23" x14ac:dyDescent="0.25">
      <c r="C1495" s="71" t="str">
        <f>IFERROR(_xll.RssMarket($A1495,"市場部名称"),"")</f>
        <v/>
      </c>
      <c r="D1495" s="55"/>
      <c r="E1495" s="55" t="str">
        <f>IFERROR(_xll.RssMarket($A1495,"前日比"),"")</f>
        <v/>
      </c>
      <c r="F1495" s="75" t="str">
        <f>IFERROR(_xll.RssMarket($A1495,"時価総額"),"")</f>
        <v/>
      </c>
      <c r="G1495" s="75" t="e">
        <f>T20D35746[[#This Row],[時価総額]]/T20D35746[[#This Row],[現在値]]</f>
        <v>#VALUE!</v>
      </c>
      <c r="H1495" s="20"/>
      <c r="I1495" s="38"/>
      <c r="J1495" s="20"/>
      <c r="K1495" s="33"/>
      <c r="N1495" s="89"/>
      <c r="O1495" s="125" t="e">
        <f>ROUND(
 ((IF(OR(R1495="",R1495&lt;=0),20,R1495)/20)
  *(L1495/15))
 /(IFERROR(IF(H1495&gt;0,H1495,15),15)/15)
 *100,0)</f>
        <v>#REF!</v>
      </c>
      <c r="P1495" s="125" t="e">
        <f>ROUND(((R1495/20)*(L1495/15)*(S1495/15)*(1+W1495/200))/(H1495/15)*100,0)</f>
        <v>#REF!</v>
      </c>
      <c r="Q1495" s="147" t="e">
        <f>T20D35746[[#This Row],[スコア⑤]]/T20D35746[[#This Row],[スコア③]]</f>
        <v>#REF!</v>
      </c>
      <c r="R1495" s="76" t="e">
        <f>#REF!+#REF!</f>
        <v>#REF!</v>
      </c>
      <c r="W1495" s="109" t="e">
        <f>(T20D35746[[#This Row],[現金及び預金（億）]]-T20D35746[[#This Row],[負債（億）]])/T20D35746[[#This Row],[総資産]]*100</f>
        <v>#DIV/0!</v>
      </c>
    </row>
    <row r="1496" spans="3:23" x14ac:dyDescent="0.25">
      <c r="C1496" s="71" t="str">
        <f>IFERROR(_xll.RssMarket($A1496,"市場部名称"),"")</f>
        <v/>
      </c>
      <c r="D1496" s="55"/>
      <c r="E1496" s="55" t="str">
        <f>IFERROR(_xll.RssMarket($A1496,"前日比"),"")</f>
        <v/>
      </c>
      <c r="F1496" s="75" t="str">
        <f>IFERROR(_xll.RssMarket($A1496,"時価総額"),"")</f>
        <v/>
      </c>
      <c r="G1496" s="75" t="e">
        <f>T20D35746[[#This Row],[時価総額]]/T20D35746[[#This Row],[現在値]]</f>
        <v>#VALUE!</v>
      </c>
      <c r="H1496" s="20"/>
      <c r="I1496" s="38"/>
      <c r="J1496" s="20"/>
      <c r="K1496" s="33"/>
      <c r="N1496" s="89"/>
      <c r="O1496" s="125" t="e">
        <f>ROUND(
 ((IF(OR(R1496="",R1496&lt;=0),20,R1496)/20)
  *(L1496/15))
 /(IFERROR(IF(H1496&gt;0,H1496,15),15)/15)
 *100,0)</f>
        <v>#REF!</v>
      </c>
      <c r="P1496" s="125" t="e">
        <f>ROUND(((R1496/20)*(L1496/15)*(S1496/15)*(1+W1496/200))/(H1496/15)*100,0)</f>
        <v>#REF!</v>
      </c>
      <c r="Q1496" s="147" t="e">
        <f>T20D35746[[#This Row],[スコア⑤]]/T20D35746[[#This Row],[スコア③]]</f>
        <v>#REF!</v>
      </c>
      <c r="R1496" s="76" t="e">
        <f>#REF!+#REF!</f>
        <v>#REF!</v>
      </c>
      <c r="W1496" s="109" t="e">
        <f>(T20D35746[[#This Row],[現金及び預金（億）]]-T20D35746[[#This Row],[負債（億）]])/T20D35746[[#This Row],[総資産]]*100</f>
        <v>#DIV/0!</v>
      </c>
    </row>
    <row r="1497" spans="3:23" x14ac:dyDescent="0.25">
      <c r="C1497" s="71" t="str">
        <f>IFERROR(_xll.RssMarket($A1497,"市場部名称"),"")</f>
        <v/>
      </c>
      <c r="D1497" s="55"/>
      <c r="E1497" s="55" t="str">
        <f>IFERROR(_xll.RssMarket($A1497,"前日比"),"")</f>
        <v/>
      </c>
      <c r="F1497" s="75" t="str">
        <f>IFERROR(_xll.RssMarket($A1497,"時価総額"),"")</f>
        <v/>
      </c>
      <c r="G1497" s="75" t="e">
        <f>T20D35746[[#This Row],[時価総額]]/T20D35746[[#This Row],[現在値]]</f>
        <v>#VALUE!</v>
      </c>
      <c r="H1497" s="20"/>
      <c r="I1497" s="38"/>
      <c r="J1497" s="20"/>
      <c r="K1497" s="33"/>
      <c r="N1497" s="89"/>
      <c r="O1497" s="125" t="e">
        <f>ROUND(
 ((IF(OR(R1497="",R1497&lt;=0),20,R1497)/20)
  *(L1497/15))
 /(IFERROR(IF(H1497&gt;0,H1497,15),15)/15)
 *100,0)</f>
        <v>#REF!</v>
      </c>
      <c r="P1497" s="125" t="e">
        <f>ROUND(((R1497/20)*(L1497/15)*(S1497/15)*(1+W1497/200))/(H1497/15)*100,0)</f>
        <v>#REF!</v>
      </c>
      <c r="Q1497" s="147" t="e">
        <f>T20D35746[[#This Row],[スコア⑤]]/T20D35746[[#This Row],[スコア③]]</f>
        <v>#REF!</v>
      </c>
      <c r="R1497" s="76" t="e">
        <f>#REF!+#REF!</f>
        <v>#REF!</v>
      </c>
      <c r="W1497" s="109" t="e">
        <f>(T20D35746[[#This Row],[現金及び預金（億）]]-T20D35746[[#This Row],[負債（億）]])/T20D35746[[#This Row],[総資産]]*100</f>
        <v>#DIV/0!</v>
      </c>
    </row>
    <row r="1498" spans="3:23" x14ac:dyDescent="0.25">
      <c r="C1498" s="71" t="str">
        <f>IFERROR(_xll.RssMarket($A1498,"市場部名称"),"")</f>
        <v/>
      </c>
      <c r="D1498" s="55"/>
      <c r="E1498" s="55" t="str">
        <f>IFERROR(_xll.RssMarket($A1498,"前日比"),"")</f>
        <v/>
      </c>
      <c r="F1498" s="75" t="str">
        <f>IFERROR(_xll.RssMarket($A1498,"時価総額"),"")</f>
        <v/>
      </c>
      <c r="G1498" s="75" t="e">
        <f>T20D35746[[#This Row],[時価総額]]/T20D35746[[#This Row],[現在値]]</f>
        <v>#VALUE!</v>
      </c>
      <c r="H1498" s="20"/>
      <c r="I1498" s="38"/>
      <c r="J1498" s="20"/>
      <c r="K1498" s="33"/>
      <c r="N1498" s="89"/>
      <c r="O1498" s="125" t="e">
        <f>ROUND(
 ((IF(OR(R1498="",R1498&lt;=0),20,R1498)/20)
  *(L1498/15))
 /(IFERROR(IF(H1498&gt;0,H1498,15),15)/15)
 *100,0)</f>
        <v>#REF!</v>
      </c>
      <c r="P1498" s="125" t="e">
        <f>ROUND(((R1498/20)*(L1498/15)*(S1498/15)*(1+W1498/200))/(H1498/15)*100,0)</f>
        <v>#REF!</v>
      </c>
      <c r="Q1498" s="147" t="e">
        <f>T20D35746[[#This Row],[スコア⑤]]/T20D35746[[#This Row],[スコア③]]</f>
        <v>#REF!</v>
      </c>
      <c r="R1498" s="76" t="e">
        <f>#REF!+#REF!</f>
        <v>#REF!</v>
      </c>
      <c r="W1498" s="109" t="e">
        <f>(T20D35746[[#This Row],[現金及び預金（億）]]-T20D35746[[#This Row],[負債（億）]])/T20D35746[[#This Row],[総資産]]*100</f>
        <v>#DIV/0!</v>
      </c>
    </row>
    <row r="1499" spans="3:23" x14ac:dyDescent="0.25">
      <c r="C1499" s="71" t="str">
        <f>IFERROR(_xll.RssMarket($A1499,"市場部名称"),"")</f>
        <v/>
      </c>
      <c r="D1499" s="55"/>
      <c r="E1499" s="55" t="str">
        <f>IFERROR(_xll.RssMarket($A1499,"前日比"),"")</f>
        <v/>
      </c>
      <c r="F1499" s="75" t="str">
        <f>IFERROR(_xll.RssMarket($A1499,"時価総額"),"")</f>
        <v/>
      </c>
      <c r="G1499" s="75" t="e">
        <f>T20D35746[[#This Row],[時価総額]]/T20D35746[[#This Row],[現在値]]</f>
        <v>#VALUE!</v>
      </c>
      <c r="H1499" s="20"/>
      <c r="I1499" s="38"/>
      <c r="J1499" s="20"/>
      <c r="K1499" s="33"/>
      <c r="N1499" s="89"/>
      <c r="O1499" s="125" t="e">
        <f>ROUND(
 ((IF(OR(R1499="",R1499&lt;=0),20,R1499)/20)
  *(L1499/15))
 /(IFERROR(IF(H1499&gt;0,H1499,15),15)/15)
 *100,0)</f>
        <v>#REF!</v>
      </c>
      <c r="P1499" s="125" t="e">
        <f>ROUND(((R1499/20)*(L1499/15)*(S1499/15)*(1+W1499/200))/(H1499/15)*100,0)</f>
        <v>#REF!</v>
      </c>
      <c r="Q1499" s="147" t="e">
        <f>T20D35746[[#This Row],[スコア⑤]]/T20D35746[[#This Row],[スコア③]]</f>
        <v>#REF!</v>
      </c>
      <c r="R1499" s="76" t="e">
        <f>#REF!+#REF!</f>
        <v>#REF!</v>
      </c>
      <c r="W1499" s="109" t="e">
        <f>(T20D35746[[#This Row],[現金及び預金（億）]]-T20D35746[[#This Row],[負債（億）]])/T20D35746[[#This Row],[総資産]]*100</f>
        <v>#DIV/0!</v>
      </c>
    </row>
    <row r="1500" spans="3:23" x14ac:dyDescent="0.25">
      <c r="C1500" s="71" t="str">
        <f>IFERROR(_xll.RssMarket($A1500,"市場部名称"),"")</f>
        <v/>
      </c>
      <c r="D1500" s="55"/>
      <c r="E1500" s="55" t="str">
        <f>IFERROR(_xll.RssMarket($A1500,"前日比"),"")</f>
        <v/>
      </c>
      <c r="F1500" s="75" t="str">
        <f>IFERROR(_xll.RssMarket($A1500,"時価総額"),"")</f>
        <v/>
      </c>
      <c r="G1500" s="75" t="e">
        <f>T20D35746[[#This Row],[時価総額]]/T20D35746[[#This Row],[現在値]]</f>
        <v>#VALUE!</v>
      </c>
      <c r="H1500" s="20"/>
      <c r="I1500" s="38"/>
      <c r="J1500" s="20"/>
      <c r="K1500" s="33"/>
      <c r="N1500" s="89"/>
      <c r="O1500" s="125" t="e">
        <f>ROUND(
 ((IF(OR(R1500="",R1500&lt;=0),20,R1500)/20)
  *(L1500/15))
 /(IFERROR(IF(H1500&gt;0,H1500,15),15)/15)
 *100,0)</f>
        <v>#REF!</v>
      </c>
      <c r="P1500" s="125" t="e">
        <f>ROUND(((R1500/20)*(L1500/15)*(S1500/15)*(1+W1500/200))/(H1500/15)*100,0)</f>
        <v>#REF!</v>
      </c>
      <c r="Q1500" s="147" t="e">
        <f>T20D35746[[#This Row],[スコア⑤]]/T20D35746[[#This Row],[スコア③]]</f>
        <v>#REF!</v>
      </c>
      <c r="R1500" s="76" t="e">
        <f>#REF!+#REF!</f>
        <v>#REF!</v>
      </c>
      <c r="W1500" s="109" t="e">
        <f>(T20D35746[[#This Row],[現金及び預金（億）]]-T20D35746[[#This Row],[負債（億）]])/T20D35746[[#This Row],[総資産]]*100</f>
        <v>#DIV/0!</v>
      </c>
    </row>
    <row r="1501" spans="3:23" x14ac:dyDescent="0.25">
      <c r="C1501" s="71" t="str">
        <f>IFERROR(_xll.RssMarket($A1501,"市場部名称"),"")</f>
        <v/>
      </c>
      <c r="D1501" s="55"/>
      <c r="E1501" s="55" t="str">
        <f>IFERROR(_xll.RssMarket($A1501,"前日比"),"")</f>
        <v/>
      </c>
      <c r="F1501" s="75" t="str">
        <f>IFERROR(_xll.RssMarket($A1501,"時価総額"),"")</f>
        <v/>
      </c>
      <c r="G1501" s="75" t="e">
        <f>T20D35746[[#This Row],[時価総額]]/T20D35746[[#This Row],[現在値]]</f>
        <v>#VALUE!</v>
      </c>
      <c r="H1501" s="20"/>
      <c r="I1501" s="38"/>
      <c r="J1501" s="20"/>
      <c r="K1501" s="33"/>
      <c r="N1501" s="89"/>
      <c r="O1501" s="125" t="e">
        <f>ROUND(
 ((IF(OR(R1501="",R1501&lt;=0),20,R1501)/20)
  *(L1501/15))
 /(IFERROR(IF(H1501&gt;0,H1501,15),15)/15)
 *100,0)</f>
        <v>#REF!</v>
      </c>
      <c r="P1501" s="125" t="e">
        <f>ROUND(((R1501/20)*(L1501/15)*(S1501/15)*(1+W1501/200))/(H1501/15)*100,0)</f>
        <v>#REF!</v>
      </c>
      <c r="Q1501" s="147" t="e">
        <f>T20D35746[[#This Row],[スコア⑤]]/T20D35746[[#This Row],[スコア③]]</f>
        <v>#REF!</v>
      </c>
      <c r="R1501" s="76" t="e">
        <f>#REF!+#REF!</f>
        <v>#REF!</v>
      </c>
      <c r="W1501" s="109" t="e">
        <f>(T20D35746[[#This Row],[現金及び預金（億）]]-T20D35746[[#This Row],[負債（億）]])/T20D35746[[#This Row],[総資産]]*100</f>
        <v>#DIV/0!</v>
      </c>
    </row>
    <row r="1502" spans="3:23" x14ac:dyDescent="0.25">
      <c r="C1502" s="71" t="str">
        <f>IFERROR(_xll.RssMarket($A1502,"市場部名称"),"")</f>
        <v/>
      </c>
      <c r="D1502" s="55"/>
      <c r="E1502" s="55" t="str">
        <f>IFERROR(_xll.RssMarket($A1502,"前日比"),"")</f>
        <v/>
      </c>
      <c r="F1502" s="75" t="str">
        <f>IFERROR(_xll.RssMarket($A1502,"時価総額"),"")</f>
        <v/>
      </c>
      <c r="G1502" s="75" t="e">
        <f>T20D35746[[#This Row],[時価総額]]/T20D35746[[#This Row],[現在値]]</f>
        <v>#VALUE!</v>
      </c>
      <c r="H1502" s="20"/>
      <c r="I1502" s="38"/>
      <c r="J1502" s="20"/>
      <c r="K1502" s="33"/>
      <c r="N1502" s="89"/>
      <c r="O1502" s="125" t="e">
        <f>ROUND(
 ((IF(OR(R1502="",R1502&lt;=0),20,R1502)/20)
  *(L1502/15))
 /(IFERROR(IF(H1502&gt;0,H1502,15),15)/15)
 *100,0)</f>
        <v>#REF!</v>
      </c>
      <c r="P1502" s="125" t="e">
        <f>ROUND(((R1502/20)*(L1502/15)*(S1502/15)*(1+W1502/200))/(H1502/15)*100,0)</f>
        <v>#REF!</v>
      </c>
      <c r="Q1502" s="147" t="e">
        <f>T20D35746[[#This Row],[スコア⑤]]/T20D35746[[#This Row],[スコア③]]</f>
        <v>#REF!</v>
      </c>
      <c r="R1502" s="76" t="e">
        <f>#REF!+#REF!</f>
        <v>#REF!</v>
      </c>
      <c r="W1502" s="109" t="e">
        <f>(T20D35746[[#This Row],[現金及び預金（億）]]-T20D35746[[#This Row],[負債（億）]])/T20D35746[[#This Row],[総資産]]*100</f>
        <v>#DIV/0!</v>
      </c>
    </row>
    <row r="1503" spans="3:23" x14ac:dyDescent="0.25">
      <c r="C1503" s="71" t="str">
        <f>IFERROR(_xll.RssMarket($A1503,"市場部名称"),"")</f>
        <v/>
      </c>
      <c r="D1503" s="55"/>
      <c r="E1503" s="55" t="str">
        <f>IFERROR(_xll.RssMarket($A1503,"前日比"),"")</f>
        <v/>
      </c>
      <c r="F1503" s="75" t="str">
        <f>IFERROR(_xll.RssMarket($A1503,"時価総額"),"")</f>
        <v/>
      </c>
      <c r="G1503" s="75" t="e">
        <f>T20D35746[[#This Row],[時価総額]]/T20D35746[[#This Row],[現在値]]</f>
        <v>#VALUE!</v>
      </c>
      <c r="H1503" s="20"/>
      <c r="I1503" s="38"/>
      <c r="J1503" s="20"/>
      <c r="K1503" s="33"/>
      <c r="N1503" s="89"/>
      <c r="O1503" s="125" t="e">
        <f>ROUND(
 ((IF(OR(R1503="",R1503&lt;=0),20,R1503)/20)
  *(L1503/15))
 /(IFERROR(IF(H1503&gt;0,H1503,15),15)/15)
 *100,0)</f>
        <v>#REF!</v>
      </c>
      <c r="P1503" s="125" t="e">
        <f>ROUND(((R1503/20)*(L1503/15)*(S1503/15)*(1+W1503/200))/(H1503/15)*100,0)</f>
        <v>#REF!</v>
      </c>
      <c r="Q1503" s="147" t="e">
        <f>T20D35746[[#This Row],[スコア⑤]]/T20D35746[[#This Row],[スコア③]]</f>
        <v>#REF!</v>
      </c>
      <c r="R1503" s="76" t="e">
        <f>#REF!+#REF!</f>
        <v>#REF!</v>
      </c>
      <c r="W1503" s="109" t="e">
        <f>(T20D35746[[#This Row],[現金及び預金（億）]]-T20D35746[[#This Row],[負債（億）]])/T20D35746[[#This Row],[総資産]]*100</f>
        <v>#DIV/0!</v>
      </c>
    </row>
    <row r="1504" spans="3:23" x14ac:dyDescent="0.25">
      <c r="C1504" s="71" t="str">
        <f>IFERROR(_xll.RssMarket($A1504,"市場部名称"),"")</f>
        <v/>
      </c>
      <c r="D1504" s="55"/>
      <c r="E1504" s="55" t="str">
        <f>IFERROR(_xll.RssMarket($A1504,"前日比"),"")</f>
        <v/>
      </c>
      <c r="F1504" s="75" t="str">
        <f>IFERROR(_xll.RssMarket($A1504,"時価総額"),"")</f>
        <v/>
      </c>
      <c r="G1504" s="75" t="e">
        <f>T20D35746[[#This Row],[時価総額]]/T20D35746[[#This Row],[現在値]]</f>
        <v>#VALUE!</v>
      </c>
      <c r="H1504" s="20"/>
      <c r="I1504" s="38"/>
      <c r="J1504" s="20"/>
      <c r="K1504" s="33"/>
      <c r="N1504" s="89"/>
      <c r="O1504" s="125" t="e">
        <f>ROUND(
 ((IF(OR(R1504="",R1504&lt;=0),20,R1504)/20)
  *(L1504/15))
 /(IFERROR(IF(H1504&gt;0,H1504,15),15)/15)
 *100,0)</f>
        <v>#REF!</v>
      </c>
      <c r="P1504" s="125" t="e">
        <f>ROUND(((R1504/20)*(L1504/15)*(S1504/15)*(1+W1504/200))/(H1504/15)*100,0)</f>
        <v>#REF!</v>
      </c>
      <c r="Q1504" s="147" t="e">
        <f>T20D35746[[#This Row],[スコア⑤]]/T20D35746[[#This Row],[スコア③]]</f>
        <v>#REF!</v>
      </c>
      <c r="R1504" s="76" t="e">
        <f>#REF!+#REF!</f>
        <v>#REF!</v>
      </c>
      <c r="W1504" s="109" t="e">
        <f>(T20D35746[[#This Row],[現金及び預金（億）]]-T20D35746[[#This Row],[負債（億）]])/T20D35746[[#This Row],[総資産]]*100</f>
        <v>#DIV/0!</v>
      </c>
    </row>
    <row r="1505" spans="3:23" x14ac:dyDescent="0.25">
      <c r="C1505" s="71" t="str">
        <f>IFERROR(_xll.RssMarket($A1505,"市場部名称"),"")</f>
        <v/>
      </c>
      <c r="D1505" s="55"/>
      <c r="E1505" s="55" t="str">
        <f>IFERROR(_xll.RssMarket($A1505,"前日比"),"")</f>
        <v/>
      </c>
      <c r="F1505" s="75" t="str">
        <f>IFERROR(_xll.RssMarket($A1505,"時価総額"),"")</f>
        <v/>
      </c>
      <c r="G1505" s="75" t="e">
        <f>T20D35746[[#This Row],[時価総額]]/T20D35746[[#This Row],[現在値]]</f>
        <v>#VALUE!</v>
      </c>
      <c r="H1505" s="20"/>
      <c r="I1505" s="38"/>
      <c r="J1505" s="20"/>
      <c r="K1505" s="33"/>
      <c r="N1505" s="89"/>
      <c r="O1505" s="125" t="e">
        <f>ROUND(
 ((IF(OR(R1505="",R1505&lt;=0),20,R1505)/20)
  *(L1505/15))
 /(IFERROR(IF(H1505&gt;0,H1505,15),15)/15)
 *100,0)</f>
        <v>#REF!</v>
      </c>
      <c r="P1505" s="125" t="e">
        <f>ROUND(((R1505/20)*(L1505/15)*(S1505/15)*(1+W1505/200))/(H1505/15)*100,0)</f>
        <v>#REF!</v>
      </c>
      <c r="Q1505" s="147" t="e">
        <f>T20D35746[[#This Row],[スコア⑤]]/T20D35746[[#This Row],[スコア③]]</f>
        <v>#REF!</v>
      </c>
      <c r="R1505" s="76" t="e">
        <f>#REF!+#REF!</f>
        <v>#REF!</v>
      </c>
      <c r="W1505" s="109" t="e">
        <f>(T20D35746[[#This Row],[現金及び預金（億）]]-T20D35746[[#This Row],[負債（億）]])/T20D35746[[#This Row],[総資産]]*100</f>
        <v>#DIV/0!</v>
      </c>
    </row>
    <row r="1506" spans="3:23" x14ac:dyDescent="0.25">
      <c r="C1506" s="71" t="str">
        <f>IFERROR(_xll.RssMarket($A1506,"市場部名称"),"")</f>
        <v/>
      </c>
      <c r="D1506" s="55"/>
      <c r="E1506" s="55" t="str">
        <f>IFERROR(_xll.RssMarket($A1506,"前日比"),"")</f>
        <v/>
      </c>
      <c r="F1506" s="75" t="str">
        <f>IFERROR(_xll.RssMarket($A1506,"時価総額"),"")</f>
        <v/>
      </c>
      <c r="G1506" s="75" t="e">
        <f>T20D35746[[#This Row],[時価総額]]/T20D35746[[#This Row],[現在値]]</f>
        <v>#VALUE!</v>
      </c>
      <c r="H1506" s="20"/>
      <c r="I1506" s="38"/>
      <c r="J1506" s="20"/>
      <c r="K1506" s="33"/>
      <c r="N1506" s="89"/>
      <c r="O1506" s="125" t="e">
        <f>ROUND(
 ((IF(OR(R1506="",R1506&lt;=0),20,R1506)/20)
  *(L1506/15))
 /(IFERROR(IF(H1506&gt;0,H1506,15),15)/15)
 *100,0)</f>
        <v>#REF!</v>
      </c>
      <c r="P1506" s="125" t="e">
        <f>ROUND(((R1506/20)*(L1506/15)*(S1506/15)*(1+W1506/200))/(H1506/15)*100,0)</f>
        <v>#REF!</v>
      </c>
      <c r="Q1506" s="147" t="e">
        <f>T20D35746[[#This Row],[スコア⑤]]/T20D35746[[#This Row],[スコア③]]</f>
        <v>#REF!</v>
      </c>
      <c r="R1506" s="76" t="e">
        <f>#REF!+#REF!</f>
        <v>#REF!</v>
      </c>
      <c r="W1506" s="109" t="e">
        <f>(T20D35746[[#This Row],[現金及び預金（億）]]-T20D35746[[#This Row],[負債（億）]])/T20D35746[[#This Row],[総資産]]*100</f>
        <v>#DIV/0!</v>
      </c>
    </row>
    <row r="1507" spans="3:23" x14ac:dyDescent="0.25">
      <c r="C1507" s="71" t="str">
        <f>IFERROR(_xll.RssMarket($A1507,"市場部名称"),"")</f>
        <v/>
      </c>
      <c r="D1507" s="55"/>
      <c r="E1507" s="55" t="str">
        <f>IFERROR(_xll.RssMarket($A1507,"前日比"),"")</f>
        <v/>
      </c>
      <c r="F1507" s="75" t="str">
        <f>IFERROR(_xll.RssMarket($A1507,"時価総額"),"")</f>
        <v/>
      </c>
      <c r="G1507" s="75" t="e">
        <f>T20D35746[[#This Row],[時価総額]]/T20D35746[[#This Row],[現在値]]</f>
        <v>#VALUE!</v>
      </c>
      <c r="H1507" s="20"/>
      <c r="I1507" s="38"/>
      <c r="J1507" s="20"/>
      <c r="K1507" s="33"/>
      <c r="N1507" s="89"/>
      <c r="O1507" s="125" t="e">
        <f>ROUND(
 ((IF(OR(R1507="",R1507&lt;=0),20,R1507)/20)
  *(L1507/15))
 /(IFERROR(IF(H1507&gt;0,H1507,15),15)/15)
 *100,0)</f>
        <v>#REF!</v>
      </c>
      <c r="P1507" s="125" t="e">
        <f>ROUND(((R1507/20)*(L1507/15)*(S1507/15)*(1+W1507/200))/(H1507/15)*100,0)</f>
        <v>#REF!</v>
      </c>
      <c r="Q1507" s="147" t="e">
        <f>T20D35746[[#This Row],[スコア⑤]]/T20D35746[[#This Row],[スコア③]]</f>
        <v>#REF!</v>
      </c>
      <c r="R1507" s="76" t="e">
        <f>#REF!+#REF!</f>
        <v>#REF!</v>
      </c>
      <c r="W1507" s="109" t="e">
        <f>(T20D35746[[#This Row],[現金及び預金（億）]]-T20D35746[[#This Row],[負債（億）]])/T20D35746[[#This Row],[総資産]]*100</f>
        <v>#DIV/0!</v>
      </c>
    </row>
    <row r="1508" spans="3:23" x14ac:dyDescent="0.25">
      <c r="C1508" s="71" t="str">
        <f>IFERROR(_xll.RssMarket($A1508,"市場部名称"),"")</f>
        <v/>
      </c>
      <c r="D1508" s="55"/>
      <c r="E1508" s="55" t="str">
        <f>IFERROR(_xll.RssMarket($A1508,"前日比"),"")</f>
        <v/>
      </c>
      <c r="F1508" s="75" t="str">
        <f>IFERROR(_xll.RssMarket($A1508,"時価総額"),"")</f>
        <v/>
      </c>
      <c r="G1508" s="75" t="e">
        <f>T20D35746[[#This Row],[時価総額]]/T20D35746[[#This Row],[現在値]]</f>
        <v>#VALUE!</v>
      </c>
      <c r="H1508" s="20"/>
      <c r="I1508" s="38"/>
      <c r="J1508" s="20"/>
      <c r="K1508" s="33"/>
      <c r="N1508" s="89"/>
      <c r="O1508" s="125" t="e">
        <f>ROUND(
 ((IF(OR(R1508="",R1508&lt;=0),20,R1508)/20)
  *(L1508/15))
 /(IFERROR(IF(H1508&gt;0,H1508,15),15)/15)
 *100,0)</f>
        <v>#REF!</v>
      </c>
      <c r="P1508" s="125" t="e">
        <f>ROUND(((R1508/20)*(L1508/15)*(S1508/15)*(1+W1508/200))/(H1508/15)*100,0)</f>
        <v>#REF!</v>
      </c>
      <c r="Q1508" s="147" t="e">
        <f>T20D35746[[#This Row],[スコア⑤]]/T20D35746[[#This Row],[スコア③]]</f>
        <v>#REF!</v>
      </c>
      <c r="R1508" s="76" t="e">
        <f>#REF!+#REF!</f>
        <v>#REF!</v>
      </c>
      <c r="W1508" s="109" t="e">
        <f>(T20D35746[[#This Row],[現金及び預金（億）]]-T20D35746[[#This Row],[負債（億）]])/T20D35746[[#This Row],[総資産]]*100</f>
        <v>#DIV/0!</v>
      </c>
    </row>
    <row r="1509" spans="3:23" x14ac:dyDescent="0.25">
      <c r="C1509" s="71" t="str">
        <f>IFERROR(_xll.RssMarket($A1509,"市場部名称"),"")</f>
        <v/>
      </c>
      <c r="D1509" s="55"/>
      <c r="E1509" s="55" t="str">
        <f>IFERROR(_xll.RssMarket($A1509,"前日比"),"")</f>
        <v/>
      </c>
      <c r="F1509" s="75" t="str">
        <f>IFERROR(_xll.RssMarket($A1509,"時価総額"),"")</f>
        <v/>
      </c>
      <c r="G1509" s="75" t="e">
        <f>T20D35746[[#This Row],[時価総額]]/T20D35746[[#This Row],[現在値]]</f>
        <v>#VALUE!</v>
      </c>
      <c r="H1509" s="20"/>
      <c r="I1509" s="38"/>
      <c r="J1509" s="20"/>
      <c r="K1509" s="33"/>
      <c r="N1509" s="89"/>
      <c r="O1509" s="125" t="e">
        <f>ROUND(
 ((IF(OR(R1509="",R1509&lt;=0),20,R1509)/20)
  *(L1509/15))
 /(IFERROR(IF(H1509&gt;0,H1509,15),15)/15)
 *100,0)</f>
        <v>#REF!</v>
      </c>
      <c r="P1509" s="125" t="e">
        <f>ROUND(((R1509/20)*(L1509/15)*(S1509/15)*(1+W1509/200))/(H1509/15)*100,0)</f>
        <v>#REF!</v>
      </c>
      <c r="Q1509" s="147" t="e">
        <f>T20D35746[[#This Row],[スコア⑤]]/T20D35746[[#This Row],[スコア③]]</f>
        <v>#REF!</v>
      </c>
      <c r="R1509" s="76" t="e">
        <f>#REF!+#REF!</f>
        <v>#REF!</v>
      </c>
      <c r="W1509" s="109" t="e">
        <f>(T20D35746[[#This Row],[現金及び預金（億）]]-T20D35746[[#This Row],[負債（億）]])/T20D35746[[#This Row],[総資産]]*100</f>
        <v>#DIV/0!</v>
      </c>
    </row>
    <row r="1510" spans="3:23" x14ac:dyDescent="0.25">
      <c r="C1510" s="71" t="str">
        <f>IFERROR(_xll.RssMarket($A1510,"市場部名称"),"")</f>
        <v/>
      </c>
      <c r="D1510" s="55"/>
      <c r="E1510" s="55" t="str">
        <f>IFERROR(_xll.RssMarket($A1510,"前日比"),"")</f>
        <v/>
      </c>
      <c r="F1510" s="75" t="str">
        <f>IFERROR(_xll.RssMarket($A1510,"時価総額"),"")</f>
        <v/>
      </c>
      <c r="G1510" s="75" t="e">
        <f>T20D35746[[#This Row],[時価総額]]/T20D35746[[#This Row],[現在値]]</f>
        <v>#VALUE!</v>
      </c>
      <c r="H1510" s="20"/>
      <c r="I1510" s="38"/>
      <c r="J1510" s="20"/>
      <c r="K1510" s="33"/>
      <c r="N1510" s="89"/>
      <c r="O1510" s="125" t="e">
        <f>ROUND(
 ((IF(OR(R1510="",R1510&lt;=0),20,R1510)/20)
  *(L1510/15))
 /(IFERROR(IF(H1510&gt;0,H1510,15),15)/15)
 *100,0)</f>
        <v>#REF!</v>
      </c>
      <c r="P1510" s="125" t="e">
        <f>ROUND(((R1510/20)*(L1510/15)*(S1510/15)*(1+W1510/200))/(H1510/15)*100,0)</f>
        <v>#REF!</v>
      </c>
      <c r="Q1510" s="147" t="e">
        <f>T20D35746[[#This Row],[スコア⑤]]/T20D35746[[#This Row],[スコア③]]</f>
        <v>#REF!</v>
      </c>
      <c r="R1510" s="76" t="e">
        <f>#REF!+#REF!</f>
        <v>#REF!</v>
      </c>
      <c r="W1510" s="109" t="e">
        <f>(T20D35746[[#This Row],[現金及び預金（億）]]-T20D35746[[#This Row],[負債（億）]])/T20D35746[[#This Row],[総資産]]*100</f>
        <v>#DIV/0!</v>
      </c>
    </row>
    <row r="1511" spans="3:23" x14ac:dyDescent="0.25">
      <c r="C1511" s="71" t="str">
        <f>IFERROR(_xll.RssMarket($A1511,"市場部名称"),"")</f>
        <v/>
      </c>
      <c r="D1511" s="55"/>
      <c r="E1511" s="55" t="str">
        <f>IFERROR(_xll.RssMarket($A1511,"前日比"),"")</f>
        <v/>
      </c>
      <c r="F1511" s="75" t="str">
        <f>IFERROR(_xll.RssMarket($A1511,"時価総額"),"")</f>
        <v/>
      </c>
      <c r="G1511" s="75" t="e">
        <f>T20D35746[[#This Row],[時価総額]]/T20D35746[[#This Row],[現在値]]</f>
        <v>#VALUE!</v>
      </c>
      <c r="H1511" s="20"/>
      <c r="I1511" s="38"/>
      <c r="J1511" s="20"/>
      <c r="K1511" s="33"/>
      <c r="N1511" s="89"/>
      <c r="O1511" s="125" t="e">
        <f>ROUND(
 ((IF(OR(R1511="",R1511&lt;=0),20,R1511)/20)
  *(L1511/15))
 /(IFERROR(IF(H1511&gt;0,H1511,15),15)/15)
 *100,0)</f>
        <v>#REF!</v>
      </c>
      <c r="P1511" s="125" t="e">
        <f>ROUND(((R1511/20)*(L1511/15)*(S1511/15)*(1+W1511/200))/(H1511/15)*100,0)</f>
        <v>#REF!</v>
      </c>
      <c r="Q1511" s="147" t="e">
        <f>T20D35746[[#This Row],[スコア⑤]]/T20D35746[[#This Row],[スコア③]]</f>
        <v>#REF!</v>
      </c>
      <c r="R1511" s="76" t="e">
        <f>#REF!+#REF!</f>
        <v>#REF!</v>
      </c>
      <c r="W1511" s="109" t="e">
        <f>(T20D35746[[#This Row],[現金及び預金（億）]]-T20D35746[[#This Row],[負債（億）]])/T20D35746[[#This Row],[総資産]]*100</f>
        <v>#DIV/0!</v>
      </c>
    </row>
    <row r="1512" spans="3:23" x14ac:dyDescent="0.25">
      <c r="C1512" s="71" t="str">
        <f>IFERROR(_xll.RssMarket($A1512,"市場部名称"),"")</f>
        <v/>
      </c>
      <c r="D1512" s="55"/>
      <c r="E1512" s="55" t="str">
        <f>IFERROR(_xll.RssMarket($A1512,"前日比"),"")</f>
        <v/>
      </c>
      <c r="F1512" s="75" t="str">
        <f>IFERROR(_xll.RssMarket($A1512,"時価総額"),"")</f>
        <v/>
      </c>
      <c r="G1512" s="75" t="e">
        <f>T20D35746[[#This Row],[時価総額]]/T20D35746[[#This Row],[現在値]]</f>
        <v>#VALUE!</v>
      </c>
      <c r="H1512" s="20"/>
      <c r="I1512" s="38"/>
      <c r="J1512" s="20"/>
      <c r="K1512" s="33"/>
      <c r="N1512" s="89"/>
      <c r="O1512" s="125" t="e">
        <f>ROUND(
 ((IF(OR(R1512="",R1512&lt;=0),20,R1512)/20)
  *(L1512/15))
 /(IFERROR(IF(H1512&gt;0,H1512,15),15)/15)
 *100,0)</f>
        <v>#REF!</v>
      </c>
      <c r="P1512" s="125" t="e">
        <f>ROUND(((R1512/20)*(L1512/15)*(S1512/15)*(1+W1512/200))/(H1512/15)*100,0)</f>
        <v>#REF!</v>
      </c>
      <c r="Q1512" s="147" t="e">
        <f>T20D35746[[#This Row],[スコア⑤]]/T20D35746[[#This Row],[スコア③]]</f>
        <v>#REF!</v>
      </c>
      <c r="R1512" s="76" t="e">
        <f>#REF!+#REF!</f>
        <v>#REF!</v>
      </c>
      <c r="W1512" s="109" t="e">
        <f>(T20D35746[[#This Row],[現金及び預金（億）]]-T20D35746[[#This Row],[負債（億）]])/T20D35746[[#This Row],[総資産]]*100</f>
        <v>#DIV/0!</v>
      </c>
    </row>
    <row r="1513" spans="3:23" x14ac:dyDescent="0.25">
      <c r="C1513" s="71" t="str">
        <f>IFERROR(_xll.RssMarket($A1513,"市場部名称"),"")</f>
        <v/>
      </c>
      <c r="D1513" s="55"/>
      <c r="E1513" s="55" t="str">
        <f>IFERROR(_xll.RssMarket($A1513,"前日比"),"")</f>
        <v/>
      </c>
      <c r="F1513" s="75" t="str">
        <f>IFERROR(_xll.RssMarket($A1513,"時価総額"),"")</f>
        <v/>
      </c>
      <c r="G1513" s="75" t="e">
        <f>T20D35746[[#This Row],[時価総額]]/T20D35746[[#This Row],[現在値]]</f>
        <v>#VALUE!</v>
      </c>
      <c r="H1513" s="20"/>
      <c r="I1513" s="38"/>
      <c r="J1513" s="20"/>
      <c r="K1513" s="33"/>
      <c r="N1513" s="89"/>
      <c r="O1513" s="125" t="e">
        <f>ROUND(
 ((IF(OR(R1513="",R1513&lt;=0),20,R1513)/20)
  *(L1513/15))
 /(IFERROR(IF(H1513&gt;0,H1513,15),15)/15)
 *100,0)</f>
        <v>#REF!</v>
      </c>
      <c r="P1513" s="125" t="e">
        <f>ROUND(((R1513/20)*(L1513/15)*(S1513/15)*(1+W1513/200))/(H1513/15)*100,0)</f>
        <v>#REF!</v>
      </c>
      <c r="Q1513" s="147" t="e">
        <f>T20D35746[[#This Row],[スコア⑤]]/T20D35746[[#This Row],[スコア③]]</f>
        <v>#REF!</v>
      </c>
      <c r="R1513" s="76" t="e">
        <f>#REF!+#REF!</f>
        <v>#REF!</v>
      </c>
      <c r="W1513" s="109" t="e">
        <f>(T20D35746[[#This Row],[現金及び預金（億）]]-T20D35746[[#This Row],[負債（億）]])/T20D35746[[#This Row],[総資産]]*100</f>
        <v>#DIV/0!</v>
      </c>
    </row>
    <row r="1514" spans="3:23" x14ac:dyDescent="0.25">
      <c r="C1514" s="71" t="str">
        <f>IFERROR(_xll.RssMarket($A1514,"市場部名称"),"")</f>
        <v/>
      </c>
      <c r="D1514" s="55"/>
      <c r="E1514" s="55" t="str">
        <f>IFERROR(_xll.RssMarket($A1514,"前日比"),"")</f>
        <v/>
      </c>
      <c r="F1514" s="75" t="str">
        <f>IFERROR(_xll.RssMarket($A1514,"時価総額"),"")</f>
        <v/>
      </c>
      <c r="G1514" s="75" t="e">
        <f>T20D35746[[#This Row],[時価総額]]/T20D35746[[#This Row],[現在値]]</f>
        <v>#VALUE!</v>
      </c>
      <c r="H1514" s="20"/>
      <c r="I1514" s="38"/>
      <c r="J1514" s="20"/>
      <c r="K1514" s="33"/>
      <c r="N1514" s="89"/>
      <c r="O1514" s="125" t="e">
        <f>ROUND(
 ((IF(OR(R1514="",R1514&lt;=0),20,R1514)/20)
  *(L1514/15))
 /(IFERROR(IF(H1514&gt;0,H1514,15),15)/15)
 *100,0)</f>
        <v>#REF!</v>
      </c>
      <c r="P1514" s="125" t="e">
        <f>ROUND(((R1514/20)*(L1514/15)*(S1514/15)*(1+W1514/200))/(H1514/15)*100,0)</f>
        <v>#REF!</v>
      </c>
      <c r="Q1514" s="147" t="e">
        <f>T20D35746[[#This Row],[スコア⑤]]/T20D35746[[#This Row],[スコア③]]</f>
        <v>#REF!</v>
      </c>
      <c r="R1514" s="76" t="e">
        <f>#REF!+#REF!</f>
        <v>#REF!</v>
      </c>
      <c r="W1514" s="109" t="e">
        <f>(T20D35746[[#This Row],[現金及び預金（億）]]-T20D35746[[#This Row],[負債（億）]])/T20D35746[[#This Row],[総資産]]*100</f>
        <v>#DIV/0!</v>
      </c>
    </row>
    <row r="1515" spans="3:23" x14ac:dyDescent="0.25">
      <c r="C1515" s="71" t="str">
        <f>IFERROR(_xll.RssMarket($A1515,"市場部名称"),"")</f>
        <v/>
      </c>
      <c r="D1515" s="55"/>
      <c r="E1515" s="55" t="str">
        <f>IFERROR(_xll.RssMarket($A1515,"前日比"),"")</f>
        <v/>
      </c>
      <c r="F1515" s="75" t="str">
        <f>IFERROR(_xll.RssMarket($A1515,"時価総額"),"")</f>
        <v/>
      </c>
      <c r="G1515" s="75" t="e">
        <f>T20D35746[[#This Row],[時価総額]]/T20D35746[[#This Row],[現在値]]</f>
        <v>#VALUE!</v>
      </c>
      <c r="H1515" s="20"/>
      <c r="I1515" s="38"/>
      <c r="J1515" s="20"/>
      <c r="K1515" s="33"/>
      <c r="N1515" s="89"/>
      <c r="O1515" s="125" t="e">
        <f>ROUND(
 ((IF(OR(R1515="",R1515&lt;=0),20,R1515)/20)
  *(L1515/15))
 /(IFERROR(IF(H1515&gt;0,H1515,15),15)/15)
 *100,0)</f>
        <v>#REF!</v>
      </c>
      <c r="P1515" s="125" t="e">
        <f>ROUND(((R1515/20)*(L1515/15)*(S1515/15)*(1+W1515/200))/(H1515/15)*100,0)</f>
        <v>#REF!</v>
      </c>
      <c r="Q1515" s="147" t="e">
        <f>T20D35746[[#This Row],[スコア⑤]]/T20D35746[[#This Row],[スコア③]]</f>
        <v>#REF!</v>
      </c>
      <c r="R1515" s="76" t="e">
        <f>#REF!+#REF!</f>
        <v>#REF!</v>
      </c>
      <c r="W1515" s="109" t="e">
        <f>(T20D35746[[#This Row],[現金及び預金（億）]]-T20D35746[[#This Row],[負債（億）]])/T20D35746[[#This Row],[総資産]]*100</f>
        <v>#DIV/0!</v>
      </c>
    </row>
    <row r="1516" spans="3:23" x14ac:dyDescent="0.25">
      <c r="C1516" s="71" t="str">
        <f>IFERROR(_xll.RssMarket($A1516,"市場部名称"),"")</f>
        <v/>
      </c>
      <c r="D1516" s="55"/>
      <c r="E1516" s="55" t="str">
        <f>IFERROR(_xll.RssMarket($A1516,"前日比"),"")</f>
        <v/>
      </c>
      <c r="F1516" s="75" t="str">
        <f>IFERROR(_xll.RssMarket($A1516,"時価総額"),"")</f>
        <v/>
      </c>
      <c r="G1516" s="75" t="e">
        <f>T20D35746[[#This Row],[時価総額]]/T20D35746[[#This Row],[現在値]]</f>
        <v>#VALUE!</v>
      </c>
      <c r="H1516" s="20"/>
      <c r="I1516" s="38"/>
      <c r="J1516" s="20"/>
      <c r="K1516" s="33"/>
      <c r="N1516" s="89"/>
      <c r="O1516" s="125" t="e">
        <f>ROUND(
 ((IF(OR(R1516="",R1516&lt;=0),20,R1516)/20)
  *(L1516/15))
 /(IFERROR(IF(H1516&gt;0,H1516,15),15)/15)
 *100,0)</f>
        <v>#REF!</v>
      </c>
      <c r="P1516" s="125" t="e">
        <f>ROUND(((R1516/20)*(L1516/15)*(S1516/15)*(1+W1516/200))/(H1516/15)*100,0)</f>
        <v>#REF!</v>
      </c>
      <c r="Q1516" s="147" t="e">
        <f>T20D35746[[#This Row],[スコア⑤]]/T20D35746[[#This Row],[スコア③]]</f>
        <v>#REF!</v>
      </c>
      <c r="R1516" s="76" t="e">
        <f>#REF!+#REF!</f>
        <v>#REF!</v>
      </c>
      <c r="W1516" s="109" t="e">
        <f>(T20D35746[[#This Row],[現金及び預金（億）]]-T20D35746[[#This Row],[負債（億）]])/T20D35746[[#This Row],[総資産]]*100</f>
        <v>#DIV/0!</v>
      </c>
    </row>
    <row r="1517" spans="3:23" x14ac:dyDescent="0.25">
      <c r="C1517" s="71" t="str">
        <f>IFERROR(_xll.RssMarket($A1517,"市場部名称"),"")</f>
        <v/>
      </c>
      <c r="D1517" s="55"/>
      <c r="E1517" s="55" t="str">
        <f>IFERROR(_xll.RssMarket($A1517,"前日比"),"")</f>
        <v/>
      </c>
      <c r="F1517" s="75" t="str">
        <f>IFERROR(_xll.RssMarket($A1517,"時価総額"),"")</f>
        <v/>
      </c>
      <c r="G1517" s="75" t="e">
        <f>T20D35746[[#This Row],[時価総額]]/T20D35746[[#This Row],[現在値]]</f>
        <v>#VALUE!</v>
      </c>
      <c r="H1517" s="20"/>
      <c r="I1517" s="38"/>
      <c r="J1517" s="20"/>
      <c r="K1517" s="33"/>
      <c r="N1517" s="89"/>
      <c r="O1517" s="125" t="e">
        <f>ROUND(
 ((IF(OR(R1517="",R1517&lt;=0),20,R1517)/20)
  *(L1517/15))
 /(IFERROR(IF(H1517&gt;0,H1517,15),15)/15)
 *100,0)</f>
        <v>#REF!</v>
      </c>
      <c r="P1517" s="125" t="e">
        <f>ROUND(((R1517/20)*(L1517/15)*(S1517/15)*(1+W1517/200))/(H1517/15)*100,0)</f>
        <v>#REF!</v>
      </c>
      <c r="Q1517" s="147" t="e">
        <f>T20D35746[[#This Row],[スコア⑤]]/T20D35746[[#This Row],[スコア③]]</f>
        <v>#REF!</v>
      </c>
      <c r="R1517" s="76" t="e">
        <f>#REF!+#REF!</f>
        <v>#REF!</v>
      </c>
      <c r="W1517" s="109" t="e">
        <f>(T20D35746[[#This Row],[現金及び預金（億）]]-T20D35746[[#This Row],[負債（億）]])/T20D35746[[#This Row],[総資産]]*100</f>
        <v>#DIV/0!</v>
      </c>
    </row>
    <row r="1518" spans="3:23" x14ac:dyDescent="0.25">
      <c r="C1518" s="71" t="str">
        <f>IFERROR(_xll.RssMarket($A1518,"市場部名称"),"")</f>
        <v/>
      </c>
      <c r="D1518" s="55"/>
      <c r="E1518" s="55" t="str">
        <f>IFERROR(_xll.RssMarket($A1518,"前日比"),"")</f>
        <v/>
      </c>
      <c r="F1518" s="75" t="str">
        <f>IFERROR(_xll.RssMarket($A1518,"時価総額"),"")</f>
        <v/>
      </c>
      <c r="G1518" s="75" t="e">
        <f>T20D35746[[#This Row],[時価総額]]/T20D35746[[#This Row],[現在値]]</f>
        <v>#VALUE!</v>
      </c>
      <c r="H1518" s="20"/>
      <c r="I1518" s="38"/>
      <c r="J1518" s="20"/>
      <c r="K1518" s="33"/>
      <c r="N1518" s="89"/>
      <c r="O1518" s="125" t="e">
        <f>ROUND(
 ((IF(OR(R1518="",R1518&lt;=0),20,R1518)/20)
  *(L1518/15))
 /(IFERROR(IF(H1518&gt;0,H1518,15),15)/15)
 *100,0)</f>
        <v>#REF!</v>
      </c>
      <c r="P1518" s="125" t="e">
        <f>ROUND(((R1518/20)*(L1518/15)*(S1518/15)*(1+W1518/200))/(H1518/15)*100,0)</f>
        <v>#REF!</v>
      </c>
      <c r="Q1518" s="147" t="e">
        <f>T20D35746[[#This Row],[スコア⑤]]/T20D35746[[#This Row],[スコア③]]</f>
        <v>#REF!</v>
      </c>
      <c r="R1518" s="76" t="e">
        <f>#REF!+#REF!</f>
        <v>#REF!</v>
      </c>
      <c r="W1518" s="109" t="e">
        <f>(T20D35746[[#This Row],[現金及び預金（億）]]-T20D35746[[#This Row],[負債（億）]])/T20D35746[[#This Row],[総資産]]*100</f>
        <v>#DIV/0!</v>
      </c>
    </row>
    <row r="1519" spans="3:23" x14ac:dyDescent="0.25">
      <c r="C1519" s="71" t="str">
        <f>IFERROR(_xll.RssMarket($A1519,"市場部名称"),"")</f>
        <v/>
      </c>
      <c r="D1519" s="55"/>
      <c r="E1519" s="55" t="str">
        <f>IFERROR(_xll.RssMarket($A1519,"前日比"),"")</f>
        <v/>
      </c>
      <c r="F1519" s="75" t="str">
        <f>IFERROR(_xll.RssMarket($A1519,"時価総額"),"")</f>
        <v/>
      </c>
      <c r="G1519" s="75" t="e">
        <f>T20D35746[[#This Row],[時価総額]]/T20D35746[[#This Row],[現在値]]</f>
        <v>#VALUE!</v>
      </c>
      <c r="H1519" s="20"/>
      <c r="I1519" s="38"/>
      <c r="J1519" s="20"/>
      <c r="K1519" s="33"/>
      <c r="N1519" s="89"/>
      <c r="O1519" s="125" t="e">
        <f>ROUND(
 ((IF(OR(R1519="",R1519&lt;=0),20,R1519)/20)
  *(L1519/15))
 /(IFERROR(IF(H1519&gt;0,H1519,15),15)/15)
 *100,0)</f>
        <v>#REF!</v>
      </c>
      <c r="P1519" s="125" t="e">
        <f>ROUND(((R1519/20)*(L1519/15)*(S1519/15)*(1+W1519/200))/(H1519/15)*100,0)</f>
        <v>#REF!</v>
      </c>
      <c r="Q1519" s="147" t="e">
        <f>T20D35746[[#This Row],[スコア⑤]]/T20D35746[[#This Row],[スコア③]]</f>
        <v>#REF!</v>
      </c>
      <c r="R1519" s="76" t="e">
        <f>#REF!+#REF!</f>
        <v>#REF!</v>
      </c>
      <c r="W1519" s="109" t="e">
        <f>(T20D35746[[#This Row],[現金及び預金（億）]]-T20D35746[[#This Row],[負債（億）]])/T20D35746[[#This Row],[総資産]]*100</f>
        <v>#DIV/0!</v>
      </c>
    </row>
    <row r="1520" spans="3:23" x14ac:dyDescent="0.25">
      <c r="C1520" s="71" t="str">
        <f>IFERROR(_xll.RssMarket($A1520,"市場部名称"),"")</f>
        <v/>
      </c>
      <c r="D1520" s="55"/>
      <c r="E1520" s="55" t="str">
        <f>IFERROR(_xll.RssMarket($A1520,"前日比"),"")</f>
        <v/>
      </c>
      <c r="F1520" s="75" t="str">
        <f>IFERROR(_xll.RssMarket($A1520,"時価総額"),"")</f>
        <v/>
      </c>
      <c r="G1520" s="75" t="e">
        <f>T20D35746[[#This Row],[時価総額]]/T20D35746[[#This Row],[現在値]]</f>
        <v>#VALUE!</v>
      </c>
      <c r="H1520" s="20"/>
      <c r="I1520" s="38"/>
      <c r="J1520" s="20"/>
      <c r="K1520" s="33"/>
      <c r="N1520" s="89"/>
      <c r="O1520" s="125" t="e">
        <f>ROUND(
 ((IF(OR(R1520="",R1520&lt;=0),20,R1520)/20)
  *(L1520/15))
 /(IFERROR(IF(H1520&gt;0,H1520,15),15)/15)
 *100,0)</f>
        <v>#REF!</v>
      </c>
      <c r="P1520" s="125" t="e">
        <f>ROUND(((R1520/20)*(L1520/15)*(S1520/15)*(1+W1520/200))/(H1520/15)*100,0)</f>
        <v>#REF!</v>
      </c>
      <c r="Q1520" s="147" t="e">
        <f>T20D35746[[#This Row],[スコア⑤]]/T20D35746[[#This Row],[スコア③]]</f>
        <v>#REF!</v>
      </c>
      <c r="R1520" s="76" t="e">
        <f>#REF!+#REF!</f>
        <v>#REF!</v>
      </c>
      <c r="W1520" s="109" t="e">
        <f>(T20D35746[[#This Row],[現金及び預金（億）]]-T20D35746[[#This Row],[負債（億）]])/T20D35746[[#This Row],[総資産]]*100</f>
        <v>#DIV/0!</v>
      </c>
    </row>
    <row r="1521" spans="3:23" x14ac:dyDescent="0.25">
      <c r="C1521" s="71" t="str">
        <f>IFERROR(_xll.RssMarket($A1521,"市場部名称"),"")</f>
        <v/>
      </c>
      <c r="D1521" s="55"/>
      <c r="E1521" s="55" t="str">
        <f>IFERROR(_xll.RssMarket($A1521,"前日比"),"")</f>
        <v/>
      </c>
      <c r="F1521" s="75" t="str">
        <f>IFERROR(_xll.RssMarket($A1521,"時価総額"),"")</f>
        <v/>
      </c>
      <c r="G1521" s="75" t="e">
        <f>T20D35746[[#This Row],[時価総額]]/T20D35746[[#This Row],[現在値]]</f>
        <v>#VALUE!</v>
      </c>
      <c r="H1521" s="20"/>
      <c r="I1521" s="38"/>
      <c r="J1521" s="20"/>
      <c r="K1521" s="33"/>
      <c r="N1521" s="89"/>
      <c r="O1521" s="125" t="e">
        <f>ROUND(
 ((IF(OR(R1521="",R1521&lt;=0),20,R1521)/20)
  *(L1521/15))
 /(IFERROR(IF(H1521&gt;0,H1521,15),15)/15)
 *100,0)</f>
        <v>#REF!</v>
      </c>
      <c r="P1521" s="125" t="e">
        <f>ROUND(((R1521/20)*(L1521/15)*(S1521/15)*(1+W1521/200))/(H1521/15)*100,0)</f>
        <v>#REF!</v>
      </c>
      <c r="Q1521" s="147" t="e">
        <f>T20D35746[[#This Row],[スコア⑤]]/T20D35746[[#This Row],[スコア③]]</f>
        <v>#REF!</v>
      </c>
      <c r="R1521" s="76" t="e">
        <f>#REF!+#REF!</f>
        <v>#REF!</v>
      </c>
      <c r="W1521" s="109" t="e">
        <f>(T20D35746[[#This Row],[現金及び預金（億）]]-T20D35746[[#This Row],[負債（億）]])/T20D35746[[#This Row],[総資産]]*100</f>
        <v>#DIV/0!</v>
      </c>
    </row>
    <row r="1522" spans="3:23" x14ac:dyDescent="0.25">
      <c r="C1522" s="71" t="str">
        <f>IFERROR(_xll.RssMarket($A1522,"市場部名称"),"")</f>
        <v/>
      </c>
      <c r="D1522" s="55"/>
      <c r="E1522" s="55" t="str">
        <f>IFERROR(_xll.RssMarket($A1522,"前日比"),"")</f>
        <v/>
      </c>
      <c r="F1522" s="75" t="str">
        <f>IFERROR(_xll.RssMarket($A1522,"時価総額"),"")</f>
        <v/>
      </c>
      <c r="G1522" s="75" t="e">
        <f>T20D35746[[#This Row],[時価総額]]/T20D35746[[#This Row],[現在値]]</f>
        <v>#VALUE!</v>
      </c>
      <c r="H1522" s="20"/>
      <c r="I1522" s="38"/>
      <c r="J1522" s="20"/>
      <c r="K1522" s="33"/>
      <c r="N1522" s="89"/>
      <c r="O1522" s="125" t="e">
        <f>ROUND(
 ((IF(OR(R1522="",R1522&lt;=0),20,R1522)/20)
  *(L1522/15))
 /(IFERROR(IF(H1522&gt;0,H1522,15),15)/15)
 *100,0)</f>
        <v>#REF!</v>
      </c>
      <c r="P1522" s="125" t="e">
        <f>ROUND(((R1522/20)*(L1522/15)*(S1522/15)*(1+W1522/200))/(H1522/15)*100,0)</f>
        <v>#REF!</v>
      </c>
      <c r="Q1522" s="147" t="e">
        <f>T20D35746[[#This Row],[スコア⑤]]/T20D35746[[#This Row],[スコア③]]</f>
        <v>#REF!</v>
      </c>
      <c r="R1522" s="76" t="e">
        <f>#REF!+#REF!</f>
        <v>#REF!</v>
      </c>
      <c r="W1522" s="109" t="e">
        <f>(T20D35746[[#This Row],[現金及び預金（億）]]-T20D35746[[#This Row],[負債（億）]])/T20D35746[[#This Row],[総資産]]*100</f>
        <v>#DIV/0!</v>
      </c>
    </row>
    <row r="1523" spans="3:23" x14ac:dyDescent="0.25">
      <c r="C1523" s="71" t="str">
        <f>IFERROR(_xll.RssMarket($A1523,"市場部名称"),"")</f>
        <v/>
      </c>
      <c r="D1523" s="55"/>
      <c r="E1523" s="55" t="str">
        <f>IFERROR(_xll.RssMarket($A1523,"前日比"),"")</f>
        <v/>
      </c>
      <c r="F1523" s="75" t="str">
        <f>IFERROR(_xll.RssMarket($A1523,"時価総額"),"")</f>
        <v/>
      </c>
      <c r="G1523" s="75" t="e">
        <f>T20D35746[[#This Row],[時価総額]]/T20D35746[[#This Row],[現在値]]</f>
        <v>#VALUE!</v>
      </c>
      <c r="H1523" s="20"/>
      <c r="I1523" s="38"/>
      <c r="J1523" s="20"/>
      <c r="K1523" s="33"/>
      <c r="N1523" s="89"/>
      <c r="O1523" s="125" t="e">
        <f>ROUND(
 ((IF(OR(R1523="",R1523&lt;=0),20,R1523)/20)
  *(L1523/15))
 /(IFERROR(IF(H1523&gt;0,H1523,15),15)/15)
 *100,0)</f>
        <v>#REF!</v>
      </c>
      <c r="P1523" s="125" t="e">
        <f>ROUND(((R1523/20)*(L1523/15)*(S1523/15)*(1+W1523/200))/(H1523/15)*100,0)</f>
        <v>#REF!</v>
      </c>
      <c r="Q1523" s="147" t="e">
        <f>T20D35746[[#This Row],[スコア⑤]]/T20D35746[[#This Row],[スコア③]]</f>
        <v>#REF!</v>
      </c>
      <c r="R1523" s="76" t="e">
        <f>#REF!+#REF!</f>
        <v>#REF!</v>
      </c>
      <c r="W1523" s="109" t="e">
        <f>(T20D35746[[#This Row],[現金及び預金（億）]]-T20D35746[[#This Row],[負債（億）]])/T20D35746[[#This Row],[総資産]]*100</f>
        <v>#DIV/0!</v>
      </c>
    </row>
    <row r="1524" spans="3:23" x14ac:dyDescent="0.25">
      <c r="C1524" s="71" t="str">
        <f>IFERROR(_xll.RssMarket($A1524,"市場部名称"),"")</f>
        <v/>
      </c>
      <c r="D1524" s="55"/>
      <c r="E1524" s="55" t="str">
        <f>IFERROR(_xll.RssMarket($A1524,"前日比"),"")</f>
        <v/>
      </c>
      <c r="F1524" s="75" t="str">
        <f>IFERROR(_xll.RssMarket($A1524,"時価総額"),"")</f>
        <v/>
      </c>
      <c r="G1524" s="75" t="e">
        <f>T20D35746[[#This Row],[時価総額]]/T20D35746[[#This Row],[現在値]]</f>
        <v>#VALUE!</v>
      </c>
      <c r="H1524" s="20"/>
      <c r="I1524" s="38"/>
      <c r="J1524" s="20"/>
      <c r="K1524" s="33"/>
      <c r="N1524" s="89"/>
      <c r="O1524" s="125" t="e">
        <f>ROUND(
 ((IF(OR(R1524="",R1524&lt;=0),20,R1524)/20)
  *(L1524/15))
 /(IFERROR(IF(H1524&gt;0,H1524,15),15)/15)
 *100,0)</f>
        <v>#REF!</v>
      </c>
      <c r="P1524" s="125" t="e">
        <f>ROUND(((R1524/20)*(L1524/15)*(S1524/15)*(1+W1524/200))/(H1524/15)*100,0)</f>
        <v>#REF!</v>
      </c>
      <c r="Q1524" s="147" t="e">
        <f>T20D35746[[#This Row],[スコア⑤]]/T20D35746[[#This Row],[スコア③]]</f>
        <v>#REF!</v>
      </c>
      <c r="R1524" s="76" t="e">
        <f>#REF!+#REF!</f>
        <v>#REF!</v>
      </c>
      <c r="W1524" s="109" t="e">
        <f>(T20D35746[[#This Row],[現金及び預金（億）]]-T20D35746[[#This Row],[負債（億）]])/T20D35746[[#This Row],[総資産]]*100</f>
        <v>#DIV/0!</v>
      </c>
    </row>
    <row r="1525" spans="3:23" x14ac:dyDescent="0.25">
      <c r="C1525" s="71" t="str">
        <f>IFERROR(_xll.RssMarket($A1525,"市場部名称"),"")</f>
        <v/>
      </c>
      <c r="D1525" s="55"/>
      <c r="E1525" s="55" t="str">
        <f>IFERROR(_xll.RssMarket($A1525,"前日比"),"")</f>
        <v/>
      </c>
      <c r="F1525" s="75" t="str">
        <f>IFERROR(_xll.RssMarket($A1525,"時価総額"),"")</f>
        <v/>
      </c>
      <c r="G1525" s="75" t="e">
        <f>T20D35746[[#This Row],[時価総額]]/T20D35746[[#This Row],[現在値]]</f>
        <v>#VALUE!</v>
      </c>
      <c r="H1525" s="20"/>
      <c r="I1525" s="38"/>
      <c r="J1525" s="20"/>
      <c r="K1525" s="33"/>
      <c r="N1525" s="89"/>
      <c r="O1525" s="125" t="e">
        <f>ROUND(
 ((IF(OR(R1525="",R1525&lt;=0),20,R1525)/20)
  *(L1525/15))
 /(IFERROR(IF(H1525&gt;0,H1525,15),15)/15)
 *100,0)</f>
        <v>#REF!</v>
      </c>
      <c r="P1525" s="125" t="e">
        <f>ROUND(((R1525/20)*(L1525/15)*(S1525/15)*(1+W1525/200))/(H1525/15)*100,0)</f>
        <v>#REF!</v>
      </c>
      <c r="Q1525" s="147" t="e">
        <f>T20D35746[[#This Row],[スコア⑤]]/T20D35746[[#This Row],[スコア③]]</f>
        <v>#REF!</v>
      </c>
      <c r="R1525" s="76" t="e">
        <f>#REF!+#REF!</f>
        <v>#REF!</v>
      </c>
      <c r="W1525" s="109" t="e">
        <f>(T20D35746[[#This Row],[現金及び預金（億）]]-T20D35746[[#This Row],[負債（億）]])/T20D35746[[#This Row],[総資産]]*100</f>
        <v>#DIV/0!</v>
      </c>
    </row>
    <row r="1526" spans="3:23" x14ac:dyDescent="0.25">
      <c r="C1526" s="71" t="str">
        <f>IFERROR(_xll.RssMarket($A1526,"市場部名称"),"")</f>
        <v/>
      </c>
      <c r="D1526" s="55"/>
      <c r="E1526" s="55" t="str">
        <f>IFERROR(_xll.RssMarket($A1526,"前日比"),"")</f>
        <v/>
      </c>
      <c r="F1526" s="75" t="str">
        <f>IFERROR(_xll.RssMarket($A1526,"時価総額"),"")</f>
        <v/>
      </c>
      <c r="G1526" s="75" t="e">
        <f>T20D35746[[#This Row],[時価総額]]/T20D35746[[#This Row],[現在値]]</f>
        <v>#VALUE!</v>
      </c>
      <c r="H1526" s="20"/>
      <c r="I1526" s="38"/>
      <c r="J1526" s="20"/>
      <c r="K1526" s="33"/>
      <c r="N1526" s="89"/>
      <c r="O1526" s="125" t="e">
        <f>ROUND(
 ((IF(OR(R1526="",R1526&lt;=0),20,R1526)/20)
  *(L1526/15))
 /(IFERROR(IF(H1526&gt;0,H1526,15),15)/15)
 *100,0)</f>
        <v>#REF!</v>
      </c>
      <c r="P1526" s="125" t="e">
        <f>ROUND(((R1526/20)*(L1526/15)*(S1526/15)*(1+W1526/200))/(H1526/15)*100,0)</f>
        <v>#REF!</v>
      </c>
      <c r="Q1526" s="147" t="e">
        <f>T20D35746[[#This Row],[スコア⑤]]/T20D35746[[#This Row],[スコア③]]</f>
        <v>#REF!</v>
      </c>
      <c r="R1526" s="76" t="e">
        <f>#REF!+#REF!</f>
        <v>#REF!</v>
      </c>
      <c r="W1526" s="109" t="e">
        <f>(T20D35746[[#This Row],[現金及び預金（億）]]-T20D35746[[#This Row],[負債（億）]])/T20D35746[[#This Row],[総資産]]*100</f>
        <v>#DIV/0!</v>
      </c>
    </row>
    <row r="1527" spans="3:23" x14ac:dyDescent="0.25">
      <c r="C1527" s="71" t="str">
        <f>IFERROR(_xll.RssMarket($A1527,"市場部名称"),"")</f>
        <v/>
      </c>
      <c r="D1527" s="55"/>
      <c r="E1527" s="55" t="str">
        <f>IFERROR(_xll.RssMarket($A1527,"前日比"),"")</f>
        <v/>
      </c>
      <c r="F1527" s="75" t="str">
        <f>IFERROR(_xll.RssMarket($A1527,"時価総額"),"")</f>
        <v/>
      </c>
      <c r="G1527" s="75" t="e">
        <f>T20D35746[[#This Row],[時価総額]]/T20D35746[[#This Row],[現在値]]</f>
        <v>#VALUE!</v>
      </c>
      <c r="H1527" s="20"/>
      <c r="I1527" s="38"/>
      <c r="J1527" s="20"/>
      <c r="K1527" s="33"/>
      <c r="N1527" s="89"/>
      <c r="O1527" s="125" t="e">
        <f>ROUND(
 ((IF(OR(R1527="",R1527&lt;=0),20,R1527)/20)
  *(L1527/15))
 /(IFERROR(IF(H1527&gt;0,H1527,15),15)/15)
 *100,0)</f>
        <v>#REF!</v>
      </c>
      <c r="P1527" s="125" t="e">
        <f>ROUND(((R1527/20)*(L1527/15)*(S1527/15)*(1+W1527/200))/(H1527/15)*100,0)</f>
        <v>#REF!</v>
      </c>
      <c r="Q1527" s="147" t="e">
        <f>T20D35746[[#This Row],[スコア⑤]]/T20D35746[[#This Row],[スコア③]]</f>
        <v>#REF!</v>
      </c>
      <c r="R1527" s="76" t="e">
        <f>#REF!+#REF!</f>
        <v>#REF!</v>
      </c>
      <c r="W1527" s="109" t="e">
        <f>(T20D35746[[#This Row],[現金及び預金（億）]]-T20D35746[[#This Row],[負債（億）]])/T20D35746[[#This Row],[総資産]]*100</f>
        <v>#DIV/0!</v>
      </c>
    </row>
    <row r="1528" spans="3:23" x14ac:dyDescent="0.25">
      <c r="C1528" s="71" t="str">
        <f>IFERROR(_xll.RssMarket($A1528,"市場部名称"),"")</f>
        <v/>
      </c>
      <c r="D1528" s="55"/>
      <c r="E1528" s="55" t="str">
        <f>IFERROR(_xll.RssMarket($A1528,"前日比"),"")</f>
        <v/>
      </c>
      <c r="F1528" s="75" t="str">
        <f>IFERROR(_xll.RssMarket($A1528,"時価総額"),"")</f>
        <v/>
      </c>
      <c r="G1528" s="75" t="e">
        <f>T20D35746[[#This Row],[時価総額]]/T20D35746[[#This Row],[現在値]]</f>
        <v>#VALUE!</v>
      </c>
      <c r="H1528" s="20"/>
      <c r="I1528" s="38"/>
      <c r="J1528" s="20"/>
      <c r="K1528" s="33"/>
      <c r="N1528" s="89"/>
      <c r="O1528" s="125" t="e">
        <f>ROUND(
 ((IF(OR(R1528="",R1528&lt;=0),20,R1528)/20)
  *(L1528/15))
 /(IFERROR(IF(H1528&gt;0,H1528,15),15)/15)
 *100,0)</f>
        <v>#REF!</v>
      </c>
      <c r="P1528" s="125" t="e">
        <f>ROUND(((R1528/20)*(L1528/15)*(S1528/15)*(1+W1528/200))/(H1528/15)*100,0)</f>
        <v>#REF!</v>
      </c>
      <c r="Q1528" s="147" t="e">
        <f>T20D35746[[#This Row],[スコア⑤]]/T20D35746[[#This Row],[スコア③]]</f>
        <v>#REF!</v>
      </c>
      <c r="R1528" s="76" t="e">
        <f>#REF!+#REF!</f>
        <v>#REF!</v>
      </c>
      <c r="W1528" s="109" t="e">
        <f>(T20D35746[[#This Row],[現金及び預金（億）]]-T20D35746[[#This Row],[負債（億）]])/T20D35746[[#This Row],[総資産]]*100</f>
        <v>#DIV/0!</v>
      </c>
    </row>
    <row r="1529" spans="3:23" x14ac:dyDescent="0.25">
      <c r="C1529" s="71" t="str">
        <f>IFERROR(_xll.RssMarket($A1529,"市場部名称"),"")</f>
        <v/>
      </c>
      <c r="D1529" s="55"/>
      <c r="E1529" s="55" t="str">
        <f>IFERROR(_xll.RssMarket($A1529,"前日比"),"")</f>
        <v/>
      </c>
      <c r="F1529" s="75" t="str">
        <f>IFERROR(_xll.RssMarket($A1529,"時価総額"),"")</f>
        <v/>
      </c>
      <c r="G1529" s="75" t="e">
        <f>T20D35746[[#This Row],[時価総額]]/T20D35746[[#This Row],[現在値]]</f>
        <v>#VALUE!</v>
      </c>
      <c r="H1529" s="20"/>
      <c r="I1529" s="38"/>
      <c r="J1529" s="20"/>
      <c r="K1529" s="33"/>
      <c r="N1529" s="89"/>
      <c r="O1529" s="125" t="e">
        <f>ROUND(
 ((IF(OR(R1529="",R1529&lt;=0),20,R1529)/20)
  *(L1529/15))
 /(IFERROR(IF(H1529&gt;0,H1529,15),15)/15)
 *100,0)</f>
        <v>#REF!</v>
      </c>
      <c r="P1529" s="125" t="e">
        <f>ROUND(((R1529/20)*(L1529/15)*(S1529/15)*(1+W1529/200))/(H1529/15)*100,0)</f>
        <v>#REF!</v>
      </c>
      <c r="Q1529" s="147" t="e">
        <f>T20D35746[[#This Row],[スコア⑤]]/T20D35746[[#This Row],[スコア③]]</f>
        <v>#REF!</v>
      </c>
      <c r="R1529" s="76" t="e">
        <f>#REF!+#REF!</f>
        <v>#REF!</v>
      </c>
      <c r="W1529" s="109" t="e">
        <f>(T20D35746[[#This Row],[現金及び預金（億）]]-T20D35746[[#This Row],[負債（億）]])/T20D35746[[#This Row],[総資産]]*100</f>
        <v>#DIV/0!</v>
      </c>
    </row>
    <row r="1530" spans="3:23" x14ac:dyDescent="0.25">
      <c r="C1530" s="71" t="str">
        <f>IFERROR(_xll.RssMarket($A1530,"市場部名称"),"")</f>
        <v/>
      </c>
      <c r="D1530" s="55"/>
      <c r="E1530" s="55" t="str">
        <f>IFERROR(_xll.RssMarket($A1530,"前日比"),"")</f>
        <v/>
      </c>
      <c r="F1530" s="75" t="str">
        <f>IFERROR(_xll.RssMarket($A1530,"時価総額"),"")</f>
        <v/>
      </c>
      <c r="G1530" s="75" t="e">
        <f>T20D35746[[#This Row],[時価総額]]/T20D35746[[#This Row],[現在値]]</f>
        <v>#VALUE!</v>
      </c>
      <c r="H1530" s="20"/>
      <c r="I1530" s="38"/>
      <c r="J1530" s="20"/>
      <c r="K1530" s="33"/>
      <c r="N1530" s="89"/>
      <c r="O1530" s="125" t="e">
        <f>ROUND(
 ((IF(OR(R1530="",R1530&lt;=0),20,R1530)/20)
  *(L1530/15))
 /(IFERROR(IF(H1530&gt;0,H1530,15),15)/15)
 *100,0)</f>
        <v>#REF!</v>
      </c>
      <c r="P1530" s="125" t="e">
        <f>ROUND(((R1530/20)*(L1530/15)*(S1530/15)*(1+W1530/200))/(H1530/15)*100,0)</f>
        <v>#REF!</v>
      </c>
      <c r="Q1530" s="147" t="e">
        <f>T20D35746[[#This Row],[スコア⑤]]/T20D35746[[#This Row],[スコア③]]</f>
        <v>#REF!</v>
      </c>
      <c r="R1530" s="76" t="e">
        <f>#REF!+#REF!</f>
        <v>#REF!</v>
      </c>
      <c r="W1530" s="109" t="e">
        <f>(T20D35746[[#This Row],[現金及び預金（億）]]-T20D35746[[#This Row],[負債（億）]])/T20D35746[[#This Row],[総資産]]*100</f>
        <v>#DIV/0!</v>
      </c>
    </row>
    <row r="1531" spans="3:23" x14ac:dyDescent="0.25">
      <c r="C1531" s="71" t="str">
        <f>IFERROR(_xll.RssMarket($A1531,"市場部名称"),"")</f>
        <v/>
      </c>
      <c r="D1531" s="55"/>
      <c r="E1531" s="55" t="str">
        <f>IFERROR(_xll.RssMarket($A1531,"前日比"),"")</f>
        <v/>
      </c>
      <c r="F1531" s="75" t="str">
        <f>IFERROR(_xll.RssMarket($A1531,"時価総額"),"")</f>
        <v/>
      </c>
      <c r="G1531" s="75" t="e">
        <f>T20D35746[[#This Row],[時価総額]]/T20D35746[[#This Row],[現在値]]</f>
        <v>#VALUE!</v>
      </c>
      <c r="H1531" s="20"/>
      <c r="I1531" s="38"/>
      <c r="J1531" s="20"/>
      <c r="K1531" s="33"/>
      <c r="N1531" s="89"/>
      <c r="O1531" s="125" t="e">
        <f>ROUND(
 ((IF(OR(R1531="",R1531&lt;=0),20,R1531)/20)
  *(L1531/15))
 /(IFERROR(IF(H1531&gt;0,H1531,15),15)/15)
 *100,0)</f>
        <v>#REF!</v>
      </c>
      <c r="P1531" s="125" t="e">
        <f>ROUND(((R1531/20)*(L1531/15)*(S1531/15)*(1+W1531/200))/(H1531/15)*100,0)</f>
        <v>#REF!</v>
      </c>
      <c r="Q1531" s="147" t="e">
        <f>T20D35746[[#This Row],[スコア⑤]]/T20D35746[[#This Row],[スコア③]]</f>
        <v>#REF!</v>
      </c>
      <c r="R1531" s="76" t="e">
        <f>#REF!+#REF!</f>
        <v>#REF!</v>
      </c>
      <c r="W1531" s="109" t="e">
        <f>(T20D35746[[#This Row],[現金及び預金（億）]]-T20D35746[[#This Row],[負債（億）]])/T20D35746[[#This Row],[総資産]]*100</f>
        <v>#DIV/0!</v>
      </c>
    </row>
    <row r="1532" spans="3:23" x14ac:dyDescent="0.25">
      <c r="C1532" s="71" t="str">
        <f>IFERROR(_xll.RssMarket($A1532,"市場部名称"),"")</f>
        <v/>
      </c>
      <c r="D1532" s="55"/>
      <c r="E1532" s="55" t="str">
        <f>IFERROR(_xll.RssMarket($A1532,"前日比"),"")</f>
        <v/>
      </c>
      <c r="F1532" s="75" t="str">
        <f>IFERROR(_xll.RssMarket($A1532,"時価総額"),"")</f>
        <v/>
      </c>
      <c r="G1532" s="75" t="e">
        <f>T20D35746[[#This Row],[時価総額]]/T20D35746[[#This Row],[現在値]]</f>
        <v>#VALUE!</v>
      </c>
      <c r="H1532" s="20"/>
      <c r="I1532" s="38"/>
      <c r="J1532" s="20"/>
      <c r="K1532" s="33"/>
      <c r="N1532" s="89"/>
      <c r="O1532" s="125" t="e">
        <f>ROUND(
 ((IF(OR(R1532="",R1532&lt;=0),20,R1532)/20)
  *(L1532/15))
 /(IFERROR(IF(H1532&gt;0,H1532,15),15)/15)
 *100,0)</f>
        <v>#REF!</v>
      </c>
      <c r="P1532" s="125" t="e">
        <f>ROUND(((R1532/20)*(L1532/15)*(S1532/15)*(1+W1532/200))/(H1532/15)*100,0)</f>
        <v>#REF!</v>
      </c>
      <c r="Q1532" s="147" t="e">
        <f>T20D35746[[#This Row],[スコア⑤]]/T20D35746[[#This Row],[スコア③]]</f>
        <v>#REF!</v>
      </c>
      <c r="R1532" s="76" t="e">
        <f>#REF!+#REF!</f>
        <v>#REF!</v>
      </c>
      <c r="W1532" s="109" t="e">
        <f>(T20D35746[[#This Row],[現金及び預金（億）]]-T20D35746[[#This Row],[負債（億）]])/T20D35746[[#This Row],[総資産]]*100</f>
        <v>#DIV/0!</v>
      </c>
    </row>
    <row r="1533" spans="3:23" x14ac:dyDescent="0.25">
      <c r="C1533" s="71" t="str">
        <f>IFERROR(_xll.RssMarket($A1533,"市場部名称"),"")</f>
        <v/>
      </c>
      <c r="D1533" s="55"/>
      <c r="E1533" s="55" t="str">
        <f>IFERROR(_xll.RssMarket($A1533,"前日比"),"")</f>
        <v/>
      </c>
      <c r="F1533" s="75" t="str">
        <f>IFERROR(_xll.RssMarket($A1533,"時価総額"),"")</f>
        <v/>
      </c>
      <c r="G1533" s="75" t="e">
        <f>T20D35746[[#This Row],[時価総額]]/T20D35746[[#This Row],[現在値]]</f>
        <v>#VALUE!</v>
      </c>
      <c r="H1533" s="20"/>
      <c r="I1533" s="38"/>
      <c r="J1533" s="20"/>
      <c r="K1533" s="33"/>
      <c r="N1533" s="89"/>
      <c r="O1533" s="125" t="e">
        <f>ROUND(
 ((IF(OR(R1533="",R1533&lt;=0),20,R1533)/20)
  *(L1533/15))
 /(IFERROR(IF(H1533&gt;0,H1533,15),15)/15)
 *100,0)</f>
        <v>#REF!</v>
      </c>
      <c r="P1533" s="125" t="e">
        <f>ROUND(((R1533/20)*(L1533/15)*(S1533/15)*(1+W1533/200))/(H1533/15)*100,0)</f>
        <v>#REF!</v>
      </c>
      <c r="Q1533" s="147" t="e">
        <f>T20D35746[[#This Row],[スコア⑤]]/T20D35746[[#This Row],[スコア③]]</f>
        <v>#REF!</v>
      </c>
      <c r="R1533" s="76" t="e">
        <f>#REF!+#REF!</f>
        <v>#REF!</v>
      </c>
      <c r="W1533" s="109" t="e">
        <f>(T20D35746[[#This Row],[現金及び預金（億）]]-T20D35746[[#This Row],[負債（億）]])/T20D35746[[#This Row],[総資産]]*100</f>
        <v>#DIV/0!</v>
      </c>
    </row>
    <row r="1534" spans="3:23" x14ac:dyDescent="0.25">
      <c r="C1534" s="71" t="str">
        <f>IFERROR(_xll.RssMarket($A1534,"市場部名称"),"")</f>
        <v/>
      </c>
      <c r="D1534" s="55"/>
      <c r="E1534" s="55" t="str">
        <f>IFERROR(_xll.RssMarket($A1534,"前日比"),"")</f>
        <v/>
      </c>
      <c r="F1534" s="75" t="str">
        <f>IFERROR(_xll.RssMarket($A1534,"時価総額"),"")</f>
        <v/>
      </c>
      <c r="G1534" s="75" t="e">
        <f>T20D35746[[#This Row],[時価総額]]/T20D35746[[#This Row],[現在値]]</f>
        <v>#VALUE!</v>
      </c>
      <c r="H1534" s="20"/>
      <c r="I1534" s="38"/>
      <c r="J1534" s="20"/>
      <c r="K1534" s="33"/>
      <c r="N1534" s="89"/>
      <c r="O1534" s="125" t="e">
        <f>ROUND(
 ((IF(OR(R1534="",R1534&lt;=0),20,R1534)/20)
  *(L1534/15))
 /(IFERROR(IF(H1534&gt;0,H1534,15),15)/15)
 *100,0)</f>
        <v>#REF!</v>
      </c>
      <c r="P1534" s="125" t="e">
        <f>ROUND(((R1534/20)*(L1534/15)*(S1534/15)*(1+W1534/200))/(H1534/15)*100,0)</f>
        <v>#REF!</v>
      </c>
      <c r="Q1534" s="147" t="e">
        <f>T20D35746[[#This Row],[スコア⑤]]/T20D35746[[#This Row],[スコア③]]</f>
        <v>#REF!</v>
      </c>
      <c r="R1534" s="76" t="e">
        <f>#REF!+#REF!</f>
        <v>#REF!</v>
      </c>
      <c r="W1534" s="109" t="e">
        <f>(T20D35746[[#This Row],[現金及び預金（億）]]-T20D35746[[#This Row],[負債（億）]])/T20D35746[[#This Row],[総資産]]*100</f>
        <v>#DIV/0!</v>
      </c>
    </row>
    <row r="1535" spans="3:23" x14ac:dyDescent="0.25">
      <c r="C1535" s="71" t="str">
        <f>IFERROR(_xll.RssMarket($A1535,"市場部名称"),"")</f>
        <v/>
      </c>
      <c r="D1535" s="55"/>
      <c r="E1535" s="55" t="str">
        <f>IFERROR(_xll.RssMarket($A1535,"前日比"),"")</f>
        <v/>
      </c>
      <c r="F1535" s="75" t="str">
        <f>IFERROR(_xll.RssMarket($A1535,"時価総額"),"")</f>
        <v/>
      </c>
      <c r="G1535" s="75" t="e">
        <f>T20D35746[[#This Row],[時価総額]]/T20D35746[[#This Row],[現在値]]</f>
        <v>#VALUE!</v>
      </c>
      <c r="H1535" s="20"/>
      <c r="I1535" s="38"/>
      <c r="J1535" s="20"/>
      <c r="K1535" s="33"/>
      <c r="N1535" s="89"/>
      <c r="O1535" s="125" t="e">
        <f>ROUND(
 ((IF(OR(R1535="",R1535&lt;=0),20,R1535)/20)
  *(L1535/15))
 /(IFERROR(IF(H1535&gt;0,H1535,15),15)/15)
 *100,0)</f>
        <v>#REF!</v>
      </c>
      <c r="P1535" s="125" t="e">
        <f>ROUND(((R1535/20)*(L1535/15)*(S1535/15)*(1+W1535/200))/(H1535/15)*100,0)</f>
        <v>#REF!</v>
      </c>
      <c r="Q1535" s="147" t="e">
        <f>T20D35746[[#This Row],[スコア⑤]]/T20D35746[[#This Row],[スコア③]]</f>
        <v>#REF!</v>
      </c>
      <c r="R1535" s="76" t="e">
        <f>#REF!+#REF!</f>
        <v>#REF!</v>
      </c>
      <c r="W1535" s="109" t="e">
        <f>(T20D35746[[#This Row],[現金及び預金（億）]]-T20D35746[[#This Row],[負債（億）]])/T20D35746[[#This Row],[総資産]]*100</f>
        <v>#DIV/0!</v>
      </c>
    </row>
    <row r="1536" spans="3:23" x14ac:dyDescent="0.25">
      <c r="C1536" s="71" t="str">
        <f>IFERROR(_xll.RssMarket($A1536,"市場部名称"),"")</f>
        <v/>
      </c>
      <c r="D1536" s="55"/>
      <c r="E1536" s="55" t="str">
        <f>IFERROR(_xll.RssMarket($A1536,"前日比"),"")</f>
        <v/>
      </c>
      <c r="F1536" s="75" t="str">
        <f>IFERROR(_xll.RssMarket($A1536,"時価総額"),"")</f>
        <v/>
      </c>
      <c r="G1536" s="75" t="e">
        <f>T20D35746[[#This Row],[時価総額]]/T20D35746[[#This Row],[現在値]]</f>
        <v>#VALUE!</v>
      </c>
      <c r="H1536" s="20"/>
      <c r="I1536" s="38"/>
      <c r="J1536" s="20"/>
      <c r="K1536" s="33"/>
      <c r="N1536" s="89"/>
      <c r="O1536" s="125" t="e">
        <f>ROUND(
 ((IF(OR(R1536="",R1536&lt;=0),20,R1536)/20)
  *(L1536/15))
 /(IFERROR(IF(H1536&gt;0,H1536,15),15)/15)
 *100,0)</f>
        <v>#REF!</v>
      </c>
      <c r="P1536" s="125" t="e">
        <f>ROUND(((R1536/20)*(L1536/15)*(S1536/15)*(1+W1536/200))/(H1536/15)*100,0)</f>
        <v>#REF!</v>
      </c>
      <c r="Q1536" s="147" t="e">
        <f>T20D35746[[#This Row],[スコア⑤]]/T20D35746[[#This Row],[スコア③]]</f>
        <v>#REF!</v>
      </c>
      <c r="R1536" s="76" t="e">
        <f>#REF!+#REF!</f>
        <v>#REF!</v>
      </c>
      <c r="W1536" s="109" t="e">
        <f>(T20D35746[[#This Row],[現金及び預金（億）]]-T20D35746[[#This Row],[負債（億）]])/T20D35746[[#This Row],[総資産]]*100</f>
        <v>#DIV/0!</v>
      </c>
    </row>
    <row r="1537" spans="3:23" x14ac:dyDescent="0.25">
      <c r="C1537" s="71" t="str">
        <f>IFERROR(_xll.RssMarket($A1537,"市場部名称"),"")</f>
        <v/>
      </c>
      <c r="D1537" s="55"/>
      <c r="E1537" s="55" t="str">
        <f>IFERROR(_xll.RssMarket($A1537,"前日比"),"")</f>
        <v/>
      </c>
      <c r="F1537" s="75" t="str">
        <f>IFERROR(_xll.RssMarket($A1537,"時価総額"),"")</f>
        <v/>
      </c>
      <c r="G1537" s="75" t="e">
        <f>T20D35746[[#This Row],[時価総額]]/T20D35746[[#This Row],[現在値]]</f>
        <v>#VALUE!</v>
      </c>
      <c r="H1537" s="20"/>
      <c r="I1537" s="38"/>
      <c r="J1537" s="20"/>
      <c r="K1537" s="33"/>
      <c r="N1537" s="89"/>
      <c r="O1537" s="125" t="e">
        <f>ROUND(
 ((IF(OR(R1537="",R1537&lt;=0),20,R1537)/20)
  *(L1537/15))
 /(IFERROR(IF(H1537&gt;0,H1537,15),15)/15)
 *100,0)</f>
        <v>#REF!</v>
      </c>
      <c r="P1537" s="125" t="e">
        <f>ROUND(((R1537/20)*(L1537/15)*(S1537/15)*(1+W1537/200))/(H1537/15)*100,0)</f>
        <v>#REF!</v>
      </c>
      <c r="Q1537" s="147" t="e">
        <f>T20D35746[[#This Row],[スコア⑤]]/T20D35746[[#This Row],[スコア③]]</f>
        <v>#REF!</v>
      </c>
      <c r="R1537" s="76" t="e">
        <f>#REF!+#REF!</f>
        <v>#REF!</v>
      </c>
      <c r="W1537" s="109" t="e">
        <f>(T20D35746[[#This Row],[現金及び預金（億）]]-T20D35746[[#This Row],[負債（億）]])/T20D35746[[#This Row],[総資産]]*100</f>
        <v>#DIV/0!</v>
      </c>
    </row>
    <row r="1538" spans="3:23" x14ac:dyDescent="0.25">
      <c r="C1538" s="71" t="str">
        <f>IFERROR(_xll.RssMarket($A1538,"市場部名称"),"")</f>
        <v/>
      </c>
      <c r="D1538" s="55"/>
      <c r="E1538" s="55" t="str">
        <f>IFERROR(_xll.RssMarket($A1538,"前日比"),"")</f>
        <v/>
      </c>
      <c r="F1538" s="75" t="str">
        <f>IFERROR(_xll.RssMarket($A1538,"時価総額"),"")</f>
        <v/>
      </c>
      <c r="G1538" s="75" t="e">
        <f>T20D35746[[#This Row],[時価総額]]/T20D35746[[#This Row],[現在値]]</f>
        <v>#VALUE!</v>
      </c>
      <c r="H1538" s="20"/>
      <c r="I1538" s="38"/>
      <c r="J1538" s="20"/>
      <c r="K1538" s="33"/>
      <c r="N1538" s="89"/>
      <c r="O1538" s="125" t="e">
        <f>ROUND(
 ((IF(OR(R1538="",R1538&lt;=0),20,R1538)/20)
  *(L1538/15))
 /(IFERROR(IF(H1538&gt;0,H1538,15),15)/15)
 *100,0)</f>
        <v>#REF!</v>
      </c>
      <c r="P1538" s="125" t="e">
        <f>ROUND(((R1538/20)*(L1538/15)*(S1538/15)*(1+W1538/200))/(H1538/15)*100,0)</f>
        <v>#REF!</v>
      </c>
      <c r="Q1538" s="147" t="e">
        <f>T20D35746[[#This Row],[スコア⑤]]/T20D35746[[#This Row],[スコア③]]</f>
        <v>#REF!</v>
      </c>
      <c r="R1538" s="76" t="e">
        <f>#REF!+#REF!</f>
        <v>#REF!</v>
      </c>
      <c r="W1538" s="109" t="e">
        <f>(T20D35746[[#This Row],[現金及び預金（億）]]-T20D35746[[#This Row],[負債（億）]])/T20D35746[[#This Row],[総資産]]*100</f>
        <v>#DIV/0!</v>
      </c>
    </row>
    <row r="1539" spans="3:23" x14ac:dyDescent="0.25">
      <c r="C1539" s="71" t="str">
        <f>IFERROR(_xll.RssMarket($A1539,"市場部名称"),"")</f>
        <v/>
      </c>
      <c r="D1539" s="55"/>
      <c r="E1539" s="55" t="str">
        <f>IFERROR(_xll.RssMarket($A1539,"前日比"),"")</f>
        <v/>
      </c>
      <c r="F1539" s="75" t="str">
        <f>IFERROR(_xll.RssMarket($A1539,"時価総額"),"")</f>
        <v/>
      </c>
      <c r="G1539" s="75" t="e">
        <f>T20D35746[[#This Row],[時価総額]]/T20D35746[[#This Row],[現在値]]</f>
        <v>#VALUE!</v>
      </c>
      <c r="H1539" s="20"/>
      <c r="I1539" s="38"/>
      <c r="J1539" s="20"/>
      <c r="K1539" s="33"/>
      <c r="N1539" s="89"/>
      <c r="O1539" s="125" t="e">
        <f>ROUND(
 ((IF(OR(R1539="",R1539&lt;=0),20,R1539)/20)
  *(L1539/15))
 /(IFERROR(IF(H1539&gt;0,H1539,15),15)/15)
 *100,0)</f>
        <v>#REF!</v>
      </c>
      <c r="P1539" s="125" t="e">
        <f>ROUND(((R1539/20)*(L1539/15)*(S1539/15)*(1+W1539/200))/(H1539/15)*100,0)</f>
        <v>#REF!</v>
      </c>
      <c r="Q1539" s="147" t="e">
        <f>T20D35746[[#This Row],[スコア⑤]]/T20D35746[[#This Row],[スコア③]]</f>
        <v>#REF!</v>
      </c>
      <c r="R1539" s="76" t="e">
        <f>#REF!+#REF!</f>
        <v>#REF!</v>
      </c>
      <c r="W1539" s="109" t="e">
        <f>(T20D35746[[#This Row],[現金及び預金（億）]]-T20D35746[[#This Row],[負債（億）]])/T20D35746[[#This Row],[総資産]]*100</f>
        <v>#DIV/0!</v>
      </c>
    </row>
    <row r="1540" spans="3:23" x14ac:dyDescent="0.25">
      <c r="C1540" s="71" t="str">
        <f>IFERROR(_xll.RssMarket($A1540,"市場部名称"),"")</f>
        <v/>
      </c>
      <c r="D1540" s="55"/>
      <c r="E1540" s="55" t="str">
        <f>IFERROR(_xll.RssMarket($A1540,"前日比"),"")</f>
        <v/>
      </c>
      <c r="F1540" s="75" t="str">
        <f>IFERROR(_xll.RssMarket($A1540,"時価総額"),"")</f>
        <v/>
      </c>
      <c r="G1540" s="75" t="e">
        <f>T20D35746[[#This Row],[時価総額]]/T20D35746[[#This Row],[現在値]]</f>
        <v>#VALUE!</v>
      </c>
      <c r="H1540" s="20"/>
      <c r="I1540" s="38"/>
      <c r="J1540" s="20"/>
      <c r="K1540" s="33"/>
      <c r="N1540" s="89"/>
      <c r="O1540" s="125" t="e">
        <f>ROUND(
 ((IF(OR(R1540="",R1540&lt;=0),20,R1540)/20)
  *(L1540/15))
 /(IFERROR(IF(H1540&gt;0,H1540,15),15)/15)
 *100,0)</f>
        <v>#REF!</v>
      </c>
      <c r="P1540" s="125" t="e">
        <f>ROUND(((R1540/20)*(L1540/15)*(S1540/15)*(1+W1540/200))/(H1540/15)*100,0)</f>
        <v>#REF!</v>
      </c>
      <c r="Q1540" s="147" t="e">
        <f>T20D35746[[#This Row],[スコア⑤]]/T20D35746[[#This Row],[スコア③]]</f>
        <v>#REF!</v>
      </c>
      <c r="R1540" s="76" t="e">
        <f>#REF!+#REF!</f>
        <v>#REF!</v>
      </c>
      <c r="W1540" s="109" t="e">
        <f>(T20D35746[[#This Row],[現金及び預金（億）]]-T20D35746[[#This Row],[負債（億）]])/T20D35746[[#This Row],[総資産]]*100</f>
        <v>#DIV/0!</v>
      </c>
    </row>
    <row r="1541" spans="3:23" x14ac:dyDescent="0.25">
      <c r="C1541" s="71" t="str">
        <f>IFERROR(_xll.RssMarket($A1541,"市場部名称"),"")</f>
        <v/>
      </c>
      <c r="D1541" s="55"/>
      <c r="E1541" s="55" t="str">
        <f>IFERROR(_xll.RssMarket($A1541,"前日比"),"")</f>
        <v/>
      </c>
      <c r="F1541" s="75" t="str">
        <f>IFERROR(_xll.RssMarket($A1541,"時価総額"),"")</f>
        <v/>
      </c>
      <c r="G1541" s="75" t="e">
        <f>T20D35746[[#This Row],[時価総額]]/T20D35746[[#This Row],[現在値]]</f>
        <v>#VALUE!</v>
      </c>
      <c r="H1541" s="20"/>
      <c r="I1541" s="38"/>
      <c r="J1541" s="20"/>
      <c r="K1541" s="33"/>
      <c r="N1541" s="89"/>
      <c r="O1541" s="125" t="e">
        <f>ROUND(
 ((IF(OR(R1541="",R1541&lt;=0),20,R1541)/20)
  *(L1541/15))
 /(IFERROR(IF(H1541&gt;0,H1541,15),15)/15)
 *100,0)</f>
        <v>#REF!</v>
      </c>
      <c r="P1541" s="125" t="e">
        <f>ROUND(((R1541/20)*(L1541/15)*(S1541/15)*(1+W1541/200))/(H1541/15)*100,0)</f>
        <v>#REF!</v>
      </c>
      <c r="Q1541" s="147" t="e">
        <f>T20D35746[[#This Row],[スコア⑤]]/T20D35746[[#This Row],[スコア③]]</f>
        <v>#REF!</v>
      </c>
      <c r="R1541" s="76" t="e">
        <f>#REF!+#REF!</f>
        <v>#REF!</v>
      </c>
      <c r="W1541" s="109" t="e">
        <f>(T20D35746[[#This Row],[現金及び預金（億）]]-T20D35746[[#This Row],[負債（億）]])/T20D35746[[#This Row],[総資産]]*100</f>
        <v>#DIV/0!</v>
      </c>
    </row>
    <row r="1542" spans="3:23" x14ac:dyDescent="0.25">
      <c r="C1542" s="71" t="str">
        <f>IFERROR(_xll.RssMarket($A1542,"市場部名称"),"")</f>
        <v/>
      </c>
      <c r="D1542" s="55"/>
      <c r="E1542" s="55" t="str">
        <f>IFERROR(_xll.RssMarket($A1542,"前日比"),"")</f>
        <v/>
      </c>
      <c r="F1542" s="75" t="str">
        <f>IFERROR(_xll.RssMarket($A1542,"時価総額"),"")</f>
        <v/>
      </c>
      <c r="G1542" s="75" t="e">
        <f>T20D35746[[#This Row],[時価総額]]/T20D35746[[#This Row],[現在値]]</f>
        <v>#VALUE!</v>
      </c>
      <c r="H1542" s="20"/>
      <c r="I1542" s="38"/>
      <c r="J1542" s="20"/>
      <c r="K1542" s="33"/>
      <c r="N1542" s="89"/>
      <c r="O1542" s="125" t="e">
        <f>ROUND(
 ((IF(OR(R1542="",R1542&lt;=0),20,R1542)/20)
  *(L1542/15))
 /(IFERROR(IF(H1542&gt;0,H1542,15),15)/15)
 *100,0)</f>
        <v>#REF!</v>
      </c>
      <c r="P1542" s="125" t="e">
        <f>ROUND(((R1542/20)*(L1542/15)*(S1542/15)*(1+W1542/200))/(H1542/15)*100,0)</f>
        <v>#REF!</v>
      </c>
      <c r="Q1542" s="147" t="e">
        <f>T20D35746[[#This Row],[スコア⑤]]/T20D35746[[#This Row],[スコア③]]</f>
        <v>#REF!</v>
      </c>
      <c r="R1542" s="76" t="e">
        <f>#REF!+#REF!</f>
        <v>#REF!</v>
      </c>
      <c r="W1542" s="109" t="e">
        <f>(T20D35746[[#This Row],[現金及び預金（億）]]-T20D35746[[#This Row],[負債（億）]])/T20D35746[[#This Row],[総資産]]*100</f>
        <v>#DIV/0!</v>
      </c>
    </row>
    <row r="1543" spans="3:23" x14ac:dyDescent="0.25">
      <c r="C1543" s="71" t="str">
        <f>IFERROR(_xll.RssMarket($A1543,"市場部名称"),"")</f>
        <v/>
      </c>
      <c r="D1543" s="55"/>
      <c r="E1543" s="55" t="str">
        <f>IFERROR(_xll.RssMarket($A1543,"前日比"),"")</f>
        <v/>
      </c>
      <c r="F1543" s="75" t="str">
        <f>IFERROR(_xll.RssMarket($A1543,"時価総額"),"")</f>
        <v/>
      </c>
      <c r="G1543" s="75" t="e">
        <f>T20D35746[[#This Row],[時価総額]]/T20D35746[[#This Row],[現在値]]</f>
        <v>#VALUE!</v>
      </c>
      <c r="H1543" s="20"/>
      <c r="I1543" s="38"/>
      <c r="J1543" s="20"/>
      <c r="K1543" s="33"/>
      <c r="N1543" s="89"/>
      <c r="O1543" s="125" t="e">
        <f>ROUND(
 ((IF(OR(R1543="",R1543&lt;=0),20,R1543)/20)
  *(L1543/15))
 /(IFERROR(IF(H1543&gt;0,H1543,15),15)/15)
 *100,0)</f>
        <v>#REF!</v>
      </c>
      <c r="P1543" s="125" t="e">
        <f>ROUND(((R1543/20)*(L1543/15)*(S1543/15)*(1+W1543/200))/(H1543/15)*100,0)</f>
        <v>#REF!</v>
      </c>
      <c r="Q1543" s="147" t="e">
        <f>T20D35746[[#This Row],[スコア⑤]]/T20D35746[[#This Row],[スコア③]]</f>
        <v>#REF!</v>
      </c>
      <c r="R1543" s="76" t="e">
        <f>#REF!+#REF!</f>
        <v>#REF!</v>
      </c>
      <c r="W1543" s="109" t="e">
        <f>(T20D35746[[#This Row],[現金及び預金（億）]]-T20D35746[[#This Row],[負債（億）]])/T20D35746[[#This Row],[総資産]]*100</f>
        <v>#DIV/0!</v>
      </c>
    </row>
    <row r="1544" spans="3:23" x14ac:dyDescent="0.25">
      <c r="C1544" s="71" t="str">
        <f>IFERROR(_xll.RssMarket($A1544,"市場部名称"),"")</f>
        <v/>
      </c>
      <c r="D1544" s="55"/>
      <c r="E1544" s="55" t="str">
        <f>IFERROR(_xll.RssMarket($A1544,"前日比"),"")</f>
        <v/>
      </c>
      <c r="F1544" s="75" t="str">
        <f>IFERROR(_xll.RssMarket($A1544,"時価総額"),"")</f>
        <v/>
      </c>
      <c r="G1544" s="75" t="e">
        <f>T20D35746[[#This Row],[時価総額]]/T20D35746[[#This Row],[現在値]]</f>
        <v>#VALUE!</v>
      </c>
      <c r="H1544" s="20"/>
      <c r="I1544" s="38"/>
      <c r="J1544" s="20"/>
      <c r="K1544" s="33"/>
      <c r="N1544" s="89"/>
      <c r="O1544" s="125" t="e">
        <f>ROUND(
 ((IF(OR(R1544="",R1544&lt;=0),20,R1544)/20)
  *(L1544/15))
 /(IFERROR(IF(H1544&gt;0,H1544,15),15)/15)
 *100,0)</f>
        <v>#REF!</v>
      </c>
      <c r="P1544" s="125" t="e">
        <f>ROUND(((R1544/20)*(L1544/15)*(S1544/15)*(1+W1544/200))/(H1544/15)*100,0)</f>
        <v>#REF!</v>
      </c>
      <c r="Q1544" s="147" t="e">
        <f>T20D35746[[#This Row],[スコア⑤]]/T20D35746[[#This Row],[スコア③]]</f>
        <v>#REF!</v>
      </c>
      <c r="R1544" s="76" t="e">
        <f>#REF!+#REF!</f>
        <v>#REF!</v>
      </c>
      <c r="W1544" s="109" t="e">
        <f>(T20D35746[[#This Row],[現金及び預金（億）]]-T20D35746[[#This Row],[負債（億）]])/T20D35746[[#This Row],[総資産]]*100</f>
        <v>#DIV/0!</v>
      </c>
    </row>
    <row r="1545" spans="3:23" x14ac:dyDescent="0.25">
      <c r="C1545" s="71" t="str">
        <f>IFERROR(_xll.RssMarket($A1545,"市場部名称"),"")</f>
        <v/>
      </c>
      <c r="D1545" s="55"/>
      <c r="E1545" s="55" t="str">
        <f>IFERROR(_xll.RssMarket($A1545,"前日比"),"")</f>
        <v/>
      </c>
      <c r="F1545" s="75" t="str">
        <f>IFERROR(_xll.RssMarket($A1545,"時価総額"),"")</f>
        <v/>
      </c>
      <c r="G1545" s="75" t="e">
        <f>T20D35746[[#This Row],[時価総額]]/T20D35746[[#This Row],[現在値]]</f>
        <v>#VALUE!</v>
      </c>
      <c r="H1545" s="20"/>
      <c r="I1545" s="38"/>
      <c r="J1545" s="20"/>
      <c r="K1545" s="33"/>
      <c r="N1545" s="89"/>
      <c r="O1545" s="125" t="e">
        <f>ROUND(
 ((IF(OR(R1545="",R1545&lt;=0),20,R1545)/20)
  *(L1545/15))
 /(IFERROR(IF(H1545&gt;0,H1545,15),15)/15)
 *100,0)</f>
        <v>#REF!</v>
      </c>
      <c r="P1545" s="125" t="e">
        <f>ROUND(((R1545/20)*(L1545/15)*(S1545/15)*(1+W1545/200))/(H1545/15)*100,0)</f>
        <v>#REF!</v>
      </c>
      <c r="Q1545" s="147" t="e">
        <f>T20D35746[[#This Row],[スコア⑤]]/T20D35746[[#This Row],[スコア③]]</f>
        <v>#REF!</v>
      </c>
      <c r="R1545" s="76" t="e">
        <f>#REF!+#REF!</f>
        <v>#REF!</v>
      </c>
      <c r="W1545" s="109" t="e">
        <f>(T20D35746[[#This Row],[現金及び預金（億）]]-T20D35746[[#This Row],[負債（億）]])/T20D35746[[#This Row],[総資産]]*100</f>
        <v>#DIV/0!</v>
      </c>
    </row>
    <row r="1546" spans="3:23" x14ac:dyDescent="0.25">
      <c r="C1546" s="71" t="str">
        <f>IFERROR(_xll.RssMarket($A1546,"市場部名称"),"")</f>
        <v/>
      </c>
      <c r="D1546" s="55"/>
      <c r="E1546" s="55" t="str">
        <f>IFERROR(_xll.RssMarket($A1546,"前日比"),"")</f>
        <v/>
      </c>
      <c r="F1546" s="75" t="str">
        <f>IFERROR(_xll.RssMarket($A1546,"時価総額"),"")</f>
        <v/>
      </c>
      <c r="G1546" s="75" t="e">
        <f>T20D35746[[#This Row],[時価総額]]/T20D35746[[#This Row],[現在値]]</f>
        <v>#VALUE!</v>
      </c>
      <c r="H1546" s="20"/>
      <c r="I1546" s="38"/>
      <c r="J1546" s="20"/>
      <c r="K1546" s="33"/>
      <c r="N1546" s="89"/>
      <c r="O1546" s="125" t="e">
        <f>ROUND(
 ((IF(OR(R1546="",R1546&lt;=0),20,R1546)/20)
  *(L1546/15))
 /(IFERROR(IF(H1546&gt;0,H1546,15),15)/15)
 *100,0)</f>
        <v>#REF!</v>
      </c>
      <c r="P1546" s="125" t="e">
        <f>ROUND(((R1546/20)*(L1546/15)*(S1546/15)*(1+W1546/200))/(H1546/15)*100,0)</f>
        <v>#REF!</v>
      </c>
      <c r="Q1546" s="147" t="e">
        <f>T20D35746[[#This Row],[スコア⑤]]/T20D35746[[#This Row],[スコア③]]</f>
        <v>#REF!</v>
      </c>
      <c r="R1546" s="76" t="e">
        <f>#REF!+#REF!</f>
        <v>#REF!</v>
      </c>
      <c r="W1546" s="109" t="e">
        <f>(T20D35746[[#This Row],[現金及び預金（億）]]-T20D35746[[#This Row],[負債（億）]])/T20D35746[[#This Row],[総資産]]*100</f>
        <v>#DIV/0!</v>
      </c>
    </row>
    <row r="1547" spans="3:23" x14ac:dyDescent="0.25">
      <c r="C1547" s="71" t="str">
        <f>IFERROR(_xll.RssMarket($A1547,"市場部名称"),"")</f>
        <v/>
      </c>
      <c r="D1547" s="55"/>
      <c r="E1547" s="55" t="str">
        <f>IFERROR(_xll.RssMarket($A1547,"前日比"),"")</f>
        <v/>
      </c>
      <c r="F1547" s="75" t="str">
        <f>IFERROR(_xll.RssMarket($A1547,"時価総額"),"")</f>
        <v/>
      </c>
      <c r="G1547" s="75" t="e">
        <f>T20D35746[[#This Row],[時価総額]]/T20D35746[[#This Row],[現在値]]</f>
        <v>#VALUE!</v>
      </c>
      <c r="H1547" s="20"/>
      <c r="I1547" s="38"/>
      <c r="J1547" s="20"/>
      <c r="K1547" s="33"/>
      <c r="N1547" s="89"/>
      <c r="O1547" s="125" t="e">
        <f>ROUND(
 ((IF(OR(R1547="",R1547&lt;=0),20,R1547)/20)
  *(L1547/15))
 /(IFERROR(IF(H1547&gt;0,H1547,15),15)/15)
 *100,0)</f>
        <v>#REF!</v>
      </c>
      <c r="P1547" s="125" t="e">
        <f>ROUND(((R1547/20)*(L1547/15)*(S1547/15)*(1+W1547/200))/(H1547/15)*100,0)</f>
        <v>#REF!</v>
      </c>
      <c r="Q1547" s="147" t="e">
        <f>T20D35746[[#This Row],[スコア⑤]]/T20D35746[[#This Row],[スコア③]]</f>
        <v>#REF!</v>
      </c>
      <c r="R1547" s="76" t="e">
        <f>#REF!+#REF!</f>
        <v>#REF!</v>
      </c>
      <c r="W1547" s="109" t="e">
        <f>(T20D35746[[#This Row],[現金及び預金（億）]]-T20D35746[[#This Row],[負債（億）]])/T20D35746[[#This Row],[総資産]]*100</f>
        <v>#DIV/0!</v>
      </c>
    </row>
    <row r="1548" spans="3:23" x14ac:dyDescent="0.25">
      <c r="C1548" s="71" t="str">
        <f>IFERROR(_xll.RssMarket($A1548,"市場部名称"),"")</f>
        <v/>
      </c>
      <c r="D1548" s="55"/>
      <c r="E1548" s="55" t="str">
        <f>IFERROR(_xll.RssMarket($A1548,"前日比"),"")</f>
        <v/>
      </c>
      <c r="F1548" s="75" t="str">
        <f>IFERROR(_xll.RssMarket($A1548,"時価総額"),"")</f>
        <v/>
      </c>
      <c r="G1548" s="75" t="e">
        <f>T20D35746[[#This Row],[時価総額]]/T20D35746[[#This Row],[現在値]]</f>
        <v>#VALUE!</v>
      </c>
      <c r="H1548" s="20"/>
      <c r="I1548" s="38"/>
      <c r="J1548" s="20"/>
      <c r="K1548" s="33"/>
      <c r="N1548" s="89"/>
      <c r="O1548" s="125" t="e">
        <f>ROUND(
 ((IF(OR(R1548="",R1548&lt;=0),20,R1548)/20)
  *(L1548/15))
 /(IFERROR(IF(H1548&gt;0,H1548,15),15)/15)
 *100,0)</f>
        <v>#REF!</v>
      </c>
      <c r="P1548" s="125" t="e">
        <f>ROUND(((R1548/20)*(L1548/15)*(S1548/15)*(1+W1548/200))/(H1548/15)*100,0)</f>
        <v>#REF!</v>
      </c>
      <c r="Q1548" s="147" t="e">
        <f>T20D35746[[#This Row],[スコア⑤]]/T20D35746[[#This Row],[スコア③]]</f>
        <v>#REF!</v>
      </c>
      <c r="R1548" s="76" t="e">
        <f>#REF!+#REF!</f>
        <v>#REF!</v>
      </c>
      <c r="W1548" s="109" t="e">
        <f>(T20D35746[[#This Row],[現金及び預金（億）]]-T20D35746[[#This Row],[負債（億）]])/T20D35746[[#This Row],[総資産]]*100</f>
        <v>#DIV/0!</v>
      </c>
    </row>
    <row r="1549" spans="3:23" x14ac:dyDescent="0.25">
      <c r="C1549" s="71" t="str">
        <f>IFERROR(_xll.RssMarket($A1549,"市場部名称"),"")</f>
        <v/>
      </c>
      <c r="D1549" s="55"/>
      <c r="E1549" s="55" t="str">
        <f>IFERROR(_xll.RssMarket($A1549,"前日比"),"")</f>
        <v/>
      </c>
      <c r="F1549" s="75" t="str">
        <f>IFERROR(_xll.RssMarket($A1549,"時価総額"),"")</f>
        <v/>
      </c>
      <c r="G1549" s="75" t="e">
        <f>T20D35746[[#This Row],[時価総額]]/T20D35746[[#This Row],[現在値]]</f>
        <v>#VALUE!</v>
      </c>
      <c r="H1549" s="20"/>
      <c r="I1549" s="38"/>
      <c r="J1549" s="20"/>
      <c r="K1549" s="33"/>
      <c r="N1549" s="89"/>
      <c r="O1549" s="125" t="e">
        <f>ROUND(
 ((IF(OR(R1549="",R1549&lt;=0),20,R1549)/20)
  *(L1549/15))
 /(IFERROR(IF(H1549&gt;0,H1549,15),15)/15)
 *100,0)</f>
        <v>#REF!</v>
      </c>
      <c r="P1549" s="125" t="e">
        <f>ROUND(((R1549/20)*(L1549/15)*(S1549/15)*(1+W1549/200))/(H1549/15)*100,0)</f>
        <v>#REF!</v>
      </c>
      <c r="Q1549" s="147" t="e">
        <f>T20D35746[[#This Row],[スコア⑤]]/T20D35746[[#This Row],[スコア③]]</f>
        <v>#REF!</v>
      </c>
      <c r="R1549" s="76" t="e">
        <f>#REF!+#REF!</f>
        <v>#REF!</v>
      </c>
      <c r="W1549" s="109" t="e">
        <f>(T20D35746[[#This Row],[現金及び預金（億）]]-T20D35746[[#This Row],[負債（億）]])/T20D35746[[#This Row],[総資産]]*100</f>
        <v>#DIV/0!</v>
      </c>
    </row>
    <row r="1550" spans="3:23" x14ac:dyDescent="0.25">
      <c r="C1550" s="71" t="str">
        <f>IFERROR(_xll.RssMarket($A1550,"市場部名称"),"")</f>
        <v/>
      </c>
      <c r="D1550" s="55"/>
      <c r="E1550" s="55" t="str">
        <f>IFERROR(_xll.RssMarket($A1550,"前日比"),"")</f>
        <v/>
      </c>
      <c r="F1550" s="75" t="str">
        <f>IFERROR(_xll.RssMarket($A1550,"時価総額"),"")</f>
        <v/>
      </c>
      <c r="G1550" s="75" t="e">
        <f>T20D35746[[#This Row],[時価総額]]/T20D35746[[#This Row],[現在値]]</f>
        <v>#VALUE!</v>
      </c>
      <c r="H1550" s="20"/>
      <c r="I1550" s="38"/>
      <c r="J1550" s="20"/>
      <c r="K1550" s="33"/>
      <c r="N1550" s="89"/>
      <c r="O1550" s="125" t="e">
        <f>ROUND(
 ((IF(OR(R1550="",R1550&lt;=0),20,R1550)/20)
  *(L1550/15))
 /(IFERROR(IF(H1550&gt;0,H1550,15),15)/15)
 *100,0)</f>
        <v>#REF!</v>
      </c>
      <c r="P1550" s="125" t="e">
        <f>ROUND(((R1550/20)*(L1550/15)*(S1550/15)*(1+W1550/200))/(H1550/15)*100,0)</f>
        <v>#REF!</v>
      </c>
      <c r="Q1550" s="147" t="e">
        <f>T20D35746[[#This Row],[スコア⑤]]/T20D35746[[#This Row],[スコア③]]</f>
        <v>#REF!</v>
      </c>
      <c r="R1550" s="76" t="e">
        <f>#REF!+#REF!</f>
        <v>#REF!</v>
      </c>
      <c r="W1550" s="109" t="e">
        <f>(T20D35746[[#This Row],[現金及び預金（億）]]-T20D35746[[#This Row],[負債（億）]])/T20D35746[[#This Row],[総資産]]*100</f>
        <v>#DIV/0!</v>
      </c>
    </row>
    <row r="1551" spans="3:23" x14ac:dyDescent="0.25">
      <c r="C1551" s="71" t="str">
        <f>IFERROR(_xll.RssMarket($A1551,"市場部名称"),"")</f>
        <v/>
      </c>
      <c r="D1551" s="55"/>
      <c r="E1551" s="55" t="str">
        <f>IFERROR(_xll.RssMarket($A1551,"前日比"),"")</f>
        <v/>
      </c>
      <c r="F1551" s="75" t="str">
        <f>IFERROR(_xll.RssMarket($A1551,"時価総額"),"")</f>
        <v/>
      </c>
      <c r="G1551" s="75" t="e">
        <f>T20D35746[[#This Row],[時価総額]]/T20D35746[[#This Row],[現在値]]</f>
        <v>#VALUE!</v>
      </c>
      <c r="H1551" s="20"/>
      <c r="I1551" s="38"/>
      <c r="J1551" s="20"/>
      <c r="K1551" s="33"/>
      <c r="N1551" s="89"/>
      <c r="O1551" s="125" t="e">
        <f>ROUND(
 ((IF(OR(R1551="",R1551&lt;=0),20,R1551)/20)
  *(L1551/15))
 /(IFERROR(IF(H1551&gt;0,H1551,15),15)/15)
 *100,0)</f>
        <v>#REF!</v>
      </c>
      <c r="P1551" s="125" t="e">
        <f>ROUND(((R1551/20)*(L1551/15)*(S1551/15)*(1+W1551/200))/(H1551/15)*100,0)</f>
        <v>#REF!</v>
      </c>
      <c r="Q1551" s="147" t="e">
        <f>T20D35746[[#This Row],[スコア⑤]]/T20D35746[[#This Row],[スコア③]]</f>
        <v>#REF!</v>
      </c>
      <c r="R1551" s="76" t="e">
        <f>#REF!+#REF!</f>
        <v>#REF!</v>
      </c>
      <c r="W1551" s="109" t="e">
        <f>(T20D35746[[#This Row],[現金及び預金（億）]]-T20D35746[[#This Row],[負債（億）]])/T20D35746[[#This Row],[総資産]]*100</f>
        <v>#DIV/0!</v>
      </c>
    </row>
    <row r="1552" spans="3:23" x14ac:dyDescent="0.25">
      <c r="C1552" s="71" t="str">
        <f>IFERROR(_xll.RssMarket($A1552,"市場部名称"),"")</f>
        <v/>
      </c>
      <c r="D1552" s="55"/>
      <c r="E1552" s="55" t="str">
        <f>IFERROR(_xll.RssMarket($A1552,"前日比"),"")</f>
        <v/>
      </c>
      <c r="F1552" s="75" t="str">
        <f>IFERROR(_xll.RssMarket($A1552,"時価総額"),"")</f>
        <v/>
      </c>
      <c r="G1552" s="75" t="e">
        <f>T20D35746[[#This Row],[時価総額]]/T20D35746[[#This Row],[現在値]]</f>
        <v>#VALUE!</v>
      </c>
      <c r="H1552" s="20"/>
      <c r="I1552" s="38"/>
      <c r="J1552" s="20"/>
      <c r="K1552" s="33"/>
      <c r="N1552" s="89"/>
      <c r="O1552" s="125" t="e">
        <f>ROUND(
 ((IF(OR(R1552="",R1552&lt;=0),20,R1552)/20)
  *(L1552/15))
 /(IFERROR(IF(H1552&gt;0,H1552,15),15)/15)
 *100,0)</f>
        <v>#REF!</v>
      </c>
      <c r="P1552" s="125" t="e">
        <f>ROUND(((R1552/20)*(L1552/15)*(S1552/15)*(1+W1552/200))/(H1552/15)*100,0)</f>
        <v>#REF!</v>
      </c>
      <c r="Q1552" s="147" t="e">
        <f>T20D35746[[#This Row],[スコア⑤]]/T20D35746[[#This Row],[スコア③]]</f>
        <v>#REF!</v>
      </c>
      <c r="R1552" s="76" t="e">
        <f>#REF!+#REF!</f>
        <v>#REF!</v>
      </c>
      <c r="W1552" s="109" t="e">
        <f>(T20D35746[[#This Row],[現金及び預金（億）]]-T20D35746[[#This Row],[負債（億）]])/T20D35746[[#This Row],[総資産]]*100</f>
        <v>#DIV/0!</v>
      </c>
    </row>
    <row r="1553" spans="3:23" x14ac:dyDescent="0.25">
      <c r="C1553" s="71" t="str">
        <f>IFERROR(_xll.RssMarket($A1553,"市場部名称"),"")</f>
        <v/>
      </c>
      <c r="D1553" s="55"/>
      <c r="E1553" s="55" t="str">
        <f>IFERROR(_xll.RssMarket($A1553,"前日比"),"")</f>
        <v/>
      </c>
      <c r="F1553" s="75" t="str">
        <f>IFERROR(_xll.RssMarket($A1553,"時価総額"),"")</f>
        <v/>
      </c>
      <c r="G1553" s="75" t="e">
        <f>T20D35746[[#This Row],[時価総額]]/T20D35746[[#This Row],[現在値]]</f>
        <v>#VALUE!</v>
      </c>
      <c r="H1553" s="20"/>
      <c r="I1553" s="38"/>
      <c r="J1553" s="20"/>
      <c r="K1553" s="33"/>
      <c r="N1553" s="89"/>
      <c r="O1553" s="125" t="e">
        <f>ROUND(
 ((IF(OR(R1553="",R1553&lt;=0),20,R1553)/20)
  *(L1553/15))
 /(IFERROR(IF(H1553&gt;0,H1553,15),15)/15)
 *100,0)</f>
        <v>#REF!</v>
      </c>
      <c r="P1553" s="125" t="e">
        <f>ROUND(((R1553/20)*(L1553/15)*(S1553/15)*(1+W1553/200))/(H1553/15)*100,0)</f>
        <v>#REF!</v>
      </c>
      <c r="Q1553" s="147" t="e">
        <f>T20D35746[[#This Row],[スコア⑤]]/T20D35746[[#This Row],[スコア③]]</f>
        <v>#REF!</v>
      </c>
      <c r="R1553" s="76" t="e">
        <f>#REF!+#REF!</f>
        <v>#REF!</v>
      </c>
      <c r="W1553" s="109" t="e">
        <f>(T20D35746[[#This Row],[現金及び預金（億）]]-T20D35746[[#This Row],[負債（億）]])/T20D35746[[#This Row],[総資産]]*100</f>
        <v>#DIV/0!</v>
      </c>
    </row>
    <row r="1554" spans="3:23" x14ac:dyDescent="0.25">
      <c r="C1554" s="71" t="str">
        <f>IFERROR(_xll.RssMarket($A1554,"市場部名称"),"")</f>
        <v/>
      </c>
      <c r="D1554" s="55"/>
      <c r="E1554" s="55" t="str">
        <f>IFERROR(_xll.RssMarket($A1554,"前日比"),"")</f>
        <v/>
      </c>
      <c r="F1554" s="75" t="str">
        <f>IFERROR(_xll.RssMarket($A1554,"時価総額"),"")</f>
        <v/>
      </c>
      <c r="G1554" s="75" t="e">
        <f>T20D35746[[#This Row],[時価総額]]/T20D35746[[#This Row],[現在値]]</f>
        <v>#VALUE!</v>
      </c>
      <c r="H1554" s="20"/>
      <c r="I1554" s="38"/>
      <c r="J1554" s="20"/>
      <c r="K1554" s="33"/>
      <c r="N1554" s="89"/>
      <c r="O1554" s="125" t="e">
        <f>ROUND(
 ((IF(OR(R1554="",R1554&lt;=0),20,R1554)/20)
  *(L1554/15))
 /(IFERROR(IF(H1554&gt;0,H1554,15),15)/15)
 *100,0)</f>
        <v>#REF!</v>
      </c>
      <c r="P1554" s="125" t="e">
        <f>ROUND(((R1554/20)*(L1554/15)*(S1554/15)*(1+W1554/200))/(H1554/15)*100,0)</f>
        <v>#REF!</v>
      </c>
      <c r="Q1554" s="147" t="e">
        <f>T20D35746[[#This Row],[スコア⑤]]/T20D35746[[#This Row],[スコア③]]</f>
        <v>#REF!</v>
      </c>
      <c r="R1554" s="76" t="e">
        <f>#REF!+#REF!</f>
        <v>#REF!</v>
      </c>
      <c r="W1554" s="109" t="e">
        <f>(T20D35746[[#This Row],[現金及び預金（億）]]-T20D35746[[#This Row],[負債（億）]])/T20D35746[[#This Row],[総資産]]*100</f>
        <v>#DIV/0!</v>
      </c>
    </row>
    <row r="1555" spans="3:23" x14ac:dyDescent="0.25">
      <c r="C1555" s="71" t="str">
        <f>IFERROR(_xll.RssMarket($A1555,"市場部名称"),"")</f>
        <v/>
      </c>
      <c r="D1555" s="55"/>
      <c r="E1555" s="55" t="str">
        <f>IFERROR(_xll.RssMarket($A1555,"前日比"),"")</f>
        <v/>
      </c>
      <c r="F1555" s="75" t="str">
        <f>IFERROR(_xll.RssMarket($A1555,"時価総額"),"")</f>
        <v/>
      </c>
      <c r="G1555" s="75" t="e">
        <f>T20D35746[[#This Row],[時価総額]]/T20D35746[[#This Row],[現在値]]</f>
        <v>#VALUE!</v>
      </c>
      <c r="H1555" s="20"/>
      <c r="I1555" s="38"/>
      <c r="J1555" s="20"/>
      <c r="K1555" s="33"/>
      <c r="N1555" s="89"/>
      <c r="O1555" s="125" t="e">
        <f>ROUND(
 ((IF(OR(R1555="",R1555&lt;=0),20,R1555)/20)
  *(L1555/15))
 /(IFERROR(IF(H1555&gt;0,H1555,15),15)/15)
 *100,0)</f>
        <v>#REF!</v>
      </c>
      <c r="P1555" s="125" t="e">
        <f>ROUND(((R1555/20)*(L1555/15)*(S1555/15)*(1+W1555/200))/(H1555/15)*100,0)</f>
        <v>#REF!</v>
      </c>
      <c r="Q1555" s="147" t="e">
        <f>T20D35746[[#This Row],[スコア⑤]]/T20D35746[[#This Row],[スコア③]]</f>
        <v>#REF!</v>
      </c>
      <c r="R1555" s="76" t="e">
        <f>#REF!+#REF!</f>
        <v>#REF!</v>
      </c>
      <c r="W1555" s="109" t="e">
        <f>(T20D35746[[#This Row],[現金及び預金（億）]]-T20D35746[[#This Row],[負債（億）]])/T20D35746[[#This Row],[総資産]]*100</f>
        <v>#DIV/0!</v>
      </c>
    </row>
    <row r="1556" spans="3:23" x14ac:dyDescent="0.25">
      <c r="C1556" s="71" t="str">
        <f>IFERROR(_xll.RssMarket($A1556,"市場部名称"),"")</f>
        <v/>
      </c>
      <c r="D1556" s="55"/>
      <c r="E1556" s="55" t="str">
        <f>IFERROR(_xll.RssMarket($A1556,"前日比"),"")</f>
        <v/>
      </c>
      <c r="F1556" s="75" t="str">
        <f>IFERROR(_xll.RssMarket($A1556,"時価総額"),"")</f>
        <v/>
      </c>
      <c r="G1556" s="75" t="e">
        <f>T20D35746[[#This Row],[時価総額]]/T20D35746[[#This Row],[現在値]]</f>
        <v>#VALUE!</v>
      </c>
      <c r="H1556" s="20"/>
      <c r="I1556" s="38"/>
      <c r="J1556" s="20"/>
      <c r="K1556" s="33"/>
      <c r="N1556" s="89"/>
      <c r="O1556" s="125" t="e">
        <f>ROUND(
 ((IF(OR(R1556="",R1556&lt;=0),20,R1556)/20)
  *(L1556/15))
 /(IFERROR(IF(H1556&gt;0,H1556,15),15)/15)
 *100,0)</f>
        <v>#REF!</v>
      </c>
      <c r="P1556" s="125" t="e">
        <f>ROUND(((R1556/20)*(L1556/15)*(S1556/15)*(1+W1556/200))/(H1556/15)*100,0)</f>
        <v>#REF!</v>
      </c>
      <c r="Q1556" s="147" t="e">
        <f>T20D35746[[#This Row],[スコア⑤]]/T20D35746[[#This Row],[スコア③]]</f>
        <v>#REF!</v>
      </c>
      <c r="R1556" s="76" t="e">
        <f>#REF!+#REF!</f>
        <v>#REF!</v>
      </c>
      <c r="W1556" s="109" t="e">
        <f>(T20D35746[[#This Row],[現金及び預金（億）]]-T20D35746[[#This Row],[負債（億）]])/T20D35746[[#This Row],[総資産]]*100</f>
        <v>#DIV/0!</v>
      </c>
    </row>
    <row r="1557" spans="3:23" x14ac:dyDescent="0.25">
      <c r="C1557" s="71" t="str">
        <f>IFERROR(_xll.RssMarket($A1557,"市場部名称"),"")</f>
        <v/>
      </c>
      <c r="D1557" s="55"/>
      <c r="E1557" s="55" t="str">
        <f>IFERROR(_xll.RssMarket($A1557,"前日比"),"")</f>
        <v/>
      </c>
      <c r="F1557" s="75" t="str">
        <f>IFERROR(_xll.RssMarket($A1557,"時価総額"),"")</f>
        <v/>
      </c>
      <c r="G1557" s="75" t="e">
        <f>T20D35746[[#This Row],[時価総額]]/T20D35746[[#This Row],[現在値]]</f>
        <v>#VALUE!</v>
      </c>
      <c r="H1557" s="20"/>
      <c r="I1557" s="38"/>
      <c r="J1557" s="20"/>
      <c r="K1557" s="33"/>
      <c r="N1557" s="89"/>
      <c r="O1557" s="125" t="e">
        <f>ROUND(
 ((IF(OR(R1557="",R1557&lt;=0),20,R1557)/20)
  *(L1557/15))
 /(IFERROR(IF(H1557&gt;0,H1557,15),15)/15)
 *100,0)</f>
        <v>#REF!</v>
      </c>
      <c r="P1557" s="125" t="e">
        <f>ROUND(((R1557/20)*(L1557/15)*(S1557/15)*(1+W1557/200))/(H1557/15)*100,0)</f>
        <v>#REF!</v>
      </c>
      <c r="Q1557" s="147" t="e">
        <f>T20D35746[[#This Row],[スコア⑤]]/T20D35746[[#This Row],[スコア③]]</f>
        <v>#REF!</v>
      </c>
      <c r="R1557" s="76" t="e">
        <f>#REF!+#REF!</f>
        <v>#REF!</v>
      </c>
      <c r="W1557" s="109" t="e">
        <f>(T20D35746[[#This Row],[現金及び預金（億）]]-T20D35746[[#This Row],[負債（億）]])/T20D35746[[#This Row],[総資産]]*100</f>
        <v>#DIV/0!</v>
      </c>
    </row>
    <row r="1558" spans="3:23" x14ac:dyDescent="0.25">
      <c r="C1558" s="71" t="str">
        <f>IFERROR(_xll.RssMarket($A1558,"市場部名称"),"")</f>
        <v/>
      </c>
      <c r="D1558" s="55"/>
      <c r="E1558" s="55" t="str">
        <f>IFERROR(_xll.RssMarket($A1558,"前日比"),"")</f>
        <v/>
      </c>
      <c r="F1558" s="75" t="str">
        <f>IFERROR(_xll.RssMarket($A1558,"時価総額"),"")</f>
        <v/>
      </c>
      <c r="G1558" s="75" t="e">
        <f>T20D35746[[#This Row],[時価総額]]/T20D35746[[#This Row],[現在値]]</f>
        <v>#VALUE!</v>
      </c>
      <c r="H1558" s="20"/>
      <c r="I1558" s="38"/>
      <c r="J1558" s="20"/>
      <c r="K1558" s="33"/>
      <c r="N1558" s="89"/>
      <c r="O1558" s="125" t="e">
        <f>ROUND(
 ((IF(OR(R1558="",R1558&lt;=0),20,R1558)/20)
  *(L1558/15))
 /(IFERROR(IF(H1558&gt;0,H1558,15),15)/15)
 *100,0)</f>
        <v>#REF!</v>
      </c>
      <c r="P1558" s="125" t="e">
        <f>ROUND(((R1558/20)*(L1558/15)*(S1558/15)*(1+W1558/200))/(H1558/15)*100,0)</f>
        <v>#REF!</v>
      </c>
      <c r="Q1558" s="147" t="e">
        <f>T20D35746[[#This Row],[スコア⑤]]/T20D35746[[#This Row],[スコア③]]</f>
        <v>#REF!</v>
      </c>
      <c r="R1558" s="76" t="e">
        <f>#REF!+#REF!</f>
        <v>#REF!</v>
      </c>
      <c r="W1558" s="109" t="e">
        <f>(T20D35746[[#This Row],[現金及び預金（億）]]-T20D35746[[#This Row],[負債（億）]])/T20D35746[[#This Row],[総資産]]*100</f>
        <v>#DIV/0!</v>
      </c>
    </row>
    <row r="1559" spans="3:23" x14ac:dyDescent="0.25">
      <c r="C1559" s="71" t="str">
        <f>IFERROR(_xll.RssMarket($A1559,"市場部名称"),"")</f>
        <v/>
      </c>
      <c r="D1559" s="55"/>
      <c r="E1559" s="55" t="str">
        <f>IFERROR(_xll.RssMarket($A1559,"前日比"),"")</f>
        <v/>
      </c>
      <c r="F1559" s="75" t="str">
        <f>IFERROR(_xll.RssMarket($A1559,"時価総額"),"")</f>
        <v/>
      </c>
      <c r="G1559" s="75" t="e">
        <f>T20D35746[[#This Row],[時価総額]]/T20D35746[[#This Row],[現在値]]</f>
        <v>#VALUE!</v>
      </c>
      <c r="H1559" s="20"/>
      <c r="I1559" s="38"/>
      <c r="J1559" s="20"/>
      <c r="K1559" s="33"/>
      <c r="N1559" s="89"/>
      <c r="O1559" s="125" t="e">
        <f>ROUND(
 ((IF(OR(R1559="",R1559&lt;=0),20,R1559)/20)
  *(L1559/15))
 /(IFERROR(IF(H1559&gt;0,H1559,15),15)/15)
 *100,0)</f>
        <v>#REF!</v>
      </c>
      <c r="P1559" s="125" t="e">
        <f>ROUND(((R1559/20)*(L1559/15)*(S1559/15)*(1+W1559/200))/(H1559/15)*100,0)</f>
        <v>#REF!</v>
      </c>
      <c r="Q1559" s="147" t="e">
        <f>T20D35746[[#This Row],[スコア⑤]]/T20D35746[[#This Row],[スコア③]]</f>
        <v>#REF!</v>
      </c>
      <c r="R1559" s="76" t="e">
        <f>#REF!+#REF!</f>
        <v>#REF!</v>
      </c>
      <c r="W1559" s="109" t="e">
        <f>(T20D35746[[#This Row],[現金及び預金（億）]]-T20D35746[[#This Row],[負債（億）]])/T20D35746[[#This Row],[総資産]]*100</f>
        <v>#DIV/0!</v>
      </c>
    </row>
    <row r="1560" spans="3:23" x14ac:dyDescent="0.25">
      <c r="C1560" s="71" t="str">
        <f>IFERROR(_xll.RssMarket($A1560,"市場部名称"),"")</f>
        <v/>
      </c>
      <c r="D1560" s="55"/>
      <c r="E1560" s="55" t="str">
        <f>IFERROR(_xll.RssMarket($A1560,"前日比"),"")</f>
        <v/>
      </c>
      <c r="F1560" s="75" t="str">
        <f>IFERROR(_xll.RssMarket($A1560,"時価総額"),"")</f>
        <v/>
      </c>
      <c r="G1560" s="75" t="e">
        <f>T20D35746[[#This Row],[時価総額]]/T20D35746[[#This Row],[現在値]]</f>
        <v>#VALUE!</v>
      </c>
      <c r="H1560" s="20"/>
      <c r="I1560" s="38"/>
      <c r="J1560" s="20"/>
      <c r="K1560" s="33"/>
      <c r="N1560" s="89"/>
      <c r="O1560" s="125" t="e">
        <f>ROUND(
 ((IF(OR(R1560="",R1560&lt;=0),20,R1560)/20)
  *(L1560/15))
 /(IFERROR(IF(H1560&gt;0,H1560,15),15)/15)
 *100,0)</f>
        <v>#REF!</v>
      </c>
      <c r="P1560" s="125" t="e">
        <f>ROUND(((R1560/20)*(L1560/15)*(S1560/15)*(1+W1560/200))/(H1560/15)*100,0)</f>
        <v>#REF!</v>
      </c>
      <c r="Q1560" s="147" t="e">
        <f>T20D35746[[#This Row],[スコア⑤]]/T20D35746[[#This Row],[スコア③]]</f>
        <v>#REF!</v>
      </c>
      <c r="R1560" s="76" t="e">
        <f>#REF!+#REF!</f>
        <v>#REF!</v>
      </c>
      <c r="W1560" s="109" t="e">
        <f>(T20D35746[[#This Row],[現金及び預金（億）]]-T20D35746[[#This Row],[負債（億）]])/T20D35746[[#This Row],[総資産]]*100</f>
        <v>#DIV/0!</v>
      </c>
    </row>
    <row r="1561" spans="3:23" x14ac:dyDescent="0.25">
      <c r="C1561" s="71" t="str">
        <f>IFERROR(_xll.RssMarket($A1561,"市場部名称"),"")</f>
        <v/>
      </c>
      <c r="D1561" s="55"/>
      <c r="E1561" s="55" t="str">
        <f>IFERROR(_xll.RssMarket($A1561,"前日比"),"")</f>
        <v/>
      </c>
      <c r="F1561" s="75" t="str">
        <f>IFERROR(_xll.RssMarket($A1561,"時価総額"),"")</f>
        <v/>
      </c>
      <c r="G1561" s="75" t="e">
        <f>T20D35746[[#This Row],[時価総額]]/T20D35746[[#This Row],[現在値]]</f>
        <v>#VALUE!</v>
      </c>
      <c r="H1561" s="20"/>
      <c r="I1561" s="38"/>
      <c r="J1561" s="20"/>
      <c r="K1561" s="33"/>
      <c r="N1561" s="89"/>
      <c r="O1561" s="125" t="e">
        <f>ROUND(
 ((IF(OR(R1561="",R1561&lt;=0),20,R1561)/20)
  *(L1561/15))
 /(IFERROR(IF(H1561&gt;0,H1561,15),15)/15)
 *100,0)</f>
        <v>#REF!</v>
      </c>
      <c r="P1561" s="125" t="e">
        <f>ROUND(((R1561/20)*(L1561/15)*(S1561/15)*(1+W1561/200))/(H1561/15)*100,0)</f>
        <v>#REF!</v>
      </c>
      <c r="Q1561" s="147" t="e">
        <f>T20D35746[[#This Row],[スコア⑤]]/T20D35746[[#This Row],[スコア③]]</f>
        <v>#REF!</v>
      </c>
      <c r="R1561" s="76" t="e">
        <f>#REF!+#REF!</f>
        <v>#REF!</v>
      </c>
      <c r="W1561" s="109" t="e">
        <f>(T20D35746[[#This Row],[現金及び預金（億）]]-T20D35746[[#This Row],[負債（億）]])/T20D35746[[#This Row],[総資産]]*100</f>
        <v>#DIV/0!</v>
      </c>
    </row>
    <row r="1562" spans="3:23" x14ac:dyDescent="0.25">
      <c r="C1562" s="71" t="str">
        <f>IFERROR(_xll.RssMarket($A1562,"市場部名称"),"")</f>
        <v/>
      </c>
      <c r="D1562" s="55"/>
      <c r="E1562" s="55" t="str">
        <f>IFERROR(_xll.RssMarket($A1562,"前日比"),"")</f>
        <v/>
      </c>
      <c r="F1562" s="75" t="str">
        <f>IFERROR(_xll.RssMarket($A1562,"時価総額"),"")</f>
        <v/>
      </c>
      <c r="G1562" s="75" t="e">
        <f>T20D35746[[#This Row],[時価総額]]/T20D35746[[#This Row],[現在値]]</f>
        <v>#VALUE!</v>
      </c>
      <c r="H1562" s="20"/>
      <c r="I1562" s="38"/>
      <c r="J1562" s="20"/>
      <c r="K1562" s="33"/>
      <c r="N1562" s="89"/>
      <c r="O1562" s="125" t="e">
        <f>ROUND(
 ((IF(OR(R1562="",R1562&lt;=0),20,R1562)/20)
  *(L1562/15))
 /(IFERROR(IF(H1562&gt;0,H1562,15),15)/15)
 *100,0)</f>
        <v>#REF!</v>
      </c>
      <c r="P1562" s="125" t="e">
        <f>ROUND(((R1562/20)*(L1562/15)*(S1562/15)*(1+W1562/200))/(H1562/15)*100,0)</f>
        <v>#REF!</v>
      </c>
      <c r="Q1562" s="147" t="e">
        <f>T20D35746[[#This Row],[スコア⑤]]/T20D35746[[#This Row],[スコア③]]</f>
        <v>#REF!</v>
      </c>
      <c r="R1562" s="76" t="e">
        <f>#REF!+#REF!</f>
        <v>#REF!</v>
      </c>
      <c r="W1562" s="109" t="e">
        <f>(T20D35746[[#This Row],[現金及び預金（億）]]-T20D35746[[#This Row],[負債（億）]])/T20D35746[[#This Row],[総資産]]*100</f>
        <v>#DIV/0!</v>
      </c>
    </row>
    <row r="1563" spans="3:23" x14ac:dyDescent="0.25">
      <c r="C1563" s="71" t="str">
        <f>IFERROR(_xll.RssMarket($A1563,"市場部名称"),"")</f>
        <v/>
      </c>
      <c r="D1563" s="55"/>
      <c r="E1563" s="55" t="str">
        <f>IFERROR(_xll.RssMarket($A1563,"前日比"),"")</f>
        <v/>
      </c>
      <c r="F1563" s="75" t="str">
        <f>IFERROR(_xll.RssMarket($A1563,"時価総額"),"")</f>
        <v/>
      </c>
      <c r="G1563" s="75" t="e">
        <f>T20D35746[[#This Row],[時価総額]]/T20D35746[[#This Row],[現在値]]</f>
        <v>#VALUE!</v>
      </c>
      <c r="H1563" s="20"/>
      <c r="I1563" s="38"/>
      <c r="J1563" s="20"/>
      <c r="K1563" s="33"/>
      <c r="N1563" s="89"/>
      <c r="O1563" s="125" t="e">
        <f>ROUND(
 ((IF(OR(R1563="",R1563&lt;=0),20,R1563)/20)
  *(L1563/15))
 /(IFERROR(IF(H1563&gt;0,H1563,15),15)/15)
 *100,0)</f>
        <v>#REF!</v>
      </c>
      <c r="P1563" s="125" t="e">
        <f>ROUND(((R1563/20)*(L1563/15)*(S1563/15)*(1+W1563/200))/(H1563/15)*100,0)</f>
        <v>#REF!</v>
      </c>
      <c r="Q1563" s="147" t="e">
        <f>T20D35746[[#This Row],[スコア⑤]]/T20D35746[[#This Row],[スコア③]]</f>
        <v>#REF!</v>
      </c>
      <c r="R1563" s="76" t="e">
        <f>#REF!+#REF!</f>
        <v>#REF!</v>
      </c>
      <c r="W1563" s="109" t="e">
        <f>(T20D35746[[#This Row],[現金及び預金（億）]]-T20D35746[[#This Row],[負債（億）]])/T20D35746[[#This Row],[総資産]]*100</f>
        <v>#DIV/0!</v>
      </c>
    </row>
    <row r="1564" spans="3:23" x14ac:dyDescent="0.25">
      <c r="C1564" s="71" t="str">
        <f>IFERROR(_xll.RssMarket($A1564,"市場部名称"),"")</f>
        <v/>
      </c>
      <c r="D1564" s="55"/>
      <c r="E1564" s="55" t="str">
        <f>IFERROR(_xll.RssMarket($A1564,"前日比"),"")</f>
        <v/>
      </c>
      <c r="F1564" s="75" t="str">
        <f>IFERROR(_xll.RssMarket($A1564,"時価総額"),"")</f>
        <v/>
      </c>
      <c r="G1564" s="75" t="e">
        <f>T20D35746[[#This Row],[時価総額]]/T20D35746[[#This Row],[現在値]]</f>
        <v>#VALUE!</v>
      </c>
      <c r="H1564" s="20"/>
      <c r="I1564" s="38"/>
      <c r="J1564" s="20"/>
      <c r="K1564" s="33"/>
      <c r="N1564" s="89"/>
      <c r="O1564" s="125" t="e">
        <f>ROUND(
 ((IF(OR(R1564="",R1564&lt;=0),20,R1564)/20)
  *(L1564/15))
 /(IFERROR(IF(H1564&gt;0,H1564,15),15)/15)
 *100,0)</f>
        <v>#REF!</v>
      </c>
      <c r="P1564" s="125" t="e">
        <f>ROUND(((R1564/20)*(L1564/15)*(S1564/15)*(1+W1564/200))/(H1564/15)*100,0)</f>
        <v>#REF!</v>
      </c>
      <c r="Q1564" s="147" t="e">
        <f>T20D35746[[#This Row],[スコア⑤]]/T20D35746[[#This Row],[スコア③]]</f>
        <v>#REF!</v>
      </c>
      <c r="R1564" s="76" t="e">
        <f>#REF!+#REF!</f>
        <v>#REF!</v>
      </c>
      <c r="W1564" s="109" t="e">
        <f>(T20D35746[[#This Row],[現金及び預金（億）]]-T20D35746[[#This Row],[負債（億）]])/T20D35746[[#This Row],[総資産]]*100</f>
        <v>#DIV/0!</v>
      </c>
    </row>
    <row r="1565" spans="3:23" x14ac:dyDescent="0.25">
      <c r="C1565" s="71" t="str">
        <f>IFERROR(_xll.RssMarket($A1565,"市場部名称"),"")</f>
        <v/>
      </c>
      <c r="D1565" s="55"/>
      <c r="E1565" s="55" t="str">
        <f>IFERROR(_xll.RssMarket($A1565,"前日比"),"")</f>
        <v/>
      </c>
      <c r="F1565" s="75" t="str">
        <f>IFERROR(_xll.RssMarket($A1565,"時価総額"),"")</f>
        <v/>
      </c>
      <c r="G1565" s="75" t="e">
        <f>T20D35746[[#This Row],[時価総額]]/T20D35746[[#This Row],[現在値]]</f>
        <v>#VALUE!</v>
      </c>
      <c r="H1565" s="20"/>
      <c r="I1565" s="38"/>
      <c r="J1565" s="20"/>
      <c r="K1565" s="33"/>
      <c r="N1565" s="89"/>
      <c r="O1565" s="125" t="e">
        <f>ROUND(
 ((IF(OR(R1565="",R1565&lt;=0),20,R1565)/20)
  *(L1565/15))
 /(IFERROR(IF(H1565&gt;0,H1565,15),15)/15)
 *100,0)</f>
        <v>#REF!</v>
      </c>
      <c r="P1565" s="125" t="e">
        <f>ROUND(((R1565/20)*(L1565/15)*(S1565/15)*(1+W1565/200))/(H1565/15)*100,0)</f>
        <v>#REF!</v>
      </c>
      <c r="Q1565" s="147" t="e">
        <f>T20D35746[[#This Row],[スコア⑤]]/T20D35746[[#This Row],[スコア③]]</f>
        <v>#REF!</v>
      </c>
      <c r="R1565" s="76" t="e">
        <f>#REF!+#REF!</f>
        <v>#REF!</v>
      </c>
      <c r="W1565" s="109" t="e">
        <f>(T20D35746[[#This Row],[現金及び預金（億）]]-T20D35746[[#This Row],[負債（億）]])/T20D35746[[#This Row],[総資産]]*100</f>
        <v>#DIV/0!</v>
      </c>
    </row>
    <row r="1566" spans="3:23" x14ac:dyDescent="0.25">
      <c r="C1566" s="71" t="str">
        <f>IFERROR(_xll.RssMarket($A1566,"市場部名称"),"")</f>
        <v/>
      </c>
      <c r="D1566" s="55"/>
      <c r="E1566" s="55" t="str">
        <f>IFERROR(_xll.RssMarket($A1566,"前日比"),"")</f>
        <v/>
      </c>
      <c r="F1566" s="75" t="str">
        <f>IFERROR(_xll.RssMarket($A1566,"時価総額"),"")</f>
        <v/>
      </c>
      <c r="G1566" s="75" t="e">
        <f>T20D35746[[#This Row],[時価総額]]/T20D35746[[#This Row],[現在値]]</f>
        <v>#VALUE!</v>
      </c>
      <c r="H1566" s="20"/>
      <c r="I1566" s="38"/>
      <c r="J1566" s="20"/>
      <c r="K1566" s="33"/>
      <c r="N1566" s="89"/>
      <c r="O1566" s="125" t="e">
        <f>ROUND(
 ((IF(OR(R1566="",R1566&lt;=0),20,R1566)/20)
  *(L1566/15))
 /(IFERROR(IF(H1566&gt;0,H1566,15),15)/15)
 *100,0)</f>
        <v>#REF!</v>
      </c>
      <c r="P1566" s="125" t="e">
        <f>ROUND(((R1566/20)*(L1566/15)*(S1566/15)*(1+W1566/200))/(H1566/15)*100,0)</f>
        <v>#REF!</v>
      </c>
      <c r="Q1566" s="147" t="e">
        <f>T20D35746[[#This Row],[スコア⑤]]/T20D35746[[#This Row],[スコア③]]</f>
        <v>#REF!</v>
      </c>
      <c r="R1566" s="76" t="e">
        <f>#REF!+#REF!</f>
        <v>#REF!</v>
      </c>
      <c r="W1566" s="109" t="e">
        <f>(T20D35746[[#This Row],[現金及び預金（億）]]-T20D35746[[#This Row],[負債（億）]])/T20D35746[[#This Row],[総資産]]*100</f>
        <v>#DIV/0!</v>
      </c>
    </row>
    <row r="1567" spans="3:23" x14ac:dyDescent="0.25">
      <c r="C1567" s="71" t="str">
        <f>IFERROR(_xll.RssMarket($A1567,"市場部名称"),"")</f>
        <v/>
      </c>
      <c r="D1567" s="55"/>
      <c r="E1567" s="55" t="str">
        <f>IFERROR(_xll.RssMarket($A1567,"前日比"),"")</f>
        <v/>
      </c>
      <c r="F1567" s="75" t="str">
        <f>IFERROR(_xll.RssMarket($A1567,"時価総額"),"")</f>
        <v/>
      </c>
      <c r="G1567" s="75" t="e">
        <f>T20D35746[[#This Row],[時価総額]]/T20D35746[[#This Row],[現在値]]</f>
        <v>#VALUE!</v>
      </c>
      <c r="H1567" s="20"/>
      <c r="I1567" s="38"/>
      <c r="J1567" s="20"/>
      <c r="K1567" s="33"/>
      <c r="N1567" s="89"/>
      <c r="O1567" s="125" t="e">
        <f>ROUND(
 ((IF(OR(R1567="",R1567&lt;=0),20,R1567)/20)
  *(L1567/15))
 /(IFERROR(IF(H1567&gt;0,H1567,15),15)/15)
 *100,0)</f>
        <v>#REF!</v>
      </c>
      <c r="P1567" s="125" t="e">
        <f>ROUND(((R1567/20)*(L1567/15)*(S1567/15)*(1+W1567/200))/(H1567/15)*100,0)</f>
        <v>#REF!</v>
      </c>
      <c r="Q1567" s="147" t="e">
        <f>T20D35746[[#This Row],[スコア⑤]]/T20D35746[[#This Row],[スコア③]]</f>
        <v>#REF!</v>
      </c>
      <c r="R1567" s="76" t="e">
        <f>#REF!+#REF!</f>
        <v>#REF!</v>
      </c>
      <c r="W1567" s="109" t="e">
        <f>(T20D35746[[#This Row],[現金及び預金（億）]]-T20D35746[[#This Row],[負債（億）]])/T20D35746[[#This Row],[総資産]]*100</f>
        <v>#DIV/0!</v>
      </c>
    </row>
    <row r="1568" spans="3:23" x14ac:dyDescent="0.25">
      <c r="C1568" s="71" t="str">
        <f>IFERROR(_xll.RssMarket($A1568,"市場部名称"),"")</f>
        <v/>
      </c>
      <c r="D1568" s="55"/>
      <c r="E1568" s="55" t="str">
        <f>IFERROR(_xll.RssMarket($A1568,"前日比"),"")</f>
        <v/>
      </c>
      <c r="F1568" s="75" t="str">
        <f>IFERROR(_xll.RssMarket($A1568,"時価総額"),"")</f>
        <v/>
      </c>
      <c r="G1568" s="75" t="e">
        <f>T20D35746[[#This Row],[時価総額]]/T20D35746[[#This Row],[現在値]]</f>
        <v>#VALUE!</v>
      </c>
      <c r="H1568" s="20"/>
      <c r="I1568" s="38"/>
      <c r="J1568" s="20"/>
      <c r="K1568" s="33"/>
      <c r="N1568" s="89"/>
      <c r="O1568" s="125" t="e">
        <f>ROUND(
 ((IF(OR(R1568="",R1568&lt;=0),20,R1568)/20)
  *(L1568/15))
 /(IFERROR(IF(H1568&gt;0,H1568,15),15)/15)
 *100,0)</f>
        <v>#REF!</v>
      </c>
      <c r="P1568" s="125" t="e">
        <f>ROUND(((R1568/20)*(L1568/15)*(S1568/15)*(1+W1568/200))/(H1568/15)*100,0)</f>
        <v>#REF!</v>
      </c>
      <c r="Q1568" s="147" t="e">
        <f>T20D35746[[#This Row],[スコア⑤]]/T20D35746[[#This Row],[スコア③]]</f>
        <v>#REF!</v>
      </c>
      <c r="R1568" s="76" t="e">
        <f>#REF!+#REF!</f>
        <v>#REF!</v>
      </c>
      <c r="W1568" s="109" t="e">
        <f>(T20D35746[[#This Row],[現金及び預金（億）]]-T20D35746[[#This Row],[負債（億）]])/T20D35746[[#This Row],[総資産]]*100</f>
        <v>#DIV/0!</v>
      </c>
    </row>
    <row r="1569" spans="3:23" x14ac:dyDescent="0.25">
      <c r="C1569" s="71" t="str">
        <f>IFERROR(_xll.RssMarket($A1569,"市場部名称"),"")</f>
        <v/>
      </c>
      <c r="D1569" s="55"/>
      <c r="E1569" s="55" t="str">
        <f>IFERROR(_xll.RssMarket($A1569,"前日比"),"")</f>
        <v/>
      </c>
      <c r="F1569" s="75" t="str">
        <f>IFERROR(_xll.RssMarket($A1569,"時価総額"),"")</f>
        <v/>
      </c>
      <c r="G1569" s="75" t="e">
        <f>T20D35746[[#This Row],[時価総額]]/T20D35746[[#This Row],[現在値]]</f>
        <v>#VALUE!</v>
      </c>
      <c r="H1569" s="20"/>
      <c r="I1569" s="38"/>
      <c r="J1569" s="20"/>
      <c r="K1569" s="33"/>
      <c r="N1569" s="89"/>
      <c r="O1569" s="125" t="e">
        <f>ROUND(
 ((IF(OR(R1569="",R1569&lt;=0),20,R1569)/20)
  *(L1569/15))
 /(IFERROR(IF(H1569&gt;0,H1569,15),15)/15)
 *100,0)</f>
        <v>#REF!</v>
      </c>
      <c r="P1569" s="125" t="e">
        <f>ROUND(((R1569/20)*(L1569/15)*(S1569/15)*(1+W1569/200))/(H1569/15)*100,0)</f>
        <v>#REF!</v>
      </c>
      <c r="Q1569" s="147" t="e">
        <f>T20D35746[[#This Row],[スコア⑤]]/T20D35746[[#This Row],[スコア③]]</f>
        <v>#REF!</v>
      </c>
      <c r="R1569" s="76" t="e">
        <f>#REF!+#REF!</f>
        <v>#REF!</v>
      </c>
      <c r="W1569" s="109" t="e">
        <f>(T20D35746[[#This Row],[現金及び預金（億）]]-T20D35746[[#This Row],[負債（億）]])/T20D35746[[#This Row],[総資産]]*100</f>
        <v>#DIV/0!</v>
      </c>
    </row>
    <row r="1570" spans="3:23" x14ac:dyDescent="0.25">
      <c r="C1570" s="71" t="str">
        <f>IFERROR(_xll.RssMarket($A1570,"市場部名称"),"")</f>
        <v/>
      </c>
      <c r="D1570" s="55"/>
      <c r="E1570" s="55" t="str">
        <f>IFERROR(_xll.RssMarket($A1570,"前日比"),"")</f>
        <v/>
      </c>
      <c r="F1570" s="75" t="str">
        <f>IFERROR(_xll.RssMarket($A1570,"時価総額"),"")</f>
        <v/>
      </c>
      <c r="G1570" s="75" t="e">
        <f>T20D35746[[#This Row],[時価総額]]/T20D35746[[#This Row],[現在値]]</f>
        <v>#VALUE!</v>
      </c>
      <c r="H1570" s="20"/>
      <c r="I1570" s="38"/>
      <c r="J1570" s="20"/>
      <c r="K1570" s="33"/>
      <c r="N1570" s="89"/>
      <c r="O1570" s="125" t="e">
        <f>ROUND(
 ((IF(OR(R1570="",R1570&lt;=0),20,R1570)/20)
  *(L1570/15))
 /(IFERROR(IF(H1570&gt;0,H1570,15),15)/15)
 *100,0)</f>
        <v>#REF!</v>
      </c>
      <c r="P1570" s="125" t="e">
        <f>ROUND(((R1570/20)*(L1570/15)*(S1570/15)*(1+W1570/200))/(H1570/15)*100,0)</f>
        <v>#REF!</v>
      </c>
      <c r="Q1570" s="147" t="e">
        <f>T20D35746[[#This Row],[スコア⑤]]/T20D35746[[#This Row],[スコア③]]</f>
        <v>#REF!</v>
      </c>
      <c r="R1570" s="76" t="e">
        <f>#REF!+#REF!</f>
        <v>#REF!</v>
      </c>
      <c r="W1570" s="109" t="e">
        <f>(T20D35746[[#This Row],[現金及び預金（億）]]-T20D35746[[#This Row],[負債（億）]])/T20D35746[[#This Row],[総資産]]*100</f>
        <v>#DIV/0!</v>
      </c>
    </row>
    <row r="1571" spans="3:23" x14ac:dyDescent="0.25">
      <c r="C1571" s="71" t="str">
        <f>IFERROR(_xll.RssMarket($A1571,"市場部名称"),"")</f>
        <v/>
      </c>
      <c r="D1571" s="55"/>
      <c r="E1571" s="55" t="str">
        <f>IFERROR(_xll.RssMarket($A1571,"前日比"),"")</f>
        <v/>
      </c>
      <c r="F1571" s="75" t="str">
        <f>IFERROR(_xll.RssMarket($A1571,"時価総額"),"")</f>
        <v/>
      </c>
      <c r="G1571" s="75" t="e">
        <f>T20D35746[[#This Row],[時価総額]]/T20D35746[[#This Row],[現在値]]</f>
        <v>#VALUE!</v>
      </c>
      <c r="H1571" s="20"/>
      <c r="I1571" s="38"/>
      <c r="J1571" s="20"/>
      <c r="K1571" s="33"/>
      <c r="N1571" s="89"/>
      <c r="O1571" s="125" t="e">
        <f>ROUND(
 ((IF(OR(R1571="",R1571&lt;=0),20,R1571)/20)
  *(L1571/15))
 /(IFERROR(IF(H1571&gt;0,H1571,15),15)/15)
 *100,0)</f>
        <v>#REF!</v>
      </c>
      <c r="P1571" s="125" t="e">
        <f>ROUND(((R1571/20)*(L1571/15)*(S1571/15)*(1+W1571/200))/(H1571/15)*100,0)</f>
        <v>#REF!</v>
      </c>
      <c r="Q1571" s="147" t="e">
        <f>T20D35746[[#This Row],[スコア⑤]]/T20D35746[[#This Row],[スコア③]]</f>
        <v>#REF!</v>
      </c>
      <c r="R1571" s="76" t="e">
        <f>#REF!+#REF!</f>
        <v>#REF!</v>
      </c>
      <c r="W1571" s="109" t="e">
        <f>(T20D35746[[#This Row],[現金及び預金（億）]]-T20D35746[[#This Row],[負債（億）]])/T20D35746[[#This Row],[総資産]]*100</f>
        <v>#DIV/0!</v>
      </c>
    </row>
    <row r="1572" spans="3:23" x14ac:dyDescent="0.25">
      <c r="C1572" s="71" t="str">
        <f>IFERROR(_xll.RssMarket($A1572,"市場部名称"),"")</f>
        <v/>
      </c>
      <c r="D1572" s="55"/>
      <c r="E1572" s="55" t="str">
        <f>IFERROR(_xll.RssMarket($A1572,"前日比"),"")</f>
        <v/>
      </c>
      <c r="F1572" s="75" t="str">
        <f>IFERROR(_xll.RssMarket($A1572,"時価総額"),"")</f>
        <v/>
      </c>
      <c r="G1572" s="75" t="e">
        <f>T20D35746[[#This Row],[時価総額]]/T20D35746[[#This Row],[現在値]]</f>
        <v>#VALUE!</v>
      </c>
      <c r="H1572" s="20"/>
      <c r="I1572" s="38"/>
      <c r="J1572" s="20"/>
      <c r="K1572" s="33"/>
      <c r="N1572" s="89"/>
      <c r="O1572" s="125" t="e">
        <f>ROUND(
 ((IF(OR(R1572="",R1572&lt;=0),20,R1572)/20)
  *(L1572/15))
 /(IFERROR(IF(H1572&gt;0,H1572,15),15)/15)
 *100,0)</f>
        <v>#REF!</v>
      </c>
      <c r="P1572" s="125" t="e">
        <f>ROUND(((R1572/20)*(L1572/15)*(S1572/15)*(1+W1572/200))/(H1572/15)*100,0)</f>
        <v>#REF!</v>
      </c>
      <c r="Q1572" s="147" t="e">
        <f>T20D35746[[#This Row],[スコア⑤]]/T20D35746[[#This Row],[スコア③]]</f>
        <v>#REF!</v>
      </c>
      <c r="R1572" s="76" t="e">
        <f>#REF!+#REF!</f>
        <v>#REF!</v>
      </c>
      <c r="W1572" s="109" t="e">
        <f>(T20D35746[[#This Row],[現金及び預金（億）]]-T20D35746[[#This Row],[負債（億）]])/T20D35746[[#This Row],[総資産]]*100</f>
        <v>#DIV/0!</v>
      </c>
    </row>
    <row r="1573" spans="3:23" x14ac:dyDescent="0.25">
      <c r="C1573" s="71" t="str">
        <f>IFERROR(_xll.RssMarket($A1573,"市場部名称"),"")</f>
        <v/>
      </c>
      <c r="D1573" s="55"/>
      <c r="E1573" s="55" t="str">
        <f>IFERROR(_xll.RssMarket($A1573,"前日比"),"")</f>
        <v/>
      </c>
      <c r="F1573" s="75" t="str">
        <f>IFERROR(_xll.RssMarket($A1573,"時価総額"),"")</f>
        <v/>
      </c>
      <c r="G1573" s="75" t="e">
        <f>T20D35746[[#This Row],[時価総額]]/T20D35746[[#This Row],[現在値]]</f>
        <v>#VALUE!</v>
      </c>
      <c r="H1573" s="20"/>
      <c r="I1573" s="38"/>
      <c r="J1573" s="20"/>
      <c r="K1573" s="33"/>
      <c r="N1573" s="89"/>
      <c r="O1573" s="125" t="e">
        <f>ROUND(
 ((IF(OR(R1573="",R1573&lt;=0),20,R1573)/20)
  *(L1573/15))
 /(IFERROR(IF(H1573&gt;0,H1573,15),15)/15)
 *100,0)</f>
        <v>#REF!</v>
      </c>
      <c r="P1573" s="125" t="e">
        <f>ROUND(((R1573/20)*(L1573/15)*(S1573/15)*(1+W1573/200))/(H1573/15)*100,0)</f>
        <v>#REF!</v>
      </c>
      <c r="Q1573" s="147" t="e">
        <f>T20D35746[[#This Row],[スコア⑤]]/T20D35746[[#This Row],[スコア③]]</f>
        <v>#REF!</v>
      </c>
      <c r="R1573" s="76" t="e">
        <f>#REF!+#REF!</f>
        <v>#REF!</v>
      </c>
      <c r="W1573" s="109" t="e">
        <f>(T20D35746[[#This Row],[現金及び預金（億）]]-T20D35746[[#This Row],[負債（億）]])/T20D35746[[#This Row],[総資産]]*100</f>
        <v>#DIV/0!</v>
      </c>
    </row>
    <row r="1574" spans="3:23" x14ac:dyDescent="0.25">
      <c r="C1574" s="71" t="str">
        <f>IFERROR(_xll.RssMarket($A1574,"市場部名称"),"")</f>
        <v/>
      </c>
      <c r="D1574" s="55"/>
      <c r="E1574" s="55" t="str">
        <f>IFERROR(_xll.RssMarket($A1574,"前日比"),"")</f>
        <v/>
      </c>
      <c r="F1574" s="75" t="str">
        <f>IFERROR(_xll.RssMarket($A1574,"時価総額"),"")</f>
        <v/>
      </c>
      <c r="G1574" s="75" t="e">
        <f>T20D35746[[#This Row],[時価総額]]/T20D35746[[#This Row],[現在値]]</f>
        <v>#VALUE!</v>
      </c>
      <c r="H1574" s="20"/>
      <c r="I1574" s="38"/>
      <c r="J1574" s="20"/>
      <c r="K1574" s="33"/>
      <c r="N1574" s="89"/>
      <c r="O1574" s="125" t="e">
        <f>ROUND(
 ((IF(OR(R1574="",R1574&lt;=0),20,R1574)/20)
  *(L1574/15))
 /(IFERROR(IF(H1574&gt;0,H1574,15),15)/15)
 *100,0)</f>
        <v>#REF!</v>
      </c>
      <c r="P1574" s="125" t="e">
        <f>ROUND(((R1574/20)*(L1574/15)*(S1574/15)*(1+W1574/200))/(H1574/15)*100,0)</f>
        <v>#REF!</v>
      </c>
      <c r="Q1574" s="147" t="e">
        <f>T20D35746[[#This Row],[スコア⑤]]/T20D35746[[#This Row],[スコア③]]</f>
        <v>#REF!</v>
      </c>
      <c r="R1574" s="76" t="e">
        <f>#REF!+#REF!</f>
        <v>#REF!</v>
      </c>
      <c r="W1574" s="109" t="e">
        <f>(T20D35746[[#This Row],[現金及び預金（億）]]-T20D35746[[#This Row],[負債（億）]])/T20D35746[[#This Row],[総資産]]*100</f>
        <v>#DIV/0!</v>
      </c>
    </row>
    <row r="1575" spans="3:23" x14ac:dyDescent="0.25">
      <c r="C1575" s="71" t="str">
        <f>IFERROR(_xll.RssMarket($A1575,"市場部名称"),"")</f>
        <v/>
      </c>
      <c r="D1575" s="55"/>
      <c r="E1575" s="55" t="str">
        <f>IFERROR(_xll.RssMarket($A1575,"前日比"),"")</f>
        <v/>
      </c>
      <c r="F1575" s="75" t="str">
        <f>IFERROR(_xll.RssMarket($A1575,"時価総額"),"")</f>
        <v/>
      </c>
      <c r="G1575" s="75" t="e">
        <f>T20D35746[[#This Row],[時価総額]]/T20D35746[[#This Row],[現在値]]</f>
        <v>#VALUE!</v>
      </c>
      <c r="H1575" s="20"/>
      <c r="I1575" s="38"/>
      <c r="J1575" s="20"/>
      <c r="K1575" s="33"/>
      <c r="N1575" s="89"/>
      <c r="O1575" s="125" t="e">
        <f>ROUND(
 ((IF(OR(R1575="",R1575&lt;=0),20,R1575)/20)
  *(L1575/15))
 /(IFERROR(IF(H1575&gt;0,H1575,15),15)/15)
 *100,0)</f>
        <v>#REF!</v>
      </c>
      <c r="P1575" s="125" t="e">
        <f>ROUND(((R1575/20)*(L1575/15)*(S1575/15)*(1+W1575/200))/(H1575/15)*100,0)</f>
        <v>#REF!</v>
      </c>
      <c r="Q1575" s="147" t="e">
        <f>T20D35746[[#This Row],[スコア⑤]]/T20D35746[[#This Row],[スコア③]]</f>
        <v>#REF!</v>
      </c>
      <c r="R1575" s="76" t="e">
        <f>#REF!+#REF!</f>
        <v>#REF!</v>
      </c>
      <c r="W1575" s="109" t="e">
        <f>(T20D35746[[#This Row],[現金及び預金（億）]]-T20D35746[[#This Row],[負債（億）]])/T20D35746[[#This Row],[総資産]]*100</f>
        <v>#DIV/0!</v>
      </c>
    </row>
    <row r="1576" spans="3:23" x14ac:dyDescent="0.25">
      <c r="C1576" s="71" t="str">
        <f>IFERROR(_xll.RssMarket($A1576,"市場部名称"),"")</f>
        <v/>
      </c>
      <c r="D1576" s="55"/>
      <c r="E1576" s="55" t="str">
        <f>IFERROR(_xll.RssMarket($A1576,"前日比"),"")</f>
        <v/>
      </c>
      <c r="F1576" s="75" t="str">
        <f>IFERROR(_xll.RssMarket($A1576,"時価総額"),"")</f>
        <v/>
      </c>
      <c r="G1576" s="75" t="e">
        <f>T20D35746[[#This Row],[時価総額]]/T20D35746[[#This Row],[現在値]]</f>
        <v>#VALUE!</v>
      </c>
      <c r="H1576" s="20"/>
      <c r="I1576" s="38"/>
      <c r="J1576" s="20"/>
      <c r="K1576" s="33"/>
      <c r="N1576" s="89"/>
      <c r="O1576" s="125" t="e">
        <f>ROUND(
 ((IF(OR(R1576="",R1576&lt;=0),20,R1576)/20)
  *(L1576/15))
 /(IFERROR(IF(H1576&gt;0,H1576,15),15)/15)
 *100,0)</f>
        <v>#REF!</v>
      </c>
      <c r="P1576" s="125" t="e">
        <f>ROUND(((R1576/20)*(L1576/15)*(S1576/15)*(1+W1576/200))/(H1576/15)*100,0)</f>
        <v>#REF!</v>
      </c>
      <c r="Q1576" s="147" t="e">
        <f>T20D35746[[#This Row],[スコア⑤]]/T20D35746[[#This Row],[スコア③]]</f>
        <v>#REF!</v>
      </c>
      <c r="R1576" s="76" t="e">
        <f>#REF!+#REF!</f>
        <v>#REF!</v>
      </c>
      <c r="W1576" s="109" t="e">
        <f>(T20D35746[[#This Row],[現金及び預金（億）]]-T20D35746[[#This Row],[負債（億）]])/T20D35746[[#This Row],[総資産]]*100</f>
        <v>#DIV/0!</v>
      </c>
    </row>
    <row r="1577" spans="3:23" x14ac:dyDescent="0.25">
      <c r="C1577" s="71" t="str">
        <f>IFERROR(_xll.RssMarket($A1577,"市場部名称"),"")</f>
        <v/>
      </c>
      <c r="D1577" s="55"/>
      <c r="E1577" s="55" t="str">
        <f>IFERROR(_xll.RssMarket($A1577,"前日比"),"")</f>
        <v/>
      </c>
      <c r="F1577" s="75" t="str">
        <f>IFERROR(_xll.RssMarket($A1577,"時価総額"),"")</f>
        <v/>
      </c>
      <c r="G1577" s="75" t="e">
        <f>T20D35746[[#This Row],[時価総額]]/T20D35746[[#This Row],[現在値]]</f>
        <v>#VALUE!</v>
      </c>
      <c r="H1577" s="20"/>
      <c r="I1577" s="38"/>
      <c r="J1577" s="20"/>
      <c r="K1577" s="33"/>
      <c r="N1577" s="89"/>
      <c r="O1577" s="125" t="e">
        <f>ROUND(
 ((IF(OR(R1577="",R1577&lt;=0),20,R1577)/20)
  *(L1577/15))
 /(IFERROR(IF(H1577&gt;0,H1577,15),15)/15)
 *100,0)</f>
        <v>#REF!</v>
      </c>
      <c r="P1577" s="125" t="e">
        <f>ROUND(((R1577/20)*(L1577/15)*(S1577/15)*(1+W1577/200))/(H1577/15)*100,0)</f>
        <v>#REF!</v>
      </c>
      <c r="Q1577" s="147" t="e">
        <f>T20D35746[[#This Row],[スコア⑤]]/T20D35746[[#This Row],[スコア③]]</f>
        <v>#REF!</v>
      </c>
      <c r="R1577" s="76" t="e">
        <f>#REF!+#REF!</f>
        <v>#REF!</v>
      </c>
      <c r="W1577" s="109" t="e">
        <f>(T20D35746[[#This Row],[現金及び預金（億）]]-T20D35746[[#This Row],[負債（億）]])/T20D35746[[#This Row],[総資産]]*100</f>
        <v>#DIV/0!</v>
      </c>
    </row>
    <row r="1578" spans="3:23" x14ac:dyDescent="0.25">
      <c r="C1578" s="71" t="str">
        <f>IFERROR(_xll.RssMarket($A1578,"市場部名称"),"")</f>
        <v/>
      </c>
      <c r="D1578" s="55"/>
      <c r="E1578" s="55" t="str">
        <f>IFERROR(_xll.RssMarket($A1578,"前日比"),"")</f>
        <v/>
      </c>
      <c r="F1578" s="75" t="str">
        <f>IFERROR(_xll.RssMarket($A1578,"時価総額"),"")</f>
        <v/>
      </c>
      <c r="G1578" s="75" t="e">
        <f>T20D35746[[#This Row],[時価総額]]/T20D35746[[#This Row],[現在値]]</f>
        <v>#VALUE!</v>
      </c>
      <c r="H1578" s="20"/>
      <c r="I1578" s="38"/>
      <c r="J1578" s="20"/>
      <c r="K1578" s="33"/>
      <c r="N1578" s="89"/>
      <c r="O1578" s="125" t="e">
        <f>ROUND(
 ((IF(OR(R1578="",R1578&lt;=0),20,R1578)/20)
  *(L1578/15))
 /(IFERROR(IF(H1578&gt;0,H1578,15),15)/15)
 *100,0)</f>
        <v>#REF!</v>
      </c>
      <c r="P1578" s="125" t="e">
        <f>ROUND(((R1578/20)*(L1578/15)*(S1578/15)*(1+W1578/200))/(H1578/15)*100,0)</f>
        <v>#REF!</v>
      </c>
      <c r="Q1578" s="147" t="e">
        <f>T20D35746[[#This Row],[スコア⑤]]/T20D35746[[#This Row],[スコア③]]</f>
        <v>#REF!</v>
      </c>
      <c r="R1578" s="76" t="e">
        <f>#REF!+#REF!</f>
        <v>#REF!</v>
      </c>
      <c r="W1578" s="109" t="e">
        <f>(T20D35746[[#This Row],[現金及び預金（億）]]-T20D35746[[#This Row],[負債（億）]])/T20D35746[[#This Row],[総資産]]*100</f>
        <v>#DIV/0!</v>
      </c>
    </row>
    <row r="1579" spans="3:23" x14ac:dyDescent="0.25">
      <c r="C1579" s="71" t="str">
        <f>IFERROR(_xll.RssMarket($A1579,"市場部名称"),"")</f>
        <v/>
      </c>
      <c r="D1579" s="55"/>
      <c r="E1579" s="55" t="str">
        <f>IFERROR(_xll.RssMarket($A1579,"前日比"),"")</f>
        <v/>
      </c>
      <c r="F1579" s="75" t="str">
        <f>IFERROR(_xll.RssMarket($A1579,"時価総額"),"")</f>
        <v/>
      </c>
      <c r="G1579" s="75" t="e">
        <f>T20D35746[[#This Row],[時価総額]]/T20D35746[[#This Row],[現在値]]</f>
        <v>#VALUE!</v>
      </c>
      <c r="H1579" s="20"/>
      <c r="I1579" s="38"/>
      <c r="J1579" s="20"/>
      <c r="K1579" s="33"/>
      <c r="N1579" s="89"/>
      <c r="O1579" s="125" t="e">
        <f>ROUND(
 ((IF(OR(R1579="",R1579&lt;=0),20,R1579)/20)
  *(L1579/15))
 /(IFERROR(IF(H1579&gt;0,H1579,15),15)/15)
 *100,0)</f>
        <v>#REF!</v>
      </c>
      <c r="P1579" s="125" t="e">
        <f>ROUND(((R1579/20)*(L1579/15)*(S1579/15)*(1+W1579/200))/(H1579/15)*100,0)</f>
        <v>#REF!</v>
      </c>
      <c r="Q1579" s="147" t="e">
        <f>T20D35746[[#This Row],[スコア⑤]]/T20D35746[[#This Row],[スコア③]]</f>
        <v>#REF!</v>
      </c>
      <c r="R1579" s="76" t="e">
        <f>#REF!+#REF!</f>
        <v>#REF!</v>
      </c>
      <c r="W1579" s="109" t="e">
        <f>(T20D35746[[#This Row],[現金及び預金（億）]]-T20D35746[[#This Row],[負債（億）]])/T20D35746[[#This Row],[総資産]]*100</f>
        <v>#DIV/0!</v>
      </c>
    </row>
    <row r="1580" spans="3:23" x14ac:dyDescent="0.25">
      <c r="C1580" s="71" t="str">
        <f>IFERROR(_xll.RssMarket($A1580,"市場部名称"),"")</f>
        <v/>
      </c>
      <c r="D1580" s="55"/>
      <c r="E1580" s="55" t="str">
        <f>IFERROR(_xll.RssMarket($A1580,"前日比"),"")</f>
        <v/>
      </c>
      <c r="F1580" s="75" t="str">
        <f>IFERROR(_xll.RssMarket($A1580,"時価総額"),"")</f>
        <v/>
      </c>
      <c r="G1580" s="75" t="e">
        <f>T20D35746[[#This Row],[時価総額]]/T20D35746[[#This Row],[現在値]]</f>
        <v>#VALUE!</v>
      </c>
      <c r="H1580" s="20"/>
      <c r="I1580" s="38"/>
      <c r="J1580" s="20"/>
      <c r="K1580" s="33"/>
      <c r="N1580" s="89"/>
      <c r="O1580" s="125" t="e">
        <f>ROUND(
 ((IF(OR(R1580="",R1580&lt;=0),20,R1580)/20)
  *(L1580/15))
 /(IFERROR(IF(H1580&gt;0,H1580,15),15)/15)
 *100,0)</f>
        <v>#REF!</v>
      </c>
      <c r="P1580" s="125" t="e">
        <f>ROUND(((R1580/20)*(L1580/15)*(S1580/15)*(1+W1580/200))/(H1580/15)*100,0)</f>
        <v>#REF!</v>
      </c>
      <c r="Q1580" s="147" t="e">
        <f>T20D35746[[#This Row],[スコア⑤]]/T20D35746[[#This Row],[スコア③]]</f>
        <v>#REF!</v>
      </c>
      <c r="R1580" s="76" t="e">
        <f>#REF!+#REF!</f>
        <v>#REF!</v>
      </c>
      <c r="W1580" s="109" t="e">
        <f>(T20D35746[[#This Row],[現金及び預金（億）]]-T20D35746[[#This Row],[負債（億）]])/T20D35746[[#This Row],[総資産]]*100</f>
        <v>#DIV/0!</v>
      </c>
    </row>
    <row r="1581" spans="3:23" x14ac:dyDescent="0.25">
      <c r="C1581" s="71" t="str">
        <f>IFERROR(_xll.RssMarket($A1581,"市場部名称"),"")</f>
        <v/>
      </c>
      <c r="D1581" s="55"/>
      <c r="E1581" s="55" t="str">
        <f>IFERROR(_xll.RssMarket($A1581,"前日比"),"")</f>
        <v/>
      </c>
      <c r="F1581" s="75" t="str">
        <f>IFERROR(_xll.RssMarket($A1581,"時価総額"),"")</f>
        <v/>
      </c>
      <c r="G1581" s="75" t="e">
        <f>T20D35746[[#This Row],[時価総額]]/T20D35746[[#This Row],[現在値]]</f>
        <v>#VALUE!</v>
      </c>
      <c r="H1581" s="20"/>
      <c r="I1581" s="38"/>
      <c r="J1581" s="20"/>
      <c r="K1581" s="33"/>
      <c r="N1581" s="89"/>
      <c r="O1581" s="125" t="e">
        <f>ROUND(
 ((IF(OR(R1581="",R1581&lt;=0),20,R1581)/20)
  *(L1581/15))
 /(IFERROR(IF(H1581&gt;0,H1581,15),15)/15)
 *100,0)</f>
        <v>#REF!</v>
      </c>
      <c r="P1581" s="125" t="e">
        <f>ROUND(((R1581/20)*(L1581/15)*(S1581/15)*(1+W1581/200))/(H1581/15)*100,0)</f>
        <v>#REF!</v>
      </c>
      <c r="Q1581" s="147" t="e">
        <f>T20D35746[[#This Row],[スコア⑤]]/T20D35746[[#This Row],[スコア③]]</f>
        <v>#REF!</v>
      </c>
      <c r="R1581" s="76" t="e">
        <f>#REF!+#REF!</f>
        <v>#REF!</v>
      </c>
      <c r="W1581" s="109" t="e">
        <f>(T20D35746[[#This Row],[現金及び預金（億）]]-T20D35746[[#This Row],[負債（億）]])/T20D35746[[#This Row],[総資産]]*100</f>
        <v>#DIV/0!</v>
      </c>
    </row>
    <row r="1582" spans="3:23" x14ac:dyDescent="0.25">
      <c r="C1582" s="71" t="str">
        <f>IFERROR(_xll.RssMarket($A1582,"市場部名称"),"")</f>
        <v/>
      </c>
      <c r="D1582" s="55"/>
      <c r="E1582" s="55" t="str">
        <f>IFERROR(_xll.RssMarket($A1582,"前日比"),"")</f>
        <v/>
      </c>
      <c r="F1582" s="75" t="str">
        <f>IFERROR(_xll.RssMarket($A1582,"時価総額"),"")</f>
        <v/>
      </c>
      <c r="G1582" s="75" t="e">
        <f>T20D35746[[#This Row],[時価総額]]/T20D35746[[#This Row],[現在値]]</f>
        <v>#VALUE!</v>
      </c>
      <c r="H1582" s="20"/>
      <c r="I1582" s="38"/>
      <c r="J1582" s="20"/>
      <c r="K1582" s="33"/>
      <c r="N1582" s="89"/>
      <c r="O1582" s="125" t="e">
        <f>ROUND(
 ((IF(OR(R1582="",R1582&lt;=0),20,R1582)/20)
  *(L1582/15))
 /(IFERROR(IF(H1582&gt;0,H1582,15),15)/15)
 *100,0)</f>
        <v>#REF!</v>
      </c>
      <c r="P1582" s="125" t="e">
        <f>ROUND(((R1582/20)*(L1582/15)*(S1582/15)*(1+W1582/200))/(H1582/15)*100,0)</f>
        <v>#REF!</v>
      </c>
      <c r="Q1582" s="147" t="e">
        <f>T20D35746[[#This Row],[スコア⑤]]/T20D35746[[#This Row],[スコア③]]</f>
        <v>#REF!</v>
      </c>
      <c r="R1582" s="76" t="e">
        <f>#REF!+#REF!</f>
        <v>#REF!</v>
      </c>
      <c r="W1582" s="109" t="e">
        <f>(T20D35746[[#This Row],[現金及び預金（億）]]-T20D35746[[#This Row],[負債（億）]])/T20D35746[[#This Row],[総資産]]*100</f>
        <v>#DIV/0!</v>
      </c>
    </row>
    <row r="1583" spans="3:23" x14ac:dyDescent="0.25">
      <c r="C1583" s="71" t="str">
        <f>IFERROR(_xll.RssMarket($A1583,"市場部名称"),"")</f>
        <v/>
      </c>
      <c r="D1583" s="55"/>
      <c r="E1583" s="55" t="str">
        <f>IFERROR(_xll.RssMarket($A1583,"前日比"),"")</f>
        <v/>
      </c>
      <c r="F1583" s="75" t="str">
        <f>IFERROR(_xll.RssMarket($A1583,"時価総額"),"")</f>
        <v/>
      </c>
      <c r="G1583" s="75" t="e">
        <f>T20D35746[[#This Row],[時価総額]]/T20D35746[[#This Row],[現在値]]</f>
        <v>#VALUE!</v>
      </c>
      <c r="H1583" s="20"/>
      <c r="I1583" s="38"/>
      <c r="J1583" s="20"/>
      <c r="K1583" s="33"/>
      <c r="N1583" s="89"/>
      <c r="O1583" s="125" t="e">
        <f>ROUND(
 ((IF(OR(R1583="",R1583&lt;=0),20,R1583)/20)
  *(L1583/15))
 /(IFERROR(IF(H1583&gt;0,H1583,15),15)/15)
 *100,0)</f>
        <v>#REF!</v>
      </c>
      <c r="P1583" s="125" t="e">
        <f>ROUND(((R1583/20)*(L1583/15)*(S1583/15)*(1+W1583/200))/(H1583/15)*100,0)</f>
        <v>#REF!</v>
      </c>
      <c r="Q1583" s="147" t="e">
        <f>T20D35746[[#This Row],[スコア⑤]]/T20D35746[[#This Row],[スコア③]]</f>
        <v>#REF!</v>
      </c>
      <c r="R1583" s="76" t="e">
        <f>#REF!+#REF!</f>
        <v>#REF!</v>
      </c>
      <c r="W1583" s="109" t="e">
        <f>(T20D35746[[#This Row],[現金及び預金（億）]]-T20D35746[[#This Row],[負債（億）]])/T20D35746[[#This Row],[総資産]]*100</f>
        <v>#DIV/0!</v>
      </c>
    </row>
    <row r="1584" spans="3:23" x14ac:dyDescent="0.25">
      <c r="C1584" s="71" t="str">
        <f>IFERROR(_xll.RssMarket($A1584,"市場部名称"),"")</f>
        <v/>
      </c>
      <c r="D1584" s="55"/>
      <c r="E1584" s="55" t="str">
        <f>IFERROR(_xll.RssMarket($A1584,"前日比"),"")</f>
        <v/>
      </c>
      <c r="F1584" s="75" t="str">
        <f>IFERROR(_xll.RssMarket($A1584,"時価総額"),"")</f>
        <v/>
      </c>
      <c r="G1584" s="75" t="e">
        <f>T20D35746[[#This Row],[時価総額]]/T20D35746[[#This Row],[現在値]]</f>
        <v>#VALUE!</v>
      </c>
      <c r="H1584" s="20"/>
      <c r="I1584" s="38"/>
      <c r="J1584" s="20"/>
      <c r="K1584" s="33"/>
      <c r="N1584" s="89"/>
      <c r="O1584" s="125" t="e">
        <f>ROUND(
 ((IF(OR(R1584="",R1584&lt;=0),20,R1584)/20)
  *(L1584/15))
 /(IFERROR(IF(H1584&gt;0,H1584,15),15)/15)
 *100,0)</f>
        <v>#REF!</v>
      </c>
      <c r="P1584" s="125" t="e">
        <f>ROUND(((R1584/20)*(L1584/15)*(S1584/15)*(1+W1584/200))/(H1584/15)*100,0)</f>
        <v>#REF!</v>
      </c>
      <c r="Q1584" s="147" t="e">
        <f>T20D35746[[#This Row],[スコア⑤]]/T20D35746[[#This Row],[スコア③]]</f>
        <v>#REF!</v>
      </c>
      <c r="R1584" s="76" t="e">
        <f>#REF!+#REF!</f>
        <v>#REF!</v>
      </c>
      <c r="W1584" s="109" t="e">
        <f>(T20D35746[[#This Row],[現金及び預金（億）]]-T20D35746[[#This Row],[負債（億）]])/T20D35746[[#This Row],[総資産]]*100</f>
        <v>#DIV/0!</v>
      </c>
    </row>
    <row r="1585" spans="3:23" x14ac:dyDescent="0.25">
      <c r="C1585" s="71" t="str">
        <f>IFERROR(_xll.RssMarket($A1585,"市場部名称"),"")</f>
        <v/>
      </c>
      <c r="D1585" s="55"/>
      <c r="E1585" s="55" t="str">
        <f>IFERROR(_xll.RssMarket($A1585,"前日比"),"")</f>
        <v/>
      </c>
      <c r="F1585" s="75" t="str">
        <f>IFERROR(_xll.RssMarket($A1585,"時価総額"),"")</f>
        <v/>
      </c>
      <c r="G1585" s="75" t="e">
        <f>T20D35746[[#This Row],[時価総額]]/T20D35746[[#This Row],[現在値]]</f>
        <v>#VALUE!</v>
      </c>
      <c r="H1585" s="20"/>
      <c r="I1585" s="38"/>
      <c r="J1585" s="20"/>
      <c r="K1585" s="33"/>
      <c r="N1585" s="89"/>
      <c r="O1585" s="125" t="e">
        <f>ROUND(
 ((IF(OR(R1585="",R1585&lt;=0),20,R1585)/20)
  *(L1585/15))
 /(IFERROR(IF(H1585&gt;0,H1585,15),15)/15)
 *100,0)</f>
        <v>#REF!</v>
      </c>
      <c r="P1585" s="125" t="e">
        <f>ROUND(((R1585/20)*(L1585/15)*(S1585/15)*(1+W1585/200))/(H1585/15)*100,0)</f>
        <v>#REF!</v>
      </c>
      <c r="Q1585" s="147" t="e">
        <f>T20D35746[[#This Row],[スコア⑤]]/T20D35746[[#This Row],[スコア③]]</f>
        <v>#REF!</v>
      </c>
      <c r="R1585" s="76" t="e">
        <f>#REF!+#REF!</f>
        <v>#REF!</v>
      </c>
      <c r="W1585" s="109" t="e">
        <f>(T20D35746[[#This Row],[現金及び預金（億）]]-T20D35746[[#This Row],[負債（億）]])/T20D35746[[#This Row],[総資産]]*100</f>
        <v>#DIV/0!</v>
      </c>
    </row>
    <row r="1586" spans="3:23" x14ac:dyDescent="0.25">
      <c r="C1586" s="71" t="str">
        <f>IFERROR(_xll.RssMarket($A1586,"市場部名称"),"")</f>
        <v/>
      </c>
      <c r="D1586" s="55"/>
      <c r="E1586" s="55" t="str">
        <f>IFERROR(_xll.RssMarket($A1586,"前日比"),"")</f>
        <v/>
      </c>
      <c r="F1586" s="75" t="str">
        <f>IFERROR(_xll.RssMarket($A1586,"時価総額"),"")</f>
        <v/>
      </c>
      <c r="G1586" s="75" t="e">
        <f>T20D35746[[#This Row],[時価総額]]/T20D35746[[#This Row],[現在値]]</f>
        <v>#VALUE!</v>
      </c>
      <c r="H1586" s="20"/>
      <c r="I1586" s="38"/>
      <c r="J1586" s="20"/>
      <c r="K1586" s="33"/>
      <c r="N1586" s="89"/>
      <c r="O1586" s="125" t="e">
        <f>ROUND(
 ((IF(OR(R1586="",R1586&lt;=0),20,R1586)/20)
  *(L1586/15))
 /(IFERROR(IF(H1586&gt;0,H1586,15),15)/15)
 *100,0)</f>
        <v>#REF!</v>
      </c>
      <c r="P1586" s="125" t="e">
        <f>ROUND(((R1586/20)*(L1586/15)*(S1586/15)*(1+W1586/200))/(H1586/15)*100,0)</f>
        <v>#REF!</v>
      </c>
      <c r="Q1586" s="147" t="e">
        <f>T20D35746[[#This Row],[スコア⑤]]/T20D35746[[#This Row],[スコア③]]</f>
        <v>#REF!</v>
      </c>
      <c r="R1586" s="76" t="e">
        <f>#REF!+#REF!</f>
        <v>#REF!</v>
      </c>
      <c r="W1586" s="109" t="e">
        <f>(T20D35746[[#This Row],[現金及び預金（億）]]-T20D35746[[#This Row],[負債（億）]])/T20D35746[[#This Row],[総資産]]*100</f>
        <v>#DIV/0!</v>
      </c>
    </row>
    <row r="1587" spans="3:23" x14ac:dyDescent="0.25">
      <c r="C1587" s="71" t="str">
        <f>IFERROR(_xll.RssMarket($A1587,"市場部名称"),"")</f>
        <v/>
      </c>
      <c r="D1587" s="55"/>
      <c r="E1587" s="55" t="str">
        <f>IFERROR(_xll.RssMarket($A1587,"前日比"),"")</f>
        <v/>
      </c>
      <c r="F1587" s="75" t="str">
        <f>IFERROR(_xll.RssMarket($A1587,"時価総額"),"")</f>
        <v/>
      </c>
      <c r="G1587" s="75" t="e">
        <f>T20D35746[[#This Row],[時価総額]]/T20D35746[[#This Row],[現在値]]</f>
        <v>#VALUE!</v>
      </c>
      <c r="H1587" s="20"/>
      <c r="I1587" s="38"/>
      <c r="J1587" s="20"/>
      <c r="K1587" s="33"/>
      <c r="N1587" s="89"/>
      <c r="O1587" s="125" t="e">
        <f>ROUND(
 ((IF(OR(R1587="",R1587&lt;=0),20,R1587)/20)
  *(L1587/15))
 /(IFERROR(IF(H1587&gt;0,H1587,15),15)/15)
 *100,0)</f>
        <v>#REF!</v>
      </c>
      <c r="P1587" s="125" t="e">
        <f>ROUND(((R1587/20)*(L1587/15)*(S1587/15)*(1+W1587/200))/(H1587/15)*100,0)</f>
        <v>#REF!</v>
      </c>
      <c r="Q1587" s="147" t="e">
        <f>T20D35746[[#This Row],[スコア⑤]]/T20D35746[[#This Row],[スコア③]]</f>
        <v>#REF!</v>
      </c>
      <c r="R1587" s="76" t="e">
        <f>#REF!+#REF!</f>
        <v>#REF!</v>
      </c>
      <c r="W1587" s="109" t="e">
        <f>(T20D35746[[#This Row],[現金及び預金（億）]]-T20D35746[[#This Row],[負債（億）]])/T20D35746[[#This Row],[総資産]]*100</f>
        <v>#DIV/0!</v>
      </c>
    </row>
    <row r="1588" spans="3:23" x14ac:dyDescent="0.25">
      <c r="C1588" s="71" t="str">
        <f>IFERROR(_xll.RssMarket($A1588,"市場部名称"),"")</f>
        <v/>
      </c>
      <c r="D1588" s="55"/>
      <c r="E1588" s="55" t="str">
        <f>IFERROR(_xll.RssMarket($A1588,"前日比"),"")</f>
        <v/>
      </c>
      <c r="F1588" s="75" t="str">
        <f>IFERROR(_xll.RssMarket($A1588,"時価総額"),"")</f>
        <v/>
      </c>
      <c r="G1588" s="75" t="e">
        <f>T20D35746[[#This Row],[時価総額]]/T20D35746[[#This Row],[現在値]]</f>
        <v>#VALUE!</v>
      </c>
      <c r="H1588" s="20"/>
      <c r="I1588" s="38"/>
      <c r="J1588" s="20"/>
      <c r="K1588" s="33"/>
      <c r="N1588" s="89"/>
      <c r="O1588" s="125" t="e">
        <f>ROUND(
 ((IF(OR(R1588="",R1588&lt;=0),20,R1588)/20)
  *(L1588/15))
 /(IFERROR(IF(H1588&gt;0,H1588,15),15)/15)
 *100,0)</f>
        <v>#REF!</v>
      </c>
      <c r="P1588" s="125" t="e">
        <f>ROUND(((R1588/20)*(L1588/15)*(S1588/15)*(1+W1588/200))/(H1588/15)*100,0)</f>
        <v>#REF!</v>
      </c>
      <c r="Q1588" s="147" t="e">
        <f>T20D35746[[#This Row],[スコア⑤]]/T20D35746[[#This Row],[スコア③]]</f>
        <v>#REF!</v>
      </c>
      <c r="R1588" s="76" t="e">
        <f>#REF!+#REF!</f>
        <v>#REF!</v>
      </c>
      <c r="W1588" s="109" t="e">
        <f>(T20D35746[[#This Row],[現金及び預金（億）]]-T20D35746[[#This Row],[負債（億）]])/T20D35746[[#This Row],[総資産]]*100</f>
        <v>#DIV/0!</v>
      </c>
    </row>
    <row r="1589" spans="3:23" x14ac:dyDescent="0.25">
      <c r="C1589" s="71" t="str">
        <f>IFERROR(_xll.RssMarket($A1589,"市場部名称"),"")</f>
        <v/>
      </c>
      <c r="D1589" s="55"/>
      <c r="E1589" s="55" t="str">
        <f>IFERROR(_xll.RssMarket($A1589,"前日比"),"")</f>
        <v/>
      </c>
      <c r="F1589" s="75" t="str">
        <f>IFERROR(_xll.RssMarket($A1589,"時価総額"),"")</f>
        <v/>
      </c>
      <c r="G1589" s="75" t="e">
        <f>T20D35746[[#This Row],[時価総額]]/T20D35746[[#This Row],[現在値]]</f>
        <v>#VALUE!</v>
      </c>
      <c r="H1589" s="20"/>
      <c r="I1589" s="38"/>
      <c r="J1589" s="20"/>
      <c r="K1589" s="33"/>
      <c r="N1589" s="89"/>
      <c r="O1589" s="125" t="e">
        <f>ROUND(
 ((IF(OR(R1589="",R1589&lt;=0),20,R1589)/20)
  *(L1589/15))
 /(IFERROR(IF(H1589&gt;0,H1589,15),15)/15)
 *100,0)</f>
        <v>#REF!</v>
      </c>
      <c r="P1589" s="125" t="e">
        <f>ROUND(((R1589/20)*(L1589/15)*(S1589/15)*(1+W1589/200))/(H1589/15)*100,0)</f>
        <v>#REF!</v>
      </c>
      <c r="Q1589" s="147" t="e">
        <f>T20D35746[[#This Row],[スコア⑤]]/T20D35746[[#This Row],[スコア③]]</f>
        <v>#REF!</v>
      </c>
      <c r="R1589" s="76" t="e">
        <f>#REF!+#REF!</f>
        <v>#REF!</v>
      </c>
      <c r="W1589" s="109" t="e">
        <f>(T20D35746[[#This Row],[現金及び預金（億）]]-T20D35746[[#This Row],[負債（億）]])/T20D35746[[#This Row],[総資産]]*100</f>
        <v>#DIV/0!</v>
      </c>
    </row>
    <row r="1590" spans="3:23" x14ac:dyDescent="0.25">
      <c r="C1590" s="71" t="str">
        <f>IFERROR(_xll.RssMarket($A1590,"市場部名称"),"")</f>
        <v/>
      </c>
      <c r="D1590" s="55"/>
      <c r="E1590" s="55" t="str">
        <f>IFERROR(_xll.RssMarket($A1590,"前日比"),"")</f>
        <v/>
      </c>
      <c r="F1590" s="75" t="str">
        <f>IFERROR(_xll.RssMarket($A1590,"時価総額"),"")</f>
        <v/>
      </c>
      <c r="G1590" s="75" t="e">
        <f>T20D35746[[#This Row],[時価総額]]/T20D35746[[#This Row],[現在値]]</f>
        <v>#VALUE!</v>
      </c>
      <c r="H1590" s="20"/>
      <c r="I1590" s="38"/>
      <c r="J1590" s="20"/>
      <c r="K1590" s="33"/>
      <c r="N1590" s="89"/>
      <c r="O1590" s="125" t="e">
        <f>ROUND(
 ((IF(OR(R1590="",R1590&lt;=0),20,R1590)/20)
  *(L1590/15))
 /(IFERROR(IF(H1590&gt;0,H1590,15),15)/15)
 *100,0)</f>
        <v>#REF!</v>
      </c>
      <c r="P1590" s="125" t="e">
        <f>ROUND(((R1590/20)*(L1590/15)*(S1590/15)*(1+W1590/200))/(H1590/15)*100,0)</f>
        <v>#REF!</v>
      </c>
      <c r="Q1590" s="147" t="e">
        <f>T20D35746[[#This Row],[スコア⑤]]/T20D35746[[#This Row],[スコア③]]</f>
        <v>#REF!</v>
      </c>
      <c r="R1590" s="76" t="e">
        <f>#REF!+#REF!</f>
        <v>#REF!</v>
      </c>
      <c r="W1590" s="109" t="e">
        <f>(T20D35746[[#This Row],[現金及び預金（億）]]-T20D35746[[#This Row],[負債（億）]])/T20D35746[[#This Row],[総資産]]*100</f>
        <v>#DIV/0!</v>
      </c>
    </row>
    <row r="1591" spans="3:23" x14ac:dyDescent="0.25">
      <c r="C1591" s="71" t="str">
        <f>IFERROR(_xll.RssMarket($A1591,"市場部名称"),"")</f>
        <v/>
      </c>
      <c r="D1591" s="55"/>
      <c r="E1591" s="55" t="str">
        <f>IFERROR(_xll.RssMarket($A1591,"前日比"),"")</f>
        <v/>
      </c>
      <c r="F1591" s="75" t="str">
        <f>IFERROR(_xll.RssMarket($A1591,"時価総額"),"")</f>
        <v/>
      </c>
      <c r="G1591" s="75" t="e">
        <f>T20D35746[[#This Row],[時価総額]]/T20D35746[[#This Row],[現在値]]</f>
        <v>#VALUE!</v>
      </c>
      <c r="H1591" s="20"/>
      <c r="I1591" s="38"/>
      <c r="J1591" s="20"/>
      <c r="K1591" s="33"/>
      <c r="N1591" s="89"/>
      <c r="O1591" s="125" t="e">
        <f>ROUND(
 ((IF(OR(R1591="",R1591&lt;=0),20,R1591)/20)
  *(L1591/15))
 /(IFERROR(IF(H1591&gt;0,H1591,15),15)/15)
 *100,0)</f>
        <v>#REF!</v>
      </c>
      <c r="P1591" s="125" t="e">
        <f>ROUND(((R1591/20)*(L1591/15)*(S1591/15)*(1+W1591/200))/(H1591/15)*100,0)</f>
        <v>#REF!</v>
      </c>
      <c r="Q1591" s="147" t="e">
        <f>T20D35746[[#This Row],[スコア⑤]]/T20D35746[[#This Row],[スコア③]]</f>
        <v>#REF!</v>
      </c>
      <c r="R1591" s="76" t="e">
        <f>#REF!+#REF!</f>
        <v>#REF!</v>
      </c>
      <c r="W1591" s="109" t="e">
        <f>(T20D35746[[#This Row],[現金及び預金（億）]]-T20D35746[[#This Row],[負債（億）]])/T20D35746[[#This Row],[総資産]]*100</f>
        <v>#DIV/0!</v>
      </c>
    </row>
    <row r="1592" spans="3:23" x14ac:dyDescent="0.25">
      <c r="C1592" s="71" t="str">
        <f>IFERROR(_xll.RssMarket($A1592,"市場部名称"),"")</f>
        <v/>
      </c>
      <c r="D1592" s="55"/>
      <c r="E1592" s="55" t="str">
        <f>IFERROR(_xll.RssMarket($A1592,"前日比"),"")</f>
        <v/>
      </c>
      <c r="F1592" s="75" t="str">
        <f>IFERROR(_xll.RssMarket($A1592,"時価総額"),"")</f>
        <v/>
      </c>
      <c r="G1592" s="75" t="e">
        <f>T20D35746[[#This Row],[時価総額]]/T20D35746[[#This Row],[現在値]]</f>
        <v>#VALUE!</v>
      </c>
      <c r="H1592" s="20"/>
      <c r="I1592" s="38"/>
      <c r="J1592" s="20"/>
      <c r="K1592" s="33"/>
      <c r="N1592" s="89"/>
      <c r="O1592" s="125" t="e">
        <f>ROUND(
 ((IF(OR(R1592="",R1592&lt;=0),20,R1592)/20)
  *(L1592/15))
 /(IFERROR(IF(H1592&gt;0,H1592,15),15)/15)
 *100,0)</f>
        <v>#REF!</v>
      </c>
      <c r="P1592" s="125" t="e">
        <f>ROUND(((R1592/20)*(L1592/15)*(S1592/15)*(1+W1592/200))/(H1592/15)*100,0)</f>
        <v>#REF!</v>
      </c>
      <c r="Q1592" s="147" t="e">
        <f>T20D35746[[#This Row],[スコア⑤]]/T20D35746[[#This Row],[スコア③]]</f>
        <v>#REF!</v>
      </c>
      <c r="R1592" s="76" t="e">
        <f>#REF!+#REF!</f>
        <v>#REF!</v>
      </c>
      <c r="W1592" s="109" t="e">
        <f>(T20D35746[[#This Row],[現金及び預金（億）]]-T20D35746[[#This Row],[負債（億）]])/T20D35746[[#This Row],[総資産]]*100</f>
        <v>#DIV/0!</v>
      </c>
    </row>
    <row r="1593" spans="3:23" x14ac:dyDescent="0.25">
      <c r="C1593" s="71" t="str">
        <f>IFERROR(_xll.RssMarket($A1593,"市場部名称"),"")</f>
        <v/>
      </c>
      <c r="D1593" s="55"/>
      <c r="E1593" s="55" t="str">
        <f>IFERROR(_xll.RssMarket($A1593,"前日比"),"")</f>
        <v/>
      </c>
      <c r="F1593" s="75" t="str">
        <f>IFERROR(_xll.RssMarket($A1593,"時価総額"),"")</f>
        <v/>
      </c>
      <c r="G1593" s="75" t="e">
        <f>T20D35746[[#This Row],[時価総額]]/T20D35746[[#This Row],[現在値]]</f>
        <v>#VALUE!</v>
      </c>
      <c r="H1593" s="20"/>
      <c r="I1593" s="38"/>
      <c r="J1593" s="20"/>
      <c r="K1593" s="33"/>
      <c r="N1593" s="89"/>
      <c r="O1593" s="125" t="e">
        <f>ROUND(
 ((IF(OR(R1593="",R1593&lt;=0),20,R1593)/20)
  *(L1593/15))
 /(IFERROR(IF(H1593&gt;0,H1593,15),15)/15)
 *100,0)</f>
        <v>#REF!</v>
      </c>
      <c r="P1593" s="125" t="e">
        <f>ROUND(((R1593/20)*(L1593/15)*(S1593/15)*(1+W1593/200))/(H1593/15)*100,0)</f>
        <v>#REF!</v>
      </c>
      <c r="Q1593" s="147" t="e">
        <f>T20D35746[[#This Row],[スコア⑤]]/T20D35746[[#This Row],[スコア③]]</f>
        <v>#REF!</v>
      </c>
      <c r="R1593" s="76" t="e">
        <f>#REF!+#REF!</f>
        <v>#REF!</v>
      </c>
      <c r="W1593" s="109" t="e">
        <f>(T20D35746[[#This Row],[現金及び預金（億）]]-T20D35746[[#This Row],[負債（億）]])/T20D35746[[#This Row],[総資産]]*100</f>
        <v>#DIV/0!</v>
      </c>
    </row>
    <row r="1594" spans="3:23" x14ac:dyDescent="0.25">
      <c r="C1594" s="71" t="str">
        <f>IFERROR(_xll.RssMarket($A1594,"市場部名称"),"")</f>
        <v/>
      </c>
      <c r="D1594" s="55"/>
      <c r="E1594" s="55" t="str">
        <f>IFERROR(_xll.RssMarket($A1594,"前日比"),"")</f>
        <v/>
      </c>
      <c r="F1594" s="75" t="str">
        <f>IFERROR(_xll.RssMarket($A1594,"時価総額"),"")</f>
        <v/>
      </c>
      <c r="G1594" s="75" t="e">
        <f>T20D35746[[#This Row],[時価総額]]/T20D35746[[#This Row],[現在値]]</f>
        <v>#VALUE!</v>
      </c>
      <c r="H1594" s="20"/>
      <c r="I1594" s="38"/>
      <c r="J1594" s="20"/>
      <c r="K1594" s="33"/>
      <c r="N1594" s="89"/>
      <c r="O1594" s="125" t="e">
        <f>ROUND(
 ((IF(OR(R1594="",R1594&lt;=0),20,R1594)/20)
  *(L1594/15))
 /(IFERROR(IF(H1594&gt;0,H1594,15),15)/15)
 *100,0)</f>
        <v>#REF!</v>
      </c>
      <c r="P1594" s="125" t="e">
        <f>ROUND(((R1594/20)*(L1594/15)*(S1594/15)*(1+W1594/200))/(H1594/15)*100,0)</f>
        <v>#REF!</v>
      </c>
      <c r="Q1594" s="147" t="e">
        <f>T20D35746[[#This Row],[スコア⑤]]/T20D35746[[#This Row],[スコア③]]</f>
        <v>#REF!</v>
      </c>
      <c r="R1594" s="76" t="e">
        <f>#REF!+#REF!</f>
        <v>#REF!</v>
      </c>
      <c r="W1594" s="109" t="e">
        <f>(T20D35746[[#This Row],[現金及び預金（億）]]-T20D35746[[#This Row],[負債（億）]])/T20D35746[[#This Row],[総資産]]*100</f>
        <v>#DIV/0!</v>
      </c>
    </row>
    <row r="1595" spans="3:23" x14ac:dyDescent="0.25">
      <c r="C1595" s="71" t="str">
        <f>IFERROR(_xll.RssMarket($A1595,"市場部名称"),"")</f>
        <v/>
      </c>
      <c r="D1595" s="55"/>
      <c r="E1595" s="55" t="str">
        <f>IFERROR(_xll.RssMarket($A1595,"前日比"),"")</f>
        <v/>
      </c>
      <c r="F1595" s="75" t="str">
        <f>IFERROR(_xll.RssMarket($A1595,"時価総額"),"")</f>
        <v/>
      </c>
      <c r="G1595" s="75" t="e">
        <f>T20D35746[[#This Row],[時価総額]]/T20D35746[[#This Row],[現在値]]</f>
        <v>#VALUE!</v>
      </c>
      <c r="H1595" s="20"/>
      <c r="I1595" s="38"/>
      <c r="J1595" s="20"/>
      <c r="K1595" s="33"/>
      <c r="N1595" s="89"/>
      <c r="O1595" s="125" t="e">
        <f>ROUND(
 ((IF(OR(R1595="",R1595&lt;=0),20,R1595)/20)
  *(L1595/15))
 /(IFERROR(IF(H1595&gt;0,H1595,15),15)/15)
 *100,0)</f>
        <v>#REF!</v>
      </c>
      <c r="P1595" s="125" t="e">
        <f>ROUND(((R1595/20)*(L1595/15)*(S1595/15)*(1+W1595/200))/(H1595/15)*100,0)</f>
        <v>#REF!</v>
      </c>
      <c r="Q1595" s="147" t="e">
        <f>T20D35746[[#This Row],[スコア⑤]]/T20D35746[[#This Row],[スコア③]]</f>
        <v>#REF!</v>
      </c>
      <c r="R1595" s="76" t="e">
        <f>#REF!+#REF!</f>
        <v>#REF!</v>
      </c>
      <c r="W1595" s="109" t="e">
        <f>(T20D35746[[#This Row],[現金及び預金（億）]]-T20D35746[[#This Row],[負債（億）]])/T20D35746[[#This Row],[総資産]]*100</f>
        <v>#DIV/0!</v>
      </c>
    </row>
    <row r="1596" spans="3:23" x14ac:dyDescent="0.25">
      <c r="C1596" s="71" t="str">
        <f>IFERROR(_xll.RssMarket($A1596,"市場部名称"),"")</f>
        <v/>
      </c>
      <c r="D1596" s="55"/>
      <c r="E1596" s="55" t="str">
        <f>IFERROR(_xll.RssMarket($A1596,"前日比"),"")</f>
        <v/>
      </c>
      <c r="F1596" s="75" t="str">
        <f>IFERROR(_xll.RssMarket($A1596,"時価総額"),"")</f>
        <v/>
      </c>
      <c r="G1596" s="75" t="e">
        <f>T20D35746[[#This Row],[時価総額]]/T20D35746[[#This Row],[現在値]]</f>
        <v>#VALUE!</v>
      </c>
      <c r="H1596" s="20"/>
      <c r="I1596" s="38"/>
      <c r="J1596" s="20"/>
      <c r="K1596" s="33"/>
      <c r="N1596" s="89"/>
      <c r="O1596" s="125" t="e">
        <f>ROUND(
 ((IF(OR(R1596="",R1596&lt;=0),20,R1596)/20)
  *(L1596/15))
 /(IFERROR(IF(H1596&gt;0,H1596,15),15)/15)
 *100,0)</f>
        <v>#REF!</v>
      </c>
      <c r="P1596" s="125" t="e">
        <f>ROUND(((R1596/20)*(L1596/15)*(S1596/15)*(1+W1596/200))/(H1596/15)*100,0)</f>
        <v>#REF!</v>
      </c>
      <c r="Q1596" s="147" t="e">
        <f>T20D35746[[#This Row],[スコア⑤]]/T20D35746[[#This Row],[スコア③]]</f>
        <v>#REF!</v>
      </c>
      <c r="R1596" s="76" t="e">
        <f>#REF!+#REF!</f>
        <v>#REF!</v>
      </c>
      <c r="W1596" s="109" t="e">
        <f>(T20D35746[[#This Row],[現金及び預金（億）]]-T20D35746[[#This Row],[負債（億）]])/T20D35746[[#This Row],[総資産]]*100</f>
        <v>#DIV/0!</v>
      </c>
    </row>
    <row r="1597" spans="3:23" x14ac:dyDescent="0.25">
      <c r="C1597" s="71" t="str">
        <f>IFERROR(_xll.RssMarket($A1597,"市場部名称"),"")</f>
        <v/>
      </c>
      <c r="D1597" s="55"/>
      <c r="E1597" s="55" t="str">
        <f>IFERROR(_xll.RssMarket($A1597,"前日比"),"")</f>
        <v/>
      </c>
      <c r="F1597" s="75" t="str">
        <f>IFERROR(_xll.RssMarket($A1597,"時価総額"),"")</f>
        <v/>
      </c>
      <c r="G1597" s="75" t="e">
        <f>T20D35746[[#This Row],[時価総額]]/T20D35746[[#This Row],[現在値]]</f>
        <v>#VALUE!</v>
      </c>
      <c r="H1597" s="20"/>
      <c r="I1597" s="38"/>
      <c r="J1597" s="20"/>
      <c r="K1597" s="33"/>
      <c r="N1597" s="89"/>
      <c r="O1597" s="125" t="e">
        <f>ROUND(
 ((IF(OR(R1597="",R1597&lt;=0),20,R1597)/20)
  *(L1597/15))
 /(IFERROR(IF(H1597&gt;0,H1597,15),15)/15)
 *100,0)</f>
        <v>#REF!</v>
      </c>
      <c r="P1597" s="125" t="e">
        <f>ROUND(((R1597/20)*(L1597/15)*(S1597/15)*(1+W1597/200))/(H1597/15)*100,0)</f>
        <v>#REF!</v>
      </c>
      <c r="Q1597" s="147" t="e">
        <f>T20D35746[[#This Row],[スコア⑤]]/T20D35746[[#This Row],[スコア③]]</f>
        <v>#REF!</v>
      </c>
      <c r="R1597" s="76" t="e">
        <f>#REF!+#REF!</f>
        <v>#REF!</v>
      </c>
      <c r="W1597" s="109" t="e">
        <f>(T20D35746[[#This Row],[現金及び預金（億）]]-T20D35746[[#This Row],[負債（億）]])/T20D35746[[#This Row],[総資産]]*100</f>
        <v>#DIV/0!</v>
      </c>
    </row>
    <row r="1598" spans="3:23" x14ac:dyDescent="0.25">
      <c r="C1598" s="71" t="str">
        <f>IFERROR(_xll.RssMarket($A1598,"市場部名称"),"")</f>
        <v/>
      </c>
      <c r="D1598" s="55"/>
      <c r="E1598" s="55" t="str">
        <f>IFERROR(_xll.RssMarket($A1598,"前日比"),"")</f>
        <v/>
      </c>
      <c r="F1598" s="75" t="str">
        <f>IFERROR(_xll.RssMarket($A1598,"時価総額"),"")</f>
        <v/>
      </c>
      <c r="G1598" s="75" t="e">
        <f>T20D35746[[#This Row],[時価総額]]/T20D35746[[#This Row],[現在値]]</f>
        <v>#VALUE!</v>
      </c>
      <c r="H1598" s="20"/>
      <c r="I1598" s="38"/>
      <c r="J1598" s="20"/>
      <c r="K1598" s="33"/>
      <c r="N1598" s="89"/>
      <c r="O1598" s="125" t="e">
        <f>ROUND(
 ((IF(OR(R1598="",R1598&lt;=0),20,R1598)/20)
  *(L1598/15))
 /(IFERROR(IF(H1598&gt;0,H1598,15),15)/15)
 *100,0)</f>
        <v>#REF!</v>
      </c>
      <c r="P1598" s="125" t="e">
        <f>ROUND(((R1598/20)*(L1598/15)*(S1598/15)*(1+W1598/200))/(H1598/15)*100,0)</f>
        <v>#REF!</v>
      </c>
      <c r="Q1598" s="147" t="e">
        <f>T20D35746[[#This Row],[スコア⑤]]/T20D35746[[#This Row],[スコア③]]</f>
        <v>#REF!</v>
      </c>
      <c r="R1598" s="76" t="e">
        <f>#REF!+#REF!</f>
        <v>#REF!</v>
      </c>
      <c r="W1598" s="109" t="e">
        <f>(T20D35746[[#This Row],[現金及び預金（億）]]-T20D35746[[#This Row],[負債（億）]])/T20D35746[[#This Row],[総資産]]*100</f>
        <v>#DIV/0!</v>
      </c>
    </row>
    <row r="1599" spans="3:23" x14ac:dyDescent="0.25">
      <c r="C1599" s="71" t="str">
        <f>IFERROR(_xll.RssMarket($A1599,"市場部名称"),"")</f>
        <v/>
      </c>
      <c r="D1599" s="55"/>
      <c r="E1599" s="55" t="str">
        <f>IFERROR(_xll.RssMarket($A1599,"前日比"),"")</f>
        <v/>
      </c>
      <c r="F1599" s="75" t="str">
        <f>IFERROR(_xll.RssMarket($A1599,"時価総額"),"")</f>
        <v/>
      </c>
      <c r="G1599" s="75" t="e">
        <f>T20D35746[[#This Row],[時価総額]]/T20D35746[[#This Row],[現在値]]</f>
        <v>#VALUE!</v>
      </c>
      <c r="H1599" s="20"/>
      <c r="I1599" s="38"/>
      <c r="J1599" s="20"/>
      <c r="K1599" s="33"/>
      <c r="N1599" s="89"/>
      <c r="O1599" s="125" t="e">
        <f>ROUND(
 ((IF(OR(R1599="",R1599&lt;=0),20,R1599)/20)
  *(L1599/15))
 /(IFERROR(IF(H1599&gt;0,H1599,15),15)/15)
 *100,0)</f>
        <v>#REF!</v>
      </c>
      <c r="P1599" s="125" t="e">
        <f>ROUND(((R1599/20)*(L1599/15)*(S1599/15)*(1+W1599/200))/(H1599/15)*100,0)</f>
        <v>#REF!</v>
      </c>
      <c r="Q1599" s="147" t="e">
        <f>T20D35746[[#This Row],[スコア⑤]]/T20D35746[[#This Row],[スコア③]]</f>
        <v>#REF!</v>
      </c>
      <c r="R1599" s="76" t="e">
        <f>#REF!+#REF!</f>
        <v>#REF!</v>
      </c>
      <c r="W1599" s="109" t="e">
        <f>(T20D35746[[#This Row],[現金及び預金（億）]]-T20D35746[[#This Row],[負債（億）]])/T20D35746[[#This Row],[総資産]]*100</f>
        <v>#DIV/0!</v>
      </c>
    </row>
    <row r="1600" spans="3:23" x14ac:dyDescent="0.25">
      <c r="C1600" s="71" t="str">
        <f>IFERROR(_xll.RssMarket($A1600,"市場部名称"),"")</f>
        <v/>
      </c>
      <c r="D1600" s="55"/>
      <c r="E1600" s="55" t="str">
        <f>IFERROR(_xll.RssMarket($A1600,"前日比"),"")</f>
        <v/>
      </c>
      <c r="F1600" s="75" t="str">
        <f>IFERROR(_xll.RssMarket($A1600,"時価総額"),"")</f>
        <v/>
      </c>
      <c r="G1600" s="75" t="e">
        <f>T20D35746[[#This Row],[時価総額]]/T20D35746[[#This Row],[現在値]]</f>
        <v>#VALUE!</v>
      </c>
      <c r="H1600" s="20"/>
      <c r="I1600" s="38"/>
      <c r="J1600" s="20"/>
      <c r="K1600" s="33"/>
      <c r="N1600" s="89"/>
      <c r="O1600" s="125" t="e">
        <f>ROUND(
 ((IF(OR(R1600="",R1600&lt;=0),20,R1600)/20)
  *(L1600/15))
 /(IFERROR(IF(H1600&gt;0,H1600,15),15)/15)
 *100,0)</f>
        <v>#REF!</v>
      </c>
      <c r="P1600" s="125" t="e">
        <f>ROUND(((R1600/20)*(L1600/15)*(S1600/15)*(1+W1600/200))/(H1600/15)*100,0)</f>
        <v>#REF!</v>
      </c>
      <c r="Q1600" s="147" t="e">
        <f>T20D35746[[#This Row],[スコア⑤]]/T20D35746[[#This Row],[スコア③]]</f>
        <v>#REF!</v>
      </c>
      <c r="R1600" s="76" t="e">
        <f>#REF!+#REF!</f>
        <v>#REF!</v>
      </c>
      <c r="W1600" s="109" t="e">
        <f>(T20D35746[[#This Row],[現金及び預金（億）]]-T20D35746[[#This Row],[負債（億）]])/T20D35746[[#This Row],[総資産]]*100</f>
        <v>#DIV/0!</v>
      </c>
    </row>
    <row r="1601" spans="3:23" x14ac:dyDescent="0.25">
      <c r="C1601" s="71" t="str">
        <f>IFERROR(_xll.RssMarket($A1601,"市場部名称"),"")</f>
        <v/>
      </c>
      <c r="D1601" s="55"/>
      <c r="E1601" s="55" t="str">
        <f>IFERROR(_xll.RssMarket($A1601,"前日比"),"")</f>
        <v/>
      </c>
      <c r="F1601" s="75" t="str">
        <f>IFERROR(_xll.RssMarket($A1601,"時価総額"),"")</f>
        <v/>
      </c>
      <c r="G1601" s="75" t="e">
        <f>T20D35746[[#This Row],[時価総額]]/T20D35746[[#This Row],[現在値]]</f>
        <v>#VALUE!</v>
      </c>
      <c r="H1601" s="20"/>
      <c r="I1601" s="38"/>
      <c r="J1601" s="20"/>
      <c r="K1601" s="33"/>
      <c r="N1601" s="89"/>
      <c r="O1601" s="125" t="e">
        <f>ROUND(
 ((IF(OR(R1601="",R1601&lt;=0),20,R1601)/20)
  *(L1601/15))
 /(IFERROR(IF(H1601&gt;0,H1601,15),15)/15)
 *100,0)</f>
        <v>#REF!</v>
      </c>
      <c r="P1601" s="125" t="e">
        <f>ROUND(((R1601/20)*(L1601/15)*(S1601/15)*(1+W1601/200))/(H1601/15)*100,0)</f>
        <v>#REF!</v>
      </c>
      <c r="Q1601" s="147" t="e">
        <f>T20D35746[[#This Row],[スコア⑤]]/T20D35746[[#This Row],[スコア③]]</f>
        <v>#REF!</v>
      </c>
      <c r="R1601" s="76" t="e">
        <f>#REF!+#REF!</f>
        <v>#REF!</v>
      </c>
      <c r="W1601" s="109" t="e">
        <f>(T20D35746[[#This Row],[現金及び預金（億）]]-T20D35746[[#This Row],[負債（億）]])/T20D35746[[#This Row],[総資産]]*100</f>
        <v>#DIV/0!</v>
      </c>
    </row>
    <row r="1602" spans="3:23" x14ac:dyDescent="0.25">
      <c r="C1602" s="71" t="str">
        <f>IFERROR(_xll.RssMarket($A1602,"市場部名称"),"")</f>
        <v/>
      </c>
      <c r="D1602" s="55"/>
      <c r="E1602" s="55" t="str">
        <f>IFERROR(_xll.RssMarket($A1602,"前日比"),"")</f>
        <v/>
      </c>
      <c r="F1602" s="75" t="str">
        <f>IFERROR(_xll.RssMarket($A1602,"時価総額"),"")</f>
        <v/>
      </c>
      <c r="G1602" s="75" t="e">
        <f>T20D35746[[#This Row],[時価総額]]/T20D35746[[#This Row],[現在値]]</f>
        <v>#VALUE!</v>
      </c>
      <c r="H1602" s="20"/>
      <c r="I1602" s="38"/>
      <c r="J1602" s="20"/>
      <c r="K1602" s="33"/>
      <c r="N1602" s="89"/>
      <c r="O1602" s="125" t="e">
        <f>ROUND(
 ((IF(OR(R1602="",R1602&lt;=0),20,R1602)/20)
  *(L1602/15))
 /(IFERROR(IF(H1602&gt;0,H1602,15),15)/15)
 *100,0)</f>
        <v>#REF!</v>
      </c>
      <c r="P1602" s="125" t="e">
        <f>ROUND(((R1602/20)*(L1602/15)*(S1602/15)*(1+W1602/200))/(H1602/15)*100,0)</f>
        <v>#REF!</v>
      </c>
      <c r="Q1602" s="147" t="e">
        <f>T20D35746[[#This Row],[スコア⑤]]/T20D35746[[#This Row],[スコア③]]</f>
        <v>#REF!</v>
      </c>
      <c r="R1602" s="76" t="e">
        <f>#REF!+#REF!</f>
        <v>#REF!</v>
      </c>
      <c r="W1602" s="109" t="e">
        <f>(T20D35746[[#This Row],[現金及び預金（億）]]-T20D35746[[#This Row],[負債（億）]])/T20D35746[[#This Row],[総資産]]*100</f>
        <v>#DIV/0!</v>
      </c>
    </row>
    <row r="1603" spans="3:23" x14ac:dyDescent="0.25">
      <c r="C1603" s="71" t="str">
        <f>IFERROR(_xll.RssMarket($A1603,"市場部名称"),"")</f>
        <v/>
      </c>
      <c r="D1603" s="55"/>
      <c r="E1603" s="55" t="str">
        <f>IFERROR(_xll.RssMarket($A1603,"前日比"),"")</f>
        <v/>
      </c>
      <c r="F1603" s="75" t="str">
        <f>IFERROR(_xll.RssMarket($A1603,"時価総額"),"")</f>
        <v/>
      </c>
      <c r="G1603" s="75" t="e">
        <f>T20D35746[[#This Row],[時価総額]]/T20D35746[[#This Row],[現在値]]</f>
        <v>#VALUE!</v>
      </c>
      <c r="H1603" s="20"/>
      <c r="I1603" s="38"/>
      <c r="J1603" s="20"/>
      <c r="K1603" s="33"/>
      <c r="N1603" s="89"/>
      <c r="O1603" s="125" t="e">
        <f>ROUND(
 ((IF(OR(R1603="",R1603&lt;=0),20,R1603)/20)
  *(L1603/15))
 /(IFERROR(IF(H1603&gt;0,H1603,15),15)/15)
 *100,0)</f>
        <v>#REF!</v>
      </c>
      <c r="P1603" s="125" t="e">
        <f>ROUND(((R1603/20)*(L1603/15)*(S1603/15)*(1+W1603/200))/(H1603/15)*100,0)</f>
        <v>#REF!</v>
      </c>
      <c r="Q1603" s="147" t="e">
        <f>T20D35746[[#This Row],[スコア⑤]]/T20D35746[[#This Row],[スコア③]]</f>
        <v>#REF!</v>
      </c>
      <c r="R1603" s="76" t="e">
        <f>#REF!+#REF!</f>
        <v>#REF!</v>
      </c>
      <c r="W1603" s="109" t="e">
        <f>(T20D35746[[#This Row],[現金及び預金（億）]]-T20D35746[[#This Row],[負債（億）]])/T20D35746[[#This Row],[総資産]]*100</f>
        <v>#DIV/0!</v>
      </c>
    </row>
    <row r="1604" spans="3:23" x14ac:dyDescent="0.25">
      <c r="C1604" s="71" t="str">
        <f>IFERROR(_xll.RssMarket($A1604,"市場部名称"),"")</f>
        <v/>
      </c>
      <c r="D1604" s="55"/>
      <c r="E1604" s="55" t="str">
        <f>IFERROR(_xll.RssMarket($A1604,"前日比"),"")</f>
        <v/>
      </c>
      <c r="F1604" s="75" t="str">
        <f>IFERROR(_xll.RssMarket($A1604,"時価総額"),"")</f>
        <v/>
      </c>
      <c r="G1604" s="75" t="e">
        <f>T20D35746[[#This Row],[時価総額]]/T20D35746[[#This Row],[現在値]]</f>
        <v>#VALUE!</v>
      </c>
      <c r="H1604" s="20"/>
      <c r="I1604" s="38"/>
      <c r="J1604" s="20"/>
      <c r="K1604" s="33"/>
      <c r="N1604" s="89"/>
      <c r="O1604" s="125" t="e">
        <f>ROUND(
 ((IF(OR(R1604="",R1604&lt;=0),20,R1604)/20)
  *(L1604/15))
 /(IFERROR(IF(H1604&gt;0,H1604,15),15)/15)
 *100,0)</f>
        <v>#REF!</v>
      </c>
      <c r="P1604" s="125" t="e">
        <f>ROUND(((R1604/20)*(L1604/15)*(S1604/15)*(1+W1604/200))/(H1604/15)*100,0)</f>
        <v>#REF!</v>
      </c>
      <c r="Q1604" s="147" t="e">
        <f>T20D35746[[#This Row],[スコア⑤]]/T20D35746[[#This Row],[スコア③]]</f>
        <v>#REF!</v>
      </c>
      <c r="R1604" s="76" t="e">
        <f>#REF!+#REF!</f>
        <v>#REF!</v>
      </c>
      <c r="W1604" s="109" t="e">
        <f>(T20D35746[[#This Row],[現金及び預金（億）]]-T20D35746[[#This Row],[負債（億）]])/T20D35746[[#This Row],[総資産]]*100</f>
        <v>#DIV/0!</v>
      </c>
    </row>
    <row r="1605" spans="3:23" x14ac:dyDescent="0.25">
      <c r="C1605" s="71" t="str">
        <f>IFERROR(_xll.RssMarket($A1605,"市場部名称"),"")</f>
        <v/>
      </c>
      <c r="D1605" s="55"/>
      <c r="E1605" s="55" t="str">
        <f>IFERROR(_xll.RssMarket($A1605,"前日比"),"")</f>
        <v/>
      </c>
      <c r="F1605" s="75" t="str">
        <f>IFERROR(_xll.RssMarket($A1605,"時価総額"),"")</f>
        <v/>
      </c>
      <c r="G1605" s="75" t="e">
        <f>T20D35746[[#This Row],[時価総額]]/T20D35746[[#This Row],[現在値]]</f>
        <v>#VALUE!</v>
      </c>
      <c r="H1605" s="20"/>
      <c r="I1605" s="38"/>
      <c r="J1605" s="20"/>
      <c r="K1605" s="33"/>
      <c r="N1605" s="89"/>
      <c r="O1605" s="125" t="e">
        <f>ROUND(
 ((IF(OR(R1605="",R1605&lt;=0),20,R1605)/20)
  *(L1605/15))
 /(IFERROR(IF(H1605&gt;0,H1605,15),15)/15)
 *100,0)</f>
        <v>#REF!</v>
      </c>
      <c r="P1605" s="125" t="e">
        <f>ROUND(((R1605/20)*(L1605/15)*(S1605/15)*(1+W1605/200))/(H1605/15)*100,0)</f>
        <v>#REF!</v>
      </c>
      <c r="Q1605" s="147" t="e">
        <f>T20D35746[[#This Row],[スコア⑤]]/T20D35746[[#This Row],[スコア③]]</f>
        <v>#REF!</v>
      </c>
      <c r="R1605" s="76" t="e">
        <f>#REF!+#REF!</f>
        <v>#REF!</v>
      </c>
      <c r="W1605" s="109" t="e">
        <f>(T20D35746[[#This Row],[現金及び預金（億）]]-T20D35746[[#This Row],[負債（億）]])/T20D35746[[#This Row],[総資産]]*100</f>
        <v>#DIV/0!</v>
      </c>
    </row>
    <row r="1606" spans="3:23" x14ac:dyDescent="0.25">
      <c r="C1606" s="71" t="str">
        <f>IFERROR(_xll.RssMarket($A1606,"市場部名称"),"")</f>
        <v/>
      </c>
      <c r="D1606" s="55"/>
      <c r="E1606" s="55" t="str">
        <f>IFERROR(_xll.RssMarket($A1606,"前日比"),"")</f>
        <v/>
      </c>
      <c r="F1606" s="75" t="str">
        <f>IFERROR(_xll.RssMarket($A1606,"時価総額"),"")</f>
        <v/>
      </c>
      <c r="G1606" s="75" t="e">
        <f>T20D35746[[#This Row],[時価総額]]/T20D35746[[#This Row],[現在値]]</f>
        <v>#VALUE!</v>
      </c>
      <c r="H1606" s="20"/>
      <c r="I1606" s="38"/>
      <c r="J1606" s="20"/>
      <c r="K1606" s="33"/>
      <c r="N1606" s="89"/>
      <c r="O1606" s="125" t="e">
        <f>ROUND(
 ((IF(OR(R1606="",R1606&lt;=0),20,R1606)/20)
  *(L1606/15))
 /(IFERROR(IF(H1606&gt;0,H1606,15),15)/15)
 *100,0)</f>
        <v>#REF!</v>
      </c>
      <c r="P1606" s="125" t="e">
        <f>ROUND(((R1606/20)*(L1606/15)*(S1606/15)*(1+W1606/200))/(H1606/15)*100,0)</f>
        <v>#REF!</v>
      </c>
      <c r="Q1606" s="147" t="e">
        <f>T20D35746[[#This Row],[スコア⑤]]/T20D35746[[#This Row],[スコア③]]</f>
        <v>#REF!</v>
      </c>
      <c r="R1606" s="76" t="e">
        <f>#REF!+#REF!</f>
        <v>#REF!</v>
      </c>
      <c r="W1606" s="109" t="e">
        <f>(T20D35746[[#This Row],[現金及び預金（億）]]-T20D35746[[#This Row],[負債（億）]])/T20D35746[[#This Row],[総資産]]*100</f>
        <v>#DIV/0!</v>
      </c>
    </row>
    <row r="1607" spans="3:23" x14ac:dyDescent="0.25">
      <c r="C1607" s="71" t="str">
        <f>IFERROR(_xll.RssMarket($A1607,"市場部名称"),"")</f>
        <v/>
      </c>
      <c r="D1607" s="55"/>
      <c r="E1607" s="55" t="str">
        <f>IFERROR(_xll.RssMarket($A1607,"前日比"),"")</f>
        <v/>
      </c>
      <c r="F1607" s="75" t="str">
        <f>IFERROR(_xll.RssMarket($A1607,"時価総額"),"")</f>
        <v/>
      </c>
      <c r="G1607" s="75" t="e">
        <f>T20D35746[[#This Row],[時価総額]]/T20D35746[[#This Row],[現在値]]</f>
        <v>#VALUE!</v>
      </c>
      <c r="H1607" s="20"/>
      <c r="I1607" s="38"/>
      <c r="J1607" s="20"/>
      <c r="K1607" s="33"/>
      <c r="N1607" s="89"/>
      <c r="O1607" s="125" t="e">
        <f>ROUND(
 ((IF(OR(R1607="",R1607&lt;=0),20,R1607)/20)
  *(L1607/15))
 /(IFERROR(IF(H1607&gt;0,H1607,15),15)/15)
 *100,0)</f>
        <v>#REF!</v>
      </c>
      <c r="P1607" s="125" t="e">
        <f>ROUND(((R1607/20)*(L1607/15)*(S1607/15)*(1+W1607/200))/(H1607/15)*100,0)</f>
        <v>#REF!</v>
      </c>
      <c r="Q1607" s="147" t="e">
        <f>T20D35746[[#This Row],[スコア⑤]]/T20D35746[[#This Row],[スコア③]]</f>
        <v>#REF!</v>
      </c>
      <c r="R1607" s="76" t="e">
        <f>#REF!+#REF!</f>
        <v>#REF!</v>
      </c>
      <c r="W1607" s="109" t="e">
        <f>(T20D35746[[#This Row],[現金及び預金（億）]]-T20D35746[[#This Row],[負債（億）]])/T20D35746[[#This Row],[総資産]]*100</f>
        <v>#DIV/0!</v>
      </c>
    </row>
    <row r="1608" spans="3:23" x14ac:dyDescent="0.25">
      <c r="C1608" s="71" t="str">
        <f>IFERROR(_xll.RssMarket($A1608,"市場部名称"),"")</f>
        <v/>
      </c>
      <c r="D1608" s="55"/>
      <c r="E1608" s="55" t="str">
        <f>IFERROR(_xll.RssMarket($A1608,"前日比"),"")</f>
        <v/>
      </c>
      <c r="F1608" s="75" t="str">
        <f>IFERROR(_xll.RssMarket($A1608,"時価総額"),"")</f>
        <v/>
      </c>
      <c r="G1608" s="75" t="e">
        <f>T20D35746[[#This Row],[時価総額]]/T20D35746[[#This Row],[現在値]]</f>
        <v>#VALUE!</v>
      </c>
      <c r="H1608" s="20"/>
      <c r="I1608" s="38"/>
      <c r="J1608" s="20"/>
      <c r="K1608" s="33"/>
      <c r="N1608" s="89"/>
      <c r="O1608" s="125" t="e">
        <f>ROUND(
 ((IF(OR(R1608="",R1608&lt;=0),20,R1608)/20)
  *(L1608/15))
 /(IFERROR(IF(H1608&gt;0,H1608,15),15)/15)
 *100,0)</f>
        <v>#REF!</v>
      </c>
      <c r="P1608" s="125" t="e">
        <f>ROUND(((R1608/20)*(L1608/15)*(S1608/15)*(1+W1608/200))/(H1608/15)*100,0)</f>
        <v>#REF!</v>
      </c>
      <c r="Q1608" s="147" t="e">
        <f>T20D35746[[#This Row],[スコア⑤]]/T20D35746[[#This Row],[スコア③]]</f>
        <v>#REF!</v>
      </c>
      <c r="R1608" s="76" t="e">
        <f>#REF!+#REF!</f>
        <v>#REF!</v>
      </c>
      <c r="W1608" s="109" t="e">
        <f>(T20D35746[[#This Row],[現金及び預金（億）]]-T20D35746[[#This Row],[負債（億）]])/T20D35746[[#This Row],[総資産]]*100</f>
        <v>#DIV/0!</v>
      </c>
    </row>
    <row r="1609" spans="3:23" x14ac:dyDescent="0.25">
      <c r="C1609" s="71" t="str">
        <f>IFERROR(_xll.RssMarket($A1609,"市場部名称"),"")</f>
        <v/>
      </c>
      <c r="D1609" s="55"/>
      <c r="E1609" s="55" t="str">
        <f>IFERROR(_xll.RssMarket($A1609,"前日比"),"")</f>
        <v/>
      </c>
      <c r="F1609" s="75" t="str">
        <f>IFERROR(_xll.RssMarket($A1609,"時価総額"),"")</f>
        <v/>
      </c>
      <c r="G1609" s="75" t="e">
        <f>T20D35746[[#This Row],[時価総額]]/T20D35746[[#This Row],[現在値]]</f>
        <v>#VALUE!</v>
      </c>
      <c r="H1609" s="20"/>
      <c r="I1609" s="38"/>
      <c r="J1609" s="20"/>
      <c r="K1609" s="33"/>
      <c r="N1609" s="89"/>
      <c r="O1609" s="125" t="e">
        <f>ROUND(
 ((IF(OR(R1609="",R1609&lt;=0),20,R1609)/20)
  *(L1609/15))
 /(IFERROR(IF(H1609&gt;0,H1609,15),15)/15)
 *100,0)</f>
        <v>#REF!</v>
      </c>
      <c r="P1609" s="125" t="e">
        <f>ROUND(((R1609/20)*(L1609/15)*(S1609/15)*(1+W1609/200))/(H1609/15)*100,0)</f>
        <v>#REF!</v>
      </c>
      <c r="Q1609" s="147" t="e">
        <f>T20D35746[[#This Row],[スコア⑤]]/T20D35746[[#This Row],[スコア③]]</f>
        <v>#REF!</v>
      </c>
      <c r="R1609" s="76" t="e">
        <f>#REF!+#REF!</f>
        <v>#REF!</v>
      </c>
      <c r="W1609" s="109" t="e">
        <f>(T20D35746[[#This Row],[現金及び預金（億）]]-T20D35746[[#This Row],[負債（億）]])/T20D35746[[#This Row],[総資産]]*100</f>
        <v>#DIV/0!</v>
      </c>
    </row>
    <row r="1610" spans="3:23" x14ac:dyDescent="0.25">
      <c r="C1610" s="71" t="str">
        <f>IFERROR(_xll.RssMarket($A1610,"市場部名称"),"")</f>
        <v/>
      </c>
      <c r="D1610" s="55"/>
      <c r="E1610" s="55" t="str">
        <f>IFERROR(_xll.RssMarket($A1610,"前日比"),"")</f>
        <v/>
      </c>
      <c r="F1610" s="75" t="str">
        <f>IFERROR(_xll.RssMarket($A1610,"時価総額"),"")</f>
        <v/>
      </c>
      <c r="G1610" s="75" t="e">
        <f>T20D35746[[#This Row],[時価総額]]/T20D35746[[#This Row],[現在値]]</f>
        <v>#VALUE!</v>
      </c>
      <c r="H1610" s="20"/>
      <c r="I1610" s="38"/>
      <c r="J1610" s="20"/>
      <c r="K1610" s="33"/>
      <c r="N1610" s="89"/>
      <c r="O1610" s="125" t="e">
        <f>ROUND(
 ((IF(OR(R1610="",R1610&lt;=0),20,R1610)/20)
  *(L1610/15))
 /(IFERROR(IF(H1610&gt;0,H1610,15),15)/15)
 *100,0)</f>
        <v>#REF!</v>
      </c>
      <c r="P1610" s="125" t="e">
        <f>ROUND(((R1610/20)*(L1610/15)*(S1610/15)*(1+W1610/200))/(H1610/15)*100,0)</f>
        <v>#REF!</v>
      </c>
      <c r="Q1610" s="147" t="e">
        <f>T20D35746[[#This Row],[スコア⑤]]/T20D35746[[#This Row],[スコア③]]</f>
        <v>#REF!</v>
      </c>
      <c r="R1610" s="76" t="e">
        <f>#REF!+#REF!</f>
        <v>#REF!</v>
      </c>
      <c r="W1610" s="109" t="e">
        <f>(T20D35746[[#This Row],[現金及び預金（億）]]-T20D35746[[#This Row],[負債（億）]])/T20D35746[[#This Row],[総資産]]*100</f>
        <v>#DIV/0!</v>
      </c>
    </row>
    <row r="1611" spans="3:23" x14ac:dyDescent="0.25">
      <c r="C1611" s="71" t="str">
        <f>IFERROR(_xll.RssMarket($A1611,"市場部名称"),"")</f>
        <v/>
      </c>
      <c r="D1611" s="55"/>
      <c r="E1611" s="55" t="str">
        <f>IFERROR(_xll.RssMarket($A1611,"前日比"),"")</f>
        <v/>
      </c>
      <c r="F1611" s="75" t="str">
        <f>IFERROR(_xll.RssMarket($A1611,"時価総額"),"")</f>
        <v/>
      </c>
      <c r="G1611" s="75" t="e">
        <f>T20D35746[[#This Row],[時価総額]]/T20D35746[[#This Row],[現在値]]</f>
        <v>#VALUE!</v>
      </c>
      <c r="H1611" s="20"/>
      <c r="I1611" s="38"/>
      <c r="J1611" s="20"/>
      <c r="K1611" s="33"/>
      <c r="N1611" s="89"/>
      <c r="O1611" s="125" t="e">
        <f>ROUND(
 ((IF(OR(R1611="",R1611&lt;=0),20,R1611)/20)
  *(L1611/15))
 /(IFERROR(IF(H1611&gt;0,H1611,15),15)/15)
 *100,0)</f>
        <v>#REF!</v>
      </c>
      <c r="P1611" s="125" t="e">
        <f>ROUND(((R1611/20)*(L1611/15)*(S1611/15)*(1+W1611/200))/(H1611/15)*100,0)</f>
        <v>#REF!</v>
      </c>
      <c r="Q1611" s="147" t="e">
        <f>T20D35746[[#This Row],[スコア⑤]]/T20D35746[[#This Row],[スコア③]]</f>
        <v>#REF!</v>
      </c>
      <c r="R1611" s="76" t="e">
        <f>#REF!+#REF!</f>
        <v>#REF!</v>
      </c>
      <c r="W1611" s="109" t="e">
        <f>(T20D35746[[#This Row],[現金及び預金（億）]]-T20D35746[[#This Row],[負債（億）]])/T20D35746[[#This Row],[総資産]]*100</f>
        <v>#DIV/0!</v>
      </c>
    </row>
    <row r="1612" spans="3:23" x14ac:dyDescent="0.25">
      <c r="C1612" s="71" t="str">
        <f>IFERROR(_xll.RssMarket($A1612,"市場部名称"),"")</f>
        <v/>
      </c>
      <c r="D1612" s="55"/>
      <c r="E1612" s="55" t="str">
        <f>IFERROR(_xll.RssMarket($A1612,"前日比"),"")</f>
        <v/>
      </c>
      <c r="F1612" s="75" t="str">
        <f>IFERROR(_xll.RssMarket($A1612,"時価総額"),"")</f>
        <v/>
      </c>
      <c r="G1612" s="75" t="e">
        <f>T20D35746[[#This Row],[時価総額]]/T20D35746[[#This Row],[現在値]]</f>
        <v>#VALUE!</v>
      </c>
      <c r="H1612" s="20"/>
      <c r="I1612" s="38"/>
      <c r="J1612" s="20"/>
      <c r="K1612" s="33"/>
      <c r="N1612" s="89"/>
      <c r="O1612" s="125" t="e">
        <f>ROUND(
 ((IF(OR(R1612="",R1612&lt;=0),20,R1612)/20)
  *(L1612/15))
 /(IFERROR(IF(H1612&gt;0,H1612,15),15)/15)
 *100,0)</f>
        <v>#REF!</v>
      </c>
      <c r="P1612" s="125" t="e">
        <f>ROUND(((R1612/20)*(L1612/15)*(S1612/15)*(1+W1612/200))/(H1612/15)*100,0)</f>
        <v>#REF!</v>
      </c>
      <c r="Q1612" s="147" t="e">
        <f>T20D35746[[#This Row],[スコア⑤]]/T20D35746[[#This Row],[スコア③]]</f>
        <v>#REF!</v>
      </c>
      <c r="R1612" s="76" t="e">
        <f>#REF!+#REF!</f>
        <v>#REF!</v>
      </c>
      <c r="W1612" s="109" t="e">
        <f>(T20D35746[[#This Row],[現金及び預金（億）]]-T20D35746[[#This Row],[負債（億）]])/T20D35746[[#This Row],[総資産]]*100</f>
        <v>#DIV/0!</v>
      </c>
    </row>
    <row r="1613" spans="3:23" x14ac:dyDescent="0.25">
      <c r="C1613" s="71" t="str">
        <f>IFERROR(_xll.RssMarket($A1613,"市場部名称"),"")</f>
        <v/>
      </c>
      <c r="D1613" s="55"/>
      <c r="E1613" s="55" t="str">
        <f>IFERROR(_xll.RssMarket($A1613,"前日比"),"")</f>
        <v/>
      </c>
      <c r="F1613" s="75" t="str">
        <f>IFERROR(_xll.RssMarket($A1613,"時価総額"),"")</f>
        <v/>
      </c>
      <c r="G1613" s="75" t="e">
        <f>T20D35746[[#This Row],[時価総額]]/T20D35746[[#This Row],[現在値]]</f>
        <v>#VALUE!</v>
      </c>
      <c r="H1613" s="20"/>
      <c r="I1613" s="38"/>
      <c r="J1613" s="20"/>
      <c r="K1613" s="33"/>
      <c r="N1613" s="89"/>
      <c r="O1613" s="125" t="e">
        <f>ROUND(
 ((IF(OR(R1613="",R1613&lt;=0),20,R1613)/20)
  *(L1613/15))
 /(IFERROR(IF(H1613&gt;0,H1613,15),15)/15)
 *100,0)</f>
        <v>#REF!</v>
      </c>
      <c r="P1613" s="125" t="e">
        <f>ROUND(((R1613/20)*(L1613/15)*(S1613/15)*(1+W1613/200))/(H1613/15)*100,0)</f>
        <v>#REF!</v>
      </c>
      <c r="Q1613" s="147" t="e">
        <f>T20D35746[[#This Row],[スコア⑤]]/T20D35746[[#This Row],[スコア③]]</f>
        <v>#REF!</v>
      </c>
      <c r="R1613" s="76" t="e">
        <f>#REF!+#REF!</f>
        <v>#REF!</v>
      </c>
      <c r="W1613" s="109" t="e">
        <f>(T20D35746[[#This Row],[現金及び預金（億）]]-T20D35746[[#This Row],[負債（億）]])/T20D35746[[#This Row],[総資産]]*100</f>
        <v>#DIV/0!</v>
      </c>
    </row>
    <row r="1614" spans="3:23" x14ac:dyDescent="0.25">
      <c r="C1614" s="71" t="str">
        <f>IFERROR(_xll.RssMarket($A1614,"市場部名称"),"")</f>
        <v/>
      </c>
      <c r="D1614" s="55"/>
      <c r="E1614" s="55" t="str">
        <f>IFERROR(_xll.RssMarket($A1614,"前日比"),"")</f>
        <v/>
      </c>
      <c r="F1614" s="75" t="str">
        <f>IFERROR(_xll.RssMarket($A1614,"時価総額"),"")</f>
        <v/>
      </c>
      <c r="G1614" s="75" t="e">
        <f>T20D35746[[#This Row],[時価総額]]/T20D35746[[#This Row],[現在値]]</f>
        <v>#VALUE!</v>
      </c>
      <c r="H1614" s="20"/>
      <c r="I1614" s="38"/>
      <c r="J1614" s="20"/>
      <c r="K1614" s="33"/>
      <c r="N1614" s="89"/>
      <c r="O1614" s="125" t="e">
        <f>ROUND(
 ((IF(OR(R1614="",R1614&lt;=0),20,R1614)/20)
  *(L1614/15))
 /(IFERROR(IF(H1614&gt;0,H1614,15),15)/15)
 *100,0)</f>
        <v>#REF!</v>
      </c>
      <c r="P1614" s="125" t="e">
        <f>ROUND(((R1614/20)*(L1614/15)*(S1614/15)*(1+W1614/200))/(H1614/15)*100,0)</f>
        <v>#REF!</v>
      </c>
      <c r="Q1614" s="147" t="e">
        <f>T20D35746[[#This Row],[スコア⑤]]/T20D35746[[#This Row],[スコア③]]</f>
        <v>#REF!</v>
      </c>
      <c r="R1614" s="76" t="e">
        <f>#REF!+#REF!</f>
        <v>#REF!</v>
      </c>
      <c r="W1614" s="109" t="e">
        <f>(T20D35746[[#This Row],[現金及び預金（億）]]-T20D35746[[#This Row],[負債（億）]])/T20D35746[[#This Row],[総資産]]*100</f>
        <v>#DIV/0!</v>
      </c>
    </row>
    <row r="1615" spans="3:23" x14ac:dyDescent="0.25">
      <c r="C1615" s="71" t="str">
        <f>IFERROR(_xll.RssMarket($A1615,"市場部名称"),"")</f>
        <v/>
      </c>
      <c r="D1615" s="55"/>
      <c r="E1615" s="55" t="str">
        <f>IFERROR(_xll.RssMarket($A1615,"前日比"),"")</f>
        <v/>
      </c>
      <c r="F1615" s="75" t="str">
        <f>IFERROR(_xll.RssMarket($A1615,"時価総額"),"")</f>
        <v/>
      </c>
      <c r="G1615" s="75" t="e">
        <f>T20D35746[[#This Row],[時価総額]]/T20D35746[[#This Row],[現在値]]</f>
        <v>#VALUE!</v>
      </c>
      <c r="H1615" s="20"/>
      <c r="I1615" s="38"/>
      <c r="J1615" s="20"/>
      <c r="K1615" s="33"/>
      <c r="N1615" s="89"/>
      <c r="O1615" s="125" t="e">
        <f>ROUND(
 ((IF(OR(R1615="",R1615&lt;=0),20,R1615)/20)
  *(L1615/15))
 /(IFERROR(IF(H1615&gt;0,H1615,15),15)/15)
 *100,0)</f>
        <v>#REF!</v>
      </c>
      <c r="P1615" s="125" t="e">
        <f>ROUND(((R1615/20)*(L1615/15)*(S1615/15)*(1+W1615/200))/(H1615/15)*100,0)</f>
        <v>#REF!</v>
      </c>
      <c r="Q1615" s="147" t="e">
        <f>T20D35746[[#This Row],[スコア⑤]]/T20D35746[[#This Row],[スコア③]]</f>
        <v>#REF!</v>
      </c>
      <c r="R1615" s="76" t="e">
        <f>#REF!+#REF!</f>
        <v>#REF!</v>
      </c>
      <c r="W1615" s="109" t="e">
        <f>(T20D35746[[#This Row],[現金及び預金（億）]]-T20D35746[[#This Row],[負債（億）]])/T20D35746[[#This Row],[総資産]]*100</f>
        <v>#DIV/0!</v>
      </c>
    </row>
    <row r="1616" spans="3:23" x14ac:dyDescent="0.25">
      <c r="C1616" s="71" t="str">
        <f>IFERROR(_xll.RssMarket($A1616,"市場部名称"),"")</f>
        <v/>
      </c>
      <c r="D1616" s="55"/>
      <c r="E1616" s="55" t="str">
        <f>IFERROR(_xll.RssMarket($A1616,"前日比"),"")</f>
        <v/>
      </c>
      <c r="F1616" s="75" t="str">
        <f>IFERROR(_xll.RssMarket($A1616,"時価総額"),"")</f>
        <v/>
      </c>
      <c r="G1616" s="75" t="e">
        <f>T20D35746[[#This Row],[時価総額]]/T20D35746[[#This Row],[現在値]]</f>
        <v>#VALUE!</v>
      </c>
      <c r="H1616" s="20"/>
      <c r="I1616" s="38"/>
      <c r="J1616" s="20"/>
      <c r="K1616" s="33"/>
      <c r="N1616" s="89"/>
      <c r="O1616" s="125" t="e">
        <f>ROUND(
 ((IF(OR(R1616="",R1616&lt;=0),20,R1616)/20)
  *(L1616/15))
 /(IFERROR(IF(H1616&gt;0,H1616,15),15)/15)
 *100,0)</f>
        <v>#REF!</v>
      </c>
      <c r="P1616" s="125" t="e">
        <f>ROUND(((R1616/20)*(L1616/15)*(S1616/15)*(1+W1616/200))/(H1616/15)*100,0)</f>
        <v>#REF!</v>
      </c>
      <c r="Q1616" s="147" t="e">
        <f>T20D35746[[#This Row],[スコア⑤]]/T20D35746[[#This Row],[スコア③]]</f>
        <v>#REF!</v>
      </c>
      <c r="R1616" s="76" t="e">
        <f>#REF!+#REF!</f>
        <v>#REF!</v>
      </c>
      <c r="W1616" s="109" t="e">
        <f>(T20D35746[[#This Row],[現金及び預金（億）]]-T20D35746[[#This Row],[負債（億）]])/T20D35746[[#This Row],[総資産]]*100</f>
        <v>#DIV/0!</v>
      </c>
    </row>
    <row r="1617" spans="3:23" x14ac:dyDescent="0.25">
      <c r="C1617" s="71" t="str">
        <f>IFERROR(_xll.RssMarket($A1617,"市場部名称"),"")</f>
        <v/>
      </c>
      <c r="D1617" s="55"/>
      <c r="E1617" s="55" t="str">
        <f>IFERROR(_xll.RssMarket($A1617,"前日比"),"")</f>
        <v/>
      </c>
      <c r="F1617" s="75" t="str">
        <f>IFERROR(_xll.RssMarket($A1617,"時価総額"),"")</f>
        <v/>
      </c>
      <c r="G1617" s="75" t="e">
        <f>T20D35746[[#This Row],[時価総額]]/T20D35746[[#This Row],[現在値]]</f>
        <v>#VALUE!</v>
      </c>
      <c r="H1617" s="20"/>
      <c r="I1617" s="38"/>
      <c r="J1617" s="20"/>
      <c r="K1617" s="33"/>
      <c r="N1617" s="89"/>
      <c r="O1617" s="125" t="e">
        <f>ROUND(
 ((IF(OR(R1617="",R1617&lt;=0),20,R1617)/20)
  *(L1617/15))
 /(IFERROR(IF(H1617&gt;0,H1617,15),15)/15)
 *100,0)</f>
        <v>#REF!</v>
      </c>
      <c r="P1617" s="125" t="e">
        <f>ROUND(((R1617/20)*(L1617/15)*(S1617/15)*(1+W1617/200))/(H1617/15)*100,0)</f>
        <v>#REF!</v>
      </c>
      <c r="Q1617" s="147" t="e">
        <f>T20D35746[[#This Row],[スコア⑤]]/T20D35746[[#This Row],[スコア③]]</f>
        <v>#REF!</v>
      </c>
      <c r="R1617" s="76" t="e">
        <f>#REF!+#REF!</f>
        <v>#REF!</v>
      </c>
      <c r="W1617" s="109" t="e">
        <f>(T20D35746[[#This Row],[現金及び預金（億）]]-T20D35746[[#This Row],[負債（億）]])/T20D35746[[#This Row],[総資産]]*100</f>
        <v>#DIV/0!</v>
      </c>
    </row>
    <row r="1618" spans="3:23" x14ac:dyDescent="0.25">
      <c r="C1618" s="71" t="str">
        <f>IFERROR(_xll.RssMarket($A1618,"市場部名称"),"")</f>
        <v/>
      </c>
      <c r="D1618" s="55"/>
      <c r="E1618" s="55" t="str">
        <f>IFERROR(_xll.RssMarket($A1618,"前日比"),"")</f>
        <v/>
      </c>
      <c r="F1618" s="75" t="str">
        <f>IFERROR(_xll.RssMarket($A1618,"時価総額"),"")</f>
        <v/>
      </c>
      <c r="G1618" s="75" t="e">
        <f>T20D35746[[#This Row],[時価総額]]/T20D35746[[#This Row],[現在値]]</f>
        <v>#VALUE!</v>
      </c>
      <c r="H1618" s="20"/>
      <c r="I1618" s="38"/>
      <c r="J1618" s="20"/>
      <c r="K1618" s="33"/>
      <c r="N1618" s="89"/>
      <c r="O1618" s="125" t="e">
        <f>ROUND(
 ((IF(OR(R1618="",R1618&lt;=0),20,R1618)/20)
  *(L1618/15))
 /(IFERROR(IF(H1618&gt;0,H1618,15),15)/15)
 *100,0)</f>
        <v>#REF!</v>
      </c>
      <c r="P1618" s="125" t="e">
        <f>ROUND(((R1618/20)*(L1618/15)*(S1618/15)*(1+W1618/200))/(H1618/15)*100,0)</f>
        <v>#REF!</v>
      </c>
      <c r="Q1618" s="147" t="e">
        <f>T20D35746[[#This Row],[スコア⑤]]/T20D35746[[#This Row],[スコア③]]</f>
        <v>#REF!</v>
      </c>
      <c r="R1618" s="76" t="e">
        <f>#REF!+#REF!</f>
        <v>#REF!</v>
      </c>
      <c r="W1618" s="109" t="e">
        <f>(T20D35746[[#This Row],[現金及び預金（億）]]-T20D35746[[#This Row],[負債（億）]])/T20D35746[[#This Row],[総資産]]*100</f>
        <v>#DIV/0!</v>
      </c>
    </row>
    <row r="1619" spans="3:23" x14ac:dyDescent="0.25">
      <c r="C1619" s="71" t="str">
        <f>IFERROR(_xll.RssMarket($A1619,"市場部名称"),"")</f>
        <v/>
      </c>
      <c r="D1619" s="55"/>
      <c r="E1619" s="55" t="str">
        <f>IFERROR(_xll.RssMarket($A1619,"前日比"),"")</f>
        <v/>
      </c>
      <c r="F1619" s="75" t="str">
        <f>IFERROR(_xll.RssMarket($A1619,"時価総額"),"")</f>
        <v/>
      </c>
      <c r="G1619" s="75" t="e">
        <f>T20D35746[[#This Row],[時価総額]]/T20D35746[[#This Row],[現在値]]</f>
        <v>#VALUE!</v>
      </c>
      <c r="H1619" s="20"/>
      <c r="I1619" s="38"/>
      <c r="J1619" s="20"/>
      <c r="K1619" s="33"/>
      <c r="N1619" s="89"/>
      <c r="O1619" s="125" t="e">
        <f>ROUND(
 ((IF(OR(R1619="",R1619&lt;=0),20,R1619)/20)
  *(L1619/15))
 /(IFERROR(IF(H1619&gt;0,H1619,15),15)/15)
 *100,0)</f>
        <v>#REF!</v>
      </c>
      <c r="P1619" s="125" t="e">
        <f>ROUND(((R1619/20)*(L1619/15)*(S1619/15)*(1+W1619/200))/(H1619/15)*100,0)</f>
        <v>#REF!</v>
      </c>
      <c r="Q1619" s="147" t="e">
        <f>T20D35746[[#This Row],[スコア⑤]]/T20D35746[[#This Row],[スコア③]]</f>
        <v>#REF!</v>
      </c>
      <c r="R1619" s="76" t="e">
        <f>#REF!+#REF!</f>
        <v>#REF!</v>
      </c>
      <c r="W1619" s="109" t="e">
        <f>(T20D35746[[#This Row],[現金及び預金（億）]]-T20D35746[[#This Row],[負債（億）]])/T20D35746[[#This Row],[総資産]]*100</f>
        <v>#DIV/0!</v>
      </c>
    </row>
    <row r="1620" spans="3:23" x14ac:dyDescent="0.25">
      <c r="C1620" s="71" t="str">
        <f>IFERROR(_xll.RssMarket($A1620,"市場部名称"),"")</f>
        <v/>
      </c>
      <c r="D1620" s="55"/>
      <c r="E1620" s="55" t="str">
        <f>IFERROR(_xll.RssMarket($A1620,"前日比"),"")</f>
        <v/>
      </c>
      <c r="F1620" s="75" t="str">
        <f>IFERROR(_xll.RssMarket($A1620,"時価総額"),"")</f>
        <v/>
      </c>
      <c r="G1620" s="75" t="e">
        <f>T20D35746[[#This Row],[時価総額]]/T20D35746[[#This Row],[現在値]]</f>
        <v>#VALUE!</v>
      </c>
      <c r="H1620" s="20"/>
      <c r="I1620" s="38"/>
      <c r="J1620" s="20"/>
      <c r="K1620" s="33"/>
      <c r="N1620" s="89"/>
      <c r="O1620" s="125" t="e">
        <f>ROUND(
 ((IF(OR(R1620="",R1620&lt;=0),20,R1620)/20)
  *(L1620/15))
 /(IFERROR(IF(H1620&gt;0,H1620,15),15)/15)
 *100,0)</f>
        <v>#REF!</v>
      </c>
      <c r="P1620" s="125" t="e">
        <f>ROUND(((R1620/20)*(L1620/15)*(S1620/15)*(1+W1620/200))/(H1620/15)*100,0)</f>
        <v>#REF!</v>
      </c>
      <c r="Q1620" s="147" t="e">
        <f>T20D35746[[#This Row],[スコア⑤]]/T20D35746[[#This Row],[スコア③]]</f>
        <v>#REF!</v>
      </c>
      <c r="R1620" s="76" t="e">
        <f>#REF!+#REF!</f>
        <v>#REF!</v>
      </c>
      <c r="W1620" s="109" t="e">
        <f>(T20D35746[[#This Row],[現金及び預金（億）]]-T20D35746[[#This Row],[負債（億）]])/T20D35746[[#This Row],[総資産]]*100</f>
        <v>#DIV/0!</v>
      </c>
    </row>
    <row r="1621" spans="3:23" x14ac:dyDescent="0.25">
      <c r="C1621" s="71" t="str">
        <f>IFERROR(_xll.RssMarket($A1621,"市場部名称"),"")</f>
        <v/>
      </c>
      <c r="D1621" s="55"/>
      <c r="E1621" s="55" t="str">
        <f>IFERROR(_xll.RssMarket($A1621,"前日比"),"")</f>
        <v/>
      </c>
      <c r="F1621" s="75" t="str">
        <f>IFERROR(_xll.RssMarket($A1621,"時価総額"),"")</f>
        <v/>
      </c>
      <c r="G1621" s="75" t="e">
        <f>T20D35746[[#This Row],[時価総額]]/T20D35746[[#This Row],[現在値]]</f>
        <v>#VALUE!</v>
      </c>
      <c r="H1621" s="20"/>
      <c r="I1621" s="38"/>
      <c r="J1621" s="20"/>
      <c r="K1621" s="33"/>
      <c r="N1621" s="89"/>
      <c r="O1621" s="125" t="e">
        <f>ROUND(
 ((IF(OR(R1621="",R1621&lt;=0),20,R1621)/20)
  *(L1621/15))
 /(IFERROR(IF(H1621&gt;0,H1621,15),15)/15)
 *100,0)</f>
        <v>#REF!</v>
      </c>
      <c r="P1621" s="125" t="e">
        <f>ROUND(((R1621/20)*(L1621/15)*(S1621/15)*(1+W1621/200))/(H1621/15)*100,0)</f>
        <v>#REF!</v>
      </c>
      <c r="Q1621" s="147" t="e">
        <f>T20D35746[[#This Row],[スコア⑤]]/T20D35746[[#This Row],[スコア③]]</f>
        <v>#REF!</v>
      </c>
      <c r="R1621" s="76" t="e">
        <f>#REF!+#REF!</f>
        <v>#REF!</v>
      </c>
      <c r="W1621" s="109" t="e">
        <f>(T20D35746[[#This Row],[現金及び預金（億）]]-T20D35746[[#This Row],[負債（億）]])/T20D35746[[#This Row],[総資産]]*100</f>
        <v>#DIV/0!</v>
      </c>
    </row>
    <row r="1622" spans="3:23" x14ac:dyDescent="0.25">
      <c r="C1622" s="71" t="str">
        <f>IFERROR(_xll.RssMarket($A1622,"市場部名称"),"")</f>
        <v/>
      </c>
      <c r="D1622" s="55"/>
      <c r="E1622" s="55" t="str">
        <f>IFERROR(_xll.RssMarket($A1622,"前日比"),"")</f>
        <v/>
      </c>
      <c r="F1622" s="75" t="str">
        <f>IFERROR(_xll.RssMarket($A1622,"時価総額"),"")</f>
        <v/>
      </c>
      <c r="G1622" s="75" t="e">
        <f>T20D35746[[#This Row],[時価総額]]/T20D35746[[#This Row],[現在値]]</f>
        <v>#VALUE!</v>
      </c>
      <c r="H1622" s="20"/>
      <c r="I1622" s="38"/>
      <c r="J1622" s="20"/>
      <c r="K1622" s="33"/>
      <c r="N1622" s="89"/>
      <c r="O1622" s="125" t="e">
        <f>ROUND(
 ((IF(OR(R1622="",R1622&lt;=0),20,R1622)/20)
  *(L1622/15))
 /(IFERROR(IF(H1622&gt;0,H1622,15),15)/15)
 *100,0)</f>
        <v>#REF!</v>
      </c>
      <c r="P1622" s="125" t="e">
        <f>ROUND(((R1622/20)*(L1622/15)*(S1622/15)*(1+W1622/200))/(H1622/15)*100,0)</f>
        <v>#REF!</v>
      </c>
      <c r="Q1622" s="147" t="e">
        <f>T20D35746[[#This Row],[スコア⑤]]/T20D35746[[#This Row],[スコア③]]</f>
        <v>#REF!</v>
      </c>
      <c r="R1622" s="76" t="e">
        <f>#REF!+#REF!</f>
        <v>#REF!</v>
      </c>
      <c r="W1622" s="109" t="e">
        <f>(T20D35746[[#This Row],[現金及び預金（億）]]-T20D35746[[#This Row],[負債（億）]])/T20D35746[[#This Row],[総資産]]*100</f>
        <v>#DIV/0!</v>
      </c>
    </row>
    <row r="1623" spans="3:23" x14ac:dyDescent="0.25">
      <c r="C1623" s="71" t="str">
        <f>IFERROR(_xll.RssMarket($A1623,"市場部名称"),"")</f>
        <v/>
      </c>
      <c r="D1623" s="55"/>
      <c r="E1623" s="55" t="str">
        <f>IFERROR(_xll.RssMarket($A1623,"前日比"),"")</f>
        <v/>
      </c>
      <c r="F1623" s="75" t="str">
        <f>IFERROR(_xll.RssMarket($A1623,"時価総額"),"")</f>
        <v/>
      </c>
      <c r="G1623" s="75" t="e">
        <f>T20D35746[[#This Row],[時価総額]]/T20D35746[[#This Row],[現在値]]</f>
        <v>#VALUE!</v>
      </c>
      <c r="H1623" s="20"/>
      <c r="I1623" s="38"/>
      <c r="J1623" s="20"/>
      <c r="K1623" s="33"/>
      <c r="N1623" s="89"/>
      <c r="O1623" s="125" t="e">
        <f>ROUND(
 ((IF(OR(R1623="",R1623&lt;=0),20,R1623)/20)
  *(L1623/15))
 /(IFERROR(IF(H1623&gt;0,H1623,15),15)/15)
 *100,0)</f>
        <v>#REF!</v>
      </c>
      <c r="P1623" s="125" t="e">
        <f>ROUND(((R1623/20)*(L1623/15)*(S1623/15)*(1+W1623/200))/(H1623/15)*100,0)</f>
        <v>#REF!</v>
      </c>
      <c r="Q1623" s="147" t="e">
        <f>T20D35746[[#This Row],[スコア⑤]]/T20D35746[[#This Row],[スコア③]]</f>
        <v>#REF!</v>
      </c>
      <c r="R1623" s="76" t="e">
        <f>#REF!+#REF!</f>
        <v>#REF!</v>
      </c>
      <c r="W1623" s="109" t="e">
        <f>(T20D35746[[#This Row],[現金及び預金（億）]]-T20D35746[[#This Row],[負債（億）]])/T20D35746[[#This Row],[総資産]]*100</f>
        <v>#DIV/0!</v>
      </c>
    </row>
    <row r="1624" spans="3:23" x14ac:dyDescent="0.25">
      <c r="C1624" s="71" t="str">
        <f>IFERROR(_xll.RssMarket($A1624,"市場部名称"),"")</f>
        <v/>
      </c>
      <c r="D1624" s="55"/>
      <c r="E1624" s="55" t="str">
        <f>IFERROR(_xll.RssMarket($A1624,"前日比"),"")</f>
        <v/>
      </c>
      <c r="F1624" s="75" t="str">
        <f>IFERROR(_xll.RssMarket($A1624,"時価総額"),"")</f>
        <v/>
      </c>
      <c r="G1624" s="75" t="e">
        <f>T20D35746[[#This Row],[時価総額]]/T20D35746[[#This Row],[現在値]]</f>
        <v>#VALUE!</v>
      </c>
      <c r="H1624" s="20"/>
      <c r="I1624" s="38"/>
      <c r="J1624" s="20"/>
      <c r="K1624" s="33"/>
      <c r="N1624" s="89"/>
      <c r="O1624" s="125" t="e">
        <f>ROUND(
 ((IF(OR(R1624="",R1624&lt;=0),20,R1624)/20)
  *(L1624/15))
 /(IFERROR(IF(H1624&gt;0,H1624,15),15)/15)
 *100,0)</f>
        <v>#REF!</v>
      </c>
      <c r="P1624" s="125" t="e">
        <f>ROUND(((R1624/20)*(L1624/15)*(S1624/15)*(1+W1624/200))/(H1624/15)*100,0)</f>
        <v>#REF!</v>
      </c>
      <c r="Q1624" s="147" t="e">
        <f>T20D35746[[#This Row],[スコア⑤]]/T20D35746[[#This Row],[スコア③]]</f>
        <v>#REF!</v>
      </c>
      <c r="R1624" s="76" t="e">
        <f>#REF!+#REF!</f>
        <v>#REF!</v>
      </c>
      <c r="W1624" s="109" t="e">
        <f>(T20D35746[[#This Row],[現金及び預金（億）]]-T20D35746[[#This Row],[負債（億）]])/T20D35746[[#This Row],[総資産]]*100</f>
        <v>#DIV/0!</v>
      </c>
    </row>
    <row r="1625" spans="3:23" x14ac:dyDescent="0.25">
      <c r="C1625" s="71" t="str">
        <f>IFERROR(_xll.RssMarket($A1625,"市場部名称"),"")</f>
        <v/>
      </c>
      <c r="D1625" s="55"/>
      <c r="E1625" s="55" t="str">
        <f>IFERROR(_xll.RssMarket($A1625,"前日比"),"")</f>
        <v/>
      </c>
      <c r="F1625" s="75" t="str">
        <f>IFERROR(_xll.RssMarket($A1625,"時価総額"),"")</f>
        <v/>
      </c>
      <c r="G1625" s="75" t="e">
        <f>T20D35746[[#This Row],[時価総額]]/T20D35746[[#This Row],[現在値]]</f>
        <v>#VALUE!</v>
      </c>
      <c r="H1625" s="20"/>
      <c r="I1625" s="38"/>
      <c r="J1625" s="20"/>
      <c r="K1625" s="33"/>
      <c r="N1625" s="89"/>
      <c r="O1625" s="125" t="e">
        <f>ROUND(
 ((IF(OR(R1625="",R1625&lt;=0),20,R1625)/20)
  *(L1625/15))
 /(IFERROR(IF(H1625&gt;0,H1625,15),15)/15)
 *100,0)</f>
        <v>#REF!</v>
      </c>
      <c r="P1625" s="125" t="e">
        <f>ROUND(((R1625/20)*(L1625/15)*(S1625/15)*(1+W1625/200))/(H1625/15)*100,0)</f>
        <v>#REF!</v>
      </c>
      <c r="Q1625" s="147" t="e">
        <f>T20D35746[[#This Row],[スコア⑤]]/T20D35746[[#This Row],[スコア③]]</f>
        <v>#REF!</v>
      </c>
      <c r="R1625" s="76" t="e">
        <f>#REF!+#REF!</f>
        <v>#REF!</v>
      </c>
      <c r="W1625" s="109" t="e">
        <f>(T20D35746[[#This Row],[現金及び預金（億）]]-T20D35746[[#This Row],[負債（億）]])/T20D35746[[#This Row],[総資産]]*100</f>
        <v>#DIV/0!</v>
      </c>
    </row>
    <row r="1626" spans="3:23" x14ac:dyDescent="0.25">
      <c r="C1626" s="71" t="str">
        <f>IFERROR(_xll.RssMarket($A1626,"市場部名称"),"")</f>
        <v/>
      </c>
      <c r="D1626" s="55"/>
      <c r="E1626" s="55" t="str">
        <f>IFERROR(_xll.RssMarket($A1626,"前日比"),"")</f>
        <v/>
      </c>
      <c r="F1626" s="75" t="str">
        <f>IFERROR(_xll.RssMarket($A1626,"時価総額"),"")</f>
        <v/>
      </c>
      <c r="G1626" s="75" t="e">
        <f>T20D35746[[#This Row],[時価総額]]/T20D35746[[#This Row],[現在値]]</f>
        <v>#VALUE!</v>
      </c>
      <c r="H1626" s="20"/>
      <c r="I1626" s="38"/>
      <c r="J1626" s="20"/>
      <c r="K1626" s="33"/>
      <c r="N1626" s="89"/>
      <c r="O1626" s="125" t="e">
        <f>ROUND(
 ((IF(OR(R1626="",R1626&lt;=0),20,R1626)/20)
  *(L1626/15))
 /(IFERROR(IF(H1626&gt;0,H1626,15),15)/15)
 *100,0)</f>
        <v>#REF!</v>
      </c>
      <c r="P1626" s="125" t="e">
        <f>ROUND(((R1626/20)*(L1626/15)*(S1626/15)*(1+W1626/200))/(H1626/15)*100,0)</f>
        <v>#REF!</v>
      </c>
      <c r="Q1626" s="147" t="e">
        <f>T20D35746[[#This Row],[スコア⑤]]/T20D35746[[#This Row],[スコア③]]</f>
        <v>#REF!</v>
      </c>
      <c r="R1626" s="76" t="e">
        <f>#REF!+#REF!</f>
        <v>#REF!</v>
      </c>
      <c r="W1626" s="109" t="e">
        <f>(T20D35746[[#This Row],[現金及び預金（億）]]-T20D35746[[#This Row],[負債（億）]])/T20D35746[[#This Row],[総資産]]*100</f>
        <v>#DIV/0!</v>
      </c>
    </row>
    <row r="1627" spans="3:23" x14ac:dyDescent="0.25">
      <c r="C1627" s="71" t="str">
        <f>IFERROR(_xll.RssMarket($A1627,"市場部名称"),"")</f>
        <v/>
      </c>
      <c r="D1627" s="55"/>
      <c r="E1627" s="55" t="str">
        <f>IFERROR(_xll.RssMarket($A1627,"前日比"),"")</f>
        <v/>
      </c>
      <c r="F1627" s="75" t="str">
        <f>IFERROR(_xll.RssMarket($A1627,"時価総額"),"")</f>
        <v/>
      </c>
      <c r="G1627" s="75" t="e">
        <f>T20D35746[[#This Row],[時価総額]]/T20D35746[[#This Row],[現在値]]</f>
        <v>#VALUE!</v>
      </c>
      <c r="H1627" s="20"/>
      <c r="I1627" s="38"/>
      <c r="J1627" s="20"/>
      <c r="K1627" s="33"/>
      <c r="N1627" s="89"/>
      <c r="O1627" s="125" t="e">
        <f>ROUND(
 ((IF(OR(R1627="",R1627&lt;=0),20,R1627)/20)
  *(L1627/15))
 /(IFERROR(IF(H1627&gt;0,H1627,15),15)/15)
 *100,0)</f>
        <v>#REF!</v>
      </c>
      <c r="P1627" s="125" t="e">
        <f>ROUND(((R1627/20)*(L1627/15)*(S1627/15)*(1+W1627/200))/(H1627/15)*100,0)</f>
        <v>#REF!</v>
      </c>
      <c r="Q1627" s="147" t="e">
        <f>T20D35746[[#This Row],[スコア⑤]]/T20D35746[[#This Row],[スコア③]]</f>
        <v>#REF!</v>
      </c>
      <c r="R1627" s="76" t="e">
        <f>#REF!+#REF!</f>
        <v>#REF!</v>
      </c>
      <c r="W1627" s="109" t="e">
        <f>(T20D35746[[#This Row],[現金及び預金（億）]]-T20D35746[[#This Row],[負債（億）]])/T20D35746[[#This Row],[総資産]]*100</f>
        <v>#DIV/0!</v>
      </c>
    </row>
    <row r="1628" spans="3:23" x14ac:dyDescent="0.25">
      <c r="C1628" s="71" t="str">
        <f>IFERROR(_xll.RssMarket($A1628,"市場部名称"),"")</f>
        <v/>
      </c>
      <c r="D1628" s="55"/>
      <c r="E1628" s="55" t="str">
        <f>IFERROR(_xll.RssMarket($A1628,"前日比"),"")</f>
        <v/>
      </c>
      <c r="F1628" s="75" t="str">
        <f>IFERROR(_xll.RssMarket($A1628,"時価総額"),"")</f>
        <v/>
      </c>
      <c r="G1628" s="75" t="e">
        <f>T20D35746[[#This Row],[時価総額]]/T20D35746[[#This Row],[現在値]]</f>
        <v>#VALUE!</v>
      </c>
      <c r="H1628" s="20"/>
      <c r="I1628" s="38"/>
      <c r="J1628" s="20"/>
      <c r="K1628" s="33"/>
      <c r="N1628" s="89"/>
      <c r="O1628" s="125" t="e">
        <f>ROUND(
 ((IF(OR(R1628="",R1628&lt;=0),20,R1628)/20)
  *(L1628/15))
 /(IFERROR(IF(H1628&gt;0,H1628,15),15)/15)
 *100,0)</f>
        <v>#REF!</v>
      </c>
      <c r="P1628" s="125" t="e">
        <f>ROUND(((R1628/20)*(L1628/15)*(S1628/15)*(1+W1628/200))/(H1628/15)*100,0)</f>
        <v>#REF!</v>
      </c>
      <c r="Q1628" s="147" t="e">
        <f>T20D35746[[#This Row],[スコア⑤]]/T20D35746[[#This Row],[スコア③]]</f>
        <v>#REF!</v>
      </c>
      <c r="R1628" s="76" t="e">
        <f>#REF!+#REF!</f>
        <v>#REF!</v>
      </c>
      <c r="W1628" s="109" t="e">
        <f>(T20D35746[[#This Row],[現金及び預金（億）]]-T20D35746[[#This Row],[負債（億）]])/T20D35746[[#This Row],[総資産]]*100</f>
        <v>#DIV/0!</v>
      </c>
    </row>
    <row r="1629" spans="3:23" x14ac:dyDescent="0.25">
      <c r="C1629" s="71" t="str">
        <f>IFERROR(_xll.RssMarket($A1629,"市場部名称"),"")</f>
        <v/>
      </c>
      <c r="D1629" s="55"/>
      <c r="E1629" s="55" t="str">
        <f>IFERROR(_xll.RssMarket($A1629,"前日比"),"")</f>
        <v/>
      </c>
      <c r="F1629" s="75" t="str">
        <f>IFERROR(_xll.RssMarket($A1629,"時価総額"),"")</f>
        <v/>
      </c>
      <c r="G1629" s="75" t="e">
        <f>T20D35746[[#This Row],[時価総額]]/T20D35746[[#This Row],[現在値]]</f>
        <v>#VALUE!</v>
      </c>
      <c r="H1629" s="20"/>
      <c r="I1629" s="38"/>
      <c r="J1629" s="20"/>
      <c r="K1629" s="33"/>
      <c r="N1629" s="89"/>
      <c r="O1629" s="125" t="e">
        <f>ROUND(
 ((IF(OR(R1629="",R1629&lt;=0),20,R1629)/20)
  *(L1629/15))
 /(IFERROR(IF(H1629&gt;0,H1629,15),15)/15)
 *100,0)</f>
        <v>#REF!</v>
      </c>
      <c r="P1629" s="125" t="e">
        <f>ROUND(((R1629/20)*(L1629/15)*(S1629/15)*(1+W1629/200))/(H1629/15)*100,0)</f>
        <v>#REF!</v>
      </c>
      <c r="Q1629" s="147" t="e">
        <f>T20D35746[[#This Row],[スコア⑤]]/T20D35746[[#This Row],[スコア③]]</f>
        <v>#REF!</v>
      </c>
      <c r="R1629" s="76" t="e">
        <f>#REF!+#REF!</f>
        <v>#REF!</v>
      </c>
      <c r="W1629" s="109" t="e">
        <f>(T20D35746[[#This Row],[現金及び預金（億）]]-T20D35746[[#This Row],[負債（億）]])/T20D35746[[#This Row],[総資産]]*100</f>
        <v>#DIV/0!</v>
      </c>
    </row>
    <row r="1630" spans="3:23" x14ac:dyDescent="0.25">
      <c r="C1630" s="71" t="str">
        <f>IFERROR(_xll.RssMarket($A1630,"市場部名称"),"")</f>
        <v/>
      </c>
      <c r="D1630" s="55"/>
      <c r="E1630" s="55" t="str">
        <f>IFERROR(_xll.RssMarket($A1630,"前日比"),"")</f>
        <v/>
      </c>
      <c r="F1630" s="75" t="str">
        <f>IFERROR(_xll.RssMarket($A1630,"時価総額"),"")</f>
        <v/>
      </c>
      <c r="G1630" s="75" t="e">
        <f>T20D35746[[#This Row],[時価総額]]/T20D35746[[#This Row],[現在値]]</f>
        <v>#VALUE!</v>
      </c>
      <c r="H1630" s="20"/>
      <c r="I1630" s="38"/>
      <c r="J1630" s="20"/>
      <c r="K1630" s="33"/>
      <c r="N1630" s="89"/>
      <c r="O1630" s="125" t="e">
        <f>ROUND(
 ((IF(OR(R1630="",R1630&lt;=0),20,R1630)/20)
  *(L1630/15))
 /(IFERROR(IF(H1630&gt;0,H1630,15),15)/15)
 *100,0)</f>
        <v>#REF!</v>
      </c>
      <c r="P1630" s="125" t="e">
        <f>ROUND(((R1630/20)*(L1630/15)*(S1630/15)*(1+W1630/200))/(H1630/15)*100,0)</f>
        <v>#REF!</v>
      </c>
      <c r="Q1630" s="147" t="e">
        <f>T20D35746[[#This Row],[スコア⑤]]/T20D35746[[#This Row],[スコア③]]</f>
        <v>#REF!</v>
      </c>
      <c r="R1630" s="76" t="e">
        <f>#REF!+#REF!</f>
        <v>#REF!</v>
      </c>
      <c r="W1630" s="109" t="e">
        <f>(T20D35746[[#This Row],[現金及び預金（億）]]-T20D35746[[#This Row],[負債（億）]])/T20D35746[[#This Row],[総資産]]*100</f>
        <v>#DIV/0!</v>
      </c>
    </row>
    <row r="1631" spans="3:23" x14ac:dyDescent="0.25">
      <c r="C1631" s="71" t="str">
        <f>IFERROR(_xll.RssMarket($A1631,"市場部名称"),"")</f>
        <v/>
      </c>
      <c r="D1631" s="55"/>
      <c r="E1631" s="55" t="str">
        <f>IFERROR(_xll.RssMarket($A1631,"前日比"),"")</f>
        <v/>
      </c>
      <c r="F1631" s="75" t="str">
        <f>IFERROR(_xll.RssMarket($A1631,"時価総額"),"")</f>
        <v/>
      </c>
      <c r="G1631" s="75" t="e">
        <f>T20D35746[[#This Row],[時価総額]]/T20D35746[[#This Row],[現在値]]</f>
        <v>#VALUE!</v>
      </c>
      <c r="H1631" s="20"/>
      <c r="I1631" s="38"/>
      <c r="J1631" s="20"/>
      <c r="K1631" s="33"/>
      <c r="N1631" s="89"/>
      <c r="O1631" s="125" t="e">
        <f>ROUND(
 ((IF(OR(R1631="",R1631&lt;=0),20,R1631)/20)
  *(L1631/15))
 /(IFERROR(IF(H1631&gt;0,H1631,15),15)/15)
 *100,0)</f>
        <v>#REF!</v>
      </c>
      <c r="P1631" s="125" t="e">
        <f>ROUND(((R1631/20)*(L1631/15)*(S1631/15)*(1+W1631/200))/(H1631/15)*100,0)</f>
        <v>#REF!</v>
      </c>
      <c r="Q1631" s="147" t="e">
        <f>T20D35746[[#This Row],[スコア⑤]]/T20D35746[[#This Row],[スコア③]]</f>
        <v>#REF!</v>
      </c>
      <c r="R1631" s="76" t="e">
        <f>#REF!+#REF!</f>
        <v>#REF!</v>
      </c>
      <c r="W1631" s="109" t="e">
        <f>(T20D35746[[#This Row],[現金及び預金（億）]]-T20D35746[[#This Row],[負債（億）]])/T20D35746[[#This Row],[総資産]]*100</f>
        <v>#DIV/0!</v>
      </c>
    </row>
    <row r="1632" spans="3:23" x14ac:dyDescent="0.25">
      <c r="C1632" s="71" t="str">
        <f>IFERROR(_xll.RssMarket($A1632,"市場部名称"),"")</f>
        <v/>
      </c>
      <c r="D1632" s="55"/>
      <c r="E1632" s="55" t="str">
        <f>IFERROR(_xll.RssMarket($A1632,"前日比"),"")</f>
        <v/>
      </c>
      <c r="F1632" s="75" t="str">
        <f>IFERROR(_xll.RssMarket($A1632,"時価総額"),"")</f>
        <v/>
      </c>
      <c r="G1632" s="75" t="e">
        <f>T20D35746[[#This Row],[時価総額]]/T20D35746[[#This Row],[現在値]]</f>
        <v>#VALUE!</v>
      </c>
      <c r="H1632" s="20"/>
      <c r="I1632" s="38"/>
      <c r="J1632" s="20"/>
      <c r="K1632" s="33"/>
      <c r="N1632" s="89"/>
      <c r="O1632" s="125" t="e">
        <f>ROUND(
 ((IF(OR(R1632="",R1632&lt;=0),20,R1632)/20)
  *(L1632/15))
 /(IFERROR(IF(H1632&gt;0,H1632,15),15)/15)
 *100,0)</f>
        <v>#REF!</v>
      </c>
      <c r="P1632" s="125" t="e">
        <f>ROUND(((R1632/20)*(L1632/15)*(S1632/15)*(1+W1632/200))/(H1632/15)*100,0)</f>
        <v>#REF!</v>
      </c>
      <c r="Q1632" s="147" t="e">
        <f>T20D35746[[#This Row],[スコア⑤]]/T20D35746[[#This Row],[スコア③]]</f>
        <v>#REF!</v>
      </c>
      <c r="R1632" s="76" t="e">
        <f>#REF!+#REF!</f>
        <v>#REF!</v>
      </c>
      <c r="W1632" s="109" t="e">
        <f>(T20D35746[[#This Row],[現金及び預金（億）]]-T20D35746[[#This Row],[負債（億）]])/T20D35746[[#This Row],[総資産]]*100</f>
        <v>#DIV/0!</v>
      </c>
    </row>
    <row r="1633" spans="3:23" x14ac:dyDescent="0.25">
      <c r="C1633" s="71" t="str">
        <f>IFERROR(_xll.RssMarket($A1633,"市場部名称"),"")</f>
        <v/>
      </c>
      <c r="D1633" s="55"/>
      <c r="E1633" s="55" t="str">
        <f>IFERROR(_xll.RssMarket($A1633,"前日比"),"")</f>
        <v/>
      </c>
      <c r="F1633" s="75" t="str">
        <f>IFERROR(_xll.RssMarket($A1633,"時価総額"),"")</f>
        <v/>
      </c>
      <c r="G1633" s="75" t="e">
        <f>T20D35746[[#This Row],[時価総額]]/T20D35746[[#This Row],[現在値]]</f>
        <v>#VALUE!</v>
      </c>
      <c r="H1633" s="20"/>
      <c r="I1633" s="38"/>
      <c r="J1633" s="20"/>
      <c r="K1633" s="33"/>
      <c r="N1633" s="89"/>
      <c r="O1633" s="125" t="e">
        <f>ROUND(
 ((IF(OR(R1633="",R1633&lt;=0),20,R1633)/20)
  *(L1633/15))
 /(IFERROR(IF(H1633&gt;0,H1633,15),15)/15)
 *100,0)</f>
        <v>#REF!</v>
      </c>
      <c r="P1633" s="125" t="e">
        <f>ROUND(((R1633/20)*(L1633/15)*(S1633/15)*(1+W1633/200))/(H1633/15)*100,0)</f>
        <v>#REF!</v>
      </c>
      <c r="Q1633" s="147" t="e">
        <f>T20D35746[[#This Row],[スコア⑤]]/T20D35746[[#This Row],[スコア③]]</f>
        <v>#REF!</v>
      </c>
      <c r="R1633" s="76" t="e">
        <f>#REF!+#REF!</f>
        <v>#REF!</v>
      </c>
      <c r="W1633" s="109" t="e">
        <f>(T20D35746[[#This Row],[現金及び預金（億）]]-T20D35746[[#This Row],[負債（億）]])/T20D35746[[#This Row],[総資産]]*100</f>
        <v>#DIV/0!</v>
      </c>
    </row>
    <row r="1634" spans="3:23" x14ac:dyDescent="0.25">
      <c r="C1634" s="71" t="str">
        <f>IFERROR(_xll.RssMarket($A1634,"市場部名称"),"")</f>
        <v/>
      </c>
      <c r="D1634" s="55"/>
      <c r="E1634" s="55" t="str">
        <f>IFERROR(_xll.RssMarket($A1634,"前日比"),"")</f>
        <v/>
      </c>
      <c r="F1634" s="75" t="str">
        <f>IFERROR(_xll.RssMarket($A1634,"時価総額"),"")</f>
        <v/>
      </c>
      <c r="G1634" s="75" t="e">
        <f>T20D35746[[#This Row],[時価総額]]/T20D35746[[#This Row],[現在値]]</f>
        <v>#VALUE!</v>
      </c>
      <c r="H1634" s="20"/>
      <c r="I1634" s="38"/>
      <c r="J1634" s="20"/>
      <c r="K1634" s="33"/>
      <c r="N1634" s="89"/>
      <c r="O1634" s="125" t="e">
        <f>ROUND(
 ((IF(OR(R1634="",R1634&lt;=0),20,R1634)/20)
  *(L1634/15))
 /(IFERROR(IF(H1634&gt;0,H1634,15),15)/15)
 *100,0)</f>
        <v>#REF!</v>
      </c>
      <c r="P1634" s="125" t="e">
        <f>ROUND(((R1634/20)*(L1634/15)*(S1634/15)*(1+W1634/200))/(H1634/15)*100,0)</f>
        <v>#REF!</v>
      </c>
      <c r="Q1634" s="147" t="e">
        <f>T20D35746[[#This Row],[スコア⑤]]/T20D35746[[#This Row],[スコア③]]</f>
        <v>#REF!</v>
      </c>
      <c r="R1634" s="76" t="e">
        <f>#REF!+#REF!</f>
        <v>#REF!</v>
      </c>
      <c r="W1634" s="109" t="e">
        <f>(T20D35746[[#This Row],[現金及び預金（億）]]-T20D35746[[#This Row],[負債（億）]])/T20D35746[[#This Row],[総資産]]*100</f>
        <v>#DIV/0!</v>
      </c>
    </row>
    <row r="1635" spans="3:23" x14ac:dyDescent="0.25">
      <c r="C1635" s="71" t="str">
        <f>IFERROR(_xll.RssMarket($A1635,"市場部名称"),"")</f>
        <v/>
      </c>
      <c r="D1635" s="55"/>
      <c r="E1635" s="55" t="str">
        <f>IFERROR(_xll.RssMarket($A1635,"前日比"),"")</f>
        <v/>
      </c>
      <c r="F1635" s="75" t="str">
        <f>IFERROR(_xll.RssMarket($A1635,"時価総額"),"")</f>
        <v/>
      </c>
      <c r="G1635" s="75" t="e">
        <f>T20D35746[[#This Row],[時価総額]]/T20D35746[[#This Row],[現在値]]</f>
        <v>#VALUE!</v>
      </c>
      <c r="H1635" s="20"/>
      <c r="I1635" s="38"/>
      <c r="J1635" s="20"/>
      <c r="K1635" s="33"/>
      <c r="N1635" s="89"/>
      <c r="O1635" s="125" t="e">
        <f>ROUND(
 ((IF(OR(R1635="",R1635&lt;=0),20,R1635)/20)
  *(L1635/15))
 /(IFERROR(IF(H1635&gt;0,H1635,15),15)/15)
 *100,0)</f>
        <v>#REF!</v>
      </c>
      <c r="P1635" s="125" t="e">
        <f>ROUND(((R1635/20)*(L1635/15)*(S1635/15)*(1+W1635/200))/(H1635/15)*100,0)</f>
        <v>#REF!</v>
      </c>
      <c r="Q1635" s="147" t="e">
        <f>T20D35746[[#This Row],[スコア⑤]]/T20D35746[[#This Row],[スコア③]]</f>
        <v>#REF!</v>
      </c>
      <c r="R1635" s="76" t="e">
        <f>#REF!+#REF!</f>
        <v>#REF!</v>
      </c>
      <c r="W1635" s="109" t="e">
        <f>(T20D35746[[#This Row],[現金及び預金（億）]]-T20D35746[[#This Row],[負債（億）]])/T20D35746[[#This Row],[総資産]]*100</f>
        <v>#DIV/0!</v>
      </c>
    </row>
    <row r="1636" spans="3:23" x14ac:dyDescent="0.25">
      <c r="C1636" s="71" t="str">
        <f>IFERROR(_xll.RssMarket($A1636,"市場部名称"),"")</f>
        <v/>
      </c>
      <c r="D1636" s="55"/>
      <c r="E1636" s="55" t="str">
        <f>IFERROR(_xll.RssMarket($A1636,"前日比"),"")</f>
        <v/>
      </c>
      <c r="F1636" s="75" t="str">
        <f>IFERROR(_xll.RssMarket($A1636,"時価総額"),"")</f>
        <v/>
      </c>
      <c r="G1636" s="75" t="e">
        <f>T20D35746[[#This Row],[時価総額]]/T20D35746[[#This Row],[現在値]]</f>
        <v>#VALUE!</v>
      </c>
      <c r="H1636" s="20"/>
      <c r="I1636" s="38"/>
      <c r="J1636" s="20"/>
      <c r="K1636" s="33"/>
      <c r="N1636" s="89"/>
      <c r="O1636" s="125" t="e">
        <f>ROUND(
 ((IF(OR(R1636="",R1636&lt;=0),20,R1636)/20)
  *(L1636/15))
 /(IFERROR(IF(H1636&gt;0,H1636,15),15)/15)
 *100,0)</f>
        <v>#REF!</v>
      </c>
      <c r="P1636" s="125" t="e">
        <f>ROUND(((R1636/20)*(L1636/15)*(S1636/15)*(1+W1636/200))/(H1636/15)*100,0)</f>
        <v>#REF!</v>
      </c>
      <c r="Q1636" s="147" t="e">
        <f>T20D35746[[#This Row],[スコア⑤]]/T20D35746[[#This Row],[スコア③]]</f>
        <v>#REF!</v>
      </c>
      <c r="R1636" s="76" t="e">
        <f>#REF!+#REF!</f>
        <v>#REF!</v>
      </c>
      <c r="W1636" s="109" t="e">
        <f>(T20D35746[[#This Row],[現金及び預金（億）]]-T20D35746[[#This Row],[負債（億）]])/T20D35746[[#This Row],[総資産]]*100</f>
        <v>#DIV/0!</v>
      </c>
    </row>
    <row r="1637" spans="3:23" x14ac:dyDescent="0.25">
      <c r="C1637" s="71" t="str">
        <f>IFERROR(_xll.RssMarket($A1637,"市場部名称"),"")</f>
        <v/>
      </c>
      <c r="D1637" s="55"/>
      <c r="E1637" s="55" t="str">
        <f>IFERROR(_xll.RssMarket($A1637,"前日比"),"")</f>
        <v/>
      </c>
      <c r="F1637" s="75" t="str">
        <f>IFERROR(_xll.RssMarket($A1637,"時価総額"),"")</f>
        <v/>
      </c>
      <c r="G1637" s="75" t="e">
        <f>T20D35746[[#This Row],[時価総額]]/T20D35746[[#This Row],[現在値]]</f>
        <v>#VALUE!</v>
      </c>
      <c r="H1637" s="20"/>
      <c r="I1637" s="38"/>
      <c r="J1637" s="20"/>
      <c r="K1637" s="33"/>
      <c r="N1637" s="89"/>
      <c r="O1637" s="125" t="e">
        <f>ROUND(
 ((IF(OR(R1637="",R1637&lt;=0),20,R1637)/20)
  *(L1637/15))
 /(IFERROR(IF(H1637&gt;0,H1637,15),15)/15)
 *100,0)</f>
        <v>#REF!</v>
      </c>
      <c r="P1637" s="125" t="e">
        <f>ROUND(((R1637/20)*(L1637/15)*(S1637/15)*(1+W1637/200))/(H1637/15)*100,0)</f>
        <v>#REF!</v>
      </c>
      <c r="Q1637" s="147" t="e">
        <f>T20D35746[[#This Row],[スコア⑤]]/T20D35746[[#This Row],[スコア③]]</f>
        <v>#REF!</v>
      </c>
      <c r="R1637" s="76" t="e">
        <f>#REF!+#REF!</f>
        <v>#REF!</v>
      </c>
      <c r="W1637" s="109" t="e">
        <f>(T20D35746[[#This Row],[現金及び預金（億）]]-T20D35746[[#This Row],[負債（億）]])/T20D35746[[#This Row],[総資産]]*100</f>
        <v>#DIV/0!</v>
      </c>
    </row>
    <row r="1638" spans="3:23" x14ac:dyDescent="0.25">
      <c r="C1638" s="71" t="str">
        <f>IFERROR(_xll.RssMarket($A1638,"市場部名称"),"")</f>
        <v/>
      </c>
      <c r="D1638" s="55"/>
      <c r="E1638" s="55" t="str">
        <f>IFERROR(_xll.RssMarket($A1638,"前日比"),"")</f>
        <v/>
      </c>
      <c r="F1638" s="75" t="str">
        <f>IFERROR(_xll.RssMarket($A1638,"時価総額"),"")</f>
        <v/>
      </c>
      <c r="G1638" s="75" t="e">
        <f>T20D35746[[#This Row],[時価総額]]/T20D35746[[#This Row],[現在値]]</f>
        <v>#VALUE!</v>
      </c>
      <c r="H1638" s="20"/>
      <c r="I1638" s="38"/>
      <c r="J1638" s="20"/>
      <c r="K1638" s="33"/>
      <c r="N1638" s="89"/>
      <c r="O1638" s="125" t="e">
        <f>ROUND(
 ((IF(OR(R1638="",R1638&lt;=0),20,R1638)/20)
  *(L1638/15))
 /(IFERROR(IF(H1638&gt;0,H1638,15),15)/15)
 *100,0)</f>
        <v>#REF!</v>
      </c>
      <c r="P1638" s="125" t="e">
        <f>ROUND(((R1638/20)*(L1638/15)*(S1638/15)*(1+W1638/200))/(H1638/15)*100,0)</f>
        <v>#REF!</v>
      </c>
      <c r="Q1638" s="147" t="e">
        <f>T20D35746[[#This Row],[スコア⑤]]/T20D35746[[#This Row],[スコア③]]</f>
        <v>#REF!</v>
      </c>
      <c r="R1638" s="76" t="e">
        <f>#REF!+#REF!</f>
        <v>#REF!</v>
      </c>
      <c r="W1638" s="109" t="e">
        <f>(T20D35746[[#This Row],[現金及び預金（億）]]-T20D35746[[#This Row],[負債（億）]])/T20D35746[[#This Row],[総資産]]*100</f>
        <v>#DIV/0!</v>
      </c>
    </row>
    <row r="1639" spans="3:23" x14ac:dyDescent="0.25">
      <c r="C1639" s="71" t="str">
        <f>IFERROR(_xll.RssMarket($A1639,"市場部名称"),"")</f>
        <v/>
      </c>
      <c r="D1639" s="55"/>
      <c r="E1639" s="55" t="str">
        <f>IFERROR(_xll.RssMarket($A1639,"前日比"),"")</f>
        <v/>
      </c>
      <c r="F1639" s="75" t="str">
        <f>IFERROR(_xll.RssMarket($A1639,"時価総額"),"")</f>
        <v/>
      </c>
      <c r="G1639" s="75" t="e">
        <f>T20D35746[[#This Row],[時価総額]]/T20D35746[[#This Row],[現在値]]</f>
        <v>#VALUE!</v>
      </c>
      <c r="H1639" s="20"/>
      <c r="I1639" s="38"/>
      <c r="J1639" s="20"/>
      <c r="K1639" s="33"/>
      <c r="N1639" s="89"/>
      <c r="O1639" s="125" t="e">
        <f>ROUND(
 ((IF(OR(R1639="",R1639&lt;=0),20,R1639)/20)
  *(L1639/15))
 /(IFERROR(IF(H1639&gt;0,H1639,15),15)/15)
 *100,0)</f>
        <v>#REF!</v>
      </c>
      <c r="P1639" s="125" t="e">
        <f>ROUND(((R1639/20)*(L1639/15)*(S1639/15)*(1+W1639/200))/(H1639/15)*100,0)</f>
        <v>#REF!</v>
      </c>
      <c r="Q1639" s="147" t="e">
        <f>T20D35746[[#This Row],[スコア⑤]]/T20D35746[[#This Row],[スコア③]]</f>
        <v>#REF!</v>
      </c>
      <c r="R1639" s="76" t="e">
        <f>#REF!+#REF!</f>
        <v>#REF!</v>
      </c>
      <c r="W1639" s="109" t="e">
        <f>(T20D35746[[#This Row],[現金及び預金（億）]]-T20D35746[[#This Row],[負債（億）]])/T20D35746[[#This Row],[総資産]]*100</f>
        <v>#DIV/0!</v>
      </c>
    </row>
    <row r="1640" spans="3:23" x14ac:dyDescent="0.25">
      <c r="C1640" s="71" t="str">
        <f>IFERROR(_xll.RssMarket($A1640,"市場部名称"),"")</f>
        <v/>
      </c>
      <c r="D1640" s="55"/>
      <c r="E1640" s="55" t="str">
        <f>IFERROR(_xll.RssMarket($A1640,"前日比"),"")</f>
        <v/>
      </c>
      <c r="F1640" s="75" t="str">
        <f>IFERROR(_xll.RssMarket($A1640,"時価総額"),"")</f>
        <v/>
      </c>
      <c r="G1640" s="75" t="e">
        <f>T20D35746[[#This Row],[時価総額]]/T20D35746[[#This Row],[現在値]]</f>
        <v>#VALUE!</v>
      </c>
      <c r="H1640" s="20"/>
      <c r="I1640" s="38"/>
      <c r="J1640" s="20"/>
      <c r="K1640" s="33"/>
      <c r="N1640" s="89"/>
      <c r="O1640" s="125" t="e">
        <f>ROUND(
 ((IF(OR(R1640="",R1640&lt;=0),20,R1640)/20)
  *(L1640/15))
 /(IFERROR(IF(H1640&gt;0,H1640,15),15)/15)
 *100,0)</f>
        <v>#REF!</v>
      </c>
      <c r="P1640" s="125" t="e">
        <f>ROUND(((R1640/20)*(L1640/15)*(S1640/15)*(1+W1640/200))/(H1640/15)*100,0)</f>
        <v>#REF!</v>
      </c>
      <c r="Q1640" s="147" t="e">
        <f>T20D35746[[#This Row],[スコア⑤]]/T20D35746[[#This Row],[スコア③]]</f>
        <v>#REF!</v>
      </c>
      <c r="R1640" s="76" t="e">
        <f>#REF!+#REF!</f>
        <v>#REF!</v>
      </c>
      <c r="W1640" s="109" t="e">
        <f>(T20D35746[[#This Row],[現金及び預金（億）]]-T20D35746[[#This Row],[負債（億）]])/T20D35746[[#This Row],[総資産]]*100</f>
        <v>#DIV/0!</v>
      </c>
    </row>
    <row r="1641" spans="3:23" x14ac:dyDescent="0.25">
      <c r="C1641" s="71" t="str">
        <f>IFERROR(_xll.RssMarket($A1641,"市場部名称"),"")</f>
        <v/>
      </c>
      <c r="D1641" s="55"/>
      <c r="E1641" s="55" t="str">
        <f>IFERROR(_xll.RssMarket($A1641,"前日比"),"")</f>
        <v/>
      </c>
      <c r="F1641" s="75" t="str">
        <f>IFERROR(_xll.RssMarket($A1641,"時価総額"),"")</f>
        <v/>
      </c>
      <c r="G1641" s="75" t="e">
        <f>T20D35746[[#This Row],[時価総額]]/T20D35746[[#This Row],[現在値]]</f>
        <v>#VALUE!</v>
      </c>
      <c r="H1641" s="20"/>
      <c r="I1641" s="38"/>
      <c r="J1641" s="20"/>
      <c r="K1641" s="33"/>
      <c r="N1641" s="89"/>
      <c r="O1641" s="125" t="e">
        <f>ROUND(
 ((IF(OR(R1641="",R1641&lt;=0),20,R1641)/20)
  *(L1641/15))
 /(IFERROR(IF(H1641&gt;0,H1641,15),15)/15)
 *100,0)</f>
        <v>#REF!</v>
      </c>
      <c r="P1641" s="125" t="e">
        <f>ROUND(((R1641/20)*(L1641/15)*(S1641/15)*(1+W1641/200))/(H1641/15)*100,0)</f>
        <v>#REF!</v>
      </c>
      <c r="Q1641" s="147" t="e">
        <f>T20D35746[[#This Row],[スコア⑤]]/T20D35746[[#This Row],[スコア③]]</f>
        <v>#REF!</v>
      </c>
      <c r="R1641" s="76" t="e">
        <f>#REF!+#REF!</f>
        <v>#REF!</v>
      </c>
      <c r="W1641" s="109" t="e">
        <f>(T20D35746[[#This Row],[現金及び預金（億）]]-T20D35746[[#This Row],[負債（億）]])/T20D35746[[#This Row],[総資産]]*100</f>
        <v>#DIV/0!</v>
      </c>
    </row>
    <row r="1642" spans="3:23" x14ac:dyDescent="0.25">
      <c r="C1642" s="71" t="str">
        <f>IFERROR(_xll.RssMarket($A1642,"市場部名称"),"")</f>
        <v/>
      </c>
      <c r="D1642" s="55"/>
      <c r="E1642" s="55" t="str">
        <f>IFERROR(_xll.RssMarket($A1642,"前日比"),"")</f>
        <v/>
      </c>
      <c r="F1642" s="75" t="str">
        <f>IFERROR(_xll.RssMarket($A1642,"時価総額"),"")</f>
        <v/>
      </c>
      <c r="G1642" s="75" t="e">
        <f>T20D35746[[#This Row],[時価総額]]/T20D35746[[#This Row],[現在値]]</f>
        <v>#VALUE!</v>
      </c>
      <c r="H1642" s="20"/>
      <c r="I1642" s="38"/>
      <c r="J1642" s="20"/>
      <c r="K1642" s="33"/>
      <c r="N1642" s="89"/>
      <c r="O1642" s="125" t="e">
        <f>ROUND(
 ((IF(OR(R1642="",R1642&lt;=0),20,R1642)/20)
  *(L1642/15))
 /(IFERROR(IF(H1642&gt;0,H1642,15),15)/15)
 *100,0)</f>
        <v>#REF!</v>
      </c>
      <c r="P1642" s="125" t="e">
        <f>ROUND(((R1642/20)*(L1642/15)*(S1642/15)*(1+W1642/200))/(H1642/15)*100,0)</f>
        <v>#REF!</v>
      </c>
      <c r="Q1642" s="147" t="e">
        <f>T20D35746[[#This Row],[スコア⑤]]/T20D35746[[#This Row],[スコア③]]</f>
        <v>#REF!</v>
      </c>
      <c r="R1642" s="76" t="e">
        <f>#REF!+#REF!</f>
        <v>#REF!</v>
      </c>
      <c r="W1642" s="109" t="e">
        <f>(T20D35746[[#This Row],[現金及び預金（億）]]-T20D35746[[#This Row],[負債（億）]])/T20D35746[[#This Row],[総資産]]*100</f>
        <v>#DIV/0!</v>
      </c>
    </row>
    <row r="1643" spans="3:23" x14ac:dyDescent="0.25">
      <c r="C1643" s="71" t="str">
        <f>IFERROR(_xll.RssMarket($A1643,"市場部名称"),"")</f>
        <v/>
      </c>
      <c r="D1643" s="55"/>
      <c r="E1643" s="55" t="str">
        <f>IFERROR(_xll.RssMarket($A1643,"前日比"),"")</f>
        <v/>
      </c>
      <c r="F1643" s="75" t="str">
        <f>IFERROR(_xll.RssMarket($A1643,"時価総額"),"")</f>
        <v/>
      </c>
      <c r="G1643" s="75" t="e">
        <f>T20D35746[[#This Row],[時価総額]]/T20D35746[[#This Row],[現在値]]</f>
        <v>#VALUE!</v>
      </c>
      <c r="H1643" s="20"/>
      <c r="I1643" s="38"/>
      <c r="J1643" s="20"/>
      <c r="K1643" s="33"/>
      <c r="N1643" s="89"/>
      <c r="O1643" s="125" t="e">
        <f>ROUND(
 ((IF(OR(R1643="",R1643&lt;=0),20,R1643)/20)
  *(L1643/15))
 /(IFERROR(IF(H1643&gt;0,H1643,15),15)/15)
 *100,0)</f>
        <v>#REF!</v>
      </c>
      <c r="P1643" s="125" t="e">
        <f>ROUND(((R1643/20)*(L1643/15)*(S1643/15)*(1+W1643/200))/(H1643/15)*100,0)</f>
        <v>#REF!</v>
      </c>
      <c r="Q1643" s="147" t="e">
        <f>T20D35746[[#This Row],[スコア⑤]]/T20D35746[[#This Row],[スコア③]]</f>
        <v>#REF!</v>
      </c>
      <c r="R1643" s="76" t="e">
        <f>#REF!+#REF!</f>
        <v>#REF!</v>
      </c>
      <c r="W1643" s="109" t="e">
        <f>(T20D35746[[#This Row],[現金及び預金（億）]]-T20D35746[[#This Row],[負債（億）]])/T20D35746[[#This Row],[総資産]]*100</f>
        <v>#DIV/0!</v>
      </c>
    </row>
    <row r="1644" spans="3:23" x14ac:dyDescent="0.25">
      <c r="C1644" s="71" t="str">
        <f>IFERROR(_xll.RssMarket($A1644,"市場部名称"),"")</f>
        <v/>
      </c>
      <c r="D1644" s="55"/>
      <c r="E1644" s="55" t="str">
        <f>IFERROR(_xll.RssMarket($A1644,"前日比"),"")</f>
        <v/>
      </c>
      <c r="F1644" s="75" t="str">
        <f>IFERROR(_xll.RssMarket($A1644,"時価総額"),"")</f>
        <v/>
      </c>
      <c r="G1644" s="75" t="e">
        <f>T20D35746[[#This Row],[時価総額]]/T20D35746[[#This Row],[現在値]]</f>
        <v>#VALUE!</v>
      </c>
      <c r="H1644" s="20"/>
      <c r="I1644" s="38"/>
      <c r="J1644" s="20"/>
      <c r="K1644" s="33"/>
      <c r="N1644" s="89"/>
      <c r="O1644" s="125" t="e">
        <f>ROUND(
 ((IF(OR(R1644="",R1644&lt;=0),20,R1644)/20)
  *(L1644/15))
 /(IFERROR(IF(H1644&gt;0,H1644,15),15)/15)
 *100,0)</f>
        <v>#REF!</v>
      </c>
      <c r="P1644" s="125" t="e">
        <f>ROUND(((R1644/20)*(L1644/15)*(S1644/15)*(1+W1644/200))/(H1644/15)*100,0)</f>
        <v>#REF!</v>
      </c>
      <c r="Q1644" s="147" t="e">
        <f>T20D35746[[#This Row],[スコア⑤]]/T20D35746[[#This Row],[スコア③]]</f>
        <v>#REF!</v>
      </c>
      <c r="R1644" s="76" t="e">
        <f>#REF!+#REF!</f>
        <v>#REF!</v>
      </c>
      <c r="W1644" s="109" t="e">
        <f>(T20D35746[[#This Row],[現金及び預金（億）]]-T20D35746[[#This Row],[負債（億）]])/T20D35746[[#This Row],[総資産]]*100</f>
        <v>#DIV/0!</v>
      </c>
    </row>
    <row r="1645" spans="3:23" x14ac:dyDescent="0.25">
      <c r="C1645" s="71" t="str">
        <f>IFERROR(_xll.RssMarket($A1645,"市場部名称"),"")</f>
        <v/>
      </c>
      <c r="D1645" s="55"/>
      <c r="E1645" s="55" t="str">
        <f>IFERROR(_xll.RssMarket($A1645,"前日比"),"")</f>
        <v/>
      </c>
      <c r="F1645" s="75" t="str">
        <f>IFERROR(_xll.RssMarket($A1645,"時価総額"),"")</f>
        <v/>
      </c>
      <c r="G1645" s="75" t="e">
        <f>T20D35746[[#This Row],[時価総額]]/T20D35746[[#This Row],[現在値]]</f>
        <v>#VALUE!</v>
      </c>
      <c r="H1645" s="20"/>
      <c r="I1645" s="38"/>
      <c r="J1645" s="20"/>
      <c r="K1645" s="33"/>
      <c r="N1645" s="89"/>
      <c r="O1645" s="125" t="e">
        <f>ROUND(
 ((IF(OR(R1645="",R1645&lt;=0),20,R1645)/20)
  *(L1645/15))
 /(IFERROR(IF(H1645&gt;0,H1645,15),15)/15)
 *100,0)</f>
        <v>#REF!</v>
      </c>
      <c r="P1645" s="125" t="e">
        <f>ROUND(((R1645/20)*(L1645/15)*(S1645/15)*(1+W1645/200))/(H1645/15)*100,0)</f>
        <v>#REF!</v>
      </c>
      <c r="Q1645" s="147" t="e">
        <f>T20D35746[[#This Row],[スコア⑤]]/T20D35746[[#This Row],[スコア③]]</f>
        <v>#REF!</v>
      </c>
      <c r="R1645" s="76" t="e">
        <f>#REF!+#REF!</f>
        <v>#REF!</v>
      </c>
      <c r="W1645" s="109" t="e">
        <f>(T20D35746[[#This Row],[現金及び預金（億）]]-T20D35746[[#This Row],[負債（億）]])/T20D35746[[#This Row],[総資産]]*100</f>
        <v>#DIV/0!</v>
      </c>
    </row>
    <row r="1646" spans="3:23" x14ac:dyDescent="0.25">
      <c r="C1646" s="71" t="str">
        <f>IFERROR(_xll.RssMarket($A1646,"市場部名称"),"")</f>
        <v/>
      </c>
      <c r="D1646" s="55"/>
      <c r="E1646" s="55" t="str">
        <f>IFERROR(_xll.RssMarket($A1646,"前日比"),"")</f>
        <v/>
      </c>
      <c r="F1646" s="75" t="str">
        <f>IFERROR(_xll.RssMarket($A1646,"時価総額"),"")</f>
        <v/>
      </c>
      <c r="G1646" s="75" t="e">
        <f>T20D35746[[#This Row],[時価総額]]/T20D35746[[#This Row],[現在値]]</f>
        <v>#VALUE!</v>
      </c>
      <c r="H1646" s="20"/>
      <c r="I1646" s="38"/>
      <c r="J1646" s="20"/>
      <c r="K1646" s="33"/>
      <c r="N1646" s="89"/>
      <c r="O1646" s="125" t="e">
        <f>ROUND(
 ((IF(OR(R1646="",R1646&lt;=0),20,R1646)/20)
  *(L1646/15))
 /(IFERROR(IF(H1646&gt;0,H1646,15),15)/15)
 *100,0)</f>
        <v>#REF!</v>
      </c>
      <c r="P1646" s="125" t="e">
        <f>ROUND(((R1646/20)*(L1646/15)*(S1646/15)*(1+W1646/200))/(H1646/15)*100,0)</f>
        <v>#REF!</v>
      </c>
      <c r="Q1646" s="147" t="e">
        <f>T20D35746[[#This Row],[スコア⑤]]/T20D35746[[#This Row],[スコア③]]</f>
        <v>#REF!</v>
      </c>
      <c r="R1646" s="76" t="e">
        <f>#REF!+#REF!</f>
        <v>#REF!</v>
      </c>
      <c r="W1646" s="109" t="e">
        <f>(T20D35746[[#This Row],[現金及び預金（億）]]-T20D35746[[#This Row],[負債（億）]])/T20D35746[[#This Row],[総資産]]*100</f>
        <v>#DIV/0!</v>
      </c>
    </row>
    <row r="1647" spans="3:23" x14ac:dyDescent="0.25">
      <c r="C1647" s="71" t="str">
        <f>IFERROR(_xll.RssMarket($A1647,"市場部名称"),"")</f>
        <v/>
      </c>
      <c r="D1647" s="55"/>
      <c r="E1647" s="55" t="str">
        <f>IFERROR(_xll.RssMarket($A1647,"前日比"),"")</f>
        <v/>
      </c>
      <c r="F1647" s="75" t="str">
        <f>IFERROR(_xll.RssMarket($A1647,"時価総額"),"")</f>
        <v/>
      </c>
      <c r="G1647" s="75" t="e">
        <f>T20D35746[[#This Row],[時価総額]]/T20D35746[[#This Row],[現在値]]</f>
        <v>#VALUE!</v>
      </c>
      <c r="H1647" s="20"/>
      <c r="I1647" s="38"/>
      <c r="J1647" s="20"/>
      <c r="K1647" s="33"/>
      <c r="N1647" s="89"/>
      <c r="O1647" s="125" t="e">
        <f>ROUND(
 ((IF(OR(R1647="",R1647&lt;=0),20,R1647)/20)
  *(L1647/15))
 /(IFERROR(IF(H1647&gt;0,H1647,15),15)/15)
 *100,0)</f>
        <v>#REF!</v>
      </c>
      <c r="P1647" s="125" t="e">
        <f>ROUND(((R1647/20)*(L1647/15)*(S1647/15)*(1+W1647/200))/(H1647/15)*100,0)</f>
        <v>#REF!</v>
      </c>
      <c r="Q1647" s="147" t="e">
        <f>T20D35746[[#This Row],[スコア⑤]]/T20D35746[[#This Row],[スコア③]]</f>
        <v>#REF!</v>
      </c>
      <c r="R1647" s="76" t="e">
        <f>#REF!+#REF!</f>
        <v>#REF!</v>
      </c>
      <c r="W1647" s="109" t="e">
        <f>(T20D35746[[#This Row],[現金及び預金（億）]]-T20D35746[[#This Row],[負債（億）]])/T20D35746[[#This Row],[総資産]]*100</f>
        <v>#DIV/0!</v>
      </c>
    </row>
    <row r="1648" spans="3:23" x14ac:dyDescent="0.25">
      <c r="C1648" s="71" t="str">
        <f>IFERROR(_xll.RssMarket($A1648,"市場部名称"),"")</f>
        <v/>
      </c>
      <c r="D1648" s="55"/>
      <c r="E1648" s="55" t="str">
        <f>IFERROR(_xll.RssMarket($A1648,"前日比"),"")</f>
        <v/>
      </c>
      <c r="F1648" s="75" t="str">
        <f>IFERROR(_xll.RssMarket($A1648,"時価総額"),"")</f>
        <v/>
      </c>
      <c r="G1648" s="75" t="e">
        <f>T20D35746[[#This Row],[時価総額]]/T20D35746[[#This Row],[現在値]]</f>
        <v>#VALUE!</v>
      </c>
      <c r="H1648" s="20"/>
      <c r="I1648" s="38"/>
      <c r="J1648" s="20"/>
      <c r="K1648" s="33"/>
      <c r="N1648" s="89"/>
      <c r="O1648" s="125" t="e">
        <f>ROUND(
 ((IF(OR(R1648="",R1648&lt;=0),20,R1648)/20)
  *(L1648/15))
 /(IFERROR(IF(H1648&gt;0,H1648,15),15)/15)
 *100,0)</f>
        <v>#REF!</v>
      </c>
      <c r="P1648" s="125" t="e">
        <f>ROUND(((R1648/20)*(L1648/15)*(S1648/15)*(1+W1648/200))/(H1648/15)*100,0)</f>
        <v>#REF!</v>
      </c>
      <c r="Q1648" s="147" t="e">
        <f>T20D35746[[#This Row],[スコア⑤]]/T20D35746[[#This Row],[スコア③]]</f>
        <v>#REF!</v>
      </c>
      <c r="R1648" s="76" t="e">
        <f>#REF!+#REF!</f>
        <v>#REF!</v>
      </c>
      <c r="W1648" s="109" t="e">
        <f>(T20D35746[[#This Row],[現金及び預金（億）]]-T20D35746[[#This Row],[負債（億）]])/T20D35746[[#This Row],[総資産]]*100</f>
        <v>#DIV/0!</v>
      </c>
    </row>
    <row r="1649" spans="3:23" x14ac:dyDescent="0.25">
      <c r="C1649" s="71" t="str">
        <f>IFERROR(_xll.RssMarket($A1649,"市場部名称"),"")</f>
        <v/>
      </c>
      <c r="D1649" s="55"/>
      <c r="E1649" s="55" t="str">
        <f>IFERROR(_xll.RssMarket($A1649,"前日比"),"")</f>
        <v/>
      </c>
      <c r="F1649" s="75" t="str">
        <f>IFERROR(_xll.RssMarket($A1649,"時価総額"),"")</f>
        <v/>
      </c>
      <c r="G1649" s="75" t="e">
        <f>T20D35746[[#This Row],[時価総額]]/T20D35746[[#This Row],[現在値]]</f>
        <v>#VALUE!</v>
      </c>
      <c r="H1649" s="20"/>
      <c r="I1649" s="38"/>
      <c r="J1649" s="20"/>
      <c r="K1649" s="33"/>
      <c r="N1649" s="89"/>
      <c r="O1649" s="125" t="e">
        <f>ROUND(
 ((IF(OR(R1649="",R1649&lt;=0),20,R1649)/20)
  *(L1649/15))
 /(IFERROR(IF(H1649&gt;0,H1649,15),15)/15)
 *100,0)</f>
        <v>#REF!</v>
      </c>
      <c r="P1649" s="125" t="e">
        <f>ROUND(((R1649/20)*(L1649/15)*(S1649/15)*(1+W1649/200))/(H1649/15)*100,0)</f>
        <v>#REF!</v>
      </c>
      <c r="Q1649" s="147" t="e">
        <f>T20D35746[[#This Row],[スコア⑤]]/T20D35746[[#This Row],[スコア③]]</f>
        <v>#REF!</v>
      </c>
      <c r="R1649" s="76" t="e">
        <f>#REF!+#REF!</f>
        <v>#REF!</v>
      </c>
      <c r="W1649" s="109" t="e">
        <f>(T20D35746[[#This Row],[現金及び預金（億）]]-T20D35746[[#This Row],[負債（億）]])/T20D35746[[#This Row],[総資産]]*100</f>
        <v>#DIV/0!</v>
      </c>
    </row>
    <row r="1650" spans="3:23" x14ac:dyDescent="0.25">
      <c r="C1650" s="71" t="str">
        <f>IFERROR(_xll.RssMarket($A1650,"市場部名称"),"")</f>
        <v/>
      </c>
      <c r="D1650" s="55"/>
      <c r="E1650" s="55" t="str">
        <f>IFERROR(_xll.RssMarket($A1650,"前日比"),"")</f>
        <v/>
      </c>
      <c r="F1650" s="75" t="str">
        <f>IFERROR(_xll.RssMarket($A1650,"時価総額"),"")</f>
        <v/>
      </c>
      <c r="G1650" s="75" t="e">
        <f>T20D35746[[#This Row],[時価総額]]/T20D35746[[#This Row],[現在値]]</f>
        <v>#VALUE!</v>
      </c>
      <c r="H1650" s="20"/>
      <c r="I1650" s="38"/>
      <c r="J1650" s="20"/>
      <c r="K1650" s="33"/>
      <c r="N1650" s="89"/>
      <c r="O1650" s="125" t="e">
        <f>ROUND(
 ((IF(OR(R1650="",R1650&lt;=0),20,R1650)/20)
  *(L1650/15))
 /(IFERROR(IF(H1650&gt;0,H1650,15),15)/15)
 *100,0)</f>
        <v>#REF!</v>
      </c>
      <c r="P1650" s="125" t="e">
        <f>ROUND(((R1650/20)*(L1650/15)*(S1650/15)*(1+W1650/200))/(H1650/15)*100,0)</f>
        <v>#REF!</v>
      </c>
      <c r="Q1650" s="147" t="e">
        <f>T20D35746[[#This Row],[スコア⑤]]/T20D35746[[#This Row],[スコア③]]</f>
        <v>#REF!</v>
      </c>
      <c r="R1650" s="76" t="e">
        <f>#REF!+#REF!</f>
        <v>#REF!</v>
      </c>
      <c r="W1650" s="109" t="e">
        <f>(T20D35746[[#This Row],[現金及び預金（億）]]-T20D35746[[#This Row],[負債（億）]])/T20D35746[[#This Row],[総資産]]*100</f>
        <v>#DIV/0!</v>
      </c>
    </row>
    <row r="1651" spans="3:23" x14ac:dyDescent="0.25">
      <c r="C1651" s="71" t="str">
        <f>IFERROR(_xll.RssMarket($A1651,"市場部名称"),"")</f>
        <v/>
      </c>
      <c r="D1651" s="55"/>
      <c r="E1651" s="55" t="str">
        <f>IFERROR(_xll.RssMarket($A1651,"前日比"),"")</f>
        <v/>
      </c>
      <c r="F1651" s="75" t="str">
        <f>IFERROR(_xll.RssMarket($A1651,"時価総額"),"")</f>
        <v/>
      </c>
      <c r="G1651" s="75" t="e">
        <f>T20D35746[[#This Row],[時価総額]]/T20D35746[[#This Row],[現在値]]</f>
        <v>#VALUE!</v>
      </c>
      <c r="H1651" s="20"/>
      <c r="I1651" s="38"/>
      <c r="J1651" s="20"/>
      <c r="K1651" s="33"/>
      <c r="N1651" s="89"/>
      <c r="O1651" s="125" t="e">
        <f>ROUND(
 ((IF(OR(R1651="",R1651&lt;=0),20,R1651)/20)
  *(L1651/15))
 /(IFERROR(IF(H1651&gt;0,H1651,15),15)/15)
 *100,0)</f>
        <v>#REF!</v>
      </c>
      <c r="P1651" s="125" t="e">
        <f>ROUND(((R1651/20)*(L1651/15)*(S1651/15)*(1+W1651/200))/(H1651/15)*100,0)</f>
        <v>#REF!</v>
      </c>
      <c r="Q1651" s="147" t="e">
        <f>T20D35746[[#This Row],[スコア⑤]]/T20D35746[[#This Row],[スコア③]]</f>
        <v>#REF!</v>
      </c>
      <c r="R1651" s="76" t="e">
        <f>#REF!+#REF!</f>
        <v>#REF!</v>
      </c>
      <c r="W1651" s="109" t="e">
        <f>(T20D35746[[#This Row],[現金及び預金（億）]]-T20D35746[[#This Row],[負債（億）]])/T20D35746[[#This Row],[総資産]]*100</f>
        <v>#DIV/0!</v>
      </c>
    </row>
    <row r="1652" spans="3:23" x14ac:dyDescent="0.25">
      <c r="C1652" s="71" t="str">
        <f>IFERROR(_xll.RssMarket($A1652,"市場部名称"),"")</f>
        <v/>
      </c>
      <c r="D1652" s="55"/>
      <c r="E1652" s="55" t="str">
        <f>IFERROR(_xll.RssMarket($A1652,"前日比"),"")</f>
        <v/>
      </c>
      <c r="F1652" s="75" t="str">
        <f>IFERROR(_xll.RssMarket($A1652,"時価総額"),"")</f>
        <v/>
      </c>
      <c r="G1652" s="75" t="e">
        <f>T20D35746[[#This Row],[時価総額]]/T20D35746[[#This Row],[現在値]]</f>
        <v>#VALUE!</v>
      </c>
      <c r="H1652" s="20"/>
      <c r="I1652" s="38"/>
      <c r="J1652" s="20"/>
      <c r="K1652" s="33"/>
      <c r="N1652" s="89"/>
      <c r="O1652" s="125" t="e">
        <f>ROUND(
 ((IF(OR(R1652="",R1652&lt;=0),20,R1652)/20)
  *(L1652/15))
 /(IFERROR(IF(H1652&gt;0,H1652,15),15)/15)
 *100,0)</f>
        <v>#REF!</v>
      </c>
      <c r="P1652" s="125" t="e">
        <f>ROUND(((R1652/20)*(L1652/15)*(S1652/15)*(1+W1652/200))/(H1652/15)*100,0)</f>
        <v>#REF!</v>
      </c>
      <c r="Q1652" s="147" t="e">
        <f>T20D35746[[#This Row],[スコア⑤]]/T20D35746[[#This Row],[スコア③]]</f>
        <v>#REF!</v>
      </c>
      <c r="R1652" s="76" t="e">
        <f>#REF!+#REF!</f>
        <v>#REF!</v>
      </c>
      <c r="W1652" s="109" t="e">
        <f>(T20D35746[[#This Row],[現金及び預金（億）]]-T20D35746[[#This Row],[負債（億）]])/T20D35746[[#This Row],[総資産]]*100</f>
        <v>#DIV/0!</v>
      </c>
    </row>
    <row r="1653" spans="3:23" x14ac:dyDescent="0.25">
      <c r="C1653" s="71" t="str">
        <f>IFERROR(_xll.RssMarket($A1653,"市場部名称"),"")</f>
        <v/>
      </c>
      <c r="D1653" s="55"/>
      <c r="E1653" s="55" t="str">
        <f>IFERROR(_xll.RssMarket($A1653,"前日比"),"")</f>
        <v/>
      </c>
      <c r="F1653" s="75" t="str">
        <f>IFERROR(_xll.RssMarket($A1653,"時価総額"),"")</f>
        <v/>
      </c>
      <c r="G1653" s="75" t="e">
        <f>T20D35746[[#This Row],[時価総額]]/T20D35746[[#This Row],[現在値]]</f>
        <v>#VALUE!</v>
      </c>
      <c r="H1653" s="20"/>
      <c r="I1653" s="38"/>
      <c r="J1653" s="20"/>
      <c r="K1653" s="33"/>
      <c r="N1653" s="89"/>
      <c r="O1653" s="125" t="e">
        <f>ROUND(
 ((IF(OR(R1653="",R1653&lt;=0),20,R1653)/20)
  *(L1653/15))
 /(IFERROR(IF(H1653&gt;0,H1653,15),15)/15)
 *100,0)</f>
        <v>#REF!</v>
      </c>
      <c r="P1653" s="125" t="e">
        <f>ROUND(((R1653/20)*(L1653/15)*(S1653/15)*(1+W1653/200))/(H1653/15)*100,0)</f>
        <v>#REF!</v>
      </c>
      <c r="Q1653" s="147" t="e">
        <f>T20D35746[[#This Row],[スコア⑤]]/T20D35746[[#This Row],[スコア③]]</f>
        <v>#REF!</v>
      </c>
      <c r="R1653" s="76" t="e">
        <f>#REF!+#REF!</f>
        <v>#REF!</v>
      </c>
      <c r="W1653" s="109" t="e">
        <f>(T20D35746[[#This Row],[現金及び預金（億）]]-T20D35746[[#This Row],[負債（億）]])/T20D35746[[#This Row],[総資産]]*100</f>
        <v>#DIV/0!</v>
      </c>
    </row>
    <row r="1654" spans="3:23" x14ac:dyDescent="0.25">
      <c r="C1654" s="71" t="str">
        <f>IFERROR(_xll.RssMarket($A1654,"市場部名称"),"")</f>
        <v/>
      </c>
      <c r="D1654" s="55"/>
      <c r="E1654" s="55" t="str">
        <f>IFERROR(_xll.RssMarket($A1654,"前日比"),"")</f>
        <v/>
      </c>
      <c r="F1654" s="75" t="str">
        <f>IFERROR(_xll.RssMarket($A1654,"時価総額"),"")</f>
        <v/>
      </c>
      <c r="G1654" s="75" t="e">
        <f>T20D35746[[#This Row],[時価総額]]/T20D35746[[#This Row],[現在値]]</f>
        <v>#VALUE!</v>
      </c>
      <c r="H1654" s="20"/>
      <c r="I1654" s="38"/>
      <c r="J1654" s="20"/>
      <c r="K1654" s="33"/>
      <c r="N1654" s="89"/>
      <c r="O1654" s="125" t="e">
        <f>ROUND(
 ((IF(OR(R1654="",R1654&lt;=0),20,R1654)/20)
  *(L1654/15))
 /(IFERROR(IF(H1654&gt;0,H1654,15),15)/15)
 *100,0)</f>
        <v>#REF!</v>
      </c>
      <c r="P1654" s="125" t="e">
        <f>ROUND(((R1654/20)*(L1654/15)*(S1654/15)*(1+W1654/200))/(H1654/15)*100,0)</f>
        <v>#REF!</v>
      </c>
      <c r="Q1654" s="147" t="e">
        <f>T20D35746[[#This Row],[スコア⑤]]/T20D35746[[#This Row],[スコア③]]</f>
        <v>#REF!</v>
      </c>
      <c r="R1654" s="76" t="e">
        <f>#REF!+#REF!</f>
        <v>#REF!</v>
      </c>
      <c r="W1654" s="109" t="e">
        <f>(T20D35746[[#This Row],[現金及び預金（億）]]-T20D35746[[#This Row],[負債（億）]])/T20D35746[[#This Row],[総資産]]*100</f>
        <v>#DIV/0!</v>
      </c>
    </row>
    <row r="1655" spans="3:23" x14ac:dyDescent="0.25">
      <c r="C1655" s="71" t="str">
        <f>IFERROR(_xll.RssMarket($A1655,"市場部名称"),"")</f>
        <v/>
      </c>
      <c r="D1655" s="55"/>
      <c r="E1655" s="55" t="str">
        <f>IFERROR(_xll.RssMarket($A1655,"前日比"),"")</f>
        <v/>
      </c>
      <c r="F1655" s="75" t="str">
        <f>IFERROR(_xll.RssMarket($A1655,"時価総額"),"")</f>
        <v/>
      </c>
      <c r="G1655" s="75" t="e">
        <f>T20D35746[[#This Row],[時価総額]]/T20D35746[[#This Row],[現在値]]</f>
        <v>#VALUE!</v>
      </c>
      <c r="H1655" s="20"/>
      <c r="I1655" s="38"/>
      <c r="J1655" s="20"/>
      <c r="K1655" s="33"/>
      <c r="N1655" s="89"/>
      <c r="O1655" s="125" t="e">
        <f>ROUND(
 ((IF(OR(R1655="",R1655&lt;=0),20,R1655)/20)
  *(L1655/15))
 /(IFERROR(IF(H1655&gt;0,H1655,15),15)/15)
 *100,0)</f>
        <v>#REF!</v>
      </c>
      <c r="P1655" s="125" t="e">
        <f>ROUND(((R1655/20)*(L1655/15)*(S1655/15)*(1+W1655/200))/(H1655/15)*100,0)</f>
        <v>#REF!</v>
      </c>
      <c r="Q1655" s="147" t="e">
        <f>T20D35746[[#This Row],[スコア⑤]]/T20D35746[[#This Row],[スコア③]]</f>
        <v>#REF!</v>
      </c>
      <c r="R1655" s="76" t="e">
        <f>#REF!+#REF!</f>
        <v>#REF!</v>
      </c>
      <c r="W1655" s="109" t="e">
        <f>(T20D35746[[#This Row],[現金及び預金（億）]]-T20D35746[[#This Row],[負債（億）]])/T20D35746[[#This Row],[総資産]]*100</f>
        <v>#DIV/0!</v>
      </c>
    </row>
    <row r="1656" spans="3:23" x14ac:dyDescent="0.25">
      <c r="C1656" s="71" t="str">
        <f>IFERROR(_xll.RssMarket($A1656,"市場部名称"),"")</f>
        <v/>
      </c>
      <c r="D1656" s="55"/>
      <c r="E1656" s="55" t="str">
        <f>IFERROR(_xll.RssMarket($A1656,"前日比"),"")</f>
        <v/>
      </c>
      <c r="F1656" s="75" t="str">
        <f>IFERROR(_xll.RssMarket($A1656,"時価総額"),"")</f>
        <v/>
      </c>
      <c r="G1656" s="75" t="e">
        <f>T20D35746[[#This Row],[時価総額]]/T20D35746[[#This Row],[現在値]]</f>
        <v>#VALUE!</v>
      </c>
      <c r="H1656" s="20"/>
      <c r="I1656" s="38"/>
      <c r="J1656" s="20"/>
      <c r="K1656" s="33"/>
      <c r="N1656" s="89"/>
      <c r="O1656" s="125" t="e">
        <f>ROUND(
 ((IF(OR(R1656="",R1656&lt;=0),20,R1656)/20)
  *(L1656/15))
 /(IFERROR(IF(H1656&gt;0,H1656,15),15)/15)
 *100,0)</f>
        <v>#REF!</v>
      </c>
      <c r="P1656" s="125" t="e">
        <f>ROUND(((R1656/20)*(L1656/15)*(S1656/15)*(1+W1656/200))/(H1656/15)*100,0)</f>
        <v>#REF!</v>
      </c>
      <c r="Q1656" s="147" t="e">
        <f>T20D35746[[#This Row],[スコア⑤]]/T20D35746[[#This Row],[スコア③]]</f>
        <v>#REF!</v>
      </c>
      <c r="R1656" s="76" t="e">
        <f>#REF!+#REF!</f>
        <v>#REF!</v>
      </c>
      <c r="W1656" s="109" t="e">
        <f>(T20D35746[[#This Row],[現金及び預金（億）]]-T20D35746[[#This Row],[負債（億）]])/T20D35746[[#This Row],[総資産]]*100</f>
        <v>#DIV/0!</v>
      </c>
    </row>
    <row r="1657" spans="3:23" x14ac:dyDescent="0.25">
      <c r="C1657" s="71" t="str">
        <f>IFERROR(_xll.RssMarket($A1657,"市場部名称"),"")</f>
        <v/>
      </c>
      <c r="D1657" s="55"/>
      <c r="E1657" s="55" t="str">
        <f>IFERROR(_xll.RssMarket($A1657,"前日比"),"")</f>
        <v/>
      </c>
      <c r="F1657" s="75" t="str">
        <f>IFERROR(_xll.RssMarket($A1657,"時価総額"),"")</f>
        <v/>
      </c>
      <c r="G1657" s="75" t="e">
        <f>T20D35746[[#This Row],[時価総額]]/T20D35746[[#This Row],[現在値]]</f>
        <v>#VALUE!</v>
      </c>
      <c r="H1657" s="20"/>
      <c r="I1657" s="38"/>
      <c r="J1657" s="20"/>
      <c r="K1657" s="33"/>
      <c r="N1657" s="89"/>
      <c r="O1657" s="125" t="e">
        <f>ROUND(
 ((IF(OR(R1657="",R1657&lt;=0),20,R1657)/20)
  *(L1657/15))
 /(IFERROR(IF(H1657&gt;0,H1657,15),15)/15)
 *100,0)</f>
        <v>#REF!</v>
      </c>
      <c r="P1657" s="125" t="e">
        <f>ROUND(((R1657/20)*(L1657/15)*(S1657/15)*(1+W1657/200))/(H1657/15)*100,0)</f>
        <v>#REF!</v>
      </c>
      <c r="Q1657" s="147" t="e">
        <f>T20D35746[[#This Row],[スコア⑤]]/T20D35746[[#This Row],[スコア③]]</f>
        <v>#REF!</v>
      </c>
      <c r="R1657" s="76" t="e">
        <f>#REF!+#REF!</f>
        <v>#REF!</v>
      </c>
      <c r="W1657" s="109" t="e">
        <f>(T20D35746[[#This Row],[現金及び預金（億）]]-T20D35746[[#This Row],[負債（億）]])/T20D35746[[#This Row],[総資産]]*100</f>
        <v>#DIV/0!</v>
      </c>
    </row>
    <row r="1658" spans="3:23" x14ac:dyDescent="0.25">
      <c r="C1658" s="71" t="str">
        <f>IFERROR(_xll.RssMarket($A1658,"市場部名称"),"")</f>
        <v/>
      </c>
      <c r="D1658" s="55"/>
      <c r="E1658" s="55" t="str">
        <f>IFERROR(_xll.RssMarket($A1658,"前日比"),"")</f>
        <v/>
      </c>
      <c r="F1658" s="75" t="str">
        <f>IFERROR(_xll.RssMarket($A1658,"時価総額"),"")</f>
        <v/>
      </c>
      <c r="G1658" s="75" t="e">
        <f>T20D35746[[#This Row],[時価総額]]/T20D35746[[#This Row],[現在値]]</f>
        <v>#VALUE!</v>
      </c>
      <c r="H1658" s="20"/>
      <c r="I1658" s="38"/>
      <c r="J1658" s="20"/>
      <c r="K1658" s="33"/>
      <c r="N1658" s="89"/>
      <c r="O1658" s="125" t="e">
        <f>ROUND(
 ((IF(OR(R1658="",R1658&lt;=0),20,R1658)/20)
  *(L1658/15))
 /(IFERROR(IF(H1658&gt;0,H1658,15),15)/15)
 *100,0)</f>
        <v>#REF!</v>
      </c>
      <c r="P1658" s="125" t="e">
        <f>ROUND(((R1658/20)*(L1658/15)*(S1658/15)*(1+W1658/200))/(H1658/15)*100,0)</f>
        <v>#REF!</v>
      </c>
      <c r="Q1658" s="147" t="e">
        <f>T20D35746[[#This Row],[スコア⑤]]/T20D35746[[#This Row],[スコア③]]</f>
        <v>#REF!</v>
      </c>
      <c r="R1658" s="76" t="e">
        <f>#REF!+#REF!</f>
        <v>#REF!</v>
      </c>
      <c r="W1658" s="109" t="e">
        <f>(T20D35746[[#This Row],[現金及び預金（億）]]-T20D35746[[#This Row],[負債（億）]])/T20D35746[[#This Row],[総資産]]*100</f>
        <v>#DIV/0!</v>
      </c>
    </row>
    <row r="1659" spans="3:23" x14ac:dyDescent="0.25">
      <c r="C1659" s="71" t="str">
        <f>IFERROR(_xll.RssMarket($A1659,"市場部名称"),"")</f>
        <v/>
      </c>
      <c r="D1659" s="55"/>
      <c r="E1659" s="55" t="str">
        <f>IFERROR(_xll.RssMarket($A1659,"前日比"),"")</f>
        <v/>
      </c>
      <c r="F1659" s="75" t="str">
        <f>IFERROR(_xll.RssMarket($A1659,"時価総額"),"")</f>
        <v/>
      </c>
      <c r="G1659" s="75" t="e">
        <f>T20D35746[[#This Row],[時価総額]]/T20D35746[[#This Row],[現在値]]</f>
        <v>#VALUE!</v>
      </c>
      <c r="H1659" s="20"/>
      <c r="I1659" s="38"/>
      <c r="J1659" s="20"/>
      <c r="K1659" s="33"/>
      <c r="N1659" s="89"/>
      <c r="O1659" s="125" t="e">
        <f>ROUND(
 ((IF(OR(R1659="",R1659&lt;=0),20,R1659)/20)
  *(L1659/15))
 /(IFERROR(IF(H1659&gt;0,H1659,15),15)/15)
 *100,0)</f>
        <v>#REF!</v>
      </c>
      <c r="P1659" s="125" t="e">
        <f>ROUND(((R1659/20)*(L1659/15)*(S1659/15)*(1+W1659/200))/(H1659/15)*100,0)</f>
        <v>#REF!</v>
      </c>
      <c r="Q1659" s="147" t="e">
        <f>T20D35746[[#This Row],[スコア⑤]]/T20D35746[[#This Row],[スコア③]]</f>
        <v>#REF!</v>
      </c>
      <c r="R1659" s="76" t="e">
        <f>#REF!+#REF!</f>
        <v>#REF!</v>
      </c>
      <c r="W1659" s="109" t="e">
        <f>(T20D35746[[#This Row],[現金及び預金（億）]]-T20D35746[[#This Row],[負債（億）]])/T20D35746[[#This Row],[総資産]]*100</f>
        <v>#DIV/0!</v>
      </c>
    </row>
    <row r="1660" spans="3:23" x14ac:dyDescent="0.25">
      <c r="C1660" s="71" t="str">
        <f>IFERROR(_xll.RssMarket($A1660,"市場部名称"),"")</f>
        <v/>
      </c>
      <c r="D1660" s="55"/>
      <c r="E1660" s="55" t="str">
        <f>IFERROR(_xll.RssMarket($A1660,"前日比"),"")</f>
        <v/>
      </c>
      <c r="F1660" s="75" t="str">
        <f>IFERROR(_xll.RssMarket($A1660,"時価総額"),"")</f>
        <v/>
      </c>
      <c r="G1660" s="75" t="e">
        <f>T20D35746[[#This Row],[時価総額]]/T20D35746[[#This Row],[現在値]]</f>
        <v>#VALUE!</v>
      </c>
      <c r="H1660" s="20"/>
      <c r="I1660" s="38"/>
      <c r="J1660" s="20"/>
      <c r="K1660" s="33"/>
      <c r="N1660" s="89"/>
      <c r="O1660" s="125" t="e">
        <f>ROUND(
 ((IF(OR(R1660="",R1660&lt;=0),20,R1660)/20)
  *(L1660/15))
 /(IFERROR(IF(H1660&gt;0,H1660,15),15)/15)
 *100,0)</f>
        <v>#REF!</v>
      </c>
      <c r="P1660" s="125" t="e">
        <f>ROUND(((R1660/20)*(L1660/15)*(S1660/15)*(1+W1660/200))/(H1660/15)*100,0)</f>
        <v>#REF!</v>
      </c>
      <c r="Q1660" s="147" t="e">
        <f>T20D35746[[#This Row],[スコア⑤]]/T20D35746[[#This Row],[スコア③]]</f>
        <v>#REF!</v>
      </c>
      <c r="R1660" s="76" t="e">
        <f>#REF!+#REF!</f>
        <v>#REF!</v>
      </c>
      <c r="W1660" s="109" t="e">
        <f>(T20D35746[[#This Row],[現金及び預金（億）]]-T20D35746[[#This Row],[負債（億）]])/T20D35746[[#This Row],[総資産]]*100</f>
        <v>#DIV/0!</v>
      </c>
    </row>
    <row r="1661" spans="3:23" x14ac:dyDescent="0.25">
      <c r="C1661" s="71" t="str">
        <f>IFERROR(_xll.RssMarket($A1661,"市場部名称"),"")</f>
        <v/>
      </c>
      <c r="D1661" s="55"/>
      <c r="E1661" s="55" t="str">
        <f>IFERROR(_xll.RssMarket($A1661,"前日比"),"")</f>
        <v/>
      </c>
      <c r="F1661" s="75" t="str">
        <f>IFERROR(_xll.RssMarket($A1661,"時価総額"),"")</f>
        <v/>
      </c>
      <c r="G1661" s="75" t="e">
        <f>T20D35746[[#This Row],[時価総額]]/T20D35746[[#This Row],[現在値]]</f>
        <v>#VALUE!</v>
      </c>
      <c r="H1661" s="20"/>
      <c r="I1661" s="38"/>
      <c r="J1661" s="20"/>
      <c r="K1661" s="33"/>
      <c r="N1661" s="89"/>
      <c r="O1661" s="125" t="e">
        <f>ROUND(
 ((IF(OR(R1661="",R1661&lt;=0),20,R1661)/20)
  *(L1661/15))
 /(IFERROR(IF(H1661&gt;0,H1661,15),15)/15)
 *100,0)</f>
        <v>#REF!</v>
      </c>
      <c r="P1661" s="125" t="e">
        <f>ROUND(((R1661/20)*(L1661/15)*(S1661/15)*(1+W1661/200))/(H1661/15)*100,0)</f>
        <v>#REF!</v>
      </c>
      <c r="Q1661" s="147" t="e">
        <f>T20D35746[[#This Row],[スコア⑤]]/T20D35746[[#This Row],[スコア③]]</f>
        <v>#REF!</v>
      </c>
      <c r="R1661" s="76" t="e">
        <f>#REF!+#REF!</f>
        <v>#REF!</v>
      </c>
      <c r="W1661" s="109" t="e">
        <f>(T20D35746[[#This Row],[現金及び預金（億）]]-T20D35746[[#This Row],[負債（億）]])/T20D35746[[#This Row],[総資産]]*100</f>
        <v>#DIV/0!</v>
      </c>
    </row>
    <row r="1662" spans="3:23" x14ac:dyDescent="0.25">
      <c r="C1662" s="71" t="str">
        <f>IFERROR(_xll.RssMarket($A1662,"市場部名称"),"")</f>
        <v/>
      </c>
      <c r="D1662" s="55"/>
      <c r="E1662" s="55" t="str">
        <f>IFERROR(_xll.RssMarket($A1662,"前日比"),"")</f>
        <v/>
      </c>
      <c r="F1662" s="75" t="str">
        <f>IFERROR(_xll.RssMarket($A1662,"時価総額"),"")</f>
        <v/>
      </c>
      <c r="G1662" s="75" t="e">
        <f>T20D35746[[#This Row],[時価総額]]/T20D35746[[#This Row],[現在値]]</f>
        <v>#VALUE!</v>
      </c>
      <c r="H1662" s="20"/>
      <c r="I1662" s="38"/>
      <c r="J1662" s="20"/>
      <c r="K1662" s="33"/>
      <c r="N1662" s="89"/>
      <c r="O1662" s="125" t="e">
        <f>ROUND(
 ((IF(OR(R1662="",R1662&lt;=0),20,R1662)/20)
  *(L1662/15))
 /(IFERROR(IF(H1662&gt;0,H1662,15),15)/15)
 *100,0)</f>
        <v>#REF!</v>
      </c>
      <c r="P1662" s="125" t="e">
        <f>ROUND(((R1662/20)*(L1662/15)*(S1662/15)*(1+W1662/200))/(H1662/15)*100,0)</f>
        <v>#REF!</v>
      </c>
      <c r="Q1662" s="147" t="e">
        <f>T20D35746[[#This Row],[スコア⑤]]/T20D35746[[#This Row],[スコア③]]</f>
        <v>#REF!</v>
      </c>
      <c r="R1662" s="76" t="e">
        <f>#REF!+#REF!</f>
        <v>#REF!</v>
      </c>
      <c r="W1662" s="109" t="e">
        <f>(T20D35746[[#This Row],[現金及び預金（億）]]-T20D35746[[#This Row],[負債（億）]])/T20D35746[[#This Row],[総資産]]*100</f>
        <v>#DIV/0!</v>
      </c>
    </row>
    <row r="1663" spans="3:23" x14ac:dyDescent="0.25">
      <c r="C1663" s="71" t="str">
        <f>IFERROR(_xll.RssMarket($A1663,"市場部名称"),"")</f>
        <v/>
      </c>
      <c r="D1663" s="55"/>
      <c r="E1663" s="55" t="str">
        <f>IFERROR(_xll.RssMarket($A1663,"前日比"),"")</f>
        <v/>
      </c>
      <c r="F1663" s="75" t="str">
        <f>IFERROR(_xll.RssMarket($A1663,"時価総額"),"")</f>
        <v/>
      </c>
      <c r="G1663" s="75" t="e">
        <f>T20D35746[[#This Row],[時価総額]]/T20D35746[[#This Row],[現在値]]</f>
        <v>#VALUE!</v>
      </c>
      <c r="H1663" s="20"/>
      <c r="I1663" s="38"/>
      <c r="J1663" s="20"/>
      <c r="K1663" s="33"/>
      <c r="N1663" s="89"/>
      <c r="O1663" s="125" t="e">
        <f>ROUND(
 ((IF(OR(R1663="",R1663&lt;=0),20,R1663)/20)
  *(L1663/15))
 /(IFERROR(IF(H1663&gt;0,H1663,15),15)/15)
 *100,0)</f>
        <v>#REF!</v>
      </c>
      <c r="P1663" s="125" t="e">
        <f>ROUND(((R1663/20)*(L1663/15)*(S1663/15)*(1+W1663/200))/(H1663/15)*100,0)</f>
        <v>#REF!</v>
      </c>
      <c r="Q1663" s="147" t="e">
        <f>T20D35746[[#This Row],[スコア⑤]]/T20D35746[[#This Row],[スコア③]]</f>
        <v>#REF!</v>
      </c>
      <c r="R1663" s="76" t="e">
        <f>#REF!+#REF!</f>
        <v>#REF!</v>
      </c>
      <c r="W1663" s="109" t="e">
        <f>(T20D35746[[#This Row],[現金及び預金（億）]]-T20D35746[[#This Row],[負債（億）]])/T20D35746[[#This Row],[総資産]]*100</f>
        <v>#DIV/0!</v>
      </c>
    </row>
    <row r="1664" spans="3:23" x14ac:dyDescent="0.25">
      <c r="C1664" s="71" t="str">
        <f>IFERROR(_xll.RssMarket($A1664,"市場部名称"),"")</f>
        <v/>
      </c>
      <c r="D1664" s="55"/>
      <c r="E1664" s="55" t="str">
        <f>IFERROR(_xll.RssMarket($A1664,"前日比"),"")</f>
        <v/>
      </c>
      <c r="F1664" s="75" t="str">
        <f>IFERROR(_xll.RssMarket($A1664,"時価総額"),"")</f>
        <v/>
      </c>
      <c r="G1664" s="75" t="e">
        <f>T20D35746[[#This Row],[時価総額]]/T20D35746[[#This Row],[現在値]]</f>
        <v>#VALUE!</v>
      </c>
      <c r="H1664" s="20"/>
      <c r="I1664" s="38"/>
      <c r="J1664" s="20"/>
      <c r="K1664" s="33"/>
      <c r="N1664" s="89"/>
      <c r="O1664" s="125" t="e">
        <f>ROUND(
 ((IF(OR(R1664="",R1664&lt;=0),20,R1664)/20)
  *(L1664/15))
 /(IFERROR(IF(H1664&gt;0,H1664,15),15)/15)
 *100,0)</f>
        <v>#REF!</v>
      </c>
      <c r="P1664" s="125" t="e">
        <f>ROUND(((R1664/20)*(L1664/15)*(S1664/15)*(1+W1664/200))/(H1664/15)*100,0)</f>
        <v>#REF!</v>
      </c>
      <c r="Q1664" s="147" t="e">
        <f>T20D35746[[#This Row],[スコア⑤]]/T20D35746[[#This Row],[スコア③]]</f>
        <v>#REF!</v>
      </c>
      <c r="R1664" s="76" t="e">
        <f>#REF!+#REF!</f>
        <v>#REF!</v>
      </c>
      <c r="W1664" s="109" t="e">
        <f>(T20D35746[[#This Row],[現金及び預金（億）]]-T20D35746[[#This Row],[負債（億）]])/T20D35746[[#This Row],[総資産]]*100</f>
        <v>#DIV/0!</v>
      </c>
    </row>
    <row r="1665" spans="3:23" x14ac:dyDescent="0.25">
      <c r="C1665" s="71" t="str">
        <f>IFERROR(_xll.RssMarket($A1665,"市場部名称"),"")</f>
        <v/>
      </c>
      <c r="D1665" s="55"/>
      <c r="E1665" s="55" t="str">
        <f>IFERROR(_xll.RssMarket($A1665,"前日比"),"")</f>
        <v/>
      </c>
      <c r="F1665" s="75" t="str">
        <f>IFERROR(_xll.RssMarket($A1665,"時価総額"),"")</f>
        <v/>
      </c>
      <c r="G1665" s="75" t="e">
        <f>T20D35746[[#This Row],[時価総額]]/T20D35746[[#This Row],[現在値]]</f>
        <v>#VALUE!</v>
      </c>
      <c r="H1665" s="20"/>
      <c r="I1665" s="38"/>
      <c r="J1665" s="20"/>
      <c r="K1665" s="33"/>
      <c r="N1665" s="89"/>
      <c r="O1665" s="125" t="e">
        <f>ROUND(
 ((IF(OR(R1665="",R1665&lt;=0),20,R1665)/20)
  *(L1665/15))
 /(IFERROR(IF(H1665&gt;0,H1665,15),15)/15)
 *100,0)</f>
        <v>#REF!</v>
      </c>
      <c r="P1665" s="125" t="e">
        <f>ROUND(((R1665/20)*(L1665/15)*(S1665/15)*(1+W1665/200))/(H1665/15)*100,0)</f>
        <v>#REF!</v>
      </c>
      <c r="Q1665" s="147" t="e">
        <f>T20D35746[[#This Row],[スコア⑤]]/T20D35746[[#This Row],[スコア③]]</f>
        <v>#REF!</v>
      </c>
      <c r="R1665" s="76" t="e">
        <f>#REF!+#REF!</f>
        <v>#REF!</v>
      </c>
      <c r="W1665" s="109" t="e">
        <f>(T20D35746[[#This Row],[現金及び預金（億）]]-T20D35746[[#This Row],[負債（億）]])/T20D35746[[#This Row],[総資産]]*100</f>
        <v>#DIV/0!</v>
      </c>
    </row>
    <row r="1666" spans="3:23" x14ac:dyDescent="0.25">
      <c r="C1666" s="71" t="str">
        <f>IFERROR(_xll.RssMarket($A1666,"市場部名称"),"")</f>
        <v/>
      </c>
      <c r="D1666" s="55"/>
      <c r="E1666" s="55" t="str">
        <f>IFERROR(_xll.RssMarket($A1666,"前日比"),"")</f>
        <v/>
      </c>
      <c r="F1666" s="75" t="str">
        <f>IFERROR(_xll.RssMarket($A1666,"時価総額"),"")</f>
        <v/>
      </c>
      <c r="G1666" s="75" t="e">
        <f>T20D35746[[#This Row],[時価総額]]/T20D35746[[#This Row],[現在値]]</f>
        <v>#VALUE!</v>
      </c>
      <c r="H1666" s="20"/>
      <c r="I1666" s="38"/>
      <c r="J1666" s="20"/>
      <c r="K1666" s="33"/>
      <c r="N1666" s="89"/>
      <c r="O1666" s="125" t="e">
        <f>ROUND(
 ((IF(OR(R1666="",R1666&lt;=0),20,R1666)/20)
  *(L1666/15))
 /(IFERROR(IF(H1666&gt;0,H1666,15),15)/15)
 *100,0)</f>
        <v>#REF!</v>
      </c>
      <c r="P1666" s="125" t="e">
        <f>ROUND(((R1666/20)*(L1666/15)*(S1666/15)*(1+W1666/200))/(H1666/15)*100,0)</f>
        <v>#REF!</v>
      </c>
      <c r="Q1666" s="147" t="e">
        <f>T20D35746[[#This Row],[スコア⑤]]/T20D35746[[#This Row],[スコア③]]</f>
        <v>#REF!</v>
      </c>
      <c r="R1666" s="76" t="e">
        <f>#REF!+#REF!</f>
        <v>#REF!</v>
      </c>
      <c r="W1666" s="109" t="e">
        <f>(T20D35746[[#This Row],[現金及び預金（億）]]-T20D35746[[#This Row],[負債（億）]])/T20D35746[[#This Row],[総資産]]*100</f>
        <v>#DIV/0!</v>
      </c>
    </row>
    <row r="1667" spans="3:23" x14ac:dyDescent="0.25">
      <c r="C1667" s="71" t="str">
        <f>IFERROR(_xll.RssMarket($A1667,"市場部名称"),"")</f>
        <v/>
      </c>
      <c r="D1667" s="55"/>
      <c r="E1667" s="55" t="str">
        <f>IFERROR(_xll.RssMarket($A1667,"前日比"),"")</f>
        <v/>
      </c>
      <c r="F1667" s="75" t="str">
        <f>IFERROR(_xll.RssMarket($A1667,"時価総額"),"")</f>
        <v/>
      </c>
      <c r="G1667" s="75" t="e">
        <f>T20D35746[[#This Row],[時価総額]]/T20D35746[[#This Row],[現在値]]</f>
        <v>#VALUE!</v>
      </c>
      <c r="H1667" s="20"/>
      <c r="I1667" s="38"/>
      <c r="J1667" s="20"/>
      <c r="K1667" s="33"/>
      <c r="N1667" s="89"/>
      <c r="O1667" s="125" t="e">
        <f>ROUND(
 ((IF(OR(R1667="",R1667&lt;=0),20,R1667)/20)
  *(L1667/15))
 /(IFERROR(IF(H1667&gt;0,H1667,15),15)/15)
 *100,0)</f>
        <v>#REF!</v>
      </c>
      <c r="P1667" s="125" t="e">
        <f>ROUND(((R1667/20)*(L1667/15)*(S1667/15)*(1+W1667/200))/(H1667/15)*100,0)</f>
        <v>#REF!</v>
      </c>
      <c r="Q1667" s="147" t="e">
        <f>T20D35746[[#This Row],[スコア⑤]]/T20D35746[[#This Row],[スコア③]]</f>
        <v>#REF!</v>
      </c>
      <c r="R1667" s="76" t="e">
        <f>#REF!+#REF!</f>
        <v>#REF!</v>
      </c>
      <c r="W1667" s="109" t="e">
        <f>(T20D35746[[#This Row],[現金及び預金（億）]]-T20D35746[[#This Row],[負債（億）]])/T20D35746[[#This Row],[総資産]]*100</f>
        <v>#DIV/0!</v>
      </c>
    </row>
    <row r="1668" spans="3:23" x14ac:dyDescent="0.25">
      <c r="C1668" s="71" t="str">
        <f>IFERROR(_xll.RssMarket($A1668,"市場部名称"),"")</f>
        <v/>
      </c>
      <c r="D1668" s="55"/>
      <c r="E1668" s="55" t="str">
        <f>IFERROR(_xll.RssMarket($A1668,"前日比"),"")</f>
        <v/>
      </c>
      <c r="F1668" s="75" t="str">
        <f>IFERROR(_xll.RssMarket($A1668,"時価総額"),"")</f>
        <v/>
      </c>
      <c r="G1668" s="75" t="e">
        <f>T20D35746[[#This Row],[時価総額]]/T20D35746[[#This Row],[現在値]]</f>
        <v>#VALUE!</v>
      </c>
      <c r="H1668" s="20"/>
      <c r="I1668" s="38"/>
      <c r="J1668" s="20"/>
      <c r="K1668" s="33"/>
      <c r="N1668" s="89"/>
      <c r="O1668" s="125" t="e">
        <f>ROUND(
 ((IF(OR(R1668="",R1668&lt;=0),20,R1668)/20)
  *(L1668/15))
 /(IFERROR(IF(H1668&gt;0,H1668,15),15)/15)
 *100,0)</f>
        <v>#REF!</v>
      </c>
      <c r="P1668" s="125" t="e">
        <f>ROUND(((R1668/20)*(L1668/15)*(S1668/15)*(1+W1668/200))/(H1668/15)*100,0)</f>
        <v>#REF!</v>
      </c>
      <c r="Q1668" s="147" t="e">
        <f>T20D35746[[#This Row],[スコア⑤]]/T20D35746[[#This Row],[スコア③]]</f>
        <v>#REF!</v>
      </c>
      <c r="R1668" s="76" t="e">
        <f>#REF!+#REF!</f>
        <v>#REF!</v>
      </c>
      <c r="W1668" s="109" t="e">
        <f>(T20D35746[[#This Row],[現金及び預金（億）]]-T20D35746[[#This Row],[負債（億）]])/T20D35746[[#This Row],[総資産]]*100</f>
        <v>#DIV/0!</v>
      </c>
    </row>
    <row r="1669" spans="3:23" x14ac:dyDescent="0.25">
      <c r="C1669" s="71" t="str">
        <f>IFERROR(_xll.RssMarket($A1669,"市場部名称"),"")</f>
        <v/>
      </c>
      <c r="D1669" s="55"/>
      <c r="E1669" s="55" t="str">
        <f>IFERROR(_xll.RssMarket($A1669,"前日比"),"")</f>
        <v/>
      </c>
      <c r="F1669" s="75" t="str">
        <f>IFERROR(_xll.RssMarket($A1669,"時価総額"),"")</f>
        <v/>
      </c>
      <c r="G1669" s="75" t="e">
        <f>T20D35746[[#This Row],[時価総額]]/T20D35746[[#This Row],[現在値]]</f>
        <v>#VALUE!</v>
      </c>
      <c r="H1669" s="20"/>
      <c r="I1669" s="38"/>
      <c r="J1669" s="20"/>
      <c r="K1669" s="33"/>
      <c r="N1669" s="89"/>
      <c r="O1669" s="125" t="e">
        <f>ROUND(
 ((IF(OR(R1669="",R1669&lt;=0),20,R1669)/20)
  *(L1669/15))
 /(IFERROR(IF(H1669&gt;0,H1669,15),15)/15)
 *100,0)</f>
        <v>#REF!</v>
      </c>
      <c r="P1669" s="125" t="e">
        <f>ROUND(((R1669/20)*(L1669/15)*(S1669/15)*(1+W1669/200))/(H1669/15)*100,0)</f>
        <v>#REF!</v>
      </c>
      <c r="Q1669" s="147" t="e">
        <f>T20D35746[[#This Row],[スコア⑤]]/T20D35746[[#This Row],[スコア③]]</f>
        <v>#REF!</v>
      </c>
      <c r="R1669" s="76" t="e">
        <f>#REF!+#REF!</f>
        <v>#REF!</v>
      </c>
      <c r="W1669" s="109" t="e">
        <f>(T20D35746[[#This Row],[現金及び預金（億）]]-T20D35746[[#This Row],[負債（億）]])/T20D35746[[#This Row],[総資産]]*100</f>
        <v>#DIV/0!</v>
      </c>
    </row>
    <row r="1670" spans="3:23" x14ac:dyDescent="0.25">
      <c r="C1670" s="71" t="str">
        <f>IFERROR(_xll.RssMarket($A1670,"市場部名称"),"")</f>
        <v/>
      </c>
      <c r="D1670" s="55"/>
      <c r="E1670" s="55" t="str">
        <f>IFERROR(_xll.RssMarket($A1670,"前日比"),"")</f>
        <v/>
      </c>
      <c r="F1670" s="75" t="str">
        <f>IFERROR(_xll.RssMarket($A1670,"時価総額"),"")</f>
        <v/>
      </c>
      <c r="G1670" s="75" t="e">
        <f>T20D35746[[#This Row],[時価総額]]/T20D35746[[#This Row],[現在値]]</f>
        <v>#VALUE!</v>
      </c>
      <c r="H1670" s="20"/>
      <c r="I1670" s="38"/>
      <c r="J1670" s="20"/>
      <c r="K1670" s="33"/>
      <c r="N1670" s="89"/>
      <c r="O1670" s="125" t="e">
        <f>ROUND(
 ((IF(OR(R1670="",R1670&lt;=0),20,R1670)/20)
  *(L1670/15))
 /(IFERROR(IF(H1670&gt;0,H1670,15),15)/15)
 *100,0)</f>
        <v>#REF!</v>
      </c>
      <c r="P1670" s="125" t="e">
        <f>ROUND(((R1670/20)*(L1670/15)*(S1670/15)*(1+W1670/200))/(H1670/15)*100,0)</f>
        <v>#REF!</v>
      </c>
      <c r="Q1670" s="147" t="e">
        <f>T20D35746[[#This Row],[スコア⑤]]/T20D35746[[#This Row],[スコア③]]</f>
        <v>#REF!</v>
      </c>
      <c r="R1670" s="76" t="e">
        <f>#REF!+#REF!</f>
        <v>#REF!</v>
      </c>
      <c r="W1670" s="109" t="e">
        <f>(T20D35746[[#This Row],[現金及び預金（億）]]-T20D35746[[#This Row],[負債（億）]])/T20D35746[[#This Row],[総資産]]*100</f>
        <v>#DIV/0!</v>
      </c>
    </row>
    <row r="1671" spans="3:23" x14ac:dyDescent="0.25">
      <c r="C1671" s="71" t="str">
        <f>IFERROR(_xll.RssMarket($A1671,"市場部名称"),"")</f>
        <v/>
      </c>
      <c r="D1671" s="55"/>
      <c r="E1671" s="55" t="str">
        <f>IFERROR(_xll.RssMarket($A1671,"前日比"),"")</f>
        <v/>
      </c>
      <c r="F1671" s="75" t="str">
        <f>IFERROR(_xll.RssMarket($A1671,"時価総額"),"")</f>
        <v/>
      </c>
      <c r="G1671" s="75" t="e">
        <f>T20D35746[[#This Row],[時価総額]]/T20D35746[[#This Row],[現在値]]</f>
        <v>#VALUE!</v>
      </c>
      <c r="H1671" s="20"/>
      <c r="I1671" s="38"/>
      <c r="J1671" s="20"/>
      <c r="K1671" s="33"/>
      <c r="N1671" s="89"/>
      <c r="O1671" s="125" t="e">
        <f>ROUND(
 ((IF(OR(R1671="",R1671&lt;=0),20,R1671)/20)
  *(L1671/15))
 /(IFERROR(IF(H1671&gt;0,H1671,15),15)/15)
 *100,0)</f>
        <v>#REF!</v>
      </c>
      <c r="P1671" s="125" t="e">
        <f>ROUND(((R1671/20)*(L1671/15)*(S1671/15)*(1+W1671/200))/(H1671/15)*100,0)</f>
        <v>#REF!</v>
      </c>
      <c r="Q1671" s="147" t="e">
        <f>T20D35746[[#This Row],[スコア⑤]]/T20D35746[[#This Row],[スコア③]]</f>
        <v>#REF!</v>
      </c>
      <c r="R1671" s="76" t="e">
        <f>#REF!+#REF!</f>
        <v>#REF!</v>
      </c>
      <c r="W1671" s="109" t="e">
        <f>(T20D35746[[#This Row],[現金及び預金（億）]]-T20D35746[[#This Row],[負債（億）]])/T20D35746[[#This Row],[総資産]]*100</f>
        <v>#DIV/0!</v>
      </c>
    </row>
    <row r="1672" spans="3:23" x14ac:dyDescent="0.25">
      <c r="C1672" s="71" t="str">
        <f>IFERROR(_xll.RssMarket($A1672,"市場部名称"),"")</f>
        <v/>
      </c>
      <c r="D1672" s="55"/>
      <c r="E1672" s="55" t="str">
        <f>IFERROR(_xll.RssMarket($A1672,"前日比"),"")</f>
        <v/>
      </c>
      <c r="F1672" s="75" t="str">
        <f>IFERROR(_xll.RssMarket($A1672,"時価総額"),"")</f>
        <v/>
      </c>
      <c r="G1672" s="75" t="e">
        <f>T20D35746[[#This Row],[時価総額]]/T20D35746[[#This Row],[現在値]]</f>
        <v>#VALUE!</v>
      </c>
      <c r="H1672" s="20"/>
      <c r="I1672" s="38"/>
      <c r="J1672" s="20"/>
      <c r="K1672" s="33"/>
      <c r="N1672" s="89"/>
      <c r="O1672" s="125" t="e">
        <f>ROUND(
 ((IF(OR(R1672="",R1672&lt;=0),20,R1672)/20)
  *(L1672/15))
 /(IFERROR(IF(H1672&gt;0,H1672,15),15)/15)
 *100,0)</f>
        <v>#REF!</v>
      </c>
      <c r="P1672" s="125" t="e">
        <f>ROUND(((R1672/20)*(L1672/15)*(S1672/15)*(1+W1672/200))/(H1672/15)*100,0)</f>
        <v>#REF!</v>
      </c>
      <c r="Q1672" s="147" t="e">
        <f>T20D35746[[#This Row],[スコア⑤]]/T20D35746[[#This Row],[スコア③]]</f>
        <v>#REF!</v>
      </c>
      <c r="R1672" s="76" t="e">
        <f>#REF!+#REF!</f>
        <v>#REF!</v>
      </c>
      <c r="W1672" s="109" t="e">
        <f>(T20D35746[[#This Row],[現金及び預金（億）]]-T20D35746[[#This Row],[負債（億）]])/T20D35746[[#This Row],[総資産]]*100</f>
        <v>#DIV/0!</v>
      </c>
    </row>
    <row r="1673" spans="3:23" x14ac:dyDescent="0.25">
      <c r="C1673" s="71" t="str">
        <f>IFERROR(_xll.RssMarket($A1673,"市場部名称"),"")</f>
        <v/>
      </c>
      <c r="D1673" s="55"/>
      <c r="E1673" s="55" t="str">
        <f>IFERROR(_xll.RssMarket($A1673,"前日比"),"")</f>
        <v/>
      </c>
      <c r="F1673" s="75" t="str">
        <f>IFERROR(_xll.RssMarket($A1673,"時価総額"),"")</f>
        <v/>
      </c>
      <c r="G1673" s="75" t="e">
        <f>T20D35746[[#This Row],[時価総額]]/T20D35746[[#This Row],[現在値]]</f>
        <v>#VALUE!</v>
      </c>
      <c r="H1673" s="20"/>
      <c r="I1673" s="38"/>
      <c r="J1673" s="20"/>
      <c r="K1673" s="33"/>
      <c r="N1673" s="89"/>
      <c r="O1673" s="125" t="e">
        <f>ROUND(
 ((IF(OR(R1673="",R1673&lt;=0),20,R1673)/20)
  *(L1673/15))
 /(IFERROR(IF(H1673&gt;0,H1673,15),15)/15)
 *100,0)</f>
        <v>#REF!</v>
      </c>
      <c r="P1673" s="125" t="e">
        <f>ROUND(((R1673/20)*(L1673/15)*(S1673/15)*(1+W1673/200))/(H1673/15)*100,0)</f>
        <v>#REF!</v>
      </c>
      <c r="Q1673" s="147" t="e">
        <f>T20D35746[[#This Row],[スコア⑤]]/T20D35746[[#This Row],[スコア③]]</f>
        <v>#REF!</v>
      </c>
      <c r="R1673" s="76" t="e">
        <f>#REF!+#REF!</f>
        <v>#REF!</v>
      </c>
      <c r="W1673" s="109" t="e">
        <f>(T20D35746[[#This Row],[現金及び預金（億）]]-T20D35746[[#This Row],[負債（億）]])/T20D35746[[#This Row],[総資産]]*100</f>
        <v>#DIV/0!</v>
      </c>
    </row>
    <row r="1674" spans="3:23" x14ac:dyDescent="0.25">
      <c r="C1674" s="71" t="str">
        <f>IFERROR(_xll.RssMarket($A1674,"市場部名称"),"")</f>
        <v/>
      </c>
      <c r="D1674" s="55"/>
      <c r="E1674" s="55" t="str">
        <f>IFERROR(_xll.RssMarket($A1674,"前日比"),"")</f>
        <v/>
      </c>
      <c r="F1674" s="75" t="str">
        <f>IFERROR(_xll.RssMarket($A1674,"時価総額"),"")</f>
        <v/>
      </c>
      <c r="G1674" s="75" t="e">
        <f>T20D35746[[#This Row],[時価総額]]/T20D35746[[#This Row],[現在値]]</f>
        <v>#VALUE!</v>
      </c>
      <c r="H1674" s="20"/>
      <c r="I1674" s="38"/>
      <c r="J1674" s="20"/>
      <c r="K1674" s="33"/>
      <c r="N1674" s="89"/>
      <c r="O1674" s="125" t="e">
        <f>ROUND(
 ((IF(OR(R1674="",R1674&lt;=0),20,R1674)/20)
  *(L1674/15))
 /(IFERROR(IF(H1674&gt;0,H1674,15),15)/15)
 *100,0)</f>
        <v>#REF!</v>
      </c>
      <c r="P1674" s="125" t="e">
        <f>ROUND(((R1674/20)*(L1674/15)*(S1674/15)*(1+W1674/200))/(H1674/15)*100,0)</f>
        <v>#REF!</v>
      </c>
      <c r="Q1674" s="147" t="e">
        <f>T20D35746[[#This Row],[スコア⑤]]/T20D35746[[#This Row],[スコア③]]</f>
        <v>#REF!</v>
      </c>
      <c r="R1674" s="76" t="e">
        <f>#REF!+#REF!</f>
        <v>#REF!</v>
      </c>
      <c r="W1674" s="109" t="e">
        <f>(T20D35746[[#This Row],[現金及び預金（億）]]-T20D35746[[#This Row],[負債（億）]])/T20D35746[[#This Row],[総資産]]*100</f>
        <v>#DIV/0!</v>
      </c>
    </row>
    <row r="1675" spans="3:23" x14ac:dyDescent="0.25">
      <c r="C1675" s="71" t="str">
        <f>IFERROR(_xll.RssMarket($A1675,"市場部名称"),"")</f>
        <v/>
      </c>
      <c r="D1675" s="55"/>
      <c r="E1675" s="55" t="str">
        <f>IFERROR(_xll.RssMarket($A1675,"前日比"),"")</f>
        <v/>
      </c>
      <c r="F1675" s="75" t="str">
        <f>IFERROR(_xll.RssMarket($A1675,"時価総額"),"")</f>
        <v/>
      </c>
      <c r="G1675" s="75" t="e">
        <f>T20D35746[[#This Row],[時価総額]]/T20D35746[[#This Row],[現在値]]</f>
        <v>#VALUE!</v>
      </c>
      <c r="H1675" s="20"/>
      <c r="I1675" s="38"/>
      <c r="J1675" s="20"/>
      <c r="K1675" s="33"/>
      <c r="N1675" s="89"/>
      <c r="O1675" s="125" t="e">
        <f>ROUND(
 ((IF(OR(R1675="",R1675&lt;=0),20,R1675)/20)
  *(L1675/15))
 /(IFERROR(IF(H1675&gt;0,H1675,15),15)/15)
 *100,0)</f>
        <v>#REF!</v>
      </c>
      <c r="P1675" s="125" t="e">
        <f>ROUND(((R1675/20)*(L1675/15)*(S1675/15)*(1+W1675/200))/(H1675/15)*100,0)</f>
        <v>#REF!</v>
      </c>
      <c r="Q1675" s="147" t="e">
        <f>T20D35746[[#This Row],[スコア⑤]]/T20D35746[[#This Row],[スコア③]]</f>
        <v>#REF!</v>
      </c>
      <c r="R1675" s="76" t="e">
        <f>#REF!+#REF!</f>
        <v>#REF!</v>
      </c>
      <c r="W1675" s="109" t="e">
        <f>(T20D35746[[#This Row],[現金及び預金（億）]]-T20D35746[[#This Row],[負債（億）]])/T20D35746[[#This Row],[総資産]]*100</f>
        <v>#DIV/0!</v>
      </c>
    </row>
    <row r="1676" spans="3:23" x14ac:dyDescent="0.25">
      <c r="C1676" s="71" t="str">
        <f>IFERROR(_xll.RssMarket($A1676,"市場部名称"),"")</f>
        <v/>
      </c>
      <c r="D1676" s="55"/>
      <c r="E1676" s="55" t="str">
        <f>IFERROR(_xll.RssMarket($A1676,"前日比"),"")</f>
        <v/>
      </c>
      <c r="F1676" s="75" t="str">
        <f>IFERROR(_xll.RssMarket($A1676,"時価総額"),"")</f>
        <v/>
      </c>
      <c r="G1676" s="75" t="e">
        <f>T20D35746[[#This Row],[時価総額]]/T20D35746[[#This Row],[現在値]]</f>
        <v>#VALUE!</v>
      </c>
      <c r="H1676" s="20"/>
      <c r="I1676" s="38"/>
      <c r="J1676" s="20"/>
      <c r="K1676" s="33"/>
      <c r="N1676" s="89"/>
      <c r="O1676" s="125" t="e">
        <f>ROUND(
 ((IF(OR(R1676="",R1676&lt;=0),20,R1676)/20)
  *(L1676/15))
 /(IFERROR(IF(H1676&gt;0,H1676,15),15)/15)
 *100,0)</f>
        <v>#REF!</v>
      </c>
      <c r="P1676" s="125" t="e">
        <f>ROUND(((R1676/20)*(L1676/15)*(S1676/15)*(1+W1676/200))/(H1676/15)*100,0)</f>
        <v>#REF!</v>
      </c>
      <c r="Q1676" s="147" t="e">
        <f>T20D35746[[#This Row],[スコア⑤]]/T20D35746[[#This Row],[スコア③]]</f>
        <v>#REF!</v>
      </c>
      <c r="R1676" s="76" t="e">
        <f>#REF!+#REF!</f>
        <v>#REF!</v>
      </c>
      <c r="W1676" s="109" t="e">
        <f>(T20D35746[[#This Row],[現金及び預金（億）]]-T20D35746[[#This Row],[負債（億）]])/T20D35746[[#This Row],[総資産]]*100</f>
        <v>#DIV/0!</v>
      </c>
    </row>
    <row r="1677" spans="3:23" x14ac:dyDescent="0.25">
      <c r="C1677" s="71" t="str">
        <f>IFERROR(_xll.RssMarket($A1677,"市場部名称"),"")</f>
        <v/>
      </c>
      <c r="D1677" s="55"/>
      <c r="E1677" s="55" t="str">
        <f>IFERROR(_xll.RssMarket($A1677,"前日比"),"")</f>
        <v/>
      </c>
      <c r="F1677" s="75" t="str">
        <f>IFERROR(_xll.RssMarket($A1677,"時価総額"),"")</f>
        <v/>
      </c>
      <c r="G1677" s="75" t="e">
        <f>T20D35746[[#This Row],[時価総額]]/T20D35746[[#This Row],[現在値]]</f>
        <v>#VALUE!</v>
      </c>
      <c r="H1677" s="20"/>
      <c r="I1677" s="38"/>
      <c r="J1677" s="20"/>
      <c r="K1677" s="33"/>
      <c r="N1677" s="89"/>
      <c r="O1677" s="125" t="e">
        <f>ROUND(
 ((IF(OR(R1677="",R1677&lt;=0),20,R1677)/20)
  *(L1677/15))
 /(IFERROR(IF(H1677&gt;0,H1677,15),15)/15)
 *100,0)</f>
        <v>#REF!</v>
      </c>
      <c r="P1677" s="125" t="e">
        <f>ROUND(((R1677/20)*(L1677/15)*(S1677/15)*(1+W1677/200))/(H1677/15)*100,0)</f>
        <v>#REF!</v>
      </c>
      <c r="Q1677" s="147" t="e">
        <f>T20D35746[[#This Row],[スコア⑤]]/T20D35746[[#This Row],[スコア③]]</f>
        <v>#REF!</v>
      </c>
      <c r="R1677" s="76" t="e">
        <f>#REF!+#REF!</f>
        <v>#REF!</v>
      </c>
      <c r="W1677" s="109" t="e">
        <f>(T20D35746[[#This Row],[現金及び預金（億）]]-T20D35746[[#This Row],[負債（億）]])/T20D35746[[#This Row],[総資産]]*100</f>
        <v>#DIV/0!</v>
      </c>
    </row>
    <row r="1678" spans="3:23" x14ac:dyDescent="0.25">
      <c r="C1678" s="71" t="str">
        <f>IFERROR(_xll.RssMarket($A1678,"市場部名称"),"")</f>
        <v/>
      </c>
      <c r="D1678" s="55"/>
      <c r="E1678" s="55" t="str">
        <f>IFERROR(_xll.RssMarket($A1678,"前日比"),"")</f>
        <v/>
      </c>
      <c r="F1678" s="75" t="str">
        <f>IFERROR(_xll.RssMarket($A1678,"時価総額"),"")</f>
        <v/>
      </c>
      <c r="G1678" s="75" t="e">
        <f>T20D35746[[#This Row],[時価総額]]/T20D35746[[#This Row],[現在値]]</f>
        <v>#VALUE!</v>
      </c>
      <c r="H1678" s="20"/>
      <c r="I1678" s="38"/>
      <c r="J1678" s="20"/>
      <c r="K1678" s="33"/>
      <c r="N1678" s="89"/>
      <c r="O1678" s="125" t="e">
        <f>ROUND(
 ((IF(OR(R1678="",R1678&lt;=0),20,R1678)/20)
  *(L1678/15))
 /(IFERROR(IF(H1678&gt;0,H1678,15),15)/15)
 *100,0)</f>
        <v>#REF!</v>
      </c>
      <c r="P1678" s="125" t="e">
        <f>ROUND(((R1678/20)*(L1678/15)*(S1678/15)*(1+W1678/200))/(H1678/15)*100,0)</f>
        <v>#REF!</v>
      </c>
      <c r="Q1678" s="147" t="e">
        <f>T20D35746[[#This Row],[スコア⑤]]/T20D35746[[#This Row],[スコア③]]</f>
        <v>#REF!</v>
      </c>
      <c r="R1678" s="76" t="e">
        <f>#REF!+#REF!</f>
        <v>#REF!</v>
      </c>
      <c r="W1678" s="109" t="e">
        <f>(T20D35746[[#This Row],[現金及び預金（億）]]-T20D35746[[#This Row],[負債（億）]])/T20D35746[[#This Row],[総資産]]*100</f>
        <v>#DIV/0!</v>
      </c>
    </row>
    <row r="1679" spans="3:23" x14ac:dyDescent="0.25">
      <c r="C1679" s="71" t="str">
        <f>IFERROR(_xll.RssMarket($A1679,"市場部名称"),"")</f>
        <v/>
      </c>
      <c r="D1679" s="55"/>
      <c r="E1679" s="55" t="str">
        <f>IFERROR(_xll.RssMarket($A1679,"前日比"),"")</f>
        <v/>
      </c>
      <c r="F1679" s="75" t="str">
        <f>IFERROR(_xll.RssMarket($A1679,"時価総額"),"")</f>
        <v/>
      </c>
      <c r="G1679" s="75" t="e">
        <f>T20D35746[[#This Row],[時価総額]]/T20D35746[[#This Row],[現在値]]</f>
        <v>#VALUE!</v>
      </c>
      <c r="H1679" s="20"/>
      <c r="I1679" s="38"/>
      <c r="J1679" s="20"/>
      <c r="K1679" s="33"/>
      <c r="N1679" s="89"/>
      <c r="O1679" s="125" t="e">
        <f>ROUND(
 ((IF(OR(R1679="",R1679&lt;=0),20,R1679)/20)
  *(L1679/15))
 /(IFERROR(IF(H1679&gt;0,H1679,15),15)/15)
 *100,0)</f>
        <v>#REF!</v>
      </c>
      <c r="P1679" s="125" t="e">
        <f>ROUND(((R1679/20)*(L1679/15)*(S1679/15)*(1+W1679/200))/(H1679/15)*100,0)</f>
        <v>#REF!</v>
      </c>
      <c r="Q1679" s="147" t="e">
        <f>T20D35746[[#This Row],[スコア⑤]]/T20D35746[[#This Row],[スコア③]]</f>
        <v>#REF!</v>
      </c>
      <c r="R1679" s="76" t="e">
        <f>#REF!+#REF!</f>
        <v>#REF!</v>
      </c>
      <c r="W1679" s="109" t="e">
        <f>(T20D35746[[#This Row],[現金及び預金（億）]]-T20D35746[[#This Row],[負債（億）]])/T20D35746[[#This Row],[総資産]]*100</f>
        <v>#DIV/0!</v>
      </c>
    </row>
    <row r="1680" spans="3:23" x14ac:dyDescent="0.25">
      <c r="C1680" s="71" t="str">
        <f>IFERROR(_xll.RssMarket($A1680,"市場部名称"),"")</f>
        <v/>
      </c>
      <c r="D1680" s="55"/>
      <c r="E1680" s="55" t="str">
        <f>IFERROR(_xll.RssMarket($A1680,"前日比"),"")</f>
        <v/>
      </c>
      <c r="F1680" s="75" t="str">
        <f>IFERROR(_xll.RssMarket($A1680,"時価総額"),"")</f>
        <v/>
      </c>
      <c r="G1680" s="75" t="e">
        <f>T20D35746[[#This Row],[時価総額]]/T20D35746[[#This Row],[現在値]]</f>
        <v>#VALUE!</v>
      </c>
      <c r="H1680" s="20"/>
      <c r="I1680" s="38"/>
      <c r="J1680" s="20"/>
      <c r="K1680" s="33"/>
      <c r="N1680" s="89"/>
      <c r="O1680" s="125" t="e">
        <f>ROUND(
 ((IF(OR(R1680="",R1680&lt;=0),20,R1680)/20)
  *(L1680/15))
 /(IFERROR(IF(H1680&gt;0,H1680,15),15)/15)
 *100,0)</f>
        <v>#REF!</v>
      </c>
      <c r="P1680" s="125" t="e">
        <f>ROUND(((R1680/20)*(L1680/15)*(S1680/15)*(1+W1680/200))/(H1680/15)*100,0)</f>
        <v>#REF!</v>
      </c>
      <c r="Q1680" s="147" t="e">
        <f>T20D35746[[#This Row],[スコア⑤]]/T20D35746[[#This Row],[スコア③]]</f>
        <v>#REF!</v>
      </c>
      <c r="R1680" s="76" t="e">
        <f>#REF!+#REF!</f>
        <v>#REF!</v>
      </c>
      <c r="W1680" s="109" t="e">
        <f>(T20D35746[[#This Row],[現金及び預金（億）]]-T20D35746[[#This Row],[負債（億）]])/T20D35746[[#This Row],[総資産]]*100</f>
        <v>#DIV/0!</v>
      </c>
    </row>
    <row r="1681" spans="3:23" x14ac:dyDescent="0.25">
      <c r="C1681" s="71" t="str">
        <f>IFERROR(_xll.RssMarket($A1681,"市場部名称"),"")</f>
        <v/>
      </c>
      <c r="D1681" s="55"/>
      <c r="E1681" s="55" t="str">
        <f>IFERROR(_xll.RssMarket($A1681,"前日比"),"")</f>
        <v/>
      </c>
      <c r="F1681" s="75" t="str">
        <f>IFERROR(_xll.RssMarket($A1681,"時価総額"),"")</f>
        <v/>
      </c>
      <c r="G1681" s="75" t="e">
        <f>T20D35746[[#This Row],[時価総額]]/T20D35746[[#This Row],[現在値]]</f>
        <v>#VALUE!</v>
      </c>
      <c r="H1681" s="20"/>
      <c r="I1681" s="38"/>
      <c r="J1681" s="20"/>
      <c r="K1681" s="33"/>
      <c r="N1681" s="89"/>
      <c r="O1681" s="125" t="e">
        <f>ROUND(
 ((IF(OR(R1681="",R1681&lt;=0),20,R1681)/20)
  *(L1681/15))
 /(IFERROR(IF(H1681&gt;0,H1681,15),15)/15)
 *100,0)</f>
        <v>#REF!</v>
      </c>
      <c r="P1681" s="125" t="e">
        <f>ROUND(((R1681/20)*(L1681/15)*(S1681/15)*(1+W1681/200))/(H1681/15)*100,0)</f>
        <v>#REF!</v>
      </c>
      <c r="Q1681" s="147" t="e">
        <f>T20D35746[[#This Row],[スコア⑤]]/T20D35746[[#This Row],[スコア③]]</f>
        <v>#REF!</v>
      </c>
      <c r="R1681" s="76" t="e">
        <f>#REF!+#REF!</f>
        <v>#REF!</v>
      </c>
      <c r="W1681" s="109" t="e">
        <f>(T20D35746[[#This Row],[現金及び預金（億）]]-T20D35746[[#This Row],[負債（億）]])/T20D35746[[#This Row],[総資産]]*100</f>
        <v>#DIV/0!</v>
      </c>
    </row>
    <row r="1682" spans="3:23" x14ac:dyDescent="0.25">
      <c r="C1682" s="71" t="str">
        <f>IFERROR(_xll.RssMarket($A1682,"市場部名称"),"")</f>
        <v/>
      </c>
      <c r="D1682" s="55"/>
      <c r="E1682" s="55" t="str">
        <f>IFERROR(_xll.RssMarket($A1682,"前日比"),"")</f>
        <v/>
      </c>
      <c r="F1682" s="75" t="str">
        <f>IFERROR(_xll.RssMarket($A1682,"時価総額"),"")</f>
        <v/>
      </c>
      <c r="G1682" s="75" t="e">
        <f>T20D35746[[#This Row],[時価総額]]/T20D35746[[#This Row],[現在値]]</f>
        <v>#VALUE!</v>
      </c>
      <c r="H1682" s="20"/>
      <c r="I1682" s="38"/>
      <c r="J1682" s="20"/>
      <c r="K1682" s="33"/>
      <c r="N1682" s="89"/>
      <c r="O1682" s="125" t="e">
        <f>ROUND(
 ((IF(OR(R1682="",R1682&lt;=0),20,R1682)/20)
  *(L1682/15))
 /(IFERROR(IF(H1682&gt;0,H1682,15),15)/15)
 *100,0)</f>
        <v>#REF!</v>
      </c>
      <c r="P1682" s="125" t="e">
        <f>ROUND(((R1682/20)*(L1682/15)*(S1682/15)*(1+W1682/200))/(H1682/15)*100,0)</f>
        <v>#REF!</v>
      </c>
      <c r="Q1682" s="147" t="e">
        <f>T20D35746[[#This Row],[スコア⑤]]/T20D35746[[#This Row],[スコア③]]</f>
        <v>#REF!</v>
      </c>
      <c r="R1682" s="76" t="e">
        <f>#REF!+#REF!</f>
        <v>#REF!</v>
      </c>
      <c r="W1682" s="109" t="e">
        <f>(T20D35746[[#This Row],[現金及び預金（億）]]-T20D35746[[#This Row],[負債（億）]])/T20D35746[[#This Row],[総資産]]*100</f>
        <v>#DIV/0!</v>
      </c>
    </row>
    <row r="1683" spans="3:23" x14ac:dyDescent="0.25">
      <c r="C1683" s="71" t="str">
        <f>IFERROR(_xll.RssMarket($A1683,"市場部名称"),"")</f>
        <v/>
      </c>
      <c r="D1683" s="55"/>
      <c r="E1683" s="55" t="str">
        <f>IFERROR(_xll.RssMarket($A1683,"前日比"),"")</f>
        <v/>
      </c>
      <c r="F1683" s="75" t="str">
        <f>IFERROR(_xll.RssMarket($A1683,"時価総額"),"")</f>
        <v/>
      </c>
      <c r="G1683" s="75" t="e">
        <f>T20D35746[[#This Row],[時価総額]]/T20D35746[[#This Row],[現在値]]</f>
        <v>#VALUE!</v>
      </c>
      <c r="H1683" s="20"/>
      <c r="I1683" s="38"/>
      <c r="J1683" s="20"/>
      <c r="K1683" s="33"/>
      <c r="N1683" s="89"/>
      <c r="O1683" s="125" t="e">
        <f>ROUND(
 ((IF(OR(R1683="",R1683&lt;=0),20,R1683)/20)
  *(L1683/15))
 /(IFERROR(IF(H1683&gt;0,H1683,15),15)/15)
 *100,0)</f>
        <v>#REF!</v>
      </c>
      <c r="P1683" s="125" t="e">
        <f>ROUND(((R1683/20)*(L1683/15)*(S1683/15)*(1+W1683/200))/(H1683/15)*100,0)</f>
        <v>#REF!</v>
      </c>
      <c r="Q1683" s="147" t="e">
        <f>T20D35746[[#This Row],[スコア⑤]]/T20D35746[[#This Row],[スコア③]]</f>
        <v>#REF!</v>
      </c>
      <c r="R1683" s="76" t="e">
        <f>#REF!+#REF!</f>
        <v>#REF!</v>
      </c>
      <c r="W1683" s="109" t="e">
        <f>(T20D35746[[#This Row],[現金及び預金（億）]]-T20D35746[[#This Row],[負債（億）]])/T20D35746[[#This Row],[総資産]]*100</f>
        <v>#DIV/0!</v>
      </c>
    </row>
    <row r="1684" spans="3:23" x14ac:dyDescent="0.25">
      <c r="C1684" s="71" t="str">
        <f>IFERROR(_xll.RssMarket($A1684,"市場部名称"),"")</f>
        <v/>
      </c>
      <c r="D1684" s="55"/>
      <c r="E1684" s="55" t="str">
        <f>IFERROR(_xll.RssMarket($A1684,"前日比"),"")</f>
        <v/>
      </c>
      <c r="F1684" s="75" t="str">
        <f>IFERROR(_xll.RssMarket($A1684,"時価総額"),"")</f>
        <v/>
      </c>
      <c r="G1684" s="75" t="e">
        <f>T20D35746[[#This Row],[時価総額]]/T20D35746[[#This Row],[現在値]]</f>
        <v>#VALUE!</v>
      </c>
      <c r="H1684" s="20"/>
      <c r="I1684" s="38"/>
      <c r="J1684" s="20"/>
      <c r="K1684" s="33"/>
      <c r="N1684" s="89"/>
      <c r="O1684" s="125" t="e">
        <f>ROUND(
 ((IF(OR(R1684="",R1684&lt;=0),20,R1684)/20)
  *(L1684/15))
 /(IFERROR(IF(H1684&gt;0,H1684,15),15)/15)
 *100,0)</f>
        <v>#REF!</v>
      </c>
      <c r="P1684" s="125" t="e">
        <f>ROUND(((R1684/20)*(L1684/15)*(S1684/15)*(1+W1684/200))/(H1684/15)*100,0)</f>
        <v>#REF!</v>
      </c>
      <c r="Q1684" s="147" t="e">
        <f>T20D35746[[#This Row],[スコア⑤]]/T20D35746[[#This Row],[スコア③]]</f>
        <v>#REF!</v>
      </c>
      <c r="R1684" s="76" t="e">
        <f>#REF!+#REF!</f>
        <v>#REF!</v>
      </c>
      <c r="W1684" s="109" t="e">
        <f>(T20D35746[[#This Row],[現金及び預金（億）]]-T20D35746[[#This Row],[負債（億）]])/T20D35746[[#This Row],[総資産]]*100</f>
        <v>#DIV/0!</v>
      </c>
    </row>
    <row r="1685" spans="3:23" x14ac:dyDescent="0.25">
      <c r="C1685" s="71" t="str">
        <f>IFERROR(_xll.RssMarket($A1685,"市場部名称"),"")</f>
        <v/>
      </c>
      <c r="D1685" s="55"/>
      <c r="E1685" s="55" t="str">
        <f>IFERROR(_xll.RssMarket($A1685,"前日比"),"")</f>
        <v/>
      </c>
      <c r="F1685" s="75" t="str">
        <f>IFERROR(_xll.RssMarket($A1685,"時価総額"),"")</f>
        <v/>
      </c>
      <c r="G1685" s="75" t="e">
        <f>T20D35746[[#This Row],[時価総額]]/T20D35746[[#This Row],[現在値]]</f>
        <v>#VALUE!</v>
      </c>
      <c r="H1685" s="20"/>
      <c r="I1685" s="38"/>
      <c r="J1685" s="20"/>
      <c r="K1685" s="33"/>
      <c r="N1685" s="89"/>
      <c r="O1685" s="125" t="e">
        <f>ROUND(
 ((IF(OR(R1685="",R1685&lt;=0),20,R1685)/20)
  *(L1685/15))
 /(IFERROR(IF(H1685&gt;0,H1685,15),15)/15)
 *100,0)</f>
        <v>#REF!</v>
      </c>
      <c r="P1685" s="125" t="e">
        <f>ROUND(((R1685/20)*(L1685/15)*(S1685/15)*(1+W1685/200))/(H1685/15)*100,0)</f>
        <v>#REF!</v>
      </c>
      <c r="Q1685" s="147" t="e">
        <f>T20D35746[[#This Row],[スコア⑤]]/T20D35746[[#This Row],[スコア③]]</f>
        <v>#REF!</v>
      </c>
      <c r="R1685" s="76" t="e">
        <f>#REF!+#REF!</f>
        <v>#REF!</v>
      </c>
      <c r="W1685" s="109" t="e">
        <f>(T20D35746[[#This Row],[現金及び預金（億）]]-T20D35746[[#This Row],[負債（億）]])/T20D35746[[#This Row],[総資産]]*100</f>
        <v>#DIV/0!</v>
      </c>
    </row>
    <row r="1686" spans="3:23" x14ac:dyDescent="0.25">
      <c r="C1686" s="71" t="str">
        <f>IFERROR(_xll.RssMarket($A1686,"市場部名称"),"")</f>
        <v/>
      </c>
      <c r="D1686" s="55"/>
      <c r="E1686" s="55" t="str">
        <f>IFERROR(_xll.RssMarket($A1686,"前日比"),"")</f>
        <v/>
      </c>
      <c r="F1686" s="75" t="str">
        <f>IFERROR(_xll.RssMarket($A1686,"時価総額"),"")</f>
        <v/>
      </c>
      <c r="G1686" s="75" t="e">
        <f>T20D35746[[#This Row],[時価総額]]/T20D35746[[#This Row],[現在値]]</f>
        <v>#VALUE!</v>
      </c>
      <c r="H1686" s="20"/>
      <c r="I1686" s="38"/>
      <c r="J1686" s="20"/>
      <c r="K1686" s="33"/>
      <c r="N1686" s="89"/>
      <c r="O1686" s="125" t="e">
        <f>ROUND(
 ((IF(OR(R1686="",R1686&lt;=0),20,R1686)/20)
  *(L1686/15))
 /(IFERROR(IF(H1686&gt;0,H1686,15),15)/15)
 *100,0)</f>
        <v>#REF!</v>
      </c>
      <c r="P1686" s="125" t="e">
        <f>ROUND(((R1686/20)*(L1686/15)*(S1686/15)*(1+W1686/200))/(H1686/15)*100,0)</f>
        <v>#REF!</v>
      </c>
      <c r="Q1686" s="147" t="e">
        <f>T20D35746[[#This Row],[スコア⑤]]/T20D35746[[#This Row],[スコア③]]</f>
        <v>#REF!</v>
      </c>
      <c r="R1686" s="76" t="e">
        <f>#REF!+#REF!</f>
        <v>#REF!</v>
      </c>
      <c r="W1686" s="109" t="e">
        <f>(T20D35746[[#This Row],[現金及び預金（億）]]-T20D35746[[#This Row],[負債（億）]])/T20D35746[[#This Row],[総資産]]*100</f>
        <v>#DIV/0!</v>
      </c>
    </row>
    <row r="1687" spans="3:23" x14ac:dyDescent="0.25">
      <c r="C1687" s="71" t="str">
        <f>IFERROR(_xll.RssMarket($A1687,"市場部名称"),"")</f>
        <v/>
      </c>
      <c r="D1687" s="55"/>
      <c r="E1687" s="55" t="str">
        <f>IFERROR(_xll.RssMarket($A1687,"前日比"),"")</f>
        <v/>
      </c>
      <c r="F1687" s="75" t="str">
        <f>IFERROR(_xll.RssMarket($A1687,"時価総額"),"")</f>
        <v/>
      </c>
      <c r="G1687" s="75" t="e">
        <f>T20D35746[[#This Row],[時価総額]]/T20D35746[[#This Row],[現在値]]</f>
        <v>#VALUE!</v>
      </c>
      <c r="H1687" s="20"/>
      <c r="I1687" s="38"/>
      <c r="J1687" s="20"/>
      <c r="K1687" s="33"/>
      <c r="N1687" s="89"/>
      <c r="O1687" s="125" t="e">
        <f>ROUND(
 ((IF(OR(R1687="",R1687&lt;=0),20,R1687)/20)
  *(L1687/15))
 /(IFERROR(IF(H1687&gt;0,H1687,15),15)/15)
 *100,0)</f>
        <v>#REF!</v>
      </c>
      <c r="P1687" s="125" t="e">
        <f>ROUND(((R1687/20)*(L1687/15)*(S1687/15)*(1+W1687/200))/(H1687/15)*100,0)</f>
        <v>#REF!</v>
      </c>
      <c r="Q1687" s="147" t="e">
        <f>T20D35746[[#This Row],[スコア⑤]]/T20D35746[[#This Row],[スコア③]]</f>
        <v>#REF!</v>
      </c>
      <c r="R1687" s="76" t="e">
        <f>#REF!+#REF!</f>
        <v>#REF!</v>
      </c>
      <c r="W1687" s="109" t="e">
        <f>(T20D35746[[#This Row],[現金及び預金（億）]]-T20D35746[[#This Row],[負債（億）]])/T20D35746[[#This Row],[総資産]]*100</f>
        <v>#DIV/0!</v>
      </c>
    </row>
    <row r="1688" spans="3:23" x14ac:dyDescent="0.25">
      <c r="C1688" s="71" t="str">
        <f>IFERROR(_xll.RssMarket($A1688,"市場部名称"),"")</f>
        <v/>
      </c>
      <c r="D1688" s="55"/>
      <c r="E1688" s="55" t="str">
        <f>IFERROR(_xll.RssMarket($A1688,"前日比"),"")</f>
        <v/>
      </c>
      <c r="F1688" s="75" t="str">
        <f>IFERROR(_xll.RssMarket($A1688,"時価総額"),"")</f>
        <v/>
      </c>
      <c r="G1688" s="75" t="e">
        <f>T20D35746[[#This Row],[時価総額]]/T20D35746[[#This Row],[現在値]]</f>
        <v>#VALUE!</v>
      </c>
      <c r="H1688" s="20"/>
      <c r="I1688" s="38"/>
      <c r="J1688" s="20"/>
      <c r="K1688" s="33"/>
      <c r="N1688" s="89"/>
      <c r="O1688" s="125" t="e">
        <f>ROUND(
 ((IF(OR(R1688="",R1688&lt;=0),20,R1688)/20)
  *(L1688/15))
 /(IFERROR(IF(H1688&gt;0,H1688,15),15)/15)
 *100,0)</f>
        <v>#REF!</v>
      </c>
      <c r="P1688" s="125" t="e">
        <f>ROUND(((R1688/20)*(L1688/15)*(S1688/15)*(1+W1688/200))/(H1688/15)*100,0)</f>
        <v>#REF!</v>
      </c>
      <c r="Q1688" s="147" t="e">
        <f>T20D35746[[#This Row],[スコア⑤]]/T20D35746[[#This Row],[スコア③]]</f>
        <v>#REF!</v>
      </c>
      <c r="R1688" s="76" t="e">
        <f>#REF!+#REF!</f>
        <v>#REF!</v>
      </c>
      <c r="W1688" s="109" t="e">
        <f>(T20D35746[[#This Row],[現金及び預金（億）]]-T20D35746[[#This Row],[負債（億）]])/T20D35746[[#This Row],[総資産]]*100</f>
        <v>#DIV/0!</v>
      </c>
    </row>
    <row r="1689" spans="3:23" x14ac:dyDescent="0.25">
      <c r="C1689" s="71" t="str">
        <f>IFERROR(_xll.RssMarket($A1689,"市場部名称"),"")</f>
        <v/>
      </c>
      <c r="D1689" s="55"/>
      <c r="E1689" s="55" t="str">
        <f>IFERROR(_xll.RssMarket($A1689,"前日比"),"")</f>
        <v/>
      </c>
      <c r="F1689" s="75" t="str">
        <f>IFERROR(_xll.RssMarket($A1689,"時価総額"),"")</f>
        <v/>
      </c>
      <c r="G1689" s="75" t="e">
        <f>T20D35746[[#This Row],[時価総額]]/T20D35746[[#This Row],[現在値]]</f>
        <v>#VALUE!</v>
      </c>
      <c r="H1689" s="20"/>
      <c r="I1689" s="38"/>
      <c r="J1689" s="20"/>
      <c r="K1689" s="33"/>
      <c r="N1689" s="89"/>
      <c r="O1689" s="125" t="e">
        <f>ROUND(
 ((IF(OR(R1689="",R1689&lt;=0),20,R1689)/20)
  *(L1689/15))
 /(IFERROR(IF(H1689&gt;0,H1689,15),15)/15)
 *100,0)</f>
        <v>#REF!</v>
      </c>
      <c r="P1689" s="125" t="e">
        <f>ROUND(((R1689/20)*(L1689/15)*(S1689/15)*(1+W1689/200))/(H1689/15)*100,0)</f>
        <v>#REF!</v>
      </c>
      <c r="Q1689" s="147" t="e">
        <f>T20D35746[[#This Row],[スコア⑤]]/T20D35746[[#This Row],[スコア③]]</f>
        <v>#REF!</v>
      </c>
      <c r="R1689" s="76" t="e">
        <f>#REF!+#REF!</f>
        <v>#REF!</v>
      </c>
      <c r="W1689" s="109" t="e">
        <f>(T20D35746[[#This Row],[現金及び預金（億）]]-T20D35746[[#This Row],[負債（億）]])/T20D35746[[#This Row],[総資産]]*100</f>
        <v>#DIV/0!</v>
      </c>
    </row>
    <row r="1690" spans="3:23" x14ac:dyDescent="0.25">
      <c r="C1690" s="71" t="str">
        <f>IFERROR(_xll.RssMarket($A1690,"市場部名称"),"")</f>
        <v/>
      </c>
      <c r="D1690" s="55"/>
      <c r="E1690" s="55" t="str">
        <f>IFERROR(_xll.RssMarket($A1690,"前日比"),"")</f>
        <v/>
      </c>
      <c r="F1690" s="75" t="str">
        <f>IFERROR(_xll.RssMarket($A1690,"時価総額"),"")</f>
        <v/>
      </c>
      <c r="G1690" s="75" t="e">
        <f>T20D35746[[#This Row],[時価総額]]/T20D35746[[#This Row],[現在値]]</f>
        <v>#VALUE!</v>
      </c>
      <c r="H1690" s="20"/>
      <c r="I1690" s="38"/>
      <c r="J1690" s="20"/>
      <c r="K1690" s="33"/>
      <c r="N1690" s="89"/>
      <c r="O1690" s="125" t="e">
        <f>ROUND(
 ((IF(OR(R1690="",R1690&lt;=0),20,R1690)/20)
  *(L1690/15))
 /(IFERROR(IF(H1690&gt;0,H1690,15),15)/15)
 *100,0)</f>
        <v>#REF!</v>
      </c>
      <c r="P1690" s="125" t="e">
        <f>ROUND(((R1690/20)*(L1690/15)*(S1690/15)*(1+W1690/200))/(H1690/15)*100,0)</f>
        <v>#REF!</v>
      </c>
      <c r="Q1690" s="147" t="e">
        <f>T20D35746[[#This Row],[スコア⑤]]/T20D35746[[#This Row],[スコア③]]</f>
        <v>#REF!</v>
      </c>
      <c r="R1690" s="76" t="e">
        <f>#REF!+#REF!</f>
        <v>#REF!</v>
      </c>
      <c r="W1690" s="109" t="e">
        <f>(T20D35746[[#This Row],[現金及び預金（億）]]-T20D35746[[#This Row],[負債（億）]])/T20D35746[[#This Row],[総資産]]*100</f>
        <v>#DIV/0!</v>
      </c>
    </row>
    <row r="1691" spans="3:23" x14ac:dyDescent="0.25">
      <c r="C1691" s="71" t="str">
        <f>IFERROR(_xll.RssMarket($A1691,"市場部名称"),"")</f>
        <v/>
      </c>
      <c r="D1691" s="55"/>
      <c r="E1691" s="55" t="str">
        <f>IFERROR(_xll.RssMarket($A1691,"前日比"),"")</f>
        <v/>
      </c>
      <c r="F1691" s="75" t="str">
        <f>IFERROR(_xll.RssMarket($A1691,"時価総額"),"")</f>
        <v/>
      </c>
      <c r="G1691" s="75" t="e">
        <f>T20D35746[[#This Row],[時価総額]]/T20D35746[[#This Row],[現在値]]</f>
        <v>#VALUE!</v>
      </c>
      <c r="H1691" s="20"/>
      <c r="I1691" s="38"/>
      <c r="J1691" s="20"/>
      <c r="K1691" s="33"/>
      <c r="N1691" s="89"/>
      <c r="O1691" s="125" t="e">
        <f>ROUND(
 ((IF(OR(R1691="",R1691&lt;=0),20,R1691)/20)
  *(L1691/15))
 /(IFERROR(IF(H1691&gt;0,H1691,15),15)/15)
 *100,0)</f>
        <v>#REF!</v>
      </c>
      <c r="P1691" s="125" t="e">
        <f>ROUND(((R1691/20)*(L1691/15)*(S1691/15)*(1+W1691/200))/(H1691/15)*100,0)</f>
        <v>#REF!</v>
      </c>
      <c r="Q1691" s="147" t="e">
        <f>T20D35746[[#This Row],[スコア⑤]]/T20D35746[[#This Row],[スコア③]]</f>
        <v>#REF!</v>
      </c>
      <c r="R1691" s="76" t="e">
        <f>#REF!+#REF!</f>
        <v>#REF!</v>
      </c>
      <c r="W1691" s="109" t="e">
        <f>(T20D35746[[#This Row],[現金及び預金（億）]]-T20D35746[[#This Row],[負債（億）]])/T20D35746[[#This Row],[総資産]]*100</f>
        <v>#DIV/0!</v>
      </c>
    </row>
    <row r="1692" spans="3:23" x14ac:dyDescent="0.25">
      <c r="C1692" s="71" t="str">
        <f>IFERROR(_xll.RssMarket($A1692,"市場部名称"),"")</f>
        <v/>
      </c>
      <c r="D1692" s="55"/>
      <c r="E1692" s="55" t="str">
        <f>IFERROR(_xll.RssMarket($A1692,"前日比"),"")</f>
        <v/>
      </c>
      <c r="F1692" s="75" t="str">
        <f>IFERROR(_xll.RssMarket($A1692,"時価総額"),"")</f>
        <v/>
      </c>
      <c r="G1692" s="75" t="e">
        <f>T20D35746[[#This Row],[時価総額]]/T20D35746[[#This Row],[現在値]]</f>
        <v>#VALUE!</v>
      </c>
      <c r="H1692" s="20"/>
      <c r="I1692" s="38"/>
      <c r="J1692" s="20"/>
      <c r="K1692" s="33"/>
      <c r="N1692" s="89"/>
      <c r="O1692" s="125" t="e">
        <f>ROUND(
 ((IF(OR(R1692="",R1692&lt;=0),20,R1692)/20)
  *(L1692/15))
 /(IFERROR(IF(H1692&gt;0,H1692,15),15)/15)
 *100,0)</f>
        <v>#REF!</v>
      </c>
      <c r="P1692" s="125" t="e">
        <f>ROUND(((R1692/20)*(L1692/15)*(S1692/15)*(1+W1692/200))/(H1692/15)*100,0)</f>
        <v>#REF!</v>
      </c>
      <c r="Q1692" s="147" t="e">
        <f>T20D35746[[#This Row],[スコア⑤]]/T20D35746[[#This Row],[スコア③]]</f>
        <v>#REF!</v>
      </c>
      <c r="R1692" s="76" t="e">
        <f>#REF!+#REF!</f>
        <v>#REF!</v>
      </c>
      <c r="W1692" s="109" t="e">
        <f>(T20D35746[[#This Row],[現金及び預金（億）]]-T20D35746[[#This Row],[負債（億）]])/T20D35746[[#This Row],[総資産]]*100</f>
        <v>#DIV/0!</v>
      </c>
    </row>
    <row r="1693" spans="3:23" x14ac:dyDescent="0.25">
      <c r="C1693" s="71" t="str">
        <f>IFERROR(_xll.RssMarket($A1693,"市場部名称"),"")</f>
        <v/>
      </c>
      <c r="D1693" s="55"/>
      <c r="E1693" s="55" t="str">
        <f>IFERROR(_xll.RssMarket($A1693,"前日比"),"")</f>
        <v/>
      </c>
      <c r="F1693" s="75" t="str">
        <f>IFERROR(_xll.RssMarket($A1693,"時価総額"),"")</f>
        <v/>
      </c>
      <c r="G1693" s="75" t="e">
        <f>T20D35746[[#This Row],[時価総額]]/T20D35746[[#This Row],[現在値]]</f>
        <v>#VALUE!</v>
      </c>
      <c r="H1693" s="20"/>
      <c r="I1693" s="38"/>
      <c r="J1693" s="20"/>
      <c r="K1693" s="33"/>
      <c r="N1693" s="89"/>
      <c r="O1693" s="125" t="e">
        <f>ROUND(
 ((IF(OR(R1693="",R1693&lt;=0),20,R1693)/20)
  *(L1693/15))
 /(IFERROR(IF(H1693&gt;0,H1693,15),15)/15)
 *100,0)</f>
        <v>#REF!</v>
      </c>
      <c r="P1693" s="125" t="e">
        <f>ROUND(((R1693/20)*(L1693/15)*(S1693/15)*(1+W1693/200))/(H1693/15)*100,0)</f>
        <v>#REF!</v>
      </c>
      <c r="Q1693" s="147" t="e">
        <f>T20D35746[[#This Row],[スコア⑤]]/T20D35746[[#This Row],[スコア③]]</f>
        <v>#REF!</v>
      </c>
      <c r="R1693" s="76" t="e">
        <f>#REF!+#REF!</f>
        <v>#REF!</v>
      </c>
      <c r="W1693" s="109" t="e">
        <f>(T20D35746[[#This Row],[現金及び預金（億）]]-T20D35746[[#This Row],[負債（億）]])/T20D35746[[#This Row],[総資産]]*100</f>
        <v>#DIV/0!</v>
      </c>
    </row>
    <row r="1694" spans="3:23" x14ac:dyDescent="0.25">
      <c r="C1694" s="71" t="str">
        <f>IFERROR(_xll.RssMarket($A1694,"市場部名称"),"")</f>
        <v/>
      </c>
      <c r="D1694" s="55"/>
      <c r="E1694" s="55" t="str">
        <f>IFERROR(_xll.RssMarket($A1694,"前日比"),"")</f>
        <v/>
      </c>
      <c r="F1694" s="75" t="str">
        <f>IFERROR(_xll.RssMarket($A1694,"時価総額"),"")</f>
        <v/>
      </c>
      <c r="G1694" s="75" t="e">
        <f>T20D35746[[#This Row],[時価総額]]/T20D35746[[#This Row],[現在値]]</f>
        <v>#VALUE!</v>
      </c>
      <c r="H1694" s="20"/>
      <c r="I1694" s="38"/>
      <c r="J1694" s="20"/>
      <c r="K1694" s="33"/>
      <c r="N1694" s="89"/>
      <c r="O1694" s="125" t="e">
        <f>ROUND(
 ((IF(OR(R1694="",R1694&lt;=0),20,R1694)/20)
  *(L1694/15))
 /(IFERROR(IF(H1694&gt;0,H1694,15),15)/15)
 *100,0)</f>
        <v>#REF!</v>
      </c>
      <c r="P1694" s="125" t="e">
        <f>ROUND(((R1694/20)*(L1694/15)*(S1694/15)*(1+W1694/200))/(H1694/15)*100,0)</f>
        <v>#REF!</v>
      </c>
      <c r="Q1694" s="147" t="e">
        <f>T20D35746[[#This Row],[スコア⑤]]/T20D35746[[#This Row],[スコア③]]</f>
        <v>#REF!</v>
      </c>
      <c r="R1694" s="76" t="e">
        <f>#REF!+#REF!</f>
        <v>#REF!</v>
      </c>
      <c r="W1694" s="109" t="e">
        <f>(T20D35746[[#This Row],[現金及び預金（億）]]-T20D35746[[#This Row],[負債（億）]])/T20D35746[[#This Row],[総資産]]*100</f>
        <v>#DIV/0!</v>
      </c>
    </row>
    <row r="1695" spans="3:23" x14ac:dyDescent="0.25">
      <c r="C1695" s="71" t="str">
        <f>IFERROR(_xll.RssMarket($A1695,"市場部名称"),"")</f>
        <v/>
      </c>
      <c r="D1695" s="55"/>
      <c r="E1695" s="55" t="str">
        <f>IFERROR(_xll.RssMarket($A1695,"前日比"),"")</f>
        <v/>
      </c>
      <c r="F1695" s="75" t="str">
        <f>IFERROR(_xll.RssMarket($A1695,"時価総額"),"")</f>
        <v/>
      </c>
      <c r="G1695" s="75" t="e">
        <f>T20D35746[[#This Row],[時価総額]]/T20D35746[[#This Row],[現在値]]</f>
        <v>#VALUE!</v>
      </c>
      <c r="H1695" s="20"/>
      <c r="I1695" s="38"/>
      <c r="J1695" s="20"/>
      <c r="K1695" s="33"/>
      <c r="N1695" s="89"/>
      <c r="O1695" s="125" t="e">
        <f>ROUND(
 ((IF(OR(R1695="",R1695&lt;=0),20,R1695)/20)
  *(L1695/15))
 /(IFERROR(IF(H1695&gt;0,H1695,15),15)/15)
 *100,0)</f>
        <v>#REF!</v>
      </c>
      <c r="P1695" s="125" t="e">
        <f>ROUND(((R1695/20)*(L1695/15)*(S1695/15)*(1+W1695/200))/(H1695/15)*100,0)</f>
        <v>#REF!</v>
      </c>
      <c r="Q1695" s="147" t="e">
        <f>T20D35746[[#This Row],[スコア⑤]]/T20D35746[[#This Row],[スコア③]]</f>
        <v>#REF!</v>
      </c>
      <c r="R1695" s="76" t="e">
        <f>#REF!+#REF!</f>
        <v>#REF!</v>
      </c>
      <c r="W1695" s="109" t="e">
        <f>(T20D35746[[#This Row],[現金及び預金（億）]]-T20D35746[[#This Row],[負債（億）]])/T20D35746[[#This Row],[総資産]]*100</f>
        <v>#DIV/0!</v>
      </c>
    </row>
    <row r="1696" spans="3:23" x14ac:dyDescent="0.25">
      <c r="C1696" s="71" t="str">
        <f>IFERROR(_xll.RssMarket($A1696,"市場部名称"),"")</f>
        <v/>
      </c>
      <c r="D1696" s="55"/>
      <c r="E1696" s="55" t="str">
        <f>IFERROR(_xll.RssMarket($A1696,"前日比"),"")</f>
        <v/>
      </c>
      <c r="F1696" s="75" t="str">
        <f>IFERROR(_xll.RssMarket($A1696,"時価総額"),"")</f>
        <v/>
      </c>
      <c r="G1696" s="75" t="e">
        <f>T20D35746[[#This Row],[時価総額]]/T20D35746[[#This Row],[現在値]]</f>
        <v>#VALUE!</v>
      </c>
      <c r="H1696" s="20"/>
      <c r="I1696" s="38"/>
      <c r="J1696" s="20"/>
      <c r="K1696" s="33"/>
      <c r="N1696" s="89"/>
      <c r="O1696" s="125" t="e">
        <f>ROUND(
 ((IF(OR(R1696="",R1696&lt;=0),20,R1696)/20)
  *(L1696/15))
 /(IFERROR(IF(H1696&gt;0,H1696,15),15)/15)
 *100,0)</f>
        <v>#REF!</v>
      </c>
      <c r="P1696" s="125" t="e">
        <f>ROUND(((R1696/20)*(L1696/15)*(S1696/15)*(1+W1696/200))/(H1696/15)*100,0)</f>
        <v>#REF!</v>
      </c>
      <c r="Q1696" s="147" t="e">
        <f>T20D35746[[#This Row],[スコア⑤]]/T20D35746[[#This Row],[スコア③]]</f>
        <v>#REF!</v>
      </c>
      <c r="R1696" s="76" t="e">
        <f>#REF!+#REF!</f>
        <v>#REF!</v>
      </c>
      <c r="W1696" s="109" t="e">
        <f>(T20D35746[[#This Row],[現金及び預金（億）]]-T20D35746[[#This Row],[負債（億）]])/T20D35746[[#This Row],[総資産]]*100</f>
        <v>#DIV/0!</v>
      </c>
    </row>
    <row r="1697" spans="3:23" x14ac:dyDescent="0.25">
      <c r="C1697" s="71" t="str">
        <f>IFERROR(_xll.RssMarket($A1697,"市場部名称"),"")</f>
        <v/>
      </c>
      <c r="D1697" s="55"/>
      <c r="E1697" s="55" t="str">
        <f>IFERROR(_xll.RssMarket($A1697,"前日比"),"")</f>
        <v/>
      </c>
      <c r="F1697" s="75" t="str">
        <f>IFERROR(_xll.RssMarket($A1697,"時価総額"),"")</f>
        <v/>
      </c>
      <c r="G1697" s="75" t="e">
        <f>T20D35746[[#This Row],[時価総額]]/T20D35746[[#This Row],[現在値]]</f>
        <v>#VALUE!</v>
      </c>
      <c r="H1697" s="20"/>
      <c r="I1697" s="38"/>
      <c r="J1697" s="20"/>
      <c r="K1697" s="33"/>
      <c r="N1697" s="89"/>
      <c r="O1697" s="125" t="e">
        <f>ROUND(
 ((IF(OR(R1697="",R1697&lt;=0),20,R1697)/20)
  *(L1697/15))
 /(IFERROR(IF(H1697&gt;0,H1697,15),15)/15)
 *100,0)</f>
        <v>#REF!</v>
      </c>
      <c r="P1697" s="125" t="e">
        <f>ROUND(((R1697/20)*(L1697/15)*(S1697/15)*(1+W1697/200))/(H1697/15)*100,0)</f>
        <v>#REF!</v>
      </c>
      <c r="Q1697" s="147" t="e">
        <f>T20D35746[[#This Row],[スコア⑤]]/T20D35746[[#This Row],[スコア③]]</f>
        <v>#REF!</v>
      </c>
      <c r="R1697" s="76" t="e">
        <f>#REF!+#REF!</f>
        <v>#REF!</v>
      </c>
      <c r="W1697" s="109" t="e">
        <f>(T20D35746[[#This Row],[現金及び預金（億）]]-T20D35746[[#This Row],[負債（億）]])/T20D35746[[#This Row],[総資産]]*100</f>
        <v>#DIV/0!</v>
      </c>
    </row>
    <row r="1698" spans="3:23" x14ac:dyDescent="0.25">
      <c r="C1698" s="71" t="str">
        <f>IFERROR(_xll.RssMarket($A1698,"市場部名称"),"")</f>
        <v/>
      </c>
      <c r="D1698" s="55"/>
      <c r="E1698" s="55" t="str">
        <f>IFERROR(_xll.RssMarket($A1698,"前日比"),"")</f>
        <v/>
      </c>
      <c r="F1698" s="75" t="str">
        <f>IFERROR(_xll.RssMarket($A1698,"時価総額"),"")</f>
        <v/>
      </c>
      <c r="G1698" s="75" t="e">
        <f>T20D35746[[#This Row],[時価総額]]/T20D35746[[#This Row],[現在値]]</f>
        <v>#VALUE!</v>
      </c>
      <c r="H1698" s="20"/>
      <c r="I1698" s="38"/>
      <c r="J1698" s="20"/>
      <c r="K1698" s="33"/>
      <c r="N1698" s="89"/>
      <c r="O1698" s="125" t="e">
        <f>ROUND(
 ((IF(OR(R1698="",R1698&lt;=0),20,R1698)/20)
  *(L1698/15))
 /(IFERROR(IF(H1698&gt;0,H1698,15),15)/15)
 *100,0)</f>
        <v>#REF!</v>
      </c>
      <c r="P1698" s="125" t="e">
        <f>ROUND(((R1698/20)*(L1698/15)*(S1698/15)*(1+W1698/200))/(H1698/15)*100,0)</f>
        <v>#REF!</v>
      </c>
      <c r="Q1698" s="147" t="e">
        <f>T20D35746[[#This Row],[スコア⑤]]/T20D35746[[#This Row],[スコア③]]</f>
        <v>#REF!</v>
      </c>
      <c r="R1698" s="76" t="e">
        <f>#REF!+#REF!</f>
        <v>#REF!</v>
      </c>
      <c r="W1698" s="109" t="e">
        <f>(T20D35746[[#This Row],[現金及び預金（億）]]-T20D35746[[#This Row],[負債（億）]])/T20D35746[[#This Row],[総資産]]*100</f>
        <v>#DIV/0!</v>
      </c>
    </row>
    <row r="1699" spans="3:23" x14ac:dyDescent="0.25">
      <c r="C1699" s="71" t="str">
        <f>IFERROR(_xll.RssMarket($A1699,"市場部名称"),"")</f>
        <v/>
      </c>
      <c r="D1699" s="55"/>
      <c r="E1699" s="55" t="str">
        <f>IFERROR(_xll.RssMarket($A1699,"前日比"),"")</f>
        <v/>
      </c>
      <c r="F1699" s="75" t="str">
        <f>IFERROR(_xll.RssMarket($A1699,"時価総額"),"")</f>
        <v/>
      </c>
      <c r="G1699" s="75" t="e">
        <f>T20D35746[[#This Row],[時価総額]]/T20D35746[[#This Row],[現在値]]</f>
        <v>#VALUE!</v>
      </c>
      <c r="H1699" s="20"/>
      <c r="I1699" s="38"/>
      <c r="J1699" s="20"/>
      <c r="K1699" s="33"/>
      <c r="N1699" s="89"/>
      <c r="O1699" s="125" t="e">
        <f>ROUND(
 ((IF(OR(R1699="",R1699&lt;=0),20,R1699)/20)
  *(L1699/15))
 /(IFERROR(IF(H1699&gt;0,H1699,15),15)/15)
 *100,0)</f>
        <v>#REF!</v>
      </c>
      <c r="P1699" s="125" t="e">
        <f>ROUND(((R1699/20)*(L1699/15)*(S1699/15)*(1+W1699/200))/(H1699/15)*100,0)</f>
        <v>#REF!</v>
      </c>
      <c r="Q1699" s="147" t="e">
        <f>T20D35746[[#This Row],[スコア⑤]]/T20D35746[[#This Row],[スコア③]]</f>
        <v>#REF!</v>
      </c>
      <c r="R1699" s="76" t="e">
        <f>#REF!+#REF!</f>
        <v>#REF!</v>
      </c>
      <c r="W1699" s="109" t="e">
        <f>(T20D35746[[#This Row],[現金及び預金（億）]]-T20D35746[[#This Row],[負債（億）]])/T20D35746[[#This Row],[総資産]]*100</f>
        <v>#DIV/0!</v>
      </c>
    </row>
    <row r="1700" spans="3:23" x14ac:dyDescent="0.25">
      <c r="C1700" s="71" t="str">
        <f>IFERROR(_xll.RssMarket($A1700,"市場部名称"),"")</f>
        <v/>
      </c>
      <c r="D1700" s="55"/>
      <c r="E1700" s="55" t="str">
        <f>IFERROR(_xll.RssMarket($A1700,"前日比"),"")</f>
        <v/>
      </c>
      <c r="F1700" s="75" t="str">
        <f>IFERROR(_xll.RssMarket($A1700,"時価総額"),"")</f>
        <v/>
      </c>
      <c r="G1700" s="75" t="e">
        <f>T20D35746[[#This Row],[時価総額]]/T20D35746[[#This Row],[現在値]]</f>
        <v>#VALUE!</v>
      </c>
      <c r="H1700" s="20"/>
      <c r="I1700" s="38"/>
      <c r="J1700" s="20"/>
      <c r="K1700" s="33"/>
      <c r="N1700" s="89"/>
      <c r="O1700" s="125" t="e">
        <f>ROUND(
 ((IF(OR(R1700="",R1700&lt;=0),20,R1700)/20)
  *(L1700/15))
 /(IFERROR(IF(H1700&gt;0,H1700,15),15)/15)
 *100,0)</f>
        <v>#REF!</v>
      </c>
      <c r="P1700" s="125" t="e">
        <f>ROUND(((R1700/20)*(L1700/15)*(S1700/15)*(1+W1700/200))/(H1700/15)*100,0)</f>
        <v>#REF!</v>
      </c>
      <c r="Q1700" s="147" t="e">
        <f>T20D35746[[#This Row],[スコア⑤]]/T20D35746[[#This Row],[スコア③]]</f>
        <v>#REF!</v>
      </c>
      <c r="R1700" s="76" t="e">
        <f>#REF!+#REF!</f>
        <v>#REF!</v>
      </c>
      <c r="W1700" s="109" t="e">
        <f>(T20D35746[[#This Row],[現金及び預金（億）]]-T20D35746[[#This Row],[負債（億）]])/T20D35746[[#This Row],[総資産]]*100</f>
        <v>#DIV/0!</v>
      </c>
    </row>
    <row r="1701" spans="3:23" x14ac:dyDescent="0.25">
      <c r="C1701" s="71" t="str">
        <f>IFERROR(_xll.RssMarket($A1701,"市場部名称"),"")</f>
        <v/>
      </c>
      <c r="D1701" s="55"/>
      <c r="E1701" s="55" t="str">
        <f>IFERROR(_xll.RssMarket($A1701,"前日比"),"")</f>
        <v/>
      </c>
      <c r="F1701" s="75" t="str">
        <f>IFERROR(_xll.RssMarket($A1701,"時価総額"),"")</f>
        <v/>
      </c>
      <c r="G1701" s="75" t="e">
        <f>T20D35746[[#This Row],[時価総額]]/T20D35746[[#This Row],[現在値]]</f>
        <v>#VALUE!</v>
      </c>
      <c r="H1701" s="20"/>
      <c r="I1701" s="38"/>
      <c r="J1701" s="20"/>
      <c r="K1701" s="33"/>
      <c r="N1701" s="89"/>
      <c r="O1701" s="125" t="e">
        <f>ROUND(
 ((IF(OR(R1701="",R1701&lt;=0),20,R1701)/20)
  *(L1701/15))
 /(IFERROR(IF(H1701&gt;0,H1701,15),15)/15)
 *100,0)</f>
        <v>#REF!</v>
      </c>
      <c r="P1701" s="125" t="e">
        <f>ROUND(((R1701/20)*(L1701/15)*(S1701/15)*(1+W1701/200))/(H1701/15)*100,0)</f>
        <v>#REF!</v>
      </c>
      <c r="Q1701" s="147" t="e">
        <f>T20D35746[[#This Row],[スコア⑤]]/T20D35746[[#This Row],[スコア③]]</f>
        <v>#REF!</v>
      </c>
      <c r="R1701" s="76" t="e">
        <f>#REF!+#REF!</f>
        <v>#REF!</v>
      </c>
      <c r="W1701" s="109" t="e">
        <f>(T20D35746[[#This Row],[現金及び預金（億）]]-T20D35746[[#This Row],[負債（億）]])/T20D35746[[#This Row],[総資産]]*100</f>
        <v>#DIV/0!</v>
      </c>
    </row>
    <row r="1702" spans="3:23" x14ac:dyDescent="0.25">
      <c r="C1702" s="71" t="str">
        <f>IFERROR(_xll.RssMarket($A1702,"市場部名称"),"")</f>
        <v/>
      </c>
      <c r="D1702" s="55"/>
      <c r="E1702" s="55" t="str">
        <f>IFERROR(_xll.RssMarket($A1702,"前日比"),"")</f>
        <v/>
      </c>
      <c r="F1702" s="75" t="str">
        <f>IFERROR(_xll.RssMarket($A1702,"時価総額"),"")</f>
        <v/>
      </c>
      <c r="G1702" s="75" t="e">
        <f>T20D35746[[#This Row],[時価総額]]/T20D35746[[#This Row],[現在値]]</f>
        <v>#VALUE!</v>
      </c>
      <c r="H1702" s="20"/>
      <c r="I1702" s="38"/>
      <c r="J1702" s="20"/>
      <c r="K1702" s="33"/>
      <c r="N1702" s="89"/>
      <c r="O1702" s="125" t="e">
        <f>ROUND(
 ((IF(OR(R1702="",R1702&lt;=0),20,R1702)/20)
  *(L1702/15))
 /(IFERROR(IF(H1702&gt;0,H1702,15),15)/15)
 *100,0)</f>
        <v>#REF!</v>
      </c>
      <c r="P1702" s="125" t="e">
        <f>ROUND(((R1702/20)*(L1702/15)*(S1702/15)*(1+W1702/200))/(H1702/15)*100,0)</f>
        <v>#REF!</v>
      </c>
      <c r="Q1702" s="147" t="e">
        <f>T20D35746[[#This Row],[スコア⑤]]/T20D35746[[#This Row],[スコア③]]</f>
        <v>#REF!</v>
      </c>
      <c r="R1702" s="76" t="e">
        <f>#REF!+#REF!</f>
        <v>#REF!</v>
      </c>
      <c r="W1702" s="109" t="e">
        <f>(T20D35746[[#This Row],[現金及び預金（億）]]-T20D35746[[#This Row],[負債（億）]])/T20D35746[[#This Row],[総資産]]*100</f>
        <v>#DIV/0!</v>
      </c>
    </row>
    <row r="1703" spans="3:23" x14ac:dyDescent="0.25">
      <c r="C1703" s="71" t="str">
        <f>IFERROR(_xll.RssMarket($A1703,"市場部名称"),"")</f>
        <v/>
      </c>
      <c r="D1703" s="55"/>
      <c r="E1703" s="55" t="str">
        <f>IFERROR(_xll.RssMarket($A1703,"前日比"),"")</f>
        <v/>
      </c>
      <c r="F1703" s="75" t="str">
        <f>IFERROR(_xll.RssMarket($A1703,"時価総額"),"")</f>
        <v/>
      </c>
      <c r="G1703" s="75" t="e">
        <f>T20D35746[[#This Row],[時価総額]]/T20D35746[[#This Row],[現在値]]</f>
        <v>#VALUE!</v>
      </c>
      <c r="H1703" s="20"/>
      <c r="I1703" s="38"/>
      <c r="J1703" s="20"/>
      <c r="K1703" s="33"/>
      <c r="N1703" s="89"/>
      <c r="O1703" s="125" t="e">
        <f>ROUND(
 ((IF(OR(R1703="",R1703&lt;=0),20,R1703)/20)
  *(L1703/15))
 /(IFERROR(IF(H1703&gt;0,H1703,15),15)/15)
 *100,0)</f>
        <v>#REF!</v>
      </c>
      <c r="P1703" s="125" t="e">
        <f>ROUND(((R1703/20)*(L1703/15)*(S1703/15)*(1+W1703/200))/(H1703/15)*100,0)</f>
        <v>#REF!</v>
      </c>
      <c r="Q1703" s="147" t="e">
        <f>T20D35746[[#This Row],[スコア⑤]]/T20D35746[[#This Row],[スコア③]]</f>
        <v>#REF!</v>
      </c>
      <c r="R1703" s="76" t="e">
        <f>#REF!+#REF!</f>
        <v>#REF!</v>
      </c>
      <c r="W1703" s="109" t="e">
        <f>(T20D35746[[#This Row],[現金及び預金（億）]]-T20D35746[[#This Row],[負債（億）]])/T20D35746[[#This Row],[総資産]]*100</f>
        <v>#DIV/0!</v>
      </c>
    </row>
    <row r="1704" spans="3:23" x14ac:dyDescent="0.25">
      <c r="C1704" s="71" t="str">
        <f>IFERROR(_xll.RssMarket($A1704,"市場部名称"),"")</f>
        <v/>
      </c>
      <c r="D1704" s="55"/>
      <c r="E1704" s="55" t="str">
        <f>IFERROR(_xll.RssMarket($A1704,"前日比"),"")</f>
        <v/>
      </c>
      <c r="F1704" s="75" t="str">
        <f>IFERROR(_xll.RssMarket($A1704,"時価総額"),"")</f>
        <v/>
      </c>
      <c r="G1704" s="75" t="e">
        <f>T20D35746[[#This Row],[時価総額]]/T20D35746[[#This Row],[現在値]]</f>
        <v>#VALUE!</v>
      </c>
      <c r="H1704" s="20"/>
      <c r="I1704" s="38"/>
      <c r="J1704" s="20"/>
      <c r="K1704" s="33"/>
      <c r="N1704" s="89"/>
      <c r="O1704" s="125" t="e">
        <f>ROUND(
 ((IF(OR(R1704="",R1704&lt;=0),20,R1704)/20)
  *(L1704/15))
 /(IFERROR(IF(H1704&gt;0,H1704,15),15)/15)
 *100,0)</f>
        <v>#REF!</v>
      </c>
      <c r="P1704" s="125" t="e">
        <f>ROUND(((R1704/20)*(L1704/15)*(S1704/15)*(1+W1704/200))/(H1704/15)*100,0)</f>
        <v>#REF!</v>
      </c>
      <c r="Q1704" s="147" t="e">
        <f>T20D35746[[#This Row],[スコア⑤]]/T20D35746[[#This Row],[スコア③]]</f>
        <v>#REF!</v>
      </c>
      <c r="R1704" s="76" t="e">
        <f>#REF!+#REF!</f>
        <v>#REF!</v>
      </c>
      <c r="W1704" s="109" t="e">
        <f>(T20D35746[[#This Row],[現金及び預金（億）]]-T20D35746[[#This Row],[負債（億）]])/T20D35746[[#This Row],[総資産]]*100</f>
        <v>#DIV/0!</v>
      </c>
    </row>
    <row r="1705" spans="3:23" x14ac:dyDescent="0.25">
      <c r="C1705" s="71" t="str">
        <f>IFERROR(_xll.RssMarket($A1705,"市場部名称"),"")</f>
        <v/>
      </c>
      <c r="D1705" s="55"/>
      <c r="E1705" s="55" t="str">
        <f>IFERROR(_xll.RssMarket($A1705,"前日比"),"")</f>
        <v/>
      </c>
      <c r="F1705" s="75" t="str">
        <f>IFERROR(_xll.RssMarket($A1705,"時価総額"),"")</f>
        <v/>
      </c>
      <c r="G1705" s="75" t="e">
        <f>T20D35746[[#This Row],[時価総額]]/T20D35746[[#This Row],[現在値]]</f>
        <v>#VALUE!</v>
      </c>
      <c r="H1705" s="20"/>
      <c r="I1705" s="38"/>
      <c r="J1705" s="20"/>
      <c r="K1705" s="33"/>
      <c r="N1705" s="89"/>
      <c r="O1705" s="125" t="e">
        <f>ROUND(
 ((IF(OR(R1705="",R1705&lt;=0),20,R1705)/20)
  *(L1705/15))
 /(IFERROR(IF(H1705&gt;0,H1705,15),15)/15)
 *100,0)</f>
        <v>#REF!</v>
      </c>
      <c r="P1705" s="125" t="e">
        <f>ROUND(((R1705/20)*(L1705/15)*(S1705/15)*(1+W1705/200))/(H1705/15)*100,0)</f>
        <v>#REF!</v>
      </c>
      <c r="Q1705" s="147" t="e">
        <f>T20D35746[[#This Row],[スコア⑤]]/T20D35746[[#This Row],[スコア③]]</f>
        <v>#REF!</v>
      </c>
      <c r="R1705" s="76" t="e">
        <f>#REF!+#REF!</f>
        <v>#REF!</v>
      </c>
      <c r="W1705" s="109" t="e">
        <f>(T20D35746[[#This Row],[現金及び預金（億）]]-T20D35746[[#This Row],[負債（億）]])/T20D35746[[#This Row],[総資産]]*100</f>
        <v>#DIV/0!</v>
      </c>
    </row>
    <row r="1706" spans="3:23" x14ac:dyDescent="0.25">
      <c r="C1706" s="71" t="str">
        <f>IFERROR(_xll.RssMarket($A1706,"市場部名称"),"")</f>
        <v/>
      </c>
      <c r="D1706" s="55"/>
      <c r="E1706" s="55" t="str">
        <f>IFERROR(_xll.RssMarket($A1706,"前日比"),"")</f>
        <v/>
      </c>
      <c r="F1706" s="75" t="str">
        <f>IFERROR(_xll.RssMarket($A1706,"時価総額"),"")</f>
        <v/>
      </c>
      <c r="G1706" s="75" t="e">
        <f>T20D35746[[#This Row],[時価総額]]/T20D35746[[#This Row],[現在値]]</f>
        <v>#VALUE!</v>
      </c>
      <c r="H1706" s="20"/>
      <c r="I1706" s="38"/>
      <c r="J1706" s="20"/>
      <c r="K1706" s="33"/>
      <c r="N1706" s="89"/>
      <c r="O1706" s="125" t="e">
        <f>ROUND(
 ((IF(OR(R1706="",R1706&lt;=0),20,R1706)/20)
  *(L1706/15))
 /(IFERROR(IF(H1706&gt;0,H1706,15),15)/15)
 *100,0)</f>
        <v>#REF!</v>
      </c>
      <c r="P1706" s="125" t="e">
        <f>ROUND(((R1706/20)*(L1706/15)*(S1706/15)*(1+W1706/200))/(H1706/15)*100,0)</f>
        <v>#REF!</v>
      </c>
      <c r="Q1706" s="147" t="e">
        <f>T20D35746[[#This Row],[スコア⑤]]/T20D35746[[#This Row],[スコア③]]</f>
        <v>#REF!</v>
      </c>
      <c r="R1706" s="76" t="e">
        <f>#REF!+#REF!</f>
        <v>#REF!</v>
      </c>
      <c r="W1706" s="109" t="e">
        <f>(T20D35746[[#This Row],[現金及び預金（億）]]-T20D35746[[#This Row],[負債（億）]])/T20D35746[[#This Row],[総資産]]*100</f>
        <v>#DIV/0!</v>
      </c>
    </row>
    <row r="1707" spans="3:23" x14ac:dyDescent="0.25">
      <c r="C1707" s="71" t="str">
        <f>IFERROR(_xll.RssMarket($A1707,"市場部名称"),"")</f>
        <v/>
      </c>
      <c r="D1707" s="55"/>
      <c r="E1707" s="55" t="str">
        <f>IFERROR(_xll.RssMarket($A1707,"前日比"),"")</f>
        <v/>
      </c>
      <c r="F1707" s="75" t="str">
        <f>IFERROR(_xll.RssMarket($A1707,"時価総額"),"")</f>
        <v/>
      </c>
      <c r="G1707" s="75" t="e">
        <f>T20D35746[[#This Row],[時価総額]]/T20D35746[[#This Row],[現在値]]</f>
        <v>#VALUE!</v>
      </c>
      <c r="H1707" s="20"/>
      <c r="I1707" s="38"/>
      <c r="J1707" s="20"/>
      <c r="K1707" s="33"/>
      <c r="N1707" s="89"/>
      <c r="O1707" s="125" t="e">
        <f>ROUND(
 ((IF(OR(R1707="",R1707&lt;=0),20,R1707)/20)
  *(L1707/15))
 /(IFERROR(IF(H1707&gt;0,H1707,15),15)/15)
 *100,0)</f>
        <v>#REF!</v>
      </c>
      <c r="P1707" s="125" t="e">
        <f>ROUND(((R1707/20)*(L1707/15)*(S1707/15)*(1+W1707/200))/(H1707/15)*100,0)</f>
        <v>#REF!</v>
      </c>
      <c r="Q1707" s="147" t="e">
        <f>T20D35746[[#This Row],[スコア⑤]]/T20D35746[[#This Row],[スコア③]]</f>
        <v>#REF!</v>
      </c>
      <c r="R1707" s="76" t="e">
        <f>#REF!+#REF!</f>
        <v>#REF!</v>
      </c>
      <c r="W1707" s="109" t="e">
        <f>(T20D35746[[#This Row],[現金及び預金（億）]]-T20D35746[[#This Row],[負債（億）]])/T20D35746[[#This Row],[総資産]]*100</f>
        <v>#DIV/0!</v>
      </c>
    </row>
    <row r="1708" spans="3:23" x14ac:dyDescent="0.25">
      <c r="C1708" s="71" t="str">
        <f>IFERROR(_xll.RssMarket($A1708,"市場部名称"),"")</f>
        <v/>
      </c>
      <c r="D1708" s="55"/>
      <c r="E1708" s="55" t="str">
        <f>IFERROR(_xll.RssMarket($A1708,"前日比"),"")</f>
        <v/>
      </c>
      <c r="F1708" s="75" t="str">
        <f>IFERROR(_xll.RssMarket($A1708,"時価総額"),"")</f>
        <v/>
      </c>
      <c r="G1708" s="75" t="e">
        <f>T20D35746[[#This Row],[時価総額]]/T20D35746[[#This Row],[現在値]]</f>
        <v>#VALUE!</v>
      </c>
      <c r="H1708" s="20"/>
      <c r="I1708" s="38"/>
      <c r="J1708" s="20"/>
      <c r="K1708" s="33"/>
      <c r="N1708" s="89"/>
      <c r="O1708" s="125" t="e">
        <f>ROUND(
 ((IF(OR(R1708="",R1708&lt;=0),20,R1708)/20)
  *(L1708/15))
 /(IFERROR(IF(H1708&gt;0,H1708,15),15)/15)
 *100,0)</f>
        <v>#REF!</v>
      </c>
      <c r="P1708" s="125" t="e">
        <f>ROUND(((R1708/20)*(L1708/15)*(S1708/15)*(1+W1708/200))/(H1708/15)*100,0)</f>
        <v>#REF!</v>
      </c>
      <c r="Q1708" s="147" t="e">
        <f>T20D35746[[#This Row],[スコア⑤]]/T20D35746[[#This Row],[スコア③]]</f>
        <v>#REF!</v>
      </c>
      <c r="R1708" s="76" t="e">
        <f>#REF!+#REF!</f>
        <v>#REF!</v>
      </c>
      <c r="W1708" s="109" t="e">
        <f>(T20D35746[[#This Row],[現金及び預金（億）]]-T20D35746[[#This Row],[負債（億）]])/T20D35746[[#This Row],[総資産]]*100</f>
        <v>#DIV/0!</v>
      </c>
    </row>
    <row r="1709" spans="3:23" x14ac:dyDescent="0.25">
      <c r="C1709" s="71" t="str">
        <f>IFERROR(_xll.RssMarket($A1709,"市場部名称"),"")</f>
        <v/>
      </c>
      <c r="D1709" s="55"/>
      <c r="E1709" s="55" t="str">
        <f>IFERROR(_xll.RssMarket($A1709,"前日比"),"")</f>
        <v/>
      </c>
      <c r="F1709" s="75" t="str">
        <f>IFERROR(_xll.RssMarket($A1709,"時価総額"),"")</f>
        <v/>
      </c>
      <c r="G1709" s="75" t="e">
        <f>T20D35746[[#This Row],[時価総額]]/T20D35746[[#This Row],[現在値]]</f>
        <v>#VALUE!</v>
      </c>
      <c r="H1709" s="20"/>
      <c r="I1709" s="38"/>
      <c r="J1709" s="20"/>
      <c r="K1709" s="33"/>
      <c r="N1709" s="89"/>
      <c r="O1709" s="125" t="e">
        <f>ROUND(
 ((IF(OR(R1709="",R1709&lt;=0),20,R1709)/20)
  *(L1709/15))
 /(IFERROR(IF(H1709&gt;0,H1709,15),15)/15)
 *100,0)</f>
        <v>#REF!</v>
      </c>
      <c r="P1709" s="125" t="e">
        <f>ROUND(((R1709/20)*(L1709/15)*(S1709/15)*(1+W1709/200))/(H1709/15)*100,0)</f>
        <v>#REF!</v>
      </c>
      <c r="Q1709" s="147" t="e">
        <f>T20D35746[[#This Row],[スコア⑤]]/T20D35746[[#This Row],[スコア③]]</f>
        <v>#REF!</v>
      </c>
      <c r="R1709" s="76" t="e">
        <f>#REF!+#REF!</f>
        <v>#REF!</v>
      </c>
      <c r="W1709" s="109" t="e">
        <f>(T20D35746[[#This Row],[現金及び預金（億）]]-T20D35746[[#This Row],[負債（億）]])/T20D35746[[#This Row],[総資産]]*100</f>
        <v>#DIV/0!</v>
      </c>
    </row>
    <row r="1710" spans="3:23" x14ac:dyDescent="0.25">
      <c r="C1710" s="71" t="str">
        <f>IFERROR(_xll.RssMarket($A1710,"市場部名称"),"")</f>
        <v/>
      </c>
      <c r="D1710" s="55"/>
      <c r="E1710" s="55" t="str">
        <f>IFERROR(_xll.RssMarket($A1710,"前日比"),"")</f>
        <v/>
      </c>
      <c r="F1710" s="75" t="str">
        <f>IFERROR(_xll.RssMarket($A1710,"時価総額"),"")</f>
        <v/>
      </c>
      <c r="G1710" s="75" t="e">
        <f>T20D35746[[#This Row],[時価総額]]/T20D35746[[#This Row],[現在値]]</f>
        <v>#VALUE!</v>
      </c>
      <c r="H1710" s="20"/>
      <c r="I1710" s="38"/>
      <c r="J1710" s="20"/>
      <c r="K1710" s="33"/>
      <c r="N1710" s="89"/>
      <c r="O1710" s="125" t="e">
        <f>ROUND(
 ((IF(OR(R1710="",R1710&lt;=0),20,R1710)/20)
  *(L1710/15))
 /(IFERROR(IF(H1710&gt;0,H1710,15),15)/15)
 *100,0)</f>
        <v>#REF!</v>
      </c>
      <c r="P1710" s="125" t="e">
        <f>ROUND(((R1710/20)*(L1710/15)*(S1710/15)*(1+W1710/200))/(H1710/15)*100,0)</f>
        <v>#REF!</v>
      </c>
      <c r="Q1710" s="147" t="e">
        <f>T20D35746[[#This Row],[スコア⑤]]/T20D35746[[#This Row],[スコア③]]</f>
        <v>#REF!</v>
      </c>
      <c r="R1710" s="76" t="e">
        <f>#REF!+#REF!</f>
        <v>#REF!</v>
      </c>
      <c r="W1710" s="109" t="e">
        <f>(T20D35746[[#This Row],[現金及び預金（億）]]-T20D35746[[#This Row],[負債（億）]])/T20D35746[[#This Row],[総資産]]*100</f>
        <v>#DIV/0!</v>
      </c>
    </row>
    <row r="1711" spans="3:23" x14ac:dyDescent="0.25">
      <c r="C1711" s="71" t="str">
        <f>IFERROR(_xll.RssMarket($A1711,"市場部名称"),"")</f>
        <v/>
      </c>
      <c r="D1711" s="55"/>
      <c r="E1711" s="55" t="str">
        <f>IFERROR(_xll.RssMarket($A1711,"前日比"),"")</f>
        <v/>
      </c>
      <c r="F1711" s="75" t="str">
        <f>IFERROR(_xll.RssMarket($A1711,"時価総額"),"")</f>
        <v/>
      </c>
      <c r="G1711" s="75" t="e">
        <f>T20D35746[[#This Row],[時価総額]]/T20D35746[[#This Row],[現在値]]</f>
        <v>#VALUE!</v>
      </c>
      <c r="H1711" s="20"/>
      <c r="I1711" s="38"/>
      <c r="J1711" s="20"/>
      <c r="K1711" s="33"/>
      <c r="N1711" s="89"/>
      <c r="O1711" s="125" t="e">
        <f>ROUND(
 ((IF(OR(R1711="",R1711&lt;=0),20,R1711)/20)
  *(L1711/15))
 /(IFERROR(IF(H1711&gt;0,H1711,15),15)/15)
 *100,0)</f>
        <v>#REF!</v>
      </c>
      <c r="P1711" s="125" t="e">
        <f>ROUND(((R1711/20)*(L1711/15)*(S1711/15)*(1+W1711/200))/(H1711/15)*100,0)</f>
        <v>#REF!</v>
      </c>
      <c r="Q1711" s="147" t="e">
        <f>T20D35746[[#This Row],[スコア⑤]]/T20D35746[[#This Row],[スコア③]]</f>
        <v>#REF!</v>
      </c>
      <c r="R1711" s="76" t="e">
        <f>#REF!+#REF!</f>
        <v>#REF!</v>
      </c>
      <c r="W1711" s="109" t="e">
        <f>(T20D35746[[#This Row],[現金及び預金（億）]]-T20D35746[[#This Row],[負債（億）]])/T20D35746[[#This Row],[総資産]]*100</f>
        <v>#DIV/0!</v>
      </c>
    </row>
    <row r="1712" spans="3:23" x14ac:dyDescent="0.25">
      <c r="C1712" s="71" t="str">
        <f>IFERROR(_xll.RssMarket($A1712,"市場部名称"),"")</f>
        <v/>
      </c>
      <c r="D1712" s="55"/>
      <c r="E1712" s="55" t="str">
        <f>IFERROR(_xll.RssMarket($A1712,"前日比"),"")</f>
        <v/>
      </c>
      <c r="F1712" s="75" t="str">
        <f>IFERROR(_xll.RssMarket($A1712,"時価総額"),"")</f>
        <v/>
      </c>
      <c r="G1712" s="75" t="e">
        <f>T20D35746[[#This Row],[時価総額]]/T20D35746[[#This Row],[現在値]]</f>
        <v>#VALUE!</v>
      </c>
      <c r="H1712" s="20"/>
      <c r="I1712" s="38"/>
      <c r="J1712" s="20"/>
      <c r="K1712" s="33"/>
      <c r="N1712" s="89"/>
      <c r="O1712" s="125" t="e">
        <f>ROUND(
 ((IF(OR(R1712="",R1712&lt;=0),20,R1712)/20)
  *(L1712/15))
 /(IFERROR(IF(H1712&gt;0,H1712,15),15)/15)
 *100,0)</f>
        <v>#REF!</v>
      </c>
      <c r="P1712" s="125" t="e">
        <f>ROUND(((R1712/20)*(L1712/15)*(S1712/15)*(1+W1712/200))/(H1712/15)*100,0)</f>
        <v>#REF!</v>
      </c>
      <c r="Q1712" s="147" t="e">
        <f>T20D35746[[#This Row],[スコア⑤]]/T20D35746[[#This Row],[スコア③]]</f>
        <v>#REF!</v>
      </c>
      <c r="R1712" s="76" t="e">
        <f>#REF!+#REF!</f>
        <v>#REF!</v>
      </c>
      <c r="W1712" s="109" t="e">
        <f>(T20D35746[[#This Row],[現金及び預金（億）]]-T20D35746[[#This Row],[負債（億）]])/T20D35746[[#This Row],[総資産]]*100</f>
        <v>#DIV/0!</v>
      </c>
    </row>
    <row r="1713" spans="3:23" x14ac:dyDescent="0.25">
      <c r="C1713" s="71" t="str">
        <f>IFERROR(_xll.RssMarket($A1713,"市場部名称"),"")</f>
        <v/>
      </c>
      <c r="D1713" s="55"/>
      <c r="E1713" s="55" t="str">
        <f>IFERROR(_xll.RssMarket($A1713,"前日比"),"")</f>
        <v/>
      </c>
      <c r="F1713" s="75" t="str">
        <f>IFERROR(_xll.RssMarket($A1713,"時価総額"),"")</f>
        <v/>
      </c>
      <c r="G1713" s="75" t="e">
        <f>T20D35746[[#This Row],[時価総額]]/T20D35746[[#This Row],[現在値]]</f>
        <v>#VALUE!</v>
      </c>
      <c r="H1713" s="20"/>
      <c r="I1713" s="38"/>
      <c r="J1713" s="20"/>
      <c r="K1713" s="33"/>
      <c r="N1713" s="89"/>
      <c r="O1713" s="125" t="e">
        <f>ROUND(
 ((IF(OR(R1713="",R1713&lt;=0),20,R1713)/20)
  *(L1713/15))
 /(IFERROR(IF(H1713&gt;0,H1713,15),15)/15)
 *100,0)</f>
        <v>#REF!</v>
      </c>
      <c r="P1713" s="125" t="e">
        <f>ROUND(((R1713/20)*(L1713/15)*(S1713/15)*(1+W1713/200))/(H1713/15)*100,0)</f>
        <v>#REF!</v>
      </c>
      <c r="Q1713" s="147" t="e">
        <f>T20D35746[[#This Row],[スコア⑤]]/T20D35746[[#This Row],[スコア③]]</f>
        <v>#REF!</v>
      </c>
      <c r="R1713" s="76" t="e">
        <f>#REF!+#REF!</f>
        <v>#REF!</v>
      </c>
      <c r="W1713" s="109" t="e">
        <f>(T20D35746[[#This Row],[現金及び預金（億）]]-T20D35746[[#This Row],[負債（億）]])/T20D35746[[#This Row],[総資産]]*100</f>
        <v>#DIV/0!</v>
      </c>
    </row>
    <row r="1714" spans="3:23" x14ac:dyDescent="0.25">
      <c r="C1714" s="71" t="str">
        <f>IFERROR(_xll.RssMarket($A1714,"市場部名称"),"")</f>
        <v/>
      </c>
      <c r="D1714" s="55"/>
      <c r="E1714" s="55" t="str">
        <f>IFERROR(_xll.RssMarket($A1714,"前日比"),"")</f>
        <v/>
      </c>
      <c r="F1714" s="75" t="str">
        <f>IFERROR(_xll.RssMarket($A1714,"時価総額"),"")</f>
        <v/>
      </c>
      <c r="G1714" s="75" t="e">
        <f>T20D35746[[#This Row],[時価総額]]/T20D35746[[#This Row],[現在値]]</f>
        <v>#VALUE!</v>
      </c>
      <c r="H1714" s="20"/>
      <c r="I1714" s="38"/>
      <c r="J1714" s="20"/>
      <c r="K1714" s="33"/>
      <c r="N1714" s="89"/>
      <c r="O1714" s="125" t="e">
        <f>ROUND(
 ((IF(OR(R1714="",R1714&lt;=0),20,R1714)/20)
  *(L1714/15))
 /(IFERROR(IF(H1714&gt;0,H1714,15),15)/15)
 *100,0)</f>
        <v>#REF!</v>
      </c>
      <c r="P1714" s="125" t="e">
        <f>ROUND(((R1714/20)*(L1714/15)*(S1714/15)*(1+W1714/200))/(H1714/15)*100,0)</f>
        <v>#REF!</v>
      </c>
      <c r="Q1714" s="147" t="e">
        <f>T20D35746[[#This Row],[スコア⑤]]/T20D35746[[#This Row],[スコア③]]</f>
        <v>#REF!</v>
      </c>
      <c r="R1714" s="76" t="e">
        <f>#REF!+#REF!</f>
        <v>#REF!</v>
      </c>
      <c r="W1714" s="109" t="e">
        <f>(T20D35746[[#This Row],[現金及び預金（億）]]-T20D35746[[#This Row],[負債（億）]])/T20D35746[[#This Row],[総資産]]*100</f>
        <v>#DIV/0!</v>
      </c>
    </row>
    <row r="1715" spans="3:23" x14ac:dyDescent="0.25">
      <c r="C1715" s="71" t="str">
        <f>IFERROR(_xll.RssMarket($A1715,"市場部名称"),"")</f>
        <v/>
      </c>
      <c r="D1715" s="55"/>
      <c r="E1715" s="55" t="str">
        <f>IFERROR(_xll.RssMarket($A1715,"前日比"),"")</f>
        <v/>
      </c>
      <c r="F1715" s="75" t="str">
        <f>IFERROR(_xll.RssMarket($A1715,"時価総額"),"")</f>
        <v/>
      </c>
      <c r="G1715" s="75" t="e">
        <f>T20D35746[[#This Row],[時価総額]]/T20D35746[[#This Row],[現在値]]</f>
        <v>#VALUE!</v>
      </c>
      <c r="H1715" s="20"/>
      <c r="I1715" s="38"/>
      <c r="J1715" s="20"/>
      <c r="K1715" s="33"/>
      <c r="N1715" s="89"/>
      <c r="O1715" s="125" t="e">
        <f>ROUND(
 ((IF(OR(R1715="",R1715&lt;=0),20,R1715)/20)
  *(L1715/15))
 /(IFERROR(IF(H1715&gt;0,H1715,15),15)/15)
 *100,0)</f>
        <v>#REF!</v>
      </c>
      <c r="P1715" s="125" t="e">
        <f>ROUND(((R1715/20)*(L1715/15)*(S1715/15)*(1+W1715/200))/(H1715/15)*100,0)</f>
        <v>#REF!</v>
      </c>
      <c r="Q1715" s="147" t="e">
        <f>T20D35746[[#This Row],[スコア⑤]]/T20D35746[[#This Row],[スコア③]]</f>
        <v>#REF!</v>
      </c>
      <c r="R1715" s="76" t="e">
        <f>#REF!+#REF!</f>
        <v>#REF!</v>
      </c>
      <c r="W1715" s="109" t="e">
        <f>(T20D35746[[#This Row],[現金及び預金（億）]]-T20D35746[[#This Row],[負債（億）]])/T20D35746[[#This Row],[総資産]]*100</f>
        <v>#DIV/0!</v>
      </c>
    </row>
    <row r="1716" spans="3:23" x14ac:dyDescent="0.25">
      <c r="C1716" s="71" t="str">
        <f>IFERROR(_xll.RssMarket($A1716,"市場部名称"),"")</f>
        <v/>
      </c>
      <c r="D1716" s="55"/>
      <c r="E1716" s="55" t="str">
        <f>IFERROR(_xll.RssMarket($A1716,"前日比"),"")</f>
        <v/>
      </c>
      <c r="F1716" s="75" t="str">
        <f>IFERROR(_xll.RssMarket($A1716,"時価総額"),"")</f>
        <v/>
      </c>
      <c r="G1716" s="75" t="e">
        <f>T20D35746[[#This Row],[時価総額]]/T20D35746[[#This Row],[現在値]]</f>
        <v>#VALUE!</v>
      </c>
      <c r="H1716" s="20"/>
      <c r="I1716" s="38"/>
      <c r="J1716" s="20"/>
      <c r="K1716" s="33"/>
      <c r="N1716" s="89"/>
      <c r="O1716" s="125" t="e">
        <f>ROUND(
 ((IF(OR(R1716="",R1716&lt;=0),20,R1716)/20)
  *(L1716/15))
 /(IFERROR(IF(H1716&gt;0,H1716,15),15)/15)
 *100,0)</f>
        <v>#REF!</v>
      </c>
      <c r="P1716" s="125" t="e">
        <f>ROUND(((R1716/20)*(L1716/15)*(S1716/15)*(1+W1716/200))/(H1716/15)*100,0)</f>
        <v>#REF!</v>
      </c>
      <c r="Q1716" s="147" t="e">
        <f>T20D35746[[#This Row],[スコア⑤]]/T20D35746[[#This Row],[スコア③]]</f>
        <v>#REF!</v>
      </c>
      <c r="R1716" s="76" t="e">
        <f>#REF!+#REF!</f>
        <v>#REF!</v>
      </c>
      <c r="W1716" s="109" t="e">
        <f>(T20D35746[[#This Row],[現金及び預金（億）]]-T20D35746[[#This Row],[負債（億）]])/T20D35746[[#This Row],[総資産]]*100</f>
        <v>#DIV/0!</v>
      </c>
    </row>
    <row r="1717" spans="3:23" x14ac:dyDescent="0.25">
      <c r="C1717" s="71" t="str">
        <f>IFERROR(_xll.RssMarket($A1717,"市場部名称"),"")</f>
        <v/>
      </c>
      <c r="D1717" s="55"/>
      <c r="E1717" s="55" t="str">
        <f>IFERROR(_xll.RssMarket($A1717,"前日比"),"")</f>
        <v/>
      </c>
      <c r="F1717" s="75" t="str">
        <f>IFERROR(_xll.RssMarket($A1717,"時価総額"),"")</f>
        <v/>
      </c>
      <c r="G1717" s="75" t="e">
        <f>T20D35746[[#This Row],[時価総額]]/T20D35746[[#This Row],[現在値]]</f>
        <v>#VALUE!</v>
      </c>
      <c r="H1717" s="20"/>
      <c r="I1717" s="38"/>
      <c r="J1717" s="20"/>
      <c r="K1717" s="33"/>
      <c r="N1717" s="89"/>
      <c r="O1717" s="125" t="e">
        <f>ROUND(
 ((IF(OR(R1717="",R1717&lt;=0),20,R1717)/20)
  *(L1717/15))
 /(IFERROR(IF(H1717&gt;0,H1717,15),15)/15)
 *100,0)</f>
        <v>#REF!</v>
      </c>
      <c r="P1717" s="125" t="e">
        <f>ROUND(((R1717/20)*(L1717/15)*(S1717/15)*(1+W1717/200))/(H1717/15)*100,0)</f>
        <v>#REF!</v>
      </c>
      <c r="Q1717" s="147" t="e">
        <f>T20D35746[[#This Row],[スコア⑤]]/T20D35746[[#This Row],[スコア③]]</f>
        <v>#REF!</v>
      </c>
      <c r="R1717" s="76" t="e">
        <f>#REF!+#REF!</f>
        <v>#REF!</v>
      </c>
      <c r="W1717" s="109" t="e">
        <f>(T20D35746[[#This Row],[現金及び預金（億）]]-T20D35746[[#This Row],[負債（億）]])/T20D35746[[#This Row],[総資産]]*100</f>
        <v>#DIV/0!</v>
      </c>
    </row>
    <row r="1718" spans="3:23" x14ac:dyDescent="0.25">
      <c r="C1718" s="71" t="str">
        <f>IFERROR(_xll.RssMarket($A1718,"市場部名称"),"")</f>
        <v/>
      </c>
      <c r="D1718" s="55"/>
      <c r="E1718" s="55" t="str">
        <f>IFERROR(_xll.RssMarket($A1718,"前日比"),"")</f>
        <v/>
      </c>
      <c r="F1718" s="75" t="str">
        <f>IFERROR(_xll.RssMarket($A1718,"時価総額"),"")</f>
        <v/>
      </c>
      <c r="G1718" s="75" t="e">
        <f>T20D35746[[#This Row],[時価総額]]/T20D35746[[#This Row],[現在値]]</f>
        <v>#VALUE!</v>
      </c>
      <c r="H1718" s="20"/>
      <c r="I1718" s="38"/>
      <c r="J1718" s="20"/>
      <c r="K1718" s="33"/>
      <c r="N1718" s="89"/>
      <c r="O1718" s="125" t="e">
        <f>ROUND(
 ((IF(OR(R1718="",R1718&lt;=0),20,R1718)/20)
  *(L1718/15))
 /(IFERROR(IF(H1718&gt;0,H1718,15),15)/15)
 *100,0)</f>
        <v>#REF!</v>
      </c>
      <c r="P1718" s="125" t="e">
        <f>ROUND(((R1718/20)*(L1718/15)*(S1718/15)*(1+W1718/200))/(H1718/15)*100,0)</f>
        <v>#REF!</v>
      </c>
      <c r="Q1718" s="147" t="e">
        <f>T20D35746[[#This Row],[スコア⑤]]/T20D35746[[#This Row],[スコア③]]</f>
        <v>#REF!</v>
      </c>
      <c r="R1718" s="76" t="e">
        <f>#REF!+#REF!</f>
        <v>#REF!</v>
      </c>
      <c r="W1718" s="109" t="e">
        <f>(T20D35746[[#This Row],[現金及び預金（億）]]-T20D35746[[#This Row],[負債（億）]])/T20D35746[[#This Row],[総資産]]*100</f>
        <v>#DIV/0!</v>
      </c>
    </row>
    <row r="1719" spans="3:23" x14ac:dyDescent="0.25">
      <c r="C1719" s="71" t="str">
        <f>IFERROR(_xll.RssMarket($A1719,"市場部名称"),"")</f>
        <v/>
      </c>
      <c r="D1719" s="55"/>
      <c r="E1719" s="55" t="str">
        <f>IFERROR(_xll.RssMarket($A1719,"前日比"),"")</f>
        <v/>
      </c>
      <c r="F1719" s="75" t="str">
        <f>IFERROR(_xll.RssMarket($A1719,"時価総額"),"")</f>
        <v/>
      </c>
      <c r="G1719" s="75" t="e">
        <f>T20D35746[[#This Row],[時価総額]]/T20D35746[[#This Row],[現在値]]</f>
        <v>#VALUE!</v>
      </c>
      <c r="H1719" s="20"/>
      <c r="I1719" s="38"/>
      <c r="J1719" s="20"/>
      <c r="K1719" s="33"/>
      <c r="N1719" s="89"/>
      <c r="O1719" s="125" t="e">
        <f>ROUND(
 ((IF(OR(R1719="",R1719&lt;=0),20,R1719)/20)
  *(L1719/15))
 /(IFERROR(IF(H1719&gt;0,H1719,15),15)/15)
 *100,0)</f>
        <v>#REF!</v>
      </c>
      <c r="P1719" s="125" t="e">
        <f>ROUND(((R1719/20)*(L1719/15)*(S1719/15)*(1+W1719/200))/(H1719/15)*100,0)</f>
        <v>#REF!</v>
      </c>
      <c r="Q1719" s="147" t="e">
        <f>T20D35746[[#This Row],[スコア⑤]]/T20D35746[[#This Row],[スコア③]]</f>
        <v>#REF!</v>
      </c>
      <c r="R1719" s="76" t="e">
        <f>#REF!+#REF!</f>
        <v>#REF!</v>
      </c>
      <c r="W1719" s="109" t="e">
        <f>(T20D35746[[#This Row],[現金及び預金（億）]]-T20D35746[[#This Row],[負債（億）]])/T20D35746[[#This Row],[総資産]]*100</f>
        <v>#DIV/0!</v>
      </c>
    </row>
    <row r="1720" spans="3:23" x14ac:dyDescent="0.25">
      <c r="C1720" s="71" t="str">
        <f>IFERROR(_xll.RssMarket($A1720,"市場部名称"),"")</f>
        <v/>
      </c>
      <c r="D1720" s="55"/>
      <c r="E1720" s="55" t="str">
        <f>IFERROR(_xll.RssMarket($A1720,"前日比"),"")</f>
        <v/>
      </c>
      <c r="F1720" s="75" t="str">
        <f>IFERROR(_xll.RssMarket($A1720,"時価総額"),"")</f>
        <v/>
      </c>
      <c r="G1720" s="75" t="e">
        <f>T20D35746[[#This Row],[時価総額]]/T20D35746[[#This Row],[現在値]]</f>
        <v>#VALUE!</v>
      </c>
      <c r="H1720" s="20"/>
      <c r="I1720" s="38"/>
      <c r="J1720" s="20"/>
      <c r="K1720" s="33"/>
      <c r="N1720" s="89"/>
      <c r="O1720" s="125" t="e">
        <f>ROUND(
 ((IF(OR(R1720="",R1720&lt;=0),20,R1720)/20)
  *(L1720/15))
 /(IFERROR(IF(H1720&gt;0,H1720,15),15)/15)
 *100,0)</f>
        <v>#REF!</v>
      </c>
      <c r="P1720" s="125" t="e">
        <f>ROUND(((R1720/20)*(L1720/15)*(S1720/15)*(1+W1720/200))/(H1720/15)*100,0)</f>
        <v>#REF!</v>
      </c>
      <c r="Q1720" s="147" t="e">
        <f>T20D35746[[#This Row],[スコア⑤]]/T20D35746[[#This Row],[スコア③]]</f>
        <v>#REF!</v>
      </c>
      <c r="R1720" s="76" t="e">
        <f>#REF!+#REF!</f>
        <v>#REF!</v>
      </c>
      <c r="W1720" s="109" t="e">
        <f>(T20D35746[[#This Row],[現金及び預金（億）]]-T20D35746[[#This Row],[負債（億）]])/T20D35746[[#This Row],[総資産]]*100</f>
        <v>#DIV/0!</v>
      </c>
    </row>
    <row r="1721" spans="3:23" x14ac:dyDescent="0.25">
      <c r="C1721" s="71" t="str">
        <f>IFERROR(_xll.RssMarket($A1721,"市場部名称"),"")</f>
        <v/>
      </c>
      <c r="D1721" s="55"/>
      <c r="E1721" s="55" t="str">
        <f>IFERROR(_xll.RssMarket($A1721,"前日比"),"")</f>
        <v/>
      </c>
      <c r="F1721" s="75" t="str">
        <f>IFERROR(_xll.RssMarket($A1721,"時価総額"),"")</f>
        <v/>
      </c>
      <c r="G1721" s="75" t="e">
        <f>T20D35746[[#This Row],[時価総額]]/T20D35746[[#This Row],[現在値]]</f>
        <v>#VALUE!</v>
      </c>
      <c r="H1721" s="20"/>
      <c r="I1721" s="38"/>
      <c r="J1721" s="20"/>
      <c r="K1721" s="33"/>
      <c r="N1721" s="89"/>
      <c r="O1721" s="125" t="e">
        <f>ROUND(
 ((IF(OR(R1721="",R1721&lt;=0),20,R1721)/20)
  *(L1721/15))
 /(IFERROR(IF(H1721&gt;0,H1721,15),15)/15)
 *100,0)</f>
        <v>#REF!</v>
      </c>
      <c r="P1721" s="125" t="e">
        <f>ROUND(((R1721/20)*(L1721/15)*(S1721/15)*(1+W1721/200))/(H1721/15)*100,0)</f>
        <v>#REF!</v>
      </c>
      <c r="Q1721" s="147" t="e">
        <f>T20D35746[[#This Row],[スコア⑤]]/T20D35746[[#This Row],[スコア③]]</f>
        <v>#REF!</v>
      </c>
      <c r="R1721" s="76" t="e">
        <f>#REF!+#REF!</f>
        <v>#REF!</v>
      </c>
      <c r="W1721" s="109" t="e">
        <f>(T20D35746[[#This Row],[現金及び預金（億）]]-T20D35746[[#This Row],[負債（億）]])/T20D35746[[#This Row],[総資産]]*100</f>
        <v>#DIV/0!</v>
      </c>
    </row>
    <row r="1722" spans="3:23" x14ac:dyDescent="0.25">
      <c r="C1722" s="71" t="str">
        <f>IFERROR(_xll.RssMarket($A1722,"市場部名称"),"")</f>
        <v/>
      </c>
      <c r="D1722" s="55"/>
      <c r="E1722" s="55" t="str">
        <f>IFERROR(_xll.RssMarket($A1722,"前日比"),"")</f>
        <v/>
      </c>
      <c r="F1722" s="75" t="str">
        <f>IFERROR(_xll.RssMarket($A1722,"時価総額"),"")</f>
        <v/>
      </c>
      <c r="G1722" s="75" t="e">
        <f>T20D35746[[#This Row],[時価総額]]/T20D35746[[#This Row],[現在値]]</f>
        <v>#VALUE!</v>
      </c>
      <c r="H1722" s="20"/>
      <c r="I1722" s="38"/>
      <c r="J1722" s="20"/>
      <c r="K1722" s="33"/>
      <c r="N1722" s="89"/>
      <c r="O1722" s="125" t="e">
        <f>ROUND(
 ((IF(OR(R1722="",R1722&lt;=0),20,R1722)/20)
  *(L1722/15))
 /(IFERROR(IF(H1722&gt;0,H1722,15),15)/15)
 *100,0)</f>
        <v>#REF!</v>
      </c>
      <c r="P1722" s="125" t="e">
        <f>ROUND(((R1722/20)*(L1722/15)*(S1722/15)*(1+W1722/200))/(H1722/15)*100,0)</f>
        <v>#REF!</v>
      </c>
      <c r="Q1722" s="147" t="e">
        <f>T20D35746[[#This Row],[スコア⑤]]/T20D35746[[#This Row],[スコア③]]</f>
        <v>#REF!</v>
      </c>
      <c r="R1722" s="76" t="e">
        <f>#REF!+#REF!</f>
        <v>#REF!</v>
      </c>
      <c r="W1722" s="109" t="e">
        <f>(T20D35746[[#This Row],[現金及び預金（億）]]-T20D35746[[#This Row],[負債（億）]])/T20D35746[[#This Row],[総資産]]*100</f>
        <v>#DIV/0!</v>
      </c>
    </row>
    <row r="1723" spans="3:23" x14ac:dyDescent="0.25">
      <c r="C1723" s="71" t="str">
        <f>IFERROR(_xll.RssMarket($A1723,"市場部名称"),"")</f>
        <v/>
      </c>
      <c r="D1723" s="55"/>
      <c r="E1723" s="55" t="str">
        <f>IFERROR(_xll.RssMarket($A1723,"前日比"),"")</f>
        <v/>
      </c>
      <c r="F1723" s="75" t="str">
        <f>IFERROR(_xll.RssMarket($A1723,"時価総額"),"")</f>
        <v/>
      </c>
      <c r="G1723" s="75" t="e">
        <f>T20D35746[[#This Row],[時価総額]]/T20D35746[[#This Row],[現在値]]</f>
        <v>#VALUE!</v>
      </c>
      <c r="H1723" s="20"/>
      <c r="I1723" s="38"/>
      <c r="J1723" s="20"/>
      <c r="K1723" s="33"/>
      <c r="N1723" s="89"/>
      <c r="O1723" s="125" t="e">
        <f>ROUND(
 ((IF(OR(R1723="",R1723&lt;=0),20,R1723)/20)
  *(L1723/15))
 /(IFERROR(IF(H1723&gt;0,H1723,15),15)/15)
 *100,0)</f>
        <v>#REF!</v>
      </c>
      <c r="P1723" s="125" t="e">
        <f>ROUND(((R1723/20)*(L1723/15)*(S1723/15)*(1+W1723/200))/(H1723/15)*100,0)</f>
        <v>#REF!</v>
      </c>
      <c r="Q1723" s="147" t="e">
        <f>T20D35746[[#This Row],[スコア⑤]]/T20D35746[[#This Row],[スコア③]]</f>
        <v>#REF!</v>
      </c>
      <c r="R1723" s="76" t="e">
        <f>#REF!+#REF!</f>
        <v>#REF!</v>
      </c>
      <c r="W1723" s="109" t="e">
        <f>(T20D35746[[#This Row],[現金及び預金（億）]]-T20D35746[[#This Row],[負債（億）]])/T20D35746[[#This Row],[総資産]]*100</f>
        <v>#DIV/0!</v>
      </c>
    </row>
    <row r="1724" spans="3:23" x14ac:dyDescent="0.25">
      <c r="C1724" s="71" t="str">
        <f>IFERROR(_xll.RssMarket($A1724,"市場部名称"),"")</f>
        <v/>
      </c>
      <c r="D1724" s="55"/>
      <c r="E1724" s="55" t="str">
        <f>IFERROR(_xll.RssMarket($A1724,"前日比"),"")</f>
        <v/>
      </c>
      <c r="F1724" s="75" t="str">
        <f>IFERROR(_xll.RssMarket($A1724,"時価総額"),"")</f>
        <v/>
      </c>
      <c r="G1724" s="75" t="e">
        <f>T20D35746[[#This Row],[時価総額]]/T20D35746[[#This Row],[現在値]]</f>
        <v>#VALUE!</v>
      </c>
      <c r="H1724" s="20"/>
      <c r="I1724" s="38"/>
      <c r="J1724" s="20"/>
      <c r="K1724" s="33"/>
      <c r="N1724" s="89"/>
      <c r="O1724" s="125" t="e">
        <f>ROUND(
 ((IF(OR(R1724="",R1724&lt;=0),20,R1724)/20)
  *(L1724/15))
 /(IFERROR(IF(H1724&gt;0,H1724,15),15)/15)
 *100,0)</f>
        <v>#REF!</v>
      </c>
      <c r="P1724" s="125" t="e">
        <f>ROUND(((R1724/20)*(L1724/15)*(S1724/15)*(1+W1724/200))/(H1724/15)*100,0)</f>
        <v>#REF!</v>
      </c>
      <c r="Q1724" s="147" t="e">
        <f>T20D35746[[#This Row],[スコア⑤]]/T20D35746[[#This Row],[スコア③]]</f>
        <v>#REF!</v>
      </c>
      <c r="R1724" s="76" t="e">
        <f>#REF!+#REF!</f>
        <v>#REF!</v>
      </c>
      <c r="W1724" s="109" t="e">
        <f>(T20D35746[[#This Row],[現金及び預金（億）]]-T20D35746[[#This Row],[負債（億）]])/T20D35746[[#This Row],[総資産]]*100</f>
        <v>#DIV/0!</v>
      </c>
    </row>
    <row r="1725" spans="3:23" x14ac:dyDescent="0.25">
      <c r="C1725" s="71" t="str">
        <f>IFERROR(_xll.RssMarket($A1725,"市場部名称"),"")</f>
        <v/>
      </c>
      <c r="D1725" s="55"/>
      <c r="E1725" s="55" t="str">
        <f>IFERROR(_xll.RssMarket($A1725,"前日比"),"")</f>
        <v/>
      </c>
      <c r="F1725" s="75" t="str">
        <f>IFERROR(_xll.RssMarket($A1725,"時価総額"),"")</f>
        <v/>
      </c>
      <c r="G1725" s="75" t="e">
        <f>T20D35746[[#This Row],[時価総額]]/T20D35746[[#This Row],[現在値]]</f>
        <v>#VALUE!</v>
      </c>
      <c r="H1725" s="20"/>
      <c r="I1725" s="38"/>
      <c r="J1725" s="20"/>
      <c r="K1725" s="33"/>
      <c r="N1725" s="89"/>
      <c r="O1725" s="125" t="e">
        <f>ROUND(
 ((IF(OR(R1725="",R1725&lt;=0),20,R1725)/20)
  *(L1725/15))
 /(IFERROR(IF(H1725&gt;0,H1725,15),15)/15)
 *100,0)</f>
        <v>#REF!</v>
      </c>
      <c r="P1725" s="125" t="e">
        <f>ROUND(((R1725/20)*(L1725/15)*(S1725/15)*(1+W1725/200))/(H1725/15)*100,0)</f>
        <v>#REF!</v>
      </c>
      <c r="Q1725" s="147" t="e">
        <f>T20D35746[[#This Row],[スコア⑤]]/T20D35746[[#This Row],[スコア③]]</f>
        <v>#REF!</v>
      </c>
      <c r="R1725" s="76" t="e">
        <f>#REF!+#REF!</f>
        <v>#REF!</v>
      </c>
      <c r="W1725" s="109" t="e">
        <f>(T20D35746[[#This Row],[現金及び預金（億）]]-T20D35746[[#This Row],[負債（億）]])/T20D35746[[#This Row],[総資産]]*100</f>
        <v>#DIV/0!</v>
      </c>
    </row>
    <row r="1726" spans="3:23" x14ac:dyDescent="0.25">
      <c r="C1726" s="71" t="str">
        <f>IFERROR(_xll.RssMarket($A1726,"市場部名称"),"")</f>
        <v/>
      </c>
      <c r="D1726" s="55"/>
      <c r="E1726" s="55" t="str">
        <f>IFERROR(_xll.RssMarket($A1726,"前日比"),"")</f>
        <v/>
      </c>
      <c r="F1726" s="75" t="str">
        <f>IFERROR(_xll.RssMarket($A1726,"時価総額"),"")</f>
        <v/>
      </c>
      <c r="G1726" s="75" t="e">
        <f>T20D35746[[#This Row],[時価総額]]/T20D35746[[#This Row],[現在値]]</f>
        <v>#VALUE!</v>
      </c>
      <c r="H1726" s="20"/>
      <c r="I1726" s="38"/>
      <c r="J1726" s="20"/>
      <c r="K1726" s="33"/>
      <c r="N1726" s="89"/>
      <c r="O1726" s="125" t="e">
        <f>ROUND(
 ((IF(OR(R1726="",R1726&lt;=0),20,R1726)/20)
  *(L1726/15))
 /(IFERROR(IF(H1726&gt;0,H1726,15),15)/15)
 *100,0)</f>
        <v>#REF!</v>
      </c>
      <c r="P1726" s="125" t="e">
        <f>ROUND(((R1726/20)*(L1726/15)*(S1726/15)*(1+W1726/200))/(H1726/15)*100,0)</f>
        <v>#REF!</v>
      </c>
      <c r="Q1726" s="147" t="e">
        <f>T20D35746[[#This Row],[スコア⑤]]/T20D35746[[#This Row],[スコア③]]</f>
        <v>#REF!</v>
      </c>
      <c r="R1726" s="76" t="e">
        <f>#REF!+#REF!</f>
        <v>#REF!</v>
      </c>
      <c r="W1726" s="109" t="e">
        <f>(T20D35746[[#This Row],[現金及び預金（億）]]-T20D35746[[#This Row],[負債（億）]])/T20D35746[[#This Row],[総資産]]*100</f>
        <v>#DIV/0!</v>
      </c>
    </row>
    <row r="1727" spans="3:23" x14ac:dyDescent="0.25">
      <c r="C1727" s="71" t="str">
        <f>IFERROR(_xll.RssMarket($A1727,"市場部名称"),"")</f>
        <v/>
      </c>
      <c r="D1727" s="55"/>
      <c r="E1727" s="55" t="str">
        <f>IFERROR(_xll.RssMarket($A1727,"前日比"),"")</f>
        <v/>
      </c>
      <c r="F1727" s="75" t="str">
        <f>IFERROR(_xll.RssMarket($A1727,"時価総額"),"")</f>
        <v/>
      </c>
      <c r="G1727" s="75" t="e">
        <f>T20D35746[[#This Row],[時価総額]]/T20D35746[[#This Row],[現在値]]</f>
        <v>#VALUE!</v>
      </c>
      <c r="H1727" s="20"/>
      <c r="I1727" s="38"/>
      <c r="J1727" s="20"/>
      <c r="K1727" s="33"/>
      <c r="N1727" s="89"/>
      <c r="O1727" s="125" t="e">
        <f>ROUND(
 ((IF(OR(R1727="",R1727&lt;=0),20,R1727)/20)
  *(L1727/15))
 /(IFERROR(IF(H1727&gt;0,H1727,15),15)/15)
 *100,0)</f>
        <v>#REF!</v>
      </c>
      <c r="P1727" s="125" t="e">
        <f>ROUND(((R1727/20)*(L1727/15)*(S1727/15)*(1+W1727/200))/(H1727/15)*100,0)</f>
        <v>#REF!</v>
      </c>
      <c r="Q1727" s="147" t="e">
        <f>T20D35746[[#This Row],[スコア⑤]]/T20D35746[[#This Row],[スコア③]]</f>
        <v>#REF!</v>
      </c>
      <c r="R1727" s="76" t="e">
        <f>#REF!+#REF!</f>
        <v>#REF!</v>
      </c>
      <c r="W1727" s="109" t="e">
        <f>(T20D35746[[#This Row],[現金及び預金（億）]]-T20D35746[[#This Row],[負債（億）]])/T20D35746[[#This Row],[総資産]]*100</f>
        <v>#DIV/0!</v>
      </c>
    </row>
    <row r="1728" spans="3:23" x14ac:dyDescent="0.25">
      <c r="C1728" s="71" t="str">
        <f>IFERROR(_xll.RssMarket($A1728,"市場部名称"),"")</f>
        <v/>
      </c>
      <c r="D1728" s="55"/>
      <c r="E1728" s="55" t="str">
        <f>IFERROR(_xll.RssMarket($A1728,"前日比"),"")</f>
        <v/>
      </c>
      <c r="F1728" s="75" t="str">
        <f>IFERROR(_xll.RssMarket($A1728,"時価総額"),"")</f>
        <v/>
      </c>
      <c r="G1728" s="75" t="e">
        <f>T20D35746[[#This Row],[時価総額]]/T20D35746[[#This Row],[現在値]]</f>
        <v>#VALUE!</v>
      </c>
      <c r="H1728" s="20"/>
      <c r="I1728" s="38"/>
      <c r="J1728" s="20"/>
      <c r="K1728" s="33"/>
      <c r="N1728" s="89"/>
      <c r="O1728" s="125" t="e">
        <f>ROUND(
 ((IF(OR(R1728="",R1728&lt;=0),20,R1728)/20)
  *(L1728/15))
 /(IFERROR(IF(H1728&gt;0,H1728,15),15)/15)
 *100,0)</f>
        <v>#REF!</v>
      </c>
      <c r="P1728" s="125" t="e">
        <f>ROUND(((R1728/20)*(L1728/15)*(S1728/15)*(1+W1728/200))/(H1728/15)*100,0)</f>
        <v>#REF!</v>
      </c>
      <c r="Q1728" s="147" t="e">
        <f>T20D35746[[#This Row],[スコア⑤]]/T20D35746[[#This Row],[スコア③]]</f>
        <v>#REF!</v>
      </c>
      <c r="R1728" s="76" t="e">
        <f>#REF!+#REF!</f>
        <v>#REF!</v>
      </c>
      <c r="W1728" s="109" t="e">
        <f>(T20D35746[[#This Row],[現金及び預金（億）]]-T20D35746[[#This Row],[負債（億）]])/T20D35746[[#This Row],[総資産]]*100</f>
        <v>#DIV/0!</v>
      </c>
    </row>
    <row r="1729" spans="3:23" x14ac:dyDescent="0.25">
      <c r="C1729" s="71" t="str">
        <f>IFERROR(_xll.RssMarket($A1729,"市場部名称"),"")</f>
        <v/>
      </c>
      <c r="D1729" s="55"/>
      <c r="E1729" s="55" t="str">
        <f>IFERROR(_xll.RssMarket($A1729,"前日比"),"")</f>
        <v/>
      </c>
      <c r="F1729" s="75" t="str">
        <f>IFERROR(_xll.RssMarket($A1729,"時価総額"),"")</f>
        <v/>
      </c>
      <c r="G1729" s="75" t="e">
        <f>T20D35746[[#This Row],[時価総額]]/T20D35746[[#This Row],[現在値]]</f>
        <v>#VALUE!</v>
      </c>
      <c r="H1729" s="20"/>
      <c r="I1729" s="38"/>
      <c r="J1729" s="20"/>
      <c r="K1729" s="33"/>
      <c r="N1729" s="89"/>
      <c r="O1729" s="125" t="e">
        <f>ROUND(
 ((IF(OR(R1729="",R1729&lt;=0),20,R1729)/20)
  *(L1729/15))
 /(IFERROR(IF(H1729&gt;0,H1729,15),15)/15)
 *100,0)</f>
        <v>#REF!</v>
      </c>
      <c r="P1729" s="125" t="e">
        <f>ROUND(((R1729/20)*(L1729/15)*(S1729/15)*(1+W1729/200))/(H1729/15)*100,0)</f>
        <v>#REF!</v>
      </c>
      <c r="Q1729" s="147" t="e">
        <f>T20D35746[[#This Row],[スコア⑤]]/T20D35746[[#This Row],[スコア③]]</f>
        <v>#REF!</v>
      </c>
      <c r="R1729" s="76" t="e">
        <f>#REF!+#REF!</f>
        <v>#REF!</v>
      </c>
      <c r="W1729" s="109" t="e">
        <f>(T20D35746[[#This Row],[現金及び預金（億）]]-T20D35746[[#This Row],[負債（億）]])/T20D35746[[#This Row],[総資産]]*100</f>
        <v>#DIV/0!</v>
      </c>
    </row>
    <row r="1730" spans="3:23" x14ac:dyDescent="0.25">
      <c r="C1730" s="71" t="str">
        <f>IFERROR(_xll.RssMarket($A1730,"市場部名称"),"")</f>
        <v/>
      </c>
      <c r="D1730" s="55"/>
      <c r="E1730" s="55" t="str">
        <f>IFERROR(_xll.RssMarket($A1730,"前日比"),"")</f>
        <v/>
      </c>
      <c r="F1730" s="75" t="str">
        <f>IFERROR(_xll.RssMarket($A1730,"時価総額"),"")</f>
        <v/>
      </c>
      <c r="G1730" s="75" t="e">
        <f>T20D35746[[#This Row],[時価総額]]/T20D35746[[#This Row],[現在値]]</f>
        <v>#VALUE!</v>
      </c>
      <c r="H1730" s="20"/>
      <c r="I1730" s="38"/>
      <c r="J1730" s="20"/>
      <c r="K1730" s="33"/>
      <c r="N1730" s="89"/>
      <c r="O1730" s="125" t="e">
        <f>ROUND(
 ((IF(OR(R1730="",R1730&lt;=0),20,R1730)/20)
  *(L1730/15))
 /(IFERROR(IF(H1730&gt;0,H1730,15),15)/15)
 *100,0)</f>
        <v>#REF!</v>
      </c>
      <c r="P1730" s="125" t="e">
        <f>ROUND(((R1730/20)*(L1730/15)*(S1730/15)*(1+W1730/200))/(H1730/15)*100,0)</f>
        <v>#REF!</v>
      </c>
      <c r="Q1730" s="147" t="e">
        <f>T20D35746[[#This Row],[スコア⑤]]/T20D35746[[#This Row],[スコア③]]</f>
        <v>#REF!</v>
      </c>
      <c r="R1730" s="76" t="e">
        <f>#REF!+#REF!</f>
        <v>#REF!</v>
      </c>
      <c r="W1730" s="109" t="e">
        <f>(T20D35746[[#This Row],[現金及び預金（億）]]-T20D35746[[#This Row],[負債（億）]])/T20D35746[[#This Row],[総資産]]*100</f>
        <v>#DIV/0!</v>
      </c>
    </row>
    <row r="1731" spans="3:23" x14ac:dyDescent="0.25">
      <c r="C1731" s="71" t="str">
        <f>IFERROR(_xll.RssMarket($A1731,"市場部名称"),"")</f>
        <v/>
      </c>
      <c r="D1731" s="55"/>
      <c r="E1731" s="55" t="str">
        <f>IFERROR(_xll.RssMarket($A1731,"前日比"),"")</f>
        <v/>
      </c>
      <c r="F1731" s="75" t="str">
        <f>IFERROR(_xll.RssMarket($A1731,"時価総額"),"")</f>
        <v/>
      </c>
      <c r="G1731" s="75" t="e">
        <f>T20D35746[[#This Row],[時価総額]]/T20D35746[[#This Row],[現在値]]</f>
        <v>#VALUE!</v>
      </c>
      <c r="H1731" s="20"/>
      <c r="I1731" s="38"/>
      <c r="J1731" s="20"/>
      <c r="K1731" s="33"/>
      <c r="N1731" s="89"/>
      <c r="O1731" s="125" t="e">
        <f>ROUND(
 ((IF(OR(R1731="",R1731&lt;=0),20,R1731)/20)
  *(L1731/15))
 /(IFERROR(IF(H1731&gt;0,H1731,15),15)/15)
 *100,0)</f>
        <v>#REF!</v>
      </c>
      <c r="P1731" s="125" t="e">
        <f>ROUND(((R1731/20)*(L1731/15)*(S1731/15)*(1+W1731/200))/(H1731/15)*100,0)</f>
        <v>#REF!</v>
      </c>
      <c r="Q1731" s="147" t="e">
        <f>T20D35746[[#This Row],[スコア⑤]]/T20D35746[[#This Row],[スコア③]]</f>
        <v>#REF!</v>
      </c>
      <c r="R1731" s="76" t="e">
        <f>#REF!+#REF!</f>
        <v>#REF!</v>
      </c>
      <c r="W1731" s="109" t="e">
        <f>(T20D35746[[#This Row],[現金及び預金（億）]]-T20D35746[[#This Row],[負債（億）]])/T20D35746[[#This Row],[総資産]]*100</f>
        <v>#DIV/0!</v>
      </c>
    </row>
    <row r="1732" spans="3:23" x14ac:dyDescent="0.25">
      <c r="C1732" s="71" t="str">
        <f>IFERROR(_xll.RssMarket($A1732,"市場部名称"),"")</f>
        <v/>
      </c>
      <c r="D1732" s="55"/>
      <c r="E1732" s="55" t="str">
        <f>IFERROR(_xll.RssMarket($A1732,"前日比"),"")</f>
        <v/>
      </c>
      <c r="F1732" s="75" t="str">
        <f>IFERROR(_xll.RssMarket($A1732,"時価総額"),"")</f>
        <v/>
      </c>
      <c r="G1732" s="75" t="e">
        <f>T20D35746[[#This Row],[時価総額]]/T20D35746[[#This Row],[現在値]]</f>
        <v>#VALUE!</v>
      </c>
      <c r="H1732" s="20"/>
      <c r="I1732" s="38"/>
      <c r="J1732" s="20"/>
      <c r="K1732" s="33"/>
      <c r="N1732" s="89"/>
      <c r="O1732" s="125" t="e">
        <f>ROUND(
 ((IF(OR(R1732="",R1732&lt;=0),20,R1732)/20)
  *(L1732/15))
 /(IFERROR(IF(H1732&gt;0,H1732,15),15)/15)
 *100,0)</f>
        <v>#REF!</v>
      </c>
      <c r="P1732" s="125" t="e">
        <f>ROUND(((R1732/20)*(L1732/15)*(S1732/15)*(1+W1732/200))/(H1732/15)*100,0)</f>
        <v>#REF!</v>
      </c>
      <c r="Q1732" s="147" t="e">
        <f>T20D35746[[#This Row],[スコア⑤]]/T20D35746[[#This Row],[スコア③]]</f>
        <v>#REF!</v>
      </c>
      <c r="R1732" s="76" t="e">
        <f>#REF!+#REF!</f>
        <v>#REF!</v>
      </c>
      <c r="W1732" s="109" t="e">
        <f>(T20D35746[[#This Row],[現金及び預金（億）]]-T20D35746[[#This Row],[負債（億）]])/T20D35746[[#This Row],[総資産]]*100</f>
        <v>#DIV/0!</v>
      </c>
    </row>
    <row r="1733" spans="3:23" x14ac:dyDescent="0.25">
      <c r="C1733" s="71" t="str">
        <f>IFERROR(_xll.RssMarket($A1733,"市場部名称"),"")</f>
        <v/>
      </c>
      <c r="D1733" s="55"/>
      <c r="E1733" s="55" t="str">
        <f>IFERROR(_xll.RssMarket($A1733,"前日比"),"")</f>
        <v/>
      </c>
      <c r="F1733" s="75" t="str">
        <f>IFERROR(_xll.RssMarket($A1733,"時価総額"),"")</f>
        <v/>
      </c>
      <c r="G1733" s="75" t="e">
        <f>T20D35746[[#This Row],[時価総額]]/T20D35746[[#This Row],[現在値]]</f>
        <v>#VALUE!</v>
      </c>
      <c r="H1733" s="20"/>
      <c r="I1733" s="38"/>
      <c r="J1733" s="20"/>
      <c r="K1733" s="33"/>
      <c r="N1733" s="89"/>
      <c r="O1733" s="125" t="e">
        <f>ROUND(
 ((IF(OR(R1733="",R1733&lt;=0),20,R1733)/20)
  *(L1733/15))
 /(IFERROR(IF(H1733&gt;0,H1733,15),15)/15)
 *100,0)</f>
        <v>#REF!</v>
      </c>
      <c r="P1733" s="125" t="e">
        <f>ROUND(((R1733/20)*(L1733/15)*(S1733/15)*(1+W1733/200))/(H1733/15)*100,0)</f>
        <v>#REF!</v>
      </c>
      <c r="Q1733" s="147" t="e">
        <f>T20D35746[[#This Row],[スコア⑤]]/T20D35746[[#This Row],[スコア③]]</f>
        <v>#REF!</v>
      </c>
      <c r="R1733" s="76" t="e">
        <f>#REF!+#REF!</f>
        <v>#REF!</v>
      </c>
      <c r="W1733" s="109" t="e">
        <f>(T20D35746[[#This Row],[現金及び預金（億）]]-T20D35746[[#This Row],[負債（億）]])/T20D35746[[#This Row],[総資産]]*100</f>
        <v>#DIV/0!</v>
      </c>
    </row>
    <row r="1734" spans="3:23" x14ac:dyDescent="0.25">
      <c r="C1734" s="71" t="str">
        <f>IFERROR(_xll.RssMarket($A1734,"市場部名称"),"")</f>
        <v/>
      </c>
      <c r="D1734" s="55"/>
      <c r="E1734" s="55" t="str">
        <f>IFERROR(_xll.RssMarket($A1734,"前日比"),"")</f>
        <v/>
      </c>
      <c r="F1734" s="75" t="str">
        <f>IFERROR(_xll.RssMarket($A1734,"時価総額"),"")</f>
        <v/>
      </c>
      <c r="G1734" s="75" t="e">
        <f>T20D35746[[#This Row],[時価総額]]/T20D35746[[#This Row],[現在値]]</f>
        <v>#VALUE!</v>
      </c>
      <c r="H1734" s="20"/>
      <c r="I1734" s="38"/>
      <c r="J1734" s="20"/>
      <c r="K1734" s="33"/>
      <c r="N1734" s="89"/>
      <c r="O1734" s="125" t="e">
        <f>ROUND(
 ((IF(OR(R1734="",R1734&lt;=0),20,R1734)/20)
  *(L1734/15))
 /(IFERROR(IF(H1734&gt;0,H1734,15),15)/15)
 *100,0)</f>
        <v>#REF!</v>
      </c>
      <c r="P1734" s="125" t="e">
        <f>ROUND(((R1734/20)*(L1734/15)*(S1734/15)*(1+W1734/200))/(H1734/15)*100,0)</f>
        <v>#REF!</v>
      </c>
      <c r="Q1734" s="147" t="e">
        <f>T20D35746[[#This Row],[スコア⑤]]/T20D35746[[#This Row],[スコア③]]</f>
        <v>#REF!</v>
      </c>
      <c r="R1734" s="76" t="e">
        <f>#REF!+#REF!</f>
        <v>#REF!</v>
      </c>
      <c r="W1734" s="109" t="e">
        <f>(T20D35746[[#This Row],[現金及び預金（億）]]-T20D35746[[#This Row],[負債（億）]])/T20D35746[[#This Row],[総資産]]*100</f>
        <v>#DIV/0!</v>
      </c>
    </row>
    <row r="1735" spans="3:23" x14ac:dyDescent="0.25">
      <c r="C1735" s="71" t="str">
        <f>IFERROR(_xll.RssMarket($A1735,"市場部名称"),"")</f>
        <v/>
      </c>
      <c r="D1735" s="55"/>
      <c r="E1735" s="55" t="str">
        <f>IFERROR(_xll.RssMarket($A1735,"前日比"),"")</f>
        <v/>
      </c>
      <c r="F1735" s="75" t="str">
        <f>IFERROR(_xll.RssMarket($A1735,"時価総額"),"")</f>
        <v/>
      </c>
      <c r="G1735" s="75" t="e">
        <f>T20D35746[[#This Row],[時価総額]]/T20D35746[[#This Row],[現在値]]</f>
        <v>#VALUE!</v>
      </c>
      <c r="H1735" s="20"/>
      <c r="I1735" s="38"/>
      <c r="J1735" s="20"/>
      <c r="K1735" s="33"/>
      <c r="N1735" s="89"/>
      <c r="O1735" s="125" t="e">
        <f>ROUND(
 ((IF(OR(R1735="",R1735&lt;=0),20,R1735)/20)
  *(L1735/15))
 /(IFERROR(IF(H1735&gt;0,H1735,15),15)/15)
 *100,0)</f>
        <v>#REF!</v>
      </c>
      <c r="P1735" s="125" t="e">
        <f>ROUND(((R1735/20)*(L1735/15)*(S1735/15)*(1+W1735/200))/(H1735/15)*100,0)</f>
        <v>#REF!</v>
      </c>
      <c r="Q1735" s="147" t="e">
        <f>T20D35746[[#This Row],[スコア⑤]]/T20D35746[[#This Row],[スコア③]]</f>
        <v>#REF!</v>
      </c>
      <c r="R1735" s="76" t="e">
        <f>#REF!+#REF!</f>
        <v>#REF!</v>
      </c>
      <c r="W1735" s="109" t="e">
        <f>(T20D35746[[#This Row],[現金及び預金（億）]]-T20D35746[[#This Row],[負債（億）]])/T20D35746[[#This Row],[総資産]]*100</f>
        <v>#DIV/0!</v>
      </c>
    </row>
    <row r="1736" spans="3:23" x14ac:dyDescent="0.25">
      <c r="C1736" s="71" t="str">
        <f>IFERROR(_xll.RssMarket($A1736,"市場部名称"),"")</f>
        <v/>
      </c>
      <c r="D1736" s="55"/>
      <c r="E1736" s="55" t="str">
        <f>IFERROR(_xll.RssMarket($A1736,"前日比"),"")</f>
        <v/>
      </c>
      <c r="F1736" s="75" t="str">
        <f>IFERROR(_xll.RssMarket($A1736,"時価総額"),"")</f>
        <v/>
      </c>
      <c r="G1736" s="75" t="e">
        <f>T20D35746[[#This Row],[時価総額]]/T20D35746[[#This Row],[現在値]]</f>
        <v>#VALUE!</v>
      </c>
      <c r="H1736" s="20"/>
      <c r="I1736" s="38"/>
      <c r="J1736" s="20"/>
      <c r="K1736" s="33"/>
      <c r="N1736" s="89"/>
      <c r="O1736" s="125" t="e">
        <f>ROUND(
 ((IF(OR(R1736="",R1736&lt;=0),20,R1736)/20)
  *(L1736/15))
 /(IFERROR(IF(H1736&gt;0,H1736,15),15)/15)
 *100,0)</f>
        <v>#REF!</v>
      </c>
      <c r="P1736" s="125" t="e">
        <f>ROUND(((R1736/20)*(L1736/15)*(S1736/15)*(1+W1736/200))/(H1736/15)*100,0)</f>
        <v>#REF!</v>
      </c>
      <c r="Q1736" s="147" t="e">
        <f>T20D35746[[#This Row],[スコア⑤]]/T20D35746[[#This Row],[スコア③]]</f>
        <v>#REF!</v>
      </c>
      <c r="R1736" s="76" t="e">
        <f>#REF!+#REF!</f>
        <v>#REF!</v>
      </c>
      <c r="W1736" s="109" t="e">
        <f>(T20D35746[[#This Row],[現金及び預金（億）]]-T20D35746[[#This Row],[負債（億）]])/T20D35746[[#This Row],[総資産]]*100</f>
        <v>#DIV/0!</v>
      </c>
    </row>
    <row r="1737" spans="3:23" x14ac:dyDescent="0.25">
      <c r="C1737" s="71" t="str">
        <f>IFERROR(_xll.RssMarket($A1737,"市場部名称"),"")</f>
        <v/>
      </c>
      <c r="D1737" s="55"/>
      <c r="E1737" s="55" t="str">
        <f>IFERROR(_xll.RssMarket($A1737,"前日比"),"")</f>
        <v/>
      </c>
      <c r="F1737" s="75" t="str">
        <f>IFERROR(_xll.RssMarket($A1737,"時価総額"),"")</f>
        <v/>
      </c>
      <c r="G1737" s="75" t="e">
        <f>T20D35746[[#This Row],[時価総額]]/T20D35746[[#This Row],[現在値]]</f>
        <v>#VALUE!</v>
      </c>
      <c r="H1737" s="20"/>
      <c r="I1737" s="38"/>
      <c r="J1737" s="20"/>
      <c r="K1737" s="33"/>
      <c r="N1737" s="89"/>
      <c r="O1737" s="125" t="e">
        <f>ROUND(
 ((IF(OR(R1737="",R1737&lt;=0),20,R1737)/20)
  *(L1737/15))
 /(IFERROR(IF(H1737&gt;0,H1737,15),15)/15)
 *100,0)</f>
        <v>#REF!</v>
      </c>
      <c r="P1737" s="125" t="e">
        <f>ROUND(((R1737/20)*(L1737/15)*(S1737/15)*(1+W1737/200))/(H1737/15)*100,0)</f>
        <v>#REF!</v>
      </c>
      <c r="Q1737" s="147" t="e">
        <f>T20D35746[[#This Row],[スコア⑤]]/T20D35746[[#This Row],[スコア③]]</f>
        <v>#REF!</v>
      </c>
      <c r="R1737" s="76" t="e">
        <f>#REF!+#REF!</f>
        <v>#REF!</v>
      </c>
      <c r="W1737" s="109" t="e">
        <f>(T20D35746[[#This Row],[現金及び預金（億）]]-T20D35746[[#This Row],[負債（億）]])/T20D35746[[#This Row],[総資産]]*100</f>
        <v>#DIV/0!</v>
      </c>
    </row>
    <row r="1738" spans="3:23" x14ac:dyDescent="0.25">
      <c r="C1738" s="71" t="str">
        <f>IFERROR(_xll.RssMarket($A1738,"市場部名称"),"")</f>
        <v/>
      </c>
      <c r="D1738" s="55"/>
      <c r="E1738" s="55" t="str">
        <f>IFERROR(_xll.RssMarket($A1738,"前日比"),"")</f>
        <v/>
      </c>
      <c r="F1738" s="75" t="str">
        <f>IFERROR(_xll.RssMarket($A1738,"時価総額"),"")</f>
        <v/>
      </c>
      <c r="G1738" s="75" t="e">
        <f>T20D35746[[#This Row],[時価総額]]/T20D35746[[#This Row],[現在値]]</f>
        <v>#VALUE!</v>
      </c>
      <c r="H1738" s="20"/>
      <c r="I1738" s="38"/>
      <c r="J1738" s="20"/>
      <c r="K1738" s="33"/>
      <c r="N1738" s="89"/>
      <c r="O1738" s="125" t="e">
        <f>ROUND(
 ((IF(OR(R1738="",R1738&lt;=0),20,R1738)/20)
  *(L1738/15))
 /(IFERROR(IF(H1738&gt;0,H1738,15),15)/15)
 *100,0)</f>
        <v>#REF!</v>
      </c>
      <c r="P1738" s="125" t="e">
        <f>ROUND(((R1738/20)*(L1738/15)*(S1738/15)*(1+W1738/200))/(H1738/15)*100,0)</f>
        <v>#REF!</v>
      </c>
      <c r="Q1738" s="147" t="e">
        <f>T20D35746[[#This Row],[スコア⑤]]/T20D35746[[#This Row],[スコア③]]</f>
        <v>#REF!</v>
      </c>
      <c r="R1738" s="76" t="e">
        <f>#REF!+#REF!</f>
        <v>#REF!</v>
      </c>
      <c r="W1738" s="109" t="e">
        <f>(T20D35746[[#This Row],[現金及び預金（億）]]-T20D35746[[#This Row],[負債（億）]])/T20D35746[[#This Row],[総資産]]*100</f>
        <v>#DIV/0!</v>
      </c>
    </row>
    <row r="1739" spans="3:23" x14ac:dyDescent="0.25">
      <c r="C1739" s="71" t="str">
        <f>IFERROR(_xll.RssMarket($A1739,"市場部名称"),"")</f>
        <v/>
      </c>
      <c r="D1739" s="55"/>
      <c r="E1739" s="55" t="str">
        <f>IFERROR(_xll.RssMarket($A1739,"前日比"),"")</f>
        <v/>
      </c>
      <c r="F1739" s="75" t="str">
        <f>IFERROR(_xll.RssMarket($A1739,"時価総額"),"")</f>
        <v/>
      </c>
      <c r="G1739" s="75" t="e">
        <f>T20D35746[[#This Row],[時価総額]]/T20D35746[[#This Row],[現在値]]</f>
        <v>#VALUE!</v>
      </c>
      <c r="H1739" s="20"/>
      <c r="I1739" s="38"/>
      <c r="J1739" s="20"/>
      <c r="K1739" s="33"/>
      <c r="N1739" s="89"/>
      <c r="O1739" s="125" t="e">
        <f>ROUND(
 ((IF(OR(R1739="",R1739&lt;=0),20,R1739)/20)
  *(L1739/15))
 /(IFERROR(IF(H1739&gt;0,H1739,15),15)/15)
 *100,0)</f>
        <v>#REF!</v>
      </c>
      <c r="P1739" s="125" t="e">
        <f>ROUND(((R1739/20)*(L1739/15)*(S1739/15)*(1+W1739/200))/(H1739/15)*100,0)</f>
        <v>#REF!</v>
      </c>
      <c r="Q1739" s="147" t="e">
        <f>T20D35746[[#This Row],[スコア⑤]]/T20D35746[[#This Row],[スコア③]]</f>
        <v>#REF!</v>
      </c>
      <c r="R1739" s="76" t="e">
        <f>#REF!+#REF!</f>
        <v>#REF!</v>
      </c>
      <c r="W1739" s="109" t="e">
        <f>(T20D35746[[#This Row],[現金及び預金（億）]]-T20D35746[[#This Row],[負債（億）]])/T20D35746[[#This Row],[総資産]]*100</f>
        <v>#DIV/0!</v>
      </c>
    </row>
    <row r="1740" spans="3:23" x14ac:dyDescent="0.25">
      <c r="C1740" s="71" t="str">
        <f>IFERROR(_xll.RssMarket($A1740,"市場部名称"),"")</f>
        <v/>
      </c>
      <c r="D1740" s="55"/>
      <c r="E1740" s="55" t="str">
        <f>IFERROR(_xll.RssMarket($A1740,"前日比"),"")</f>
        <v/>
      </c>
      <c r="F1740" s="75" t="str">
        <f>IFERROR(_xll.RssMarket($A1740,"時価総額"),"")</f>
        <v/>
      </c>
      <c r="G1740" s="75" t="e">
        <f>T20D35746[[#This Row],[時価総額]]/T20D35746[[#This Row],[現在値]]</f>
        <v>#VALUE!</v>
      </c>
      <c r="H1740" s="20"/>
      <c r="I1740" s="38"/>
      <c r="J1740" s="20"/>
      <c r="K1740" s="33"/>
      <c r="N1740" s="89"/>
      <c r="O1740" s="125" t="e">
        <f>ROUND(
 ((IF(OR(R1740="",R1740&lt;=0),20,R1740)/20)
  *(L1740/15))
 /(IFERROR(IF(H1740&gt;0,H1740,15),15)/15)
 *100,0)</f>
        <v>#REF!</v>
      </c>
      <c r="P1740" s="125" t="e">
        <f>ROUND(((R1740/20)*(L1740/15)*(S1740/15)*(1+W1740/200))/(H1740/15)*100,0)</f>
        <v>#REF!</v>
      </c>
      <c r="Q1740" s="147" t="e">
        <f>T20D35746[[#This Row],[スコア⑤]]/T20D35746[[#This Row],[スコア③]]</f>
        <v>#REF!</v>
      </c>
      <c r="R1740" s="76" t="e">
        <f>#REF!+#REF!</f>
        <v>#REF!</v>
      </c>
      <c r="W1740" s="109" t="e">
        <f>(T20D35746[[#This Row],[現金及び預金（億）]]-T20D35746[[#This Row],[負債（億）]])/T20D35746[[#This Row],[総資産]]*100</f>
        <v>#DIV/0!</v>
      </c>
    </row>
    <row r="1741" spans="3:23" x14ac:dyDescent="0.25">
      <c r="C1741" s="71" t="str">
        <f>IFERROR(_xll.RssMarket($A1741,"市場部名称"),"")</f>
        <v/>
      </c>
      <c r="D1741" s="55"/>
      <c r="E1741" s="55" t="str">
        <f>IFERROR(_xll.RssMarket($A1741,"前日比"),"")</f>
        <v/>
      </c>
      <c r="F1741" s="75" t="str">
        <f>IFERROR(_xll.RssMarket($A1741,"時価総額"),"")</f>
        <v/>
      </c>
      <c r="G1741" s="75" t="e">
        <f>T20D35746[[#This Row],[時価総額]]/T20D35746[[#This Row],[現在値]]</f>
        <v>#VALUE!</v>
      </c>
      <c r="H1741" s="20"/>
      <c r="I1741" s="38"/>
      <c r="J1741" s="20"/>
      <c r="K1741" s="33"/>
      <c r="N1741" s="89"/>
      <c r="O1741" s="125" t="e">
        <f>ROUND(
 ((IF(OR(R1741="",R1741&lt;=0),20,R1741)/20)
  *(L1741/15))
 /(IFERROR(IF(H1741&gt;0,H1741,15),15)/15)
 *100,0)</f>
        <v>#REF!</v>
      </c>
      <c r="P1741" s="125" t="e">
        <f>ROUND(((R1741/20)*(L1741/15)*(S1741/15)*(1+W1741/200))/(H1741/15)*100,0)</f>
        <v>#REF!</v>
      </c>
      <c r="Q1741" s="147" t="e">
        <f>T20D35746[[#This Row],[スコア⑤]]/T20D35746[[#This Row],[スコア③]]</f>
        <v>#REF!</v>
      </c>
      <c r="R1741" s="76" t="e">
        <f>#REF!+#REF!</f>
        <v>#REF!</v>
      </c>
      <c r="W1741" s="109" t="e">
        <f>(T20D35746[[#This Row],[現金及び預金（億）]]-T20D35746[[#This Row],[負債（億）]])/T20D35746[[#This Row],[総資産]]*100</f>
        <v>#DIV/0!</v>
      </c>
    </row>
    <row r="1742" spans="3:23" x14ac:dyDescent="0.25">
      <c r="C1742" s="71" t="str">
        <f>IFERROR(_xll.RssMarket($A1742,"市場部名称"),"")</f>
        <v/>
      </c>
      <c r="D1742" s="55"/>
      <c r="E1742" s="55" t="str">
        <f>IFERROR(_xll.RssMarket($A1742,"前日比"),"")</f>
        <v/>
      </c>
      <c r="F1742" s="75" t="str">
        <f>IFERROR(_xll.RssMarket($A1742,"時価総額"),"")</f>
        <v/>
      </c>
      <c r="G1742" s="75" t="e">
        <f>T20D35746[[#This Row],[時価総額]]/T20D35746[[#This Row],[現在値]]</f>
        <v>#VALUE!</v>
      </c>
      <c r="H1742" s="20"/>
      <c r="I1742" s="38"/>
      <c r="J1742" s="20"/>
      <c r="K1742" s="33"/>
      <c r="N1742" s="89"/>
      <c r="O1742" s="125" t="e">
        <f>ROUND(
 ((IF(OR(R1742="",R1742&lt;=0),20,R1742)/20)
  *(L1742/15))
 /(IFERROR(IF(H1742&gt;0,H1742,15),15)/15)
 *100,0)</f>
        <v>#REF!</v>
      </c>
      <c r="P1742" s="125" t="e">
        <f>ROUND(((R1742/20)*(L1742/15)*(S1742/15)*(1+W1742/200))/(H1742/15)*100,0)</f>
        <v>#REF!</v>
      </c>
      <c r="Q1742" s="147" t="e">
        <f>T20D35746[[#This Row],[スコア⑤]]/T20D35746[[#This Row],[スコア③]]</f>
        <v>#REF!</v>
      </c>
      <c r="R1742" s="76" t="e">
        <f>#REF!+#REF!</f>
        <v>#REF!</v>
      </c>
      <c r="W1742" s="109" t="e">
        <f>(T20D35746[[#This Row],[現金及び預金（億）]]-T20D35746[[#This Row],[負債（億）]])/T20D35746[[#This Row],[総資産]]*100</f>
        <v>#DIV/0!</v>
      </c>
    </row>
    <row r="1743" spans="3:23" x14ac:dyDescent="0.25">
      <c r="C1743" s="71" t="str">
        <f>IFERROR(_xll.RssMarket($A1743,"市場部名称"),"")</f>
        <v/>
      </c>
      <c r="D1743" s="55"/>
      <c r="E1743" s="55" t="str">
        <f>IFERROR(_xll.RssMarket($A1743,"前日比"),"")</f>
        <v/>
      </c>
      <c r="F1743" s="75" t="str">
        <f>IFERROR(_xll.RssMarket($A1743,"時価総額"),"")</f>
        <v/>
      </c>
      <c r="G1743" s="75" t="e">
        <f>T20D35746[[#This Row],[時価総額]]/T20D35746[[#This Row],[現在値]]</f>
        <v>#VALUE!</v>
      </c>
      <c r="H1743" s="20"/>
      <c r="I1743" s="38"/>
      <c r="J1743" s="20"/>
      <c r="K1743" s="33"/>
      <c r="N1743" s="89"/>
      <c r="O1743" s="125" t="e">
        <f>ROUND(
 ((IF(OR(R1743="",R1743&lt;=0),20,R1743)/20)
  *(L1743/15))
 /(IFERROR(IF(H1743&gt;0,H1743,15),15)/15)
 *100,0)</f>
        <v>#REF!</v>
      </c>
      <c r="P1743" s="125" t="e">
        <f>ROUND(((R1743/20)*(L1743/15)*(S1743/15)*(1+W1743/200))/(H1743/15)*100,0)</f>
        <v>#REF!</v>
      </c>
      <c r="Q1743" s="147" t="e">
        <f>T20D35746[[#This Row],[スコア⑤]]/T20D35746[[#This Row],[スコア③]]</f>
        <v>#REF!</v>
      </c>
      <c r="R1743" s="76" t="e">
        <f>#REF!+#REF!</f>
        <v>#REF!</v>
      </c>
      <c r="W1743" s="109" t="e">
        <f>(T20D35746[[#This Row],[現金及び預金（億）]]-T20D35746[[#This Row],[負債（億）]])/T20D35746[[#This Row],[総資産]]*100</f>
        <v>#DIV/0!</v>
      </c>
    </row>
    <row r="1744" spans="3:23" x14ac:dyDescent="0.25">
      <c r="C1744" s="71" t="str">
        <f>IFERROR(_xll.RssMarket($A1744,"市場部名称"),"")</f>
        <v/>
      </c>
      <c r="D1744" s="55"/>
      <c r="E1744" s="55" t="str">
        <f>IFERROR(_xll.RssMarket($A1744,"前日比"),"")</f>
        <v/>
      </c>
      <c r="F1744" s="75" t="str">
        <f>IFERROR(_xll.RssMarket($A1744,"時価総額"),"")</f>
        <v/>
      </c>
      <c r="G1744" s="75" t="e">
        <f>T20D35746[[#This Row],[時価総額]]/T20D35746[[#This Row],[現在値]]</f>
        <v>#VALUE!</v>
      </c>
      <c r="H1744" s="20"/>
      <c r="I1744" s="38"/>
      <c r="J1744" s="20"/>
      <c r="K1744" s="33"/>
      <c r="N1744" s="89"/>
      <c r="O1744" s="125" t="e">
        <f>ROUND(
 ((IF(OR(R1744="",R1744&lt;=0),20,R1744)/20)
  *(L1744/15))
 /(IFERROR(IF(H1744&gt;0,H1744,15),15)/15)
 *100,0)</f>
        <v>#REF!</v>
      </c>
      <c r="P1744" s="125" t="e">
        <f>ROUND(((R1744/20)*(L1744/15)*(S1744/15)*(1+W1744/200))/(H1744/15)*100,0)</f>
        <v>#REF!</v>
      </c>
      <c r="Q1744" s="147" t="e">
        <f>T20D35746[[#This Row],[スコア⑤]]/T20D35746[[#This Row],[スコア③]]</f>
        <v>#REF!</v>
      </c>
      <c r="R1744" s="76" t="e">
        <f>#REF!+#REF!</f>
        <v>#REF!</v>
      </c>
      <c r="W1744" s="109" t="e">
        <f>(T20D35746[[#This Row],[現金及び預金（億）]]-T20D35746[[#This Row],[負債（億）]])/T20D35746[[#This Row],[総資産]]*100</f>
        <v>#DIV/0!</v>
      </c>
    </row>
    <row r="1745" spans="3:23" x14ac:dyDescent="0.25">
      <c r="C1745" s="71" t="str">
        <f>IFERROR(_xll.RssMarket($A1745,"市場部名称"),"")</f>
        <v/>
      </c>
      <c r="D1745" s="55"/>
      <c r="E1745" s="55" t="str">
        <f>IFERROR(_xll.RssMarket($A1745,"前日比"),"")</f>
        <v/>
      </c>
      <c r="F1745" s="75" t="str">
        <f>IFERROR(_xll.RssMarket($A1745,"時価総額"),"")</f>
        <v/>
      </c>
      <c r="G1745" s="75" t="e">
        <f>T20D35746[[#This Row],[時価総額]]/T20D35746[[#This Row],[現在値]]</f>
        <v>#VALUE!</v>
      </c>
      <c r="H1745" s="20"/>
      <c r="I1745" s="38"/>
      <c r="J1745" s="20"/>
      <c r="K1745" s="33"/>
      <c r="N1745" s="89"/>
      <c r="O1745" s="125" t="e">
        <f>ROUND(
 ((IF(OR(R1745="",R1745&lt;=0),20,R1745)/20)
  *(L1745/15))
 /(IFERROR(IF(H1745&gt;0,H1745,15),15)/15)
 *100,0)</f>
        <v>#REF!</v>
      </c>
      <c r="P1745" s="125" t="e">
        <f>ROUND(((R1745/20)*(L1745/15)*(S1745/15)*(1+W1745/200))/(H1745/15)*100,0)</f>
        <v>#REF!</v>
      </c>
      <c r="Q1745" s="147" t="e">
        <f>T20D35746[[#This Row],[スコア⑤]]/T20D35746[[#This Row],[スコア③]]</f>
        <v>#REF!</v>
      </c>
      <c r="R1745" s="76" t="e">
        <f>#REF!+#REF!</f>
        <v>#REF!</v>
      </c>
      <c r="W1745" s="109" t="e">
        <f>(T20D35746[[#This Row],[現金及び預金（億）]]-T20D35746[[#This Row],[負債（億）]])/T20D35746[[#This Row],[総資産]]*100</f>
        <v>#DIV/0!</v>
      </c>
    </row>
    <row r="1746" spans="3:23" x14ac:dyDescent="0.25">
      <c r="C1746" s="71" t="str">
        <f>IFERROR(_xll.RssMarket($A1746,"市場部名称"),"")</f>
        <v/>
      </c>
      <c r="D1746" s="55"/>
      <c r="E1746" s="55" t="str">
        <f>IFERROR(_xll.RssMarket($A1746,"前日比"),"")</f>
        <v/>
      </c>
      <c r="F1746" s="75" t="str">
        <f>IFERROR(_xll.RssMarket($A1746,"時価総額"),"")</f>
        <v/>
      </c>
      <c r="G1746" s="75" t="e">
        <f>T20D35746[[#This Row],[時価総額]]/T20D35746[[#This Row],[現在値]]</f>
        <v>#VALUE!</v>
      </c>
      <c r="H1746" s="20"/>
      <c r="I1746" s="38"/>
      <c r="J1746" s="20"/>
      <c r="K1746" s="33"/>
      <c r="N1746" s="89"/>
      <c r="O1746" s="125" t="e">
        <f>ROUND(
 ((IF(OR(R1746="",R1746&lt;=0),20,R1746)/20)
  *(L1746/15))
 /(IFERROR(IF(H1746&gt;0,H1746,15),15)/15)
 *100,0)</f>
        <v>#REF!</v>
      </c>
      <c r="P1746" s="125" t="e">
        <f>ROUND(((R1746/20)*(L1746/15)*(S1746/15)*(1+W1746/200))/(H1746/15)*100,0)</f>
        <v>#REF!</v>
      </c>
      <c r="Q1746" s="147" t="e">
        <f>T20D35746[[#This Row],[スコア⑤]]/T20D35746[[#This Row],[スコア③]]</f>
        <v>#REF!</v>
      </c>
      <c r="R1746" s="76" t="e">
        <f>#REF!+#REF!</f>
        <v>#REF!</v>
      </c>
      <c r="W1746" s="109" t="e">
        <f>(T20D35746[[#This Row],[現金及び預金（億）]]-T20D35746[[#This Row],[負債（億）]])/T20D35746[[#This Row],[総資産]]*100</f>
        <v>#DIV/0!</v>
      </c>
    </row>
    <row r="1747" spans="3:23" x14ac:dyDescent="0.25">
      <c r="C1747" s="71" t="str">
        <f>IFERROR(_xll.RssMarket($A1747,"市場部名称"),"")</f>
        <v/>
      </c>
      <c r="D1747" s="55"/>
      <c r="E1747" s="55" t="str">
        <f>IFERROR(_xll.RssMarket($A1747,"前日比"),"")</f>
        <v/>
      </c>
      <c r="F1747" s="75" t="str">
        <f>IFERROR(_xll.RssMarket($A1747,"時価総額"),"")</f>
        <v/>
      </c>
      <c r="G1747" s="75" t="e">
        <f>T20D35746[[#This Row],[時価総額]]/T20D35746[[#This Row],[現在値]]</f>
        <v>#VALUE!</v>
      </c>
      <c r="H1747" s="20"/>
      <c r="I1747" s="38"/>
      <c r="J1747" s="20"/>
      <c r="K1747" s="33"/>
      <c r="N1747" s="89"/>
      <c r="O1747" s="125" t="e">
        <f>ROUND(
 ((IF(OR(R1747="",R1747&lt;=0),20,R1747)/20)
  *(L1747/15))
 /(IFERROR(IF(H1747&gt;0,H1747,15),15)/15)
 *100,0)</f>
        <v>#REF!</v>
      </c>
      <c r="P1747" s="125" t="e">
        <f>ROUND(((R1747/20)*(L1747/15)*(S1747/15)*(1+W1747/200))/(H1747/15)*100,0)</f>
        <v>#REF!</v>
      </c>
      <c r="Q1747" s="147" t="e">
        <f>T20D35746[[#This Row],[スコア⑤]]/T20D35746[[#This Row],[スコア③]]</f>
        <v>#REF!</v>
      </c>
      <c r="R1747" s="76" t="e">
        <f>#REF!+#REF!</f>
        <v>#REF!</v>
      </c>
      <c r="W1747" s="109" t="e">
        <f>(T20D35746[[#This Row],[現金及び預金（億）]]-T20D35746[[#This Row],[負債（億）]])/T20D35746[[#This Row],[総資産]]*100</f>
        <v>#DIV/0!</v>
      </c>
    </row>
    <row r="1748" spans="3:23" x14ac:dyDescent="0.25">
      <c r="C1748" s="71" t="str">
        <f>IFERROR(_xll.RssMarket($A1748,"市場部名称"),"")</f>
        <v/>
      </c>
      <c r="D1748" s="55"/>
      <c r="E1748" s="55" t="str">
        <f>IFERROR(_xll.RssMarket($A1748,"前日比"),"")</f>
        <v/>
      </c>
      <c r="F1748" s="75" t="str">
        <f>IFERROR(_xll.RssMarket($A1748,"時価総額"),"")</f>
        <v/>
      </c>
      <c r="G1748" s="75" t="e">
        <f>T20D35746[[#This Row],[時価総額]]/T20D35746[[#This Row],[現在値]]</f>
        <v>#VALUE!</v>
      </c>
      <c r="H1748" s="20"/>
      <c r="I1748" s="38"/>
      <c r="J1748" s="20"/>
      <c r="K1748" s="33"/>
      <c r="N1748" s="89"/>
      <c r="O1748" s="125" t="e">
        <f>ROUND(
 ((IF(OR(R1748="",R1748&lt;=0),20,R1748)/20)
  *(L1748/15))
 /(IFERROR(IF(H1748&gt;0,H1748,15),15)/15)
 *100,0)</f>
        <v>#REF!</v>
      </c>
      <c r="P1748" s="125" t="e">
        <f>ROUND(((R1748/20)*(L1748/15)*(S1748/15)*(1+W1748/200))/(H1748/15)*100,0)</f>
        <v>#REF!</v>
      </c>
      <c r="Q1748" s="147" t="e">
        <f>T20D35746[[#This Row],[スコア⑤]]/T20D35746[[#This Row],[スコア③]]</f>
        <v>#REF!</v>
      </c>
      <c r="R1748" s="76" t="e">
        <f>#REF!+#REF!</f>
        <v>#REF!</v>
      </c>
      <c r="W1748" s="109" t="e">
        <f>(T20D35746[[#This Row],[現金及び預金（億）]]-T20D35746[[#This Row],[負債（億）]])/T20D35746[[#This Row],[総資産]]*100</f>
        <v>#DIV/0!</v>
      </c>
    </row>
    <row r="1749" spans="3:23" x14ac:dyDescent="0.25">
      <c r="C1749" s="71" t="str">
        <f>IFERROR(_xll.RssMarket($A1749,"市場部名称"),"")</f>
        <v/>
      </c>
      <c r="D1749" s="55"/>
      <c r="E1749" s="55" t="str">
        <f>IFERROR(_xll.RssMarket($A1749,"前日比"),"")</f>
        <v/>
      </c>
      <c r="F1749" s="75" t="str">
        <f>IFERROR(_xll.RssMarket($A1749,"時価総額"),"")</f>
        <v/>
      </c>
      <c r="G1749" s="75" t="e">
        <f>T20D35746[[#This Row],[時価総額]]/T20D35746[[#This Row],[現在値]]</f>
        <v>#VALUE!</v>
      </c>
      <c r="H1749" s="20"/>
      <c r="I1749" s="38"/>
      <c r="J1749" s="20"/>
      <c r="K1749" s="33"/>
      <c r="N1749" s="89"/>
      <c r="O1749" s="125" t="e">
        <f>ROUND(
 ((IF(OR(R1749="",R1749&lt;=0),20,R1749)/20)
  *(L1749/15))
 /(IFERROR(IF(H1749&gt;0,H1749,15),15)/15)
 *100,0)</f>
        <v>#REF!</v>
      </c>
      <c r="P1749" s="125" t="e">
        <f>ROUND(((R1749/20)*(L1749/15)*(S1749/15)*(1+W1749/200))/(H1749/15)*100,0)</f>
        <v>#REF!</v>
      </c>
      <c r="Q1749" s="147" t="e">
        <f>T20D35746[[#This Row],[スコア⑤]]/T20D35746[[#This Row],[スコア③]]</f>
        <v>#REF!</v>
      </c>
      <c r="R1749" s="76" t="e">
        <f>#REF!+#REF!</f>
        <v>#REF!</v>
      </c>
      <c r="W1749" s="109" t="e">
        <f>(T20D35746[[#This Row],[現金及び預金（億）]]-T20D35746[[#This Row],[負債（億）]])/T20D35746[[#This Row],[総資産]]*100</f>
        <v>#DIV/0!</v>
      </c>
    </row>
    <row r="1750" spans="3:23" x14ac:dyDescent="0.25">
      <c r="C1750" s="71" t="str">
        <f>IFERROR(_xll.RssMarket($A1750,"市場部名称"),"")</f>
        <v/>
      </c>
      <c r="D1750" s="55"/>
      <c r="E1750" s="55" t="str">
        <f>IFERROR(_xll.RssMarket($A1750,"前日比"),"")</f>
        <v/>
      </c>
      <c r="F1750" s="75" t="str">
        <f>IFERROR(_xll.RssMarket($A1750,"時価総額"),"")</f>
        <v/>
      </c>
      <c r="G1750" s="75" t="e">
        <f>T20D35746[[#This Row],[時価総額]]/T20D35746[[#This Row],[現在値]]</f>
        <v>#VALUE!</v>
      </c>
      <c r="H1750" s="20"/>
      <c r="I1750" s="38"/>
      <c r="J1750" s="20"/>
      <c r="K1750" s="33"/>
      <c r="N1750" s="89"/>
      <c r="O1750" s="125" t="e">
        <f>ROUND(
 ((IF(OR(R1750="",R1750&lt;=0),20,R1750)/20)
  *(L1750/15))
 /(IFERROR(IF(H1750&gt;0,H1750,15),15)/15)
 *100,0)</f>
        <v>#REF!</v>
      </c>
      <c r="P1750" s="125" t="e">
        <f>ROUND(((R1750/20)*(L1750/15)*(S1750/15)*(1+W1750/200))/(H1750/15)*100,0)</f>
        <v>#REF!</v>
      </c>
      <c r="Q1750" s="147" t="e">
        <f>T20D35746[[#This Row],[スコア⑤]]/T20D35746[[#This Row],[スコア③]]</f>
        <v>#REF!</v>
      </c>
      <c r="R1750" s="76" t="e">
        <f>#REF!+#REF!</f>
        <v>#REF!</v>
      </c>
      <c r="W1750" s="109" t="e">
        <f>(T20D35746[[#This Row],[現金及び預金（億）]]-T20D35746[[#This Row],[負債（億）]])/T20D35746[[#This Row],[総資産]]*100</f>
        <v>#DIV/0!</v>
      </c>
    </row>
    <row r="1751" spans="3:23" x14ac:dyDescent="0.25">
      <c r="C1751" s="71" t="str">
        <f>IFERROR(_xll.RssMarket($A1751,"市場部名称"),"")</f>
        <v/>
      </c>
      <c r="D1751" s="55"/>
      <c r="E1751" s="55" t="str">
        <f>IFERROR(_xll.RssMarket($A1751,"前日比"),"")</f>
        <v/>
      </c>
      <c r="F1751" s="75" t="str">
        <f>IFERROR(_xll.RssMarket($A1751,"時価総額"),"")</f>
        <v/>
      </c>
      <c r="G1751" s="75" t="e">
        <f>T20D35746[[#This Row],[時価総額]]/T20D35746[[#This Row],[現在値]]</f>
        <v>#VALUE!</v>
      </c>
      <c r="H1751" s="20"/>
      <c r="I1751" s="38"/>
      <c r="J1751" s="20"/>
      <c r="K1751" s="33"/>
      <c r="N1751" s="89"/>
      <c r="O1751" s="125" t="e">
        <f>ROUND(
 ((IF(OR(R1751="",R1751&lt;=0),20,R1751)/20)
  *(L1751/15))
 /(IFERROR(IF(H1751&gt;0,H1751,15),15)/15)
 *100,0)</f>
        <v>#REF!</v>
      </c>
      <c r="P1751" s="125" t="e">
        <f>ROUND(((R1751/20)*(L1751/15)*(S1751/15)*(1+W1751/200))/(H1751/15)*100,0)</f>
        <v>#REF!</v>
      </c>
      <c r="Q1751" s="147" t="e">
        <f>T20D35746[[#This Row],[スコア⑤]]/T20D35746[[#This Row],[スコア③]]</f>
        <v>#REF!</v>
      </c>
      <c r="R1751" s="76" t="e">
        <f>#REF!+#REF!</f>
        <v>#REF!</v>
      </c>
      <c r="W1751" s="109" t="e">
        <f>(T20D35746[[#This Row],[現金及び預金（億）]]-T20D35746[[#This Row],[負債（億）]])/T20D35746[[#This Row],[総資産]]*100</f>
        <v>#DIV/0!</v>
      </c>
    </row>
    <row r="1752" spans="3:23" x14ac:dyDescent="0.25">
      <c r="C1752" s="71" t="str">
        <f>IFERROR(_xll.RssMarket($A1752,"市場部名称"),"")</f>
        <v/>
      </c>
      <c r="D1752" s="55"/>
      <c r="E1752" s="55" t="str">
        <f>IFERROR(_xll.RssMarket($A1752,"前日比"),"")</f>
        <v/>
      </c>
      <c r="F1752" s="75" t="str">
        <f>IFERROR(_xll.RssMarket($A1752,"時価総額"),"")</f>
        <v/>
      </c>
      <c r="G1752" s="75" t="e">
        <f>T20D35746[[#This Row],[時価総額]]/T20D35746[[#This Row],[現在値]]</f>
        <v>#VALUE!</v>
      </c>
      <c r="H1752" s="20"/>
      <c r="I1752" s="38"/>
      <c r="J1752" s="20"/>
      <c r="K1752" s="33"/>
      <c r="N1752" s="89"/>
      <c r="O1752" s="125" t="e">
        <f>ROUND(
 ((IF(OR(R1752="",R1752&lt;=0),20,R1752)/20)
  *(L1752/15))
 /(IFERROR(IF(H1752&gt;0,H1752,15),15)/15)
 *100,0)</f>
        <v>#REF!</v>
      </c>
      <c r="P1752" s="125" t="e">
        <f>ROUND(((R1752/20)*(L1752/15)*(S1752/15)*(1+W1752/200))/(H1752/15)*100,0)</f>
        <v>#REF!</v>
      </c>
      <c r="Q1752" s="147" t="e">
        <f>T20D35746[[#This Row],[スコア⑤]]/T20D35746[[#This Row],[スコア③]]</f>
        <v>#REF!</v>
      </c>
      <c r="R1752" s="76" t="e">
        <f>#REF!+#REF!</f>
        <v>#REF!</v>
      </c>
      <c r="W1752" s="109" t="e">
        <f>(T20D35746[[#This Row],[現金及び預金（億）]]-T20D35746[[#This Row],[負債（億）]])/T20D35746[[#This Row],[総資産]]*100</f>
        <v>#DIV/0!</v>
      </c>
    </row>
    <row r="1753" spans="3:23" x14ac:dyDescent="0.25">
      <c r="C1753" s="71" t="str">
        <f>IFERROR(_xll.RssMarket($A1753,"市場部名称"),"")</f>
        <v/>
      </c>
      <c r="D1753" s="55"/>
      <c r="E1753" s="55" t="str">
        <f>IFERROR(_xll.RssMarket($A1753,"前日比"),"")</f>
        <v/>
      </c>
      <c r="F1753" s="75" t="str">
        <f>IFERROR(_xll.RssMarket($A1753,"時価総額"),"")</f>
        <v/>
      </c>
      <c r="G1753" s="75" t="e">
        <f>T20D35746[[#This Row],[時価総額]]/T20D35746[[#This Row],[現在値]]</f>
        <v>#VALUE!</v>
      </c>
      <c r="H1753" s="20"/>
      <c r="I1753" s="38"/>
      <c r="J1753" s="20"/>
      <c r="K1753" s="33"/>
      <c r="N1753" s="89"/>
      <c r="O1753" s="125" t="e">
        <f>ROUND(
 ((IF(OR(R1753="",R1753&lt;=0),20,R1753)/20)
  *(L1753/15))
 /(IFERROR(IF(H1753&gt;0,H1753,15),15)/15)
 *100,0)</f>
        <v>#REF!</v>
      </c>
      <c r="P1753" s="125" t="e">
        <f>ROUND(((R1753/20)*(L1753/15)*(S1753/15)*(1+W1753/200))/(H1753/15)*100,0)</f>
        <v>#REF!</v>
      </c>
      <c r="Q1753" s="147" t="e">
        <f>T20D35746[[#This Row],[スコア⑤]]/T20D35746[[#This Row],[スコア③]]</f>
        <v>#REF!</v>
      </c>
      <c r="R1753" s="76" t="e">
        <f>#REF!+#REF!</f>
        <v>#REF!</v>
      </c>
      <c r="W1753" s="109" t="e">
        <f>(T20D35746[[#This Row],[現金及び預金（億）]]-T20D35746[[#This Row],[負債（億）]])/T20D35746[[#This Row],[総資産]]*100</f>
        <v>#DIV/0!</v>
      </c>
    </row>
    <row r="1754" spans="3:23" x14ac:dyDescent="0.25">
      <c r="C1754" s="71" t="str">
        <f>IFERROR(_xll.RssMarket($A1754,"市場部名称"),"")</f>
        <v/>
      </c>
      <c r="D1754" s="55"/>
      <c r="E1754" s="55" t="str">
        <f>IFERROR(_xll.RssMarket($A1754,"前日比"),"")</f>
        <v/>
      </c>
      <c r="F1754" s="75" t="str">
        <f>IFERROR(_xll.RssMarket($A1754,"時価総額"),"")</f>
        <v/>
      </c>
      <c r="G1754" s="75" t="e">
        <f>T20D35746[[#This Row],[時価総額]]/T20D35746[[#This Row],[現在値]]</f>
        <v>#VALUE!</v>
      </c>
      <c r="H1754" s="20"/>
      <c r="I1754" s="38"/>
      <c r="J1754" s="20"/>
      <c r="K1754" s="33"/>
      <c r="N1754" s="89"/>
      <c r="O1754" s="125" t="e">
        <f>ROUND(
 ((IF(OR(R1754="",R1754&lt;=0),20,R1754)/20)
  *(L1754/15))
 /(IFERROR(IF(H1754&gt;0,H1754,15),15)/15)
 *100,0)</f>
        <v>#REF!</v>
      </c>
      <c r="P1754" s="125" t="e">
        <f>ROUND(((R1754/20)*(L1754/15)*(S1754/15)*(1+W1754/200))/(H1754/15)*100,0)</f>
        <v>#REF!</v>
      </c>
      <c r="Q1754" s="147" t="e">
        <f>T20D35746[[#This Row],[スコア⑤]]/T20D35746[[#This Row],[スコア③]]</f>
        <v>#REF!</v>
      </c>
      <c r="R1754" s="76" t="e">
        <f>#REF!+#REF!</f>
        <v>#REF!</v>
      </c>
      <c r="W1754" s="109" t="e">
        <f>(T20D35746[[#This Row],[現金及び預金（億）]]-T20D35746[[#This Row],[負債（億）]])/T20D35746[[#This Row],[総資産]]*100</f>
        <v>#DIV/0!</v>
      </c>
    </row>
    <row r="1755" spans="3:23" x14ac:dyDescent="0.25">
      <c r="C1755" s="71" t="str">
        <f>IFERROR(_xll.RssMarket($A1755,"市場部名称"),"")</f>
        <v/>
      </c>
      <c r="D1755" s="55"/>
      <c r="E1755" s="55" t="str">
        <f>IFERROR(_xll.RssMarket($A1755,"前日比"),"")</f>
        <v/>
      </c>
      <c r="F1755" s="75" t="str">
        <f>IFERROR(_xll.RssMarket($A1755,"時価総額"),"")</f>
        <v/>
      </c>
      <c r="G1755" s="75" t="e">
        <f>T20D35746[[#This Row],[時価総額]]/T20D35746[[#This Row],[現在値]]</f>
        <v>#VALUE!</v>
      </c>
      <c r="H1755" s="20"/>
      <c r="I1755" s="38"/>
      <c r="J1755" s="20"/>
      <c r="K1755" s="33"/>
      <c r="N1755" s="89"/>
      <c r="O1755" s="125" t="e">
        <f>ROUND(
 ((IF(OR(R1755="",R1755&lt;=0),20,R1755)/20)
  *(L1755/15))
 /(IFERROR(IF(H1755&gt;0,H1755,15),15)/15)
 *100,0)</f>
        <v>#REF!</v>
      </c>
      <c r="P1755" s="125" t="e">
        <f>ROUND(((R1755/20)*(L1755/15)*(S1755/15)*(1+W1755/200))/(H1755/15)*100,0)</f>
        <v>#REF!</v>
      </c>
      <c r="Q1755" s="147" t="e">
        <f>T20D35746[[#This Row],[スコア⑤]]/T20D35746[[#This Row],[スコア③]]</f>
        <v>#REF!</v>
      </c>
      <c r="R1755" s="76" t="e">
        <f>#REF!+#REF!</f>
        <v>#REF!</v>
      </c>
      <c r="W1755" s="109" t="e">
        <f>(T20D35746[[#This Row],[現金及び預金（億）]]-T20D35746[[#This Row],[負債（億）]])/T20D35746[[#This Row],[総資産]]*100</f>
        <v>#DIV/0!</v>
      </c>
    </row>
    <row r="1756" spans="3:23" x14ac:dyDescent="0.25">
      <c r="C1756" s="71" t="str">
        <f>IFERROR(_xll.RssMarket($A1756,"市場部名称"),"")</f>
        <v/>
      </c>
      <c r="D1756" s="55"/>
      <c r="E1756" s="55" t="str">
        <f>IFERROR(_xll.RssMarket($A1756,"前日比"),"")</f>
        <v/>
      </c>
      <c r="F1756" s="75" t="str">
        <f>IFERROR(_xll.RssMarket($A1756,"時価総額"),"")</f>
        <v/>
      </c>
      <c r="G1756" s="75" t="e">
        <f>T20D35746[[#This Row],[時価総額]]/T20D35746[[#This Row],[現在値]]</f>
        <v>#VALUE!</v>
      </c>
      <c r="H1756" s="20"/>
      <c r="I1756" s="38"/>
      <c r="J1756" s="20"/>
      <c r="K1756" s="33"/>
      <c r="N1756" s="89"/>
      <c r="O1756" s="125" t="e">
        <f>ROUND(
 ((IF(OR(R1756="",R1756&lt;=0),20,R1756)/20)
  *(L1756/15))
 /(IFERROR(IF(H1756&gt;0,H1756,15),15)/15)
 *100,0)</f>
        <v>#REF!</v>
      </c>
      <c r="P1756" s="125" t="e">
        <f>ROUND(((R1756/20)*(L1756/15)*(S1756/15)*(1+W1756/200))/(H1756/15)*100,0)</f>
        <v>#REF!</v>
      </c>
      <c r="Q1756" s="147" t="e">
        <f>T20D35746[[#This Row],[スコア⑤]]/T20D35746[[#This Row],[スコア③]]</f>
        <v>#REF!</v>
      </c>
      <c r="R1756" s="76" t="e">
        <f>#REF!+#REF!</f>
        <v>#REF!</v>
      </c>
      <c r="W1756" s="109" t="e">
        <f>(T20D35746[[#This Row],[現金及び預金（億）]]-T20D35746[[#This Row],[負債（億）]])/T20D35746[[#This Row],[総資産]]*100</f>
        <v>#DIV/0!</v>
      </c>
    </row>
    <row r="1757" spans="3:23" x14ac:dyDescent="0.25">
      <c r="C1757" s="71" t="str">
        <f>IFERROR(_xll.RssMarket($A1757,"市場部名称"),"")</f>
        <v/>
      </c>
      <c r="D1757" s="55"/>
      <c r="E1757" s="55" t="str">
        <f>IFERROR(_xll.RssMarket($A1757,"前日比"),"")</f>
        <v/>
      </c>
      <c r="F1757" s="75" t="str">
        <f>IFERROR(_xll.RssMarket($A1757,"時価総額"),"")</f>
        <v/>
      </c>
      <c r="G1757" s="75" t="e">
        <f>T20D35746[[#This Row],[時価総額]]/T20D35746[[#This Row],[現在値]]</f>
        <v>#VALUE!</v>
      </c>
      <c r="H1757" s="20"/>
      <c r="I1757" s="38"/>
      <c r="J1757" s="20"/>
      <c r="K1757" s="33"/>
      <c r="N1757" s="89"/>
      <c r="O1757" s="125" t="e">
        <f>ROUND(
 ((IF(OR(R1757="",R1757&lt;=0),20,R1757)/20)
  *(L1757/15))
 /(IFERROR(IF(H1757&gt;0,H1757,15),15)/15)
 *100,0)</f>
        <v>#REF!</v>
      </c>
      <c r="P1757" s="125" t="e">
        <f>ROUND(((R1757/20)*(L1757/15)*(S1757/15)*(1+W1757/200))/(H1757/15)*100,0)</f>
        <v>#REF!</v>
      </c>
      <c r="Q1757" s="147" t="e">
        <f>T20D35746[[#This Row],[スコア⑤]]/T20D35746[[#This Row],[スコア③]]</f>
        <v>#REF!</v>
      </c>
      <c r="R1757" s="76" t="e">
        <f>#REF!+#REF!</f>
        <v>#REF!</v>
      </c>
      <c r="W1757" s="109" t="e">
        <f>(T20D35746[[#This Row],[現金及び預金（億）]]-T20D35746[[#This Row],[負債（億）]])/T20D35746[[#This Row],[総資産]]*100</f>
        <v>#DIV/0!</v>
      </c>
    </row>
    <row r="1758" spans="3:23" x14ac:dyDescent="0.25">
      <c r="C1758" s="71" t="str">
        <f>IFERROR(_xll.RssMarket($A1758,"市場部名称"),"")</f>
        <v/>
      </c>
      <c r="D1758" s="55"/>
      <c r="E1758" s="55" t="str">
        <f>IFERROR(_xll.RssMarket($A1758,"前日比"),"")</f>
        <v/>
      </c>
      <c r="F1758" s="75" t="str">
        <f>IFERROR(_xll.RssMarket($A1758,"時価総額"),"")</f>
        <v/>
      </c>
      <c r="G1758" s="75" t="e">
        <f>T20D35746[[#This Row],[時価総額]]/T20D35746[[#This Row],[現在値]]</f>
        <v>#VALUE!</v>
      </c>
      <c r="H1758" s="20"/>
      <c r="I1758" s="38"/>
      <c r="J1758" s="20"/>
      <c r="K1758" s="33"/>
      <c r="N1758" s="89"/>
      <c r="O1758" s="125" t="e">
        <f>ROUND(
 ((IF(OR(R1758="",R1758&lt;=0),20,R1758)/20)
  *(L1758/15))
 /(IFERROR(IF(H1758&gt;0,H1758,15),15)/15)
 *100,0)</f>
        <v>#REF!</v>
      </c>
      <c r="P1758" s="125" t="e">
        <f>ROUND(((R1758/20)*(L1758/15)*(S1758/15)*(1+W1758/200))/(H1758/15)*100,0)</f>
        <v>#REF!</v>
      </c>
      <c r="Q1758" s="147" t="e">
        <f>T20D35746[[#This Row],[スコア⑤]]/T20D35746[[#This Row],[スコア③]]</f>
        <v>#REF!</v>
      </c>
      <c r="R1758" s="76" t="e">
        <f>#REF!+#REF!</f>
        <v>#REF!</v>
      </c>
      <c r="W1758" s="109" t="e">
        <f>(T20D35746[[#This Row],[現金及び預金（億）]]-T20D35746[[#This Row],[負債（億）]])/T20D35746[[#This Row],[総資産]]*100</f>
        <v>#DIV/0!</v>
      </c>
    </row>
    <row r="1759" spans="3:23" x14ac:dyDescent="0.25">
      <c r="C1759" s="71" t="str">
        <f>IFERROR(_xll.RssMarket($A1759,"市場部名称"),"")</f>
        <v/>
      </c>
      <c r="D1759" s="55"/>
      <c r="E1759" s="55" t="str">
        <f>IFERROR(_xll.RssMarket($A1759,"前日比"),"")</f>
        <v/>
      </c>
      <c r="F1759" s="75" t="str">
        <f>IFERROR(_xll.RssMarket($A1759,"時価総額"),"")</f>
        <v/>
      </c>
      <c r="G1759" s="75" t="e">
        <f>T20D35746[[#This Row],[時価総額]]/T20D35746[[#This Row],[現在値]]</f>
        <v>#VALUE!</v>
      </c>
      <c r="H1759" s="20"/>
      <c r="I1759" s="38"/>
      <c r="J1759" s="20"/>
      <c r="K1759" s="33"/>
      <c r="N1759" s="89"/>
      <c r="O1759" s="125" t="e">
        <f>ROUND(
 ((IF(OR(R1759="",R1759&lt;=0),20,R1759)/20)
  *(L1759/15))
 /(IFERROR(IF(H1759&gt;0,H1759,15),15)/15)
 *100,0)</f>
        <v>#REF!</v>
      </c>
      <c r="P1759" s="125" t="e">
        <f>ROUND(((R1759/20)*(L1759/15)*(S1759/15)*(1+W1759/200))/(H1759/15)*100,0)</f>
        <v>#REF!</v>
      </c>
      <c r="Q1759" s="147" t="e">
        <f>T20D35746[[#This Row],[スコア⑤]]/T20D35746[[#This Row],[スコア③]]</f>
        <v>#REF!</v>
      </c>
      <c r="R1759" s="76" t="e">
        <f>#REF!+#REF!</f>
        <v>#REF!</v>
      </c>
      <c r="W1759" s="109" t="e">
        <f>(T20D35746[[#This Row],[現金及び預金（億）]]-T20D35746[[#This Row],[負債（億）]])/T20D35746[[#This Row],[総資産]]*100</f>
        <v>#DIV/0!</v>
      </c>
    </row>
    <row r="1760" spans="3:23" x14ac:dyDescent="0.25">
      <c r="C1760" s="71" t="str">
        <f>IFERROR(_xll.RssMarket($A1760,"市場部名称"),"")</f>
        <v/>
      </c>
      <c r="D1760" s="55"/>
      <c r="E1760" s="55" t="str">
        <f>IFERROR(_xll.RssMarket($A1760,"前日比"),"")</f>
        <v/>
      </c>
      <c r="F1760" s="75" t="str">
        <f>IFERROR(_xll.RssMarket($A1760,"時価総額"),"")</f>
        <v/>
      </c>
      <c r="G1760" s="75" t="e">
        <f>T20D35746[[#This Row],[時価総額]]/T20D35746[[#This Row],[現在値]]</f>
        <v>#VALUE!</v>
      </c>
      <c r="H1760" s="20"/>
      <c r="I1760" s="38"/>
      <c r="J1760" s="20"/>
      <c r="K1760" s="33"/>
      <c r="N1760" s="89"/>
      <c r="O1760" s="125" t="e">
        <f>ROUND(
 ((IF(OR(R1760="",R1760&lt;=0),20,R1760)/20)
  *(L1760/15))
 /(IFERROR(IF(H1760&gt;0,H1760,15),15)/15)
 *100,0)</f>
        <v>#REF!</v>
      </c>
      <c r="P1760" s="125" t="e">
        <f>ROUND(((R1760/20)*(L1760/15)*(S1760/15)*(1+W1760/200))/(H1760/15)*100,0)</f>
        <v>#REF!</v>
      </c>
      <c r="Q1760" s="147" t="e">
        <f>T20D35746[[#This Row],[スコア⑤]]/T20D35746[[#This Row],[スコア③]]</f>
        <v>#REF!</v>
      </c>
      <c r="R1760" s="76" t="e">
        <f>#REF!+#REF!</f>
        <v>#REF!</v>
      </c>
      <c r="W1760" s="109" t="e">
        <f>(T20D35746[[#This Row],[現金及び預金（億）]]-T20D35746[[#This Row],[負債（億）]])/T20D35746[[#This Row],[総資産]]*100</f>
        <v>#DIV/0!</v>
      </c>
    </row>
    <row r="1761" spans="3:23" x14ac:dyDescent="0.25">
      <c r="C1761" s="71" t="str">
        <f>IFERROR(_xll.RssMarket($A1761,"市場部名称"),"")</f>
        <v/>
      </c>
      <c r="D1761" s="55"/>
      <c r="E1761" s="55" t="str">
        <f>IFERROR(_xll.RssMarket($A1761,"前日比"),"")</f>
        <v/>
      </c>
      <c r="F1761" s="75" t="str">
        <f>IFERROR(_xll.RssMarket($A1761,"時価総額"),"")</f>
        <v/>
      </c>
      <c r="G1761" s="75" t="e">
        <f>T20D35746[[#This Row],[時価総額]]/T20D35746[[#This Row],[現在値]]</f>
        <v>#VALUE!</v>
      </c>
      <c r="H1761" s="20"/>
      <c r="I1761" s="38"/>
      <c r="J1761" s="20"/>
      <c r="K1761" s="33"/>
      <c r="N1761" s="89"/>
      <c r="O1761" s="125" t="e">
        <f>ROUND(
 ((IF(OR(R1761="",R1761&lt;=0),20,R1761)/20)
  *(L1761/15))
 /(IFERROR(IF(H1761&gt;0,H1761,15),15)/15)
 *100,0)</f>
        <v>#REF!</v>
      </c>
      <c r="P1761" s="125" t="e">
        <f>ROUND(((R1761/20)*(L1761/15)*(S1761/15)*(1+W1761/200))/(H1761/15)*100,0)</f>
        <v>#REF!</v>
      </c>
      <c r="Q1761" s="147" t="e">
        <f>T20D35746[[#This Row],[スコア⑤]]/T20D35746[[#This Row],[スコア③]]</f>
        <v>#REF!</v>
      </c>
      <c r="R1761" s="76" t="e">
        <f>#REF!+#REF!</f>
        <v>#REF!</v>
      </c>
      <c r="W1761" s="109" t="e">
        <f>(T20D35746[[#This Row],[現金及び預金（億）]]-T20D35746[[#This Row],[負債（億）]])/T20D35746[[#This Row],[総資産]]*100</f>
        <v>#DIV/0!</v>
      </c>
    </row>
    <row r="1762" spans="3:23" x14ac:dyDescent="0.25">
      <c r="C1762" s="71" t="str">
        <f>IFERROR(_xll.RssMarket($A1762,"市場部名称"),"")</f>
        <v/>
      </c>
      <c r="D1762" s="55"/>
      <c r="E1762" s="55" t="str">
        <f>IFERROR(_xll.RssMarket($A1762,"前日比"),"")</f>
        <v/>
      </c>
      <c r="F1762" s="75" t="str">
        <f>IFERROR(_xll.RssMarket($A1762,"時価総額"),"")</f>
        <v/>
      </c>
      <c r="G1762" s="75" t="e">
        <f>T20D35746[[#This Row],[時価総額]]/T20D35746[[#This Row],[現在値]]</f>
        <v>#VALUE!</v>
      </c>
      <c r="H1762" s="20"/>
      <c r="I1762" s="38"/>
      <c r="J1762" s="20"/>
      <c r="K1762" s="33"/>
      <c r="N1762" s="89"/>
      <c r="O1762" s="125" t="e">
        <f>ROUND(
 ((IF(OR(R1762="",R1762&lt;=0),20,R1762)/20)
  *(L1762/15))
 /(IFERROR(IF(H1762&gt;0,H1762,15),15)/15)
 *100,0)</f>
        <v>#REF!</v>
      </c>
      <c r="P1762" s="125" t="e">
        <f>ROUND(((R1762/20)*(L1762/15)*(S1762/15)*(1+W1762/200))/(H1762/15)*100,0)</f>
        <v>#REF!</v>
      </c>
      <c r="Q1762" s="147" t="e">
        <f>T20D35746[[#This Row],[スコア⑤]]/T20D35746[[#This Row],[スコア③]]</f>
        <v>#REF!</v>
      </c>
      <c r="R1762" s="76" t="e">
        <f>#REF!+#REF!</f>
        <v>#REF!</v>
      </c>
      <c r="W1762" s="109" t="e">
        <f>(T20D35746[[#This Row],[現金及び預金（億）]]-T20D35746[[#This Row],[負債（億）]])/T20D35746[[#This Row],[総資産]]*100</f>
        <v>#DIV/0!</v>
      </c>
    </row>
    <row r="1763" spans="3:23" x14ac:dyDescent="0.25">
      <c r="C1763" s="71" t="str">
        <f>IFERROR(_xll.RssMarket($A1763,"市場部名称"),"")</f>
        <v/>
      </c>
      <c r="D1763" s="55"/>
      <c r="E1763" s="55" t="str">
        <f>IFERROR(_xll.RssMarket($A1763,"前日比"),"")</f>
        <v/>
      </c>
      <c r="F1763" s="75" t="str">
        <f>IFERROR(_xll.RssMarket($A1763,"時価総額"),"")</f>
        <v/>
      </c>
      <c r="G1763" s="75" t="e">
        <f>T20D35746[[#This Row],[時価総額]]/T20D35746[[#This Row],[現在値]]</f>
        <v>#VALUE!</v>
      </c>
      <c r="H1763" s="20"/>
      <c r="I1763" s="38"/>
      <c r="J1763" s="20"/>
      <c r="K1763" s="33"/>
      <c r="N1763" s="89"/>
      <c r="O1763" s="125" t="e">
        <f>ROUND(
 ((IF(OR(R1763="",R1763&lt;=0),20,R1763)/20)
  *(L1763/15))
 /(IFERROR(IF(H1763&gt;0,H1763,15),15)/15)
 *100,0)</f>
        <v>#REF!</v>
      </c>
      <c r="P1763" s="125" t="e">
        <f>ROUND(((R1763/20)*(L1763/15)*(S1763/15)*(1+W1763/200))/(H1763/15)*100,0)</f>
        <v>#REF!</v>
      </c>
      <c r="Q1763" s="147" t="e">
        <f>T20D35746[[#This Row],[スコア⑤]]/T20D35746[[#This Row],[スコア③]]</f>
        <v>#REF!</v>
      </c>
      <c r="R1763" s="76" t="e">
        <f>#REF!+#REF!</f>
        <v>#REF!</v>
      </c>
      <c r="W1763" s="109" t="e">
        <f>(T20D35746[[#This Row],[現金及び預金（億）]]-T20D35746[[#This Row],[負債（億）]])/T20D35746[[#This Row],[総資産]]*100</f>
        <v>#DIV/0!</v>
      </c>
    </row>
    <row r="1764" spans="3:23" x14ac:dyDescent="0.25">
      <c r="C1764" s="71" t="str">
        <f>IFERROR(_xll.RssMarket($A1764,"市場部名称"),"")</f>
        <v/>
      </c>
      <c r="D1764" s="55"/>
      <c r="E1764" s="55" t="str">
        <f>IFERROR(_xll.RssMarket($A1764,"前日比"),"")</f>
        <v/>
      </c>
      <c r="F1764" s="75" t="str">
        <f>IFERROR(_xll.RssMarket($A1764,"時価総額"),"")</f>
        <v/>
      </c>
      <c r="G1764" s="75" t="e">
        <f>T20D35746[[#This Row],[時価総額]]/T20D35746[[#This Row],[現在値]]</f>
        <v>#VALUE!</v>
      </c>
      <c r="H1764" s="20"/>
      <c r="I1764" s="38"/>
      <c r="J1764" s="20"/>
      <c r="K1764" s="33"/>
      <c r="N1764" s="89"/>
      <c r="O1764" s="125" t="e">
        <f>ROUND(
 ((IF(OR(R1764="",R1764&lt;=0),20,R1764)/20)
  *(L1764/15))
 /(IFERROR(IF(H1764&gt;0,H1764,15),15)/15)
 *100,0)</f>
        <v>#REF!</v>
      </c>
      <c r="P1764" s="125" t="e">
        <f>ROUND(((R1764/20)*(L1764/15)*(S1764/15)*(1+W1764/200))/(H1764/15)*100,0)</f>
        <v>#REF!</v>
      </c>
      <c r="Q1764" s="147" t="e">
        <f>T20D35746[[#This Row],[スコア⑤]]/T20D35746[[#This Row],[スコア③]]</f>
        <v>#REF!</v>
      </c>
      <c r="R1764" s="76" t="e">
        <f>#REF!+#REF!</f>
        <v>#REF!</v>
      </c>
      <c r="W1764" s="109" t="e">
        <f>(T20D35746[[#This Row],[現金及び預金（億）]]-T20D35746[[#This Row],[負債（億）]])/T20D35746[[#This Row],[総資産]]*100</f>
        <v>#DIV/0!</v>
      </c>
    </row>
    <row r="1765" spans="3:23" x14ac:dyDescent="0.25">
      <c r="C1765" s="71" t="str">
        <f>IFERROR(_xll.RssMarket($A1765,"市場部名称"),"")</f>
        <v/>
      </c>
      <c r="D1765" s="55"/>
      <c r="E1765" s="55" t="str">
        <f>IFERROR(_xll.RssMarket($A1765,"前日比"),"")</f>
        <v/>
      </c>
      <c r="F1765" s="75" t="str">
        <f>IFERROR(_xll.RssMarket($A1765,"時価総額"),"")</f>
        <v/>
      </c>
      <c r="G1765" s="75" t="e">
        <f>T20D35746[[#This Row],[時価総額]]/T20D35746[[#This Row],[現在値]]</f>
        <v>#VALUE!</v>
      </c>
      <c r="H1765" s="20"/>
      <c r="I1765" s="38"/>
      <c r="J1765" s="20"/>
      <c r="K1765" s="33"/>
      <c r="N1765" s="89"/>
      <c r="O1765" s="125" t="e">
        <f>ROUND(
 ((IF(OR(R1765="",R1765&lt;=0),20,R1765)/20)
  *(L1765/15))
 /(IFERROR(IF(H1765&gt;0,H1765,15),15)/15)
 *100,0)</f>
        <v>#REF!</v>
      </c>
      <c r="P1765" s="125" t="e">
        <f>ROUND(((R1765/20)*(L1765/15)*(S1765/15)*(1+W1765/200))/(H1765/15)*100,0)</f>
        <v>#REF!</v>
      </c>
      <c r="Q1765" s="147" t="e">
        <f>T20D35746[[#This Row],[スコア⑤]]/T20D35746[[#This Row],[スコア③]]</f>
        <v>#REF!</v>
      </c>
      <c r="R1765" s="76" t="e">
        <f>#REF!+#REF!</f>
        <v>#REF!</v>
      </c>
      <c r="W1765" s="109" t="e">
        <f>(T20D35746[[#This Row],[現金及び預金（億）]]-T20D35746[[#This Row],[負債（億）]])/T20D35746[[#This Row],[総資産]]*100</f>
        <v>#DIV/0!</v>
      </c>
    </row>
    <row r="1766" spans="3:23" x14ac:dyDescent="0.25">
      <c r="C1766" s="71" t="str">
        <f>IFERROR(_xll.RssMarket($A1766,"市場部名称"),"")</f>
        <v/>
      </c>
      <c r="D1766" s="55"/>
      <c r="E1766" s="55" t="str">
        <f>IFERROR(_xll.RssMarket($A1766,"前日比"),"")</f>
        <v/>
      </c>
      <c r="F1766" s="75" t="str">
        <f>IFERROR(_xll.RssMarket($A1766,"時価総額"),"")</f>
        <v/>
      </c>
      <c r="G1766" s="75" t="e">
        <f>T20D35746[[#This Row],[時価総額]]/T20D35746[[#This Row],[現在値]]</f>
        <v>#VALUE!</v>
      </c>
      <c r="H1766" s="20"/>
      <c r="I1766" s="38"/>
      <c r="J1766" s="20"/>
      <c r="K1766" s="33"/>
      <c r="N1766" s="89"/>
      <c r="O1766" s="125" t="e">
        <f>ROUND(
 ((IF(OR(R1766="",R1766&lt;=0),20,R1766)/20)
  *(L1766/15))
 /(IFERROR(IF(H1766&gt;0,H1766,15),15)/15)
 *100,0)</f>
        <v>#REF!</v>
      </c>
      <c r="P1766" s="125" t="e">
        <f>ROUND(((R1766/20)*(L1766/15)*(S1766/15)*(1+W1766/200))/(H1766/15)*100,0)</f>
        <v>#REF!</v>
      </c>
      <c r="Q1766" s="147" t="e">
        <f>T20D35746[[#This Row],[スコア⑤]]/T20D35746[[#This Row],[スコア③]]</f>
        <v>#REF!</v>
      </c>
      <c r="R1766" s="76" t="e">
        <f>#REF!+#REF!</f>
        <v>#REF!</v>
      </c>
      <c r="W1766" s="109" t="e">
        <f>(T20D35746[[#This Row],[現金及び預金（億）]]-T20D35746[[#This Row],[負債（億）]])/T20D35746[[#This Row],[総資産]]*100</f>
        <v>#DIV/0!</v>
      </c>
    </row>
    <row r="1767" spans="3:23" x14ac:dyDescent="0.25">
      <c r="C1767" s="71" t="str">
        <f>IFERROR(_xll.RssMarket($A1767,"市場部名称"),"")</f>
        <v/>
      </c>
      <c r="D1767" s="55"/>
      <c r="E1767" s="55" t="str">
        <f>IFERROR(_xll.RssMarket($A1767,"前日比"),"")</f>
        <v/>
      </c>
      <c r="F1767" s="75" t="str">
        <f>IFERROR(_xll.RssMarket($A1767,"時価総額"),"")</f>
        <v/>
      </c>
      <c r="G1767" s="75" t="e">
        <f>T20D35746[[#This Row],[時価総額]]/T20D35746[[#This Row],[現在値]]</f>
        <v>#VALUE!</v>
      </c>
      <c r="H1767" s="20"/>
      <c r="I1767" s="38"/>
      <c r="J1767" s="20"/>
      <c r="K1767" s="33"/>
      <c r="N1767" s="89"/>
      <c r="O1767" s="125" t="e">
        <f>ROUND(
 ((IF(OR(R1767="",R1767&lt;=0),20,R1767)/20)
  *(L1767/15))
 /(IFERROR(IF(H1767&gt;0,H1767,15),15)/15)
 *100,0)</f>
        <v>#REF!</v>
      </c>
      <c r="P1767" s="125" t="e">
        <f>ROUND(((R1767/20)*(L1767/15)*(S1767/15)*(1+W1767/200))/(H1767/15)*100,0)</f>
        <v>#REF!</v>
      </c>
      <c r="Q1767" s="147" t="e">
        <f>T20D35746[[#This Row],[スコア⑤]]/T20D35746[[#This Row],[スコア③]]</f>
        <v>#REF!</v>
      </c>
      <c r="R1767" s="76" t="e">
        <f>#REF!+#REF!</f>
        <v>#REF!</v>
      </c>
      <c r="W1767" s="109" t="e">
        <f>(T20D35746[[#This Row],[現金及び預金（億）]]-T20D35746[[#This Row],[負債（億）]])/T20D35746[[#This Row],[総資産]]*100</f>
        <v>#DIV/0!</v>
      </c>
    </row>
    <row r="1768" spans="3:23" x14ac:dyDescent="0.25">
      <c r="C1768" s="71" t="str">
        <f>IFERROR(_xll.RssMarket($A1768,"市場部名称"),"")</f>
        <v/>
      </c>
      <c r="D1768" s="55"/>
      <c r="E1768" s="55" t="str">
        <f>IFERROR(_xll.RssMarket($A1768,"前日比"),"")</f>
        <v/>
      </c>
      <c r="F1768" s="75" t="str">
        <f>IFERROR(_xll.RssMarket($A1768,"時価総額"),"")</f>
        <v/>
      </c>
      <c r="G1768" s="75" t="e">
        <f>T20D35746[[#This Row],[時価総額]]/T20D35746[[#This Row],[現在値]]</f>
        <v>#VALUE!</v>
      </c>
      <c r="H1768" s="20"/>
      <c r="I1768" s="38"/>
      <c r="J1768" s="20"/>
      <c r="K1768" s="33"/>
      <c r="N1768" s="89"/>
      <c r="O1768" s="125" t="e">
        <f>ROUND(
 ((IF(OR(R1768="",R1768&lt;=0),20,R1768)/20)
  *(L1768/15))
 /(IFERROR(IF(H1768&gt;0,H1768,15),15)/15)
 *100,0)</f>
        <v>#REF!</v>
      </c>
      <c r="P1768" s="125" t="e">
        <f>ROUND(((R1768/20)*(L1768/15)*(S1768/15)*(1+W1768/200))/(H1768/15)*100,0)</f>
        <v>#REF!</v>
      </c>
      <c r="Q1768" s="147" t="e">
        <f>T20D35746[[#This Row],[スコア⑤]]/T20D35746[[#This Row],[スコア③]]</f>
        <v>#REF!</v>
      </c>
      <c r="R1768" s="76" t="e">
        <f>#REF!+#REF!</f>
        <v>#REF!</v>
      </c>
      <c r="W1768" s="109" t="e">
        <f>(T20D35746[[#This Row],[現金及び預金（億）]]-T20D35746[[#This Row],[負債（億）]])/T20D35746[[#This Row],[総資産]]*100</f>
        <v>#DIV/0!</v>
      </c>
    </row>
    <row r="1769" spans="3:23" x14ac:dyDescent="0.25">
      <c r="C1769" s="71" t="str">
        <f>IFERROR(_xll.RssMarket($A1769,"市場部名称"),"")</f>
        <v/>
      </c>
      <c r="D1769" s="55"/>
      <c r="E1769" s="55" t="str">
        <f>IFERROR(_xll.RssMarket($A1769,"前日比"),"")</f>
        <v/>
      </c>
      <c r="F1769" s="75" t="str">
        <f>IFERROR(_xll.RssMarket($A1769,"時価総額"),"")</f>
        <v/>
      </c>
      <c r="G1769" s="75" t="e">
        <f>T20D35746[[#This Row],[時価総額]]/T20D35746[[#This Row],[現在値]]</f>
        <v>#VALUE!</v>
      </c>
      <c r="H1769" s="20"/>
      <c r="I1769" s="38"/>
      <c r="J1769" s="20"/>
      <c r="K1769" s="33"/>
      <c r="N1769" s="89"/>
      <c r="O1769" s="125" t="e">
        <f>ROUND(
 ((IF(OR(R1769="",R1769&lt;=0),20,R1769)/20)
  *(L1769/15))
 /(IFERROR(IF(H1769&gt;0,H1769,15),15)/15)
 *100,0)</f>
        <v>#REF!</v>
      </c>
      <c r="P1769" s="125" t="e">
        <f>ROUND(((R1769/20)*(L1769/15)*(S1769/15)*(1+W1769/200))/(H1769/15)*100,0)</f>
        <v>#REF!</v>
      </c>
      <c r="Q1769" s="147" t="e">
        <f>T20D35746[[#This Row],[スコア⑤]]/T20D35746[[#This Row],[スコア③]]</f>
        <v>#REF!</v>
      </c>
      <c r="R1769" s="76" t="e">
        <f>#REF!+#REF!</f>
        <v>#REF!</v>
      </c>
      <c r="W1769" s="109" t="e">
        <f>(T20D35746[[#This Row],[現金及び預金（億）]]-T20D35746[[#This Row],[負債（億）]])/T20D35746[[#This Row],[総資産]]*100</f>
        <v>#DIV/0!</v>
      </c>
    </row>
    <row r="1770" spans="3:23" x14ac:dyDescent="0.25">
      <c r="C1770" s="71" t="str">
        <f>IFERROR(_xll.RssMarket($A1770,"市場部名称"),"")</f>
        <v/>
      </c>
      <c r="D1770" s="55"/>
      <c r="E1770" s="55" t="str">
        <f>IFERROR(_xll.RssMarket($A1770,"前日比"),"")</f>
        <v/>
      </c>
      <c r="F1770" s="75" t="str">
        <f>IFERROR(_xll.RssMarket($A1770,"時価総額"),"")</f>
        <v/>
      </c>
      <c r="G1770" s="75" t="e">
        <f>T20D35746[[#This Row],[時価総額]]/T20D35746[[#This Row],[現在値]]</f>
        <v>#VALUE!</v>
      </c>
      <c r="H1770" s="20"/>
      <c r="I1770" s="38"/>
      <c r="J1770" s="20"/>
      <c r="K1770" s="33"/>
      <c r="N1770" s="89"/>
      <c r="O1770" s="125" t="e">
        <f>ROUND(
 ((IF(OR(R1770="",R1770&lt;=0),20,R1770)/20)
  *(L1770/15))
 /(IFERROR(IF(H1770&gt;0,H1770,15),15)/15)
 *100,0)</f>
        <v>#REF!</v>
      </c>
      <c r="P1770" s="125" t="e">
        <f>ROUND(((R1770/20)*(L1770/15)*(S1770/15)*(1+W1770/200))/(H1770/15)*100,0)</f>
        <v>#REF!</v>
      </c>
      <c r="Q1770" s="147" t="e">
        <f>T20D35746[[#This Row],[スコア⑤]]/T20D35746[[#This Row],[スコア③]]</f>
        <v>#REF!</v>
      </c>
      <c r="R1770" s="76" t="e">
        <f>#REF!+#REF!</f>
        <v>#REF!</v>
      </c>
      <c r="W1770" s="109" t="e">
        <f>(T20D35746[[#This Row],[現金及び預金（億）]]-T20D35746[[#This Row],[負債（億）]])/T20D35746[[#This Row],[総資産]]*100</f>
        <v>#DIV/0!</v>
      </c>
    </row>
    <row r="1771" spans="3:23" x14ac:dyDescent="0.25">
      <c r="C1771" s="71" t="str">
        <f>IFERROR(_xll.RssMarket($A1771,"市場部名称"),"")</f>
        <v/>
      </c>
      <c r="D1771" s="55"/>
      <c r="E1771" s="55" t="str">
        <f>IFERROR(_xll.RssMarket($A1771,"前日比"),"")</f>
        <v/>
      </c>
      <c r="F1771" s="75" t="str">
        <f>IFERROR(_xll.RssMarket($A1771,"時価総額"),"")</f>
        <v/>
      </c>
      <c r="G1771" s="75" t="e">
        <f>T20D35746[[#This Row],[時価総額]]/T20D35746[[#This Row],[現在値]]</f>
        <v>#VALUE!</v>
      </c>
      <c r="H1771" s="20"/>
      <c r="I1771" s="38"/>
      <c r="J1771" s="20"/>
      <c r="K1771" s="33"/>
      <c r="N1771" s="89"/>
      <c r="O1771" s="125" t="e">
        <f>ROUND(
 ((IF(OR(R1771="",R1771&lt;=0),20,R1771)/20)
  *(L1771/15))
 /(IFERROR(IF(H1771&gt;0,H1771,15),15)/15)
 *100,0)</f>
        <v>#REF!</v>
      </c>
      <c r="P1771" s="125" t="e">
        <f>ROUND(((R1771/20)*(L1771/15)*(S1771/15)*(1+W1771/200))/(H1771/15)*100,0)</f>
        <v>#REF!</v>
      </c>
      <c r="Q1771" s="147" t="e">
        <f>T20D35746[[#This Row],[スコア⑤]]/T20D35746[[#This Row],[スコア③]]</f>
        <v>#REF!</v>
      </c>
      <c r="R1771" s="76" t="e">
        <f>#REF!+#REF!</f>
        <v>#REF!</v>
      </c>
      <c r="W1771" s="109" t="e">
        <f>(T20D35746[[#This Row],[現金及び預金（億）]]-T20D35746[[#This Row],[負債（億）]])/T20D35746[[#This Row],[総資産]]*100</f>
        <v>#DIV/0!</v>
      </c>
    </row>
    <row r="1772" spans="3:23" x14ac:dyDescent="0.25">
      <c r="C1772" s="71" t="str">
        <f>IFERROR(_xll.RssMarket($A1772,"市場部名称"),"")</f>
        <v/>
      </c>
      <c r="D1772" s="55"/>
      <c r="E1772" s="55" t="str">
        <f>IFERROR(_xll.RssMarket($A1772,"前日比"),"")</f>
        <v/>
      </c>
      <c r="F1772" s="75" t="str">
        <f>IFERROR(_xll.RssMarket($A1772,"時価総額"),"")</f>
        <v/>
      </c>
      <c r="G1772" s="75" t="e">
        <f>T20D35746[[#This Row],[時価総額]]/T20D35746[[#This Row],[現在値]]</f>
        <v>#VALUE!</v>
      </c>
      <c r="H1772" s="20"/>
      <c r="I1772" s="38"/>
      <c r="J1772" s="20"/>
      <c r="K1772" s="33"/>
      <c r="N1772" s="89"/>
      <c r="O1772" s="125" t="e">
        <f>ROUND(
 ((IF(OR(R1772="",R1772&lt;=0),20,R1772)/20)
  *(L1772/15))
 /(IFERROR(IF(H1772&gt;0,H1772,15),15)/15)
 *100,0)</f>
        <v>#REF!</v>
      </c>
      <c r="P1772" s="125" t="e">
        <f>ROUND(((R1772/20)*(L1772/15)*(S1772/15)*(1+W1772/200))/(H1772/15)*100,0)</f>
        <v>#REF!</v>
      </c>
      <c r="Q1772" s="147" t="e">
        <f>T20D35746[[#This Row],[スコア⑤]]/T20D35746[[#This Row],[スコア③]]</f>
        <v>#REF!</v>
      </c>
      <c r="R1772" s="76" t="e">
        <f>#REF!+#REF!</f>
        <v>#REF!</v>
      </c>
      <c r="W1772" s="109" t="e">
        <f>(T20D35746[[#This Row],[現金及び預金（億）]]-T20D35746[[#This Row],[負債（億）]])/T20D35746[[#This Row],[総資産]]*100</f>
        <v>#DIV/0!</v>
      </c>
    </row>
    <row r="1773" spans="3:23" x14ac:dyDescent="0.25">
      <c r="C1773" s="71" t="str">
        <f>IFERROR(_xll.RssMarket($A1773,"市場部名称"),"")</f>
        <v/>
      </c>
      <c r="D1773" s="55"/>
      <c r="E1773" s="55" t="str">
        <f>IFERROR(_xll.RssMarket($A1773,"前日比"),"")</f>
        <v/>
      </c>
      <c r="F1773" s="75" t="str">
        <f>IFERROR(_xll.RssMarket($A1773,"時価総額"),"")</f>
        <v/>
      </c>
      <c r="G1773" s="75" t="e">
        <f>T20D35746[[#This Row],[時価総額]]/T20D35746[[#This Row],[現在値]]</f>
        <v>#VALUE!</v>
      </c>
      <c r="H1773" s="20"/>
      <c r="I1773" s="38"/>
      <c r="J1773" s="20"/>
      <c r="K1773" s="33"/>
      <c r="N1773" s="89"/>
      <c r="O1773" s="125" t="e">
        <f>ROUND(
 ((IF(OR(R1773="",R1773&lt;=0),20,R1773)/20)
  *(L1773/15))
 /(IFERROR(IF(H1773&gt;0,H1773,15),15)/15)
 *100,0)</f>
        <v>#REF!</v>
      </c>
      <c r="P1773" s="125" t="e">
        <f>ROUND(((R1773/20)*(L1773/15)*(S1773/15)*(1+W1773/200))/(H1773/15)*100,0)</f>
        <v>#REF!</v>
      </c>
      <c r="Q1773" s="147" t="e">
        <f>T20D35746[[#This Row],[スコア⑤]]/T20D35746[[#This Row],[スコア③]]</f>
        <v>#REF!</v>
      </c>
      <c r="R1773" s="76" t="e">
        <f>#REF!+#REF!</f>
        <v>#REF!</v>
      </c>
      <c r="W1773" s="109" t="e">
        <f>(T20D35746[[#This Row],[現金及び預金（億）]]-T20D35746[[#This Row],[負債（億）]])/T20D35746[[#This Row],[総資産]]*100</f>
        <v>#DIV/0!</v>
      </c>
    </row>
    <row r="1774" spans="3:23" x14ac:dyDescent="0.25">
      <c r="C1774" s="71" t="str">
        <f>IFERROR(_xll.RssMarket($A1774,"市場部名称"),"")</f>
        <v/>
      </c>
      <c r="D1774" s="55"/>
      <c r="E1774" s="55" t="str">
        <f>IFERROR(_xll.RssMarket($A1774,"前日比"),"")</f>
        <v/>
      </c>
      <c r="F1774" s="75" t="str">
        <f>IFERROR(_xll.RssMarket($A1774,"時価総額"),"")</f>
        <v/>
      </c>
      <c r="G1774" s="75" t="e">
        <f>T20D35746[[#This Row],[時価総額]]/T20D35746[[#This Row],[現在値]]</f>
        <v>#VALUE!</v>
      </c>
      <c r="H1774" s="20"/>
      <c r="I1774" s="38"/>
      <c r="J1774" s="20"/>
      <c r="K1774" s="33"/>
      <c r="N1774" s="89"/>
      <c r="O1774" s="125" t="e">
        <f>ROUND(
 ((IF(OR(R1774="",R1774&lt;=0),20,R1774)/20)
  *(L1774/15))
 /(IFERROR(IF(H1774&gt;0,H1774,15),15)/15)
 *100,0)</f>
        <v>#REF!</v>
      </c>
      <c r="P1774" s="125" t="e">
        <f>ROUND(((R1774/20)*(L1774/15)*(S1774/15)*(1+W1774/200))/(H1774/15)*100,0)</f>
        <v>#REF!</v>
      </c>
      <c r="Q1774" s="147" t="e">
        <f>T20D35746[[#This Row],[スコア⑤]]/T20D35746[[#This Row],[スコア③]]</f>
        <v>#REF!</v>
      </c>
      <c r="R1774" s="76" t="e">
        <f>#REF!+#REF!</f>
        <v>#REF!</v>
      </c>
      <c r="W1774" s="109" t="e">
        <f>(T20D35746[[#This Row],[現金及び預金（億）]]-T20D35746[[#This Row],[負債（億）]])/T20D35746[[#This Row],[総資産]]*100</f>
        <v>#DIV/0!</v>
      </c>
    </row>
    <row r="1775" spans="3:23" x14ac:dyDescent="0.25">
      <c r="C1775" s="71" t="str">
        <f>IFERROR(_xll.RssMarket($A1775,"市場部名称"),"")</f>
        <v/>
      </c>
      <c r="D1775" s="55"/>
      <c r="E1775" s="55" t="str">
        <f>IFERROR(_xll.RssMarket($A1775,"前日比"),"")</f>
        <v/>
      </c>
      <c r="F1775" s="75" t="str">
        <f>IFERROR(_xll.RssMarket($A1775,"時価総額"),"")</f>
        <v/>
      </c>
      <c r="G1775" s="75" t="e">
        <f>T20D35746[[#This Row],[時価総額]]/T20D35746[[#This Row],[現在値]]</f>
        <v>#VALUE!</v>
      </c>
      <c r="H1775" s="20"/>
      <c r="I1775" s="38"/>
      <c r="J1775" s="20"/>
      <c r="K1775" s="33"/>
      <c r="N1775" s="89"/>
      <c r="O1775" s="125" t="e">
        <f>ROUND(
 ((IF(OR(R1775="",R1775&lt;=0),20,R1775)/20)
  *(L1775/15))
 /(IFERROR(IF(H1775&gt;0,H1775,15),15)/15)
 *100,0)</f>
        <v>#REF!</v>
      </c>
      <c r="P1775" s="125" t="e">
        <f>ROUND(((R1775/20)*(L1775/15)*(S1775/15)*(1+W1775/200))/(H1775/15)*100,0)</f>
        <v>#REF!</v>
      </c>
      <c r="Q1775" s="147" t="e">
        <f>T20D35746[[#This Row],[スコア⑤]]/T20D35746[[#This Row],[スコア③]]</f>
        <v>#REF!</v>
      </c>
      <c r="R1775" s="76" t="e">
        <f>#REF!+#REF!</f>
        <v>#REF!</v>
      </c>
      <c r="W1775" s="109" t="e">
        <f>(T20D35746[[#This Row],[現金及び預金（億）]]-T20D35746[[#This Row],[負債（億）]])/T20D35746[[#This Row],[総資産]]*100</f>
        <v>#DIV/0!</v>
      </c>
    </row>
    <row r="1776" spans="3:23" x14ac:dyDescent="0.25">
      <c r="C1776" s="71" t="str">
        <f>IFERROR(_xll.RssMarket($A1776,"市場部名称"),"")</f>
        <v/>
      </c>
      <c r="D1776" s="55"/>
      <c r="E1776" s="55" t="str">
        <f>IFERROR(_xll.RssMarket($A1776,"前日比"),"")</f>
        <v/>
      </c>
      <c r="F1776" s="75" t="str">
        <f>IFERROR(_xll.RssMarket($A1776,"時価総額"),"")</f>
        <v/>
      </c>
      <c r="G1776" s="75" t="e">
        <f>T20D35746[[#This Row],[時価総額]]/T20D35746[[#This Row],[現在値]]</f>
        <v>#VALUE!</v>
      </c>
      <c r="H1776" s="20"/>
      <c r="I1776" s="38"/>
      <c r="J1776" s="20"/>
      <c r="K1776" s="33"/>
      <c r="N1776" s="89"/>
      <c r="O1776" s="125" t="e">
        <f>ROUND(
 ((IF(OR(R1776="",R1776&lt;=0),20,R1776)/20)
  *(L1776/15))
 /(IFERROR(IF(H1776&gt;0,H1776,15),15)/15)
 *100,0)</f>
        <v>#REF!</v>
      </c>
      <c r="P1776" s="125" t="e">
        <f>ROUND(((R1776/20)*(L1776/15)*(S1776/15)*(1+W1776/200))/(H1776/15)*100,0)</f>
        <v>#REF!</v>
      </c>
      <c r="Q1776" s="147" t="e">
        <f>T20D35746[[#This Row],[スコア⑤]]/T20D35746[[#This Row],[スコア③]]</f>
        <v>#REF!</v>
      </c>
      <c r="R1776" s="76" t="e">
        <f>#REF!+#REF!</f>
        <v>#REF!</v>
      </c>
      <c r="W1776" s="109" t="e">
        <f>(T20D35746[[#This Row],[現金及び預金（億）]]-T20D35746[[#This Row],[負債（億）]])/T20D35746[[#This Row],[総資産]]*100</f>
        <v>#DIV/0!</v>
      </c>
    </row>
    <row r="1777" spans="3:23" x14ac:dyDescent="0.25">
      <c r="C1777" s="71" t="str">
        <f>IFERROR(_xll.RssMarket($A1777,"市場部名称"),"")</f>
        <v/>
      </c>
      <c r="D1777" s="55"/>
      <c r="E1777" s="55" t="str">
        <f>IFERROR(_xll.RssMarket($A1777,"前日比"),"")</f>
        <v/>
      </c>
      <c r="F1777" s="75" t="str">
        <f>IFERROR(_xll.RssMarket($A1777,"時価総額"),"")</f>
        <v/>
      </c>
      <c r="G1777" s="75" t="e">
        <f>T20D35746[[#This Row],[時価総額]]/T20D35746[[#This Row],[現在値]]</f>
        <v>#VALUE!</v>
      </c>
      <c r="H1777" s="20"/>
      <c r="I1777" s="38"/>
      <c r="J1777" s="20"/>
      <c r="K1777" s="33"/>
      <c r="N1777" s="89"/>
      <c r="O1777" s="125" t="e">
        <f>ROUND(
 ((IF(OR(R1777="",R1777&lt;=0),20,R1777)/20)
  *(L1777/15))
 /(IFERROR(IF(H1777&gt;0,H1777,15),15)/15)
 *100,0)</f>
        <v>#REF!</v>
      </c>
      <c r="P1777" s="125" t="e">
        <f>ROUND(((R1777/20)*(L1777/15)*(S1777/15)*(1+W1777/200))/(H1777/15)*100,0)</f>
        <v>#REF!</v>
      </c>
      <c r="Q1777" s="147" t="e">
        <f>T20D35746[[#This Row],[スコア⑤]]/T20D35746[[#This Row],[スコア③]]</f>
        <v>#REF!</v>
      </c>
      <c r="R1777" s="76" t="e">
        <f>#REF!+#REF!</f>
        <v>#REF!</v>
      </c>
      <c r="W1777" s="109" t="e">
        <f>(T20D35746[[#This Row],[現金及び預金（億）]]-T20D35746[[#This Row],[負債（億）]])/T20D35746[[#This Row],[総資産]]*100</f>
        <v>#DIV/0!</v>
      </c>
    </row>
    <row r="1778" spans="3:23" x14ac:dyDescent="0.25">
      <c r="C1778" s="71" t="str">
        <f>IFERROR(_xll.RssMarket($A1778,"市場部名称"),"")</f>
        <v/>
      </c>
      <c r="D1778" s="55"/>
      <c r="E1778" s="55" t="str">
        <f>IFERROR(_xll.RssMarket($A1778,"前日比"),"")</f>
        <v/>
      </c>
      <c r="F1778" s="75" t="str">
        <f>IFERROR(_xll.RssMarket($A1778,"時価総額"),"")</f>
        <v/>
      </c>
      <c r="G1778" s="75" t="e">
        <f>T20D35746[[#This Row],[時価総額]]/T20D35746[[#This Row],[現在値]]</f>
        <v>#VALUE!</v>
      </c>
      <c r="H1778" s="20"/>
      <c r="I1778" s="38"/>
      <c r="J1778" s="20"/>
      <c r="K1778" s="33"/>
      <c r="N1778" s="89"/>
      <c r="O1778" s="125" t="e">
        <f>ROUND(
 ((IF(OR(R1778="",R1778&lt;=0),20,R1778)/20)
  *(L1778/15))
 /(IFERROR(IF(H1778&gt;0,H1778,15),15)/15)
 *100,0)</f>
        <v>#REF!</v>
      </c>
      <c r="P1778" s="125" t="e">
        <f>ROUND(((R1778/20)*(L1778/15)*(S1778/15)*(1+W1778/200))/(H1778/15)*100,0)</f>
        <v>#REF!</v>
      </c>
      <c r="Q1778" s="147" t="e">
        <f>T20D35746[[#This Row],[スコア⑤]]/T20D35746[[#This Row],[スコア③]]</f>
        <v>#REF!</v>
      </c>
      <c r="R1778" s="76" t="e">
        <f>#REF!+#REF!</f>
        <v>#REF!</v>
      </c>
      <c r="W1778" s="109" t="e">
        <f>(T20D35746[[#This Row],[現金及び預金（億）]]-T20D35746[[#This Row],[負債（億）]])/T20D35746[[#This Row],[総資産]]*100</f>
        <v>#DIV/0!</v>
      </c>
    </row>
    <row r="1779" spans="3:23" x14ac:dyDescent="0.25">
      <c r="C1779" s="71" t="str">
        <f>IFERROR(_xll.RssMarket($A1779,"市場部名称"),"")</f>
        <v/>
      </c>
      <c r="D1779" s="55"/>
      <c r="E1779" s="55" t="str">
        <f>IFERROR(_xll.RssMarket($A1779,"前日比"),"")</f>
        <v/>
      </c>
      <c r="F1779" s="75" t="str">
        <f>IFERROR(_xll.RssMarket($A1779,"時価総額"),"")</f>
        <v/>
      </c>
      <c r="G1779" s="75" t="e">
        <f>T20D35746[[#This Row],[時価総額]]/T20D35746[[#This Row],[現在値]]</f>
        <v>#VALUE!</v>
      </c>
      <c r="H1779" s="20"/>
      <c r="I1779" s="38"/>
      <c r="J1779" s="20"/>
      <c r="K1779" s="33"/>
      <c r="N1779" s="89"/>
      <c r="O1779" s="125" t="e">
        <f>ROUND(
 ((IF(OR(R1779="",R1779&lt;=0),20,R1779)/20)
  *(L1779/15))
 /(IFERROR(IF(H1779&gt;0,H1779,15),15)/15)
 *100,0)</f>
        <v>#REF!</v>
      </c>
      <c r="P1779" s="125" t="e">
        <f>ROUND(((R1779/20)*(L1779/15)*(S1779/15)*(1+W1779/200))/(H1779/15)*100,0)</f>
        <v>#REF!</v>
      </c>
      <c r="Q1779" s="147" t="e">
        <f>T20D35746[[#This Row],[スコア⑤]]/T20D35746[[#This Row],[スコア③]]</f>
        <v>#REF!</v>
      </c>
      <c r="R1779" s="76" t="e">
        <f>#REF!+#REF!</f>
        <v>#REF!</v>
      </c>
      <c r="W1779" s="109" t="e">
        <f>(T20D35746[[#This Row],[現金及び預金（億）]]-T20D35746[[#This Row],[負債（億）]])/T20D35746[[#This Row],[総資産]]*100</f>
        <v>#DIV/0!</v>
      </c>
    </row>
    <row r="1780" spans="3:23" x14ac:dyDescent="0.25">
      <c r="C1780" s="71" t="str">
        <f>IFERROR(_xll.RssMarket($A1780,"市場部名称"),"")</f>
        <v/>
      </c>
      <c r="D1780" s="55"/>
      <c r="E1780" s="55" t="str">
        <f>IFERROR(_xll.RssMarket($A1780,"前日比"),"")</f>
        <v/>
      </c>
      <c r="F1780" s="75" t="str">
        <f>IFERROR(_xll.RssMarket($A1780,"時価総額"),"")</f>
        <v/>
      </c>
      <c r="G1780" s="75" t="e">
        <f>T20D35746[[#This Row],[時価総額]]/T20D35746[[#This Row],[現在値]]</f>
        <v>#VALUE!</v>
      </c>
      <c r="H1780" s="20"/>
      <c r="I1780" s="38"/>
      <c r="J1780" s="20"/>
      <c r="K1780" s="33"/>
      <c r="N1780" s="89"/>
      <c r="O1780" s="125" t="e">
        <f>ROUND(
 ((IF(OR(R1780="",R1780&lt;=0),20,R1780)/20)
  *(L1780/15))
 /(IFERROR(IF(H1780&gt;0,H1780,15),15)/15)
 *100,0)</f>
        <v>#REF!</v>
      </c>
      <c r="P1780" s="125" t="e">
        <f>ROUND(((R1780/20)*(L1780/15)*(S1780/15)*(1+W1780/200))/(H1780/15)*100,0)</f>
        <v>#REF!</v>
      </c>
      <c r="Q1780" s="147" t="e">
        <f>T20D35746[[#This Row],[スコア⑤]]/T20D35746[[#This Row],[スコア③]]</f>
        <v>#REF!</v>
      </c>
      <c r="R1780" s="76" t="e">
        <f>#REF!+#REF!</f>
        <v>#REF!</v>
      </c>
      <c r="W1780" s="109" t="e">
        <f>(T20D35746[[#This Row],[現金及び預金（億）]]-T20D35746[[#This Row],[負債（億）]])/T20D35746[[#This Row],[総資産]]*100</f>
        <v>#DIV/0!</v>
      </c>
    </row>
    <row r="1781" spans="3:23" x14ac:dyDescent="0.25">
      <c r="C1781" s="71" t="str">
        <f>IFERROR(_xll.RssMarket($A1781,"市場部名称"),"")</f>
        <v/>
      </c>
      <c r="D1781" s="55"/>
      <c r="E1781" s="55" t="str">
        <f>IFERROR(_xll.RssMarket($A1781,"前日比"),"")</f>
        <v/>
      </c>
      <c r="F1781" s="75" t="str">
        <f>IFERROR(_xll.RssMarket($A1781,"時価総額"),"")</f>
        <v/>
      </c>
      <c r="G1781" s="75" t="e">
        <f>T20D35746[[#This Row],[時価総額]]/T20D35746[[#This Row],[現在値]]</f>
        <v>#VALUE!</v>
      </c>
      <c r="H1781" s="20"/>
      <c r="I1781" s="38"/>
      <c r="J1781" s="20"/>
      <c r="K1781" s="33"/>
      <c r="N1781" s="89"/>
      <c r="O1781" s="125" t="e">
        <f>ROUND(
 ((IF(OR(R1781="",R1781&lt;=0),20,R1781)/20)
  *(L1781/15))
 /(IFERROR(IF(H1781&gt;0,H1781,15),15)/15)
 *100,0)</f>
        <v>#REF!</v>
      </c>
      <c r="P1781" s="125" t="e">
        <f>ROUND(((R1781/20)*(L1781/15)*(S1781/15)*(1+W1781/200))/(H1781/15)*100,0)</f>
        <v>#REF!</v>
      </c>
      <c r="Q1781" s="147" t="e">
        <f>T20D35746[[#This Row],[スコア⑤]]/T20D35746[[#This Row],[スコア③]]</f>
        <v>#REF!</v>
      </c>
      <c r="R1781" s="76" t="e">
        <f>#REF!+#REF!</f>
        <v>#REF!</v>
      </c>
      <c r="W1781" s="109" t="e">
        <f>(T20D35746[[#This Row],[現金及び預金（億）]]-T20D35746[[#This Row],[負債（億）]])/T20D35746[[#This Row],[総資産]]*100</f>
        <v>#DIV/0!</v>
      </c>
    </row>
    <row r="1782" spans="3:23" x14ac:dyDescent="0.25">
      <c r="C1782" s="71" t="str">
        <f>IFERROR(_xll.RssMarket($A1782,"市場部名称"),"")</f>
        <v/>
      </c>
      <c r="D1782" s="55"/>
      <c r="E1782" s="55" t="str">
        <f>IFERROR(_xll.RssMarket($A1782,"前日比"),"")</f>
        <v/>
      </c>
      <c r="F1782" s="75" t="str">
        <f>IFERROR(_xll.RssMarket($A1782,"時価総額"),"")</f>
        <v/>
      </c>
      <c r="G1782" s="75" t="e">
        <f>T20D35746[[#This Row],[時価総額]]/T20D35746[[#This Row],[現在値]]</f>
        <v>#VALUE!</v>
      </c>
      <c r="H1782" s="20"/>
      <c r="I1782" s="38"/>
      <c r="J1782" s="20"/>
      <c r="K1782" s="33"/>
      <c r="N1782" s="89"/>
      <c r="O1782" s="125" t="e">
        <f>ROUND(
 ((IF(OR(R1782="",R1782&lt;=0),20,R1782)/20)
  *(L1782/15))
 /(IFERROR(IF(H1782&gt;0,H1782,15),15)/15)
 *100,0)</f>
        <v>#REF!</v>
      </c>
      <c r="P1782" s="125" t="e">
        <f>ROUND(((R1782/20)*(L1782/15)*(S1782/15)*(1+W1782/200))/(H1782/15)*100,0)</f>
        <v>#REF!</v>
      </c>
      <c r="Q1782" s="147" t="e">
        <f>T20D35746[[#This Row],[スコア⑤]]/T20D35746[[#This Row],[スコア③]]</f>
        <v>#REF!</v>
      </c>
      <c r="R1782" s="76" t="e">
        <f>#REF!+#REF!</f>
        <v>#REF!</v>
      </c>
      <c r="W1782" s="109" t="e">
        <f>(T20D35746[[#This Row],[現金及び預金（億）]]-T20D35746[[#This Row],[負債（億）]])/T20D35746[[#This Row],[総資産]]*100</f>
        <v>#DIV/0!</v>
      </c>
    </row>
    <row r="1783" spans="3:23" x14ac:dyDescent="0.25">
      <c r="C1783" s="71" t="str">
        <f>IFERROR(_xll.RssMarket($A1783,"市場部名称"),"")</f>
        <v/>
      </c>
      <c r="D1783" s="55"/>
      <c r="E1783" s="55" t="str">
        <f>IFERROR(_xll.RssMarket($A1783,"前日比"),"")</f>
        <v/>
      </c>
      <c r="F1783" s="75" t="str">
        <f>IFERROR(_xll.RssMarket($A1783,"時価総額"),"")</f>
        <v/>
      </c>
      <c r="G1783" s="75" t="e">
        <f>T20D35746[[#This Row],[時価総額]]/T20D35746[[#This Row],[現在値]]</f>
        <v>#VALUE!</v>
      </c>
      <c r="H1783" s="20"/>
      <c r="I1783" s="38"/>
      <c r="J1783" s="20"/>
      <c r="K1783" s="33"/>
      <c r="N1783" s="89"/>
      <c r="O1783" s="125" t="e">
        <f>ROUND(
 ((IF(OR(R1783="",R1783&lt;=0),20,R1783)/20)
  *(L1783/15))
 /(IFERROR(IF(H1783&gt;0,H1783,15),15)/15)
 *100,0)</f>
        <v>#REF!</v>
      </c>
      <c r="P1783" s="125" t="e">
        <f>ROUND(((R1783/20)*(L1783/15)*(S1783/15)*(1+W1783/200))/(H1783/15)*100,0)</f>
        <v>#REF!</v>
      </c>
      <c r="Q1783" s="147" t="e">
        <f>T20D35746[[#This Row],[スコア⑤]]/T20D35746[[#This Row],[スコア③]]</f>
        <v>#REF!</v>
      </c>
      <c r="R1783" s="76" t="e">
        <f>#REF!+#REF!</f>
        <v>#REF!</v>
      </c>
      <c r="W1783" s="109" t="e">
        <f>(T20D35746[[#This Row],[現金及び預金（億）]]-T20D35746[[#This Row],[負債（億）]])/T20D35746[[#This Row],[総資産]]*100</f>
        <v>#DIV/0!</v>
      </c>
    </row>
    <row r="1784" spans="3:23" x14ac:dyDescent="0.25">
      <c r="C1784" s="71" t="str">
        <f>IFERROR(_xll.RssMarket($A1784,"市場部名称"),"")</f>
        <v/>
      </c>
      <c r="D1784" s="55"/>
      <c r="E1784" s="55" t="str">
        <f>IFERROR(_xll.RssMarket($A1784,"前日比"),"")</f>
        <v/>
      </c>
      <c r="F1784" s="75" t="str">
        <f>IFERROR(_xll.RssMarket($A1784,"時価総額"),"")</f>
        <v/>
      </c>
      <c r="G1784" s="75" t="e">
        <f>T20D35746[[#This Row],[時価総額]]/T20D35746[[#This Row],[現在値]]</f>
        <v>#VALUE!</v>
      </c>
      <c r="H1784" s="20"/>
      <c r="I1784" s="38"/>
      <c r="J1784" s="20"/>
      <c r="K1784" s="33"/>
      <c r="N1784" s="89"/>
      <c r="O1784" s="125" t="e">
        <f>ROUND(
 ((IF(OR(R1784="",R1784&lt;=0),20,R1784)/20)
  *(L1784/15))
 /(IFERROR(IF(H1784&gt;0,H1784,15),15)/15)
 *100,0)</f>
        <v>#REF!</v>
      </c>
      <c r="P1784" s="125" t="e">
        <f>ROUND(((R1784/20)*(L1784/15)*(S1784/15)*(1+W1784/200))/(H1784/15)*100,0)</f>
        <v>#REF!</v>
      </c>
      <c r="Q1784" s="147" t="e">
        <f>T20D35746[[#This Row],[スコア⑤]]/T20D35746[[#This Row],[スコア③]]</f>
        <v>#REF!</v>
      </c>
      <c r="R1784" s="76" t="e">
        <f>#REF!+#REF!</f>
        <v>#REF!</v>
      </c>
      <c r="W1784" s="109" t="e">
        <f>(T20D35746[[#This Row],[現金及び預金（億）]]-T20D35746[[#This Row],[負債（億）]])/T20D35746[[#This Row],[総資産]]*100</f>
        <v>#DIV/0!</v>
      </c>
    </row>
    <row r="1785" spans="3:23" x14ac:dyDescent="0.25">
      <c r="C1785" s="71" t="str">
        <f>IFERROR(_xll.RssMarket($A1785,"市場部名称"),"")</f>
        <v/>
      </c>
      <c r="D1785" s="55"/>
      <c r="E1785" s="55" t="str">
        <f>IFERROR(_xll.RssMarket($A1785,"前日比"),"")</f>
        <v/>
      </c>
      <c r="F1785" s="75" t="str">
        <f>IFERROR(_xll.RssMarket($A1785,"時価総額"),"")</f>
        <v/>
      </c>
      <c r="G1785" s="75" t="e">
        <f>T20D35746[[#This Row],[時価総額]]/T20D35746[[#This Row],[現在値]]</f>
        <v>#VALUE!</v>
      </c>
      <c r="H1785" s="20"/>
      <c r="I1785" s="38"/>
      <c r="J1785" s="20"/>
      <c r="K1785" s="33"/>
      <c r="N1785" s="89"/>
      <c r="O1785" s="125" t="e">
        <f>ROUND(
 ((IF(OR(R1785="",R1785&lt;=0),20,R1785)/20)
  *(L1785/15))
 /(IFERROR(IF(H1785&gt;0,H1785,15),15)/15)
 *100,0)</f>
        <v>#REF!</v>
      </c>
      <c r="P1785" s="125" t="e">
        <f>ROUND(((R1785/20)*(L1785/15)*(S1785/15)*(1+W1785/200))/(H1785/15)*100,0)</f>
        <v>#REF!</v>
      </c>
      <c r="Q1785" s="147" t="e">
        <f>T20D35746[[#This Row],[スコア⑤]]/T20D35746[[#This Row],[スコア③]]</f>
        <v>#REF!</v>
      </c>
      <c r="R1785" s="76" t="e">
        <f>#REF!+#REF!</f>
        <v>#REF!</v>
      </c>
      <c r="W1785" s="109" t="e">
        <f>(T20D35746[[#This Row],[現金及び預金（億）]]-T20D35746[[#This Row],[負債（億）]])/T20D35746[[#This Row],[総資産]]*100</f>
        <v>#DIV/0!</v>
      </c>
    </row>
    <row r="1786" spans="3:23" x14ac:dyDescent="0.25">
      <c r="C1786" s="71" t="str">
        <f>IFERROR(_xll.RssMarket($A1786,"市場部名称"),"")</f>
        <v/>
      </c>
      <c r="D1786" s="55"/>
      <c r="E1786" s="55" t="str">
        <f>IFERROR(_xll.RssMarket($A1786,"前日比"),"")</f>
        <v/>
      </c>
      <c r="F1786" s="75" t="str">
        <f>IFERROR(_xll.RssMarket($A1786,"時価総額"),"")</f>
        <v/>
      </c>
      <c r="G1786" s="75" t="e">
        <f>T20D35746[[#This Row],[時価総額]]/T20D35746[[#This Row],[現在値]]</f>
        <v>#VALUE!</v>
      </c>
      <c r="H1786" s="20"/>
      <c r="I1786" s="38"/>
      <c r="J1786" s="20"/>
      <c r="K1786" s="33"/>
      <c r="N1786" s="89"/>
      <c r="O1786" s="125" t="e">
        <f>ROUND(
 ((IF(OR(R1786="",R1786&lt;=0),20,R1786)/20)
  *(L1786/15))
 /(IFERROR(IF(H1786&gt;0,H1786,15),15)/15)
 *100,0)</f>
        <v>#REF!</v>
      </c>
      <c r="P1786" s="125" t="e">
        <f>ROUND(((R1786/20)*(L1786/15)*(S1786/15)*(1+W1786/200))/(H1786/15)*100,0)</f>
        <v>#REF!</v>
      </c>
      <c r="Q1786" s="147" t="e">
        <f>T20D35746[[#This Row],[スコア⑤]]/T20D35746[[#This Row],[スコア③]]</f>
        <v>#REF!</v>
      </c>
      <c r="R1786" s="76" t="e">
        <f>#REF!+#REF!</f>
        <v>#REF!</v>
      </c>
      <c r="W1786" s="109" t="e">
        <f>(T20D35746[[#This Row],[現金及び預金（億）]]-T20D35746[[#This Row],[負債（億）]])/T20D35746[[#This Row],[総資産]]*100</f>
        <v>#DIV/0!</v>
      </c>
    </row>
    <row r="1787" spans="3:23" x14ac:dyDescent="0.25">
      <c r="C1787" s="71" t="str">
        <f>IFERROR(_xll.RssMarket($A1787,"市場部名称"),"")</f>
        <v/>
      </c>
      <c r="D1787" s="55"/>
      <c r="E1787" s="55" t="str">
        <f>IFERROR(_xll.RssMarket($A1787,"前日比"),"")</f>
        <v/>
      </c>
      <c r="F1787" s="75" t="str">
        <f>IFERROR(_xll.RssMarket($A1787,"時価総額"),"")</f>
        <v/>
      </c>
      <c r="G1787" s="75" t="e">
        <f>T20D35746[[#This Row],[時価総額]]/T20D35746[[#This Row],[現在値]]</f>
        <v>#VALUE!</v>
      </c>
      <c r="H1787" s="20"/>
      <c r="I1787" s="38"/>
      <c r="J1787" s="20"/>
      <c r="K1787" s="33"/>
      <c r="N1787" s="89"/>
      <c r="O1787" s="125" t="e">
        <f>ROUND(
 ((IF(OR(R1787="",R1787&lt;=0),20,R1787)/20)
  *(L1787/15))
 /(IFERROR(IF(H1787&gt;0,H1787,15),15)/15)
 *100,0)</f>
        <v>#REF!</v>
      </c>
      <c r="P1787" s="125" t="e">
        <f>ROUND(((R1787/20)*(L1787/15)*(S1787/15)*(1+W1787/200))/(H1787/15)*100,0)</f>
        <v>#REF!</v>
      </c>
      <c r="Q1787" s="147" t="e">
        <f>T20D35746[[#This Row],[スコア⑤]]/T20D35746[[#This Row],[スコア③]]</f>
        <v>#REF!</v>
      </c>
      <c r="R1787" s="76" t="e">
        <f>#REF!+#REF!</f>
        <v>#REF!</v>
      </c>
      <c r="W1787" s="109" t="e">
        <f>(T20D35746[[#This Row],[現金及び預金（億）]]-T20D35746[[#This Row],[負債（億）]])/T20D35746[[#This Row],[総資産]]*100</f>
        <v>#DIV/0!</v>
      </c>
    </row>
    <row r="1788" spans="3:23" x14ac:dyDescent="0.25">
      <c r="C1788" s="71" t="str">
        <f>IFERROR(_xll.RssMarket($A1788,"市場部名称"),"")</f>
        <v/>
      </c>
      <c r="D1788" s="55"/>
      <c r="E1788" s="55" t="str">
        <f>IFERROR(_xll.RssMarket($A1788,"前日比"),"")</f>
        <v/>
      </c>
      <c r="F1788" s="75" t="str">
        <f>IFERROR(_xll.RssMarket($A1788,"時価総額"),"")</f>
        <v/>
      </c>
      <c r="G1788" s="75" t="e">
        <f>T20D35746[[#This Row],[時価総額]]/T20D35746[[#This Row],[現在値]]</f>
        <v>#VALUE!</v>
      </c>
      <c r="H1788" s="20"/>
      <c r="I1788" s="38"/>
      <c r="J1788" s="20"/>
      <c r="K1788" s="33"/>
      <c r="N1788" s="89"/>
      <c r="O1788" s="125" t="e">
        <f>ROUND(
 ((IF(OR(R1788="",R1788&lt;=0),20,R1788)/20)
  *(L1788/15))
 /(IFERROR(IF(H1788&gt;0,H1788,15),15)/15)
 *100,0)</f>
        <v>#REF!</v>
      </c>
      <c r="P1788" s="125" t="e">
        <f>ROUND(((R1788/20)*(L1788/15)*(S1788/15)*(1+W1788/200))/(H1788/15)*100,0)</f>
        <v>#REF!</v>
      </c>
      <c r="Q1788" s="147" t="e">
        <f>T20D35746[[#This Row],[スコア⑤]]/T20D35746[[#This Row],[スコア③]]</f>
        <v>#REF!</v>
      </c>
      <c r="R1788" s="76" t="e">
        <f>#REF!+#REF!</f>
        <v>#REF!</v>
      </c>
      <c r="W1788" s="109" t="e">
        <f>(T20D35746[[#This Row],[現金及び預金（億）]]-T20D35746[[#This Row],[負債（億）]])/T20D35746[[#This Row],[総資産]]*100</f>
        <v>#DIV/0!</v>
      </c>
    </row>
    <row r="1789" spans="3:23" x14ac:dyDescent="0.25">
      <c r="C1789" s="71" t="str">
        <f>IFERROR(_xll.RssMarket($A1789,"市場部名称"),"")</f>
        <v/>
      </c>
      <c r="D1789" s="55"/>
      <c r="E1789" s="55" t="str">
        <f>IFERROR(_xll.RssMarket($A1789,"前日比"),"")</f>
        <v/>
      </c>
      <c r="F1789" s="75" t="str">
        <f>IFERROR(_xll.RssMarket($A1789,"時価総額"),"")</f>
        <v/>
      </c>
      <c r="G1789" s="75" t="e">
        <f>T20D35746[[#This Row],[時価総額]]/T20D35746[[#This Row],[現在値]]</f>
        <v>#VALUE!</v>
      </c>
      <c r="H1789" s="20"/>
      <c r="I1789" s="38"/>
      <c r="J1789" s="20"/>
      <c r="K1789" s="33"/>
      <c r="N1789" s="89"/>
      <c r="O1789" s="125" t="e">
        <f>ROUND(
 ((IF(OR(R1789="",R1789&lt;=0),20,R1789)/20)
  *(L1789/15))
 /(IFERROR(IF(H1789&gt;0,H1789,15),15)/15)
 *100,0)</f>
        <v>#REF!</v>
      </c>
      <c r="P1789" s="125" t="e">
        <f>ROUND(((R1789/20)*(L1789/15)*(S1789/15)*(1+W1789/200))/(H1789/15)*100,0)</f>
        <v>#REF!</v>
      </c>
      <c r="Q1789" s="147" t="e">
        <f>T20D35746[[#This Row],[スコア⑤]]/T20D35746[[#This Row],[スコア③]]</f>
        <v>#REF!</v>
      </c>
      <c r="R1789" s="76" t="e">
        <f>#REF!+#REF!</f>
        <v>#REF!</v>
      </c>
      <c r="W1789" s="109" t="e">
        <f>(T20D35746[[#This Row],[現金及び預金（億）]]-T20D35746[[#This Row],[負債（億）]])/T20D35746[[#This Row],[総資産]]*100</f>
        <v>#DIV/0!</v>
      </c>
    </row>
    <row r="1790" spans="3:23" x14ac:dyDescent="0.25">
      <c r="C1790" s="71" t="str">
        <f>IFERROR(_xll.RssMarket($A1790,"市場部名称"),"")</f>
        <v/>
      </c>
      <c r="D1790" s="55"/>
      <c r="E1790" s="55" t="str">
        <f>IFERROR(_xll.RssMarket($A1790,"前日比"),"")</f>
        <v/>
      </c>
      <c r="F1790" s="75" t="str">
        <f>IFERROR(_xll.RssMarket($A1790,"時価総額"),"")</f>
        <v/>
      </c>
      <c r="G1790" s="75" t="e">
        <f>T20D35746[[#This Row],[時価総額]]/T20D35746[[#This Row],[現在値]]</f>
        <v>#VALUE!</v>
      </c>
      <c r="H1790" s="20"/>
      <c r="I1790" s="38"/>
      <c r="J1790" s="20"/>
      <c r="K1790" s="33"/>
      <c r="N1790" s="89"/>
      <c r="O1790" s="125" t="e">
        <f>ROUND(
 ((IF(OR(R1790="",R1790&lt;=0),20,R1790)/20)
  *(L1790/15))
 /(IFERROR(IF(H1790&gt;0,H1790,15),15)/15)
 *100,0)</f>
        <v>#REF!</v>
      </c>
      <c r="P1790" s="125" t="e">
        <f>ROUND(((R1790/20)*(L1790/15)*(S1790/15)*(1+W1790/200))/(H1790/15)*100,0)</f>
        <v>#REF!</v>
      </c>
      <c r="Q1790" s="147" t="e">
        <f>T20D35746[[#This Row],[スコア⑤]]/T20D35746[[#This Row],[スコア③]]</f>
        <v>#REF!</v>
      </c>
      <c r="R1790" s="76" t="e">
        <f>#REF!+#REF!</f>
        <v>#REF!</v>
      </c>
      <c r="W1790" s="109" t="e">
        <f>(T20D35746[[#This Row],[現金及び預金（億）]]-T20D35746[[#This Row],[負債（億）]])/T20D35746[[#This Row],[総資産]]*100</f>
        <v>#DIV/0!</v>
      </c>
    </row>
    <row r="1791" spans="3:23" x14ac:dyDescent="0.25">
      <c r="C1791" s="71" t="str">
        <f>IFERROR(_xll.RssMarket($A1791,"市場部名称"),"")</f>
        <v/>
      </c>
      <c r="D1791" s="55"/>
      <c r="E1791" s="55" t="str">
        <f>IFERROR(_xll.RssMarket($A1791,"前日比"),"")</f>
        <v/>
      </c>
      <c r="F1791" s="75" t="str">
        <f>IFERROR(_xll.RssMarket($A1791,"時価総額"),"")</f>
        <v/>
      </c>
      <c r="G1791" s="75" t="e">
        <f>T20D35746[[#This Row],[時価総額]]/T20D35746[[#This Row],[現在値]]</f>
        <v>#VALUE!</v>
      </c>
      <c r="H1791" s="20"/>
      <c r="I1791" s="38"/>
      <c r="J1791" s="20"/>
      <c r="K1791" s="33"/>
      <c r="N1791" s="89"/>
      <c r="O1791" s="125" t="e">
        <f>ROUND(
 ((IF(OR(R1791="",R1791&lt;=0),20,R1791)/20)
  *(L1791/15))
 /(IFERROR(IF(H1791&gt;0,H1791,15),15)/15)
 *100,0)</f>
        <v>#REF!</v>
      </c>
      <c r="P1791" s="125" t="e">
        <f>ROUND(((R1791/20)*(L1791/15)*(S1791/15)*(1+W1791/200))/(H1791/15)*100,0)</f>
        <v>#REF!</v>
      </c>
      <c r="Q1791" s="147" t="e">
        <f>T20D35746[[#This Row],[スコア⑤]]/T20D35746[[#This Row],[スコア③]]</f>
        <v>#REF!</v>
      </c>
      <c r="R1791" s="76" t="e">
        <f>#REF!+#REF!</f>
        <v>#REF!</v>
      </c>
      <c r="W1791" s="109" t="e">
        <f>(T20D35746[[#This Row],[現金及び預金（億）]]-T20D35746[[#This Row],[負債（億）]])/T20D35746[[#This Row],[総資産]]*100</f>
        <v>#DIV/0!</v>
      </c>
    </row>
    <row r="1792" spans="3:23" x14ac:dyDescent="0.25">
      <c r="C1792" s="71" t="str">
        <f>IFERROR(_xll.RssMarket($A1792,"市場部名称"),"")</f>
        <v/>
      </c>
      <c r="D1792" s="55"/>
      <c r="E1792" s="55" t="str">
        <f>IFERROR(_xll.RssMarket($A1792,"前日比"),"")</f>
        <v/>
      </c>
      <c r="F1792" s="75" t="str">
        <f>IFERROR(_xll.RssMarket($A1792,"時価総額"),"")</f>
        <v/>
      </c>
      <c r="G1792" s="75" t="e">
        <f>T20D35746[[#This Row],[時価総額]]/T20D35746[[#This Row],[現在値]]</f>
        <v>#VALUE!</v>
      </c>
      <c r="H1792" s="20"/>
      <c r="I1792" s="38"/>
      <c r="J1792" s="20"/>
      <c r="K1792" s="33"/>
      <c r="N1792" s="89"/>
      <c r="O1792" s="125" t="e">
        <f>ROUND(
 ((IF(OR(R1792="",R1792&lt;=0),20,R1792)/20)
  *(L1792/15))
 /(IFERROR(IF(H1792&gt;0,H1792,15),15)/15)
 *100,0)</f>
        <v>#REF!</v>
      </c>
      <c r="P1792" s="125" t="e">
        <f>ROUND(((R1792/20)*(L1792/15)*(S1792/15)*(1+W1792/200))/(H1792/15)*100,0)</f>
        <v>#REF!</v>
      </c>
      <c r="Q1792" s="147" t="e">
        <f>T20D35746[[#This Row],[スコア⑤]]/T20D35746[[#This Row],[スコア③]]</f>
        <v>#REF!</v>
      </c>
      <c r="R1792" s="76" t="e">
        <f>#REF!+#REF!</f>
        <v>#REF!</v>
      </c>
      <c r="W1792" s="109" t="e">
        <f>(T20D35746[[#This Row],[現金及び預金（億）]]-T20D35746[[#This Row],[負債（億）]])/T20D35746[[#This Row],[総資産]]*100</f>
        <v>#DIV/0!</v>
      </c>
    </row>
    <row r="1793" spans="3:23" x14ac:dyDescent="0.25">
      <c r="C1793" s="71" t="str">
        <f>IFERROR(_xll.RssMarket($A1793,"市場部名称"),"")</f>
        <v/>
      </c>
      <c r="D1793" s="55"/>
      <c r="E1793" s="55" t="str">
        <f>IFERROR(_xll.RssMarket($A1793,"前日比"),"")</f>
        <v/>
      </c>
      <c r="F1793" s="75" t="str">
        <f>IFERROR(_xll.RssMarket($A1793,"時価総額"),"")</f>
        <v/>
      </c>
      <c r="G1793" s="75" t="e">
        <f>T20D35746[[#This Row],[時価総額]]/T20D35746[[#This Row],[現在値]]</f>
        <v>#VALUE!</v>
      </c>
      <c r="H1793" s="20"/>
      <c r="I1793" s="38"/>
      <c r="J1793" s="20"/>
      <c r="K1793" s="33"/>
      <c r="N1793" s="89"/>
      <c r="O1793" s="125" t="e">
        <f>ROUND(
 ((IF(OR(R1793="",R1793&lt;=0),20,R1793)/20)
  *(L1793/15))
 /(IFERROR(IF(H1793&gt;0,H1793,15),15)/15)
 *100,0)</f>
        <v>#REF!</v>
      </c>
      <c r="P1793" s="125" t="e">
        <f>ROUND(((R1793/20)*(L1793/15)*(S1793/15)*(1+W1793/200))/(H1793/15)*100,0)</f>
        <v>#REF!</v>
      </c>
      <c r="Q1793" s="147" t="e">
        <f>T20D35746[[#This Row],[スコア⑤]]/T20D35746[[#This Row],[スコア③]]</f>
        <v>#REF!</v>
      </c>
      <c r="R1793" s="76" t="e">
        <f>#REF!+#REF!</f>
        <v>#REF!</v>
      </c>
      <c r="W1793" s="109" t="e">
        <f>(T20D35746[[#This Row],[現金及び預金（億）]]-T20D35746[[#This Row],[負債（億）]])/T20D35746[[#This Row],[総資産]]*100</f>
        <v>#DIV/0!</v>
      </c>
    </row>
    <row r="1794" spans="3:23" x14ac:dyDescent="0.25">
      <c r="C1794" s="71" t="str">
        <f>IFERROR(_xll.RssMarket($A1794,"市場部名称"),"")</f>
        <v/>
      </c>
      <c r="D1794" s="55"/>
      <c r="E1794" s="55" t="str">
        <f>IFERROR(_xll.RssMarket($A1794,"前日比"),"")</f>
        <v/>
      </c>
      <c r="F1794" s="75" t="str">
        <f>IFERROR(_xll.RssMarket($A1794,"時価総額"),"")</f>
        <v/>
      </c>
      <c r="G1794" s="75" t="e">
        <f>T20D35746[[#This Row],[時価総額]]/T20D35746[[#This Row],[現在値]]</f>
        <v>#VALUE!</v>
      </c>
      <c r="H1794" s="20"/>
      <c r="I1794" s="38"/>
      <c r="J1794" s="20"/>
      <c r="K1794" s="33"/>
      <c r="N1794" s="89"/>
      <c r="O1794" s="125" t="e">
        <f>ROUND(
 ((IF(OR(R1794="",R1794&lt;=0),20,R1794)/20)
  *(L1794/15))
 /(IFERROR(IF(H1794&gt;0,H1794,15),15)/15)
 *100,0)</f>
        <v>#REF!</v>
      </c>
      <c r="P1794" s="125" t="e">
        <f>ROUND(((R1794/20)*(L1794/15)*(S1794/15)*(1+W1794/200))/(H1794/15)*100,0)</f>
        <v>#REF!</v>
      </c>
      <c r="Q1794" s="147" t="e">
        <f>T20D35746[[#This Row],[スコア⑤]]/T20D35746[[#This Row],[スコア③]]</f>
        <v>#REF!</v>
      </c>
      <c r="R1794" s="76" t="e">
        <f>#REF!+#REF!</f>
        <v>#REF!</v>
      </c>
      <c r="W1794" s="109" t="e">
        <f>(T20D35746[[#This Row],[現金及び預金（億）]]-T20D35746[[#This Row],[負債（億）]])/T20D35746[[#This Row],[総資産]]*100</f>
        <v>#DIV/0!</v>
      </c>
    </row>
    <row r="1795" spans="3:23" x14ac:dyDescent="0.25">
      <c r="C1795" s="71" t="str">
        <f>IFERROR(_xll.RssMarket($A1795,"市場部名称"),"")</f>
        <v/>
      </c>
      <c r="D1795" s="55"/>
      <c r="E1795" s="55" t="str">
        <f>IFERROR(_xll.RssMarket($A1795,"前日比"),"")</f>
        <v/>
      </c>
      <c r="F1795" s="75" t="str">
        <f>IFERROR(_xll.RssMarket($A1795,"時価総額"),"")</f>
        <v/>
      </c>
      <c r="G1795" s="75" t="e">
        <f>T20D35746[[#This Row],[時価総額]]/T20D35746[[#This Row],[現在値]]</f>
        <v>#VALUE!</v>
      </c>
      <c r="H1795" s="20"/>
      <c r="I1795" s="38"/>
      <c r="J1795" s="20"/>
      <c r="K1795" s="33"/>
      <c r="N1795" s="89"/>
      <c r="O1795" s="125" t="e">
        <f>ROUND(
 ((IF(OR(R1795="",R1795&lt;=0),20,R1795)/20)
  *(L1795/15))
 /(IFERROR(IF(H1795&gt;0,H1795,15),15)/15)
 *100,0)</f>
        <v>#REF!</v>
      </c>
      <c r="P1795" s="125" t="e">
        <f>ROUND(((R1795/20)*(L1795/15)*(S1795/15)*(1+W1795/200))/(H1795/15)*100,0)</f>
        <v>#REF!</v>
      </c>
      <c r="Q1795" s="147" t="e">
        <f>T20D35746[[#This Row],[スコア⑤]]/T20D35746[[#This Row],[スコア③]]</f>
        <v>#REF!</v>
      </c>
      <c r="R1795" s="76" t="e">
        <f>#REF!+#REF!</f>
        <v>#REF!</v>
      </c>
      <c r="W1795" s="109" t="e">
        <f>(T20D35746[[#This Row],[現金及び預金（億）]]-T20D35746[[#This Row],[負債（億）]])/T20D35746[[#This Row],[総資産]]*100</f>
        <v>#DIV/0!</v>
      </c>
    </row>
    <row r="1796" spans="3:23" x14ac:dyDescent="0.25">
      <c r="C1796" s="71" t="str">
        <f>IFERROR(_xll.RssMarket($A1796,"市場部名称"),"")</f>
        <v/>
      </c>
      <c r="D1796" s="55"/>
      <c r="E1796" s="55" t="str">
        <f>IFERROR(_xll.RssMarket($A1796,"前日比"),"")</f>
        <v/>
      </c>
      <c r="F1796" s="75" t="str">
        <f>IFERROR(_xll.RssMarket($A1796,"時価総額"),"")</f>
        <v/>
      </c>
      <c r="G1796" s="75" t="e">
        <f>T20D35746[[#This Row],[時価総額]]/T20D35746[[#This Row],[現在値]]</f>
        <v>#VALUE!</v>
      </c>
      <c r="H1796" s="20"/>
      <c r="I1796" s="38"/>
      <c r="J1796" s="20"/>
      <c r="K1796" s="33"/>
      <c r="N1796" s="89"/>
      <c r="O1796" s="125" t="e">
        <f>ROUND(
 ((IF(OR(R1796="",R1796&lt;=0),20,R1796)/20)
  *(L1796/15))
 /(IFERROR(IF(H1796&gt;0,H1796,15),15)/15)
 *100,0)</f>
        <v>#REF!</v>
      </c>
      <c r="P1796" s="125" t="e">
        <f>ROUND(((R1796/20)*(L1796/15)*(S1796/15)*(1+W1796/200))/(H1796/15)*100,0)</f>
        <v>#REF!</v>
      </c>
      <c r="Q1796" s="147" t="e">
        <f>T20D35746[[#This Row],[スコア⑤]]/T20D35746[[#This Row],[スコア③]]</f>
        <v>#REF!</v>
      </c>
      <c r="R1796" s="76" t="e">
        <f>#REF!+#REF!</f>
        <v>#REF!</v>
      </c>
      <c r="W1796" s="109" t="e">
        <f>(T20D35746[[#This Row],[現金及び預金（億）]]-T20D35746[[#This Row],[負債（億）]])/T20D35746[[#This Row],[総資産]]*100</f>
        <v>#DIV/0!</v>
      </c>
    </row>
    <row r="1797" spans="3:23" x14ac:dyDescent="0.25">
      <c r="C1797" s="71" t="str">
        <f>IFERROR(_xll.RssMarket($A1797,"市場部名称"),"")</f>
        <v/>
      </c>
      <c r="D1797" s="55"/>
      <c r="E1797" s="55" t="str">
        <f>IFERROR(_xll.RssMarket($A1797,"前日比"),"")</f>
        <v/>
      </c>
      <c r="F1797" s="75" t="str">
        <f>IFERROR(_xll.RssMarket($A1797,"時価総額"),"")</f>
        <v/>
      </c>
      <c r="G1797" s="75" t="e">
        <f>T20D35746[[#This Row],[時価総額]]/T20D35746[[#This Row],[現在値]]</f>
        <v>#VALUE!</v>
      </c>
      <c r="H1797" s="20"/>
      <c r="I1797" s="38"/>
      <c r="J1797" s="20"/>
      <c r="K1797" s="33"/>
      <c r="N1797" s="89"/>
      <c r="O1797" s="125" t="e">
        <f>ROUND(
 ((IF(OR(R1797="",R1797&lt;=0),20,R1797)/20)
  *(L1797/15))
 /(IFERROR(IF(H1797&gt;0,H1797,15),15)/15)
 *100,0)</f>
        <v>#REF!</v>
      </c>
      <c r="P1797" s="125" t="e">
        <f>ROUND(((R1797/20)*(L1797/15)*(S1797/15)*(1+W1797/200))/(H1797/15)*100,0)</f>
        <v>#REF!</v>
      </c>
      <c r="Q1797" s="147" t="e">
        <f>T20D35746[[#This Row],[スコア⑤]]/T20D35746[[#This Row],[スコア③]]</f>
        <v>#REF!</v>
      </c>
      <c r="R1797" s="76" t="e">
        <f>#REF!+#REF!</f>
        <v>#REF!</v>
      </c>
      <c r="W1797" s="109" t="e">
        <f>(T20D35746[[#This Row],[現金及び預金（億）]]-T20D35746[[#This Row],[負債（億）]])/T20D35746[[#This Row],[総資産]]*100</f>
        <v>#DIV/0!</v>
      </c>
    </row>
    <row r="1798" spans="3:23" x14ac:dyDescent="0.25">
      <c r="C1798" s="71" t="str">
        <f>IFERROR(_xll.RssMarket($A1798,"市場部名称"),"")</f>
        <v/>
      </c>
      <c r="D1798" s="55"/>
      <c r="E1798" s="55" t="str">
        <f>IFERROR(_xll.RssMarket($A1798,"前日比"),"")</f>
        <v/>
      </c>
      <c r="F1798" s="75" t="str">
        <f>IFERROR(_xll.RssMarket($A1798,"時価総額"),"")</f>
        <v/>
      </c>
      <c r="G1798" s="75" t="e">
        <f>T20D35746[[#This Row],[時価総額]]/T20D35746[[#This Row],[現在値]]</f>
        <v>#VALUE!</v>
      </c>
      <c r="H1798" s="20"/>
      <c r="I1798" s="38"/>
      <c r="J1798" s="20"/>
      <c r="K1798" s="33"/>
      <c r="N1798" s="89"/>
      <c r="O1798" s="125" t="e">
        <f>ROUND(
 ((IF(OR(R1798="",R1798&lt;=0),20,R1798)/20)
  *(L1798/15))
 /(IFERROR(IF(H1798&gt;0,H1798,15),15)/15)
 *100,0)</f>
        <v>#REF!</v>
      </c>
      <c r="P1798" s="125" t="e">
        <f>ROUND(((R1798/20)*(L1798/15)*(S1798/15)*(1+W1798/200))/(H1798/15)*100,0)</f>
        <v>#REF!</v>
      </c>
      <c r="Q1798" s="147" t="e">
        <f>T20D35746[[#This Row],[スコア⑤]]/T20D35746[[#This Row],[スコア③]]</f>
        <v>#REF!</v>
      </c>
      <c r="R1798" s="76" t="e">
        <f>#REF!+#REF!</f>
        <v>#REF!</v>
      </c>
      <c r="W1798" s="109" t="e">
        <f>(T20D35746[[#This Row],[現金及び預金（億）]]-T20D35746[[#This Row],[負債（億）]])/T20D35746[[#This Row],[総資産]]*100</f>
        <v>#DIV/0!</v>
      </c>
    </row>
    <row r="1799" spans="3:23" x14ac:dyDescent="0.25">
      <c r="C1799" s="71" t="str">
        <f>IFERROR(_xll.RssMarket($A1799,"市場部名称"),"")</f>
        <v/>
      </c>
      <c r="D1799" s="55"/>
      <c r="E1799" s="55" t="str">
        <f>IFERROR(_xll.RssMarket($A1799,"前日比"),"")</f>
        <v/>
      </c>
      <c r="F1799" s="75" t="str">
        <f>IFERROR(_xll.RssMarket($A1799,"時価総額"),"")</f>
        <v/>
      </c>
      <c r="G1799" s="75" t="e">
        <f>T20D35746[[#This Row],[時価総額]]/T20D35746[[#This Row],[現在値]]</f>
        <v>#VALUE!</v>
      </c>
      <c r="H1799" s="20"/>
      <c r="I1799" s="38"/>
      <c r="J1799" s="20"/>
      <c r="K1799" s="33"/>
      <c r="N1799" s="89"/>
      <c r="O1799" s="125" t="e">
        <f>ROUND(
 ((IF(OR(R1799="",R1799&lt;=0),20,R1799)/20)
  *(L1799/15))
 /(IFERROR(IF(H1799&gt;0,H1799,15),15)/15)
 *100,0)</f>
        <v>#REF!</v>
      </c>
      <c r="P1799" s="125" t="e">
        <f>ROUND(((R1799/20)*(L1799/15)*(S1799/15)*(1+W1799/200))/(H1799/15)*100,0)</f>
        <v>#REF!</v>
      </c>
      <c r="Q1799" s="147" t="e">
        <f>T20D35746[[#This Row],[スコア⑤]]/T20D35746[[#This Row],[スコア③]]</f>
        <v>#REF!</v>
      </c>
      <c r="R1799" s="76" t="e">
        <f>#REF!+#REF!</f>
        <v>#REF!</v>
      </c>
      <c r="W1799" s="109" t="e">
        <f>(T20D35746[[#This Row],[現金及び預金（億）]]-T20D35746[[#This Row],[負債（億）]])/T20D35746[[#This Row],[総資産]]*100</f>
        <v>#DIV/0!</v>
      </c>
    </row>
    <row r="1800" spans="3:23" x14ac:dyDescent="0.25">
      <c r="C1800" s="71" t="str">
        <f>IFERROR(_xll.RssMarket($A1800,"市場部名称"),"")</f>
        <v/>
      </c>
      <c r="D1800" s="55"/>
      <c r="E1800" s="55" t="str">
        <f>IFERROR(_xll.RssMarket($A1800,"前日比"),"")</f>
        <v/>
      </c>
      <c r="F1800" s="75" t="str">
        <f>IFERROR(_xll.RssMarket($A1800,"時価総額"),"")</f>
        <v/>
      </c>
      <c r="G1800" s="75" t="e">
        <f>T20D35746[[#This Row],[時価総額]]/T20D35746[[#This Row],[現在値]]</f>
        <v>#VALUE!</v>
      </c>
      <c r="H1800" s="20"/>
      <c r="I1800" s="38"/>
      <c r="J1800" s="20"/>
      <c r="K1800" s="33"/>
      <c r="N1800" s="89"/>
      <c r="O1800" s="125" t="e">
        <f>ROUND(
 ((IF(OR(R1800="",R1800&lt;=0),20,R1800)/20)
  *(L1800/15))
 /(IFERROR(IF(H1800&gt;0,H1800,15),15)/15)
 *100,0)</f>
        <v>#REF!</v>
      </c>
      <c r="P1800" s="125" t="e">
        <f>ROUND(((R1800/20)*(L1800/15)*(S1800/15)*(1+W1800/200))/(H1800/15)*100,0)</f>
        <v>#REF!</v>
      </c>
      <c r="Q1800" s="147" t="e">
        <f>T20D35746[[#This Row],[スコア⑤]]/T20D35746[[#This Row],[スコア③]]</f>
        <v>#REF!</v>
      </c>
      <c r="R1800" s="76" t="e">
        <f>#REF!+#REF!</f>
        <v>#REF!</v>
      </c>
      <c r="W1800" s="109" t="e">
        <f>(T20D35746[[#This Row],[現金及び預金（億）]]-T20D35746[[#This Row],[負債（億）]])/T20D35746[[#This Row],[総資産]]*100</f>
        <v>#DIV/0!</v>
      </c>
    </row>
    <row r="1801" spans="3:23" x14ac:dyDescent="0.25">
      <c r="C1801" s="71" t="str">
        <f>IFERROR(_xll.RssMarket($A1801,"市場部名称"),"")</f>
        <v/>
      </c>
      <c r="D1801" s="55"/>
      <c r="E1801" s="55" t="str">
        <f>IFERROR(_xll.RssMarket($A1801,"前日比"),"")</f>
        <v/>
      </c>
      <c r="F1801" s="75" t="str">
        <f>IFERROR(_xll.RssMarket($A1801,"時価総額"),"")</f>
        <v/>
      </c>
      <c r="G1801" s="75" t="e">
        <f>T20D35746[[#This Row],[時価総額]]/T20D35746[[#This Row],[現在値]]</f>
        <v>#VALUE!</v>
      </c>
      <c r="H1801" s="20"/>
      <c r="I1801" s="38"/>
      <c r="J1801" s="20"/>
      <c r="K1801" s="33"/>
      <c r="N1801" s="89"/>
      <c r="O1801" s="125" t="e">
        <f>ROUND(
 ((IF(OR(R1801="",R1801&lt;=0),20,R1801)/20)
  *(L1801/15))
 /(IFERROR(IF(H1801&gt;0,H1801,15),15)/15)
 *100,0)</f>
        <v>#REF!</v>
      </c>
      <c r="P1801" s="125" t="e">
        <f>ROUND(((R1801/20)*(L1801/15)*(S1801/15)*(1+W1801/200))/(H1801/15)*100,0)</f>
        <v>#REF!</v>
      </c>
      <c r="Q1801" s="147" t="e">
        <f>T20D35746[[#This Row],[スコア⑤]]/T20D35746[[#This Row],[スコア③]]</f>
        <v>#REF!</v>
      </c>
      <c r="R1801" s="76" t="e">
        <f>#REF!+#REF!</f>
        <v>#REF!</v>
      </c>
      <c r="W1801" s="109" t="e">
        <f>(T20D35746[[#This Row],[現金及び預金（億）]]-T20D35746[[#This Row],[負債（億）]])/T20D35746[[#This Row],[総資産]]*100</f>
        <v>#DIV/0!</v>
      </c>
    </row>
    <row r="1802" spans="3:23" x14ac:dyDescent="0.25">
      <c r="C1802" s="71" t="str">
        <f>IFERROR(_xll.RssMarket($A1802,"市場部名称"),"")</f>
        <v/>
      </c>
      <c r="D1802" s="55"/>
      <c r="E1802" s="55" t="str">
        <f>IFERROR(_xll.RssMarket($A1802,"前日比"),"")</f>
        <v/>
      </c>
      <c r="F1802" s="75" t="str">
        <f>IFERROR(_xll.RssMarket($A1802,"時価総額"),"")</f>
        <v/>
      </c>
      <c r="G1802" s="75" t="e">
        <f>T20D35746[[#This Row],[時価総額]]/T20D35746[[#This Row],[現在値]]</f>
        <v>#VALUE!</v>
      </c>
      <c r="H1802" s="20"/>
      <c r="I1802" s="38"/>
      <c r="J1802" s="20"/>
      <c r="K1802" s="33"/>
      <c r="N1802" s="89"/>
      <c r="O1802" s="125" t="e">
        <f>ROUND(
 ((IF(OR(R1802="",R1802&lt;=0),20,R1802)/20)
  *(L1802/15))
 /(IFERROR(IF(H1802&gt;0,H1802,15),15)/15)
 *100,0)</f>
        <v>#REF!</v>
      </c>
      <c r="P1802" s="125" t="e">
        <f>ROUND(((R1802/20)*(L1802/15)*(S1802/15)*(1+W1802/200))/(H1802/15)*100,0)</f>
        <v>#REF!</v>
      </c>
      <c r="Q1802" s="147" t="e">
        <f>T20D35746[[#This Row],[スコア⑤]]/T20D35746[[#This Row],[スコア③]]</f>
        <v>#REF!</v>
      </c>
      <c r="R1802" s="76" t="e">
        <f>#REF!+#REF!</f>
        <v>#REF!</v>
      </c>
      <c r="W1802" s="109" t="e">
        <f>(T20D35746[[#This Row],[現金及び預金（億）]]-T20D35746[[#This Row],[負債（億）]])/T20D35746[[#This Row],[総資産]]*100</f>
        <v>#DIV/0!</v>
      </c>
    </row>
    <row r="1803" spans="3:23" x14ac:dyDescent="0.25">
      <c r="C1803" s="71" t="str">
        <f>IFERROR(_xll.RssMarket($A1803,"市場部名称"),"")</f>
        <v/>
      </c>
      <c r="D1803" s="55"/>
      <c r="E1803" s="55" t="str">
        <f>IFERROR(_xll.RssMarket($A1803,"前日比"),"")</f>
        <v/>
      </c>
      <c r="F1803" s="75" t="str">
        <f>IFERROR(_xll.RssMarket($A1803,"時価総額"),"")</f>
        <v/>
      </c>
      <c r="G1803" s="75" t="e">
        <f>T20D35746[[#This Row],[時価総額]]/T20D35746[[#This Row],[現在値]]</f>
        <v>#VALUE!</v>
      </c>
      <c r="H1803" s="20"/>
      <c r="I1803" s="38"/>
      <c r="J1803" s="20"/>
      <c r="K1803" s="33"/>
      <c r="N1803" s="89"/>
      <c r="O1803" s="125" t="e">
        <f>ROUND(
 ((IF(OR(R1803="",R1803&lt;=0),20,R1803)/20)
  *(L1803/15))
 /(IFERROR(IF(H1803&gt;0,H1803,15),15)/15)
 *100,0)</f>
        <v>#REF!</v>
      </c>
      <c r="P1803" s="125" t="e">
        <f>ROUND(((R1803/20)*(L1803/15)*(S1803/15)*(1+W1803/200))/(H1803/15)*100,0)</f>
        <v>#REF!</v>
      </c>
      <c r="Q1803" s="147" t="e">
        <f>T20D35746[[#This Row],[スコア⑤]]/T20D35746[[#This Row],[スコア③]]</f>
        <v>#REF!</v>
      </c>
      <c r="R1803" s="76" t="e">
        <f>#REF!+#REF!</f>
        <v>#REF!</v>
      </c>
      <c r="W1803" s="109" t="e">
        <f>(T20D35746[[#This Row],[現金及び預金（億）]]-T20D35746[[#This Row],[負債（億）]])/T20D35746[[#This Row],[総資産]]*100</f>
        <v>#DIV/0!</v>
      </c>
    </row>
    <row r="1804" spans="3:23" x14ac:dyDescent="0.25">
      <c r="C1804" s="71" t="str">
        <f>IFERROR(_xll.RssMarket($A1804,"市場部名称"),"")</f>
        <v/>
      </c>
      <c r="D1804" s="55"/>
      <c r="E1804" s="55" t="str">
        <f>IFERROR(_xll.RssMarket($A1804,"前日比"),"")</f>
        <v/>
      </c>
      <c r="F1804" s="75" t="str">
        <f>IFERROR(_xll.RssMarket($A1804,"時価総額"),"")</f>
        <v/>
      </c>
      <c r="G1804" s="75" t="e">
        <f>T20D35746[[#This Row],[時価総額]]/T20D35746[[#This Row],[現在値]]</f>
        <v>#VALUE!</v>
      </c>
      <c r="H1804" s="20"/>
      <c r="I1804" s="38"/>
      <c r="J1804" s="20"/>
      <c r="K1804" s="33"/>
      <c r="N1804" s="89"/>
      <c r="O1804" s="125" t="e">
        <f>ROUND(
 ((IF(OR(R1804="",R1804&lt;=0),20,R1804)/20)
  *(L1804/15))
 /(IFERROR(IF(H1804&gt;0,H1804,15),15)/15)
 *100,0)</f>
        <v>#REF!</v>
      </c>
      <c r="P1804" s="125" t="e">
        <f>ROUND(((R1804/20)*(L1804/15)*(S1804/15)*(1+W1804/200))/(H1804/15)*100,0)</f>
        <v>#REF!</v>
      </c>
      <c r="Q1804" s="147" t="e">
        <f>T20D35746[[#This Row],[スコア⑤]]/T20D35746[[#This Row],[スコア③]]</f>
        <v>#REF!</v>
      </c>
      <c r="R1804" s="76" t="e">
        <f>#REF!+#REF!</f>
        <v>#REF!</v>
      </c>
      <c r="W1804" s="109" t="e">
        <f>(T20D35746[[#This Row],[現金及び預金（億）]]-T20D35746[[#This Row],[負債（億）]])/T20D35746[[#This Row],[総資産]]*100</f>
        <v>#DIV/0!</v>
      </c>
    </row>
    <row r="1805" spans="3:23" x14ac:dyDescent="0.25">
      <c r="C1805" s="71" t="str">
        <f>IFERROR(_xll.RssMarket($A1805,"市場部名称"),"")</f>
        <v/>
      </c>
      <c r="D1805" s="55"/>
      <c r="E1805" s="55" t="str">
        <f>IFERROR(_xll.RssMarket($A1805,"前日比"),"")</f>
        <v/>
      </c>
      <c r="F1805" s="75" t="str">
        <f>IFERROR(_xll.RssMarket($A1805,"時価総額"),"")</f>
        <v/>
      </c>
      <c r="G1805" s="75" t="e">
        <f>T20D35746[[#This Row],[時価総額]]/T20D35746[[#This Row],[現在値]]</f>
        <v>#VALUE!</v>
      </c>
      <c r="H1805" s="20"/>
      <c r="I1805" s="38"/>
      <c r="J1805" s="20"/>
      <c r="K1805" s="33"/>
      <c r="N1805" s="89"/>
      <c r="O1805" s="125" t="e">
        <f>ROUND(
 ((IF(OR(R1805="",R1805&lt;=0),20,R1805)/20)
  *(L1805/15))
 /(IFERROR(IF(H1805&gt;0,H1805,15),15)/15)
 *100,0)</f>
        <v>#REF!</v>
      </c>
      <c r="P1805" s="125" t="e">
        <f>ROUND(((R1805/20)*(L1805/15)*(S1805/15)*(1+W1805/200))/(H1805/15)*100,0)</f>
        <v>#REF!</v>
      </c>
      <c r="Q1805" s="147" t="e">
        <f>T20D35746[[#This Row],[スコア⑤]]/T20D35746[[#This Row],[スコア③]]</f>
        <v>#REF!</v>
      </c>
      <c r="R1805" s="76" t="e">
        <f>#REF!+#REF!</f>
        <v>#REF!</v>
      </c>
      <c r="W1805" s="109" t="e">
        <f>(T20D35746[[#This Row],[現金及び預金（億）]]-T20D35746[[#This Row],[負債（億）]])/T20D35746[[#This Row],[総資産]]*100</f>
        <v>#DIV/0!</v>
      </c>
    </row>
    <row r="1806" spans="3:23" x14ac:dyDescent="0.25">
      <c r="C1806" s="71" t="str">
        <f>IFERROR(_xll.RssMarket($A1806,"市場部名称"),"")</f>
        <v/>
      </c>
      <c r="D1806" s="55"/>
      <c r="E1806" s="55" t="str">
        <f>IFERROR(_xll.RssMarket($A1806,"前日比"),"")</f>
        <v/>
      </c>
      <c r="F1806" s="75" t="str">
        <f>IFERROR(_xll.RssMarket($A1806,"時価総額"),"")</f>
        <v/>
      </c>
      <c r="G1806" s="75" t="e">
        <f>T20D35746[[#This Row],[時価総額]]/T20D35746[[#This Row],[現在値]]</f>
        <v>#VALUE!</v>
      </c>
      <c r="H1806" s="20"/>
      <c r="I1806" s="38"/>
      <c r="J1806" s="20"/>
      <c r="K1806" s="33"/>
      <c r="N1806" s="89"/>
      <c r="O1806" s="125" t="e">
        <f>ROUND(
 ((IF(OR(R1806="",R1806&lt;=0),20,R1806)/20)
  *(L1806/15))
 /(IFERROR(IF(H1806&gt;0,H1806,15),15)/15)
 *100,0)</f>
        <v>#REF!</v>
      </c>
      <c r="P1806" s="125" t="e">
        <f>ROUND(((R1806/20)*(L1806/15)*(S1806/15)*(1+W1806/200))/(H1806/15)*100,0)</f>
        <v>#REF!</v>
      </c>
      <c r="Q1806" s="147" t="e">
        <f>T20D35746[[#This Row],[スコア⑤]]/T20D35746[[#This Row],[スコア③]]</f>
        <v>#REF!</v>
      </c>
      <c r="R1806" s="76" t="e">
        <f>#REF!+#REF!</f>
        <v>#REF!</v>
      </c>
      <c r="W1806" s="109" t="e">
        <f>(T20D35746[[#This Row],[現金及び預金（億）]]-T20D35746[[#This Row],[負債（億）]])/T20D35746[[#This Row],[総資産]]*100</f>
        <v>#DIV/0!</v>
      </c>
    </row>
    <row r="1807" spans="3:23" x14ac:dyDescent="0.25">
      <c r="C1807" s="71" t="str">
        <f>IFERROR(_xll.RssMarket($A1807,"市場部名称"),"")</f>
        <v/>
      </c>
      <c r="D1807" s="55"/>
      <c r="E1807" s="55" t="str">
        <f>IFERROR(_xll.RssMarket($A1807,"前日比"),"")</f>
        <v/>
      </c>
      <c r="F1807" s="75" t="str">
        <f>IFERROR(_xll.RssMarket($A1807,"時価総額"),"")</f>
        <v/>
      </c>
      <c r="G1807" s="75" t="e">
        <f>T20D35746[[#This Row],[時価総額]]/T20D35746[[#This Row],[現在値]]</f>
        <v>#VALUE!</v>
      </c>
      <c r="H1807" s="20"/>
      <c r="I1807" s="38"/>
      <c r="J1807" s="20"/>
      <c r="K1807" s="33"/>
      <c r="N1807" s="89"/>
      <c r="O1807" s="125" t="e">
        <f>ROUND(
 ((IF(OR(R1807="",R1807&lt;=0),20,R1807)/20)
  *(L1807/15))
 /(IFERROR(IF(H1807&gt;0,H1807,15),15)/15)
 *100,0)</f>
        <v>#REF!</v>
      </c>
      <c r="P1807" s="125" t="e">
        <f>ROUND(((R1807/20)*(L1807/15)*(S1807/15)*(1+W1807/200))/(H1807/15)*100,0)</f>
        <v>#REF!</v>
      </c>
      <c r="Q1807" s="147" t="e">
        <f>T20D35746[[#This Row],[スコア⑤]]/T20D35746[[#This Row],[スコア③]]</f>
        <v>#REF!</v>
      </c>
      <c r="R1807" s="76" t="e">
        <f>#REF!+#REF!</f>
        <v>#REF!</v>
      </c>
      <c r="W1807" s="109" t="e">
        <f>(T20D35746[[#This Row],[現金及び預金（億）]]-T20D35746[[#This Row],[負債（億）]])/T20D35746[[#This Row],[総資産]]*100</f>
        <v>#DIV/0!</v>
      </c>
    </row>
    <row r="1808" spans="3:23" x14ac:dyDescent="0.25">
      <c r="C1808" s="71" t="str">
        <f>IFERROR(_xll.RssMarket($A1808,"市場部名称"),"")</f>
        <v/>
      </c>
      <c r="D1808" s="55"/>
      <c r="E1808" s="55" t="str">
        <f>IFERROR(_xll.RssMarket($A1808,"前日比"),"")</f>
        <v/>
      </c>
      <c r="F1808" s="75" t="str">
        <f>IFERROR(_xll.RssMarket($A1808,"時価総額"),"")</f>
        <v/>
      </c>
      <c r="G1808" s="75" t="e">
        <f>T20D35746[[#This Row],[時価総額]]/T20D35746[[#This Row],[現在値]]</f>
        <v>#VALUE!</v>
      </c>
      <c r="H1808" s="20"/>
      <c r="I1808" s="38"/>
      <c r="J1808" s="20"/>
      <c r="K1808" s="33"/>
      <c r="N1808" s="89"/>
      <c r="O1808" s="125" t="e">
        <f>ROUND(
 ((IF(OR(R1808="",R1808&lt;=0),20,R1808)/20)
  *(L1808/15))
 /(IFERROR(IF(H1808&gt;0,H1808,15),15)/15)
 *100,0)</f>
        <v>#REF!</v>
      </c>
      <c r="P1808" s="125" t="e">
        <f>ROUND(((R1808/20)*(L1808/15)*(S1808/15)*(1+W1808/200))/(H1808/15)*100,0)</f>
        <v>#REF!</v>
      </c>
      <c r="Q1808" s="147" t="e">
        <f>T20D35746[[#This Row],[スコア⑤]]/T20D35746[[#This Row],[スコア③]]</f>
        <v>#REF!</v>
      </c>
      <c r="R1808" s="76" t="e">
        <f>#REF!+#REF!</f>
        <v>#REF!</v>
      </c>
      <c r="W1808" s="109" t="e">
        <f>(T20D35746[[#This Row],[現金及び預金（億）]]-T20D35746[[#This Row],[負債（億）]])/T20D35746[[#This Row],[総資産]]*100</f>
        <v>#DIV/0!</v>
      </c>
    </row>
    <row r="1809" spans="3:23" x14ac:dyDescent="0.25">
      <c r="C1809" s="71" t="str">
        <f>IFERROR(_xll.RssMarket($A1809,"市場部名称"),"")</f>
        <v/>
      </c>
      <c r="D1809" s="55"/>
      <c r="E1809" s="55" t="str">
        <f>IFERROR(_xll.RssMarket($A1809,"前日比"),"")</f>
        <v/>
      </c>
      <c r="F1809" s="75" t="str">
        <f>IFERROR(_xll.RssMarket($A1809,"時価総額"),"")</f>
        <v/>
      </c>
      <c r="G1809" s="75" t="e">
        <f>T20D35746[[#This Row],[時価総額]]/T20D35746[[#This Row],[現在値]]</f>
        <v>#VALUE!</v>
      </c>
      <c r="H1809" s="20"/>
      <c r="I1809" s="38"/>
      <c r="J1809" s="20"/>
      <c r="K1809" s="33"/>
      <c r="N1809" s="89"/>
      <c r="O1809" s="125" t="e">
        <f>ROUND(
 ((IF(OR(R1809="",R1809&lt;=0),20,R1809)/20)
  *(L1809/15))
 /(IFERROR(IF(H1809&gt;0,H1809,15),15)/15)
 *100,0)</f>
        <v>#REF!</v>
      </c>
      <c r="P1809" s="125" t="e">
        <f>ROUND(((R1809/20)*(L1809/15)*(S1809/15)*(1+W1809/200))/(H1809/15)*100,0)</f>
        <v>#REF!</v>
      </c>
      <c r="Q1809" s="147" t="e">
        <f>T20D35746[[#This Row],[スコア⑤]]/T20D35746[[#This Row],[スコア③]]</f>
        <v>#REF!</v>
      </c>
      <c r="R1809" s="76" t="e">
        <f>#REF!+#REF!</f>
        <v>#REF!</v>
      </c>
      <c r="W1809" s="109" t="e">
        <f>(T20D35746[[#This Row],[現金及び預金（億）]]-T20D35746[[#This Row],[負債（億）]])/T20D35746[[#This Row],[総資産]]*100</f>
        <v>#DIV/0!</v>
      </c>
    </row>
    <row r="1810" spans="3:23" x14ac:dyDescent="0.25">
      <c r="C1810" s="71" t="str">
        <f>IFERROR(_xll.RssMarket($A1810,"市場部名称"),"")</f>
        <v/>
      </c>
      <c r="D1810" s="55"/>
      <c r="E1810" s="55" t="str">
        <f>IFERROR(_xll.RssMarket($A1810,"前日比"),"")</f>
        <v/>
      </c>
      <c r="F1810" s="75" t="str">
        <f>IFERROR(_xll.RssMarket($A1810,"時価総額"),"")</f>
        <v/>
      </c>
      <c r="G1810" s="75" t="e">
        <f>T20D35746[[#This Row],[時価総額]]/T20D35746[[#This Row],[現在値]]</f>
        <v>#VALUE!</v>
      </c>
      <c r="H1810" s="20"/>
      <c r="I1810" s="38"/>
      <c r="J1810" s="20"/>
      <c r="K1810" s="33"/>
      <c r="N1810" s="89"/>
      <c r="O1810" s="125" t="e">
        <f>ROUND(
 ((IF(OR(R1810="",R1810&lt;=0),20,R1810)/20)
  *(L1810/15))
 /(IFERROR(IF(H1810&gt;0,H1810,15),15)/15)
 *100,0)</f>
        <v>#REF!</v>
      </c>
      <c r="P1810" s="125" t="e">
        <f>ROUND(((R1810/20)*(L1810/15)*(S1810/15)*(1+W1810/200))/(H1810/15)*100,0)</f>
        <v>#REF!</v>
      </c>
      <c r="Q1810" s="147" t="e">
        <f>T20D35746[[#This Row],[スコア⑤]]/T20D35746[[#This Row],[スコア③]]</f>
        <v>#REF!</v>
      </c>
      <c r="R1810" s="76" t="e">
        <f>#REF!+#REF!</f>
        <v>#REF!</v>
      </c>
      <c r="W1810" s="109" t="e">
        <f>(T20D35746[[#This Row],[現金及び預金（億）]]-T20D35746[[#This Row],[負債（億）]])/T20D35746[[#This Row],[総資産]]*100</f>
        <v>#DIV/0!</v>
      </c>
    </row>
    <row r="1811" spans="3:23" x14ac:dyDescent="0.25">
      <c r="C1811" s="71" t="str">
        <f>IFERROR(_xll.RssMarket($A1811,"市場部名称"),"")</f>
        <v/>
      </c>
      <c r="D1811" s="55"/>
      <c r="E1811" s="55" t="str">
        <f>IFERROR(_xll.RssMarket($A1811,"前日比"),"")</f>
        <v/>
      </c>
      <c r="F1811" s="75" t="str">
        <f>IFERROR(_xll.RssMarket($A1811,"時価総額"),"")</f>
        <v/>
      </c>
      <c r="G1811" s="75" t="e">
        <f>T20D35746[[#This Row],[時価総額]]/T20D35746[[#This Row],[現在値]]</f>
        <v>#VALUE!</v>
      </c>
      <c r="H1811" s="20"/>
      <c r="I1811" s="38"/>
      <c r="J1811" s="20"/>
      <c r="K1811" s="33"/>
      <c r="N1811" s="89"/>
      <c r="O1811" s="125" t="e">
        <f>ROUND(
 ((IF(OR(R1811="",R1811&lt;=0),20,R1811)/20)
  *(L1811/15))
 /(IFERROR(IF(H1811&gt;0,H1811,15),15)/15)
 *100,0)</f>
        <v>#REF!</v>
      </c>
      <c r="P1811" s="125" t="e">
        <f>ROUND(((R1811/20)*(L1811/15)*(S1811/15)*(1+W1811/200))/(H1811/15)*100,0)</f>
        <v>#REF!</v>
      </c>
      <c r="Q1811" s="147" t="e">
        <f>T20D35746[[#This Row],[スコア⑤]]/T20D35746[[#This Row],[スコア③]]</f>
        <v>#REF!</v>
      </c>
      <c r="R1811" s="76" t="e">
        <f>#REF!+#REF!</f>
        <v>#REF!</v>
      </c>
      <c r="W1811" s="109" t="e">
        <f>(T20D35746[[#This Row],[現金及び預金（億）]]-T20D35746[[#This Row],[負債（億）]])/T20D35746[[#This Row],[総資産]]*100</f>
        <v>#DIV/0!</v>
      </c>
    </row>
    <row r="1812" spans="3:23" x14ac:dyDescent="0.25">
      <c r="C1812" s="71" t="str">
        <f>IFERROR(_xll.RssMarket($A1812,"市場部名称"),"")</f>
        <v/>
      </c>
      <c r="D1812" s="55"/>
      <c r="E1812" s="55" t="str">
        <f>IFERROR(_xll.RssMarket($A1812,"前日比"),"")</f>
        <v/>
      </c>
      <c r="F1812" s="75" t="str">
        <f>IFERROR(_xll.RssMarket($A1812,"時価総額"),"")</f>
        <v/>
      </c>
      <c r="G1812" s="75" t="e">
        <f>T20D35746[[#This Row],[時価総額]]/T20D35746[[#This Row],[現在値]]</f>
        <v>#VALUE!</v>
      </c>
      <c r="H1812" s="20"/>
      <c r="I1812" s="38"/>
      <c r="J1812" s="20"/>
      <c r="K1812" s="33"/>
      <c r="N1812" s="89"/>
      <c r="O1812" s="125" t="e">
        <f>ROUND(
 ((IF(OR(R1812="",R1812&lt;=0),20,R1812)/20)
  *(L1812/15))
 /(IFERROR(IF(H1812&gt;0,H1812,15),15)/15)
 *100,0)</f>
        <v>#REF!</v>
      </c>
      <c r="P1812" s="125" t="e">
        <f>ROUND(((R1812/20)*(L1812/15)*(S1812/15)*(1+W1812/200))/(H1812/15)*100,0)</f>
        <v>#REF!</v>
      </c>
      <c r="Q1812" s="147" t="e">
        <f>T20D35746[[#This Row],[スコア⑤]]/T20D35746[[#This Row],[スコア③]]</f>
        <v>#REF!</v>
      </c>
      <c r="R1812" s="76" t="e">
        <f>#REF!+#REF!</f>
        <v>#REF!</v>
      </c>
      <c r="W1812" s="109" t="e">
        <f>(T20D35746[[#This Row],[現金及び預金（億）]]-T20D35746[[#This Row],[負債（億）]])/T20D35746[[#This Row],[総資産]]*100</f>
        <v>#DIV/0!</v>
      </c>
    </row>
    <row r="1813" spans="3:23" x14ac:dyDescent="0.25">
      <c r="C1813" s="71" t="str">
        <f>IFERROR(_xll.RssMarket($A1813,"市場部名称"),"")</f>
        <v/>
      </c>
      <c r="D1813" s="55"/>
      <c r="E1813" s="55" t="str">
        <f>IFERROR(_xll.RssMarket($A1813,"前日比"),"")</f>
        <v/>
      </c>
      <c r="F1813" s="75" t="str">
        <f>IFERROR(_xll.RssMarket($A1813,"時価総額"),"")</f>
        <v/>
      </c>
      <c r="G1813" s="75" t="e">
        <f>T20D35746[[#This Row],[時価総額]]/T20D35746[[#This Row],[現在値]]</f>
        <v>#VALUE!</v>
      </c>
      <c r="H1813" s="20"/>
      <c r="I1813" s="38"/>
      <c r="J1813" s="20"/>
      <c r="K1813" s="33"/>
      <c r="N1813" s="89"/>
      <c r="O1813" s="125" t="e">
        <f>ROUND(
 ((IF(OR(R1813="",R1813&lt;=0),20,R1813)/20)
  *(L1813/15))
 /(IFERROR(IF(H1813&gt;0,H1813,15),15)/15)
 *100,0)</f>
        <v>#REF!</v>
      </c>
      <c r="P1813" s="125" t="e">
        <f>ROUND(((R1813/20)*(L1813/15)*(S1813/15)*(1+W1813/200))/(H1813/15)*100,0)</f>
        <v>#REF!</v>
      </c>
      <c r="Q1813" s="147" t="e">
        <f>T20D35746[[#This Row],[スコア⑤]]/T20D35746[[#This Row],[スコア③]]</f>
        <v>#REF!</v>
      </c>
      <c r="R1813" s="76" t="e">
        <f>#REF!+#REF!</f>
        <v>#REF!</v>
      </c>
      <c r="W1813" s="109" t="e">
        <f>(T20D35746[[#This Row],[現金及び預金（億）]]-T20D35746[[#This Row],[負債（億）]])/T20D35746[[#This Row],[総資産]]*100</f>
        <v>#DIV/0!</v>
      </c>
    </row>
    <row r="1814" spans="3:23" x14ac:dyDescent="0.25">
      <c r="C1814" s="71" t="str">
        <f>IFERROR(_xll.RssMarket($A1814,"市場部名称"),"")</f>
        <v/>
      </c>
      <c r="D1814" s="55"/>
      <c r="E1814" s="55" t="str">
        <f>IFERROR(_xll.RssMarket($A1814,"前日比"),"")</f>
        <v/>
      </c>
      <c r="F1814" s="75" t="str">
        <f>IFERROR(_xll.RssMarket($A1814,"時価総額"),"")</f>
        <v/>
      </c>
      <c r="G1814" s="75" t="e">
        <f>T20D35746[[#This Row],[時価総額]]/T20D35746[[#This Row],[現在値]]</f>
        <v>#VALUE!</v>
      </c>
      <c r="H1814" s="20"/>
      <c r="I1814" s="38"/>
      <c r="J1814" s="20"/>
      <c r="K1814" s="33"/>
      <c r="N1814" s="89"/>
      <c r="O1814" s="125" t="e">
        <f>ROUND(
 ((IF(OR(R1814="",R1814&lt;=0),20,R1814)/20)
  *(L1814/15))
 /(IFERROR(IF(H1814&gt;0,H1814,15),15)/15)
 *100,0)</f>
        <v>#REF!</v>
      </c>
      <c r="P1814" s="125" t="e">
        <f>ROUND(((R1814/20)*(L1814/15)*(S1814/15)*(1+W1814/200))/(H1814/15)*100,0)</f>
        <v>#REF!</v>
      </c>
      <c r="Q1814" s="147" t="e">
        <f>T20D35746[[#This Row],[スコア⑤]]/T20D35746[[#This Row],[スコア③]]</f>
        <v>#REF!</v>
      </c>
      <c r="R1814" s="76" t="e">
        <f>#REF!+#REF!</f>
        <v>#REF!</v>
      </c>
      <c r="W1814" s="109" t="e">
        <f>(T20D35746[[#This Row],[現金及び預金（億）]]-T20D35746[[#This Row],[負債（億）]])/T20D35746[[#This Row],[総資産]]*100</f>
        <v>#DIV/0!</v>
      </c>
    </row>
    <row r="1815" spans="3:23" x14ac:dyDescent="0.25">
      <c r="C1815" s="71" t="str">
        <f>IFERROR(_xll.RssMarket($A1815,"市場部名称"),"")</f>
        <v/>
      </c>
      <c r="D1815" s="55"/>
      <c r="E1815" s="55" t="str">
        <f>IFERROR(_xll.RssMarket($A1815,"前日比"),"")</f>
        <v/>
      </c>
      <c r="F1815" s="75" t="str">
        <f>IFERROR(_xll.RssMarket($A1815,"時価総額"),"")</f>
        <v/>
      </c>
      <c r="G1815" s="75" t="e">
        <f>T20D35746[[#This Row],[時価総額]]/T20D35746[[#This Row],[現在値]]</f>
        <v>#VALUE!</v>
      </c>
      <c r="H1815" s="20"/>
      <c r="I1815" s="38"/>
      <c r="J1815" s="20"/>
      <c r="K1815" s="33"/>
      <c r="N1815" s="89"/>
      <c r="O1815" s="125" t="e">
        <f>ROUND(
 ((IF(OR(R1815="",R1815&lt;=0),20,R1815)/20)
  *(L1815/15))
 /(IFERROR(IF(H1815&gt;0,H1815,15),15)/15)
 *100,0)</f>
        <v>#REF!</v>
      </c>
      <c r="P1815" s="125" t="e">
        <f>ROUND(((R1815/20)*(L1815/15)*(S1815/15)*(1+W1815/200))/(H1815/15)*100,0)</f>
        <v>#REF!</v>
      </c>
      <c r="Q1815" s="147" t="e">
        <f>T20D35746[[#This Row],[スコア⑤]]/T20D35746[[#This Row],[スコア③]]</f>
        <v>#REF!</v>
      </c>
      <c r="R1815" s="76" t="e">
        <f>#REF!+#REF!</f>
        <v>#REF!</v>
      </c>
      <c r="W1815" s="109" t="e">
        <f>(T20D35746[[#This Row],[現金及び預金（億）]]-T20D35746[[#This Row],[負債（億）]])/T20D35746[[#This Row],[総資産]]*100</f>
        <v>#DIV/0!</v>
      </c>
    </row>
    <row r="1816" spans="3:23" x14ac:dyDescent="0.25">
      <c r="C1816" s="71" t="str">
        <f>IFERROR(_xll.RssMarket($A1816,"市場部名称"),"")</f>
        <v/>
      </c>
      <c r="D1816" s="55"/>
      <c r="E1816" s="55" t="str">
        <f>IFERROR(_xll.RssMarket($A1816,"前日比"),"")</f>
        <v/>
      </c>
      <c r="F1816" s="75" t="str">
        <f>IFERROR(_xll.RssMarket($A1816,"時価総額"),"")</f>
        <v/>
      </c>
      <c r="G1816" s="75" t="e">
        <f>T20D35746[[#This Row],[時価総額]]/T20D35746[[#This Row],[現在値]]</f>
        <v>#VALUE!</v>
      </c>
      <c r="H1816" s="20"/>
      <c r="I1816" s="38"/>
      <c r="J1816" s="20"/>
      <c r="K1816" s="33"/>
      <c r="N1816" s="89"/>
      <c r="O1816" s="125" t="e">
        <f>ROUND(
 ((IF(OR(R1816="",R1816&lt;=0),20,R1816)/20)
  *(L1816/15))
 /(IFERROR(IF(H1816&gt;0,H1816,15),15)/15)
 *100,0)</f>
        <v>#REF!</v>
      </c>
      <c r="P1816" s="125" t="e">
        <f>ROUND(((R1816/20)*(L1816/15)*(S1816/15)*(1+W1816/200))/(H1816/15)*100,0)</f>
        <v>#REF!</v>
      </c>
      <c r="Q1816" s="147" t="e">
        <f>T20D35746[[#This Row],[スコア⑤]]/T20D35746[[#This Row],[スコア③]]</f>
        <v>#REF!</v>
      </c>
      <c r="R1816" s="76" t="e">
        <f>#REF!+#REF!</f>
        <v>#REF!</v>
      </c>
      <c r="W1816" s="109" t="e">
        <f>(T20D35746[[#This Row],[現金及び預金（億）]]-T20D35746[[#This Row],[負債（億）]])/T20D35746[[#This Row],[総資産]]*100</f>
        <v>#DIV/0!</v>
      </c>
    </row>
    <row r="1817" spans="3:23" x14ac:dyDescent="0.25">
      <c r="C1817" s="71" t="str">
        <f>IFERROR(_xll.RssMarket($A1817,"市場部名称"),"")</f>
        <v/>
      </c>
      <c r="D1817" s="55"/>
      <c r="E1817" s="55" t="str">
        <f>IFERROR(_xll.RssMarket($A1817,"前日比"),"")</f>
        <v/>
      </c>
      <c r="F1817" s="75" t="str">
        <f>IFERROR(_xll.RssMarket($A1817,"時価総額"),"")</f>
        <v/>
      </c>
      <c r="G1817" s="75" t="e">
        <f>T20D35746[[#This Row],[時価総額]]/T20D35746[[#This Row],[現在値]]</f>
        <v>#VALUE!</v>
      </c>
      <c r="H1817" s="20"/>
      <c r="I1817" s="38"/>
      <c r="J1817" s="20"/>
      <c r="K1817" s="33"/>
      <c r="N1817" s="89"/>
      <c r="O1817" s="125" t="e">
        <f>ROUND(
 ((IF(OR(R1817="",R1817&lt;=0),20,R1817)/20)
  *(L1817/15))
 /(IFERROR(IF(H1817&gt;0,H1817,15),15)/15)
 *100,0)</f>
        <v>#REF!</v>
      </c>
      <c r="P1817" s="125" t="e">
        <f>ROUND(((R1817/20)*(L1817/15)*(S1817/15)*(1+W1817/200))/(H1817/15)*100,0)</f>
        <v>#REF!</v>
      </c>
      <c r="Q1817" s="147" t="e">
        <f>T20D35746[[#This Row],[スコア⑤]]/T20D35746[[#This Row],[スコア③]]</f>
        <v>#REF!</v>
      </c>
      <c r="R1817" s="76" t="e">
        <f>#REF!+#REF!</f>
        <v>#REF!</v>
      </c>
      <c r="W1817" s="109" t="e">
        <f>(T20D35746[[#This Row],[現金及び預金（億）]]-T20D35746[[#This Row],[負債（億）]])/T20D35746[[#This Row],[総資産]]*100</f>
        <v>#DIV/0!</v>
      </c>
    </row>
    <row r="1818" spans="3:23" x14ac:dyDescent="0.25">
      <c r="C1818" s="71" t="str">
        <f>IFERROR(_xll.RssMarket($A1818,"市場部名称"),"")</f>
        <v/>
      </c>
      <c r="D1818" s="55"/>
      <c r="E1818" s="55" t="str">
        <f>IFERROR(_xll.RssMarket($A1818,"前日比"),"")</f>
        <v/>
      </c>
      <c r="F1818" s="75" t="str">
        <f>IFERROR(_xll.RssMarket($A1818,"時価総額"),"")</f>
        <v/>
      </c>
      <c r="G1818" s="75" t="e">
        <f>T20D35746[[#This Row],[時価総額]]/T20D35746[[#This Row],[現在値]]</f>
        <v>#VALUE!</v>
      </c>
      <c r="H1818" s="20"/>
      <c r="I1818" s="38"/>
      <c r="J1818" s="20"/>
      <c r="K1818" s="33"/>
      <c r="N1818" s="89"/>
      <c r="O1818" s="125" t="e">
        <f>ROUND(
 ((IF(OR(R1818="",R1818&lt;=0),20,R1818)/20)
  *(L1818/15))
 /(IFERROR(IF(H1818&gt;0,H1818,15),15)/15)
 *100,0)</f>
        <v>#REF!</v>
      </c>
      <c r="P1818" s="125" t="e">
        <f>ROUND(((R1818/20)*(L1818/15)*(S1818/15)*(1+W1818/200))/(H1818/15)*100,0)</f>
        <v>#REF!</v>
      </c>
      <c r="Q1818" s="147" t="e">
        <f>T20D35746[[#This Row],[スコア⑤]]/T20D35746[[#This Row],[スコア③]]</f>
        <v>#REF!</v>
      </c>
      <c r="R1818" s="76" t="e">
        <f>#REF!+#REF!</f>
        <v>#REF!</v>
      </c>
      <c r="W1818" s="109" t="e">
        <f>(T20D35746[[#This Row],[現金及び預金（億）]]-T20D35746[[#This Row],[負債（億）]])/T20D35746[[#This Row],[総資産]]*100</f>
        <v>#DIV/0!</v>
      </c>
    </row>
    <row r="1819" spans="3:23" x14ac:dyDescent="0.25">
      <c r="C1819" s="71" t="str">
        <f>IFERROR(_xll.RssMarket($A1819,"市場部名称"),"")</f>
        <v/>
      </c>
      <c r="D1819" s="55"/>
      <c r="E1819" s="55" t="str">
        <f>IFERROR(_xll.RssMarket($A1819,"前日比"),"")</f>
        <v/>
      </c>
      <c r="F1819" s="75" t="str">
        <f>IFERROR(_xll.RssMarket($A1819,"時価総額"),"")</f>
        <v/>
      </c>
      <c r="G1819" s="75" t="e">
        <f>T20D35746[[#This Row],[時価総額]]/T20D35746[[#This Row],[現在値]]</f>
        <v>#VALUE!</v>
      </c>
      <c r="H1819" s="20"/>
      <c r="I1819" s="38"/>
      <c r="J1819" s="20"/>
      <c r="K1819" s="33"/>
      <c r="N1819" s="89"/>
      <c r="O1819" s="125" t="e">
        <f>ROUND(
 ((IF(OR(R1819="",R1819&lt;=0),20,R1819)/20)
  *(L1819/15))
 /(IFERROR(IF(H1819&gt;0,H1819,15),15)/15)
 *100,0)</f>
        <v>#REF!</v>
      </c>
      <c r="P1819" s="125" t="e">
        <f>ROUND(((R1819/20)*(L1819/15)*(S1819/15)*(1+W1819/200))/(H1819/15)*100,0)</f>
        <v>#REF!</v>
      </c>
      <c r="Q1819" s="147" t="e">
        <f>T20D35746[[#This Row],[スコア⑤]]/T20D35746[[#This Row],[スコア③]]</f>
        <v>#REF!</v>
      </c>
      <c r="R1819" s="76" t="e">
        <f>#REF!+#REF!</f>
        <v>#REF!</v>
      </c>
      <c r="W1819" s="109" t="e">
        <f>(T20D35746[[#This Row],[現金及び預金（億）]]-T20D35746[[#This Row],[負債（億）]])/T20D35746[[#This Row],[総資産]]*100</f>
        <v>#DIV/0!</v>
      </c>
    </row>
    <row r="1820" spans="3:23" x14ac:dyDescent="0.25">
      <c r="C1820" s="71" t="str">
        <f>IFERROR(_xll.RssMarket($A1820,"市場部名称"),"")</f>
        <v/>
      </c>
      <c r="D1820" s="55"/>
      <c r="E1820" s="55" t="str">
        <f>IFERROR(_xll.RssMarket($A1820,"前日比"),"")</f>
        <v/>
      </c>
      <c r="F1820" s="75" t="str">
        <f>IFERROR(_xll.RssMarket($A1820,"時価総額"),"")</f>
        <v/>
      </c>
      <c r="G1820" s="75" t="e">
        <f>T20D35746[[#This Row],[時価総額]]/T20D35746[[#This Row],[現在値]]</f>
        <v>#VALUE!</v>
      </c>
      <c r="H1820" s="20"/>
      <c r="I1820" s="38"/>
      <c r="J1820" s="20"/>
      <c r="K1820" s="33"/>
      <c r="N1820" s="89"/>
      <c r="O1820" s="125" t="e">
        <f>ROUND(
 ((IF(OR(R1820="",R1820&lt;=0),20,R1820)/20)
  *(L1820/15))
 /(IFERROR(IF(H1820&gt;0,H1820,15),15)/15)
 *100,0)</f>
        <v>#REF!</v>
      </c>
      <c r="P1820" s="125" t="e">
        <f>ROUND(((R1820/20)*(L1820/15)*(S1820/15)*(1+W1820/200))/(H1820/15)*100,0)</f>
        <v>#REF!</v>
      </c>
      <c r="Q1820" s="147" t="e">
        <f>T20D35746[[#This Row],[スコア⑤]]/T20D35746[[#This Row],[スコア③]]</f>
        <v>#REF!</v>
      </c>
      <c r="R1820" s="76" t="e">
        <f>#REF!+#REF!</f>
        <v>#REF!</v>
      </c>
      <c r="W1820" s="109" t="e">
        <f>(T20D35746[[#This Row],[現金及び預金（億）]]-T20D35746[[#This Row],[負債（億）]])/T20D35746[[#This Row],[総資産]]*100</f>
        <v>#DIV/0!</v>
      </c>
    </row>
    <row r="1821" spans="3:23" x14ac:dyDescent="0.25">
      <c r="C1821" s="71" t="str">
        <f>IFERROR(_xll.RssMarket($A1821,"市場部名称"),"")</f>
        <v/>
      </c>
      <c r="D1821" s="55"/>
      <c r="E1821" s="55" t="str">
        <f>IFERROR(_xll.RssMarket($A1821,"前日比"),"")</f>
        <v/>
      </c>
      <c r="F1821" s="75" t="str">
        <f>IFERROR(_xll.RssMarket($A1821,"時価総額"),"")</f>
        <v/>
      </c>
      <c r="G1821" s="75" t="e">
        <f>T20D35746[[#This Row],[時価総額]]/T20D35746[[#This Row],[現在値]]</f>
        <v>#VALUE!</v>
      </c>
      <c r="H1821" s="20"/>
      <c r="I1821" s="38"/>
      <c r="J1821" s="20"/>
      <c r="K1821" s="33"/>
      <c r="N1821" s="89"/>
      <c r="O1821" s="125" t="e">
        <f>ROUND(
 ((IF(OR(R1821="",R1821&lt;=0),20,R1821)/20)
  *(L1821/15))
 /(IFERROR(IF(H1821&gt;0,H1821,15),15)/15)
 *100,0)</f>
        <v>#REF!</v>
      </c>
      <c r="P1821" s="125" t="e">
        <f>ROUND(((R1821/20)*(L1821/15)*(S1821/15)*(1+W1821/200))/(H1821/15)*100,0)</f>
        <v>#REF!</v>
      </c>
      <c r="Q1821" s="147" t="e">
        <f>T20D35746[[#This Row],[スコア⑤]]/T20D35746[[#This Row],[スコア③]]</f>
        <v>#REF!</v>
      </c>
      <c r="R1821" s="76" t="e">
        <f>#REF!+#REF!</f>
        <v>#REF!</v>
      </c>
      <c r="W1821" s="109" t="e">
        <f>(T20D35746[[#This Row],[現金及び預金（億）]]-T20D35746[[#This Row],[負債（億）]])/T20D35746[[#This Row],[総資産]]*100</f>
        <v>#DIV/0!</v>
      </c>
    </row>
    <row r="1822" spans="3:23" x14ac:dyDescent="0.25">
      <c r="C1822" s="71" t="str">
        <f>IFERROR(_xll.RssMarket($A1822,"市場部名称"),"")</f>
        <v/>
      </c>
      <c r="D1822" s="55"/>
      <c r="E1822" s="55" t="str">
        <f>IFERROR(_xll.RssMarket($A1822,"前日比"),"")</f>
        <v/>
      </c>
      <c r="F1822" s="75" t="str">
        <f>IFERROR(_xll.RssMarket($A1822,"時価総額"),"")</f>
        <v/>
      </c>
      <c r="G1822" s="75" t="e">
        <f>T20D35746[[#This Row],[時価総額]]/T20D35746[[#This Row],[現在値]]</f>
        <v>#VALUE!</v>
      </c>
      <c r="H1822" s="20"/>
      <c r="I1822" s="38"/>
      <c r="J1822" s="20"/>
      <c r="K1822" s="33"/>
      <c r="N1822" s="89"/>
      <c r="O1822" s="125" t="e">
        <f>ROUND(
 ((IF(OR(R1822="",R1822&lt;=0),20,R1822)/20)
  *(L1822/15))
 /(IFERROR(IF(H1822&gt;0,H1822,15),15)/15)
 *100,0)</f>
        <v>#REF!</v>
      </c>
      <c r="P1822" s="125" t="e">
        <f>ROUND(((R1822/20)*(L1822/15)*(S1822/15)*(1+W1822/200))/(H1822/15)*100,0)</f>
        <v>#REF!</v>
      </c>
      <c r="Q1822" s="147" t="e">
        <f>T20D35746[[#This Row],[スコア⑤]]/T20D35746[[#This Row],[スコア③]]</f>
        <v>#REF!</v>
      </c>
      <c r="R1822" s="76" t="e">
        <f>#REF!+#REF!</f>
        <v>#REF!</v>
      </c>
      <c r="W1822" s="109" t="e">
        <f>(T20D35746[[#This Row],[現金及び預金（億）]]-T20D35746[[#This Row],[負債（億）]])/T20D35746[[#This Row],[総資産]]*100</f>
        <v>#DIV/0!</v>
      </c>
    </row>
    <row r="1823" spans="3:23" x14ac:dyDescent="0.25">
      <c r="C1823" s="71" t="str">
        <f>IFERROR(_xll.RssMarket($A1823,"市場部名称"),"")</f>
        <v/>
      </c>
      <c r="D1823" s="55"/>
      <c r="E1823" s="55" t="str">
        <f>IFERROR(_xll.RssMarket($A1823,"前日比"),"")</f>
        <v/>
      </c>
      <c r="F1823" s="75" t="str">
        <f>IFERROR(_xll.RssMarket($A1823,"時価総額"),"")</f>
        <v/>
      </c>
      <c r="G1823" s="75" t="e">
        <f>T20D35746[[#This Row],[時価総額]]/T20D35746[[#This Row],[現在値]]</f>
        <v>#VALUE!</v>
      </c>
      <c r="H1823" s="20"/>
      <c r="I1823" s="38"/>
      <c r="J1823" s="20"/>
      <c r="K1823" s="33"/>
      <c r="N1823" s="89"/>
      <c r="O1823" s="125" t="e">
        <f>ROUND(
 ((IF(OR(R1823="",R1823&lt;=0),20,R1823)/20)
  *(L1823/15))
 /(IFERROR(IF(H1823&gt;0,H1823,15),15)/15)
 *100,0)</f>
        <v>#REF!</v>
      </c>
      <c r="P1823" s="125" t="e">
        <f>ROUND(((R1823/20)*(L1823/15)*(S1823/15)*(1+W1823/200))/(H1823/15)*100,0)</f>
        <v>#REF!</v>
      </c>
      <c r="Q1823" s="147" t="e">
        <f>T20D35746[[#This Row],[スコア⑤]]/T20D35746[[#This Row],[スコア③]]</f>
        <v>#REF!</v>
      </c>
      <c r="R1823" s="76" t="e">
        <f>#REF!+#REF!</f>
        <v>#REF!</v>
      </c>
      <c r="W1823" s="109" t="e">
        <f>(T20D35746[[#This Row],[現金及び預金（億）]]-T20D35746[[#This Row],[負債（億）]])/T20D35746[[#This Row],[総資産]]*100</f>
        <v>#DIV/0!</v>
      </c>
    </row>
    <row r="1824" spans="3:23" x14ac:dyDescent="0.25">
      <c r="C1824" s="71" t="str">
        <f>IFERROR(_xll.RssMarket($A1824,"市場部名称"),"")</f>
        <v/>
      </c>
      <c r="D1824" s="55"/>
      <c r="E1824" s="55" t="str">
        <f>IFERROR(_xll.RssMarket($A1824,"前日比"),"")</f>
        <v/>
      </c>
      <c r="F1824" s="75" t="str">
        <f>IFERROR(_xll.RssMarket($A1824,"時価総額"),"")</f>
        <v/>
      </c>
      <c r="G1824" s="75" t="e">
        <f>T20D35746[[#This Row],[時価総額]]/T20D35746[[#This Row],[現在値]]</f>
        <v>#VALUE!</v>
      </c>
      <c r="H1824" s="20"/>
      <c r="I1824" s="38"/>
      <c r="J1824" s="20"/>
      <c r="K1824" s="33"/>
      <c r="N1824" s="89"/>
      <c r="O1824" s="125" t="e">
        <f>ROUND(
 ((IF(OR(R1824="",R1824&lt;=0),20,R1824)/20)
  *(L1824/15))
 /(IFERROR(IF(H1824&gt;0,H1824,15),15)/15)
 *100,0)</f>
        <v>#REF!</v>
      </c>
      <c r="P1824" s="125" t="e">
        <f>ROUND(((R1824/20)*(L1824/15)*(S1824/15)*(1+W1824/200))/(H1824/15)*100,0)</f>
        <v>#REF!</v>
      </c>
      <c r="Q1824" s="147" t="e">
        <f>T20D35746[[#This Row],[スコア⑤]]/T20D35746[[#This Row],[スコア③]]</f>
        <v>#REF!</v>
      </c>
      <c r="R1824" s="76" t="e">
        <f>#REF!+#REF!</f>
        <v>#REF!</v>
      </c>
      <c r="W1824" s="109" t="e">
        <f>(T20D35746[[#This Row],[現金及び預金（億）]]-T20D35746[[#This Row],[負債（億）]])/T20D35746[[#This Row],[総資産]]*100</f>
        <v>#DIV/0!</v>
      </c>
    </row>
    <row r="1825" spans="3:23" x14ac:dyDescent="0.25">
      <c r="C1825" s="71" t="str">
        <f>IFERROR(_xll.RssMarket($A1825,"市場部名称"),"")</f>
        <v/>
      </c>
      <c r="D1825" s="55"/>
      <c r="E1825" s="55" t="str">
        <f>IFERROR(_xll.RssMarket($A1825,"前日比"),"")</f>
        <v/>
      </c>
      <c r="F1825" s="75" t="str">
        <f>IFERROR(_xll.RssMarket($A1825,"時価総額"),"")</f>
        <v/>
      </c>
      <c r="G1825" s="75" t="e">
        <f>T20D35746[[#This Row],[時価総額]]/T20D35746[[#This Row],[現在値]]</f>
        <v>#VALUE!</v>
      </c>
      <c r="H1825" s="20"/>
      <c r="I1825" s="38"/>
      <c r="J1825" s="20"/>
      <c r="K1825" s="33"/>
      <c r="N1825" s="89"/>
      <c r="O1825" s="125" t="e">
        <f>ROUND(
 ((IF(OR(R1825="",R1825&lt;=0),20,R1825)/20)
  *(L1825/15))
 /(IFERROR(IF(H1825&gt;0,H1825,15),15)/15)
 *100,0)</f>
        <v>#REF!</v>
      </c>
      <c r="P1825" s="125" t="e">
        <f>ROUND(((R1825/20)*(L1825/15)*(S1825/15)*(1+W1825/200))/(H1825/15)*100,0)</f>
        <v>#REF!</v>
      </c>
      <c r="Q1825" s="147" t="e">
        <f>T20D35746[[#This Row],[スコア⑤]]/T20D35746[[#This Row],[スコア③]]</f>
        <v>#REF!</v>
      </c>
      <c r="R1825" s="76" t="e">
        <f>#REF!+#REF!</f>
        <v>#REF!</v>
      </c>
      <c r="W1825" s="109" t="e">
        <f>(T20D35746[[#This Row],[現金及び預金（億）]]-T20D35746[[#This Row],[負債（億）]])/T20D35746[[#This Row],[総資産]]*100</f>
        <v>#DIV/0!</v>
      </c>
    </row>
    <row r="1826" spans="3:23" x14ac:dyDescent="0.25">
      <c r="C1826" s="71" t="str">
        <f>IFERROR(_xll.RssMarket($A1826,"市場部名称"),"")</f>
        <v/>
      </c>
      <c r="D1826" s="55"/>
      <c r="E1826" s="55" t="str">
        <f>IFERROR(_xll.RssMarket($A1826,"前日比"),"")</f>
        <v/>
      </c>
      <c r="F1826" s="75" t="str">
        <f>IFERROR(_xll.RssMarket($A1826,"時価総額"),"")</f>
        <v/>
      </c>
      <c r="G1826" s="75" t="e">
        <f>T20D35746[[#This Row],[時価総額]]/T20D35746[[#This Row],[現在値]]</f>
        <v>#VALUE!</v>
      </c>
      <c r="H1826" s="20"/>
      <c r="I1826" s="38"/>
      <c r="J1826" s="20"/>
      <c r="K1826" s="33"/>
      <c r="N1826" s="89"/>
      <c r="O1826" s="125" t="e">
        <f>ROUND(
 ((IF(OR(R1826="",R1826&lt;=0),20,R1826)/20)
  *(L1826/15))
 /(IFERROR(IF(H1826&gt;0,H1826,15),15)/15)
 *100,0)</f>
        <v>#REF!</v>
      </c>
      <c r="P1826" s="125" t="e">
        <f>ROUND(((R1826/20)*(L1826/15)*(S1826/15)*(1+W1826/200))/(H1826/15)*100,0)</f>
        <v>#REF!</v>
      </c>
      <c r="Q1826" s="147" t="e">
        <f>T20D35746[[#This Row],[スコア⑤]]/T20D35746[[#This Row],[スコア③]]</f>
        <v>#REF!</v>
      </c>
      <c r="R1826" s="76" t="e">
        <f>#REF!+#REF!</f>
        <v>#REF!</v>
      </c>
      <c r="W1826" s="109" t="e">
        <f>(T20D35746[[#This Row],[現金及び預金（億）]]-T20D35746[[#This Row],[負債（億）]])/T20D35746[[#This Row],[総資産]]*100</f>
        <v>#DIV/0!</v>
      </c>
    </row>
    <row r="1827" spans="3:23" x14ac:dyDescent="0.25">
      <c r="C1827" s="71" t="str">
        <f>IFERROR(_xll.RssMarket($A1827,"市場部名称"),"")</f>
        <v/>
      </c>
      <c r="D1827" s="55"/>
      <c r="E1827" s="55" t="str">
        <f>IFERROR(_xll.RssMarket($A1827,"前日比"),"")</f>
        <v/>
      </c>
      <c r="F1827" s="75" t="str">
        <f>IFERROR(_xll.RssMarket($A1827,"時価総額"),"")</f>
        <v/>
      </c>
      <c r="G1827" s="75" t="e">
        <f>T20D35746[[#This Row],[時価総額]]/T20D35746[[#This Row],[現在値]]</f>
        <v>#VALUE!</v>
      </c>
      <c r="H1827" s="20"/>
      <c r="I1827" s="38"/>
      <c r="J1827" s="20"/>
      <c r="K1827" s="33"/>
      <c r="N1827" s="89"/>
      <c r="O1827" s="125" t="e">
        <f>ROUND(
 ((IF(OR(R1827="",R1827&lt;=0),20,R1827)/20)
  *(L1827/15))
 /(IFERROR(IF(H1827&gt;0,H1827,15),15)/15)
 *100,0)</f>
        <v>#REF!</v>
      </c>
      <c r="P1827" s="125" t="e">
        <f>ROUND(((R1827/20)*(L1827/15)*(S1827/15)*(1+W1827/200))/(H1827/15)*100,0)</f>
        <v>#REF!</v>
      </c>
      <c r="Q1827" s="147" t="e">
        <f>T20D35746[[#This Row],[スコア⑤]]/T20D35746[[#This Row],[スコア③]]</f>
        <v>#REF!</v>
      </c>
      <c r="R1827" s="76" t="e">
        <f>#REF!+#REF!</f>
        <v>#REF!</v>
      </c>
      <c r="W1827" s="109" t="e">
        <f>(T20D35746[[#This Row],[現金及び預金（億）]]-T20D35746[[#This Row],[負債（億）]])/T20D35746[[#This Row],[総資産]]*100</f>
        <v>#DIV/0!</v>
      </c>
    </row>
    <row r="1828" spans="3:23" x14ac:dyDescent="0.25">
      <c r="C1828" s="71" t="str">
        <f>IFERROR(_xll.RssMarket($A1828,"市場部名称"),"")</f>
        <v/>
      </c>
      <c r="D1828" s="55"/>
      <c r="E1828" s="55" t="str">
        <f>IFERROR(_xll.RssMarket($A1828,"前日比"),"")</f>
        <v/>
      </c>
      <c r="F1828" s="75" t="str">
        <f>IFERROR(_xll.RssMarket($A1828,"時価総額"),"")</f>
        <v/>
      </c>
      <c r="G1828" s="75" t="e">
        <f>T20D35746[[#This Row],[時価総額]]/T20D35746[[#This Row],[現在値]]</f>
        <v>#VALUE!</v>
      </c>
      <c r="H1828" s="20"/>
      <c r="I1828" s="38"/>
      <c r="J1828" s="20"/>
      <c r="K1828" s="33"/>
      <c r="N1828" s="89"/>
      <c r="O1828" s="125" t="e">
        <f>ROUND(
 ((IF(OR(R1828="",R1828&lt;=0),20,R1828)/20)
  *(L1828/15))
 /(IFERROR(IF(H1828&gt;0,H1828,15),15)/15)
 *100,0)</f>
        <v>#REF!</v>
      </c>
      <c r="P1828" s="125" t="e">
        <f>ROUND(((R1828/20)*(L1828/15)*(S1828/15)*(1+W1828/200))/(H1828/15)*100,0)</f>
        <v>#REF!</v>
      </c>
      <c r="Q1828" s="147" t="e">
        <f>T20D35746[[#This Row],[スコア⑤]]/T20D35746[[#This Row],[スコア③]]</f>
        <v>#REF!</v>
      </c>
      <c r="R1828" s="76" t="e">
        <f>#REF!+#REF!</f>
        <v>#REF!</v>
      </c>
      <c r="W1828" s="109" t="e">
        <f>(T20D35746[[#This Row],[現金及び預金（億）]]-T20D35746[[#This Row],[負債（億）]])/T20D35746[[#This Row],[総資産]]*100</f>
        <v>#DIV/0!</v>
      </c>
    </row>
    <row r="1829" spans="3:23" x14ac:dyDescent="0.25">
      <c r="C1829" s="71" t="str">
        <f>IFERROR(_xll.RssMarket($A1829,"市場部名称"),"")</f>
        <v/>
      </c>
      <c r="D1829" s="55"/>
      <c r="E1829" s="55" t="str">
        <f>IFERROR(_xll.RssMarket($A1829,"前日比"),"")</f>
        <v/>
      </c>
      <c r="F1829" s="75" t="str">
        <f>IFERROR(_xll.RssMarket($A1829,"時価総額"),"")</f>
        <v/>
      </c>
      <c r="G1829" s="75" t="e">
        <f>T20D35746[[#This Row],[時価総額]]/T20D35746[[#This Row],[現在値]]</f>
        <v>#VALUE!</v>
      </c>
      <c r="H1829" s="20"/>
      <c r="I1829" s="38"/>
      <c r="J1829" s="20"/>
      <c r="K1829" s="33"/>
      <c r="N1829" s="89"/>
      <c r="O1829" s="125" t="e">
        <f>ROUND(
 ((IF(OR(R1829="",R1829&lt;=0),20,R1829)/20)
  *(L1829/15))
 /(IFERROR(IF(H1829&gt;0,H1829,15),15)/15)
 *100,0)</f>
        <v>#REF!</v>
      </c>
      <c r="P1829" s="125" t="e">
        <f>ROUND(((R1829/20)*(L1829/15)*(S1829/15)*(1+W1829/200))/(H1829/15)*100,0)</f>
        <v>#REF!</v>
      </c>
      <c r="Q1829" s="147" t="e">
        <f>T20D35746[[#This Row],[スコア⑤]]/T20D35746[[#This Row],[スコア③]]</f>
        <v>#REF!</v>
      </c>
      <c r="R1829" s="76" t="e">
        <f>#REF!+#REF!</f>
        <v>#REF!</v>
      </c>
      <c r="W1829" s="109" t="e">
        <f>(T20D35746[[#This Row],[現金及び預金（億）]]-T20D35746[[#This Row],[負債（億）]])/T20D35746[[#This Row],[総資産]]*100</f>
        <v>#DIV/0!</v>
      </c>
    </row>
    <row r="1830" spans="3:23" x14ac:dyDescent="0.25">
      <c r="C1830" s="71" t="str">
        <f>IFERROR(_xll.RssMarket($A1830,"市場部名称"),"")</f>
        <v/>
      </c>
      <c r="D1830" s="55"/>
      <c r="E1830" s="55" t="str">
        <f>IFERROR(_xll.RssMarket($A1830,"前日比"),"")</f>
        <v/>
      </c>
      <c r="F1830" s="75" t="str">
        <f>IFERROR(_xll.RssMarket($A1830,"時価総額"),"")</f>
        <v/>
      </c>
      <c r="G1830" s="75" t="e">
        <f>T20D35746[[#This Row],[時価総額]]/T20D35746[[#This Row],[現在値]]</f>
        <v>#VALUE!</v>
      </c>
      <c r="H1830" s="20"/>
      <c r="I1830" s="38"/>
      <c r="J1830" s="20"/>
      <c r="K1830" s="33"/>
      <c r="N1830" s="89"/>
      <c r="O1830" s="125" t="e">
        <f>ROUND(
 ((IF(OR(R1830="",R1830&lt;=0),20,R1830)/20)
  *(L1830/15))
 /(IFERROR(IF(H1830&gt;0,H1830,15),15)/15)
 *100,0)</f>
        <v>#REF!</v>
      </c>
      <c r="P1830" s="125" t="e">
        <f>ROUND(((R1830/20)*(L1830/15)*(S1830/15)*(1+W1830/200))/(H1830/15)*100,0)</f>
        <v>#REF!</v>
      </c>
      <c r="Q1830" s="147" t="e">
        <f>T20D35746[[#This Row],[スコア⑤]]/T20D35746[[#This Row],[スコア③]]</f>
        <v>#REF!</v>
      </c>
      <c r="R1830" s="76" t="e">
        <f>#REF!+#REF!</f>
        <v>#REF!</v>
      </c>
      <c r="W1830" s="109" t="e">
        <f>(T20D35746[[#This Row],[現金及び預金（億）]]-T20D35746[[#This Row],[負債（億）]])/T20D35746[[#This Row],[総資産]]*100</f>
        <v>#DIV/0!</v>
      </c>
    </row>
    <row r="1831" spans="3:23" x14ac:dyDescent="0.25">
      <c r="C1831" s="71" t="str">
        <f>IFERROR(_xll.RssMarket($A1831,"市場部名称"),"")</f>
        <v/>
      </c>
      <c r="D1831" s="55"/>
      <c r="E1831" s="55" t="str">
        <f>IFERROR(_xll.RssMarket($A1831,"前日比"),"")</f>
        <v/>
      </c>
      <c r="F1831" s="75" t="str">
        <f>IFERROR(_xll.RssMarket($A1831,"時価総額"),"")</f>
        <v/>
      </c>
      <c r="G1831" s="75" t="e">
        <f>T20D35746[[#This Row],[時価総額]]/T20D35746[[#This Row],[現在値]]</f>
        <v>#VALUE!</v>
      </c>
      <c r="H1831" s="20"/>
      <c r="I1831" s="38"/>
      <c r="J1831" s="20"/>
      <c r="K1831" s="33"/>
      <c r="N1831" s="89"/>
      <c r="O1831" s="125" t="e">
        <f>ROUND(
 ((IF(OR(R1831="",R1831&lt;=0),20,R1831)/20)
  *(L1831/15))
 /(IFERROR(IF(H1831&gt;0,H1831,15),15)/15)
 *100,0)</f>
        <v>#REF!</v>
      </c>
      <c r="P1831" s="125" t="e">
        <f>ROUND(((R1831/20)*(L1831/15)*(S1831/15)*(1+W1831/200))/(H1831/15)*100,0)</f>
        <v>#REF!</v>
      </c>
      <c r="Q1831" s="147" t="e">
        <f>T20D35746[[#This Row],[スコア⑤]]/T20D35746[[#This Row],[スコア③]]</f>
        <v>#REF!</v>
      </c>
      <c r="R1831" s="76" t="e">
        <f>#REF!+#REF!</f>
        <v>#REF!</v>
      </c>
      <c r="W1831" s="109" t="e">
        <f>(T20D35746[[#This Row],[現金及び預金（億）]]-T20D35746[[#This Row],[負債（億）]])/T20D35746[[#This Row],[総資産]]*100</f>
        <v>#DIV/0!</v>
      </c>
    </row>
    <row r="1832" spans="3:23" x14ac:dyDescent="0.25">
      <c r="C1832" s="71" t="str">
        <f>IFERROR(_xll.RssMarket($A1832,"市場部名称"),"")</f>
        <v/>
      </c>
      <c r="D1832" s="55"/>
      <c r="E1832" s="55" t="str">
        <f>IFERROR(_xll.RssMarket($A1832,"前日比"),"")</f>
        <v/>
      </c>
      <c r="F1832" s="75" t="str">
        <f>IFERROR(_xll.RssMarket($A1832,"時価総額"),"")</f>
        <v/>
      </c>
      <c r="G1832" s="75" t="e">
        <f>T20D35746[[#This Row],[時価総額]]/T20D35746[[#This Row],[現在値]]</f>
        <v>#VALUE!</v>
      </c>
      <c r="H1832" s="20"/>
      <c r="I1832" s="38"/>
      <c r="J1832" s="20"/>
      <c r="K1832" s="33"/>
      <c r="N1832" s="89"/>
      <c r="O1832" s="125" t="e">
        <f>ROUND(
 ((IF(OR(R1832="",R1832&lt;=0),20,R1832)/20)
  *(L1832/15))
 /(IFERROR(IF(H1832&gt;0,H1832,15),15)/15)
 *100,0)</f>
        <v>#REF!</v>
      </c>
      <c r="P1832" s="125" t="e">
        <f>ROUND(((R1832/20)*(L1832/15)*(S1832/15)*(1+W1832/200))/(H1832/15)*100,0)</f>
        <v>#REF!</v>
      </c>
      <c r="Q1832" s="147" t="e">
        <f>T20D35746[[#This Row],[スコア⑤]]/T20D35746[[#This Row],[スコア③]]</f>
        <v>#REF!</v>
      </c>
      <c r="R1832" s="76" t="e">
        <f>#REF!+#REF!</f>
        <v>#REF!</v>
      </c>
      <c r="W1832" s="109" t="e">
        <f>(T20D35746[[#This Row],[現金及び預金（億）]]-T20D35746[[#This Row],[負債（億）]])/T20D35746[[#This Row],[総資産]]*100</f>
        <v>#DIV/0!</v>
      </c>
    </row>
    <row r="1833" spans="3:23" x14ac:dyDescent="0.25">
      <c r="C1833" s="71" t="str">
        <f>IFERROR(_xll.RssMarket($A1833,"市場部名称"),"")</f>
        <v/>
      </c>
      <c r="D1833" s="55"/>
      <c r="E1833" s="55" t="str">
        <f>IFERROR(_xll.RssMarket($A1833,"前日比"),"")</f>
        <v/>
      </c>
      <c r="F1833" s="75" t="str">
        <f>IFERROR(_xll.RssMarket($A1833,"時価総額"),"")</f>
        <v/>
      </c>
      <c r="G1833" s="75" t="e">
        <f>T20D35746[[#This Row],[時価総額]]/T20D35746[[#This Row],[現在値]]</f>
        <v>#VALUE!</v>
      </c>
      <c r="H1833" s="20"/>
      <c r="I1833" s="38"/>
      <c r="J1833" s="20"/>
      <c r="K1833" s="33"/>
      <c r="N1833" s="89"/>
      <c r="O1833" s="125" t="e">
        <f>ROUND(
 ((IF(OR(R1833="",R1833&lt;=0),20,R1833)/20)
  *(L1833/15))
 /(IFERROR(IF(H1833&gt;0,H1833,15),15)/15)
 *100,0)</f>
        <v>#REF!</v>
      </c>
      <c r="P1833" s="125" t="e">
        <f>ROUND(((R1833/20)*(L1833/15)*(S1833/15)*(1+W1833/200))/(H1833/15)*100,0)</f>
        <v>#REF!</v>
      </c>
      <c r="Q1833" s="147" t="e">
        <f>T20D35746[[#This Row],[スコア⑤]]/T20D35746[[#This Row],[スコア③]]</f>
        <v>#REF!</v>
      </c>
      <c r="R1833" s="76" t="e">
        <f>#REF!+#REF!</f>
        <v>#REF!</v>
      </c>
      <c r="W1833" s="109" t="e">
        <f>(T20D35746[[#This Row],[現金及び預金（億）]]-T20D35746[[#This Row],[負債（億）]])/T20D35746[[#This Row],[総資産]]*100</f>
        <v>#DIV/0!</v>
      </c>
    </row>
    <row r="1834" spans="3:23" x14ac:dyDescent="0.25">
      <c r="C1834" s="71" t="str">
        <f>IFERROR(_xll.RssMarket($A1834,"市場部名称"),"")</f>
        <v/>
      </c>
      <c r="D1834" s="55"/>
      <c r="E1834" s="55" t="str">
        <f>IFERROR(_xll.RssMarket($A1834,"前日比"),"")</f>
        <v/>
      </c>
      <c r="F1834" s="75" t="str">
        <f>IFERROR(_xll.RssMarket($A1834,"時価総額"),"")</f>
        <v/>
      </c>
      <c r="G1834" s="75" t="e">
        <f>T20D35746[[#This Row],[時価総額]]/T20D35746[[#This Row],[現在値]]</f>
        <v>#VALUE!</v>
      </c>
      <c r="H1834" s="20"/>
      <c r="I1834" s="38"/>
      <c r="J1834" s="20"/>
      <c r="K1834" s="33"/>
      <c r="N1834" s="89"/>
      <c r="O1834" s="125" t="e">
        <f>ROUND(
 ((IF(OR(R1834="",R1834&lt;=0),20,R1834)/20)
  *(L1834/15))
 /(IFERROR(IF(H1834&gt;0,H1834,15),15)/15)
 *100,0)</f>
        <v>#REF!</v>
      </c>
      <c r="P1834" s="125" t="e">
        <f>ROUND(((R1834/20)*(L1834/15)*(S1834/15)*(1+W1834/200))/(H1834/15)*100,0)</f>
        <v>#REF!</v>
      </c>
      <c r="Q1834" s="147" t="e">
        <f>T20D35746[[#This Row],[スコア⑤]]/T20D35746[[#This Row],[スコア③]]</f>
        <v>#REF!</v>
      </c>
      <c r="R1834" s="76" t="e">
        <f>#REF!+#REF!</f>
        <v>#REF!</v>
      </c>
      <c r="W1834" s="109" t="e">
        <f>(T20D35746[[#This Row],[現金及び預金（億）]]-T20D35746[[#This Row],[負債（億）]])/T20D35746[[#This Row],[総資産]]*100</f>
        <v>#DIV/0!</v>
      </c>
    </row>
    <row r="1835" spans="3:23" x14ac:dyDescent="0.25">
      <c r="C1835" s="71" t="str">
        <f>IFERROR(_xll.RssMarket($A1835,"市場部名称"),"")</f>
        <v/>
      </c>
      <c r="D1835" s="55"/>
      <c r="E1835" s="55" t="str">
        <f>IFERROR(_xll.RssMarket($A1835,"前日比"),"")</f>
        <v/>
      </c>
      <c r="F1835" s="75" t="str">
        <f>IFERROR(_xll.RssMarket($A1835,"時価総額"),"")</f>
        <v/>
      </c>
      <c r="G1835" s="75" t="e">
        <f>T20D35746[[#This Row],[時価総額]]/T20D35746[[#This Row],[現在値]]</f>
        <v>#VALUE!</v>
      </c>
      <c r="H1835" s="20"/>
      <c r="I1835" s="38"/>
      <c r="J1835" s="20"/>
      <c r="K1835" s="33"/>
      <c r="N1835" s="89"/>
      <c r="O1835" s="125" t="e">
        <f>ROUND(
 ((IF(OR(R1835="",R1835&lt;=0),20,R1835)/20)
  *(L1835/15))
 /(IFERROR(IF(H1835&gt;0,H1835,15),15)/15)
 *100,0)</f>
        <v>#REF!</v>
      </c>
      <c r="P1835" s="125" t="e">
        <f>ROUND(((R1835/20)*(L1835/15)*(S1835/15)*(1+W1835/200))/(H1835/15)*100,0)</f>
        <v>#REF!</v>
      </c>
      <c r="Q1835" s="147" t="e">
        <f>T20D35746[[#This Row],[スコア⑤]]/T20D35746[[#This Row],[スコア③]]</f>
        <v>#REF!</v>
      </c>
      <c r="R1835" s="76" t="e">
        <f>#REF!+#REF!</f>
        <v>#REF!</v>
      </c>
      <c r="W1835" s="109" t="e">
        <f>(T20D35746[[#This Row],[現金及び預金（億）]]-T20D35746[[#This Row],[負債（億）]])/T20D35746[[#This Row],[総資産]]*100</f>
        <v>#DIV/0!</v>
      </c>
    </row>
    <row r="1836" spans="3:23" x14ac:dyDescent="0.25">
      <c r="C1836" s="71" t="str">
        <f>IFERROR(_xll.RssMarket($A1836,"市場部名称"),"")</f>
        <v/>
      </c>
      <c r="D1836" s="55"/>
      <c r="E1836" s="55" t="str">
        <f>IFERROR(_xll.RssMarket($A1836,"前日比"),"")</f>
        <v/>
      </c>
      <c r="F1836" s="75" t="str">
        <f>IFERROR(_xll.RssMarket($A1836,"時価総額"),"")</f>
        <v/>
      </c>
      <c r="G1836" s="75" t="e">
        <f>T20D35746[[#This Row],[時価総額]]/T20D35746[[#This Row],[現在値]]</f>
        <v>#VALUE!</v>
      </c>
      <c r="H1836" s="20"/>
      <c r="I1836" s="38"/>
      <c r="J1836" s="20"/>
      <c r="K1836" s="33"/>
      <c r="N1836" s="89"/>
      <c r="O1836" s="125" t="e">
        <f>ROUND(
 ((IF(OR(R1836="",R1836&lt;=0),20,R1836)/20)
  *(L1836/15))
 /(IFERROR(IF(H1836&gt;0,H1836,15),15)/15)
 *100,0)</f>
        <v>#REF!</v>
      </c>
      <c r="P1836" s="125" t="e">
        <f>ROUND(((R1836/20)*(L1836/15)*(S1836/15)*(1+W1836/200))/(H1836/15)*100,0)</f>
        <v>#REF!</v>
      </c>
      <c r="Q1836" s="147" t="e">
        <f>T20D35746[[#This Row],[スコア⑤]]/T20D35746[[#This Row],[スコア③]]</f>
        <v>#REF!</v>
      </c>
      <c r="R1836" s="76" t="e">
        <f>#REF!+#REF!</f>
        <v>#REF!</v>
      </c>
      <c r="W1836" s="109" t="e">
        <f>(T20D35746[[#This Row],[現金及び預金（億）]]-T20D35746[[#This Row],[負債（億）]])/T20D35746[[#This Row],[総資産]]*100</f>
        <v>#DIV/0!</v>
      </c>
    </row>
    <row r="1837" spans="3:23" x14ac:dyDescent="0.25">
      <c r="C1837" s="71" t="str">
        <f>IFERROR(_xll.RssMarket($A1837,"市場部名称"),"")</f>
        <v/>
      </c>
      <c r="D1837" s="55"/>
      <c r="E1837" s="55" t="str">
        <f>IFERROR(_xll.RssMarket($A1837,"前日比"),"")</f>
        <v/>
      </c>
      <c r="F1837" s="75" t="str">
        <f>IFERROR(_xll.RssMarket($A1837,"時価総額"),"")</f>
        <v/>
      </c>
      <c r="G1837" s="75" t="e">
        <f>T20D35746[[#This Row],[時価総額]]/T20D35746[[#This Row],[現在値]]</f>
        <v>#VALUE!</v>
      </c>
      <c r="H1837" s="20"/>
      <c r="I1837" s="38"/>
      <c r="J1837" s="20"/>
      <c r="K1837" s="33"/>
      <c r="N1837" s="89"/>
      <c r="O1837" s="125" t="e">
        <f>ROUND(
 ((IF(OR(R1837="",R1837&lt;=0),20,R1837)/20)
  *(L1837/15))
 /(IFERROR(IF(H1837&gt;0,H1837,15),15)/15)
 *100,0)</f>
        <v>#REF!</v>
      </c>
      <c r="P1837" s="125" t="e">
        <f>ROUND(((R1837/20)*(L1837/15)*(S1837/15)*(1+W1837/200))/(H1837/15)*100,0)</f>
        <v>#REF!</v>
      </c>
      <c r="Q1837" s="147" t="e">
        <f>T20D35746[[#This Row],[スコア⑤]]/T20D35746[[#This Row],[スコア③]]</f>
        <v>#REF!</v>
      </c>
      <c r="R1837" s="76" t="e">
        <f>#REF!+#REF!</f>
        <v>#REF!</v>
      </c>
      <c r="W1837" s="109" t="e">
        <f>(T20D35746[[#This Row],[現金及び預金（億）]]-T20D35746[[#This Row],[負債（億）]])/T20D35746[[#This Row],[総資産]]*100</f>
        <v>#DIV/0!</v>
      </c>
    </row>
    <row r="1838" spans="3:23" x14ac:dyDescent="0.25">
      <c r="C1838" s="71" t="str">
        <f>IFERROR(_xll.RssMarket($A1838,"市場部名称"),"")</f>
        <v/>
      </c>
      <c r="D1838" s="55"/>
      <c r="E1838" s="55" t="str">
        <f>IFERROR(_xll.RssMarket($A1838,"前日比"),"")</f>
        <v/>
      </c>
      <c r="F1838" s="75" t="str">
        <f>IFERROR(_xll.RssMarket($A1838,"時価総額"),"")</f>
        <v/>
      </c>
      <c r="G1838" s="75" t="e">
        <f>T20D35746[[#This Row],[時価総額]]/T20D35746[[#This Row],[現在値]]</f>
        <v>#VALUE!</v>
      </c>
      <c r="H1838" s="20"/>
      <c r="I1838" s="38"/>
      <c r="J1838" s="20"/>
      <c r="K1838" s="33"/>
      <c r="N1838" s="89"/>
      <c r="O1838" s="125" t="e">
        <f>ROUND(
 ((IF(OR(R1838="",R1838&lt;=0),20,R1838)/20)
  *(L1838/15))
 /(IFERROR(IF(H1838&gt;0,H1838,15),15)/15)
 *100,0)</f>
        <v>#REF!</v>
      </c>
      <c r="P1838" s="125" t="e">
        <f>ROUND(((R1838/20)*(L1838/15)*(S1838/15)*(1+W1838/200))/(H1838/15)*100,0)</f>
        <v>#REF!</v>
      </c>
      <c r="Q1838" s="147" t="e">
        <f>T20D35746[[#This Row],[スコア⑤]]/T20D35746[[#This Row],[スコア③]]</f>
        <v>#REF!</v>
      </c>
      <c r="R1838" s="76" t="e">
        <f>#REF!+#REF!</f>
        <v>#REF!</v>
      </c>
      <c r="W1838" s="109" t="e">
        <f>(T20D35746[[#This Row],[現金及び預金（億）]]-T20D35746[[#This Row],[負債（億）]])/T20D35746[[#This Row],[総資産]]*100</f>
        <v>#DIV/0!</v>
      </c>
    </row>
    <row r="1839" spans="3:23" x14ac:dyDescent="0.25">
      <c r="C1839" s="71" t="str">
        <f>IFERROR(_xll.RssMarket($A1839,"市場部名称"),"")</f>
        <v/>
      </c>
      <c r="D1839" s="55"/>
      <c r="E1839" s="55" t="str">
        <f>IFERROR(_xll.RssMarket($A1839,"前日比"),"")</f>
        <v/>
      </c>
      <c r="F1839" s="75" t="str">
        <f>IFERROR(_xll.RssMarket($A1839,"時価総額"),"")</f>
        <v/>
      </c>
      <c r="G1839" s="75" t="e">
        <f>T20D35746[[#This Row],[時価総額]]/T20D35746[[#This Row],[現在値]]</f>
        <v>#VALUE!</v>
      </c>
      <c r="H1839" s="20"/>
      <c r="I1839" s="38"/>
      <c r="J1839" s="20"/>
      <c r="K1839" s="33"/>
      <c r="N1839" s="89"/>
      <c r="O1839" s="125" t="e">
        <f>ROUND(
 ((IF(OR(R1839="",R1839&lt;=0),20,R1839)/20)
  *(L1839/15))
 /(IFERROR(IF(H1839&gt;0,H1839,15),15)/15)
 *100,0)</f>
        <v>#REF!</v>
      </c>
      <c r="P1839" s="125" t="e">
        <f>ROUND(((R1839/20)*(L1839/15)*(S1839/15)*(1+W1839/200))/(H1839/15)*100,0)</f>
        <v>#REF!</v>
      </c>
      <c r="Q1839" s="147" t="e">
        <f>T20D35746[[#This Row],[スコア⑤]]/T20D35746[[#This Row],[スコア③]]</f>
        <v>#REF!</v>
      </c>
      <c r="R1839" s="76" t="e">
        <f>#REF!+#REF!</f>
        <v>#REF!</v>
      </c>
      <c r="W1839" s="109" t="e">
        <f>(T20D35746[[#This Row],[現金及び預金（億）]]-T20D35746[[#This Row],[負債（億）]])/T20D35746[[#This Row],[総資産]]*100</f>
        <v>#DIV/0!</v>
      </c>
    </row>
    <row r="1840" spans="3:23" x14ac:dyDescent="0.25">
      <c r="C1840" s="71" t="str">
        <f>IFERROR(_xll.RssMarket($A1840,"市場部名称"),"")</f>
        <v/>
      </c>
      <c r="D1840" s="55"/>
      <c r="E1840" s="55" t="str">
        <f>IFERROR(_xll.RssMarket($A1840,"前日比"),"")</f>
        <v/>
      </c>
      <c r="F1840" s="75" t="str">
        <f>IFERROR(_xll.RssMarket($A1840,"時価総額"),"")</f>
        <v/>
      </c>
      <c r="G1840" s="75" t="e">
        <f>T20D35746[[#This Row],[時価総額]]/T20D35746[[#This Row],[現在値]]</f>
        <v>#VALUE!</v>
      </c>
      <c r="H1840" s="20"/>
      <c r="I1840" s="38"/>
      <c r="J1840" s="20"/>
      <c r="K1840" s="33"/>
      <c r="N1840" s="89"/>
      <c r="O1840" s="125" t="e">
        <f>ROUND(
 ((IF(OR(R1840="",R1840&lt;=0),20,R1840)/20)
  *(L1840/15))
 /(IFERROR(IF(H1840&gt;0,H1840,15),15)/15)
 *100,0)</f>
        <v>#REF!</v>
      </c>
      <c r="P1840" s="125" t="e">
        <f>ROUND(((R1840/20)*(L1840/15)*(S1840/15)*(1+W1840/200))/(H1840/15)*100,0)</f>
        <v>#REF!</v>
      </c>
      <c r="Q1840" s="147" t="e">
        <f>T20D35746[[#This Row],[スコア⑤]]/T20D35746[[#This Row],[スコア③]]</f>
        <v>#REF!</v>
      </c>
      <c r="R1840" s="76" t="e">
        <f>#REF!+#REF!</f>
        <v>#REF!</v>
      </c>
      <c r="W1840" s="109" t="e">
        <f>(T20D35746[[#This Row],[現金及び預金（億）]]-T20D35746[[#This Row],[負債（億）]])/T20D35746[[#This Row],[総資産]]*100</f>
        <v>#DIV/0!</v>
      </c>
    </row>
    <row r="1841" spans="3:23" x14ac:dyDescent="0.25">
      <c r="C1841" s="71" t="str">
        <f>IFERROR(_xll.RssMarket($A1841,"市場部名称"),"")</f>
        <v/>
      </c>
      <c r="D1841" s="55"/>
      <c r="E1841" s="55" t="str">
        <f>IFERROR(_xll.RssMarket($A1841,"前日比"),"")</f>
        <v/>
      </c>
      <c r="F1841" s="75" t="str">
        <f>IFERROR(_xll.RssMarket($A1841,"時価総額"),"")</f>
        <v/>
      </c>
      <c r="G1841" s="75" t="e">
        <f>T20D35746[[#This Row],[時価総額]]/T20D35746[[#This Row],[現在値]]</f>
        <v>#VALUE!</v>
      </c>
      <c r="H1841" s="20"/>
      <c r="I1841" s="38"/>
      <c r="J1841" s="20"/>
      <c r="K1841" s="33"/>
      <c r="N1841" s="89"/>
      <c r="O1841" s="125" t="e">
        <f>ROUND(
 ((IF(OR(R1841="",R1841&lt;=0),20,R1841)/20)
  *(L1841/15))
 /(IFERROR(IF(H1841&gt;0,H1841,15),15)/15)
 *100,0)</f>
        <v>#REF!</v>
      </c>
      <c r="P1841" s="125" t="e">
        <f>ROUND(((R1841/20)*(L1841/15)*(S1841/15)*(1+W1841/200))/(H1841/15)*100,0)</f>
        <v>#REF!</v>
      </c>
      <c r="Q1841" s="147" t="e">
        <f>T20D35746[[#This Row],[スコア⑤]]/T20D35746[[#This Row],[スコア③]]</f>
        <v>#REF!</v>
      </c>
      <c r="R1841" s="76" t="e">
        <f>#REF!+#REF!</f>
        <v>#REF!</v>
      </c>
      <c r="W1841" s="109" t="e">
        <f>(T20D35746[[#This Row],[現金及び預金（億）]]-T20D35746[[#This Row],[負債（億）]])/T20D35746[[#This Row],[総資産]]*100</f>
        <v>#DIV/0!</v>
      </c>
    </row>
    <row r="1842" spans="3:23" x14ac:dyDescent="0.25">
      <c r="C1842" s="71" t="str">
        <f>IFERROR(_xll.RssMarket($A1842,"市場部名称"),"")</f>
        <v/>
      </c>
      <c r="D1842" s="55"/>
      <c r="E1842" s="55" t="str">
        <f>IFERROR(_xll.RssMarket($A1842,"前日比"),"")</f>
        <v/>
      </c>
      <c r="F1842" s="75" t="str">
        <f>IFERROR(_xll.RssMarket($A1842,"時価総額"),"")</f>
        <v/>
      </c>
      <c r="G1842" s="75" t="e">
        <f>T20D35746[[#This Row],[時価総額]]/T20D35746[[#This Row],[現在値]]</f>
        <v>#VALUE!</v>
      </c>
      <c r="H1842" s="20"/>
      <c r="I1842" s="38"/>
      <c r="J1842" s="20"/>
      <c r="K1842" s="33"/>
      <c r="N1842" s="89"/>
      <c r="O1842" s="125" t="e">
        <f>ROUND(
 ((IF(OR(R1842="",R1842&lt;=0),20,R1842)/20)
  *(L1842/15))
 /(IFERROR(IF(H1842&gt;0,H1842,15),15)/15)
 *100,0)</f>
        <v>#REF!</v>
      </c>
      <c r="P1842" s="125" t="e">
        <f>ROUND(((R1842/20)*(L1842/15)*(S1842/15)*(1+W1842/200))/(H1842/15)*100,0)</f>
        <v>#REF!</v>
      </c>
      <c r="Q1842" s="147" t="e">
        <f>T20D35746[[#This Row],[スコア⑤]]/T20D35746[[#This Row],[スコア③]]</f>
        <v>#REF!</v>
      </c>
      <c r="R1842" s="76" t="e">
        <f>#REF!+#REF!</f>
        <v>#REF!</v>
      </c>
      <c r="W1842" s="109" t="e">
        <f>(T20D35746[[#This Row],[現金及び預金（億）]]-T20D35746[[#This Row],[負債（億）]])/T20D35746[[#This Row],[総資産]]*100</f>
        <v>#DIV/0!</v>
      </c>
    </row>
    <row r="1843" spans="3:23" x14ac:dyDescent="0.25">
      <c r="C1843" s="71" t="str">
        <f>IFERROR(_xll.RssMarket($A1843,"市場部名称"),"")</f>
        <v/>
      </c>
      <c r="D1843" s="55"/>
      <c r="E1843" s="55" t="str">
        <f>IFERROR(_xll.RssMarket($A1843,"前日比"),"")</f>
        <v/>
      </c>
      <c r="F1843" s="75" t="str">
        <f>IFERROR(_xll.RssMarket($A1843,"時価総額"),"")</f>
        <v/>
      </c>
      <c r="G1843" s="75" t="e">
        <f>T20D35746[[#This Row],[時価総額]]/T20D35746[[#This Row],[現在値]]</f>
        <v>#VALUE!</v>
      </c>
      <c r="H1843" s="20"/>
      <c r="I1843" s="38"/>
      <c r="J1843" s="20"/>
      <c r="K1843" s="33"/>
      <c r="N1843" s="89"/>
      <c r="O1843" s="125" t="e">
        <f>ROUND(
 ((IF(OR(R1843="",R1843&lt;=0),20,R1843)/20)
  *(L1843/15))
 /(IFERROR(IF(H1843&gt;0,H1843,15),15)/15)
 *100,0)</f>
        <v>#REF!</v>
      </c>
      <c r="P1843" s="125" t="e">
        <f>ROUND(((R1843/20)*(L1843/15)*(S1843/15)*(1+W1843/200))/(H1843/15)*100,0)</f>
        <v>#REF!</v>
      </c>
      <c r="Q1843" s="147" t="e">
        <f>T20D35746[[#This Row],[スコア⑤]]/T20D35746[[#This Row],[スコア③]]</f>
        <v>#REF!</v>
      </c>
      <c r="R1843" s="76" t="e">
        <f>#REF!+#REF!</f>
        <v>#REF!</v>
      </c>
      <c r="W1843" s="109" t="e">
        <f>(T20D35746[[#This Row],[現金及び預金（億）]]-T20D35746[[#This Row],[負債（億）]])/T20D35746[[#This Row],[総資産]]*100</f>
        <v>#DIV/0!</v>
      </c>
    </row>
    <row r="1844" spans="3:23" x14ac:dyDescent="0.25">
      <c r="C1844" s="71" t="str">
        <f>IFERROR(_xll.RssMarket($A1844,"市場部名称"),"")</f>
        <v/>
      </c>
      <c r="D1844" s="55"/>
      <c r="E1844" s="55" t="str">
        <f>IFERROR(_xll.RssMarket($A1844,"前日比"),"")</f>
        <v/>
      </c>
      <c r="F1844" s="75" t="str">
        <f>IFERROR(_xll.RssMarket($A1844,"時価総額"),"")</f>
        <v/>
      </c>
      <c r="G1844" s="75" t="e">
        <f>T20D35746[[#This Row],[時価総額]]/T20D35746[[#This Row],[現在値]]</f>
        <v>#VALUE!</v>
      </c>
      <c r="H1844" s="20"/>
      <c r="I1844" s="38"/>
      <c r="J1844" s="20"/>
      <c r="K1844" s="33"/>
      <c r="N1844" s="89"/>
      <c r="O1844" s="125" t="e">
        <f>ROUND(
 ((IF(OR(R1844="",R1844&lt;=0),20,R1844)/20)
  *(L1844/15))
 /(IFERROR(IF(H1844&gt;0,H1844,15),15)/15)
 *100,0)</f>
        <v>#REF!</v>
      </c>
      <c r="P1844" s="125" t="e">
        <f>ROUND(((R1844/20)*(L1844/15)*(S1844/15)*(1+W1844/200))/(H1844/15)*100,0)</f>
        <v>#REF!</v>
      </c>
      <c r="Q1844" s="147" t="e">
        <f>T20D35746[[#This Row],[スコア⑤]]/T20D35746[[#This Row],[スコア③]]</f>
        <v>#REF!</v>
      </c>
      <c r="R1844" s="76" t="e">
        <f>#REF!+#REF!</f>
        <v>#REF!</v>
      </c>
      <c r="W1844" s="109" t="e">
        <f>(T20D35746[[#This Row],[現金及び預金（億）]]-T20D35746[[#This Row],[負債（億）]])/T20D35746[[#This Row],[総資産]]*100</f>
        <v>#DIV/0!</v>
      </c>
    </row>
    <row r="1845" spans="3:23" x14ac:dyDescent="0.25">
      <c r="C1845" s="71" t="str">
        <f>IFERROR(_xll.RssMarket($A1845,"市場部名称"),"")</f>
        <v/>
      </c>
      <c r="D1845" s="55"/>
      <c r="E1845" s="55" t="str">
        <f>IFERROR(_xll.RssMarket($A1845,"前日比"),"")</f>
        <v/>
      </c>
      <c r="F1845" s="75" t="str">
        <f>IFERROR(_xll.RssMarket($A1845,"時価総額"),"")</f>
        <v/>
      </c>
      <c r="G1845" s="75" t="e">
        <f>T20D35746[[#This Row],[時価総額]]/T20D35746[[#This Row],[現在値]]</f>
        <v>#VALUE!</v>
      </c>
      <c r="H1845" s="20"/>
      <c r="I1845" s="38"/>
      <c r="J1845" s="20"/>
      <c r="K1845" s="33"/>
      <c r="N1845" s="89"/>
      <c r="O1845" s="125" t="e">
        <f>ROUND(
 ((IF(OR(R1845="",R1845&lt;=0),20,R1845)/20)
  *(L1845/15))
 /(IFERROR(IF(H1845&gt;0,H1845,15),15)/15)
 *100,0)</f>
        <v>#REF!</v>
      </c>
      <c r="P1845" s="125" t="e">
        <f>ROUND(((R1845/20)*(L1845/15)*(S1845/15)*(1+W1845/200))/(H1845/15)*100,0)</f>
        <v>#REF!</v>
      </c>
      <c r="Q1845" s="147" t="e">
        <f>T20D35746[[#This Row],[スコア⑤]]/T20D35746[[#This Row],[スコア③]]</f>
        <v>#REF!</v>
      </c>
      <c r="R1845" s="76" t="e">
        <f>#REF!+#REF!</f>
        <v>#REF!</v>
      </c>
      <c r="W1845" s="109" t="e">
        <f>(T20D35746[[#This Row],[現金及び預金（億）]]-T20D35746[[#This Row],[負債（億）]])/T20D35746[[#This Row],[総資産]]*100</f>
        <v>#DIV/0!</v>
      </c>
    </row>
    <row r="1846" spans="3:23" x14ac:dyDescent="0.25">
      <c r="C1846" s="71" t="str">
        <f>IFERROR(_xll.RssMarket($A1846,"市場部名称"),"")</f>
        <v/>
      </c>
      <c r="D1846" s="55"/>
      <c r="E1846" s="55" t="str">
        <f>IFERROR(_xll.RssMarket($A1846,"前日比"),"")</f>
        <v/>
      </c>
      <c r="F1846" s="75" t="str">
        <f>IFERROR(_xll.RssMarket($A1846,"時価総額"),"")</f>
        <v/>
      </c>
      <c r="G1846" s="75" t="e">
        <f>T20D35746[[#This Row],[時価総額]]/T20D35746[[#This Row],[現在値]]</f>
        <v>#VALUE!</v>
      </c>
      <c r="H1846" s="20"/>
      <c r="I1846" s="38"/>
      <c r="J1846" s="20"/>
      <c r="K1846" s="33"/>
      <c r="N1846" s="89"/>
      <c r="O1846" s="125" t="e">
        <f>ROUND(
 ((IF(OR(R1846="",R1846&lt;=0),20,R1846)/20)
  *(L1846/15))
 /(IFERROR(IF(H1846&gt;0,H1846,15),15)/15)
 *100,0)</f>
        <v>#REF!</v>
      </c>
      <c r="P1846" s="125" t="e">
        <f>ROUND(((R1846/20)*(L1846/15)*(S1846/15)*(1+W1846/200))/(H1846/15)*100,0)</f>
        <v>#REF!</v>
      </c>
      <c r="Q1846" s="147" t="e">
        <f>T20D35746[[#This Row],[スコア⑤]]/T20D35746[[#This Row],[スコア③]]</f>
        <v>#REF!</v>
      </c>
      <c r="R1846" s="76" t="e">
        <f>#REF!+#REF!</f>
        <v>#REF!</v>
      </c>
      <c r="W1846" s="109" t="e">
        <f>(T20D35746[[#This Row],[現金及び預金（億）]]-T20D35746[[#This Row],[負債（億）]])/T20D35746[[#This Row],[総資産]]*100</f>
        <v>#DIV/0!</v>
      </c>
    </row>
    <row r="1847" spans="3:23" x14ac:dyDescent="0.25">
      <c r="C1847" s="71" t="str">
        <f>IFERROR(_xll.RssMarket($A1847,"市場部名称"),"")</f>
        <v/>
      </c>
      <c r="D1847" s="55"/>
      <c r="E1847" s="55" t="str">
        <f>IFERROR(_xll.RssMarket($A1847,"前日比"),"")</f>
        <v/>
      </c>
      <c r="F1847" s="75" t="str">
        <f>IFERROR(_xll.RssMarket($A1847,"時価総額"),"")</f>
        <v/>
      </c>
      <c r="G1847" s="75" t="e">
        <f>T20D35746[[#This Row],[時価総額]]/T20D35746[[#This Row],[現在値]]</f>
        <v>#VALUE!</v>
      </c>
      <c r="H1847" s="20"/>
      <c r="I1847" s="38"/>
      <c r="J1847" s="20"/>
      <c r="K1847" s="33"/>
      <c r="N1847" s="89"/>
      <c r="O1847" s="125" t="e">
        <f>ROUND(
 ((IF(OR(R1847="",R1847&lt;=0),20,R1847)/20)
  *(L1847/15))
 /(IFERROR(IF(H1847&gt;0,H1847,15),15)/15)
 *100,0)</f>
        <v>#REF!</v>
      </c>
      <c r="P1847" s="125" t="e">
        <f>ROUND(((R1847/20)*(L1847/15)*(S1847/15)*(1+W1847/200))/(H1847/15)*100,0)</f>
        <v>#REF!</v>
      </c>
      <c r="Q1847" s="147" t="e">
        <f>T20D35746[[#This Row],[スコア⑤]]/T20D35746[[#This Row],[スコア③]]</f>
        <v>#REF!</v>
      </c>
      <c r="R1847" s="76" t="e">
        <f>#REF!+#REF!</f>
        <v>#REF!</v>
      </c>
      <c r="W1847" s="109" t="e">
        <f>(T20D35746[[#This Row],[現金及び預金（億）]]-T20D35746[[#This Row],[負債（億）]])/T20D35746[[#This Row],[総資産]]*100</f>
        <v>#DIV/0!</v>
      </c>
    </row>
    <row r="1848" spans="3:23" x14ac:dyDescent="0.25">
      <c r="C1848" s="71" t="str">
        <f>IFERROR(_xll.RssMarket($A1848,"市場部名称"),"")</f>
        <v/>
      </c>
      <c r="D1848" s="55"/>
      <c r="E1848" s="55" t="str">
        <f>IFERROR(_xll.RssMarket($A1848,"前日比"),"")</f>
        <v/>
      </c>
      <c r="F1848" s="75" t="str">
        <f>IFERROR(_xll.RssMarket($A1848,"時価総額"),"")</f>
        <v/>
      </c>
      <c r="G1848" s="75" t="e">
        <f>T20D35746[[#This Row],[時価総額]]/T20D35746[[#This Row],[現在値]]</f>
        <v>#VALUE!</v>
      </c>
      <c r="H1848" s="20"/>
      <c r="I1848" s="38"/>
      <c r="J1848" s="20"/>
      <c r="K1848" s="33"/>
      <c r="N1848" s="89"/>
      <c r="O1848" s="125" t="e">
        <f>ROUND(
 ((IF(OR(R1848="",R1848&lt;=0),20,R1848)/20)
  *(L1848/15))
 /(IFERROR(IF(H1848&gt;0,H1848,15),15)/15)
 *100,0)</f>
        <v>#REF!</v>
      </c>
      <c r="P1848" s="125" t="e">
        <f>ROUND(((R1848/20)*(L1848/15)*(S1848/15)*(1+W1848/200))/(H1848/15)*100,0)</f>
        <v>#REF!</v>
      </c>
      <c r="Q1848" s="147" t="e">
        <f>T20D35746[[#This Row],[スコア⑤]]/T20D35746[[#This Row],[スコア③]]</f>
        <v>#REF!</v>
      </c>
      <c r="R1848" s="76" t="e">
        <f>#REF!+#REF!</f>
        <v>#REF!</v>
      </c>
      <c r="W1848" s="109" t="e">
        <f>(T20D35746[[#This Row],[現金及び預金（億）]]-T20D35746[[#This Row],[負債（億）]])/T20D35746[[#This Row],[総資産]]*100</f>
        <v>#DIV/0!</v>
      </c>
    </row>
    <row r="1849" spans="3:23" x14ac:dyDescent="0.25">
      <c r="C1849" s="71" t="str">
        <f>IFERROR(_xll.RssMarket($A1849,"市場部名称"),"")</f>
        <v/>
      </c>
      <c r="D1849" s="55"/>
      <c r="E1849" s="55" t="str">
        <f>IFERROR(_xll.RssMarket($A1849,"前日比"),"")</f>
        <v/>
      </c>
      <c r="F1849" s="75" t="str">
        <f>IFERROR(_xll.RssMarket($A1849,"時価総額"),"")</f>
        <v/>
      </c>
      <c r="G1849" s="75" t="e">
        <f>T20D35746[[#This Row],[時価総額]]/T20D35746[[#This Row],[現在値]]</f>
        <v>#VALUE!</v>
      </c>
      <c r="H1849" s="20"/>
      <c r="I1849" s="38"/>
      <c r="J1849" s="20"/>
      <c r="K1849" s="33"/>
      <c r="N1849" s="89"/>
      <c r="O1849" s="125" t="e">
        <f>ROUND(
 ((IF(OR(R1849="",R1849&lt;=0),20,R1849)/20)
  *(L1849/15))
 /(IFERROR(IF(H1849&gt;0,H1849,15),15)/15)
 *100,0)</f>
        <v>#REF!</v>
      </c>
      <c r="P1849" s="125" t="e">
        <f>ROUND(((R1849/20)*(L1849/15)*(S1849/15)*(1+W1849/200))/(H1849/15)*100,0)</f>
        <v>#REF!</v>
      </c>
      <c r="Q1849" s="147" t="e">
        <f>T20D35746[[#This Row],[スコア⑤]]/T20D35746[[#This Row],[スコア③]]</f>
        <v>#REF!</v>
      </c>
      <c r="R1849" s="76" t="e">
        <f>#REF!+#REF!</f>
        <v>#REF!</v>
      </c>
      <c r="W1849" s="109" t="e">
        <f>(T20D35746[[#This Row],[現金及び預金（億）]]-T20D35746[[#This Row],[負債（億）]])/T20D35746[[#This Row],[総資産]]*100</f>
        <v>#DIV/0!</v>
      </c>
    </row>
    <row r="1850" spans="3:23" x14ac:dyDescent="0.25">
      <c r="C1850" s="71" t="str">
        <f>IFERROR(_xll.RssMarket($A1850,"市場部名称"),"")</f>
        <v/>
      </c>
      <c r="D1850" s="55"/>
      <c r="E1850" s="55" t="str">
        <f>IFERROR(_xll.RssMarket($A1850,"前日比"),"")</f>
        <v/>
      </c>
      <c r="F1850" s="75" t="str">
        <f>IFERROR(_xll.RssMarket($A1850,"時価総額"),"")</f>
        <v/>
      </c>
      <c r="G1850" s="75" t="e">
        <f>T20D35746[[#This Row],[時価総額]]/T20D35746[[#This Row],[現在値]]</f>
        <v>#VALUE!</v>
      </c>
      <c r="H1850" s="20"/>
      <c r="I1850" s="38"/>
      <c r="J1850" s="20"/>
      <c r="K1850" s="33"/>
      <c r="N1850" s="89"/>
      <c r="O1850" s="125" t="e">
        <f>ROUND(
 ((IF(OR(R1850="",R1850&lt;=0),20,R1850)/20)
  *(L1850/15))
 /(IFERROR(IF(H1850&gt;0,H1850,15),15)/15)
 *100,0)</f>
        <v>#REF!</v>
      </c>
      <c r="P1850" s="125" t="e">
        <f>ROUND(((R1850/20)*(L1850/15)*(S1850/15)*(1+W1850/200))/(H1850/15)*100,0)</f>
        <v>#REF!</v>
      </c>
      <c r="Q1850" s="147" t="e">
        <f>T20D35746[[#This Row],[スコア⑤]]/T20D35746[[#This Row],[スコア③]]</f>
        <v>#REF!</v>
      </c>
      <c r="R1850" s="76" t="e">
        <f>#REF!+#REF!</f>
        <v>#REF!</v>
      </c>
      <c r="W1850" s="109" t="e">
        <f>(T20D35746[[#This Row],[現金及び預金（億）]]-T20D35746[[#This Row],[負債（億）]])/T20D35746[[#This Row],[総資産]]*100</f>
        <v>#DIV/0!</v>
      </c>
    </row>
    <row r="1851" spans="3:23" x14ac:dyDescent="0.25">
      <c r="C1851" s="71" t="str">
        <f>IFERROR(_xll.RssMarket($A1851,"市場部名称"),"")</f>
        <v/>
      </c>
      <c r="D1851" s="55"/>
      <c r="E1851" s="55" t="str">
        <f>IFERROR(_xll.RssMarket($A1851,"前日比"),"")</f>
        <v/>
      </c>
      <c r="F1851" s="75" t="str">
        <f>IFERROR(_xll.RssMarket($A1851,"時価総額"),"")</f>
        <v/>
      </c>
      <c r="G1851" s="75" t="e">
        <f>T20D35746[[#This Row],[時価総額]]/T20D35746[[#This Row],[現在値]]</f>
        <v>#VALUE!</v>
      </c>
      <c r="H1851" s="20"/>
      <c r="I1851" s="38"/>
      <c r="J1851" s="20"/>
      <c r="K1851" s="33"/>
      <c r="N1851" s="89"/>
      <c r="O1851" s="125" t="e">
        <f>ROUND(
 ((IF(OR(R1851="",R1851&lt;=0),20,R1851)/20)
  *(L1851/15))
 /(IFERROR(IF(H1851&gt;0,H1851,15),15)/15)
 *100,0)</f>
        <v>#REF!</v>
      </c>
      <c r="P1851" s="125" t="e">
        <f>ROUND(((R1851/20)*(L1851/15)*(S1851/15)*(1+W1851/200))/(H1851/15)*100,0)</f>
        <v>#REF!</v>
      </c>
      <c r="Q1851" s="147" t="e">
        <f>T20D35746[[#This Row],[スコア⑤]]/T20D35746[[#This Row],[スコア③]]</f>
        <v>#REF!</v>
      </c>
      <c r="R1851" s="76" t="e">
        <f>#REF!+#REF!</f>
        <v>#REF!</v>
      </c>
      <c r="W1851" s="109" t="e">
        <f>(T20D35746[[#This Row],[現金及び預金（億）]]-T20D35746[[#This Row],[負債（億）]])/T20D35746[[#This Row],[総資産]]*100</f>
        <v>#DIV/0!</v>
      </c>
    </row>
    <row r="1852" spans="3:23" x14ac:dyDescent="0.25">
      <c r="C1852" s="71" t="str">
        <f>IFERROR(_xll.RssMarket($A1852,"市場部名称"),"")</f>
        <v/>
      </c>
      <c r="D1852" s="55"/>
      <c r="E1852" s="55" t="str">
        <f>IFERROR(_xll.RssMarket($A1852,"前日比"),"")</f>
        <v/>
      </c>
      <c r="F1852" s="75" t="str">
        <f>IFERROR(_xll.RssMarket($A1852,"時価総額"),"")</f>
        <v/>
      </c>
      <c r="G1852" s="75" t="e">
        <f>T20D35746[[#This Row],[時価総額]]/T20D35746[[#This Row],[現在値]]</f>
        <v>#VALUE!</v>
      </c>
      <c r="H1852" s="20"/>
      <c r="I1852" s="38"/>
      <c r="J1852" s="20"/>
      <c r="K1852" s="33"/>
      <c r="N1852" s="89"/>
      <c r="O1852" s="125" t="e">
        <f>ROUND(
 ((IF(OR(R1852="",R1852&lt;=0),20,R1852)/20)
  *(L1852/15))
 /(IFERROR(IF(H1852&gt;0,H1852,15),15)/15)
 *100,0)</f>
        <v>#REF!</v>
      </c>
      <c r="P1852" s="125" t="e">
        <f>ROUND(((R1852/20)*(L1852/15)*(S1852/15)*(1+W1852/200))/(H1852/15)*100,0)</f>
        <v>#REF!</v>
      </c>
      <c r="Q1852" s="147" t="e">
        <f>T20D35746[[#This Row],[スコア⑤]]/T20D35746[[#This Row],[スコア③]]</f>
        <v>#REF!</v>
      </c>
      <c r="R1852" s="76" t="e">
        <f>#REF!+#REF!</f>
        <v>#REF!</v>
      </c>
      <c r="W1852" s="109" t="e">
        <f>(T20D35746[[#This Row],[現金及び預金（億）]]-T20D35746[[#This Row],[負債（億）]])/T20D35746[[#This Row],[総資産]]*100</f>
        <v>#DIV/0!</v>
      </c>
    </row>
    <row r="1853" spans="3:23" x14ac:dyDescent="0.25">
      <c r="C1853" s="71" t="str">
        <f>IFERROR(_xll.RssMarket($A1853,"市場部名称"),"")</f>
        <v/>
      </c>
      <c r="D1853" s="55"/>
      <c r="E1853" s="55" t="str">
        <f>IFERROR(_xll.RssMarket($A1853,"前日比"),"")</f>
        <v/>
      </c>
      <c r="F1853" s="75" t="str">
        <f>IFERROR(_xll.RssMarket($A1853,"時価総額"),"")</f>
        <v/>
      </c>
      <c r="G1853" s="75" t="e">
        <f>T20D35746[[#This Row],[時価総額]]/T20D35746[[#This Row],[現在値]]</f>
        <v>#VALUE!</v>
      </c>
      <c r="H1853" s="20"/>
      <c r="I1853" s="38"/>
      <c r="J1853" s="20"/>
      <c r="K1853" s="33"/>
      <c r="N1853" s="89"/>
      <c r="O1853" s="125" t="e">
        <f>ROUND(
 ((IF(OR(R1853="",R1853&lt;=0),20,R1853)/20)
  *(L1853/15))
 /(IFERROR(IF(H1853&gt;0,H1853,15),15)/15)
 *100,0)</f>
        <v>#REF!</v>
      </c>
      <c r="P1853" s="125" t="e">
        <f>ROUND(((R1853/20)*(L1853/15)*(S1853/15)*(1+W1853/200))/(H1853/15)*100,0)</f>
        <v>#REF!</v>
      </c>
      <c r="Q1853" s="147" t="e">
        <f>T20D35746[[#This Row],[スコア⑤]]/T20D35746[[#This Row],[スコア③]]</f>
        <v>#REF!</v>
      </c>
      <c r="R1853" s="76" t="e">
        <f>#REF!+#REF!</f>
        <v>#REF!</v>
      </c>
      <c r="W1853" s="109" t="e">
        <f>(T20D35746[[#This Row],[現金及び預金（億）]]-T20D35746[[#This Row],[負債（億）]])/T20D35746[[#This Row],[総資産]]*100</f>
        <v>#DIV/0!</v>
      </c>
    </row>
    <row r="1854" spans="3:23" x14ac:dyDescent="0.25">
      <c r="C1854" s="71" t="str">
        <f>IFERROR(_xll.RssMarket($A1854,"市場部名称"),"")</f>
        <v/>
      </c>
      <c r="D1854" s="55"/>
      <c r="E1854" s="55" t="str">
        <f>IFERROR(_xll.RssMarket($A1854,"前日比"),"")</f>
        <v/>
      </c>
      <c r="F1854" s="75" t="str">
        <f>IFERROR(_xll.RssMarket($A1854,"時価総額"),"")</f>
        <v/>
      </c>
      <c r="G1854" s="75" t="e">
        <f>T20D35746[[#This Row],[時価総額]]/T20D35746[[#This Row],[現在値]]</f>
        <v>#VALUE!</v>
      </c>
      <c r="H1854" s="20"/>
      <c r="I1854" s="38"/>
      <c r="J1854" s="20"/>
      <c r="K1854" s="33"/>
      <c r="N1854" s="89"/>
      <c r="O1854" s="125" t="e">
        <f>ROUND(
 ((IF(OR(R1854="",R1854&lt;=0),20,R1854)/20)
  *(L1854/15))
 /(IFERROR(IF(H1854&gt;0,H1854,15),15)/15)
 *100,0)</f>
        <v>#REF!</v>
      </c>
      <c r="P1854" s="125" t="e">
        <f>ROUND(((R1854/20)*(L1854/15)*(S1854/15)*(1+W1854/200))/(H1854/15)*100,0)</f>
        <v>#REF!</v>
      </c>
      <c r="Q1854" s="147" t="e">
        <f>T20D35746[[#This Row],[スコア⑤]]/T20D35746[[#This Row],[スコア③]]</f>
        <v>#REF!</v>
      </c>
      <c r="R1854" s="76" t="e">
        <f>#REF!+#REF!</f>
        <v>#REF!</v>
      </c>
      <c r="W1854" s="109" t="e">
        <f>(T20D35746[[#This Row],[現金及び預金（億）]]-T20D35746[[#This Row],[負債（億）]])/T20D35746[[#This Row],[総資産]]*100</f>
        <v>#DIV/0!</v>
      </c>
    </row>
    <row r="1855" spans="3:23" x14ac:dyDescent="0.25">
      <c r="C1855" s="71" t="str">
        <f>IFERROR(_xll.RssMarket($A1855,"市場部名称"),"")</f>
        <v/>
      </c>
      <c r="D1855" s="55"/>
      <c r="E1855" s="55" t="str">
        <f>IFERROR(_xll.RssMarket($A1855,"前日比"),"")</f>
        <v/>
      </c>
      <c r="F1855" s="75" t="str">
        <f>IFERROR(_xll.RssMarket($A1855,"時価総額"),"")</f>
        <v/>
      </c>
      <c r="G1855" s="75" t="e">
        <f>T20D35746[[#This Row],[時価総額]]/T20D35746[[#This Row],[現在値]]</f>
        <v>#VALUE!</v>
      </c>
      <c r="H1855" s="20"/>
      <c r="I1855" s="38"/>
      <c r="J1855" s="20"/>
      <c r="K1855" s="33"/>
      <c r="N1855" s="89"/>
      <c r="O1855" s="125" t="e">
        <f>ROUND(
 ((IF(OR(R1855="",R1855&lt;=0),20,R1855)/20)
  *(L1855/15))
 /(IFERROR(IF(H1855&gt;0,H1855,15),15)/15)
 *100,0)</f>
        <v>#REF!</v>
      </c>
      <c r="P1855" s="125" t="e">
        <f>ROUND(((R1855/20)*(L1855/15)*(S1855/15)*(1+W1855/200))/(H1855/15)*100,0)</f>
        <v>#REF!</v>
      </c>
      <c r="Q1855" s="147" t="e">
        <f>T20D35746[[#This Row],[スコア⑤]]/T20D35746[[#This Row],[スコア③]]</f>
        <v>#REF!</v>
      </c>
      <c r="R1855" s="76" t="e">
        <f>#REF!+#REF!</f>
        <v>#REF!</v>
      </c>
      <c r="W1855" s="109" t="e">
        <f>(T20D35746[[#This Row],[現金及び預金（億）]]-T20D35746[[#This Row],[負債（億）]])/T20D35746[[#This Row],[総資産]]*100</f>
        <v>#DIV/0!</v>
      </c>
    </row>
    <row r="1856" spans="3:23" x14ac:dyDescent="0.25">
      <c r="C1856" s="71" t="str">
        <f>IFERROR(_xll.RssMarket($A1856,"市場部名称"),"")</f>
        <v/>
      </c>
      <c r="D1856" s="55"/>
      <c r="E1856" s="55" t="str">
        <f>IFERROR(_xll.RssMarket($A1856,"前日比"),"")</f>
        <v/>
      </c>
      <c r="F1856" s="75" t="str">
        <f>IFERROR(_xll.RssMarket($A1856,"時価総額"),"")</f>
        <v/>
      </c>
      <c r="G1856" s="75" t="e">
        <f>T20D35746[[#This Row],[時価総額]]/T20D35746[[#This Row],[現在値]]</f>
        <v>#VALUE!</v>
      </c>
      <c r="H1856" s="20"/>
      <c r="I1856" s="38"/>
      <c r="J1856" s="20"/>
      <c r="K1856" s="33"/>
      <c r="N1856" s="89"/>
      <c r="O1856" s="125" t="e">
        <f>ROUND(
 ((IF(OR(R1856="",R1856&lt;=0),20,R1856)/20)
  *(L1856/15))
 /(IFERROR(IF(H1856&gt;0,H1856,15),15)/15)
 *100,0)</f>
        <v>#REF!</v>
      </c>
      <c r="P1856" s="125" t="e">
        <f>ROUND(((R1856/20)*(L1856/15)*(S1856/15)*(1+W1856/200))/(H1856/15)*100,0)</f>
        <v>#REF!</v>
      </c>
      <c r="Q1856" s="147" t="e">
        <f>T20D35746[[#This Row],[スコア⑤]]/T20D35746[[#This Row],[スコア③]]</f>
        <v>#REF!</v>
      </c>
      <c r="R1856" s="76" t="e">
        <f>#REF!+#REF!</f>
        <v>#REF!</v>
      </c>
      <c r="W1856" s="109" t="e">
        <f>(T20D35746[[#This Row],[現金及び預金（億）]]-T20D35746[[#This Row],[負債（億）]])/T20D35746[[#This Row],[総資産]]*100</f>
        <v>#DIV/0!</v>
      </c>
    </row>
    <row r="1857" spans="3:23" x14ac:dyDescent="0.25">
      <c r="C1857" s="71" t="str">
        <f>IFERROR(_xll.RssMarket($A1857,"市場部名称"),"")</f>
        <v/>
      </c>
      <c r="D1857" s="55"/>
      <c r="E1857" s="55" t="str">
        <f>IFERROR(_xll.RssMarket($A1857,"前日比"),"")</f>
        <v/>
      </c>
      <c r="F1857" s="75" t="str">
        <f>IFERROR(_xll.RssMarket($A1857,"時価総額"),"")</f>
        <v/>
      </c>
      <c r="G1857" s="75" t="e">
        <f>T20D35746[[#This Row],[時価総額]]/T20D35746[[#This Row],[現在値]]</f>
        <v>#VALUE!</v>
      </c>
      <c r="H1857" s="20"/>
      <c r="I1857" s="38"/>
      <c r="J1857" s="20"/>
      <c r="K1857" s="33"/>
      <c r="N1857" s="89"/>
      <c r="O1857" s="125" t="e">
        <f>ROUND(
 ((IF(OR(R1857="",R1857&lt;=0),20,R1857)/20)
  *(L1857/15))
 /(IFERROR(IF(H1857&gt;0,H1857,15),15)/15)
 *100,0)</f>
        <v>#REF!</v>
      </c>
      <c r="P1857" s="125" t="e">
        <f>ROUND(((R1857/20)*(L1857/15)*(S1857/15)*(1+W1857/200))/(H1857/15)*100,0)</f>
        <v>#REF!</v>
      </c>
      <c r="Q1857" s="147" t="e">
        <f>T20D35746[[#This Row],[スコア⑤]]/T20D35746[[#This Row],[スコア③]]</f>
        <v>#REF!</v>
      </c>
      <c r="R1857" s="76" t="e">
        <f>#REF!+#REF!</f>
        <v>#REF!</v>
      </c>
      <c r="W1857" s="109" t="e">
        <f>(T20D35746[[#This Row],[現金及び預金（億）]]-T20D35746[[#This Row],[負債（億）]])/T20D35746[[#This Row],[総資産]]*100</f>
        <v>#DIV/0!</v>
      </c>
    </row>
    <row r="1858" spans="3:23" x14ac:dyDescent="0.25">
      <c r="C1858" s="71" t="str">
        <f>IFERROR(_xll.RssMarket($A1858,"市場部名称"),"")</f>
        <v/>
      </c>
      <c r="D1858" s="55"/>
      <c r="E1858" s="55" t="str">
        <f>IFERROR(_xll.RssMarket($A1858,"前日比"),"")</f>
        <v/>
      </c>
      <c r="F1858" s="75" t="str">
        <f>IFERROR(_xll.RssMarket($A1858,"時価総額"),"")</f>
        <v/>
      </c>
      <c r="G1858" s="75" t="e">
        <f>T20D35746[[#This Row],[時価総額]]/T20D35746[[#This Row],[現在値]]</f>
        <v>#VALUE!</v>
      </c>
      <c r="H1858" s="20"/>
      <c r="I1858" s="38"/>
      <c r="J1858" s="20"/>
      <c r="K1858" s="33"/>
      <c r="N1858" s="89"/>
      <c r="O1858" s="125" t="e">
        <f>ROUND(
 ((IF(OR(R1858="",R1858&lt;=0),20,R1858)/20)
  *(L1858/15))
 /(IFERROR(IF(H1858&gt;0,H1858,15),15)/15)
 *100,0)</f>
        <v>#REF!</v>
      </c>
      <c r="P1858" s="125" t="e">
        <f>ROUND(((R1858/20)*(L1858/15)*(S1858/15)*(1+W1858/200))/(H1858/15)*100,0)</f>
        <v>#REF!</v>
      </c>
      <c r="Q1858" s="147" t="e">
        <f>T20D35746[[#This Row],[スコア⑤]]/T20D35746[[#This Row],[スコア③]]</f>
        <v>#REF!</v>
      </c>
      <c r="R1858" s="76" t="e">
        <f>#REF!+#REF!</f>
        <v>#REF!</v>
      </c>
      <c r="W1858" s="109" t="e">
        <f>(T20D35746[[#This Row],[現金及び預金（億）]]-T20D35746[[#This Row],[負債（億）]])/T20D35746[[#This Row],[総資産]]*100</f>
        <v>#DIV/0!</v>
      </c>
    </row>
    <row r="1859" spans="3:23" x14ac:dyDescent="0.25">
      <c r="C1859" s="71" t="str">
        <f>IFERROR(_xll.RssMarket($A1859,"市場部名称"),"")</f>
        <v/>
      </c>
      <c r="D1859" s="55"/>
      <c r="E1859" s="55" t="str">
        <f>IFERROR(_xll.RssMarket($A1859,"前日比"),"")</f>
        <v/>
      </c>
      <c r="F1859" s="75" t="str">
        <f>IFERROR(_xll.RssMarket($A1859,"時価総額"),"")</f>
        <v/>
      </c>
      <c r="G1859" s="75" t="e">
        <f>T20D35746[[#This Row],[時価総額]]/T20D35746[[#This Row],[現在値]]</f>
        <v>#VALUE!</v>
      </c>
      <c r="H1859" s="20"/>
      <c r="I1859" s="38"/>
      <c r="J1859" s="20"/>
      <c r="K1859" s="33"/>
      <c r="N1859" s="89"/>
      <c r="O1859" s="125" t="e">
        <f>ROUND(
 ((IF(OR(R1859="",R1859&lt;=0),20,R1859)/20)
  *(L1859/15))
 /(IFERROR(IF(H1859&gt;0,H1859,15),15)/15)
 *100,0)</f>
        <v>#REF!</v>
      </c>
      <c r="P1859" s="125" t="e">
        <f>ROUND(((R1859/20)*(L1859/15)*(S1859/15)*(1+W1859/200))/(H1859/15)*100,0)</f>
        <v>#REF!</v>
      </c>
      <c r="Q1859" s="147" t="e">
        <f>T20D35746[[#This Row],[スコア⑤]]/T20D35746[[#This Row],[スコア③]]</f>
        <v>#REF!</v>
      </c>
      <c r="R1859" s="76" t="e">
        <f>#REF!+#REF!</f>
        <v>#REF!</v>
      </c>
      <c r="W1859" s="109" t="e">
        <f>(T20D35746[[#This Row],[現金及び預金（億）]]-T20D35746[[#This Row],[負債（億）]])/T20D35746[[#This Row],[総資産]]*100</f>
        <v>#DIV/0!</v>
      </c>
    </row>
    <row r="1860" spans="3:23" x14ac:dyDescent="0.25">
      <c r="C1860" s="71" t="str">
        <f>IFERROR(_xll.RssMarket($A1860,"市場部名称"),"")</f>
        <v/>
      </c>
      <c r="D1860" s="55"/>
      <c r="E1860" s="55" t="str">
        <f>IFERROR(_xll.RssMarket($A1860,"前日比"),"")</f>
        <v/>
      </c>
      <c r="F1860" s="75" t="str">
        <f>IFERROR(_xll.RssMarket($A1860,"時価総額"),"")</f>
        <v/>
      </c>
      <c r="G1860" s="75" t="e">
        <f>T20D35746[[#This Row],[時価総額]]/T20D35746[[#This Row],[現在値]]</f>
        <v>#VALUE!</v>
      </c>
      <c r="H1860" s="20"/>
      <c r="I1860" s="38"/>
      <c r="J1860" s="20"/>
      <c r="K1860" s="33"/>
      <c r="N1860" s="89"/>
      <c r="O1860" s="125" t="e">
        <f>ROUND(
 ((IF(OR(R1860="",R1860&lt;=0),20,R1860)/20)
  *(L1860/15))
 /(IFERROR(IF(H1860&gt;0,H1860,15),15)/15)
 *100,0)</f>
        <v>#REF!</v>
      </c>
      <c r="P1860" s="125" t="e">
        <f>ROUND(((R1860/20)*(L1860/15)*(S1860/15)*(1+W1860/200))/(H1860/15)*100,0)</f>
        <v>#REF!</v>
      </c>
      <c r="Q1860" s="147" t="e">
        <f>T20D35746[[#This Row],[スコア⑤]]/T20D35746[[#This Row],[スコア③]]</f>
        <v>#REF!</v>
      </c>
      <c r="R1860" s="76" t="e">
        <f>#REF!+#REF!</f>
        <v>#REF!</v>
      </c>
      <c r="W1860" s="109" t="e">
        <f>(T20D35746[[#This Row],[現金及び預金（億）]]-T20D35746[[#This Row],[負債（億）]])/T20D35746[[#This Row],[総資産]]*100</f>
        <v>#DIV/0!</v>
      </c>
    </row>
    <row r="1861" spans="3:23" x14ac:dyDescent="0.25">
      <c r="C1861" s="71" t="str">
        <f>IFERROR(_xll.RssMarket($A1861,"市場部名称"),"")</f>
        <v/>
      </c>
      <c r="D1861" s="55"/>
      <c r="E1861" s="55" t="str">
        <f>IFERROR(_xll.RssMarket($A1861,"前日比"),"")</f>
        <v/>
      </c>
      <c r="F1861" s="75" t="str">
        <f>IFERROR(_xll.RssMarket($A1861,"時価総額"),"")</f>
        <v/>
      </c>
      <c r="G1861" s="75" t="e">
        <f>T20D35746[[#This Row],[時価総額]]/T20D35746[[#This Row],[現在値]]</f>
        <v>#VALUE!</v>
      </c>
      <c r="H1861" s="20"/>
      <c r="I1861" s="38"/>
      <c r="J1861" s="20"/>
      <c r="K1861" s="33"/>
      <c r="N1861" s="89"/>
      <c r="O1861" s="125" t="e">
        <f>ROUND(
 ((IF(OR(R1861="",R1861&lt;=0),20,R1861)/20)
  *(L1861/15))
 /(IFERROR(IF(H1861&gt;0,H1861,15),15)/15)
 *100,0)</f>
        <v>#REF!</v>
      </c>
      <c r="P1861" s="125" t="e">
        <f>ROUND(((R1861/20)*(L1861/15)*(S1861/15)*(1+W1861/200))/(H1861/15)*100,0)</f>
        <v>#REF!</v>
      </c>
      <c r="Q1861" s="147" t="e">
        <f>T20D35746[[#This Row],[スコア⑤]]/T20D35746[[#This Row],[スコア③]]</f>
        <v>#REF!</v>
      </c>
      <c r="R1861" s="76" t="e">
        <f>#REF!+#REF!</f>
        <v>#REF!</v>
      </c>
      <c r="W1861" s="109" t="e">
        <f>(T20D35746[[#This Row],[現金及び預金（億）]]-T20D35746[[#This Row],[負債（億）]])/T20D35746[[#This Row],[総資産]]*100</f>
        <v>#DIV/0!</v>
      </c>
    </row>
    <row r="1862" spans="3:23" x14ac:dyDescent="0.25">
      <c r="C1862" s="71" t="str">
        <f>IFERROR(_xll.RssMarket($A1862,"市場部名称"),"")</f>
        <v/>
      </c>
      <c r="D1862" s="55"/>
      <c r="E1862" s="55" t="str">
        <f>IFERROR(_xll.RssMarket($A1862,"前日比"),"")</f>
        <v/>
      </c>
      <c r="F1862" s="75" t="str">
        <f>IFERROR(_xll.RssMarket($A1862,"時価総額"),"")</f>
        <v/>
      </c>
      <c r="G1862" s="75" t="e">
        <f>T20D35746[[#This Row],[時価総額]]/T20D35746[[#This Row],[現在値]]</f>
        <v>#VALUE!</v>
      </c>
      <c r="H1862" s="20"/>
      <c r="I1862" s="38"/>
      <c r="J1862" s="20"/>
      <c r="K1862" s="33"/>
      <c r="N1862" s="89"/>
      <c r="O1862" s="125" t="e">
        <f>ROUND(
 ((IF(OR(R1862="",R1862&lt;=0),20,R1862)/20)
  *(L1862/15))
 /(IFERROR(IF(H1862&gt;0,H1862,15),15)/15)
 *100,0)</f>
        <v>#REF!</v>
      </c>
      <c r="P1862" s="125" t="e">
        <f>ROUND(((R1862/20)*(L1862/15)*(S1862/15)*(1+W1862/200))/(H1862/15)*100,0)</f>
        <v>#REF!</v>
      </c>
      <c r="Q1862" s="147" t="e">
        <f>T20D35746[[#This Row],[スコア⑤]]/T20D35746[[#This Row],[スコア③]]</f>
        <v>#REF!</v>
      </c>
      <c r="R1862" s="76" t="e">
        <f>#REF!+#REF!</f>
        <v>#REF!</v>
      </c>
      <c r="W1862" s="109" t="e">
        <f>(T20D35746[[#This Row],[現金及び預金（億）]]-T20D35746[[#This Row],[負債（億）]])/T20D35746[[#This Row],[総資産]]*100</f>
        <v>#DIV/0!</v>
      </c>
    </row>
    <row r="1863" spans="3:23" x14ac:dyDescent="0.25">
      <c r="C1863" s="71" t="str">
        <f>IFERROR(_xll.RssMarket($A1863,"市場部名称"),"")</f>
        <v/>
      </c>
      <c r="D1863" s="55"/>
      <c r="E1863" s="55" t="str">
        <f>IFERROR(_xll.RssMarket($A1863,"前日比"),"")</f>
        <v/>
      </c>
      <c r="F1863" s="75" t="str">
        <f>IFERROR(_xll.RssMarket($A1863,"時価総額"),"")</f>
        <v/>
      </c>
      <c r="G1863" s="75" t="e">
        <f>T20D35746[[#This Row],[時価総額]]/T20D35746[[#This Row],[現在値]]</f>
        <v>#VALUE!</v>
      </c>
      <c r="H1863" s="20"/>
      <c r="I1863" s="38"/>
      <c r="J1863" s="20"/>
      <c r="K1863" s="33"/>
      <c r="N1863" s="89"/>
      <c r="O1863" s="125" t="e">
        <f>ROUND(
 ((IF(OR(R1863="",R1863&lt;=0),20,R1863)/20)
  *(L1863/15))
 /(IFERROR(IF(H1863&gt;0,H1863,15),15)/15)
 *100,0)</f>
        <v>#REF!</v>
      </c>
      <c r="P1863" s="125" t="e">
        <f>ROUND(((R1863/20)*(L1863/15)*(S1863/15)*(1+W1863/200))/(H1863/15)*100,0)</f>
        <v>#REF!</v>
      </c>
      <c r="Q1863" s="147" t="e">
        <f>T20D35746[[#This Row],[スコア⑤]]/T20D35746[[#This Row],[スコア③]]</f>
        <v>#REF!</v>
      </c>
      <c r="R1863" s="76" t="e">
        <f>#REF!+#REF!</f>
        <v>#REF!</v>
      </c>
      <c r="W1863" s="109" t="e">
        <f>(T20D35746[[#This Row],[現金及び預金（億）]]-T20D35746[[#This Row],[負債（億）]])/T20D35746[[#This Row],[総資産]]*100</f>
        <v>#DIV/0!</v>
      </c>
    </row>
    <row r="1864" spans="3:23" x14ac:dyDescent="0.25">
      <c r="C1864" s="71" t="str">
        <f>IFERROR(_xll.RssMarket($A1864,"市場部名称"),"")</f>
        <v/>
      </c>
      <c r="D1864" s="55"/>
      <c r="E1864" s="55" t="str">
        <f>IFERROR(_xll.RssMarket($A1864,"前日比"),"")</f>
        <v/>
      </c>
      <c r="F1864" s="75" t="str">
        <f>IFERROR(_xll.RssMarket($A1864,"時価総額"),"")</f>
        <v/>
      </c>
      <c r="G1864" s="75" t="e">
        <f>T20D35746[[#This Row],[時価総額]]/T20D35746[[#This Row],[現在値]]</f>
        <v>#VALUE!</v>
      </c>
      <c r="H1864" s="20"/>
      <c r="I1864" s="38"/>
      <c r="J1864" s="20"/>
      <c r="K1864" s="33"/>
      <c r="N1864" s="89"/>
      <c r="O1864" s="125" t="e">
        <f>ROUND(
 ((IF(OR(R1864="",R1864&lt;=0),20,R1864)/20)
  *(L1864/15))
 /(IFERROR(IF(H1864&gt;0,H1864,15),15)/15)
 *100,0)</f>
        <v>#REF!</v>
      </c>
      <c r="P1864" s="125" t="e">
        <f>ROUND(((R1864/20)*(L1864/15)*(S1864/15)*(1+W1864/200))/(H1864/15)*100,0)</f>
        <v>#REF!</v>
      </c>
      <c r="Q1864" s="147" t="e">
        <f>T20D35746[[#This Row],[スコア⑤]]/T20D35746[[#This Row],[スコア③]]</f>
        <v>#REF!</v>
      </c>
      <c r="R1864" s="76" t="e">
        <f>#REF!+#REF!</f>
        <v>#REF!</v>
      </c>
      <c r="W1864" s="109" t="e">
        <f>(T20D35746[[#This Row],[現金及び預金（億）]]-T20D35746[[#This Row],[負債（億）]])/T20D35746[[#This Row],[総資産]]*100</f>
        <v>#DIV/0!</v>
      </c>
    </row>
    <row r="1865" spans="3:23" x14ac:dyDescent="0.25">
      <c r="C1865" s="71" t="str">
        <f>IFERROR(_xll.RssMarket($A1865,"市場部名称"),"")</f>
        <v/>
      </c>
      <c r="D1865" s="55"/>
      <c r="E1865" s="55" t="str">
        <f>IFERROR(_xll.RssMarket($A1865,"前日比"),"")</f>
        <v/>
      </c>
      <c r="F1865" s="75" t="str">
        <f>IFERROR(_xll.RssMarket($A1865,"時価総額"),"")</f>
        <v/>
      </c>
      <c r="G1865" s="75" t="e">
        <f>T20D35746[[#This Row],[時価総額]]/T20D35746[[#This Row],[現在値]]</f>
        <v>#VALUE!</v>
      </c>
      <c r="H1865" s="20"/>
      <c r="I1865" s="38"/>
      <c r="J1865" s="20"/>
      <c r="K1865" s="33"/>
      <c r="N1865" s="89"/>
      <c r="O1865" s="125" t="e">
        <f>ROUND(
 ((IF(OR(R1865="",R1865&lt;=0),20,R1865)/20)
  *(L1865/15))
 /(IFERROR(IF(H1865&gt;0,H1865,15),15)/15)
 *100,0)</f>
        <v>#REF!</v>
      </c>
      <c r="P1865" s="125" t="e">
        <f>ROUND(((R1865/20)*(L1865/15)*(S1865/15)*(1+W1865/200))/(H1865/15)*100,0)</f>
        <v>#REF!</v>
      </c>
      <c r="Q1865" s="147" t="e">
        <f>T20D35746[[#This Row],[スコア⑤]]/T20D35746[[#This Row],[スコア③]]</f>
        <v>#REF!</v>
      </c>
      <c r="R1865" s="76" t="e">
        <f>#REF!+#REF!</f>
        <v>#REF!</v>
      </c>
      <c r="W1865" s="109" t="e">
        <f>(T20D35746[[#This Row],[現金及び預金（億）]]-T20D35746[[#This Row],[負債（億）]])/T20D35746[[#This Row],[総資産]]*100</f>
        <v>#DIV/0!</v>
      </c>
    </row>
    <row r="1866" spans="3:23" x14ac:dyDescent="0.25">
      <c r="C1866" s="71" t="str">
        <f>IFERROR(_xll.RssMarket($A1866,"市場部名称"),"")</f>
        <v/>
      </c>
      <c r="D1866" s="55"/>
      <c r="E1866" s="55" t="str">
        <f>IFERROR(_xll.RssMarket($A1866,"前日比"),"")</f>
        <v/>
      </c>
      <c r="F1866" s="75" t="str">
        <f>IFERROR(_xll.RssMarket($A1866,"時価総額"),"")</f>
        <v/>
      </c>
      <c r="G1866" s="75" t="e">
        <f>T20D35746[[#This Row],[時価総額]]/T20D35746[[#This Row],[現在値]]</f>
        <v>#VALUE!</v>
      </c>
      <c r="H1866" s="20"/>
      <c r="I1866" s="38"/>
      <c r="J1866" s="20"/>
      <c r="K1866" s="33"/>
      <c r="N1866" s="89"/>
      <c r="O1866" s="125" t="e">
        <f>ROUND(
 ((IF(OR(R1866="",R1866&lt;=0),20,R1866)/20)
  *(L1866/15))
 /(IFERROR(IF(H1866&gt;0,H1866,15),15)/15)
 *100,0)</f>
        <v>#REF!</v>
      </c>
      <c r="P1866" s="125" t="e">
        <f>ROUND(((R1866/20)*(L1866/15)*(S1866/15)*(1+W1866/200))/(H1866/15)*100,0)</f>
        <v>#REF!</v>
      </c>
      <c r="Q1866" s="147" t="e">
        <f>T20D35746[[#This Row],[スコア⑤]]/T20D35746[[#This Row],[スコア③]]</f>
        <v>#REF!</v>
      </c>
      <c r="R1866" s="76" t="e">
        <f>#REF!+#REF!</f>
        <v>#REF!</v>
      </c>
      <c r="W1866" s="109" t="e">
        <f>(T20D35746[[#This Row],[現金及び預金（億）]]-T20D35746[[#This Row],[負債（億）]])/T20D35746[[#This Row],[総資産]]*100</f>
        <v>#DIV/0!</v>
      </c>
    </row>
    <row r="1867" spans="3:23" x14ac:dyDescent="0.25">
      <c r="C1867" s="71" t="str">
        <f>IFERROR(_xll.RssMarket($A1867,"市場部名称"),"")</f>
        <v/>
      </c>
      <c r="D1867" s="55"/>
      <c r="E1867" s="55" t="str">
        <f>IFERROR(_xll.RssMarket($A1867,"前日比"),"")</f>
        <v/>
      </c>
      <c r="F1867" s="75" t="str">
        <f>IFERROR(_xll.RssMarket($A1867,"時価総額"),"")</f>
        <v/>
      </c>
      <c r="G1867" s="75" t="e">
        <f>T20D35746[[#This Row],[時価総額]]/T20D35746[[#This Row],[現在値]]</f>
        <v>#VALUE!</v>
      </c>
      <c r="H1867" s="20"/>
      <c r="I1867" s="38"/>
      <c r="J1867" s="20"/>
      <c r="K1867" s="33"/>
      <c r="N1867" s="89"/>
      <c r="O1867" s="125" t="e">
        <f>ROUND(
 ((IF(OR(R1867="",R1867&lt;=0),20,R1867)/20)
  *(L1867/15))
 /(IFERROR(IF(H1867&gt;0,H1867,15),15)/15)
 *100,0)</f>
        <v>#REF!</v>
      </c>
      <c r="P1867" s="125" t="e">
        <f>ROUND(((R1867/20)*(L1867/15)*(S1867/15)*(1+W1867/200))/(H1867/15)*100,0)</f>
        <v>#REF!</v>
      </c>
      <c r="Q1867" s="147" t="e">
        <f>T20D35746[[#This Row],[スコア⑤]]/T20D35746[[#This Row],[スコア③]]</f>
        <v>#REF!</v>
      </c>
      <c r="R1867" s="76" t="e">
        <f>#REF!+#REF!</f>
        <v>#REF!</v>
      </c>
      <c r="W1867" s="109" t="e">
        <f>(T20D35746[[#This Row],[現金及び預金（億）]]-T20D35746[[#This Row],[負債（億）]])/T20D35746[[#This Row],[総資産]]*100</f>
        <v>#DIV/0!</v>
      </c>
    </row>
    <row r="1868" spans="3:23" x14ac:dyDescent="0.25">
      <c r="C1868" s="71" t="str">
        <f>IFERROR(_xll.RssMarket($A1868,"市場部名称"),"")</f>
        <v/>
      </c>
      <c r="D1868" s="55"/>
      <c r="E1868" s="55" t="str">
        <f>IFERROR(_xll.RssMarket($A1868,"前日比"),"")</f>
        <v/>
      </c>
      <c r="F1868" s="75" t="str">
        <f>IFERROR(_xll.RssMarket($A1868,"時価総額"),"")</f>
        <v/>
      </c>
      <c r="G1868" s="75" t="e">
        <f>T20D35746[[#This Row],[時価総額]]/T20D35746[[#This Row],[現在値]]</f>
        <v>#VALUE!</v>
      </c>
      <c r="H1868" s="20"/>
      <c r="I1868" s="38"/>
      <c r="J1868" s="20"/>
      <c r="K1868" s="33"/>
      <c r="N1868" s="89"/>
      <c r="O1868" s="125" t="e">
        <f>ROUND(
 ((IF(OR(R1868="",R1868&lt;=0),20,R1868)/20)
  *(L1868/15))
 /(IFERROR(IF(H1868&gt;0,H1868,15),15)/15)
 *100,0)</f>
        <v>#REF!</v>
      </c>
      <c r="P1868" s="125" t="e">
        <f>ROUND(((R1868/20)*(L1868/15)*(S1868/15)*(1+W1868/200))/(H1868/15)*100,0)</f>
        <v>#REF!</v>
      </c>
      <c r="Q1868" s="147" t="e">
        <f>T20D35746[[#This Row],[スコア⑤]]/T20D35746[[#This Row],[スコア③]]</f>
        <v>#REF!</v>
      </c>
      <c r="R1868" s="76" t="e">
        <f>#REF!+#REF!</f>
        <v>#REF!</v>
      </c>
      <c r="W1868" s="109" t="e">
        <f>(T20D35746[[#This Row],[現金及び預金（億）]]-T20D35746[[#This Row],[負債（億）]])/T20D35746[[#This Row],[総資産]]*100</f>
        <v>#DIV/0!</v>
      </c>
    </row>
    <row r="1869" spans="3:23" x14ac:dyDescent="0.25">
      <c r="C1869" s="71" t="str">
        <f>IFERROR(_xll.RssMarket($A1869,"市場部名称"),"")</f>
        <v/>
      </c>
      <c r="D1869" s="55"/>
      <c r="E1869" s="55" t="str">
        <f>IFERROR(_xll.RssMarket($A1869,"前日比"),"")</f>
        <v/>
      </c>
      <c r="F1869" s="75" t="str">
        <f>IFERROR(_xll.RssMarket($A1869,"時価総額"),"")</f>
        <v/>
      </c>
      <c r="G1869" s="75" t="e">
        <f>T20D35746[[#This Row],[時価総額]]/T20D35746[[#This Row],[現在値]]</f>
        <v>#VALUE!</v>
      </c>
      <c r="H1869" s="20"/>
      <c r="I1869" s="38"/>
      <c r="J1869" s="20"/>
      <c r="K1869" s="33"/>
      <c r="N1869" s="89"/>
      <c r="O1869" s="125" t="e">
        <f>ROUND(
 ((IF(OR(R1869="",R1869&lt;=0),20,R1869)/20)
  *(L1869/15))
 /(IFERROR(IF(H1869&gt;0,H1869,15),15)/15)
 *100,0)</f>
        <v>#REF!</v>
      </c>
      <c r="P1869" s="125" t="e">
        <f>ROUND(((R1869/20)*(L1869/15)*(S1869/15)*(1+W1869/200))/(H1869/15)*100,0)</f>
        <v>#REF!</v>
      </c>
      <c r="Q1869" s="147" t="e">
        <f>T20D35746[[#This Row],[スコア⑤]]/T20D35746[[#This Row],[スコア③]]</f>
        <v>#REF!</v>
      </c>
      <c r="R1869" s="76" t="e">
        <f>#REF!+#REF!</f>
        <v>#REF!</v>
      </c>
      <c r="W1869" s="109" t="e">
        <f>(T20D35746[[#This Row],[現金及び預金（億）]]-T20D35746[[#This Row],[負債（億）]])/T20D35746[[#This Row],[総資産]]*100</f>
        <v>#DIV/0!</v>
      </c>
    </row>
    <row r="1870" spans="3:23" x14ac:dyDescent="0.25">
      <c r="C1870" s="71" t="str">
        <f>IFERROR(_xll.RssMarket($A1870,"市場部名称"),"")</f>
        <v/>
      </c>
      <c r="D1870" s="55"/>
      <c r="E1870" s="55" t="str">
        <f>IFERROR(_xll.RssMarket($A1870,"前日比"),"")</f>
        <v/>
      </c>
      <c r="F1870" s="75" t="str">
        <f>IFERROR(_xll.RssMarket($A1870,"時価総額"),"")</f>
        <v/>
      </c>
      <c r="G1870" s="75" t="e">
        <f>T20D35746[[#This Row],[時価総額]]/T20D35746[[#This Row],[現在値]]</f>
        <v>#VALUE!</v>
      </c>
      <c r="H1870" s="20"/>
      <c r="I1870" s="38"/>
      <c r="J1870" s="20"/>
      <c r="K1870" s="33"/>
      <c r="N1870" s="89"/>
      <c r="O1870" s="125" t="e">
        <f>ROUND(
 ((IF(OR(R1870="",R1870&lt;=0),20,R1870)/20)
  *(L1870/15))
 /(IFERROR(IF(H1870&gt;0,H1870,15),15)/15)
 *100,0)</f>
        <v>#REF!</v>
      </c>
      <c r="P1870" s="125" t="e">
        <f>ROUND(((R1870/20)*(L1870/15)*(S1870/15)*(1+W1870/200))/(H1870/15)*100,0)</f>
        <v>#REF!</v>
      </c>
      <c r="Q1870" s="147" t="e">
        <f>T20D35746[[#This Row],[スコア⑤]]/T20D35746[[#This Row],[スコア③]]</f>
        <v>#REF!</v>
      </c>
      <c r="R1870" s="76" t="e">
        <f>#REF!+#REF!</f>
        <v>#REF!</v>
      </c>
      <c r="W1870" s="109" t="e">
        <f>(T20D35746[[#This Row],[現金及び預金（億）]]-T20D35746[[#This Row],[負債（億）]])/T20D35746[[#This Row],[総資産]]*100</f>
        <v>#DIV/0!</v>
      </c>
    </row>
    <row r="1871" spans="3:23" x14ac:dyDescent="0.25">
      <c r="C1871" s="71" t="str">
        <f>IFERROR(_xll.RssMarket($A1871,"市場部名称"),"")</f>
        <v/>
      </c>
      <c r="D1871" s="55"/>
      <c r="E1871" s="55" t="str">
        <f>IFERROR(_xll.RssMarket($A1871,"前日比"),"")</f>
        <v/>
      </c>
      <c r="F1871" s="75" t="str">
        <f>IFERROR(_xll.RssMarket($A1871,"時価総額"),"")</f>
        <v/>
      </c>
      <c r="G1871" s="75" t="e">
        <f>T20D35746[[#This Row],[時価総額]]/T20D35746[[#This Row],[現在値]]</f>
        <v>#VALUE!</v>
      </c>
      <c r="H1871" s="20"/>
      <c r="I1871" s="38"/>
      <c r="J1871" s="20"/>
      <c r="K1871" s="33"/>
      <c r="N1871" s="89"/>
      <c r="O1871" s="125" t="e">
        <f>ROUND(
 ((IF(OR(R1871="",R1871&lt;=0),20,R1871)/20)
  *(L1871/15))
 /(IFERROR(IF(H1871&gt;0,H1871,15),15)/15)
 *100,0)</f>
        <v>#REF!</v>
      </c>
      <c r="P1871" s="125" t="e">
        <f>ROUND(((R1871/20)*(L1871/15)*(S1871/15)*(1+W1871/200))/(H1871/15)*100,0)</f>
        <v>#REF!</v>
      </c>
      <c r="Q1871" s="147" t="e">
        <f>T20D35746[[#This Row],[スコア⑤]]/T20D35746[[#This Row],[スコア③]]</f>
        <v>#REF!</v>
      </c>
      <c r="R1871" s="76" t="e">
        <f>#REF!+#REF!</f>
        <v>#REF!</v>
      </c>
      <c r="W1871" s="109" t="e">
        <f>(T20D35746[[#This Row],[現金及び預金（億）]]-T20D35746[[#This Row],[負債（億）]])/T20D35746[[#This Row],[総資産]]*100</f>
        <v>#DIV/0!</v>
      </c>
    </row>
    <row r="1872" spans="3:23" x14ac:dyDescent="0.25">
      <c r="C1872" s="71" t="str">
        <f>IFERROR(_xll.RssMarket($A1872,"市場部名称"),"")</f>
        <v/>
      </c>
      <c r="D1872" s="55"/>
      <c r="E1872" s="55" t="str">
        <f>IFERROR(_xll.RssMarket($A1872,"前日比"),"")</f>
        <v/>
      </c>
      <c r="F1872" s="75" t="str">
        <f>IFERROR(_xll.RssMarket($A1872,"時価総額"),"")</f>
        <v/>
      </c>
      <c r="G1872" s="75" t="e">
        <f>T20D35746[[#This Row],[時価総額]]/T20D35746[[#This Row],[現在値]]</f>
        <v>#VALUE!</v>
      </c>
      <c r="H1872" s="20"/>
      <c r="I1872" s="38"/>
      <c r="J1872" s="20"/>
      <c r="K1872" s="33"/>
      <c r="N1872" s="89"/>
      <c r="O1872" s="125" t="e">
        <f>ROUND(
 ((IF(OR(R1872="",R1872&lt;=0),20,R1872)/20)
  *(L1872/15))
 /(IFERROR(IF(H1872&gt;0,H1872,15),15)/15)
 *100,0)</f>
        <v>#REF!</v>
      </c>
      <c r="P1872" s="125" t="e">
        <f>ROUND(((R1872/20)*(L1872/15)*(S1872/15)*(1+W1872/200))/(H1872/15)*100,0)</f>
        <v>#REF!</v>
      </c>
      <c r="Q1872" s="147" t="e">
        <f>T20D35746[[#This Row],[スコア⑤]]/T20D35746[[#This Row],[スコア③]]</f>
        <v>#REF!</v>
      </c>
      <c r="R1872" s="76" t="e">
        <f>#REF!+#REF!</f>
        <v>#REF!</v>
      </c>
      <c r="W1872" s="109" t="e">
        <f>(T20D35746[[#This Row],[現金及び預金（億）]]-T20D35746[[#This Row],[負債（億）]])/T20D35746[[#This Row],[総資産]]*100</f>
        <v>#DIV/0!</v>
      </c>
    </row>
    <row r="1873" spans="3:23" x14ac:dyDescent="0.25">
      <c r="C1873" s="71" t="str">
        <f>IFERROR(_xll.RssMarket($A1873,"市場部名称"),"")</f>
        <v/>
      </c>
      <c r="D1873" s="55"/>
      <c r="E1873" s="55" t="str">
        <f>IFERROR(_xll.RssMarket($A1873,"前日比"),"")</f>
        <v/>
      </c>
      <c r="F1873" s="75" t="str">
        <f>IFERROR(_xll.RssMarket($A1873,"時価総額"),"")</f>
        <v/>
      </c>
      <c r="G1873" s="75" t="e">
        <f>T20D35746[[#This Row],[時価総額]]/T20D35746[[#This Row],[現在値]]</f>
        <v>#VALUE!</v>
      </c>
      <c r="H1873" s="20"/>
      <c r="I1873" s="38"/>
      <c r="J1873" s="20"/>
      <c r="K1873" s="33"/>
      <c r="N1873" s="89"/>
      <c r="O1873" s="125" t="e">
        <f>ROUND(
 ((IF(OR(R1873="",R1873&lt;=0),20,R1873)/20)
  *(L1873/15))
 /(IFERROR(IF(H1873&gt;0,H1873,15),15)/15)
 *100,0)</f>
        <v>#REF!</v>
      </c>
      <c r="P1873" s="125" t="e">
        <f>ROUND(((R1873/20)*(L1873/15)*(S1873/15)*(1+W1873/200))/(H1873/15)*100,0)</f>
        <v>#REF!</v>
      </c>
      <c r="Q1873" s="147" t="e">
        <f>T20D35746[[#This Row],[スコア⑤]]/T20D35746[[#This Row],[スコア③]]</f>
        <v>#REF!</v>
      </c>
      <c r="R1873" s="76" t="e">
        <f>#REF!+#REF!</f>
        <v>#REF!</v>
      </c>
      <c r="W1873" s="109" t="e">
        <f>(T20D35746[[#This Row],[現金及び預金（億）]]-T20D35746[[#This Row],[負債（億）]])/T20D35746[[#This Row],[総資産]]*100</f>
        <v>#DIV/0!</v>
      </c>
    </row>
    <row r="1874" spans="3:23" x14ac:dyDescent="0.25">
      <c r="C1874" s="71" t="str">
        <f>IFERROR(_xll.RssMarket($A1874,"市場部名称"),"")</f>
        <v/>
      </c>
      <c r="D1874" s="55"/>
      <c r="E1874" s="55" t="str">
        <f>IFERROR(_xll.RssMarket($A1874,"前日比"),"")</f>
        <v/>
      </c>
      <c r="F1874" s="75" t="str">
        <f>IFERROR(_xll.RssMarket($A1874,"時価総額"),"")</f>
        <v/>
      </c>
      <c r="G1874" s="75" t="e">
        <f>T20D35746[[#This Row],[時価総額]]/T20D35746[[#This Row],[現在値]]</f>
        <v>#VALUE!</v>
      </c>
      <c r="H1874" s="20"/>
      <c r="I1874" s="38"/>
      <c r="J1874" s="20"/>
      <c r="K1874" s="33"/>
      <c r="N1874" s="89"/>
      <c r="O1874" s="125" t="e">
        <f>ROUND(
 ((IF(OR(R1874="",R1874&lt;=0),20,R1874)/20)
  *(L1874/15))
 /(IFERROR(IF(H1874&gt;0,H1874,15),15)/15)
 *100,0)</f>
        <v>#REF!</v>
      </c>
      <c r="P1874" s="125" t="e">
        <f>ROUND(((R1874/20)*(L1874/15)*(S1874/15)*(1+W1874/200))/(H1874/15)*100,0)</f>
        <v>#REF!</v>
      </c>
      <c r="Q1874" s="147" t="e">
        <f>T20D35746[[#This Row],[スコア⑤]]/T20D35746[[#This Row],[スコア③]]</f>
        <v>#REF!</v>
      </c>
      <c r="R1874" s="76" t="e">
        <f>#REF!+#REF!</f>
        <v>#REF!</v>
      </c>
      <c r="W1874" s="109" t="e">
        <f>(T20D35746[[#This Row],[現金及び預金（億）]]-T20D35746[[#This Row],[負債（億）]])/T20D35746[[#This Row],[総資産]]*100</f>
        <v>#DIV/0!</v>
      </c>
    </row>
    <row r="1875" spans="3:23" x14ac:dyDescent="0.25">
      <c r="C1875" s="71" t="str">
        <f>IFERROR(_xll.RssMarket($A1875,"市場部名称"),"")</f>
        <v/>
      </c>
      <c r="D1875" s="55"/>
      <c r="E1875" s="55" t="str">
        <f>IFERROR(_xll.RssMarket($A1875,"前日比"),"")</f>
        <v/>
      </c>
      <c r="F1875" s="75" t="str">
        <f>IFERROR(_xll.RssMarket($A1875,"時価総額"),"")</f>
        <v/>
      </c>
      <c r="G1875" s="75" t="e">
        <f>T20D35746[[#This Row],[時価総額]]/T20D35746[[#This Row],[現在値]]</f>
        <v>#VALUE!</v>
      </c>
      <c r="H1875" s="20"/>
      <c r="I1875" s="38"/>
      <c r="J1875" s="20"/>
      <c r="K1875" s="33"/>
      <c r="N1875" s="89"/>
      <c r="O1875" s="125" t="e">
        <f>ROUND(
 ((IF(OR(R1875="",R1875&lt;=0),20,R1875)/20)
  *(L1875/15))
 /(IFERROR(IF(H1875&gt;0,H1875,15),15)/15)
 *100,0)</f>
        <v>#REF!</v>
      </c>
      <c r="P1875" s="125" t="e">
        <f>ROUND(((R1875/20)*(L1875/15)*(S1875/15)*(1+W1875/200))/(H1875/15)*100,0)</f>
        <v>#REF!</v>
      </c>
      <c r="Q1875" s="147" t="e">
        <f>T20D35746[[#This Row],[スコア⑤]]/T20D35746[[#This Row],[スコア③]]</f>
        <v>#REF!</v>
      </c>
      <c r="R1875" s="76" t="e">
        <f>#REF!+#REF!</f>
        <v>#REF!</v>
      </c>
      <c r="W1875" s="109" t="e">
        <f>(T20D35746[[#This Row],[現金及び預金（億）]]-T20D35746[[#This Row],[負債（億）]])/T20D35746[[#This Row],[総資産]]*100</f>
        <v>#DIV/0!</v>
      </c>
    </row>
    <row r="1876" spans="3:23" x14ac:dyDescent="0.25">
      <c r="C1876" s="71" t="str">
        <f>IFERROR(_xll.RssMarket($A1876,"市場部名称"),"")</f>
        <v/>
      </c>
      <c r="D1876" s="55"/>
      <c r="E1876" s="55" t="str">
        <f>IFERROR(_xll.RssMarket($A1876,"前日比"),"")</f>
        <v/>
      </c>
      <c r="F1876" s="75" t="str">
        <f>IFERROR(_xll.RssMarket($A1876,"時価総額"),"")</f>
        <v/>
      </c>
      <c r="G1876" s="75" t="e">
        <f>T20D35746[[#This Row],[時価総額]]/T20D35746[[#This Row],[現在値]]</f>
        <v>#VALUE!</v>
      </c>
      <c r="H1876" s="20"/>
      <c r="I1876" s="38"/>
      <c r="J1876" s="20"/>
      <c r="K1876" s="33"/>
      <c r="N1876" s="89"/>
      <c r="O1876" s="125" t="e">
        <f>ROUND(
 ((IF(OR(R1876="",R1876&lt;=0),20,R1876)/20)
  *(L1876/15))
 /(IFERROR(IF(H1876&gt;0,H1876,15),15)/15)
 *100,0)</f>
        <v>#REF!</v>
      </c>
      <c r="P1876" s="125" t="e">
        <f>ROUND(((R1876/20)*(L1876/15)*(S1876/15)*(1+W1876/200))/(H1876/15)*100,0)</f>
        <v>#REF!</v>
      </c>
      <c r="Q1876" s="147" t="e">
        <f>T20D35746[[#This Row],[スコア⑤]]/T20D35746[[#This Row],[スコア③]]</f>
        <v>#REF!</v>
      </c>
      <c r="R1876" s="76" t="e">
        <f>#REF!+#REF!</f>
        <v>#REF!</v>
      </c>
      <c r="W1876" s="109" t="e">
        <f>(T20D35746[[#This Row],[現金及び預金（億）]]-T20D35746[[#This Row],[負債（億）]])/T20D35746[[#This Row],[総資産]]*100</f>
        <v>#DIV/0!</v>
      </c>
    </row>
    <row r="1877" spans="3:23" x14ac:dyDescent="0.25">
      <c r="C1877" s="71" t="str">
        <f>IFERROR(_xll.RssMarket($A1877,"市場部名称"),"")</f>
        <v/>
      </c>
      <c r="D1877" s="55"/>
      <c r="E1877" s="55" t="str">
        <f>IFERROR(_xll.RssMarket($A1877,"前日比"),"")</f>
        <v/>
      </c>
      <c r="F1877" s="75" t="str">
        <f>IFERROR(_xll.RssMarket($A1877,"時価総額"),"")</f>
        <v/>
      </c>
      <c r="G1877" s="75" t="e">
        <f>T20D35746[[#This Row],[時価総額]]/T20D35746[[#This Row],[現在値]]</f>
        <v>#VALUE!</v>
      </c>
      <c r="H1877" s="20"/>
      <c r="I1877" s="38"/>
      <c r="J1877" s="20"/>
      <c r="K1877" s="33"/>
      <c r="N1877" s="89"/>
      <c r="O1877" s="125" t="e">
        <f>ROUND(
 ((IF(OR(R1877="",R1877&lt;=0),20,R1877)/20)
  *(L1877/15))
 /(IFERROR(IF(H1877&gt;0,H1877,15),15)/15)
 *100,0)</f>
        <v>#REF!</v>
      </c>
      <c r="P1877" s="125" t="e">
        <f>ROUND(((R1877/20)*(L1877/15)*(S1877/15)*(1+W1877/200))/(H1877/15)*100,0)</f>
        <v>#REF!</v>
      </c>
      <c r="Q1877" s="147" t="e">
        <f>T20D35746[[#This Row],[スコア⑤]]/T20D35746[[#This Row],[スコア③]]</f>
        <v>#REF!</v>
      </c>
      <c r="R1877" s="76" t="e">
        <f>#REF!+#REF!</f>
        <v>#REF!</v>
      </c>
      <c r="W1877" s="109" t="e">
        <f>(T20D35746[[#This Row],[現金及び預金（億）]]-T20D35746[[#This Row],[負債（億）]])/T20D35746[[#This Row],[総資産]]*100</f>
        <v>#DIV/0!</v>
      </c>
    </row>
    <row r="1878" spans="3:23" x14ac:dyDescent="0.25">
      <c r="C1878" s="71" t="str">
        <f>IFERROR(_xll.RssMarket($A1878,"市場部名称"),"")</f>
        <v/>
      </c>
      <c r="D1878" s="55"/>
      <c r="E1878" s="55" t="str">
        <f>IFERROR(_xll.RssMarket($A1878,"前日比"),"")</f>
        <v/>
      </c>
      <c r="F1878" s="75" t="str">
        <f>IFERROR(_xll.RssMarket($A1878,"時価総額"),"")</f>
        <v/>
      </c>
      <c r="G1878" s="75" t="e">
        <f>T20D35746[[#This Row],[時価総額]]/T20D35746[[#This Row],[現在値]]</f>
        <v>#VALUE!</v>
      </c>
      <c r="H1878" s="20"/>
      <c r="I1878" s="38"/>
      <c r="J1878" s="20"/>
      <c r="K1878" s="33"/>
      <c r="N1878" s="89"/>
      <c r="O1878" s="125" t="e">
        <f>ROUND(
 ((IF(OR(R1878="",R1878&lt;=0),20,R1878)/20)
  *(L1878/15))
 /(IFERROR(IF(H1878&gt;0,H1878,15),15)/15)
 *100,0)</f>
        <v>#REF!</v>
      </c>
      <c r="P1878" s="125" t="e">
        <f>ROUND(((R1878/20)*(L1878/15)*(S1878/15)*(1+W1878/200))/(H1878/15)*100,0)</f>
        <v>#REF!</v>
      </c>
      <c r="Q1878" s="147" t="e">
        <f>T20D35746[[#This Row],[スコア⑤]]/T20D35746[[#This Row],[スコア③]]</f>
        <v>#REF!</v>
      </c>
      <c r="R1878" s="76" t="e">
        <f>#REF!+#REF!</f>
        <v>#REF!</v>
      </c>
      <c r="W1878" s="109" t="e">
        <f>(T20D35746[[#This Row],[現金及び預金（億）]]-T20D35746[[#This Row],[負債（億）]])/T20D35746[[#This Row],[総資産]]*100</f>
        <v>#DIV/0!</v>
      </c>
    </row>
    <row r="1879" spans="3:23" x14ac:dyDescent="0.25">
      <c r="C1879" s="71" t="str">
        <f>IFERROR(_xll.RssMarket($A1879,"市場部名称"),"")</f>
        <v/>
      </c>
      <c r="D1879" s="55"/>
      <c r="E1879" s="55" t="str">
        <f>IFERROR(_xll.RssMarket($A1879,"前日比"),"")</f>
        <v/>
      </c>
      <c r="F1879" s="75" t="str">
        <f>IFERROR(_xll.RssMarket($A1879,"時価総額"),"")</f>
        <v/>
      </c>
      <c r="G1879" s="75" t="e">
        <f>T20D35746[[#This Row],[時価総額]]/T20D35746[[#This Row],[現在値]]</f>
        <v>#VALUE!</v>
      </c>
      <c r="H1879" s="20"/>
      <c r="I1879" s="38"/>
      <c r="J1879" s="20"/>
      <c r="K1879" s="33"/>
      <c r="N1879" s="89"/>
      <c r="O1879" s="125" t="e">
        <f>ROUND(
 ((IF(OR(R1879="",R1879&lt;=0),20,R1879)/20)
  *(L1879/15))
 /(IFERROR(IF(H1879&gt;0,H1879,15),15)/15)
 *100,0)</f>
        <v>#REF!</v>
      </c>
      <c r="P1879" s="125" t="e">
        <f>ROUND(((R1879/20)*(L1879/15)*(S1879/15)*(1+W1879/200))/(H1879/15)*100,0)</f>
        <v>#REF!</v>
      </c>
      <c r="Q1879" s="147" t="e">
        <f>T20D35746[[#This Row],[スコア⑤]]/T20D35746[[#This Row],[スコア③]]</f>
        <v>#REF!</v>
      </c>
      <c r="R1879" s="76" t="e">
        <f>#REF!+#REF!</f>
        <v>#REF!</v>
      </c>
      <c r="W1879" s="109" t="e">
        <f>(T20D35746[[#This Row],[現金及び預金（億）]]-T20D35746[[#This Row],[負債（億）]])/T20D35746[[#This Row],[総資産]]*100</f>
        <v>#DIV/0!</v>
      </c>
    </row>
    <row r="1880" spans="3:23" x14ac:dyDescent="0.25">
      <c r="C1880" s="71" t="str">
        <f>IFERROR(_xll.RssMarket($A1880,"市場部名称"),"")</f>
        <v/>
      </c>
      <c r="D1880" s="55"/>
      <c r="E1880" s="55" t="str">
        <f>IFERROR(_xll.RssMarket($A1880,"前日比"),"")</f>
        <v/>
      </c>
      <c r="F1880" s="75" t="str">
        <f>IFERROR(_xll.RssMarket($A1880,"時価総額"),"")</f>
        <v/>
      </c>
      <c r="G1880" s="75" t="e">
        <f>T20D35746[[#This Row],[時価総額]]/T20D35746[[#This Row],[現在値]]</f>
        <v>#VALUE!</v>
      </c>
      <c r="H1880" s="20"/>
      <c r="I1880" s="38"/>
      <c r="J1880" s="20"/>
      <c r="K1880" s="33"/>
      <c r="N1880" s="89"/>
      <c r="O1880" s="125" t="e">
        <f>ROUND(
 ((IF(OR(R1880="",R1880&lt;=0),20,R1880)/20)
  *(L1880/15))
 /(IFERROR(IF(H1880&gt;0,H1880,15),15)/15)
 *100,0)</f>
        <v>#REF!</v>
      </c>
      <c r="P1880" s="125" t="e">
        <f>ROUND(((R1880/20)*(L1880/15)*(S1880/15)*(1+W1880/200))/(H1880/15)*100,0)</f>
        <v>#REF!</v>
      </c>
      <c r="Q1880" s="147" t="e">
        <f>T20D35746[[#This Row],[スコア⑤]]/T20D35746[[#This Row],[スコア③]]</f>
        <v>#REF!</v>
      </c>
      <c r="R1880" s="76" t="e">
        <f>#REF!+#REF!</f>
        <v>#REF!</v>
      </c>
      <c r="W1880" s="109" t="e">
        <f>(T20D35746[[#This Row],[現金及び預金（億）]]-T20D35746[[#This Row],[負債（億）]])/T20D35746[[#This Row],[総資産]]*100</f>
        <v>#DIV/0!</v>
      </c>
    </row>
    <row r="1881" spans="3:23" x14ac:dyDescent="0.25">
      <c r="C1881" s="71" t="str">
        <f>IFERROR(_xll.RssMarket($A1881,"市場部名称"),"")</f>
        <v/>
      </c>
      <c r="D1881" s="55"/>
      <c r="E1881" s="55" t="str">
        <f>IFERROR(_xll.RssMarket($A1881,"前日比"),"")</f>
        <v/>
      </c>
      <c r="F1881" s="75" t="str">
        <f>IFERROR(_xll.RssMarket($A1881,"時価総額"),"")</f>
        <v/>
      </c>
      <c r="G1881" s="75" t="e">
        <f>T20D35746[[#This Row],[時価総額]]/T20D35746[[#This Row],[現在値]]</f>
        <v>#VALUE!</v>
      </c>
      <c r="H1881" s="20"/>
      <c r="I1881" s="38"/>
      <c r="J1881" s="20"/>
      <c r="K1881" s="33"/>
      <c r="N1881" s="89"/>
      <c r="O1881" s="125" t="e">
        <f>ROUND(
 ((IF(OR(R1881="",R1881&lt;=0),20,R1881)/20)
  *(L1881/15))
 /(IFERROR(IF(H1881&gt;0,H1881,15),15)/15)
 *100,0)</f>
        <v>#REF!</v>
      </c>
      <c r="P1881" s="125" t="e">
        <f>ROUND(((R1881/20)*(L1881/15)*(S1881/15)*(1+W1881/200))/(H1881/15)*100,0)</f>
        <v>#REF!</v>
      </c>
      <c r="Q1881" s="147" t="e">
        <f>T20D35746[[#This Row],[スコア⑤]]/T20D35746[[#This Row],[スコア③]]</f>
        <v>#REF!</v>
      </c>
      <c r="R1881" s="76" t="e">
        <f>#REF!+#REF!</f>
        <v>#REF!</v>
      </c>
      <c r="W1881" s="109" t="e">
        <f>(T20D35746[[#This Row],[現金及び預金（億）]]-T20D35746[[#This Row],[負債（億）]])/T20D35746[[#This Row],[総資産]]*100</f>
        <v>#DIV/0!</v>
      </c>
    </row>
    <row r="1882" spans="3:23" x14ac:dyDescent="0.25">
      <c r="C1882" s="71" t="str">
        <f>IFERROR(_xll.RssMarket($A1882,"市場部名称"),"")</f>
        <v/>
      </c>
      <c r="D1882" s="55"/>
      <c r="E1882" s="55" t="str">
        <f>IFERROR(_xll.RssMarket($A1882,"前日比"),"")</f>
        <v/>
      </c>
      <c r="F1882" s="75" t="str">
        <f>IFERROR(_xll.RssMarket($A1882,"時価総額"),"")</f>
        <v/>
      </c>
      <c r="G1882" s="75" t="e">
        <f>T20D35746[[#This Row],[時価総額]]/T20D35746[[#This Row],[現在値]]</f>
        <v>#VALUE!</v>
      </c>
      <c r="H1882" s="20"/>
      <c r="I1882" s="38"/>
      <c r="J1882" s="20"/>
      <c r="K1882" s="33"/>
      <c r="N1882" s="89"/>
      <c r="O1882" s="125" t="e">
        <f>ROUND(
 ((IF(OR(R1882="",R1882&lt;=0),20,R1882)/20)
  *(L1882/15))
 /(IFERROR(IF(H1882&gt;0,H1882,15),15)/15)
 *100,0)</f>
        <v>#REF!</v>
      </c>
      <c r="P1882" s="125" t="e">
        <f>ROUND(((R1882/20)*(L1882/15)*(S1882/15)*(1+W1882/200))/(H1882/15)*100,0)</f>
        <v>#REF!</v>
      </c>
      <c r="Q1882" s="147" t="e">
        <f>T20D35746[[#This Row],[スコア⑤]]/T20D35746[[#This Row],[スコア③]]</f>
        <v>#REF!</v>
      </c>
      <c r="R1882" s="76" t="e">
        <f>#REF!+#REF!</f>
        <v>#REF!</v>
      </c>
      <c r="W1882" s="109" t="e">
        <f>(T20D35746[[#This Row],[現金及び預金（億）]]-T20D35746[[#This Row],[負債（億）]])/T20D35746[[#This Row],[総資産]]*100</f>
        <v>#DIV/0!</v>
      </c>
    </row>
    <row r="1883" spans="3:23" x14ac:dyDescent="0.25">
      <c r="C1883" s="71" t="str">
        <f>IFERROR(_xll.RssMarket($A1883,"市場部名称"),"")</f>
        <v/>
      </c>
      <c r="D1883" s="55"/>
      <c r="E1883" s="55" t="str">
        <f>IFERROR(_xll.RssMarket($A1883,"前日比"),"")</f>
        <v/>
      </c>
      <c r="F1883" s="75" t="str">
        <f>IFERROR(_xll.RssMarket($A1883,"時価総額"),"")</f>
        <v/>
      </c>
      <c r="G1883" s="75" t="e">
        <f>T20D35746[[#This Row],[時価総額]]/T20D35746[[#This Row],[現在値]]</f>
        <v>#VALUE!</v>
      </c>
      <c r="H1883" s="20"/>
      <c r="I1883" s="38"/>
      <c r="J1883" s="20"/>
      <c r="K1883" s="33"/>
      <c r="N1883" s="89"/>
      <c r="O1883" s="125" t="e">
        <f>ROUND(
 ((IF(OR(R1883="",R1883&lt;=0),20,R1883)/20)
  *(L1883/15))
 /(IFERROR(IF(H1883&gt;0,H1883,15),15)/15)
 *100,0)</f>
        <v>#REF!</v>
      </c>
      <c r="P1883" s="125" t="e">
        <f>ROUND(((R1883/20)*(L1883/15)*(S1883/15)*(1+W1883/200))/(H1883/15)*100,0)</f>
        <v>#REF!</v>
      </c>
      <c r="Q1883" s="147" t="e">
        <f>T20D35746[[#This Row],[スコア⑤]]/T20D35746[[#This Row],[スコア③]]</f>
        <v>#REF!</v>
      </c>
      <c r="R1883" s="76" t="e">
        <f>#REF!+#REF!</f>
        <v>#REF!</v>
      </c>
      <c r="W1883" s="109" t="e">
        <f>(T20D35746[[#This Row],[現金及び預金（億）]]-T20D35746[[#This Row],[負債（億）]])/T20D35746[[#This Row],[総資産]]*100</f>
        <v>#DIV/0!</v>
      </c>
    </row>
    <row r="1884" spans="3:23" x14ac:dyDescent="0.25">
      <c r="C1884" s="71" t="str">
        <f>IFERROR(_xll.RssMarket($A1884,"市場部名称"),"")</f>
        <v/>
      </c>
      <c r="D1884" s="55"/>
      <c r="E1884" s="55" t="str">
        <f>IFERROR(_xll.RssMarket($A1884,"前日比"),"")</f>
        <v/>
      </c>
      <c r="F1884" s="75" t="str">
        <f>IFERROR(_xll.RssMarket($A1884,"時価総額"),"")</f>
        <v/>
      </c>
      <c r="G1884" s="75" t="e">
        <f>T20D35746[[#This Row],[時価総額]]/T20D35746[[#This Row],[現在値]]</f>
        <v>#VALUE!</v>
      </c>
      <c r="H1884" s="20"/>
      <c r="I1884" s="38"/>
      <c r="J1884" s="20"/>
      <c r="K1884" s="33"/>
      <c r="N1884" s="89"/>
      <c r="O1884" s="125" t="e">
        <f>ROUND(
 ((IF(OR(R1884="",R1884&lt;=0),20,R1884)/20)
  *(L1884/15))
 /(IFERROR(IF(H1884&gt;0,H1884,15),15)/15)
 *100,0)</f>
        <v>#REF!</v>
      </c>
      <c r="P1884" s="125" t="e">
        <f>ROUND(((R1884/20)*(L1884/15)*(S1884/15)*(1+W1884/200))/(H1884/15)*100,0)</f>
        <v>#REF!</v>
      </c>
      <c r="Q1884" s="147" t="e">
        <f>T20D35746[[#This Row],[スコア⑤]]/T20D35746[[#This Row],[スコア③]]</f>
        <v>#REF!</v>
      </c>
      <c r="R1884" s="76" t="e">
        <f>#REF!+#REF!</f>
        <v>#REF!</v>
      </c>
      <c r="W1884" s="109" t="e">
        <f>(T20D35746[[#This Row],[現金及び預金（億）]]-T20D35746[[#This Row],[負債（億）]])/T20D35746[[#This Row],[総資産]]*100</f>
        <v>#DIV/0!</v>
      </c>
    </row>
    <row r="1885" spans="3:23" x14ac:dyDescent="0.25">
      <c r="C1885" s="71" t="str">
        <f>IFERROR(_xll.RssMarket($A1885,"市場部名称"),"")</f>
        <v/>
      </c>
      <c r="D1885" s="55"/>
      <c r="E1885" s="55" t="str">
        <f>IFERROR(_xll.RssMarket($A1885,"前日比"),"")</f>
        <v/>
      </c>
      <c r="F1885" s="75" t="str">
        <f>IFERROR(_xll.RssMarket($A1885,"時価総額"),"")</f>
        <v/>
      </c>
      <c r="G1885" s="75" t="e">
        <f>T20D35746[[#This Row],[時価総額]]/T20D35746[[#This Row],[現在値]]</f>
        <v>#VALUE!</v>
      </c>
      <c r="H1885" s="20"/>
      <c r="I1885" s="38"/>
      <c r="J1885" s="20"/>
      <c r="K1885" s="33"/>
      <c r="N1885" s="89"/>
      <c r="O1885" s="125" t="e">
        <f>ROUND(
 ((IF(OR(R1885="",R1885&lt;=0),20,R1885)/20)
  *(L1885/15))
 /(IFERROR(IF(H1885&gt;0,H1885,15),15)/15)
 *100,0)</f>
        <v>#REF!</v>
      </c>
      <c r="P1885" s="125" t="e">
        <f>ROUND(((R1885/20)*(L1885/15)*(S1885/15)*(1+W1885/200))/(H1885/15)*100,0)</f>
        <v>#REF!</v>
      </c>
      <c r="Q1885" s="147" t="e">
        <f>T20D35746[[#This Row],[スコア⑤]]/T20D35746[[#This Row],[スコア③]]</f>
        <v>#REF!</v>
      </c>
      <c r="R1885" s="76" t="e">
        <f>#REF!+#REF!</f>
        <v>#REF!</v>
      </c>
      <c r="W1885" s="109" t="e">
        <f>(T20D35746[[#This Row],[現金及び預金（億）]]-T20D35746[[#This Row],[負債（億）]])/T20D35746[[#This Row],[総資産]]*100</f>
        <v>#DIV/0!</v>
      </c>
    </row>
    <row r="1886" spans="3:23" x14ac:dyDescent="0.25">
      <c r="C1886" s="71" t="str">
        <f>IFERROR(_xll.RssMarket($A1886,"市場部名称"),"")</f>
        <v/>
      </c>
      <c r="D1886" s="55"/>
      <c r="E1886" s="55" t="str">
        <f>IFERROR(_xll.RssMarket($A1886,"前日比"),"")</f>
        <v/>
      </c>
      <c r="F1886" s="75" t="str">
        <f>IFERROR(_xll.RssMarket($A1886,"時価総額"),"")</f>
        <v/>
      </c>
      <c r="G1886" s="75" t="e">
        <f>T20D35746[[#This Row],[時価総額]]/T20D35746[[#This Row],[現在値]]</f>
        <v>#VALUE!</v>
      </c>
      <c r="H1886" s="20"/>
      <c r="I1886" s="38"/>
      <c r="J1886" s="20"/>
      <c r="K1886" s="33"/>
      <c r="N1886" s="89"/>
      <c r="O1886" s="125" t="e">
        <f>ROUND(
 ((IF(OR(R1886="",R1886&lt;=0),20,R1886)/20)
  *(L1886/15))
 /(IFERROR(IF(H1886&gt;0,H1886,15),15)/15)
 *100,0)</f>
        <v>#REF!</v>
      </c>
      <c r="P1886" s="125" t="e">
        <f>ROUND(((R1886/20)*(L1886/15)*(S1886/15)*(1+W1886/200))/(H1886/15)*100,0)</f>
        <v>#REF!</v>
      </c>
      <c r="Q1886" s="147" t="e">
        <f>T20D35746[[#This Row],[スコア⑤]]/T20D35746[[#This Row],[スコア③]]</f>
        <v>#REF!</v>
      </c>
      <c r="R1886" s="76" t="e">
        <f>#REF!+#REF!</f>
        <v>#REF!</v>
      </c>
      <c r="W1886" s="109" t="e">
        <f>(T20D35746[[#This Row],[現金及び預金（億）]]-T20D35746[[#This Row],[負債（億）]])/T20D35746[[#This Row],[総資産]]*100</f>
        <v>#DIV/0!</v>
      </c>
    </row>
    <row r="1887" spans="3:23" x14ac:dyDescent="0.25">
      <c r="C1887" s="71" t="str">
        <f>IFERROR(_xll.RssMarket($A1887,"市場部名称"),"")</f>
        <v/>
      </c>
      <c r="D1887" s="55"/>
      <c r="E1887" s="55" t="str">
        <f>IFERROR(_xll.RssMarket($A1887,"前日比"),"")</f>
        <v/>
      </c>
      <c r="F1887" s="75" t="str">
        <f>IFERROR(_xll.RssMarket($A1887,"時価総額"),"")</f>
        <v/>
      </c>
      <c r="G1887" s="75" t="e">
        <f>T20D35746[[#This Row],[時価総額]]/T20D35746[[#This Row],[現在値]]</f>
        <v>#VALUE!</v>
      </c>
      <c r="H1887" s="20"/>
      <c r="I1887" s="38"/>
      <c r="J1887" s="20"/>
      <c r="K1887" s="33"/>
      <c r="N1887" s="89"/>
      <c r="O1887" s="125" t="e">
        <f>ROUND(
 ((IF(OR(R1887="",R1887&lt;=0),20,R1887)/20)
  *(L1887/15))
 /(IFERROR(IF(H1887&gt;0,H1887,15),15)/15)
 *100,0)</f>
        <v>#REF!</v>
      </c>
      <c r="P1887" s="125" t="e">
        <f>ROUND(((R1887/20)*(L1887/15)*(S1887/15)*(1+W1887/200))/(H1887/15)*100,0)</f>
        <v>#REF!</v>
      </c>
      <c r="Q1887" s="147" t="e">
        <f>T20D35746[[#This Row],[スコア⑤]]/T20D35746[[#This Row],[スコア③]]</f>
        <v>#REF!</v>
      </c>
      <c r="R1887" s="76" t="e">
        <f>#REF!+#REF!</f>
        <v>#REF!</v>
      </c>
      <c r="W1887" s="109" t="e">
        <f>(T20D35746[[#This Row],[現金及び預金（億）]]-T20D35746[[#This Row],[負債（億）]])/T20D35746[[#This Row],[総資産]]*100</f>
        <v>#DIV/0!</v>
      </c>
    </row>
    <row r="1888" spans="3:23" x14ac:dyDescent="0.25">
      <c r="C1888" s="71" t="str">
        <f>IFERROR(_xll.RssMarket($A1888,"市場部名称"),"")</f>
        <v/>
      </c>
      <c r="D1888" s="55"/>
      <c r="E1888" s="55" t="str">
        <f>IFERROR(_xll.RssMarket($A1888,"前日比"),"")</f>
        <v/>
      </c>
      <c r="F1888" s="75" t="str">
        <f>IFERROR(_xll.RssMarket($A1888,"時価総額"),"")</f>
        <v/>
      </c>
      <c r="G1888" s="75" t="e">
        <f>T20D35746[[#This Row],[時価総額]]/T20D35746[[#This Row],[現在値]]</f>
        <v>#VALUE!</v>
      </c>
      <c r="H1888" s="20"/>
      <c r="I1888" s="38"/>
      <c r="J1888" s="20"/>
      <c r="K1888" s="33"/>
      <c r="N1888" s="89"/>
      <c r="O1888" s="125" t="e">
        <f>ROUND(
 ((IF(OR(R1888="",R1888&lt;=0),20,R1888)/20)
  *(L1888/15))
 /(IFERROR(IF(H1888&gt;0,H1888,15),15)/15)
 *100,0)</f>
        <v>#REF!</v>
      </c>
      <c r="P1888" s="125" t="e">
        <f>ROUND(((R1888/20)*(L1888/15)*(S1888/15)*(1+W1888/200))/(H1888/15)*100,0)</f>
        <v>#REF!</v>
      </c>
      <c r="Q1888" s="147" t="e">
        <f>T20D35746[[#This Row],[スコア⑤]]/T20D35746[[#This Row],[スコア③]]</f>
        <v>#REF!</v>
      </c>
      <c r="R1888" s="76" t="e">
        <f>#REF!+#REF!</f>
        <v>#REF!</v>
      </c>
      <c r="W1888" s="109" t="e">
        <f>(T20D35746[[#This Row],[現金及び預金（億）]]-T20D35746[[#This Row],[負債（億）]])/T20D35746[[#This Row],[総資産]]*100</f>
        <v>#DIV/0!</v>
      </c>
    </row>
    <row r="1889" spans="3:23" x14ac:dyDescent="0.25">
      <c r="C1889" s="71" t="str">
        <f>IFERROR(_xll.RssMarket($A1889,"市場部名称"),"")</f>
        <v/>
      </c>
      <c r="D1889" s="55"/>
      <c r="E1889" s="55" t="str">
        <f>IFERROR(_xll.RssMarket($A1889,"前日比"),"")</f>
        <v/>
      </c>
      <c r="F1889" s="75" t="str">
        <f>IFERROR(_xll.RssMarket($A1889,"時価総額"),"")</f>
        <v/>
      </c>
      <c r="G1889" s="75" t="e">
        <f>T20D35746[[#This Row],[時価総額]]/T20D35746[[#This Row],[現在値]]</f>
        <v>#VALUE!</v>
      </c>
      <c r="H1889" s="20"/>
      <c r="I1889" s="38"/>
      <c r="J1889" s="20"/>
      <c r="K1889" s="33"/>
      <c r="N1889" s="89"/>
      <c r="O1889" s="125" t="e">
        <f>ROUND(
 ((IF(OR(R1889="",R1889&lt;=0),20,R1889)/20)
  *(L1889/15))
 /(IFERROR(IF(H1889&gt;0,H1889,15),15)/15)
 *100,0)</f>
        <v>#REF!</v>
      </c>
      <c r="P1889" s="125" t="e">
        <f>ROUND(((R1889/20)*(L1889/15)*(S1889/15)*(1+W1889/200))/(H1889/15)*100,0)</f>
        <v>#REF!</v>
      </c>
      <c r="Q1889" s="147" t="e">
        <f>T20D35746[[#This Row],[スコア⑤]]/T20D35746[[#This Row],[スコア③]]</f>
        <v>#REF!</v>
      </c>
      <c r="R1889" s="76" t="e">
        <f>#REF!+#REF!</f>
        <v>#REF!</v>
      </c>
      <c r="W1889" s="109" t="e">
        <f>(T20D35746[[#This Row],[現金及び預金（億）]]-T20D35746[[#This Row],[負債（億）]])/T20D35746[[#This Row],[総資産]]*100</f>
        <v>#DIV/0!</v>
      </c>
    </row>
    <row r="1890" spans="3:23" x14ac:dyDescent="0.25">
      <c r="C1890" s="71" t="str">
        <f>IFERROR(_xll.RssMarket($A1890,"市場部名称"),"")</f>
        <v/>
      </c>
      <c r="D1890" s="55"/>
      <c r="E1890" s="55" t="str">
        <f>IFERROR(_xll.RssMarket($A1890,"前日比"),"")</f>
        <v/>
      </c>
      <c r="F1890" s="75" t="str">
        <f>IFERROR(_xll.RssMarket($A1890,"時価総額"),"")</f>
        <v/>
      </c>
      <c r="G1890" s="75" t="e">
        <f>T20D35746[[#This Row],[時価総額]]/T20D35746[[#This Row],[現在値]]</f>
        <v>#VALUE!</v>
      </c>
      <c r="H1890" s="20"/>
      <c r="I1890" s="38"/>
      <c r="J1890" s="20"/>
      <c r="K1890" s="33"/>
      <c r="N1890" s="89"/>
      <c r="O1890" s="125" t="e">
        <f>ROUND(
 ((IF(OR(R1890="",R1890&lt;=0),20,R1890)/20)
  *(L1890/15))
 /(IFERROR(IF(H1890&gt;0,H1890,15),15)/15)
 *100,0)</f>
        <v>#REF!</v>
      </c>
      <c r="P1890" s="125" t="e">
        <f>ROUND(((R1890/20)*(L1890/15)*(S1890/15)*(1+W1890/200))/(H1890/15)*100,0)</f>
        <v>#REF!</v>
      </c>
      <c r="Q1890" s="147" t="e">
        <f>T20D35746[[#This Row],[スコア⑤]]/T20D35746[[#This Row],[スコア③]]</f>
        <v>#REF!</v>
      </c>
      <c r="R1890" s="76" t="e">
        <f>#REF!+#REF!</f>
        <v>#REF!</v>
      </c>
      <c r="W1890" s="109" t="e">
        <f>(T20D35746[[#This Row],[現金及び預金（億）]]-T20D35746[[#This Row],[負債（億）]])/T20D35746[[#This Row],[総資産]]*100</f>
        <v>#DIV/0!</v>
      </c>
    </row>
    <row r="1891" spans="3:23" x14ac:dyDescent="0.25">
      <c r="C1891" s="71" t="str">
        <f>IFERROR(_xll.RssMarket($A1891,"市場部名称"),"")</f>
        <v/>
      </c>
      <c r="D1891" s="55"/>
      <c r="E1891" s="55" t="str">
        <f>IFERROR(_xll.RssMarket($A1891,"前日比"),"")</f>
        <v/>
      </c>
      <c r="F1891" s="75" t="str">
        <f>IFERROR(_xll.RssMarket($A1891,"時価総額"),"")</f>
        <v/>
      </c>
      <c r="G1891" s="75" t="e">
        <f>T20D35746[[#This Row],[時価総額]]/T20D35746[[#This Row],[現在値]]</f>
        <v>#VALUE!</v>
      </c>
      <c r="H1891" s="20"/>
      <c r="I1891" s="38"/>
      <c r="J1891" s="20"/>
      <c r="K1891" s="33"/>
      <c r="N1891" s="89"/>
      <c r="O1891" s="125" t="e">
        <f>ROUND(
 ((IF(OR(R1891="",R1891&lt;=0),20,R1891)/20)
  *(L1891/15))
 /(IFERROR(IF(H1891&gt;0,H1891,15),15)/15)
 *100,0)</f>
        <v>#REF!</v>
      </c>
      <c r="P1891" s="125" t="e">
        <f>ROUND(((R1891/20)*(L1891/15)*(S1891/15)*(1+W1891/200))/(H1891/15)*100,0)</f>
        <v>#REF!</v>
      </c>
      <c r="Q1891" s="147" t="e">
        <f>T20D35746[[#This Row],[スコア⑤]]/T20D35746[[#This Row],[スコア③]]</f>
        <v>#REF!</v>
      </c>
      <c r="R1891" s="76" t="e">
        <f>#REF!+#REF!</f>
        <v>#REF!</v>
      </c>
      <c r="W1891" s="109" t="e">
        <f>(T20D35746[[#This Row],[現金及び預金（億）]]-T20D35746[[#This Row],[負債（億）]])/T20D35746[[#This Row],[総資産]]*100</f>
        <v>#DIV/0!</v>
      </c>
    </row>
    <row r="1892" spans="3:23" x14ac:dyDescent="0.25">
      <c r="C1892" s="71" t="str">
        <f>IFERROR(_xll.RssMarket($A1892,"市場部名称"),"")</f>
        <v/>
      </c>
      <c r="D1892" s="55"/>
      <c r="E1892" s="55" t="str">
        <f>IFERROR(_xll.RssMarket($A1892,"前日比"),"")</f>
        <v/>
      </c>
      <c r="F1892" s="75" t="str">
        <f>IFERROR(_xll.RssMarket($A1892,"時価総額"),"")</f>
        <v/>
      </c>
      <c r="G1892" s="75" t="e">
        <f>T20D35746[[#This Row],[時価総額]]/T20D35746[[#This Row],[現在値]]</f>
        <v>#VALUE!</v>
      </c>
      <c r="H1892" s="20"/>
      <c r="I1892" s="38"/>
      <c r="J1892" s="20"/>
      <c r="K1892" s="33"/>
      <c r="N1892" s="89"/>
      <c r="O1892" s="125" t="e">
        <f>ROUND(
 ((IF(OR(R1892="",R1892&lt;=0),20,R1892)/20)
  *(L1892/15))
 /(IFERROR(IF(H1892&gt;0,H1892,15),15)/15)
 *100,0)</f>
        <v>#REF!</v>
      </c>
      <c r="P1892" s="125" t="e">
        <f>ROUND(((R1892/20)*(L1892/15)*(S1892/15)*(1+W1892/200))/(H1892/15)*100,0)</f>
        <v>#REF!</v>
      </c>
      <c r="Q1892" s="147" t="e">
        <f>T20D35746[[#This Row],[スコア⑤]]/T20D35746[[#This Row],[スコア③]]</f>
        <v>#REF!</v>
      </c>
      <c r="R1892" s="76" t="e">
        <f>#REF!+#REF!</f>
        <v>#REF!</v>
      </c>
      <c r="W1892" s="109" t="e">
        <f>(T20D35746[[#This Row],[現金及び預金（億）]]-T20D35746[[#This Row],[負債（億）]])/T20D35746[[#This Row],[総資産]]*100</f>
        <v>#DIV/0!</v>
      </c>
    </row>
    <row r="1893" spans="3:23" x14ac:dyDescent="0.25">
      <c r="C1893" s="71" t="str">
        <f>IFERROR(_xll.RssMarket($A1893,"市場部名称"),"")</f>
        <v/>
      </c>
      <c r="D1893" s="55"/>
      <c r="E1893" s="55" t="str">
        <f>IFERROR(_xll.RssMarket($A1893,"前日比"),"")</f>
        <v/>
      </c>
      <c r="F1893" s="75" t="str">
        <f>IFERROR(_xll.RssMarket($A1893,"時価総額"),"")</f>
        <v/>
      </c>
      <c r="G1893" s="75" t="e">
        <f>T20D35746[[#This Row],[時価総額]]/T20D35746[[#This Row],[現在値]]</f>
        <v>#VALUE!</v>
      </c>
      <c r="H1893" s="20"/>
      <c r="I1893" s="38"/>
      <c r="J1893" s="20"/>
      <c r="K1893" s="33"/>
      <c r="N1893" s="89"/>
      <c r="O1893" s="125" t="e">
        <f>ROUND(
 ((IF(OR(R1893="",R1893&lt;=0),20,R1893)/20)
  *(L1893/15))
 /(IFERROR(IF(H1893&gt;0,H1893,15),15)/15)
 *100,0)</f>
        <v>#REF!</v>
      </c>
      <c r="P1893" s="125" t="e">
        <f>ROUND(((R1893/20)*(L1893/15)*(S1893/15)*(1+W1893/200))/(H1893/15)*100,0)</f>
        <v>#REF!</v>
      </c>
      <c r="Q1893" s="147" t="e">
        <f>T20D35746[[#This Row],[スコア⑤]]/T20D35746[[#This Row],[スコア③]]</f>
        <v>#REF!</v>
      </c>
      <c r="R1893" s="76" t="e">
        <f>#REF!+#REF!</f>
        <v>#REF!</v>
      </c>
      <c r="W1893" s="109" t="e">
        <f>(T20D35746[[#This Row],[現金及び預金（億）]]-T20D35746[[#This Row],[負債（億）]])/T20D35746[[#This Row],[総資産]]*100</f>
        <v>#DIV/0!</v>
      </c>
    </row>
    <row r="1894" spans="3:23" x14ac:dyDescent="0.25">
      <c r="C1894" s="71" t="str">
        <f>IFERROR(_xll.RssMarket($A1894,"市場部名称"),"")</f>
        <v/>
      </c>
      <c r="D1894" s="55"/>
      <c r="E1894" s="55" t="str">
        <f>IFERROR(_xll.RssMarket($A1894,"前日比"),"")</f>
        <v/>
      </c>
      <c r="F1894" s="75" t="str">
        <f>IFERROR(_xll.RssMarket($A1894,"時価総額"),"")</f>
        <v/>
      </c>
      <c r="G1894" s="75" t="e">
        <f>T20D35746[[#This Row],[時価総額]]/T20D35746[[#This Row],[現在値]]</f>
        <v>#VALUE!</v>
      </c>
      <c r="H1894" s="20"/>
      <c r="I1894" s="38"/>
      <c r="J1894" s="20"/>
      <c r="K1894" s="33"/>
      <c r="N1894" s="89"/>
      <c r="O1894" s="125" t="e">
        <f>ROUND(
 ((IF(OR(R1894="",R1894&lt;=0),20,R1894)/20)
  *(L1894/15))
 /(IFERROR(IF(H1894&gt;0,H1894,15),15)/15)
 *100,0)</f>
        <v>#REF!</v>
      </c>
      <c r="P1894" s="125" t="e">
        <f>ROUND(((R1894/20)*(L1894/15)*(S1894/15)*(1+W1894/200))/(H1894/15)*100,0)</f>
        <v>#REF!</v>
      </c>
      <c r="Q1894" s="147" t="e">
        <f>T20D35746[[#This Row],[スコア⑤]]/T20D35746[[#This Row],[スコア③]]</f>
        <v>#REF!</v>
      </c>
      <c r="R1894" s="76" t="e">
        <f>#REF!+#REF!</f>
        <v>#REF!</v>
      </c>
      <c r="W1894" s="109" t="e">
        <f>(T20D35746[[#This Row],[現金及び預金（億）]]-T20D35746[[#This Row],[負債（億）]])/T20D35746[[#This Row],[総資産]]*100</f>
        <v>#DIV/0!</v>
      </c>
    </row>
    <row r="1895" spans="3:23" x14ac:dyDescent="0.25">
      <c r="C1895" s="71" t="str">
        <f>IFERROR(_xll.RssMarket($A1895,"市場部名称"),"")</f>
        <v/>
      </c>
      <c r="D1895" s="55"/>
      <c r="E1895" s="55" t="str">
        <f>IFERROR(_xll.RssMarket($A1895,"前日比"),"")</f>
        <v/>
      </c>
      <c r="F1895" s="75" t="str">
        <f>IFERROR(_xll.RssMarket($A1895,"時価総額"),"")</f>
        <v/>
      </c>
      <c r="G1895" s="75" t="e">
        <f>T20D35746[[#This Row],[時価総額]]/T20D35746[[#This Row],[現在値]]</f>
        <v>#VALUE!</v>
      </c>
      <c r="H1895" s="20"/>
      <c r="I1895" s="38"/>
      <c r="J1895" s="20"/>
      <c r="K1895" s="33"/>
      <c r="N1895" s="89"/>
      <c r="O1895" s="125" t="e">
        <f>ROUND(
 ((IF(OR(R1895="",R1895&lt;=0),20,R1895)/20)
  *(L1895/15))
 /(IFERROR(IF(H1895&gt;0,H1895,15),15)/15)
 *100,0)</f>
        <v>#REF!</v>
      </c>
      <c r="P1895" s="125" t="e">
        <f>ROUND(((R1895/20)*(L1895/15)*(S1895/15)*(1+W1895/200))/(H1895/15)*100,0)</f>
        <v>#REF!</v>
      </c>
      <c r="Q1895" s="147" t="e">
        <f>T20D35746[[#This Row],[スコア⑤]]/T20D35746[[#This Row],[スコア③]]</f>
        <v>#REF!</v>
      </c>
      <c r="R1895" s="76" t="e">
        <f>#REF!+#REF!</f>
        <v>#REF!</v>
      </c>
      <c r="W1895" s="109" t="e">
        <f>(T20D35746[[#This Row],[現金及び預金（億）]]-T20D35746[[#This Row],[負債（億）]])/T20D35746[[#This Row],[総資産]]*100</f>
        <v>#DIV/0!</v>
      </c>
    </row>
    <row r="1896" spans="3:23" x14ac:dyDescent="0.25">
      <c r="C1896" s="71" t="str">
        <f>IFERROR(_xll.RssMarket($A1896,"市場部名称"),"")</f>
        <v/>
      </c>
      <c r="D1896" s="55"/>
      <c r="E1896" s="55" t="str">
        <f>IFERROR(_xll.RssMarket($A1896,"前日比"),"")</f>
        <v/>
      </c>
      <c r="F1896" s="75" t="str">
        <f>IFERROR(_xll.RssMarket($A1896,"時価総額"),"")</f>
        <v/>
      </c>
      <c r="G1896" s="75" t="e">
        <f>T20D35746[[#This Row],[時価総額]]/T20D35746[[#This Row],[現在値]]</f>
        <v>#VALUE!</v>
      </c>
      <c r="H1896" s="20"/>
      <c r="I1896" s="38"/>
      <c r="J1896" s="20"/>
      <c r="K1896" s="33"/>
      <c r="N1896" s="89"/>
      <c r="O1896" s="125" t="e">
        <f>ROUND(
 ((IF(OR(R1896="",R1896&lt;=0),20,R1896)/20)
  *(L1896/15))
 /(IFERROR(IF(H1896&gt;0,H1896,15),15)/15)
 *100,0)</f>
        <v>#REF!</v>
      </c>
      <c r="P1896" s="125" t="e">
        <f>ROUND(((R1896/20)*(L1896/15)*(S1896/15)*(1+W1896/200))/(H1896/15)*100,0)</f>
        <v>#REF!</v>
      </c>
      <c r="Q1896" s="147" t="e">
        <f>T20D35746[[#This Row],[スコア⑤]]/T20D35746[[#This Row],[スコア③]]</f>
        <v>#REF!</v>
      </c>
      <c r="R1896" s="76" t="e">
        <f>#REF!+#REF!</f>
        <v>#REF!</v>
      </c>
      <c r="W1896" s="109" t="e">
        <f>(T20D35746[[#This Row],[現金及び預金（億）]]-T20D35746[[#This Row],[負債（億）]])/T20D35746[[#This Row],[総資産]]*100</f>
        <v>#DIV/0!</v>
      </c>
    </row>
    <row r="1897" spans="3:23" x14ac:dyDescent="0.25">
      <c r="C1897" s="71" t="str">
        <f>IFERROR(_xll.RssMarket($A1897,"市場部名称"),"")</f>
        <v/>
      </c>
      <c r="D1897" s="55"/>
      <c r="E1897" s="55" t="str">
        <f>IFERROR(_xll.RssMarket($A1897,"前日比"),"")</f>
        <v/>
      </c>
      <c r="F1897" s="75" t="str">
        <f>IFERROR(_xll.RssMarket($A1897,"時価総額"),"")</f>
        <v/>
      </c>
      <c r="G1897" s="75" t="e">
        <f>T20D35746[[#This Row],[時価総額]]/T20D35746[[#This Row],[現在値]]</f>
        <v>#VALUE!</v>
      </c>
      <c r="H1897" s="20"/>
      <c r="I1897" s="38"/>
      <c r="J1897" s="20"/>
      <c r="K1897" s="33"/>
      <c r="N1897" s="89"/>
      <c r="O1897" s="125" t="e">
        <f>ROUND(
 ((IF(OR(R1897="",R1897&lt;=0),20,R1897)/20)
  *(L1897/15))
 /(IFERROR(IF(H1897&gt;0,H1897,15),15)/15)
 *100,0)</f>
        <v>#REF!</v>
      </c>
      <c r="P1897" s="125" t="e">
        <f>ROUND(((R1897/20)*(L1897/15)*(S1897/15)*(1+W1897/200))/(H1897/15)*100,0)</f>
        <v>#REF!</v>
      </c>
      <c r="Q1897" s="147" t="e">
        <f>T20D35746[[#This Row],[スコア⑤]]/T20D35746[[#This Row],[スコア③]]</f>
        <v>#REF!</v>
      </c>
      <c r="R1897" s="76" t="e">
        <f>#REF!+#REF!</f>
        <v>#REF!</v>
      </c>
      <c r="W1897" s="109" t="e">
        <f>(T20D35746[[#This Row],[現金及び預金（億）]]-T20D35746[[#This Row],[負債（億）]])/T20D35746[[#This Row],[総資産]]*100</f>
        <v>#DIV/0!</v>
      </c>
    </row>
    <row r="1898" spans="3:23" x14ac:dyDescent="0.25">
      <c r="C1898" s="71" t="str">
        <f>IFERROR(_xll.RssMarket($A1898,"市場部名称"),"")</f>
        <v/>
      </c>
      <c r="D1898" s="55"/>
      <c r="E1898" s="55" t="str">
        <f>IFERROR(_xll.RssMarket($A1898,"前日比"),"")</f>
        <v/>
      </c>
      <c r="F1898" s="75" t="str">
        <f>IFERROR(_xll.RssMarket($A1898,"時価総額"),"")</f>
        <v/>
      </c>
      <c r="G1898" s="75" t="e">
        <f>T20D35746[[#This Row],[時価総額]]/T20D35746[[#This Row],[現在値]]</f>
        <v>#VALUE!</v>
      </c>
      <c r="H1898" s="20"/>
      <c r="I1898" s="38"/>
      <c r="J1898" s="20"/>
      <c r="K1898" s="33"/>
      <c r="N1898" s="89"/>
      <c r="O1898" s="125" t="e">
        <f>ROUND(
 ((IF(OR(R1898="",R1898&lt;=0),20,R1898)/20)
  *(L1898/15))
 /(IFERROR(IF(H1898&gt;0,H1898,15),15)/15)
 *100,0)</f>
        <v>#REF!</v>
      </c>
      <c r="P1898" s="125" t="e">
        <f>ROUND(((R1898/20)*(L1898/15)*(S1898/15)*(1+W1898/200))/(H1898/15)*100,0)</f>
        <v>#REF!</v>
      </c>
      <c r="Q1898" s="147" t="e">
        <f>T20D35746[[#This Row],[スコア⑤]]/T20D35746[[#This Row],[スコア③]]</f>
        <v>#REF!</v>
      </c>
      <c r="R1898" s="76" t="e">
        <f>#REF!+#REF!</f>
        <v>#REF!</v>
      </c>
      <c r="W1898" s="109" t="e">
        <f>(T20D35746[[#This Row],[現金及び預金（億）]]-T20D35746[[#This Row],[負債（億）]])/T20D35746[[#This Row],[総資産]]*100</f>
        <v>#DIV/0!</v>
      </c>
    </row>
    <row r="1899" spans="3:23" x14ac:dyDescent="0.25">
      <c r="C1899" s="71" t="str">
        <f>IFERROR(_xll.RssMarket($A1899,"市場部名称"),"")</f>
        <v/>
      </c>
      <c r="D1899" s="55"/>
      <c r="E1899" s="55" t="str">
        <f>IFERROR(_xll.RssMarket($A1899,"前日比"),"")</f>
        <v/>
      </c>
      <c r="F1899" s="75" t="str">
        <f>IFERROR(_xll.RssMarket($A1899,"時価総額"),"")</f>
        <v/>
      </c>
      <c r="G1899" s="75" t="e">
        <f>T20D35746[[#This Row],[時価総額]]/T20D35746[[#This Row],[現在値]]</f>
        <v>#VALUE!</v>
      </c>
      <c r="H1899" s="20"/>
      <c r="I1899" s="38"/>
      <c r="J1899" s="20"/>
      <c r="K1899" s="33"/>
      <c r="N1899" s="89"/>
      <c r="O1899" s="125" t="e">
        <f>ROUND(
 ((IF(OR(R1899="",R1899&lt;=0),20,R1899)/20)
  *(L1899/15))
 /(IFERROR(IF(H1899&gt;0,H1899,15),15)/15)
 *100,0)</f>
        <v>#REF!</v>
      </c>
      <c r="P1899" s="125" t="e">
        <f>ROUND(((R1899/20)*(L1899/15)*(S1899/15)*(1+W1899/200))/(H1899/15)*100,0)</f>
        <v>#REF!</v>
      </c>
      <c r="Q1899" s="147" t="e">
        <f>T20D35746[[#This Row],[スコア⑤]]/T20D35746[[#This Row],[スコア③]]</f>
        <v>#REF!</v>
      </c>
      <c r="R1899" s="76" t="e">
        <f>#REF!+#REF!</f>
        <v>#REF!</v>
      </c>
      <c r="W1899" s="109" t="e">
        <f>(T20D35746[[#This Row],[現金及び預金（億）]]-T20D35746[[#This Row],[負債（億）]])/T20D35746[[#This Row],[総資産]]*100</f>
        <v>#DIV/0!</v>
      </c>
    </row>
    <row r="1900" spans="3:23" x14ac:dyDescent="0.25">
      <c r="C1900" s="71" t="str">
        <f>IFERROR(_xll.RssMarket($A1900,"市場部名称"),"")</f>
        <v/>
      </c>
      <c r="D1900" s="55"/>
      <c r="E1900" s="55" t="str">
        <f>IFERROR(_xll.RssMarket($A1900,"前日比"),"")</f>
        <v/>
      </c>
      <c r="F1900" s="75" t="str">
        <f>IFERROR(_xll.RssMarket($A1900,"時価総額"),"")</f>
        <v/>
      </c>
      <c r="G1900" s="75" t="e">
        <f>T20D35746[[#This Row],[時価総額]]/T20D35746[[#This Row],[現在値]]</f>
        <v>#VALUE!</v>
      </c>
      <c r="H1900" s="20"/>
      <c r="I1900" s="38"/>
      <c r="J1900" s="20"/>
      <c r="K1900" s="33"/>
      <c r="N1900" s="89"/>
      <c r="O1900" s="125" t="e">
        <f>ROUND(
 ((IF(OR(R1900="",R1900&lt;=0),20,R1900)/20)
  *(L1900/15))
 /(IFERROR(IF(H1900&gt;0,H1900,15),15)/15)
 *100,0)</f>
        <v>#REF!</v>
      </c>
      <c r="P1900" s="125" t="e">
        <f>ROUND(((R1900/20)*(L1900/15)*(S1900/15)*(1+W1900/200))/(H1900/15)*100,0)</f>
        <v>#REF!</v>
      </c>
      <c r="Q1900" s="147" t="e">
        <f>T20D35746[[#This Row],[スコア⑤]]/T20D35746[[#This Row],[スコア③]]</f>
        <v>#REF!</v>
      </c>
      <c r="R1900" s="76" t="e">
        <f>#REF!+#REF!</f>
        <v>#REF!</v>
      </c>
      <c r="W1900" s="109" t="e">
        <f>(T20D35746[[#This Row],[現金及び預金（億）]]-T20D35746[[#This Row],[負債（億）]])/T20D35746[[#This Row],[総資産]]*100</f>
        <v>#DIV/0!</v>
      </c>
    </row>
    <row r="1901" spans="3:23" x14ac:dyDescent="0.25">
      <c r="C1901" s="71" t="str">
        <f>IFERROR(_xll.RssMarket($A1901,"市場部名称"),"")</f>
        <v/>
      </c>
      <c r="D1901" s="55"/>
      <c r="E1901" s="55" t="str">
        <f>IFERROR(_xll.RssMarket($A1901,"前日比"),"")</f>
        <v/>
      </c>
      <c r="F1901" s="75" t="str">
        <f>IFERROR(_xll.RssMarket($A1901,"時価総額"),"")</f>
        <v/>
      </c>
      <c r="G1901" s="75" t="e">
        <f>T20D35746[[#This Row],[時価総額]]/T20D35746[[#This Row],[現在値]]</f>
        <v>#VALUE!</v>
      </c>
      <c r="H1901" s="20"/>
      <c r="I1901" s="38"/>
      <c r="J1901" s="20"/>
      <c r="K1901" s="33"/>
      <c r="N1901" s="89"/>
      <c r="O1901" s="125" t="e">
        <f>ROUND(
 ((IF(OR(R1901="",R1901&lt;=0),20,R1901)/20)
  *(L1901/15))
 /(IFERROR(IF(H1901&gt;0,H1901,15),15)/15)
 *100,0)</f>
        <v>#REF!</v>
      </c>
      <c r="P1901" s="125" t="e">
        <f>ROUND(((R1901/20)*(L1901/15)*(S1901/15)*(1+W1901/200))/(H1901/15)*100,0)</f>
        <v>#REF!</v>
      </c>
      <c r="Q1901" s="147" t="e">
        <f>T20D35746[[#This Row],[スコア⑤]]/T20D35746[[#This Row],[スコア③]]</f>
        <v>#REF!</v>
      </c>
      <c r="R1901" s="76" t="e">
        <f>#REF!+#REF!</f>
        <v>#REF!</v>
      </c>
      <c r="W1901" s="109" t="e">
        <f>(T20D35746[[#This Row],[現金及び預金（億）]]-T20D35746[[#This Row],[負債（億）]])/T20D35746[[#This Row],[総資産]]*100</f>
        <v>#DIV/0!</v>
      </c>
    </row>
    <row r="1902" spans="3:23" x14ac:dyDescent="0.25">
      <c r="C1902" s="71" t="str">
        <f>IFERROR(_xll.RssMarket($A1902,"市場部名称"),"")</f>
        <v/>
      </c>
      <c r="D1902" s="55"/>
      <c r="E1902" s="55" t="str">
        <f>IFERROR(_xll.RssMarket($A1902,"前日比"),"")</f>
        <v/>
      </c>
      <c r="F1902" s="75" t="str">
        <f>IFERROR(_xll.RssMarket($A1902,"時価総額"),"")</f>
        <v/>
      </c>
      <c r="G1902" s="75" t="e">
        <f>T20D35746[[#This Row],[時価総額]]/T20D35746[[#This Row],[現在値]]</f>
        <v>#VALUE!</v>
      </c>
      <c r="H1902" s="20"/>
      <c r="I1902" s="38"/>
      <c r="J1902" s="20"/>
      <c r="K1902" s="33"/>
      <c r="N1902" s="89"/>
      <c r="O1902" s="125" t="e">
        <f>ROUND(
 ((IF(OR(R1902="",R1902&lt;=0),20,R1902)/20)
  *(L1902/15))
 /(IFERROR(IF(H1902&gt;0,H1902,15),15)/15)
 *100,0)</f>
        <v>#REF!</v>
      </c>
      <c r="P1902" s="125" t="e">
        <f>ROUND(((R1902/20)*(L1902/15)*(S1902/15)*(1+W1902/200))/(H1902/15)*100,0)</f>
        <v>#REF!</v>
      </c>
      <c r="Q1902" s="147" t="e">
        <f>T20D35746[[#This Row],[スコア⑤]]/T20D35746[[#This Row],[スコア③]]</f>
        <v>#REF!</v>
      </c>
      <c r="R1902" s="76" t="e">
        <f>#REF!+#REF!</f>
        <v>#REF!</v>
      </c>
      <c r="W1902" s="109" t="e">
        <f>(T20D35746[[#This Row],[現金及び預金（億）]]-T20D35746[[#This Row],[負債（億）]])/T20D35746[[#This Row],[総資産]]*100</f>
        <v>#DIV/0!</v>
      </c>
    </row>
    <row r="1903" spans="3:23" x14ac:dyDescent="0.25">
      <c r="C1903" s="71" t="str">
        <f>IFERROR(_xll.RssMarket($A1903,"市場部名称"),"")</f>
        <v/>
      </c>
      <c r="D1903" s="55"/>
      <c r="E1903" s="55" t="str">
        <f>IFERROR(_xll.RssMarket($A1903,"前日比"),"")</f>
        <v/>
      </c>
      <c r="F1903" s="75" t="str">
        <f>IFERROR(_xll.RssMarket($A1903,"時価総額"),"")</f>
        <v/>
      </c>
      <c r="G1903" s="75" t="e">
        <f>T20D35746[[#This Row],[時価総額]]/T20D35746[[#This Row],[現在値]]</f>
        <v>#VALUE!</v>
      </c>
      <c r="H1903" s="20"/>
      <c r="I1903" s="38"/>
      <c r="J1903" s="20"/>
      <c r="K1903" s="33"/>
      <c r="N1903" s="89"/>
      <c r="O1903" s="125" t="e">
        <f>ROUND(
 ((IF(OR(R1903="",R1903&lt;=0),20,R1903)/20)
  *(L1903/15))
 /(IFERROR(IF(H1903&gt;0,H1903,15),15)/15)
 *100,0)</f>
        <v>#REF!</v>
      </c>
      <c r="P1903" s="125" t="e">
        <f>ROUND(((R1903/20)*(L1903/15)*(S1903/15)*(1+W1903/200))/(H1903/15)*100,0)</f>
        <v>#REF!</v>
      </c>
      <c r="Q1903" s="147" t="e">
        <f>T20D35746[[#This Row],[スコア⑤]]/T20D35746[[#This Row],[スコア③]]</f>
        <v>#REF!</v>
      </c>
      <c r="R1903" s="76" t="e">
        <f>#REF!+#REF!</f>
        <v>#REF!</v>
      </c>
      <c r="W1903" s="109" t="e">
        <f>(T20D35746[[#This Row],[現金及び預金（億）]]-T20D35746[[#This Row],[負債（億）]])/T20D35746[[#This Row],[総資産]]*100</f>
        <v>#DIV/0!</v>
      </c>
    </row>
    <row r="1904" spans="3:23" x14ac:dyDescent="0.25">
      <c r="C1904" s="71" t="str">
        <f>IFERROR(_xll.RssMarket($A1904,"市場部名称"),"")</f>
        <v/>
      </c>
      <c r="D1904" s="55"/>
      <c r="E1904" s="55" t="str">
        <f>IFERROR(_xll.RssMarket($A1904,"前日比"),"")</f>
        <v/>
      </c>
      <c r="F1904" s="75" t="str">
        <f>IFERROR(_xll.RssMarket($A1904,"時価総額"),"")</f>
        <v/>
      </c>
      <c r="G1904" s="75" t="e">
        <f>T20D35746[[#This Row],[時価総額]]/T20D35746[[#This Row],[現在値]]</f>
        <v>#VALUE!</v>
      </c>
      <c r="H1904" s="20"/>
      <c r="I1904" s="38"/>
      <c r="J1904" s="20"/>
      <c r="K1904" s="33"/>
      <c r="N1904" s="89"/>
      <c r="O1904" s="125" t="e">
        <f>ROUND(
 ((IF(OR(R1904="",R1904&lt;=0),20,R1904)/20)
  *(L1904/15))
 /(IFERROR(IF(H1904&gt;0,H1904,15),15)/15)
 *100,0)</f>
        <v>#REF!</v>
      </c>
      <c r="P1904" s="125" t="e">
        <f>ROUND(((R1904/20)*(L1904/15)*(S1904/15)*(1+W1904/200))/(H1904/15)*100,0)</f>
        <v>#REF!</v>
      </c>
      <c r="Q1904" s="147" t="e">
        <f>T20D35746[[#This Row],[スコア⑤]]/T20D35746[[#This Row],[スコア③]]</f>
        <v>#REF!</v>
      </c>
      <c r="R1904" s="76" t="e">
        <f>#REF!+#REF!</f>
        <v>#REF!</v>
      </c>
      <c r="W1904" s="109" t="e">
        <f>(T20D35746[[#This Row],[現金及び預金（億）]]-T20D35746[[#This Row],[負債（億）]])/T20D35746[[#This Row],[総資産]]*100</f>
        <v>#DIV/0!</v>
      </c>
    </row>
    <row r="1905" spans="3:23" x14ac:dyDescent="0.25">
      <c r="C1905" s="71" t="str">
        <f>IFERROR(_xll.RssMarket($A1905,"市場部名称"),"")</f>
        <v/>
      </c>
      <c r="D1905" s="55"/>
      <c r="E1905" s="55" t="str">
        <f>IFERROR(_xll.RssMarket($A1905,"前日比"),"")</f>
        <v/>
      </c>
      <c r="F1905" s="75" t="str">
        <f>IFERROR(_xll.RssMarket($A1905,"時価総額"),"")</f>
        <v/>
      </c>
      <c r="G1905" s="75" t="e">
        <f>T20D35746[[#This Row],[時価総額]]/T20D35746[[#This Row],[現在値]]</f>
        <v>#VALUE!</v>
      </c>
      <c r="H1905" s="20"/>
      <c r="I1905" s="38"/>
      <c r="J1905" s="20"/>
      <c r="K1905" s="33"/>
      <c r="N1905" s="89"/>
      <c r="O1905" s="125" t="e">
        <f>ROUND(
 ((IF(OR(R1905="",R1905&lt;=0),20,R1905)/20)
  *(L1905/15))
 /(IFERROR(IF(H1905&gt;0,H1905,15),15)/15)
 *100,0)</f>
        <v>#REF!</v>
      </c>
      <c r="P1905" s="125" t="e">
        <f>ROUND(((R1905/20)*(L1905/15)*(S1905/15)*(1+W1905/200))/(H1905/15)*100,0)</f>
        <v>#REF!</v>
      </c>
      <c r="Q1905" s="147" t="e">
        <f>T20D35746[[#This Row],[スコア⑤]]/T20D35746[[#This Row],[スコア③]]</f>
        <v>#REF!</v>
      </c>
      <c r="R1905" s="76" t="e">
        <f>#REF!+#REF!</f>
        <v>#REF!</v>
      </c>
      <c r="W1905" s="109" t="e">
        <f>(T20D35746[[#This Row],[現金及び預金（億）]]-T20D35746[[#This Row],[負債（億）]])/T20D35746[[#This Row],[総資産]]*100</f>
        <v>#DIV/0!</v>
      </c>
    </row>
    <row r="1906" spans="3:23" x14ac:dyDescent="0.25">
      <c r="C1906" s="71" t="str">
        <f>IFERROR(_xll.RssMarket($A1906,"市場部名称"),"")</f>
        <v/>
      </c>
      <c r="D1906" s="55"/>
      <c r="E1906" s="55" t="str">
        <f>IFERROR(_xll.RssMarket($A1906,"前日比"),"")</f>
        <v/>
      </c>
      <c r="F1906" s="75" t="str">
        <f>IFERROR(_xll.RssMarket($A1906,"時価総額"),"")</f>
        <v/>
      </c>
      <c r="G1906" s="75" t="e">
        <f>T20D35746[[#This Row],[時価総額]]/T20D35746[[#This Row],[現在値]]</f>
        <v>#VALUE!</v>
      </c>
      <c r="H1906" s="20"/>
      <c r="I1906" s="38"/>
      <c r="J1906" s="20"/>
      <c r="K1906" s="33"/>
      <c r="N1906" s="89"/>
      <c r="O1906" s="125" t="e">
        <f>ROUND(
 ((IF(OR(R1906="",R1906&lt;=0),20,R1906)/20)
  *(L1906/15))
 /(IFERROR(IF(H1906&gt;0,H1906,15),15)/15)
 *100,0)</f>
        <v>#REF!</v>
      </c>
      <c r="P1906" s="125" t="e">
        <f>ROUND(((R1906/20)*(L1906/15)*(S1906/15)*(1+W1906/200))/(H1906/15)*100,0)</f>
        <v>#REF!</v>
      </c>
      <c r="Q1906" s="147" t="e">
        <f>T20D35746[[#This Row],[スコア⑤]]/T20D35746[[#This Row],[スコア③]]</f>
        <v>#REF!</v>
      </c>
      <c r="R1906" s="76" t="e">
        <f>#REF!+#REF!</f>
        <v>#REF!</v>
      </c>
      <c r="W1906" s="109" t="e">
        <f>(T20D35746[[#This Row],[現金及び預金（億）]]-T20D35746[[#This Row],[負債（億）]])/T20D35746[[#This Row],[総資産]]*100</f>
        <v>#DIV/0!</v>
      </c>
    </row>
    <row r="1907" spans="3:23" x14ac:dyDescent="0.25">
      <c r="C1907" s="71" t="str">
        <f>IFERROR(_xll.RssMarket($A1907,"市場部名称"),"")</f>
        <v/>
      </c>
      <c r="D1907" s="55"/>
      <c r="E1907" s="55" t="str">
        <f>IFERROR(_xll.RssMarket($A1907,"前日比"),"")</f>
        <v/>
      </c>
      <c r="F1907" s="75" t="str">
        <f>IFERROR(_xll.RssMarket($A1907,"時価総額"),"")</f>
        <v/>
      </c>
      <c r="G1907" s="75" t="e">
        <f>T20D35746[[#This Row],[時価総額]]/T20D35746[[#This Row],[現在値]]</f>
        <v>#VALUE!</v>
      </c>
      <c r="H1907" s="20"/>
      <c r="I1907" s="38"/>
      <c r="J1907" s="20"/>
      <c r="K1907" s="33"/>
      <c r="N1907" s="89"/>
      <c r="O1907" s="125" t="e">
        <f>ROUND(
 ((IF(OR(R1907="",R1907&lt;=0),20,R1907)/20)
  *(L1907/15))
 /(IFERROR(IF(H1907&gt;0,H1907,15),15)/15)
 *100,0)</f>
        <v>#REF!</v>
      </c>
      <c r="P1907" s="125" t="e">
        <f>ROUND(((R1907/20)*(L1907/15)*(S1907/15)*(1+W1907/200))/(H1907/15)*100,0)</f>
        <v>#REF!</v>
      </c>
      <c r="Q1907" s="147" t="e">
        <f>T20D35746[[#This Row],[スコア⑤]]/T20D35746[[#This Row],[スコア③]]</f>
        <v>#REF!</v>
      </c>
      <c r="R1907" s="76" t="e">
        <f>#REF!+#REF!</f>
        <v>#REF!</v>
      </c>
      <c r="W1907" s="109" t="e">
        <f>(T20D35746[[#This Row],[現金及び預金（億）]]-T20D35746[[#This Row],[負債（億）]])/T20D35746[[#This Row],[総資産]]*100</f>
        <v>#DIV/0!</v>
      </c>
    </row>
    <row r="1908" spans="3:23" x14ac:dyDescent="0.25">
      <c r="C1908" s="71" t="str">
        <f>IFERROR(_xll.RssMarket($A1908,"市場部名称"),"")</f>
        <v/>
      </c>
      <c r="D1908" s="55"/>
      <c r="E1908" s="55" t="str">
        <f>IFERROR(_xll.RssMarket($A1908,"前日比"),"")</f>
        <v/>
      </c>
      <c r="F1908" s="75" t="str">
        <f>IFERROR(_xll.RssMarket($A1908,"時価総額"),"")</f>
        <v/>
      </c>
      <c r="G1908" s="75" t="e">
        <f>T20D35746[[#This Row],[時価総額]]/T20D35746[[#This Row],[現在値]]</f>
        <v>#VALUE!</v>
      </c>
      <c r="H1908" s="20"/>
      <c r="I1908" s="38"/>
      <c r="J1908" s="20"/>
      <c r="K1908" s="33"/>
      <c r="N1908" s="89"/>
      <c r="O1908" s="125" t="e">
        <f>ROUND(
 ((IF(OR(R1908="",R1908&lt;=0),20,R1908)/20)
  *(L1908/15))
 /(IFERROR(IF(H1908&gt;0,H1908,15),15)/15)
 *100,0)</f>
        <v>#REF!</v>
      </c>
      <c r="P1908" s="125" t="e">
        <f>ROUND(((R1908/20)*(L1908/15)*(S1908/15)*(1+W1908/200))/(H1908/15)*100,0)</f>
        <v>#REF!</v>
      </c>
      <c r="Q1908" s="147" t="e">
        <f>T20D35746[[#This Row],[スコア⑤]]/T20D35746[[#This Row],[スコア③]]</f>
        <v>#REF!</v>
      </c>
      <c r="R1908" s="76" t="e">
        <f>#REF!+#REF!</f>
        <v>#REF!</v>
      </c>
      <c r="W1908" s="109" t="e">
        <f>(T20D35746[[#This Row],[現金及び預金（億）]]-T20D35746[[#This Row],[負債（億）]])/T20D35746[[#This Row],[総資産]]*100</f>
        <v>#DIV/0!</v>
      </c>
    </row>
    <row r="1909" spans="3:23" x14ac:dyDescent="0.25">
      <c r="C1909" s="71" t="str">
        <f>IFERROR(_xll.RssMarket($A1909,"市場部名称"),"")</f>
        <v/>
      </c>
      <c r="D1909" s="55"/>
      <c r="E1909" s="55" t="str">
        <f>IFERROR(_xll.RssMarket($A1909,"前日比"),"")</f>
        <v/>
      </c>
      <c r="F1909" s="75" t="str">
        <f>IFERROR(_xll.RssMarket($A1909,"時価総額"),"")</f>
        <v/>
      </c>
      <c r="G1909" s="75" t="e">
        <f>T20D35746[[#This Row],[時価総額]]/T20D35746[[#This Row],[現在値]]</f>
        <v>#VALUE!</v>
      </c>
      <c r="H1909" s="20"/>
      <c r="I1909" s="38"/>
      <c r="J1909" s="20"/>
      <c r="K1909" s="33"/>
      <c r="N1909" s="89"/>
      <c r="O1909" s="125" t="e">
        <f>ROUND(
 ((IF(OR(R1909="",R1909&lt;=0),20,R1909)/20)
  *(L1909/15))
 /(IFERROR(IF(H1909&gt;0,H1909,15),15)/15)
 *100,0)</f>
        <v>#REF!</v>
      </c>
      <c r="P1909" s="125" t="e">
        <f>ROUND(((R1909/20)*(L1909/15)*(S1909/15)*(1+W1909/200))/(H1909/15)*100,0)</f>
        <v>#REF!</v>
      </c>
      <c r="Q1909" s="147" t="e">
        <f>T20D35746[[#This Row],[スコア⑤]]/T20D35746[[#This Row],[スコア③]]</f>
        <v>#REF!</v>
      </c>
      <c r="R1909" s="76" t="e">
        <f>#REF!+#REF!</f>
        <v>#REF!</v>
      </c>
      <c r="W1909" s="109" t="e">
        <f>(T20D35746[[#This Row],[現金及び預金（億）]]-T20D35746[[#This Row],[負債（億）]])/T20D35746[[#This Row],[総資産]]*100</f>
        <v>#DIV/0!</v>
      </c>
    </row>
    <row r="1910" spans="3:23" x14ac:dyDescent="0.25">
      <c r="C1910" s="71" t="str">
        <f>IFERROR(_xll.RssMarket($A1910,"市場部名称"),"")</f>
        <v/>
      </c>
      <c r="D1910" s="55"/>
      <c r="E1910" s="55" t="str">
        <f>IFERROR(_xll.RssMarket($A1910,"前日比"),"")</f>
        <v/>
      </c>
      <c r="F1910" s="75" t="str">
        <f>IFERROR(_xll.RssMarket($A1910,"時価総額"),"")</f>
        <v/>
      </c>
      <c r="G1910" s="75" t="e">
        <f>T20D35746[[#This Row],[時価総額]]/T20D35746[[#This Row],[現在値]]</f>
        <v>#VALUE!</v>
      </c>
      <c r="H1910" s="20"/>
      <c r="I1910" s="38"/>
      <c r="J1910" s="20"/>
      <c r="K1910" s="33"/>
      <c r="N1910" s="89"/>
      <c r="O1910" s="125" t="e">
        <f>ROUND(
 ((IF(OR(R1910="",R1910&lt;=0),20,R1910)/20)
  *(L1910/15))
 /(IFERROR(IF(H1910&gt;0,H1910,15),15)/15)
 *100,0)</f>
        <v>#REF!</v>
      </c>
      <c r="P1910" s="125" t="e">
        <f>ROUND(((R1910/20)*(L1910/15)*(S1910/15)*(1+W1910/200))/(H1910/15)*100,0)</f>
        <v>#REF!</v>
      </c>
      <c r="Q1910" s="147" t="e">
        <f>T20D35746[[#This Row],[スコア⑤]]/T20D35746[[#This Row],[スコア③]]</f>
        <v>#REF!</v>
      </c>
      <c r="R1910" s="76" t="e">
        <f>#REF!+#REF!</f>
        <v>#REF!</v>
      </c>
      <c r="W1910" s="109" t="e">
        <f>(T20D35746[[#This Row],[現金及び預金（億）]]-T20D35746[[#This Row],[負債（億）]])/T20D35746[[#This Row],[総資産]]*100</f>
        <v>#DIV/0!</v>
      </c>
    </row>
    <row r="1911" spans="3:23" x14ac:dyDescent="0.25">
      <c r="C1911" s="71" t="str">
        <f>IFERROR(_xll.RssMarket($A1911,"市場部名称"),"")</f>
        <v/>
      </c>
      <c r="D1911" s="55"/>
      <c r="E1911" s="55" t="str">
        <f>IFERROR(_xll.RssMarket($A1911,"前日比"),"")</f>
        <v/>
      </c>
      <c r="F1911" s="75" t="str">
        <f>IFERROR(_xll.RssMarket($A1911,"時価総額"),"")</f>
        <v/>
      </c>
      <c r="G1911" s="75" t="e">
        <f>T20D35746[[#This Row],[時価総額]]/T20D35746[[#This Row],[現在値]]</f>
        <v>#VALUE!</v>
      </c>
      <c r="H1911" s="20"/>
      <c r="I1911" s="38"/>
      <c r="J1911" s="20"/>
      <c r="K1911" s="33"/>
      <c r="N1911" s="89"/>
      <c r="O1911" s="125" t="e">
        <f>ROUND(
 ((IF(OR(R1911="",R1911&lt;=0),20,R1911)/20)
  *(L1911/15))
 /(IFERROR(IF(H1911&gt;0,H1911,15),15)/15)
 *100,0)</f>
        <v>#REF!</v>
      </c>
      <c r="P1911" s="125" t="e">
        <f>ROUND(((R1911/20)*(L1911/15)*(S1911/15)*(1+W1911/200))/(H1911/15)*100,0)</f>
        <v>#REF!</v>
      </c>
      <c r="Q1911" s="147" t="e">
        <f>T20D35746[[#This Row],[スコア⑤]]/T20D35746[[#This Row],[スコア③]]</f>
        <v>#REF!</v>
      </c>
      <c r="R1911" s="76" t="e">
        <f>#REF!+#REF!</f>
        <v>#REF!</v>
      </c>
      <c r="W1911" s="109" t="e">
        <f>(T20D35746[[#This Row],[現金及び預金（億）]]-T20D35746[[#This Row],[負債（億）]])/T20D35746[[#This Row],[総資産]]*100</f>
        <v>#DIV/0!</v>
      </c>
    </row>
    <row r="1912" spans="3:23" x14ac:dyDescent="0.25">
      <c r="C1912" s="71" t="str">
        <f>IFERROR(_xll.RssMarket($A1912,"市場部名称"),"")</f>
        <v/>
      </c>
      <c r="D1912" s="55"/>
      <c r="E1912" s="55" t="str">
        <f>IFERROR(_xll.RssMarket($A1912,"前日比"),"")</f>
        <v/>
      </c>
      <c r="F1912" s="75" t="str">
        <f>IFERROR(_xll.RssMarket($A1912,"時価総額"),"")</f>
        <v/>
      </c>
      <c r="G1912" s="75" t="e">
        <f>T20D35746[[#This Row],[時価総額]]/T20D35746[[#This Row],[現在値]]</f>
        <v>#VALUE!</v>
      </c>
      <c r="H1912" s="20"/>
      <c r="I1912" s="38"/>
      <c r="J1912" s="20"/>
      <c r="K1912" s="33"/>
      <c r="N1912" s="89"/>
      <c r="O1912" s="125" t="e">
        <f>ROUND(
 ((IF(OR(R1912="",R1912&lt;=0),20,R1912)/20)
  *(L1912/15))
 /(IFERROR(IF(H1912&gt;0,H1912,15),15)/15)
 *100,0)</f>
        <v>#REF!</v>
      </c>
      <c r="P1912" s="125" t="e">
        <f>ROUND(((R1912/20)*(L1912/15)*(S1912/15)*(1+W1912/200))/(H1912/15)*100,0)</f>
        <v>#REF!</v>
      </c>
      <c r="Q1912" s="147" t="e">
        <f>T20D35746[[#This Row],[スコア⑤]]/T20D35746[[#This Row],[スコア③]]</f>
        <v>#REF!</v>
      </c>
      <c r="R1912" s="76" t="e">
        <f>#REF!+#REF!</f>
        <v>#REF!</v>
      </c>
      <c r="W1912" s="109" t="e">
        <f>(T20D35746[[#This Row],[現金及び預金（億）]]-T20D35746[[#This Row],[負債（億）]])/T20D35746[[#This Row],[総資産]]*100</f>
        <v>#DIV/0!</v>
      </c>
    </row>
    <row r="1913" spans="3:23" x14ac:dyDescent="0.25">
      <c r="C1913" s="71" t="str">
        <f>IFERROR(_xll.RssMarket($A1913,"市場部名称"),"")</f>
        <v/>
      </c>
      <c r="D1913" s="55"/>
      <c r="E1913" s="55" t="str">
        <f>IFERROR(_xll.RssMarket($A1913,"前日比"),"")</f>
        <v/>
      </c>
      <c r="F1913" s="75" t="str">
        <f>IFERROR(_xll.RssMarket($A1913,"時価総額"),"")</f>
        <v/>
      </c>
      <c r="G1913" s="75" t="e">
        <f>T20D35746[[#This Row],[時価総額]]/T20D35746[[#This Row],[現在値]]</f>
        <v>#VALUE!</v>
      </c>
      <c r="H1913" s="20"/>
      <c r="I1913" s="38"/>
      <c r="J1913" s="20"/>
      <c r="K1913" s="33"/>
      <c r="N1913" s="89"/>
      <c r="O1913" s="125" t="e">
        <f>ROUND(
 ((IF(OR(R1913="",R1913&lt;=0),20,R1913)/20)
  *(L1913/15))
 /(IFERROR(IF(H1913&gt;0,H1913,15),15)/15)
 *100,0)</f>
        <v>#REF!</v>
      </c>
      <c r="P1913" s="125" t="e">
        <f>ROUND(((R1913/20)*(L1913/15)*(S1913/15)*(1+W1913/200))/(H1913/15)*100,0)</f>
        <v>#REF!</v>
      </c>
      <c r="Q1913" s="147" t="e">
        <f>T20D35746[[#This Row],[スコア⑤]]/T20D35746[[#This Row],[スコア③]]</f>
        <v>#REF!</v>
      </c>
      <c r="R1913" s="76" t="e">
        <f>#REF!+#REF!</f>
        <v>#REF!</v>
      </c>
      <c r="W1913" s="109" t="e">
        <f>(T20D35746[[#This Row],[現金及び預金（億）]]-T20D35746[[#This Row],[負債（億）]])/T20D35746[[#This Row],[総資産]]*100</f>
        <v>#DIV/0!</v>
      </c>
    </row>
    <row r="1914" spans="3:23" x14ac:dyDescent="0.25">
      <c r="C1914" s="71" t="str">
        <f>IFERROR(_xll.RssMarket($A1914,"市場部名称"),"")</f>
        <v/>
      </c>
      <c r="D1914" s="55"/>
      <c r="E1914" s="55" t="str">
        <f>IFERROR(_xll.RssMarket($A1914,"前日比"),"")</f>
        <v/>
      </c>
      <c r="F1914" s="75" t="str">
        <f>IFERROR(_xll.RssMarket($A1914,"時価総額"),"")</f>
        <v/>
      </c>
      <c r="G1914" s="75" t="e">
        <f>T20D35746[[#This Row],[時価総額]]/T20D35746[[#This Row],[現在値]]</f>
        <v>#VALUE!</v>
      </c>
      <c r="H1914" s="20"/>
      <c r="I1914" s="38"/>
      <c r="J1914" s="20"/>
      <c r="K1914" s="33"/>
      <c r="N1914" s="89"/>
      <c r="O1914" s="125" t="e">
        <f>ROUND(
 ((IF(OR(R1914="",R1914&lt;=0),20,R1914)/20)
  *(L1914/15))
 /(IFERROR(IF(H1914&gt;0,H1914,15),15)/15)
 *100,0)</f>
        <v>#REF!</v>
      </c>
      <c r="P1914" s="125" t="e">
        <f>ROUND(((R1914/20)*(L1914/15)*(S1914/15)*(1+W1914/200))/(H1914/15)*100,0)</f>
        <v>#REF!</v>
      </c>
      <c r="Q1914" s="147" t="e">
        <f>T20D35746[[#This Row],[スコア⑤]]/T20D35746[[#This Row],[スコア③]]</f>
        <v>#REF!</v>
      </c>
      <c r="R1914" s="76" t="e">
        <f>#REF!+#REF!</f>
        <v>#REF!</v>
      </c>
      <c r="W1914" s="109" t="e">
        <f>(T20D35746[[#This Row],[現金及び預金（億）]]-T20D35746[[#This Row],[負債（億）]])/T20D35746[[#This Row],[総資産]]*100</f>
        <v>#DIV/0!</v>
      </c>
    </row>
    <row r="1915" spans="3:23" x14ac:dyDescent="0.25">
      <c r="C1915" s="71" t="str">
        <f>IFERROR(_xll.RssMarket($A1915,"市場部名称"),"")</f>
        <v/>
      </c>
      <c r="D1915" s="55"/>
      <c r="E1915" s="55" t="str">
        <f>IFERROR(_xll.RssMarket($A1915,"前日比"),"")</f>
        <v/>
      </c>
      <c r="F1915" s="75" t="str">
        <f>IFERROR(_xll.RssMarket($A1915,"時価総額"),"")</f>
        <v/>
      </c>
      <c r="G1915" s="75" t="e">
        <f>T20D35746[[#This Row],[時価総額]]/T20D35746[[#This Row],[現在値]]</f>
        <v>#VALUE!</v>
      </c>
      <c r="H1915" s="20"/>
      <c r="I1915" s="38"/>
      <c r="J1915" s="20"/>
      <c r="K1915" s="33"/>
      <c r="N1915" s="89"/>
      <c r="O1915" s="125" t="e">
        <f>ROUND(
 ((IF(OR(R1915="",R1915&lt;=0),20,R1915)/20)
  *(L1915/15))
 /(IFERROR(IF(H1915&gt;0,H1915,15),15)/15)
 *100,0)</f>
        <v>#REF!</v>
      </c>
      <c r="P1915" s="125" t="e">
        <f>ROUND(((R1915/20)*(L1915/15)*(S1915/15)*(1+W1915/200))/(H1915/15)*100,0)</f>
        <v>#REF!</v>
      </c>
      <c r="Q1915" s="147" t="e">
        <f>T20D35746[[#This Row],[スコア⑤]]/T20D35746[[#This Row],[スコア③]]</f>
        <v>#REF!</v>
      </c>
      <c r="R1915" s="76" t="e">
        <f>#REF!+#REF!</f>
        <v>#REF!</v>
      </c>
      <c r="W1915" s="109" t="e">
        <f>(T20D35746[[#This Row],[現金及び預金（億）]]-T20D35746[[#This Row],[負債（億）]])/T20D35746[[#This Row],[総資産]]*100</f>
        <v>#DIV/0!</v>
      </c>
    </row>
    <row r="1916" spans="3:23" x14ac:dyDescent="0.25">
      <c r="C1916" s="71" t="str">
        <f>IFERROR(_xll.RssMarket($A1916,"市場部名称"),"")</f>
        <v/>
      </c>
      <c r="D1916" s="55"/>
      <c r="E1916" s="55" t="str">
        <f>IFERROR(_xll.RssMarket($A1916,"前日比"),"")</f>
        <v/>
      </c>
      <c r="F1916" s="75" t="str">
        <f>IFERROR(_xll.RssMarket($A1916,"時価総額"),"")</f>
        <v/>
      </c>
      <c r="G1916" s="75" t="e">
        <f>T20D35746[[#This Row],[時価総額]]/T20D35746[[#This Row],[現在値]]</f>
        <v>#VALUE!</v>
      </c>
      <c r="H1916" s="20"/>
      <c r="I1916" s="38"/>
      <c r="J1916" s="20"/>
      <c r="K1916" s="33"/>
      <c r="N1916" s="89"/>
      <c r="O1916" s="125" t="e">
        <f>ROUND(
 ((IF(OR(R1916="",R1916&lt;=0),20,R1916)/20)
  *(L1916/15))
 /(IFERROR(IF(H1916&gt;0,H1916,15),15)/15)
 *100,0)</f>
        <v>#REF!</v>
      </c>
      <c r="P1916" s="125" t="e">
        <f>ROUND(((R1916/20)*(L1916/15)*(S1916/15)*(1+W1916/200))/(H1916/15)*100,0)</f>
        <v>#REF!</v>
      </c>
      <c r="Q1916" s="147" t="e">
        <f>T20D35746[[#This Row],[スコア⑤]]/T20D35746[[#This Row],[スコア③]]</f>
        <v>#REF!</v>
      </c>
      <c r="R1916" s="76" t="e">
        <f>#REF!+#REF!</f>
        <v>#REF!</v>
      </c>
      <c r="W1916" s="109" t="e">
        <f>(T20D35746[[#This Row],[現金及び預金（億）]]-T20D35746[[#This Row],[負債（億）]])/T20D35746[[#This Row],[総資産]]*100</f>
        <v>#DIV/0!</v>
      </c>
    </row>
    <row r="1917" spans="3:23" x14ac:dyDescent="0.25">
      <c r="C1917" s="71" t="str">
        <f>IFERROR(_xll.RssMarket($A1917,"市場部名称"),"")</f>
        <v/>
      </c>
      <c r="D1917" s="55"/>
      <c r="E1917" s="55" t="str">
        <f>IFERROR(_xll.RssMarket($A1917,"前日比"),"")</f>
        <v/>
      </c>
      <c r="F1917" s="75" t="str">
        <f>IFERROR(_xll.RssMarket($A1917,"時価総額"),"")</f>
        <v/>
      </c>
      <c r="G1917" s="75" t="e">
        <f>T20D35746[[#This Row],[時価総額]]/T20D35746[[#This Row],[現在値]]</f>
        <v>#VALUE!</v>
      </c>
      <c r="H1917" s="20"/>
      <c r="I1917" s="38"/>
      <c r="J1917" s="20"/>
      <c r="K1917" s="33"/>
      <c r="N1917" s="89"/>
      <c r="O1917" s="125" t="e">
        <f>ROUND(
 ((IF(OR(R1917="",R1917&lt;=0),20,R1917)/20)
  *(L1917/15))
 /(IFERROR(IF(H1917&gt;0,H1917,15),15)/15)
 *100,0)</f>
        <v>#REF!</v>
      </c>
      <c r="P1917" s="125" t="e">
        <f>ROUND(((R1917/20)*(L1917/15)*(S1917/15)*(1+W1917/200))/(H1917/15)*100,0)</f>
        <v>#REF!</v>
      </c>
      <c r="Q1917" s="147" t="e">
        <f>T20D35746[[#This Row],[スコア⑤]]/T20D35746[[#This Row],[スコア③]]</f>
        <v>#REF!</v>
      </c>
      <c r="R1917" s="76" t="e">
        <f>#REF!+#REF!</f>
        <v>#REF!</v>
      </c>
      <c r="W1917" s="109" t="e">
        <f>(T20D35746[[#This Row],[現金及び預金（億）]]-T20D35746[[#This Row],[負債（億）]])/T20D35746[[#This Row],[総資産]]*100</f>
        <v>#DIV/0!</v>
      </c>
    </row>
    <row r="1918" spans="3:23" x14ac:dyDescent="0.25">
      <c r="C1918" s="71" t="str">
        <f>IFERROR(_xll.RssMarket($A1918,"市場部名称"),"")</f>
        <v/>
      </c>
      <c r="D1918" s="55"/>
      <c r="E1918" s="55" t="str">
        <f>IFERROR(_xll.RssMarket($A1918,"前日比"),"")</f>
        <v/>
      </c>
      <c r="F1918" s="75" t="str">
        <f>IFERROR(_xll.RssMarket($A1918,"時価総額"),"")</f>
        <v/>
      </c>
      <c r="G1918" s="75" t="e">
        <f>T20D35746[[#This Row],[時価総額]]/T20D35746[[#This Row],[現在値]]</f>
        <v>#VALUE!</v>
      </c>
      <c r="H1918" s="20"/>
      <c r="I1918" s="38"/>
      <c r="J1918" s="20"/>
      <c r="K1918" s="33"/>
      <c r="N1918" s="89"/>
      <c r="O1918" s="125" t="e">
        <f>ROUND(
 ((IF(OR(R1918="",R1918&lt;=0),20,R1918)/20)
  *(L1918/15))
 /(IFERROR(IF(H1918&gt;0,H1918,15),15)/15)
 *100,0)</f>
        <v>#REF!</v>
      </c>
      <c r="P1918" s="125" t="e">
        <f>ROUND(((R1918/20)*(L1918/15)*(S1918/15)*(1+W1918/200))/(H1918/15)*100,0)</f>
        <v>#REF!</v>
      </c>
      <c r="Q1918" s="147" t="e">
        <f>T20D35746[[#This Row],[スコア⑤]]/T20D35746[[#This Row],[スコア③]]</f>
        <v>#REF!</v>
      </c>
      <c r="R1918" s="76" t="e">
        <f>#REF!+#REF!</f>
        <v>#REF!</v>
      </c>
      <c r="W1918" s="109" t="e">
        <f>(T20D35746[[#This Row],[現金及び預金（億）]]-T20D35746[[#This Row],[負債（億）]])/T20D35746[[#This Row],[総資産]]*100</f>
        <v>#DIV/0!</v>
      </c>
    </row>
    <row r="1919" spans="3:23" x14ac:dyDescent="0.25">
      <c r="C1919" s="71" t="str">
        <f>IFERROR(_xll.RssMarket($A1919,"市場部名称"),"")</f>
        <v/>
      </c>
      <c r="D1919" s="55"/>
      <c r="E1919" s="55" t="str">
        <f>IFERROR(_xll.RssMarket($A1919,"前日比"),"")</f>
        <v/>
      </c>
      <c r="F1919" s="75" t="str">
        <f>IFERROR(_xll.RssMarket($A1919,"時価総額"),"")</f>
        <v/>
      </c>
      <c r="G1919" s="75" t="e">
        <f>T20D35746[[#This Row],[時価総額]]/T20D35746[[#This Row],[現在値]]</f>
        <v>#VALUE!</v>
      </c>
      <c r="H1919" s="20"/>
      <c r="I1919" s="38"/>
      <c r="J1919" s="20"/>
      <c r="K1919" s="33"/>
      <c r="N1919" s="89"/>
      <c r="O1919" s="125" t="e">
        <f>ROUND(
 ((IF(OR(R1919="",R1919&lt;=0),20,R1919)/20)
  *(L1919/15))
 /(IFERROR(IF(H1919&gt;0,H1919,15),15)/15)
 *100,0)</f>
        <v>#REF!</v>
      </c>
      <c r="P1919" s="125" t="e">
        <f>ROUND(((R1919/20)*(L1919/15)*(S1919/15)*(1+W1919/200))/(H1919/15)*100,0)</f>
        <v>#REF!</v>
      </c>
      <c r="Q1919" s="147" t="e">
        <f>T20D35746[[#This Row],[スコア⑤]]/T20D35746[[#This Row],[スコア③]]</f>
        <v>#REF!</v>
      </c>
      <c r="R1919" s="76" t="e">
        <f>#REF!+#REF!</f>
        <v>#REF!</v>
      </c>
      <c r="W1919" s="109" t="e">
        <f>(T20D35746[[#This Row],[現金及び預金（億）]]-T20D35746[[#This Row],[負債（億）]])/T20D35746[[#This Row],[総資産]]*100</f>
        <v>#DIV/0!</v>
      </c>
    </row>
    <row r="1920" spans="3:23" x14ac:dyDescent="0.25">
      <c r="C1920" s="71" t="str">
        <f>IFERROR(_xll.RssMarket($A1920,"市場部名称"),"")</f>
        <v/>
      </c>
      <c r="D1920" s="55"/>
      <c r="E1920" s="55" t="str">
        <f>IFERROR(_xll.RssMarket($A1920,"前日比"),"")</f>
        <v/>
      </c>
      <c r="F1920" s="75" t="str">
        <f>IFERROR(_xll.RssMarket($A1920,"時価総額"),"")</f>
        <v/>
      </c>
      <c r="G1920" s="75" t="e">
        <f>T20D35746[[#This Row],[時価総額]]/T20D35746[[#This Row],[現在値]]</f>
        <v>#VALUE!</v>
      </c>
      <c r="H1920" s="20"/>
      <c r="I1920" s="38"/>
      <c r="J1920" s="20"/>
      <c r="K1920" s="33"/>
      <c r="N1920" s="89"/>
      <c r="O1920" s="125" t="e">
        <f>ROUND(
 ((IF(OR(R1920="",R1920&lt;=0),20,R1920)/20)
  *(L1920/15))
 /(IFERROR(IF(H1920&gt;0,H1920,15),15)/15)
 *100,0)</f>
        <v>#REF!</v>
      </c>
      <c r="P1920" s="125" t="e">
        <f>ROUND(((R1920/20)*(L1920/15)*(S1920/15)*(1+W1920/200))/(H1920/15)*100,0)</f>
        <v>#REF!</v>
      </c>
      <c r="Q1920" s="147" t="e">
        <f>T20D35746[[#This Row],[スコア⑤]]/T20D35746[[#This Row],[スコア③]]</f>
        <v>#REF!</v>
      </c>
      <c r="R1920" s="76" t="e">
        <f>#REF!+#REF!</f>
        <v>#REF!</v>
      </c>
      <c r="W1920" s="109" t="e">
        <f>(T20D35746[[#This Row],[現金及び預金（億）]]-T20D35746[[#This Row],[負債（億）]])/T20D35746[[#This Row],[総資産]]*100</f>
        <v>#DIV/0!</v>
      </c>
    </row>
    <row r="1921" spans="3:23" x14ac:dyDescent="0.25">
      <c r="C1921" s="71" t="str">
        <f>IFERROR(_xll.RssMarket($A1921,"市場部名称"),"")</f>
        <v/>
      </c>
      <c r="D1921" s="55"/>
      <c r="E1921" s="55" t="str">
        <f>IFERROR(_xll.RssMarket($A1921,"前日比"),"")</f>
        <v/>
      </c>
      <c r="F1921" s="75" t="str">
        <f>IFERROR(_xll.RssMarket($A1921,"時価総額"),"")</f>
        <v/>
      </c>
      <c r="G1921" s="75" t="e">
        <f>T20D35746[[#This Row],[時価総額]]/T20D35746[[#This Row],[現在値]]</f>
        <v>#VALUE!</v>
      </c>
      <c r="H1921" s="20"/>
      <c r="I1921" s="38"/>
      <c r="J1921" s="20"/>
      <c r="K1921" s="33"/>
      <c r="N1921" s="89"/>
      <c r="O1921" s="125" t="e">
        <f>ROUND(
 ((IF(OR(R1921="",R1921&lt;=0),20,R1921)/20)
  *(L1921/15))
 /(IFERROR(IF(H1921&gt;0,H1921,15),15)/15)
 *100,0)</f>
        <v>#REF!</v>
      </c>
      <c r="P1921" s="125" t="e">
        <f>ROUND(((R1921/20)*(L1921/15)*(S1921/15)*(1+W1921/200))/(H1921/15)*100,0)</f>
        <v>#REF!</v>
      </c>
      <c r="Q1921" s="147" t="e">
        <f>T20D35746[[#This Row],[スコア⑤]]/T20D35746[[#This Row],[スコア③]]</f>
        <v>#REF!</v>
      </c>
      <c r="R1921" s="76" t="e">
        <f>#REF!+#REF!</f>
        <v>#REF!</v>
      </c>
      <c r="W1921" s="109" t="e">
        <f>(T20D35746[[#This Row],[現金及び預金（億）]]-T20D35746[[#This Row],[負債（億）]])/T20D35746[[#This Row],[総資産]]*100</f>
        <v>#DIV/0!</v>
      </c>
    </row>
    <row r="1922" spans="3:23" x14ac:dyDescent="0.25">
      <c r="C1922" s="71" t="str">
        <f>IFERROR(_xll.RssMarket($A1922,"市場部名称"),"")</f>
        <v/>
      </c>
      <c r="D1922" s="55"/>
      <c r="E1922" s="55" t="str">
        <f>IFERROR(_xll.RssMarket($A1922,"前日比"),"")</f>
        <v/>
      </c>
      <c r="F1922" s="75" t="str">
        <f>IFERROR(_xll.RssMarket($A1922,"時価総額"),"")</f>
        <v/>
      </c>
      <c r="G1922" s="75" t="e">
        <f>T20D35746[[#This Row],[時価総額]]/T20D35746[[#This Row],[現在値]]</f>
        <v>#VALUE!</v>
      </c>
      <c r="H1922" s="20"/>
      <c r="I1922" s="38"/>
      <c r="J1922" s="20"/>
      <c r="K1922" s="33"/>
      <c r="N1922" s="89"/>
      <c r="O1922" s="125" t="e">
        <f>ROUND(
 ((IF(OR(R1922="",R1922&lt;=0),20,R1922)/20)
  *(L1922/15))
 /(IFERROR(IF(H1922&gt;0,H1922,15),15)/15)
 *100,0)</f>
        <v>#REF!</v>
      </c>
      <c r="P1922" s="125" t="e">
        <f>ROUND(((R1922/20)*(L1922/15)*(S1922/15)*(1+W1922/200))/(H1922/15)*100,0)</f>
        <v>#REF!</v>
      </c>
      <c r="Q1922" s="147" t="e">
        <f>T20D35746[[#This Row],[スコア⑤]]/T20D35746[[#This Row],[スコア③]]</f>
        <v>#REF!</v>
      </c>
      <c r="R1922" s="76" t="e">
        <f>#REF!+#REF!</f>
        <v>#REF!</v>
      </c>
      <c r="W1922" s="109" t="e">
        <f>(T20D35746[[#This Row],[現金及び預金（億）]]-T20D35746[[#This Row],[負債（億）]])/T20D35746[[#This Row],[総資産]]*100</f>
        <v>#DIV/0!</v>
      </c>
    </row>
    <row r="1923" spans="3:23" x14ac:dyDescent="0.25">
      <c r="C1923" s="71" t="str">
        <f>IFERROR(_xll.RssMarket($A1923,"市場部名称"),"")</f>
        <v/>
      </c>
      <c r="D1923" s="55"/>
      <c r="E1923" s="55" t="str">
        <f>IFERROR(_xll.RssMarket($A1923,"前日比"),"")</f>
        <v/>
      </c>
      <c r="F1923" s="75" t="str">
        <f>IFERROR(_xll.RssMarket($A1923,"時価総額"),"")</f>
        <v/>
      </c>
      <c r="G1923" s="75" t="e">
        <f>T20D35746[[#This Row],[時価総額]]/T20D35746[[#This Row],[現在値]]</f>
        <v>#VALUE!</v>
      </c>
      <c r="H1923" s="20"/>
      <c r="I1923" s="38"/>
      <c r="J1923" s="20"/>
      <c r="K1923" s="33"/>
      <c r="N1923" s="89"/>
      <c r="O1923" s="125" t="e">
        <f>ROUND(
 ((IF(OR(R1923="",R1923&lt;=0),20,R1923)/20)
  *(L1923/15))
 /(IFERROR(IF(H1923&gt;0,H1923,15),15)/15)
 *100,0)</f>
        <v>#REF!</v>
      </c>
      <c r="P1923" s="125" t="e">
        <f>ROUND(((R1923/20)*(L1923/15)*(S1923/15)*(1+W1923/200))/(H1923/15)*100,0)</f>
        <v>#REF!</v>
      </c>
      <c r="Q1923" s="147" t="e">
        <f>T20D35746[[#This Row],[スコア⑤]]/T20D35746[[#This Row],[スコア③]]</f>
        <v>#REF!</v>
      </c>
      <c r="R1923" s="76" t="e">
        <f>#REF!+#REF!</f>
        <v>#REF!</v>
      </c>
      <c r="W1923" s="109" t="e">
        <f>(T20D35746[[#This Row],[現金及び預金（億）]]-T20D35746[[#This Row],[負債（億）]])/T20D35746[[#This Row],[総資産]]*100</f>
        <v>#DIV/0!</v>
      </c>
    </row>
    <row r="1924" spans="3:23" x14ac:dyDescent="0.25">
      <c r="C1924" s="71" t="str">
        <f>IFERROR(_xll.RssMarket($A1924,"市場部名称"),"")</f>
        <v/>
      </c>
      <c r="D1924" s="55"/>
      <c r="E1924" s="55" t="str">
        <f>IFERROR(_xll.RssMarket($A1924,"前日比"),"")</f>
        <v/>
      </c>
      <c r="F1924" s="75" t="str">
        <f>IFERROR(_xll.RssMarket($A1924,"時価総額"),"")</f>
        <v/>
      </c>
      <c r="G1924" s="75" t="e">
        <f>T20D35746[[#This Row],[時価総額]]/T20D35746[[#This Row],[現在値]]</f>
        <v>#VALUE!</v>
      </c>
      <c r="H1924" s="20"/>
      <c r="I1924" s="38"/>
      <c r="J1924" s="20"/>
      <c r="K1924" s="33"/>
      <c r="N1924" s="89"/>
      <c r="O1924" s="125" t="e">
        <f>ROUND(
 ((IF(OR(R1924="",R1924&lt;=0),20,R1924)/20)
  *(L1924/15))
 /(IFERROR(IF(H1924&gt;0,H1924,15),15)/15)
 *100,0)</f>
        <v>#REF!</v>
      </c>
      <c r="P1924" s="125" t="e">
        <f>ROUND(((R1924/20)*(L1924/15)*(S1924/15)*(1+W1924/200))/(H1924/15)*100,0)</f>
        <v>#REF!</v>
      </c>
      <c r="Q1924" s="147" t="e">
        <f>T20D35746[[#This Row],[スコア⑤]]/T20D35746[[#This Row],[スコア③]]</f>
        <v>#REF!</v>
      </c>
      <c r="R1924" s="76" t="e">
        <f>#REF!+#REF!</f>
        <v>#REF!</v>
      </c>
      <c r="W1924" s="109" t="e">
        <f>(T20D35746[[#This Row],[現金及び預金（億）]]-T20D35746[[#This Row],[負債（億）]])/T20D35746[[#This Row],[総資産]]*100</f>
        <v>#DIV/0!</v>
      </c>
    </row>
    <row r="1925" spans="3:23" x14ac:dyDescent="0.25">
      <c r="C1925" s="71" t="str">
        <f>IFERROR(_xll.RssMarket($A1925,"市場部名称"),"")</f>
        <v/>
      </c>
      <c r="D1925" s="55"/>
      <c r="E1925" s="55" t="str">
        <f>IFERROR(_xll.RssMarket($A1925,"前日比"),"")</f>
        <v/>
      </c>
      <c r="F1925" s="75" t="str">
        <f>IFERROR(_xll.RssMarket($A1925,"時価総額"),"")</f>
        <v/>
      </c>
      <c r="G1925" s="75" t="e">
        <f>T20D35746[[#This Row],[時価総額]]/T20D35746[[#This Row],[現在値]]</f>
        <v>#VALUE!</v>
      </c>
      <c r="H1925" s="20"/>
      <c r="I1925" s="38"/>
      <c r="J1925" s="20"/>
      <c r="K1925" s="33"/>
      <c r="N1925" s="89"/>
      <c r="O1925" s="125" t="e">
        <f>ROUND(
 ((IF(OR(R1925="",R1925&lt;=0),20,R1925)/20)
  *(L1925/15))
 /(IFERROR(IF(H1925&gt;0,H1925,15),15)/15)
 *100,0)</f>
        <v>#REF!</v>
      </c>
      <c r="P1925" s="125" t="e">
        <f>ROUND(((R1925/20)*(L1925/15)*(S1925/15)*(1+W1925/200))/(H1925/15)*100,0)</f>
        <v>#REF!</v>
      </c>
      <c r="Q1925" s="147" t="e">
        <f>T20D35746[[#This Row],[スコア⑤]]/T20D35746[[#This Row],[スコア③]]</f>
        <v>#REF!</v>
      </c>
      <c r="R1925" s="76" t="e">
        <f>#REF!+#REF!</f>
        <v>#REF!</v>
      </c>
      <c r="W1925" s="109" t="e">
        <f>(T20D35746[[#This Row],[現金及び預金（億）]]-T20D35746[[#This Row],[負債（億）]])/T20D35746[[#This Row],[総資産]]*100</f>
        <v>#DIV/0!</v>
      </c>
    </row>
    <row r="1926" spans="3:23" x14ac:dyDescent="0.25">
      <c r="C1926" s="71" t="str">
        <f>IFERROR(_xll.RssMarket($A1926,"市場部名称"),"")</f>
        <v/>
      </c>
      <c r="D1926" s="55"/>
      <c r="E1926" s="55" t="str">
        <f>IFERROR(_xll.RssMarket($A1926,"前日比"),"")</f>
        <v/>
      </c>
      <c r="F1926" s="75" t="str">
        <f>IFERROR(_xll.RssMarket($A1926,"時価総額"),"")</f>
        <v/>
      </c>
      <c r="G1926" s="75" t="e">
        <f>T20D35746[[#This Row],[時価総額]]/T20D35746[[#This Row],[現在値]]</f>
        <v>#VALUE!</v>
      </c>
      <c r="H1926" s="20"/>
      <c r="I1926" s="38"/>
      <c r="J1926" s="20"/>
      <c r="K1926" s="33"/>
      <c r="N1926" s="89"/>
      <c r="O1926" s="125" t="e">
        <f>ROUND(
 ((IF(OR(R1926="",R1926&lt;=0),20,R1926)/20)
  *(L1926/15))
 /(IFERROR(IF(H1926&gt;0,H1926,15),15)/15)
 *100,0)</f>
        <v>#REF!</v>
      </c>
      <c r="P1926" s="125" t="e">
        <f>ROUND(((R1926/20)*(L1926/15)*(S1926/15)*(1+W1926/200))/(H1926/15)*100,0)</f>
        <v>#REF!</v>
      </c>
      <c r="Q1926" s="147" t="e">
        <f>T20D35746[[#This Row],[スコア⑤]]/T20D35746[[#This Row],[スコア③]]</f>
        <v>#REF!</v>
      </c>
      <c r="R1926" s="76" t="e">
        <f>#REF!+#REF!</f>
        <v>#REF!</v>
      </c>
      <c r="W1926" s="109" t="e">
        <f>(T20D35746[[#This Row],[現金及び預金（億）]]-T20D35746[[#This Row],[負債（億）]])/T20D35746[[#This Row],[総資産]]*100</f>
        <v>#DIV/0!</v>
      </c>
    </row>
    <row r="1927" spans="3:23" x14ac:dyDescent="0.25">
      <c r="C1927" s="71" t="str">
        <f>IFERROR(_xll.RssMarket($A1927,"市場部名称"),"")</f>
        <v/>
      </c>
      <c r="D1927" s="55"/>
      <c r="E1927" s="55" t="str">
        <f>IFERROR(_xll.RssMarket($A1927,"前日比"),"")</f>
        <v/>
      </c>
      <c r="F1927" s="75" t="str">
        <f>IFERROR(_xll.RssMarket($A1927,"時価総額"),"")</f>
        <v/>
      </c>
      <c r="G1927" s="75" t="e">
        <f>T20D35746[[#This Row],[時価総額]]/T20D35746[[#This Row],[現在値]]</f>
        <v>#VALUE!</v>
      </c>
      <c r="H1927" s="20"/>
      <c r="I1927" s="38"/>
      <c r="J1927" s="20"/>
      <c r="K1927" s="33"/>
      <c r="N1927" s="89"/>
      <c r="O1927" s="125" t="e">
        <f>ROUND(
 ((IF(OR(R1927="",R1927&lt;=0),20,R1927)/20)
  *(L1927/15))
 /(IFERROR(IF(H1927&gt;0,H1927,15),15)/15)
 *100,0)</f>
        <v>#REF!</v>
      </c>
      <c r="P1927" s="125" t="e">
        <f>ROUND(((R1927/20)*(L1927/15)*(S1927/15)*(1+W1927/200))/(H1927/15)*100,0)</f>
        <v>#REF!</v>
      </c>
      <c r="Q1927" s="147" t="e">
        <f>T20D35746[[#This Row],[スコア⑤]]/T20D35746[[#This Row],[スコア③]]</f>
        <v>#REF!</v>
      </c>
      <c r="R1927" s="76" t="e">
        <f>#REF!+#REF!</f>
        <v>#REF!</v>
      </c>
      <c r="W1927" s="109" t="e">
        <f>(T20D35746[[#This Row],[現金及び預金（億）]]-T20D35746[[#This Row],[負債（億）]])/T20D35746[[#This Row],[総資産]]*100</f>
        <v>#DIV/0!</v>
      </c>
    </row>
    <row r="1928" spans="3:23" x14ac:dyDescent="0.25">
      <c r="C1928" s="71" t="str">
        <f>IFERROR(_xll.RssMarket($A1928,"市場部名称"),"")</f>
        <v/>
      </c>
      <c r="D1928" s="55"/>
      <c r="E1928" s="55" t="str">
        <f>IFERROR(_xll.RssMarket($A1928,"前日比"),"")</f>
        <v/>
      </c>
      <c r="F1928" s="75" t="str">
        <f>IFERROR(_xll.RssMarket($A1928,"時価総額"),"")</f>
        <v/>
      </c>
      <c r="G1928" s="75" t="e">
        <f>T20D35746[[#This Row],[時価総額]]/T20D35746[[#This Row],[現在値]]</f>
        <v>#VALUE!</v>
      </c>
      <c r="H1928" s="20"/>
      <c r="I1928" s="38"/>
      <c r="J1928" s="20"/>
      <c r="K1928" s="33"/>
      <c r="N1928" s="89"/>
      <c r="O1928" s="125" t="e">
        <f>ROUND(
 ((IF(OR(R1928="",R1928&lt;=0),20,R1928)/20)
  *(L1928/15))
 /(IFERROR(IF(H1928&gt;0,H1928,15),15)/15)
 *100,0)</f>
        <v>#REF!</v>
      </c>
      <c r="P1928" s="125" t="e">
        <f>ROUND(((R1928/20)*(L1928/15)*(S1928/15)*(1+W1928/200))/(H1928/15)*100,0)</f>
        <v>#REF!</v>
      </c>
      <c r="Q1928" s="147" t="e">
        <f>T20D35746[[#This Row],[スコア⑤]]/T20D35746[[#This Row],[スコア③]]</f>
        <v>#REF!</v>
      </c>
      <c r="R1928" s="76" t="e">
        <f>#REF!+#REF!</f>
        <v>#REF!</v>
      </c>
      <c r="W1928" s="109" t="e">
        <f>(T20D35746[[#This Row],[現金及び預金（億）]]-T20D35746[[#This Row],[負債（億）]])/T20D35746[[#This Row],[総資産]]*100</f>
        <v>#DIV/0!</v>
      </c>
    </row>
    <row r="1929" spans="3:23" x14ac:dyDescent="0.25">
      <c r="C1929" s="71" t="str">
        <f>IFERROR(_xll.RssMarket($A1929,"市場部名称"),"")</f>
        <v/>
      </c>
      <c r="D1929" s="55"/>
      <c r="E1929" s="55" t="str">
        <f>IFERROR(_xll.RssMarket($A1929,"前日比"),"")</f>
        <v/>
      </c>
      <c r="F1929" s="75" t="str">
        <f>IFERROR(_xll.RssMarket($A1929,"時価総額"),"")</f>
        <v/>
      </c>
      <c r="G1929" s="75" t="e">
        <f>T20D35746[[#This Row],[時価総額]]/T20D35746[[#This Row],[現在値]]</f>
        <v>#VALUE!</v>
      </c>
      <c r="H1929" s="20"/>
      <c r="I1929" s="38"/>
      <c r="J1929" s="20"/>
      <c r="K1929" s="33"/>
      <c r="N1929" s="89"/>
      <c r="O1929" s="125" t="e">
        <f>ROUND(
 ((IF(OR(R1929="",R1929&lt;=0),20,R1929)/20)
  *(L1929/15))
 /(IFERROR(IF(H1929&gt;0,H1929,15),15)/15)
 *100,0)</f>
        <v>#REF!</v>
      </c>
      <c r="P1929" s="125" t="e">
        <f>ROUND(((R1929/20)*(L1929/15)*(S1929/15)*(1+W1929/200))/(H1929/15)*100,0)</f>
        <v>#REF!</v>
      </c>
      <c r="Q1929" s="147" t="e">
        <f>T20D35746[[#This Row],[スコア⑤]]/T20D35746[[#This Row],[スコア③]]</f>
        <v>#REF!</v>
      </c>
      <c r="R1929" s="76" t="e">
        <f>#REF!+#REF!</f>
        <v>#REF!</v>
      </c>
      <c r="W1929" s="109" t="e">
        <f>(T20D35746[[#This Row],[現金及び預金（億）]]-T20D35746[[#This Row],[負債（億）]])/T20D35746[[#This Row],[総資産]]*100</f>
        <v>#DIV/0!</v>
      </c>
    </row>
    <row r="1930" spans="3:23" x14ac:dyDescent="0.25">
      <c r="C1930" s="71" t="str">
        <f>IFERROR(_xll.RssMarket($A1930,"市場部名称"),"")</f>
        <v/>
      </c>
      <c r="D1930" s="55"/>
      <c r="E1930" s="55" t="str">
        <f>IFERROR(_xll.RssMarket($A1930,"前日比"),"")</f>
        <v/>
      </c>
      <c r="F1930" s="75" t="str">
        <f>IFERROR(_xll.RssMarket($A1930,"時価総額"),"")</f>
        <v/>
      </c>
      <c r="G1930" s="75" t="e">
        <f>T20D35746[[#This Row],[時価総額]]/T20D35746[[#This Row],[現在値]]</f>
        <v>#VALUE!</v>
      </c>
      <c r="H1930" s="20"/>
      <c r="I1930" s="38"/>
      <c r="J1930" s="20"/>
      <c r="K1930" s="33"/>
      <c r="N1930" s="89"/>
      <c r="O1930" s="125" t="e">
        <f>ROUND(
 ((IF(OR(R1930="",R1930&lt;=0),20,R1930)/20)
  *(L1930/15))
 /(IFERROR(IF(H1930&gt;0,H1930,15),15)/15)
 *100,0)</f>
        <v>#REF!</v>
      </c>
      <c r="P1930" s="125" t="e">
        <f>ROUND(((R1930/20)*(L1930/15)*(S1930/15)*(1+W1930/200))/(H1930/15)*100,0)</f>
        <v>#REF!</v>
      </c>
      <c r="Q1930" s="147" t="e">
        <f>T20D35746[[#This Row],[スコア⑤]]/T20D35746[[#This Row],[スコア③]]</f>
        <v>#REF!</v>
      </c>
      <c r="R1930" s="76" t="e">
        <f>#REF!+#REF!</f>
        <v>#REF!</v>
      </c>
      <c r="W1930" s="109" t="e">
        <f>(T20D35746[[#This Row],[現金及び預金（億）]]-T20D35746[[#This Row],[負債（億）]])/T20D35746[[#This Row],[総資産]]*100</f>
        <v>#DIV/0!</v>
      </c>
    </row>
    <row r="1931" spans="3:23" x14ac:dyDescent="0.25">
      <c r="C1931" s="71" t="str">
        <f>IFERROR(_xll.RssMarket($A1931,"市場部名称"),"")</f>
        <v/>
      </c>
      <c r="D1931" s="55"/>
      <c r="E1931" s="55" t="str">
        <f>IFERROR(_xll.RssMarket($A1931,"前日比"),"")</f>
        <v/>
      </c>
      <c r="F1931" s="75" t="str">
        <f>IFERROR(_xll.RssMarket($A1931,"時価総額"),"")</f>
        <v/>
      </c>
      <c r="G1931" s="75" t="e">
        <f>T20D35746[[#This Row],[時価総額]]/T20D35746[[#This Row],[現在値]]</f>
        <v>#VALUE!</v>
      </c>
      <c r="H1931" s="20"/>
      <c r="I1931" s="38"/>
      <c r="J1931" s="20"/>
      <c r="K1931" s="33"/>
      <c r="N1931" s="89"/>
      <c r="O1931" s="125" t="e">
        <f>ROUND(
 ((IF(OR(R1931="",R1931&lt;=0),20,R1931)/20)
  *(L1931/15))
 /(IFERROR(IF(H1931&gt;0,H1931,15),15)/15)
 *100,0)</f>
        <v>#REF!</v>
      </c>
      <c r="P1931" s="125" t="e">
        <f>ROUND(((R1931/20)*(L1931/15)*(S1931/15)*(1+W1931/200))/(H1931/15)*100,0)</f>
        <v>#REF!</v>
      </c>
      <c r="Q1931" s="147" t="e">
        <f>T20D35746[[#This Row],[スコア⑤]]/T20D35746[[#This Row],[スコア③]]</f>
        <v>#REF!</v>
      </c>
      <c r="R1931" s="76" t="e">
        <f>#REF!+#REF!</f>
        <v>#REF!</v>
      </c>
      <c r="W1931" s="109" t="e">
        <f>(T20D35746[[#This Row],[現金及び預金（億）]]-T20D35746[[#This Row],[負債（億）]])/T20D35746[[#This Row],[総資産]]*100</f>
        <v>#DIV/0!</v>
      </c>
    </row>
    <row r="1932" spans="3:23" x14ac:dyDescent="0.25">
      <c r="C1932" s="71" t="str">
        <f>IFERROR(_xll.RssMarket($A1932,"市場部名称"),"")</f>
        <v/>
      </c>
      <c r="D1932" s="55"/>
      <c r="E1932" s="55" t="str">
        <f>IFERROR(_xll.RssMarket($A1932,"前日比"),"")</f>
        <v/>
      </c>
      <c r="F1932" s="75" t="str">
        <f>IFERROR(_xll.RssMarket($A1932,"時価総額"),"")</f>
        <v/>
      </c>
      <c r="G1932" s="75" t="e">
        <f>T20D35746[[#This Row],[時価総額]]/T20D35746[[#This Row],[現在値]]</f>
        <v>#VALUE!</v>
      </c>
      <c r="H1932" s="20"/>
      <c r="I1932" s="38"/>
      <c r="J1932" s="20"/>
      <c r="K1932" s="33"/>
      <c r="N1932" s="89"/>
      <c r="O1932" s="125" t="e">
        <f>ROUND(
 ((IF(OR(R1932="",R1932&lt;=0),20,R1932)/20)
  *(L1932/15))
 /(IFERROR(IF(H1932&gt;0,H1932,15),15)/15)
 *100,0)</f>
        <v>#REF!</v>
      </c>
      <c r="P1932" s="125" t="e">
        <f>ROUND(((R1932/20)*(L1932/15)*(S1932/15)*(1+W1932/200))/(H1932/15)*100,0)</f>
        <v>#REF!</v>
      </c>
      <c r="Q1932" s="147" t="e">
        <f>T20D35746[[#This Row],[スコア⑤]]/T20D35746[[#This Row],[スコア③]]</f>
        <v>#REF!</v>
      </c>
      <c r="R1932" s="76" t="e">
        <f>#REF!+#REF!</f>
        <v>#REF!</v>
      </c>
      <c r="W1932" s="109" t="e">
        <f>(T20D35746[[#This Row],[現金及び預金（億）]]-T20D35746[[#This Row],[負債（億）]])/T20D35746[[#This Row],[総資産]]*100</f>
        <v>#DIV/0!</v>
      </c>
    </row>
    <row r="1933" spans="3:23" x14ac:dyDescent="0.25">
      <c r="C1933" s="71" t="str">
        <f>IFERROR(_xll.RssMarket($A1933,"市場部名称"),"")</f>
        <v/>
      </c>
      <c r="D1933" s="55"/>
      <c r="E1933" s="55" t="str">
        <f>IFERROR(_xll.RssMarket($A1933,"前日比"),"")</f>
        <v/>
      </c>
      <c r="F1933" s="75" t="str">
        <f>IFERROR(_xll.RssMarket($A1933,"時価総額"),"")</f>
        <v/>
      </c>
      <c r="G1933" s="75" t="e">
        <f>T20D35746[[#This Row],[時価総額]]/T20D35746[[#This Row],[現在値]]</f>
        <v>#VALUE!</v>
      </c>
      <c r="H1933" s="20"/>
      <c r="I1933" s="38"/>
      <c r="J1933" s="20"/>
      <c r="K1933" s="33"/>
      <c r="N1933" s="89"/>
      <c r="O1933" s="125" t="e">
        <f>ROUND(
 ((IF(OR(R1933="",R1933&lt;=0),20,R1933)/20)
  *(L1933/15))
 /(IFERROR(IF(H1933&gt;0,H1933,15),15)/15)
 *100,0)</f>
        <v>#REF!</v>
      </c>
      <c r="P1933" s="125" t="e">
        <f>ROUND(((R1933/20)*(L1933/15)*(S1933/15)*(1+W1933/200))/(H1933/15)*100,0)</f>
        <v>#REF!</v>
      </c>
      <c r="Q1933" s="147" t="e">
        <f>T20D35746[[#This Row],[スコア⑤]]/T20D35746[[#This Row],[スコア③]]</f>
        <v>#REF!</v>
      </c>
      <c r="R1933" s="76" t="e">
        <f>#REF!+#REF!</f>
        <v>#REF!</v>
      </c>
      <c r="W1933" s="109" t="e">
        <f>(T20D35746[[#This Row],[現金及び預金（億）]]-T20D35746[[#This Row],[負債（億）]])/T20D35746[[#This Row],[総資産]]*100</f>
        <v>#DIV/0!</v>
      </c>
    </row>
    <row r="1934" spans="3:23" x14ac:dyDescent="0.25">
      <c r="C1934" s="71" t="str">
        <f>IFERROR(_xll.RssMarket($A1934,"市場部名称"),"")</f>
        <v/>
      </c>
      <c r="D1934" s="55"/>
      <c r="E1934" s="55" t="str">
        <f>IFERROR(_xll.RssMarket($A1934,"前日比"),"")</f>
        <v/>
      </c>
      <c r="F1934" s="75" t="str">
        <f>IFERROR(_xll.RssMarket($A1934,"時価総額"),"")</f>
        <v/>
      </c>
      <c r="G1934" s="75" t="e">
        <f>T20D35746[[#This Row],[時価総額]]/T20D35746[[#This Row],[現在値]]</f>
        <v>#VALUE!</v>
      </c>
      <c r="H1934" s="20"/>
      <c r="I1934" s="38"/>
      <c r="J1934" s="20"/>
      <c r="K1934" s="33"/>
      <c r="N1934" s="89"/>
      <c r="O1934" s="125" t="e">
        <f>ROUND(
 ((IF(OR(R1934="",R1934&lt;=0),20,R1934)/20)
  *(L1934/15))
 /(IFERROR(IF(H1934&gt;0,H1934,15),15)/15)
 *100,0)</f>
        <v>#REF!</v>
      </c>
      <c r="P1934" s="125" t="e">
        <f>ROUND(((R1934/20)*(L1934/15)*(S1934/15)*(1+W1934/200))/(H1934/15)*100,0)</f>
        <v>#REF!</v>
      </c>
      <c r="Q1934" s="147" t="e">
        <f>T20D35746[[#This Row],[スコア⑤]]/T20D35746[[#This Row],[スコア③]]</f>
        <v>#REF!</v>
      </c>
      <c r="R1934" s="76" t="e">
        <f>#REF!+#REF!</f>
        <v>#REF!</v>
      </c>
      <c r="W1934" s="109" t="e">
        <f>(T20D35746[[#This Row],[現金及び預金（億）]]-T20D35746[[#This Row],[負債（億）]])/T20D35746[[#This Row],[総資産]]*100</f>
        <v>#DIV/0!</v>
      </c>
    </row>
    <row r="1935" spans="3:23" x14ac:dyDescent="0.25">
      <c r="C1935" s="71" t="str">
        <f>IFERROR(_xll.RssMarket($A1935,"市場部名称"),"")</f>
        <v/>
      </c>
      <c r="D1935" s="55"/>
      <c r="E1935" s="55" t="str">
        <f>IFERROR(_xll.RssMarket($A1935,"前日比"),"")</f>
        <v/>
      </c>
      <c r="F1935" s="75" t="str">
        <f>IFERROR(_xll.RssMarket($A1935,"時価総額"),"")</f>
        <v/>
      </c>
      <c r="G1935" s="75" t="e">
        <f>T20D35746[[#This Row],[時価総額]]/T20D35746[[#This Row],[現在値]]</f>
        <v>#VALUE!</v>
      </c>
      <c r="H1935" s="20"/>
      <c r="I1935" s="38"/>
      <c r="J1935" s="20"/>
      <c r="K1935" s="33"/>
      <c r="N1935" s="89"/>
      <c r="O1935" s="125" t="e">
        <f>ROUND(
 ((IF(OR(R1935="",R1935&lt;=0),20,R1935)/20)
  *(L1935/15))
 /(IFERROR(IF(H1935&gt;0,H1935,15),15)/15)
 *100,0)</f>
        <v>#REF!</v>
      </c>
      <c r="P1935" s="125" t="e">
        <f>ROUND(((R1935/20)*(L1935/15)*(S1935/15)*(1+W1935/200))/(H1935/15)*100,0)</f>
        <v>#REF!</v>
      </c>
      <c r="Q1935" s="147" t="e">
        <f>T20D35746[[#This Row],[スコア⑤]]/T20D35746[[#This Row],[スコア③]]</f>
        <v>#REF!</v>
      </c>
      <c r="R1935" s="76" t="e">
        <f>#REF!+#REF!</f>
        <v>#REF!</v>
      </c>
      <c r="W1935" s="109" t="e">
        <f>(T20D35746[[#This Row],[現金及び預金（億）]]-T20D35746[[#This Row],[負債（億）]])/T20D35746[[#This Row],[総資産]]*100</f>
        <v>#DIV/0!</v>
      </c>
    </row>
    <row r="1936" spans="3:23" x14ac:dyDescent="0.25">
      <c r="C1936" s="71" t="str">
        <f>IFERROR(_xll.RssMarket($A1936,"市場部名称"),"")</f>
        <v/>
      </c>
      <c r="D1936" s="55"/>
      <c r="E1936" s="55" t="str">
        <f>IFERROR(_xll.RssMarket($A1936,"前日比"),"")</f>
        <v/>
      </c>
      <c r="F1936" s="75" t="str">
        <f>IFERROR(_xll.RssMarket($A1936,"時価総額"),"")</f>
        <v/>
      </c>
      <c r="G1936" s="75" t="e">
        <f>T20D35746[[#This Row],[時価総額]]/T20D35746[[#This Row],[現在値]]</f>
        <v>#VALUE!</v>
      </c>
      <c r="H1936" s="20"/>
      <c r="I1936" s="38"/>
      <c r="J1936" s="20"/>
      <c r="K1936" s="33"/>
      <c r="N1936" s="89"/>
      <c r="O1936" s="125" t="e">
        <f>ROUND(
 ((IF(OR(R1936="",R1936&lt;=0),20,R1936)/20)
  *(L1936/15))
 /(IFERROR(IF(H1936&gt;0,H1936,15),15)/15)
 *100,0)</f>
        <v>#REF!</v>
      </c>
      <c r="P1936" s="125" t="e">
        <f>ROUND(((R1936/20)*(L1936/15)*(S1936/15)*(1+W1936/200))/(H1936/15)*100,0)</f>
        <v>#REF!</v>
      </c>
      <c r="Q1936" s="147" t="e">
        <f>T20D35746[[#This Row],[スコア⑤]]/T20D35746[[#This Row],[スコア③]]</f>
        <v>#REF!</v>
      </c>
      <c r="R1936" s="76" t="e">
        <f>#REF!+#REF!</f>
        <v>#REF!</v>
      </c>
      <c r="W1936" s="109" t="e">
        <f>(T20D35746[[#This Row],[現金及び預金（億）]]-T20D35746[[#This Row],[負債（億）]])/T20D35746[[#This Row],[総資産]]*100</f>
        <v>#DIV/0!</v>
      </c>
    </row>
    <row r="1937" spans="3:23" x14ac:dyDescent="0.25">
      <c r="C1937" s="71" t="str">
        <f>IFERROR(_xll.RssMarket($A1937,"市場部名称"),"")</f>
        <v/>
      </c>
      <c r="D1937" s="55"/>
      <c r="E1937" s="55" t="str">
        <f>IFERROR(_xll.RssMarket($A1937,"前日比"),"")</f>
        <v/>
      </c>
      <c r="F1937" s="75" t="str">
        <f>IFERROR(_xll.RssMarket($A1937,"時価総額"),"")</f>
        <v/>
      </c>
      <c r="G1937" s="75" t="e">
        <f>T20D35746[[#This Row],[時価総額]]/T20D35746[[#This Row],[現在値]]</f>
        <v>#VALUE!</v>
      </c>
      <c r="H1937" s="20"/>
      <c r="I1937" s="38"/>
      <c r="J1937" s="20"/>
      <c r="K1937" s="33"/>
      <c r="N1937" s="89"/>
      <c r="O1937" s="125" t="e">
        <f>ROUND(
 ((IF(OR(R1937="",R1937&lt;=0),20,R1937)/20)
  *(L1937/15))
 /(IFERROR(IF(H1937&gt;0,H1937,15),15)/15)
 *100,0)</f>
        <v>#REF!</v>
      </c>
      <c r="P1937" s="125" t="e">
        <f>ROUND(((R1937/20)*(L1937/15)*(S1937/15)*(1+W1937/200))/(H1937/15)*100,0)</f>
        <v>#REF!</v>
      </c>
      <c r="Q1937" s="147" t="e">
        <f>T20D35746[[#This Row],[スコア⑤]]/T20D35746[[#This Row],[スコア③]]</f>
        <v>#REF!</v>
      </c>
      <c r="R1937" s="76" t="e">
        <f>#REF!+#REF!</f>
        <v>#REF!</v>
      </c>
      <c r="W1937" s="109" t="e">
        <f>(T20D35746[[#This Row],[現金及び預金（億）]]-T20D35746[[#This Row],[負債（億）]])/T20D35746[[#This Row],[総資産]]*100</f>
        <v>#DIV/0!</v>
      </c>
    </row>
    <row r="1938" spans="3:23" x14ac:dyDescent="0.25">
      <c r="C1938" s="71" t="str">
        <f>IFERROR(_xll.RssMarket($A1938,"市場部名称"),"")</f>
        <v/>
      </c>
      <c r="D1938" s="55"/>
      <c r="E1938" s="55" t="str">
        <f>IFERROR(_xll.RssMarket($A1938,"前日比"),"")</f>
        <v/>
      </c>
      <c r="F1938" s="75" t="str">
        <f>IFERROR(_xll.RssMarket($A1938,"時価総額"),"")</f>
        <v/>
      </c>
      <c r="G1938" s="75" t="e">
        <f>T20D35746[[#This Row],[時価総額]]/T20D35746[[#This Row],[現在値]]</f>
        <v>#VALUE!</v>
      </c>
      <c r="H1938" s="20"/>
      <c r="I1938" s="38"/>
      <c r="J1938" s="20"/>
      <c r="K1938" s="33"/>
      <c r="N1938" s="89"/>
      <c r="O1938" s="125" t="e">
        <f>ROUND(
 ((IF(OR(R1938="",R1938&lt;=0),20,R1938)/20)
  *(L1938/15))
 /(IFERROR(IF(H1938&gt;0,H1938,15),15)/15)
 *100,0)</f>
        <v>#REF!</v>
      </c>
      <c r="P1938" s="125" t="e">
        <f>ROUND(((R1938/20)*(L1938/15)*(S1938/15)*(1+W1938/200))/(H1938/15)*100,0)</f>
        <v>#REF!</v>
      </c>
      <c r="Q1938" s="147" t="e">
        <f>T20D35746[[#This Row],[スコア⑤]]/T20D35746[[#This Row],[スコア③]]</f>
        <v>#REF!</v>
      </c>
      <c r="R1938" s="76" t="e">
        <f>#REF!+#REF!</f>
        <v>#REF!</v>
      </c>
      <c r="W1938" s="109" t="e">
        <f>(T20D35746[[#This Row],[現金及び預金（億）]]-T20D35746[[#This Row],[負債（億）]])/T20D35746[[#This Row],[総資産]]*100</f>
        <v>#DIV/0!</v>
      </c>
    </row>
    <row r="1939" spans="3:23" x14ac:dyDescent="0.25">
      <c r="C1939" s="71" t="str">
        <f>IFERROR(_xll.RssMarket($A1939,"市場部名称"),"")</f>
        <v/>
      </c>
      <c r="D1939" s="55"/>
      <c r="E1939" s="55" t="str">
        <f>IFERROR(_xll.RssMarket($A1939,"前日比"),"")</f>
        <v/>
      </c>
      <c r="F1939" s="75" t="str">
        <f>IFERROR(_xll.RssMarket($A1939,"時価総額"),"")</f>
        <v/>
      </c>
      <c r="G1939" s="75" t="e">
        <f>T20D35746[[#This Row],[時価総額]]/T20D35746[[#This Row],[現在値]]</f>
        <v>#VALUE!</v>
      </c>
      <c r="H1939" s="20"/>
      <c r="I1939" s="38"/>
      <c r="J1939" s="20"/>
      <c r="K1939" s="33"/>
      <c r="N1939" s="89"/>
      <c r="O1939" s="125" t="e">
        <f>ROUND(
 ((IF(OR(R1939="",R1939&lt;=0),20,R1939)/20)
  *(L1939/15))
 /(IFERROR(IF(H1939&gt;0,H1939,15),15)/15)
 *100,0)</f>
        <v>#REF!</v>
      </c>
      <c r="P1939" s="125" t="e">
        <f>ROUND(((R1939/20)*(L1939/15)*(S1939/15)*(1+W1939/200))/(H1939/15)*100,0)</f>
        <v>#REF!</v>
      </c>
      <c r="Q1939" s="147" t="e">
        <f>T20D35746[[#This Row],[スコア⑤]]/T20D35746[[#This Row],[スコア③]]</f>
        <v>#REF!</v>
      </c>
      <c r="R1939" s="76" t="e">
        <f>#REF!+#REF!</f>
        <v>#REF!</v>
      </c>
      <c r="W1939" s="109" t="e">
        <f>(T20D35746[[#This Row],[現金及び預金（億）]]-T20D35746[[#This Row],[負債（億）]])/T20D35746[[#This Row],[総資産]]*100</f>
        <v>#DIV/0!</v>
      </c>
    </row>
    <row r="1940" spans="3:23" x14ac:dyDescent="0.25">
      <c r="C1940" s="71" t="str">
        <f>IFERROR(_xll.RssMarket($A1940,"市場部名称"),"")</f>
        <v/>
      </c>
      <c r="D1940" s="55"/>
      <c r="E1940" s="55" t="str">
        <f>IFERROR(_xll.RssMarket($A1940,"前日比"),"")</f>
        <v/>
      </c>
      <c r="F1940" s="75" t="str">
        <f>IFERROR(_xll.RssMarket($A1940,"時価総額"),"")</f>
        <v/>
      </c>
      <c r="G1940" s="75" t="e">
        <f>T20D35746[[#This Row],[時価総額]]/T20D35746[[#This Row],[現在値]]</f>
        <v>#VALUE!</v>
      </c>
      <c r="H1940" s="20"/>
      <c r="I1940" s="38"/>
      <c r="J1940" s="20"/>
      <c r="K1940" s="33"/>
      <c r="N1940" s="89"/>
      <c r="O1940" s="125" t="e">
        <f>ROUND(
 ((IF(OR(R1940="",R1940&lt;=0),20,R1940)/20)
  *(L1940/15))
 /(IFERROR(IF(H1940&gt;0,H1940,15),15)/15)
 *100,0)</f>
        <v>#REF!</v>
      </c>
      <c r="P1940" s="125" t="e">
        <f>ROUND(((R1940/20)*(L1940/15)*(S1940/15)*(1+W1940/200))/(H1940/15)*100,0)</f>
        <v>#REF!</v>
      </c>
      <c r="Q1940" s="147" t="e">
        <f>T20D35746[[#This Row],[スコア⑤]]/T20D35746[[#This Row],[スコア③]]</f>
        <v>#REF!</v>
      </c>
      <c r="R1940" s="76" t="e">
        <f>#REF!+#REF!</f>
        <v>#REF!</v>
      </c>
      <c r="W1940" s="109" t="e">
        <f>(T20D35746[[#This Row],[現金及び預金（億）]]-T20D35746[[#This Row],[負債（億）]])/T20D35746[[#This Row],[総資産]]*100</f>
        <v>#DIV/0!</v>
      </c>
    </row>
    <row r="1941" spans="3:23" x14ac:dyDescent="0.25">
      <c r="C1941" s="71" t="str">
        <f>IFERROR(_xll.RssMarket($A1941,"市場部名称"),"")</f>
        <v/>
      </c>
      <c r="D1941" s="55"/>
      <c r="E1941" s="55" t="str">
        <f>IFERROR(_xll.RssMarket($A1941,"前日比"),"")</f>
        <v/>
      </c>
      <c r="F1941" s="75" t="str">
        <f>IFERROR(_xll.RssMarket($A1941,"時価総額"),"")</f>
        <v/>
      </c>
      <c r="G1941" s="75" t="e">
        <f>T20D35746[[#This Row],[時価総額]]/T20D35746[[#This Row],[現在値]]</f>
        <v>#VALUE!</v>
      </c>
      <c r="H1941" s="20"/>
      <c r="I1941" s="38"/>
      <c r="J1941" s="20"/>
      <c r="K1941" s="33"/>
      <c r="N1941" s="89"/>
      <c r="O1941" s="125" t="e">
        <f>ROUND(
 ((IF(OR(R1941="",R1941&lt;=0),20,R1941)/20)
  *(L1941/15))
 /(IFERROR(IF(H1941&gt;0,H1941,15),15)/15)
 *100,0)</f>
        <v>#REF!</v>
      </c>
      <c r="P1941" s="125" t="e">
        <f>ROUND(((R1941/20)*(L1941/15)*(S1941/15)*(1+W1941/200))/(H1941/15)*100,0)</f>
        <v>#REF!</v>
      </c>
      <c r="Q1941" s="147" t="e">
        <f>T20D35746[[#This Row],[スコア⑤]]/T20D35746[[#This Row],[スコア③]]</f>
        <v>#REF!</v>
      </c>
      <c r="R1941" s="76" t="e">
        <f>#REF!+#REF!</f>
        <v>#REF!</v>
      </c>
      <c r="W1941" s="109" t="e">
        <f>(T20D35746[[#This Row],[現金及び預金（億）]]-T20D35746[[#This Row],[負債（億）]])/T20D35746[[#This Row],[総資産]]*100</f>
        <v>#DIV/0!</v>
      </c>
    </row>
    <row r="1942" spans="3:23" x14ac:dyDescent="0.25">
      <c r="C1942" s="71" t="str">
        <f>IFERROR(_xll.RssMarket($A1942,"市場部名称"),"")</f>
        <v/>
      </c>
      <c r="D1942" s="55"/>
      <c r="E1942" s="55" t="str">
        <f>IFERROR(_xll.RssMarket($A1942,"前日比"),"")</f>
        <v/>
      </c>
      <c r="F1942" s="75" t="str">
        <f>IFERROR(_xll.RssMarket($A1942,"時価総額"),"")</f>
        <v/>
      </c>
      <c r="G1942" s="75" t="e">
        <f>T20D35746[[#This Row],[時価総額]]/T20D35746[[#This Row],[現在値]]</f>
        <v>#VALUE!</v>
      </c>
      <c r="H1942" s="20"/>
      <c r="I1942" s="38"/>
      <c r="J1942" s="20"/>
      <c r="K1942" s="33"/>
      <c r="N1942" s="89"/>
      <c r="O1942" s="125" t="e">
        <f>ROUND(
 ((IF(OR(R1942="",R1942&lt;=0),20,R1942)/20)
  *(L1942/15))
 /(IFERROR(IF(H1942&gt;0,H1942,15),15)/15)
 *100,0)</f>
        <v>#REF!</v>
      </c>
      <c r="P1942" s="125" t="e">
        <f>ROUND(((R1942/20)*(L1942/15)*(S1942/15)*(1+W1942/200))/(H1942/15)*100,0)</f>
        <v>#REF!</v>
      </c>
      <c r="Q1942" s="147" t="e">
        <f>T20D35746[[#This Row],[スコア⑤]]/T20D35746[[#This Row],[スコア③]]</f>
        <v>#REF!</v>
      </c>
      <c r="R1942" s="76" t="e">
        <f>#REF!+#REF!</f>
        <v>#REF!</v>
      </c>
      <c r="W1942" s="109" t="e">
        <f>(T20D35746[[#This Row],[現金及び預金（億）]]-T20D35746[[#This Row],[負債（億）]])/T20D35746[[#This Row],[総資産]]*100</f>
        <v>#DIV/0!</v>
      </c>
    </row>
    <row r="1943" spans="3:23" x14ac:dyDescent="0.25">
      <c r="C1943" s="71" t="str">
        <f>IFERROR(_xll.RssMarket($A1943,"市場部名称"),"")</f>
        <v/>
      </c>
      <c r="D1943" s="55"/>
      <c r="E1943" s="55" t="str">
        <f>IFERROR(_xll.RssMarket($A1943,"前日比"),"")</f>
        <v/>
      </c>
      <c r="F1943" s="75" t="str">
        <f>IFERROR(_xll.RssMarket($A1943,"時価総額"),"")</f>
        <v/>
      </c>
      <c r="G1943" s="75" t="e">
        <f>T20D35746[[#This Row],[時価総額]]/T20D35746[[#This Row],[現在値]]</f>
        <v>#VALUE!</v>
      </c>
      <c r="H1943" s="20"/>
      <c r="I1943" s="38"/>
      <c r="J1943" s="20"/>
      <c r="K1943" s="33"/>
      <c r="N1943" s="89"/>
      <c r="O1943" s="125" t="e">
        <f>ROUND(
 ((IF(OR(R1943="",R1943&lt;=0),20,R1943)/20)
  *(L1943/15))
 /(IFERROR(IF(H1943&gt;0,H1943,15),15)/15)
 *100,0)</f>
        <v>#REF!</v>
      </c>
      <c r="P1943" s="125" t="e">
        <f>ROUND(((R1943/20)*(L1943/15)*(S1943/15)*(1+W1943/200))/(H1943/15)*100,0)</f>
        <v>#REF!</v>
      </c>
      <c r="Q1943" s="147" t="e">
        <f>T20D35746[[#This Row],[スコア⑤]]/T20D35746[[#This Row],[スコア③]]</f>
        <v>#REF!</v>
      </c>
      <c r="R1943" s="76" t="e">
        <f>#REF!+#REF!</f>
        <v>#REF!</v>
      </c>
      <c r="W1943" s="109" t="e">
        <f>(T20D35746[[#This Row],[現金及び預金（億）]]-T20D35746[[#This Row],[負債（億）]])/T20D35746[[#This Row],[総資産]]*100</f>
        <v>#DIV/0!</v>
      </c>
    </row>
    <row r="1944" spans="3:23" x14ac:dyDescent="0.25">
      <c r="C1944" s="71" t="str">
        <f>IFERROR(_xll.RssMarket($A1944,"市場部名称"),"")</f>
        <v/>
      </c>
      <c r="D1944" s="55"/>
      <c r="E1944" s="55" t="str">
        <f>IFERROR(_xll.RssMarket($A1944,"前日比"),"")</f>
        <v/>
      </c>
      <c r="F1944" s="75" t="str">
        <f>IFERROR(_xll.RssMarket($A1944,"時価総額"),"")</f>
        <v/>
      </c>
      <c r="G1944" s="75" t="e">
        <f>T20D35746[[#This Row],[時価総額]]/T20D35746[[#This Row],[現在値]]</f>
        <v>#VALUE!</v>
      </c>
      <c r="H1944" s="20"/>
      <c r="I1944" s="38"/>
      <c r="J1944" s="20"/>
      <c r="K1944" s="33"/>
      <c r="N1944" s="89"/>
      <c r="O1944" s="125" t="e">
        <f>ROUND(
 ((IF(OR(R1944="",R1944&lt;=0),20,R1944)/20)
  *(L1944/15))
 /(IFERROR(IF(H1944&gt;0,H1944,15),15)/15)
 *100,0)</f>
        <v>#REF!</v>
      </c>
      <c r="P1944" s="125" t="e">
        <f>ROUND(((R1944/20)*(L1944/15)*(S1944/15)*(1+W1944/200))/(H1944/15)*100,0)</f>
        <v>#REF!</v>
      </c>
      <c r="Q1944" s="147" t="e">
        <f>T20D35746[[#This Row],[スコア⑤]]/T20D35746[[#This Row],[スコア③]]</f>
        <v>#REF!</v>
      </c>
      <c r="R1944" s="76" t="e">
        <f>#REF!+#REF!</f>
        <v>#REF!</v>
      </c>
      <c r="W1944" s="109" t="e">
        <f>(T20D35746[[#This Row],[現金及び預金（億）]]-T20D35746[[#This Row],[負債（億）]])/T20D35746[[#This Row],[総資産]]*100</f>
        <v>#DIV/0!</v>
      </c>
    </row>
    <row r="1945" spans="3:23" x14ac:dyDescent="0.25">
      <c r="C1945" s="71" t="str">
        <f>IFERROR(_xll.RssMarket($A1945,"市場部名称"),"")</f>
        <v/>
      </c>
      <c r="D1945" s="55"/>
      <c r="E1945" s="55" t="str">
        <f>IFERROR(_xll.RssMarket($A1945,"前日比"),"")</f>
        <v/>
      </c>
      <c r="F1945" s="75" t="str">
        <f>IFERROR(_xll.RssMarket($A1945,"時価総額"),"")</f>
        <v/>
      </c>
      <c r="G1945" s="75" t="e">
        <f>T20D35746[[#This Row],[時価総額]]/T20D35746[[#This Row],[現在値]]</f>
        <v>#VALUE!</v>
      </c>
      <c r="H1945" s="20"/>
      <c r="I1945" s="38"/>
      <c r="J1945" s="20"/>
      <c r="K1945" s="33"/>
      <c r="N1945" s="89"/>
      <c r="O1945" s="125" t="e">
        <f>ROUND(
 ((IF(OR(R1945="",R1945&lt;=0),20,R1945)/20)
  *(L1945/15))
 /(IFERROR(IF(H1945&gt;0,H1945,15),15)/15)
 *100,0)</f>
        <v>#REF!</v>
      </c>
      <c r="P1945" s="125" t="e">
        <f>ROUND(((R1945/20)*(L1945/15)*(S1945/15)*(1+W1945/200))/(H1945/15)*100,0)</f>
        <v>#REF!</v>
      </c>
      <c r="Q1945" s="147" t="e">
        <f>T20D35746[[#This Row],[スコア⑤]]/T20D35746[[#This Row],[スコア③]]</f>
        <v>#REF!</v>
      </c>
      <c r="R1945" s="76" t="e">
        <f>#REF!+#REF!</f>
        <v>#REF!</v>
      </c>
      <c r="W1945" s="109" t="e">
        <f>(T20D35746[[#This Row],[現金及び預金（億）]]-T20D35746[[#This Row],[負債（億）]])/T20D35746[[#This Row],[総資産]]*100</f>
        <v>#DIV/0!</v>
      </c>
    </row>
    <row r="1946" spans="3:23" x14ac:dyDescent="0.25">
      <c r="C1946" s="71" t="str">
        <f>IFERROR(_xll.RssMarket($A1946,"市場部名称"),"")</f>
        <v/>
      </c>
      <c r="D1946" s="55"/>
      <c r="E1946" s="55" t="str">
        <f>IFERROR(_xll.RssMarket($A1946,"前日比"),"")</f>
        <v/>
      </c>
      <c r="F1946" s="75" t="str">
        <f>IFERROR(_xll.RssMarket($A1946,"時価総額"),"")</f>
        <v/>
      </c>
      <c r="G1946" s="75" t="e">
        <f>T20D35746[[#This Row],[時価総額]]/T20D35746[[#This Row],[現在値]]</f>
        <v>#VALUE!</v>
      </c>
      <c r="H1946" s="20"/>
      <c r="I1946" s="38"/>
      <c r="J1946" s="20"/>
      <c r="K1946" s="33"/>
      <c r="N1946" s="89"/>
      <c r="O1946" s="125" t="e">
        <f>ROUND(
 ((IF(OR(R1946="",R1946&lt;=0),20,R1946)/20)
  *(L1946/15))
 /(IFERROR(IF(H1946&gt;0,H1946,15),15)/15)
 *100,0)</f>
        <v>#REF!</v>
      </c>
      <c r="P1946" s="125" t="e">
        <f>ROUND(((R1946/20)*(L1946/15)*(S1946/15)*(1+W1946/200))/(H1946/15)*100,0)</f>
        <v>#REF!</v>
      </c>
      <c r="Q1946" s="147" t="e">
        <f>T20D35746[[#This Row],[スコア⑤]]/T20D35746[[#This Row],[スコア③]]</f>
        <v>#REF!</v>
      </c>
      <c r="R1946" s="76" t="e">
        <f>#REF!+#REF!</f>
        <v>#REF!</v>
      </c>
      <c r="W1946" s="109" t="e">
        <f>(T20D35746[[#This Row],[現金及び預金（億）]]-T20D35746[[#This Row],[負債（億）]])/T20D35746[[#This Row],[総資産]]*100</f>
        <v>#DIV/0!</v>
      </c>
    </row>
    <row r="1947" spans="3:23" x14ac:dyDescent="0.25">
      <c r="C1947" s="71" t="str">
        <f>IFERROR(_xll.RssMarket($A1947,"市場部名称"),"")</f>
        <v/>
      </c>
      <c r="D1947" s="55"/>
      <c r="E1947" s="55" t="str">
        <f>IFERROR(_xll.RssMarket($A1947,"前日比"),"")</f>
        <v/>
      </c>
      <c r="F1947" s="75" t="str">
        <f>IFERROR(_xll.RssMarket($A1947,"時価総額"),"")</f>
        <v/>
      </c>
      <c r="G1947" s="75" t="e">
        <f>T20D35746[[#This Row],[時価総額]]/T20D35746[[#This Row],[現在値]]</f>
        <v>#VALUE!</v>
      </c>
      <c r="H1947" s="20"/>
      <c r="I1947" s="38"/>
      <c r="J1947" s="20"/>
      <c r="K1947" s="33"/>
      <c r="N1947" s="89"/>
      <c r="O1947" s="125" t="e">
        <f>ROUND(
 ((IF(OR(R1947="",R1947&lt;=0),20,R1947)/20)
  *(L1947/15))
 /(IFERROR(IF(H1947&gt;0,H1947,15),15)/15)
 *100,0)</f>
        <v>#REF!</v>
      </c>
      <c r="P1947" s="125" t="e">
        <f>ROUND(((R1947/20)*(L1947/15)*(S1947/15)*(1+W1947/200))/(H1947/15)*100,0)</f>
        <v>#REF!</v>
      </c>
      <c r="Q1947" s="147" t="e">
        <f>T20D35746[[#This Row],[スコア⑤]]/T20D35746[[#This Row],[スコア③]]</f>
        <v>#REF!</v>
      </c>
      <c r="R1947" s="76" t="e">
        <f>#REF!+#REF!</f>
        <v>#REF!</v>
      </c>
      <c r="W1947" s="109" t="e">
        <f>(T20D35746[[#This Row],[現金及び預金（億）]]-T20D35746[[#This Row],[負債（億）]])/T20D35746[[#This Row],[総資産]]*100</f>
        <v>#DIV/0!</v>
      </c>
    </row>
    <row r="1948" spans="3:23" x14ac:dyDescent="0.25">
      <c r="C1948" s="71" t="str">
        <f>IFERROR(_xll.RssMarket($A1948,"市場部名称"),"")</f>
        <v/>
      </c>
      <c r="D1948" s="55"/>
      <c r="E1948" s="55" t="str">
        <f>IFERROR(_xll.RssMarket($A1948,"前日比"),"")</f>
        <v/>
      </c>
      <c r="F1948" s="75" t="str">
        <f>IFERROR(_xll.RssMarket($A1948,"時価総額"),"")</f>
        <v/>
      </c>
      <c r="G1948" s="75" t="e">
        <f>T20D35746[[#This Row],[時価総額]]/T20D35746[[#This Row],[現在値]]</f>
        <v>#VALUE!</v>
      </c>
      <c r="H1948" s="20"/>
      <c r="I1948" s="38"/>
      <c r="J1948" s="20"/>
      <c r="K1948" s="33"/>
      <c r="N1948" s="89"/>
      <c r="O1948" s="125" t="e">
        <f>ROUND(
 ((IF(OR(R1948="",R1948&lt;=0),20,R1948)/20)
  *(L1948/15))
 /(IFERROR(IF(H1948&gt;0,H1948,15),15)/15)
 *100,0)</f>
        <v>#REF!</v>
      </c>
      <c r="P1948" s="125" t="e">
        <f>ROUND(((R1948/20)*(L1948/15)*(S1948/15)*(1+W1948/200))/(H1948/15)*100,0)</f>
        <v>#REF!</v>
      </c>
      <c r="Q1948" s="147" t="e">
        <f>T20D35746[[#This Row],[スコア⑤]]/T20D35746[[#This Row],[スコア③]]</f>
        <v>#REF!</v>
      </c>
      <c r="R1948" s="76" t="e">
        <f>#REF!+#REF!</f>
        <v>#REF!</v>
      </c>
      <c r="W1948" s="109" t="e">
        <f>(T20D35746[[#This Row],[現金及び預金（億）]]-T20D35746[[#This Row],[負債（億）]])/T20D35746[[#This Row],[総資産]]*100</f>
        <v>#DIV/0!</v>
      </c>
    </row>
    <row r="1949" spans="3:23" x14ac:dyDescent="0.25">
      <c r="C1949" s="71" t="str">
        <f>IFERROR(_xll.RssMarket($A1949,"市場部名称"),"")</f>
        <v/>
      </c>
      <c r="D1949" s="55"/>
      <c r="E1949" s="55" t="str">
        <f>IFERROR(_xll.RssMarket($A1949,"前日比"),"")</f>
        <v/>
      </c>
      <c r="F1949" s="75" t="str">
        <f>IFERROR(_xll.RssMarket($A1949,"時価総額"),"")</f>
        <v/>
      </c>
      <c r="G1949" s="75" t="e">
        <f>T20D35746[[#This Row],[時価総額]]/T20D35746[[#This Row],[現在値]]</f>
        <v>#VALUE!</v>
      </c>
      <c r="H1949" s="20"/>
      <c r="I1949" s="38"/>
      <c r="J1949" s="20"/>
      <c r="K1949" s="33"/>
      <c r="N1949" s="89"/>
      <c r="O1949" s="125" t="e">
        <f>ROUND(
 ((IF(OR(R1949="",R1949&lt;=0),20,R1949)/20)
  *(L1949/15))
 /(IFERROR(IF(H1949&gt;0,H1949,15),15)/15)
 *100,0)</f>
        <v>#REF!</v>
      </c>
      <c r="P1949" s="125" t="e">
        <f>ROUND(((R1949/20)*(L1949/15)*(S1949/15)*(1+W1949/200))/(H1949/15)*100,0)</f>
        <v>#REF!</v>
      </c>
      <c r="Q1949" s="147" t="e">
        <f>T20D35746[[#This Row],[スコア⑤]]/T20D35746[[#This Row],[スコア③]]</f>
        <v>#REF!</v>
      </c>
      <c r="R1949" s="76" t="e">
        <f>#REF!+#REF!</f>
        <v>#REF!</v>
      </c>
      <c r="W1949" s="109" t="e">
        <f>(T20D35746[[#This Row],[現金及び預金（億）]]-T20D35746[[#This Row],[負債（億）]])/T20D35746[[#This Row],[総資産]]*100</f>
        <v>#DIV/0!</v>
      </c>
    </row>
    <row r="1950" spans="3:23" x14ac:dyDescent="0.25">
      <c r="C1950" s="71" t="str">
        <f>IFERROR(_xll.RssMarket($A1950,"市場部名称"),"")</f>
        <v/>
      </c>
      <c r="D1950" s="55"/>
      <c r="E1950" s="55" t="str">
        <f>IFERROR(_xll.RssMarket($A1950,"前日比"),"")</f>
        <v/>
      </c>
      <c r="F1950" s="75" t="str">
        <f>IFERROR(_xll.RssMarket($A1950,"時価総額"),"")</f>
        <v/>
      </c>
      <c r="G1950" s="75" t="e">
        <f>T20D35746[[#This Row],[時価総額]]/T20D35746[[#This Row],[現在値]]</f>
        <v>#VALUE!</v>
      </c>
      <c r="H1950" s="20"/>
      <c r="I1950" s="38"/>
      <c r="J1950" s="20"/>
      <c r="K1950" s="33"/>
      <c r="N1950" s="89"/>
      <c r="O1950" s="125" t="e">
        <f>ROUND(
 ((IF(OR(R1950="",R1950&lt;=0),20,R1950)/20)
  *(L1950/15))
 /(IFERROR(IF(H1950&gt;0,H1950,15),15)/15)
 *100,0)</f>
        <v>#REF!</v>
      </c>
      <c r="P1950" s="125" t="e">
        <f>ROUND(((R1950/20)*(L1950/15)*(S1950/15)*(1+W1950/200))/(H1950/15)*100,0)</f>
        <v>#REF!</v>
      </c>
      <c r="Q1950" s="147" t="e">
        <f>T20D35746[[#This Row],[スコア⑤]]/T20D35746[[#This Row],[スコア③]]</f>
        <v>#REF!</v>
      </c>
      <c r="R1950" s="76" t="e">
        <f>#REF!+#REF!</f>
        <v>#REF!</v>
      </c>
      <c r="W1950" s="109" t="e">
        <f>(T20D35746[[#This Row],[現金及び預金（億）]]-T20D35746[[#This Row],[負債（億）]])/T20D35746[[#This Row],[総資産]]*100</f>
        <v>#DIV/0!</v>
      </c>
    </row>
    <row r="1951" spans="3:23" x14ac:dyDescent="0.25">
      <c r="C1951" s="71" t="str">
        <f>IFERROR(_xll.RssMarket($A1951,"市場部名称"),"")</f>
        <v/>
      </c>
      <c r="D1951" s="55"/>
      <c r="E1951" s="55" t="str">
        <f>IFERROR(_xll.RssMarket($A1951,"前日比"),"")</f>
        <v/>
      </c>
      <c r="F1951" s="75" t="str">
        <f>IFERROR(_xll.RssMarket($A1951,"時価総額"),"")</f>
        <v/>
      </c>
      <c r="G1951" s="75" t="e">
        <f>T20D35746[[#This Row],[時価総額]]/T20D35746[[#This Row],[現在値]]</f>
        <v>#VALUE!</v>
      </c>
      <c r="H1951" s="20"/>
      <c r="I1951" s="38"/>
      <c r="J1951" s="20"/>
      <c r="K1951" s="33"/>
      <c r="N1951" s="89"/>
      <c r="O1951" s="125" t="e">
        <f>ROUND(
 ((IF(OR(R1951="",R1951&lt;=0),20,R1951)/20)
  *(L1951/15))
 /(IFERROR(IF(H1951&gt;0,H1951,15),15)/15)
 *100,0)</f>
        <v>#REF!</v>
      </c>
      <c r="P1951" s="125" t="e">
        <f>ROUND(((R1951/20)*(L1951/15)*(S1951/15)*(1+W1951/200))/(H1951/15)*100,0)</f>
        <v>#REF!</v>
      </c>
      <c r="Q1951" s="147" t="e">
        <f>T20D35746[[#This Row],[スコア⑤]]/T20D35746[[#This Row],[スコア③]]</f>
        <v>#REF!</v>
      </c>
      <c r="R1951" s="76" t="e">
        <f>#REF!+#REF!</f>
        <v>#REF!</v>
      </c>
      <c r="W1951" s="109" t="e">
        <f>(T20D35746[[#This Row],[現金及び預金（億）]]-T20D35746[[#This Row],[負債（億）]])/T20D35746[[#This Row],[総資産]]*100</f>
        <v>#DIV/0!</v>
      </c>
    </row>
    <row r="1952" spans="3:23" x14ac:dyDescent="0.25">
      <c r="C1952" s="71" t="str">
        <f>IFERROR(_xll.RssMarket($A1952,"市場部名称"),"")</f>
        <v/>
      </c>
      <c r="D1952" s="55"/>
      <c r="E1952" s="55" t="str">
        <f>IFERROR(_xll.RssMarket($A1952,"前日比"),"")</f>
        <v/>
      </c>
      <c r="F1952" s="75" t="str">
        <f>IFERROR(_xll.RssMarket($A1952,"時価総額"),"")</f>
        <v/>
      </c>
      <c r="G1952" s="75" t="e">
        <f>T20D35746[[#This Row],[時価総額]]/T20D35746[[#This Row],[現在値]]</f>
        <v>#VALUE!</v>
      </c>
      <c r="H1952" s="20"/>
      <c r="I1952" s="38"/>
      <c r="J1952" s="20"/>
      <c r="K1952" s="33"/>
      <c r="N1952" s="89"/>
      <c r="O1952" s="125" t="e">
        <f>ROUND(
 ((IF(OR(R1952="",R1952&lt;=0),20,R1952)/20)
  *(L1952/15))
 /(IFERROR(IF(H1952&gt;0,H1952,15),15)/15)
 *100,0)</f>
        <v>#REF!</v>
      </c>
      <c r="P1952" s="125" t="e">
        <f>ROUND(((R1952/20)*(L1952/15)*(S1952/15)*(1+W1952/200))/(H1952/15)*100,0)</f>
        <v>#REF!</v>
      </c>
      <c r="Q1952" s="147" t="e">
        <f>T20D35746[[#This Row],[スコア⑤]]/T20D35746[[#This Row],[スコア③]]</f>
        <v>#REF!</v>
      </c>
      <c r="R1952" s="76" t="e">
        <f>#REF!+#REF!</f>
        <v>#REF!</v>
      </c>
      <c r="W1952" s="109" t="e">
        <f>(T20D35746[[#This Row],[現金及び預金（億）]]-T20D35746[[#This Row],[負債（億）]])/T20D35746[[#This Row],[総資産]]*100</f>
        <v>#DIV/0!</v>
      </c>
    </row>
    <row r="1953" spans="3:23" x14ac:dyDescent="0.25">
      <c r="C1953" s="71" t="str">
        <f>IFERROR(_xll.RssMarket($A1953,"市場部名称"),"")</f>
        <v/>
      </c>
      <c r="D1953" s="55"/>
      <c r="E1953" s="55" t="str">
        <f>IFERROR(_xll.RssMarket($A1953,"前日比"),"")</f>
        <v/>
      </c>
      <c r="F1953" s="75" t="str">
        <f>IFERROR(_xll.RssMarket($A1953,"時価総額"),"")</f>
        <v/>
      </c>
      <c r="G1953" s="75" t="e">
        <f>T20D35746[[#This Row],[時価総額]]/T20D35746[[#This Row],[現在値]]</f>
        <v>#VALUE!</v>
      </c>
      <c r="H1953" s="20"/>
      <c r="I1953" s="38"/>
      <c r="J1953" s="20"/>
      <c r="K1953" s="33"/>
      <c r="N1953" s="89"/>
      <c r="O1953" s="125" t="e">
        <f>ROUND(
 ((IF(OR(R1953="",R1953&lt;=0),20,R1953)/20)
  *(L1953/15))
 /(IFERROR(IF(H1953&gt;0,H1953,15),15)/15)
 *100,0)</f>
        <v>#REF!</v>
      </c>
      <c r="P1953" s="125" t="e">
        <f>ROUND(((R1953/20)*(L1953/15)*(S1953/15)*(1+W1953/200))/(H1953/15)*100,0)</f>
        <v>#REF!</v>
      </c>
      <c r="Q1953" s="147" t="e">
        <f>T20D35746[[#This Row],[スコア⑤]]/T20D35746[[#This Row],[スコア③]]</f>
        <v>#REF!</v>
      </c>
      <c r="R1953" s="76" t="e">
        <f>#REF!+#REF!</f>
        <v>#REF!</v>
      </c>
      <c r="W1953" s="109" t="e">
        <f>(T20D35746[[#This Row],[現金及び預金（億）]]-T20D35746[[#This Row],[負債（億）]])/T20D35746[[#This Row],[総資産]]*100</f>
        <v>#DIV/0!</v>
      </c>
    </row>
    <row r="1954" spans="3:23" x14ac:dyDescent="0.25">
      <c r="C1954" s="71" t="str">
        <f>IFERROR(_xll.RssMarket($A1954,"市場部名称"),"")</f>
        <v/>
      </c>
      <c r="D1954" s="55"/>
      <c r="E1954" s="55" t="str">
        <f>IFERROR(_xll.RssMarket($A1954,"前日比"),"")</f>
        <v/>
      </c>
      <c r="F1954" s="75" t="str">
        <f>IFERROR(_xll.RssMarket($A1954,"時価総額"),"")</f>
        <v/>
      </c>
      <c r="G1954" s="75" t="e">
        <f>T20D35746[[#This Row],[時価総額]]/T20D35746[[#This Row],[現在値]]</f>
        <v>#VALUE!</v>
      </c>
      <c r="H1954" s="20"/>
      <c r="I1954" s="38"/>
      <c r="J1954" s="20"/>
      <c r="K1954" s="33"/>
      <c r="N1954" s="89"/>
      <c r="O1954" s="125" t="e">
        <f>ROUND(
 ((IF(OR(R1954="",R1954&lt;=0),20,R1954)/20)
  *(L1954/15))
 /(IFERROR(IF(H1954&gt;0,H1954,15),15)/15)
 *100,0)</f>
        <v>#REF!</v>
      </c>
      <c r="P1954" s="125" t="e">
        <f>ROUND(((R1954/20)*(L1954/15)*(S1954/15)*(1+W1954/200))/(H1954/15)*100,0)</f>
        <v>#REF!</v>
      </c>
      <c r="Q1954" s="147" t="e">
        <f>T20D35746[[#This Row],[スコア⑤]]/T20D35746[[#This Row],[スコア③]]</f>
        <v>#REF!</v>
      </c>
      <c r="R1954" s="76" t="e">
        <f>#REF!+#REF!</f>
        <v>#REF!</v>
      </c>
      <c r="W1954" s="109" t="e">
        <f>(T20D35746[[#This Row],[現金及び預金（億）]]-T20D35746[[#This Row],[負債（億）]])/T20D35746[[#This Row],[総資産]]*100</f>
        <v>#DIV/0!</v>
      </c>
    </row>
    <row r="1955" spans="3:23" x14ac:dyDescent="0.25">
      <c r="C1955" s="71" t="str">
        <f>IFERROR(_xll.RssMarket($A1955,"市場部名称"),"")</f>
        <v/>
      </c>
      <c r="D1955" s="55"/>
      <c r="E1955" s="55" t="str">
        <f>IFERROR(_xll.RssMarket($A1955,"前日比"),"")</f>
        <v/>
      </c>
      <c r="F1955" s="75" t="str">
        <f>IFERROR(_xll.RssMarket($A1955,"時価総額"),"")</f>
        <v/>
      </c>
      <c r="G1955" s="75" t="e">
        <f>T20D35746[[#This Row],[時価総額]]/T20D35746[[#This Row],[現在値]]</f>
        <v>#VALUE!</v>
      </c>
      <c r="H1955" s="20"/>
      <c r="I1955" s="38"/>
      <c r="J1955" s="20"/>
      <c r="K1955" s="33"/>
      <c r="N1955" s="89"/>
      <c r="O1955" s="125" t="e">
        <f>ROUND(
 ((IF(OR(R1955="",R1955&lt;=0),20,R1955)/20)
  *(L1955/15))
 /(IFERROR(IF(H1955&gt;0,H1955,15),15)/15)
 *100,0)</f>
        <v>#REF!</v>
      </c>
      <c r="P1955" s="125" t="e">
        <f>ROUND(((R1955/20)*(L1955/15)*(S1955/15)*(1+W1955/200))/(H1955/15)*100,0)</f>
        <v>#REF!</v>
      </c>
      <c r="Q1955" s="147" t="e">
        <f>T20D35746[[#This Row],[スコア⑤]]/T20D35746[[#This Row],[スコア③]]</f>
        <v>#REF!</v>
      </c>
      <c r="R1955" s="76" t="e">
        <f>#REF!+#REF!</f>
        <v>#REF!</v>
      </c>
      <c r="W1955" s="109" t="e">
        <f>(T20D35746[[#This Row],[現金及び預金（億）]]-T20D35746[[#This Row],[負債（億）]])/T20D35746[[#This Row],[総資産]]*100</f>
        <v>#DIV/0!</v>
      </c>
    </row>
    <row r="1956" spans="3:23" x14ac:dyDescent="0.25">
      <c r="C1956" s="71" t="str">
        <f>IFERROR(_xll.RssMarket($A1956,"市場部名称"),"")</f>
        <v/>
      </c>
      <c r="D1956" s="55"/>
      <c r="E1956" s="55" t="str">
        <f>IFERROR(_xll.RssMarket($A1956,"前日比"),"")</f>
        <v/>
      </c>
      <c r="F1956" s="75" t="str">
        <f>IFERROR(_xll.RssMarket($A1956,"時価総額"),"")</f>
        <v/>
      </c>
      <c r="G1956" s="75" t="e">
        <f>T20D35746[[#This Row],[時価総額]]/T20D35746[[#This Row],[現在値]]</f>
        <v>#VALUE!</v>
      </c>
      <c r="H1956" s="20"/>
      <c r="I1956" s="38"/>
      <c r="J1956" s="20"/>
      <c r="K1956" s="33"/>
      <c r="N1956" s="89"/>
      <c r="O1956" s="125" t="e">
        <f>ROUND(
 ((IF(OR(R1956="",R1956&lt;=0),20,R1956)/20)
  *(L1956/15))
 /(IFERROR(IF(H1956&gt;0,H1956,15),15)/15)
 *100,0)</f>
        <v>#REF!</v>
      </c>
      <c r="P1956" s="125" t="e">
        <f>ROUND(((R1956/20)*(L1956/15)*(S1956/15)*(1+W1956/200))/(H1956/15)*100,0)</f>
        <v>#REF!</v>
      </c>
      <c r="Q1956" s="147" t="e">
        <f>T20D35746[[#This Row],[スコア⑤]]/T20D35746[[#This Row],[スコア③]]</f>
        <v>#REF!</v>
      </c>
      <c r="R1956" s="76" t="e">
        <f>#REF!+#REF!</f>
        <v>#REF!</v>
      </c>
      <c r="W1956" s="109" t="e">
        <f>(T20D35746[[#This Row],[現金及び預金（億）]]-T20D35746[[#This Row],[負債（億）]])/T20D35746[[#This Row],[総資産]]*100</f>
        <v>#DIV/0!</v>
      </c>
    </row>
    <row r="1957" spans="3:23" x14ac:dyDescent="0.25">
      <c r="C1957" s="71" t="str">
        <f>IFERROR(_xll.RssMarket($A1957,"市場部名称"),"")</f>
        <v/>
      </c>
      <c r="D1957" s="55"/>
      <c r="E1957" s="55" t="str">
        <f>IFERROR(_xll.RssMarket($A1957,"前日比"),"")</f>
        <v/>
      </c>
      <c r="F1957" s="75" t="str">
        <f>IFERROR(_xll.RssMarket($A1957,"時価総額"),"")</f>
        <v/>
      </c>
      <c r="G1957" s="75" t="e">
        <f>T20D35746[[#This Row],[時価総額]]/T20D35746[[#This Row],[現在値]]</f>
        <v>#VALUE!</v>
      </c>
      <c r="H1957" s="20"/>
      <c r="I1957" s="38"/>
      <c r="J1957" s="20"/>
      <c r="K1957" s="33"/>
      <c r="N1957" s="89"/>
      <c r="O1957" s="125" t="e">
        <f>ROUND(
 ((IF(OR(R1957="",R1957&lt;=0),20,R1957)/20)
  *(L1957/15))
 /(IFERROR(IF(H1957&gt;0,H1957,15),15)/15)
 *100,0)</f>
        <v>#REF!</v>
      </c>
      <c r="P1957" s="125" t="e">
        <f>ROUND(((R1957/20)*(L1957/15)*(S1957/15)*(1+W1957/200))/(H1957/15)*100,0)</f>
        <v>#REF!</v>
      </c>
      <c r="Q1957" s="147" t="e">
        <f>T20D35746[[#This Row],[スコア⑤]]/T20D35746[[#This Row],[スコア③]]</f>
        <v>#REF!</v>
      </c>
      <c r="R1957" s="76" t="e">
        <f>#REF!+#REF!</f>
        <v>#REF!</v>
      </c>
      <c r="W1957" s="109" t="e">
        <f>(T20D35746[[#This Row],[現金及び預金（億）]]-T20D35746[[#This Row],[負債（億）]])/T20D35746[[#This Row],[総資産]]*100</f>
        <v>#DIV/0!</v>
      </c>
    </row>
    <row r="1958" spans="3:23" x14ac:dyDescent="0.25">
      <c r="C1958" s="71" t="str">
        <f>IFERROR(_xll.RssMarket($A1958,"市場部名称"),"")</f>
        <v/>
      </c>
      <c r="D1958" s="55"/>
      <c r="E1958" s="55" t="str">
        <f>IFERROR(_xll.RssMarket($A1958,"前日比"),"")</f>
        <v/>
      </c>
      <c r="F1958" s="75" t="str">
        <f>IFERROR(_xll.RssMarket($A1958,"時価総額"),"")</f>
        <v/>
      </c>
      <c r="G1958" s="75" t="e">
        <f>T20D35746[[#This Row],[時価総額]]/T20D35746[[#This Row],[現在値]]</f>
        <v>#VALUE!</v>
      </c>
      <c r="H1958" s="20"/>
      <c r="I1958" s="38"/>
      <c r="J1958" s="20"/>
      <c r="K1958" s="33"/>
      <c r="N1958" s="89"/>
      <c r="O1958" s="125" t="e">
        <f>ROUND(
 ((IF(OR(R1958="",R1958&lt;=0),20,R1958)/20)
  *(L1958/15))
 /(IFERROR(IF(H1958&gt;0,H1958,15),15)/15)
 *100,0)</f>
        <v>#REF!</v>
      </c>
      <c r="P1958" s="125" t="e">
        <f>ROUND(((R1958/20)*(L1958/15)*(S1958/15)*(1+W1958/200))/(H1958/15)*100,0)</f>
        <v>#REF!</v>
      </c>
      <c r="Q1958" s="147" t="e">
        <f>T20D35746[[#This Row],[スコア⑤]]/T20D35746[[#This Row],[スコア③]]</f>
        <v>#REF!</v>
      </c>
      <c r="R1958" s="76" t="e">
        <f>#REF!+#REF!</f>
        <v>#REF!</v>
      </c>
      <c r="W1958" s="109" t="e">
        <f>(T20D35746[[#This Row],[現金及び預金（億）]]-T20D35746[[#This Row],[負債（億）]])/T20D35746[[#This Row],[総資産]]*100</f>
        <v>#DIV/0!</v>
      </c>
    </row>
    <row r="1959" spans="3:23" x14ac:dyDescent="0.25">
      <c r="C1959" s="71" t="str">
        <f>IFERROR(_xll.RssMarket($A1959,"市場部名称"),"")</f>
        <v/>
      </c>
      <c r="D1959" s="55"/>
      <c r="E1959" s="55" t="str">
        <f>IFERROR(_xll.RssMarket($A1959,"前日比"),"")</f>
        <v/>
      </c>
      <c r="F1959" s="75" t="str">
        <f>IFERROR(_xll.RssMarket($A1959,"時価総額"),"")</f>
        <v/>
      </c>
      <c r="G1959" s="75" t="e">
        <f>T20D35746[[#This Row],[時価総額]]/T20D35746[[#This Row],[現在値]]</f>
        <v>#VALUE!</v>
      </c>
      <c r="H1959" s="20"/>
      <c r="I1959" s="38"/>
      <c r="J1959" s="20"/>
      <c r="K1959" s="33"/>
      <c r="N1959" s="89"/>
      <c r="O1959" s="125" t="e">
        <f>ROUND(
 ((IF(OR(R1959="",R1959&lt;=0),20,R1959)/20)
  *(L1959/15))
 /(IFERROR(IF(H1959&gt;0,H1959,15),15)/15)
 *100,0)</f>
        <v>#REF!</v>
      </c>
      <c r="P1959" s="125" t="e">
        <f>ROUND(((R1959/20)*(L1959/15)*(S1959/15)*(1+W1959/200))/(H1959/15)*100,0)</f>
        <v>#REF!</v>
      </c>
      <c r="Q1959" s="147" t="e">
        <f>T20D35746[[#This Row],[スコア⑤]]/T20D35746[[#This Row],[スコア③]]</f>
        <v>#REF!</v>
      </c>
      <c r="R1959" s="76" t="e">
        <f>#REF!+#REF!</f>
        <v>#REF!</v>
      </c>
      <c r="W1959" s="109" t="e">
        <f>(T20D35746[[#This Row],[現金及び預金（億）]]-T20D35746[[#This Row],[負債（億）]])/T20D35746[[#This Row],[総資産]]*100</f>
        <v>#DIV/0!</v>
      </c>
    </row>
    <row r="1960" spans="3:23" x14ac:dyDescent="0.25">
      <c r="C1960" s="71" t="str">
        <f>IFERROR(_xll.RssMarket($A1960,"市場部名称"),"")</f>
        <v/>
      </c>
      <c r="D1960" s="55"/>
      <c r="E1960" s="55" t="str">
        <f>IFERROR(_xll.RssMarket($A1960,"前日比"),"")</f>
        <v/>
      </c>
      <c r="F1960" s="75" t="str">
        <f>IFERROR(_xll.RssMarket($A1960,"時価総額"),"")</f>
        <v/>
      </c>
      <c r="G1960" s="75" t="e">
        <f>T20D35746[[#This Row],[時価総額]]/T20D35746[[#This Row],[現在値]]</f>
        <v>#VALUE!</v>
      </c>
      <c r="H1960" s="20"/>
      <c r="I1960" s="38"/>
      <c r="J1960" s="20"/>
      <c r="K1960" s="33"/>
      <c r="N1960" s="89"/>
      <c r="O1960" s="125" t="e">
        <f>ROUND(
 ((IF(OR(R1960="",R1960&lt;=0),20,R1960)/20)
  *(L1960/15))
 /(IFERROR(IF(H1960&gt;0,H1960,15),15)/15)
 *100,0)</f>
        <v>#REF!</v>
      </c>
      <c r="P1960" s="125" t="e">
        <f>ROUND(((R1960/20)*(L1960/15)*(S1960/15)*(1+W1960/200))/(H1960/15)*100,0)</f>
        <v>#REF!</v>
      </c>
      <c r="Q1960" s="147" t="e">
        <f>T20D35746[[#This Row],[スコア⑤]]/T20D35746[[#This Row],[スコア③]]</f>
        <v>#REF!</v>
      </c>
      <c r="R1960" s="76" t="e">
        <f>#REF!+#REF!</f>
        <v>#REF!</v>
      </c>
      <c r="W1960" s="109" t="e">
        <f>(T20D35746[[#This Row],[現金及び預金（億）]]-T20D35746[[#This Row],[負債（億）]])/T20D35746[[#This Row],[総資産]]*100</f>
        <v>#DIV/0!</v>
      </c>
    </row>
    <row r="1961" spans="3:23" x14ac:dyDescent="0.25">
      <c r="C1961" s="71" t="str">
        <f>IFERROR(_xll.RssMarket($A1961,"市場部名称"),"")</f>
        <v/>
      </c>
      <c r="D1961" s="55"/>
      <c r="E1961" s="55" t="str">
        <f>IFERROR(_xll.RssMarket($A1961,"前日比"),"")</f>
        <v/>
      </c>
      <c r="F1961" s="75" t="str">
        <f>IFERROR(_xll.RssMarket($A1961,"時価総額"),"")</f>
        <v/>
      </c>
      <c r="G1961" s="75" t="e">
        <f>T20D35746[[#This Row],[時価総額]]/T20D35746[[#This Row],[現在値]]</f>
        <v>#VALUE!</v>
      </c>
      <c r="H1961" s="20"/>
      <c r="I1961" s="38"/>
      <c r="J1961" s="20"/>
      <c r="K1961" s="33"/>
      <c r="N1961" s="89"/>
      <c r="O1961" s="125" t="e">
        <f>ROUND(
 ((IF(OR(R1961="",R1961&lt;=0),20,R1961)/20)
  *(L1961/15))
 /(IFERROR(IF(H1961&gt;0,H1961,15),15)/15)
 *100,0)</f>
        <v>#REF!</v>
      </c>
      <c r="P1961" s="125" t="e">
        <f>ROUND(((R1961/20)*(L1961/15)*(S1961/15)*(1+W1961/200))/(H1961/15)*100,0)</f>
        <v>#REF!</v>
      </c>
      <c r="Q1961" s="147" t="e">
        <f>T20D35746[[#This Row],[スコア⑤]]/T20D35746[[#This Row],[スコア③]]</f>
        <v>#REF!</v>
      </c>
      <c r="R1961" s="76" t="e">
        <f>#REF!+#REF!</f>
        <v>#REF!</v>
      </c>
      <c r="W1961" s="109" t="e">
        <f>(T20D35746[[#This Row],[現金及び預金（億）]]-T20D35746[[#This Row],[負債（億）]])/T20D35746[[#This Row],[総資産]]*100</f>
        <v>#DIV/0!</v>
      </c>
    </row>
    <row r="1962" spans="3:23" x14ac:dyDescent="0.25">
      <c r="C1962" s="71" t="str">
        <f>IFERROR(_xll.RssMarket($A1962,"市場部名称"),"")</f>
        <v/>
      </c>
      <c r="D1962" s="55"/>
      <c r="E1962" s="55" t="str">
        <f>IFERROR(_xll.RssMarket($A1962,"前日比"),"")</f>
        <v/>
      </c>
      <c r="F1962" s="75" t="str">
        <f>IFERROR(_xll.RssMarket($A1962,"時価総額"),"")</f>
        <v/>
      </c>
      <c r="G1962" s="75" t="e">
        <f>T20D35746[[#This Row],[時価総額]]/T20D35746[[#This Row],[現在値]]</f>
        <v>#VALUE!</v>
      </c>
      <c r="H1962" s="20"/>
      <c r="I1962" s="38"/>
      <c r="J1962" s="20"/>
      <c r="K1962" s="33"/>
      <c r="N1962" s="89"/>
      <c r="O1962" s="125" t="e">
        <f>ROUND(
 ((IF(OR(R1962="",R1962&lt;=0),20,R1962)/20)
  *(L1962/15))
 /(IFERROR(IF(H1962&gt;0,H1962,15),15)/15)
 *100,0)</f>
        <v>#REF!</v>
      </c>
      <c r="P1962" s="125" t="e">
        <f>ROUND(((R1962/20)*(L1962/15)*(S1962/15)*(1+W1962/200))/(H1962/15)*100,0)</f>
        <v>#REF!</v>
      </c>
      <c r="Q1962" s="147" t="e">
        <f>T20D35746[[#This Row],[スコア⑤]]/T20D35746[[#This Row],[スコア③]]</f>
        <v>#REF!</v>
      </c>
      <c r="R1962" s="76" t="e">
        <f>#REF!+#REF!</f>
        <v>#REF!</v>
      </c>
      <c r="W1962" s="109" t="e">
        <f>(T20D35746[[#This Row],[現金及び預金（億）]]-T20D35746[[#This Row],[負債（億）]])/T20D35746[[#This Row],[総資産]]*100</f>
        <v>#DIV/0!</v>
      </c>
    </row>
    <row r="1963" spans="3:23" x14ac:dyDescent="0.25">
      <c r="C1963" s="71" t="str">
        <f>IFERROR(_xll.RssMarket($A1963,"市場部名称"),"")</f>
        <v/>
      </c>
      <c r="D1963" s="55"/>
      <c r="E1963" s="55" t="str">
        <f>IFERROR(_xll.RssMarket($A1963,"前日比"),"")</f>
        <v/>
      </c>
      <c r="F1963" s="75" t="str">
        <f>IFERROR(_xll.RssMarket($A1963,"時価総額"),"")</f>
        <v/>
      </c>
      <c r="G1963" s="75" t="e">
        <f>T20D35746[[#This Row],[時価総額]]/T20D35746[[#This Row],[現在値]]</f>
        <v>#VALUE!</v>
      </c>
      <c r="H1963" s="20"/>
      <c r="I1963" s="38"/>
      <c r="J1963" s="20"/>
      <c r="K1963" s="33"/>
      <c r="N1963" s="89"/>
      <c r="O1963" s="125" t="e">
        <f>ROUND(
 ((IF(OR(R1963="",R1963&lt;=0),20,R1963)/20)
  *(L1963/15))
 /(IFERROR(IF(H1963&gt;0,H1963,15),15)/15)
 *100,0)</f>
        <v>#REF!</v>
      </c>
      <c r="P1963" s="125" t="e">
        <f>ROUND(((R1963/20)*(L1963/15)*(S1963/15)*(1+W1963/200))/(H1963/15)*100,0)</f>
        <v>#REF!</v>
      </c>
      <c r="Q1963" s="147" t="e">
        <f>T20D35746[[#This Row],[スコア⑤]]/T20D35746[[#This Row],[スコア③]]</f>
        <v>#REF!</v>
      </c>
      <c r="R1963" s="76" t="e">
        <f>#REF!+#REF!</f>
        <v>#REF!</v>
      </c>
      <c r="W1963" s="109" t="e">
        <f>(T20D35746[[#This Row],[現金及び預金（億）]]-T20D35746[[#This Row],[負債（億）]])/T20D35746[[#This Row],[総資産]]*100</f>
        <v>#DIV/0!</v>
      </c>
    </row>
    <row r="1964" spans="3:23" x14ac:dyDescent="0.25">
      <c r="C1964" s="71" t="str">
        <f>IFERROR(_xll.RssMarket($A1964,"市場部名称"),"")</f>
        <v/>
      </c>
      <c r="D1964" s="55"/>
      <c r="E1964" s="55" t="str">
        <f>IFERROR(_xll.RssMarket($A1964,"前日比"),"")</f>
        <v/>
      </c>
      <c r="F1964" s="75" t="str">
        <f>IFERROR(_xll.RssMarket($A1964,"時価総額"),"")</f>
        <v/>
      </c>
      <c r="G1964" s="75" t="e">
        <f>T20D35746[[#This Row],[時価総額]]/T20D35746[[#This Row],[現在値]]</f>
        <v>#VALUE!</v>
      </c>
      <c r="H1964" s="20"/>
      <c r="I1964" s="38"/>
      <c r="J1964" s="20"/>
      <c r="K1964" s="33"/>
      <c r="N1964" s="89"/>
      <c r="O1964" s="125" t="e">
        <f>ROUND(
 ((IF(OR(R1964="",R1964&lt;=0),20,R1964)/20)
  *(L1964/15))
 /(IFERROR(IF(H1964&gt;0,H1964,15),15)/15)
 *100,0)</f>
        <v>#REF!</v>
      </c>
      <c r="P1964" s="125" t="e">
        <f>ROUND(((R1964/20)*(L1964/15)*(S1964/15)*(1+W1964/200))/(H1964/15)*100,0)</f>
        <v>#REF!</v>
      </c>
      <c r="Q1964" s="147" t="e">
        <f>T20D35746[[#This Row],[スコア⑤]]/T20D35746[[#This Row],[スコア③]]</f>
        <v>#REF!</v>
      </c>
      <c r="R1964" s="76" t="e">
        <f>#REF!+#REF!</f>
        <v>#REF!</v>
      </c>
      <c r="W1964" s="109" t="e">
        <f>(T20D35746[[#This Row],[現金及び預金（億）]]-T20D35746[[#This Row],[負債（億）]])/T20D35746[[#This Row],[総資産]]*100</f>
        <v>#DIV/0!</v>
      </c>
    </row>
    <row r="1965" spans="3:23" x14ac:dyDescent="0.25">
      <c r="C1965" s="71" t="str">
        <f>IFERROR(_xll.RssMarket($A1965,"市場部名称"),"")</f>
        <v/>
      </c>
      <c r="D1965" s="55"/>
      <c r="E1965" s="55" t="str">
        <f>IFERROR(_xll.RssMarket($A1965,"前日比"),"")</f>
        <v/>
      </c>
      <c r="F1965" s="75" t="str">
        <f>IFERROR(_xll.RssMarket($A1965,"時価総額"),"")</f>
        <v/>
      </c>
      <c r="G1965" s="75" t="e">
        <f>T20D35746[[#This Row],[時価総額]]/T20D35746[[#This Row],[現在値]]</f>
        <v>#VALUE!</v>
      </c>
      <c r="H1965" s="20"/>
      <c r="I1965" s="38"/>
      <c r="J1965" s="20"/>
      <c r="K1965" s="33"/>
      <c r="N1965" s="89"/>
      <c r="O1965" s="125" t="e">
        <f>ROUND(
 ((IF(OR(R1965="",R1965&lt;=0),20,R1965)/20)
  *(L1965/15))
 /(IFERROR(IF(H1965&gt;0,H1965,15),15)/15)
 *100,0)</f>
        <v>#REF!</v>
      </c>
      <c r="P1965" s="125" t="e">
        <f>ROUND(((R1965/20)*(L1965/15)*(S1965/15)*(1+W1965/200))/(H1965/15)*100,0)</f>
        <v>#REF!</v>
      </c>
      <c r="Q1965" s="147" t="e">
        <f>T20D35746[[#This Row],[スコア⑤]]/T20D35746[[#This Row],[スコア③]]</f>
        <v>#REF!</v>
      </c>
      <c r="R1965" s="76" t="e">
        <f>#REF!+#REF!</f>
        <v>#REF!</v>
      </c>
      <c r="W1965" s="109" t="e">
        <f>(T20D35746[[#This Row],[現金及び預金（億）]]-T20D35746[[#This Row],[負債（億）]])/T20D35746[[#This Row],[総資産]]*100</f>
        <v>#DIV/0!</v>
      </c>
    </row>
    <row r="1966" spans="3:23" x14ac:dyDescent="0.25">
      <c r="C1966" s="71" t="str">
        <f>IFERROR(_xll.RssMarket($A1966,"市場部名称"),"")</f>
        <v/>
      </c>
      <c r="D1966" s="55"/>
      <c r="E1966" s="55" t="str">
        <f>IFERROR(_xll.RssMarket($A1966,"前日比"),"")</f>
        <v/>
      </c>
      <c r="F1966" s="75" t="str">
        <f>IFERROR(_xll.RssMarket($A1966,"時価総額"),"")</f>
        <v/>
      </c>
      <c r="G1966" s="75" t="e">
        <f>T20D35746[[#This Row],[時価総額]]/T20D35746[[#This Row],[現在値]]</f>
        <v>#VALUE!</v>
      </c>
      <c r="H1966" s="20"/>
      <c r="I1966" s="38"/>
      <c r="J1966" s="20"/>
      <c r="K1966" s="33"/>
      <c r="N1966" s="89"/>
      <c r="O1966" s="125" t="e">
        <f>ROUND(
 ((IF(OR(R1966="",R1966&lt;=0),20,R1966)/20)
  *(L1966/15))
 /(IFERROR(IF(H1966&gt;0,H1966,15),15)/15)
 *100,0)</f>
        <v>#REF!</v>
      </c>
      <c r="P1966" s="125" t="e">
        <f>ROUND(((R1966/20)*(L1966/15)*(S1966/15)*(1+W1966/200))/(H1966/15)*100,0)</f>
        <v>#REF!</v>
      </c>
      <c r="Q1966" s="147" t="e">
        <f>T20D35746[[#This Row],[スコア⑤]]/T20D35746[[#This Row],[スコア③]]</f>
        <v>#REF!</v>
      </c>
      <c r="R1966" s="76" t="e">
        <f>#REF!+#REF!</f>
        <v>#REF!</v>
      </c>
      <c r="W1966" s="109" t="e">
        <f>(T20D35746[[#This Row],[現金及び預金（億）]]-T20D35746[[#This Row],[負債（億）]])/T20D35746[[#This Row],[総資産]]*100</f>
        <v>#DIV/0!</v>
      </c>
    </row>
    <row r="1967" spans="3:23" x14ac:dyDescent="0.25">
      <c r="C1967" s="71" t="str">
        <f>IFERROR(_xll.RssMarket($A1967,"市場部名称"),"")</f>
        <v/>
      </c>
      <c r="D1967" s="55"/>
      <c r="E1967" s="55" t="str">
        <f>IFERROR(_xll.RssMarket($A1967,"前日比"),"")</f>
        <v/>
      </c>
      <c r="F1967" s="75" t="str">
        <f>IFERROR(_xll.RssMarket($A1967,"時価総額"),"")</f>
        <v/>
      </c>
      <c r="G1967" s="75" t="e">
        <f>T20D35746[[#This Row],[時価総額]]/T20D35746[[#This Row],[現在値]]</f>
        <v>#VALUE!</v>
      </c>
      <c r="H1967" s="20"/>
      <c r="I1967" s="38"/>
      <c r="J1967" s="20"/>
      <c r="K1967" s="33"/>
      <c r="N1967" s="89"/>
      <c r="O1967" s="125" t="e">
        <f>ROUND(
 ((IF(OR(R1967="",R1967&lt;=0),20,R1967)/20)
  *(L1967/15))
 /(IFERROR(IF(H1967&gt;0,H1967,15),15)/15)
 *100,0)</f>
        <v>#REF!</v>
      </c>
      <c r="P1967" s="125" t="e">
        <f>ROUND(((R1967/20)*(L1967/15)*(S1967/15)*(1+W1967/200))/(H1967/15)*100,0)</f>
        <v>#REF!</v>
      </c>
      <c r="Q1967" s="147" t="e">
        <f>T20D35746[[#This Row],[スコア⑤]]/T20D35746[[#This Row],[スコア③]]</f>
        <v>#REF!</v>
      </c>
      <c r="R1967" s="76" t="e">
        <f>#REF!+#REF!</f>
        <v>#REF!</v>
      </c>
      <c r="W1967" s="109" t="e">
        <f>(T20D35746[[#This Row],[現金及び預金（億）]]-T20D35746[[#This Row],[負債（億）]])/T20D35746[[#This Row],[総資産]]*100</f>
        <v>#DIV/0!</v>
      </c>
    </row>
    <row r="1968" spans="3:23" x14ac:dyDescent="0.25">
      <c r="C1968" s="71" t="str">
        <f>IFERROR(_xll.RssMarket($A1968,"市場部名称"),"")</f>
        <v/>
      </c>
      <c r="D1968" s="55"/>
      <c r="E1968" s="55" t="str">
        <f>IFERROR(_xll.RssMarket($A1968,"前日比"),"")</f>
        <v/>
      </c>
      <c r="F1968" s="75" t="str">
        <f>IFERROR(_xll.RssMarket($A1968,"時価総額"),"")</f>
        <v/>
      </c>
      <c r="G1968" s="75" t="e">
        <f>T20D35746[[#This Row],[時価総額]]/T20D35746[[#This Row],[現在値]]</f>
        <v>#VALUE!</v>
      </c>
      <c r="H1968" s="20"/>
      <c r="I1968" s="38"/>
      <c r="J1968" s="20"/>
      <c r="K1968" s="33"/>
      <c r="N1968" s="89"/>
      <c r="O1968" s="125" t="e">
        <f>ROUND(
 ((IF(OR(R1968="",R1968&lt;=0),20,R1968)/20)
  *(L1968/15))
 /(IFERROR(IF(H1968&gt;0,H1968,15),15)/15)
 *100,0)</f>
        <v>#REF!</v>
      </c>
      <c r="P1968" s="125" t="e">
        <f>ROUND(((R1968/20)*(L1968/15)*(S1968/15)*(1+W1968/200))/(H1968/15)*100,0)</f>
        <v>#REF!</v>
      </c>
      <c r="Q1968" s="147" t="e">
        <f>T20D35746[[#This Row],[スコア⑤]]/T20D35746[[#This Row],[スコア③]]</f>
        <v>#REF!</v>
      </c>
      <c r="R1968" s="76" t="e">
        <f>#REF!+#REF!</f>
        <v>#REF!</v>
      </c>
      <c r="W1968" s="109" t="e">
        <f>(T20D35746[[#This Row],[現金及び預金（億）]]-T20D35746[[#This Row],[負債（億）]])/T20D35746[[#This Row],[総資産]]*100</f>
        <v>#DIV/0!</v>
      </c>
    </row>
    <row r="1969" spans="3:23" x14ac:dyDescent="0.25">
      <c r="C1969" s="71" t="str">
        <f>IFERROR(_xll.RssMarket($A1969,"市場部名称"),"")</f>
        <v/>
      </c>
      <c r="D1969" s="55"/>
      <c r="E1969" s="55" t="str">
        <f>IFERROR(_xll.RssMarket($A1969,"前日比"),"")</f>
        <v/>
      </c>
      <c r="F1969" s="75" t="str">
        <f>IFERROR(_xll.RssMarket($A1969,"時価総額"),"")</f>
        <v/>
      </c>
      <c r="G1969" s="75" t="e">
        <f>T20D35746[[#This Row],[時価総額]]/T20D35746[[#This Row],[現在値]]</f>
        <v>#VALUE!</v>
      </c>
      <c r="H1969" s="20"/>
      <c r="I1969" s="38"/>
      <c r="J1969" s="20"/>
      <c r="K1969" s="33"/>
      <c r="N1969" s="89"/>
      <c r="O1969" s="125" t="e">
        <f>ROUND(
 ((IF(OR(R1969="",R1969&lt;=0),20,R1969)/20)
  *(L1969/15))
 /(IFERROR(IF(H1969&gt;0,H1969,15),15)/15)
 *100,0)</f>
        <v>#REF!</v>
      </c>
      <c r="P1969" s="125" t="e">
        <f>ROUND(((R1969/20)*(L1969/15)*(S1969/15)*(1+W1969/200))/(H1969/15)*100,0)</f>
        <v>#REF!</v>
      </c>
      <c r="Q1969" s="147" t="e">
        <f>T20D35746[[#This Row],[スコア⑤]]/T20D35746[[#This Row],[スコア③]]</f>
        <v>#REF!</v>
      </c>
      <c r="R1969" s="76" t="e">
        <f>#REF!+#REF!</f>
        <v>#REF!</v>
      </c>
      <c r="W1969" s="109" t="e">
        <f>(T20D35746[[#This Row],[現金及び預金（億）]]-T20D35746[[#This Row],[負債（億）]])/T20D35746[[#This Row],[総資産]]*100</f>
        <v>#DIV/0!</v>
      </c>
    </row>
    <row r="1970" spans="3:23" x14ac:dyDescent="0.25">
      <c r="C1970" s="71" t="str">
        <f>IFERROR(_xll.RssMarket($A1970,"市場部名称"),"")</f>
        <v/>
      </c>
      <c r="D1970" s="55"/>
      <c r="E1970" s="55" t="str">
        <f>IFERROR(_xll.RssMarket($A1970,"前日比"),"")</f>
        <v/>
      </c>
      <c r="F1970" s="75" t="str">
        <f>IFERROR(_xll.RssMarket($A1970,"時価総額"),"")</f>
        <v/>
      </c>
      <c r="G1970" s="75" t="e">
        <f>T20D35746[[#This Row],[時価総額]]/T20D35746[[#This Row],[現在値]]</f>
        <v>#VALUE!</v>
      </c>
      <c r="H1970" s="20"/>
      <c r="I1970" s="38"/>
      <c r="J1970" s="20"/>
      <c r="K1970" s="33"/>
      <c r="N1970" s="89"/>
      <c r="O1970" s="125" t="e">
        <f>ROUND(
 ((IF(OR(R1970="",R1970&lt;=0),20,R1970)/20)
  *(L1970/15))
 /(IFERROR(IF(H1970&gt;0,H1970,15),15)/15)
 *100,0)</f>
        <v>#REF!</v>
      </c>
      <c r="P1970" s="125" t="e">
        <f>ROUND(((R1970/20)*(L1970/15)*(S1970/15)*(1+W1970/200))/(H1970/15)*100,0)</f>
        <v>#REF!</v>
      </c>
      <c r="Q1970" s="147" t="e">
        <f>T20D35746[[#This Row],[スコア⑤]]/T20D35746[[#This Row],[スコア③]]</f>
        <v>#REF!</v>
      </c>
      <c r="R1970" s="76" t="e">
        <f>#REF!+#REF!</f>
        <v>#REF!</v>
      </c>
      <c r="W1970" s="109" t="e">
        <f>(T20D35746[[#This Row],[現金及び預金（億）]]-T20D35746[[#This Row],[負債（億）]])/T20D35746[[#This Row],[総資産]]*100</f>
        <v>#DIV/0!</v>
      </c>
    </row>
    <row r="1971" spans="3:23" x14ac:dyDescent="0.25">
      <c r="C1971" s="71" t="str">
        <f>IFERROR(_xll.RssMarket($A1971,"市場部名称"),"")</f>
        <v/>
      </c>
      <c r="D1971" s="55"/>
      <c r="E1971" s="55" t="str">
        <f>IFERROR(_xll.RssMarket($A1971,"前日比"),"")</f>
        <v/>
      </c>
      <c r="F1971" s="75" t="str">
        <f>IFERROR(_xll.RssMarket($A1971,"時価総額"),"")</f>
        <v/>
      </c>
      <c r="G1971" s="75" t="e">
        <f>T20D35746[[#This Row],[時価総額]]/T20D35746[[#This Row],[現在値]]</f>
        <v>#VALUE!</v>
      </c>
      <c r="H1971" s="20"/>
      <c r="I1971" s="38"/>
      <c r="J1971" s="20"/>
      <c r="K1971" s="33"/>
      <c r="N1971" s="89"/>
      <c r="O1971" s="125" t="e">
        <f>ROUND(
 ((IF(OR(R1971="",R1971&lt;=0),20,R1971)/20)
  *(L1971/15))
 /(IFERROR(IF(H1971&gt;0,H1971,15),15)/15)
 *100,0)</f>
        <v>#REF!</v>
      </c>
      <c r="P1971" s="125" t="e">
        <f>ROUND(((R1971/20)*(L1971/15)*(S1971/15)*(1+W1971/200))/(H1971/15)*100,0)</f>
        <v>#REF!</v>
      </c>
      <c r="Q1971" s="147" t="e">
        <f>T20D35746[[#This Row],[スコア⑤]]/T20D35746[[#This Row],[スコア③]]</f>
        <v>#REF!</v>
      </c>
      <c r="R1971" s="76" t="e">
        <f>#REF!+#REF!</f>
        <v>#REF!</v>
      </c>
      <c r="W1971" s="109" t="e">
        <f>(T20D35746[[#This Row],[現金及び預金（億）]]-T20D35746[[#This Row],[負債（億）]])/T20D35746[[#This Row],[総資産]]*100</f>
        <v>#DIV/0!</v>
      </c>
    </row>
    <row r="1972" spans="3:23" x14ac:dyDescent="0.25">
      <c r="C1972" s="71" t="str">
        <f>IFERROR(_xll.RssMarket($A1972,"市場部名称"),"")</f>
        <v/>
      </c>
      <c r="D1972" s="55"/>
      <c r="E1972" s="55" t="str">
        <f>IFERROR(_xll.RssMarket($A1972,"前日比"),"")</f>
        <v/>
      </c>
      <c r="F1972" s="75" t="str">
        <f>IFERROR(_xll.RssMarket($A1972,"時価総額"),"")</f>
        <v/>
      </c>
      <c r="G1972" s="75" t="e">
        <f>T20D35746[[#This Row],[時価総額]]/T20D35746[[#This Row],[現在値]]</f>
        <v>#VALUE!</v>
      </c>
      <c r="H1972" s="20"/>
      <c r="I1972" s="38"/>
      <c r="J1972" s="20"/>
      <c r="K1972" s="33"/>
      <c r="N1972" s="89"/>
      <c r="O1972" s="125" t="e">
        <f>ROUND(
 ((IF(OR(R1972="",R1972&lt;=0),20,R1972)/20)
  *(L1972/15))
 /(IFERROR(IF(H1972&gt;0,H1972,15),15)/15)
 *100,0)</f>
        <v>#REF!</v>
      </c>
      <c r="P1972" s="125" t="e">
        <f>ROUND(((R1972/20)*(L1972/15)*(S1972/15)*(1+W1972/200))/(H1972/15)*100,0)</f>
        <v>#REF!</v>
      </c>
      <c r="Q1972" s="147" t="e">
        <f>T20D35746[[#This Row],[スコア⑤]]/T20D35746[[#This Row],[スコア③]]</f>
        <v>#REF!</v>
      </c>
      <c r="R1972" s="76" t="e">
        <f>#REF!+#REF!</f>
        <v>#REF!</v>
      </c>
      <c r="W1972" s="109" t="e">
        <f>(T20D35746[[#This Row],[現金及び預金（億）]]-T20D35746[[#This Row],[負債（億）]])/T20D35746[[#This Row],[総資産]]*100</f>
        <v>#DIV/0!</v>
      </c>
    </row>
    <row r="1973" spans="3:23" x14ac:dyDescent="0.25">
      <c r="C1973" s="71" t="str">
        <f>IFERROR(_xll.RssMarket($A1973,"市場部名称"),"")</f>
        <v/>
      </c>
      <c r="D1973" s="55"/>
      <c r="E1973" s="55" t="str">
        <f>IFERROR(_xll.RssMarket($A1973,"前日比"),"")</f>
        <v/>
      </c>
      <c r="F1973" s="75" t="str">
        <f>IFERROR(_xll.RssMarket($A1973,"時価総額"),"")</f>
        <v/>
      </c>
      <c r="G1973" s="75" t="e">
        <f>T20D35746[[#This Row],[時価総額]]/T20D35746[[#This Row],[現在値]]</f>
        <v>#VALUE!</v>
      </c>
      <c r="H1973" s="20"/>
      <c r="I1973" s="38"/>
      <c r="J1973" s="20"/>
      <c r="K1973" s="33"/>
      <c r="N1973" s="89"/>
      <c r="O1973" s="125" t="e">
        <f>ROUND(
 ((IF(OR(R1973="",R1973&lt;=0),20,R1973)/20)
  *(L1973/15))
 /(IFERROR(IF(H1973&gt;0,H1973,15),15)/15)
 *100,0)</f>
        <v>#REF!</v>
      </c>
      <c r="P1973" s="125" t="e">
        <f>ROUND(((R1973/20)*(L1973/15)*(S1973/15)*(1+W1973/200))/(H1973/15)*100,0)</f>
        <v>#REF!</v>
      </c>
      <c r="Q1973" s="147" t="e">
        <f>T20D35746[[#This Row],[スコア⑤]]/T20D35746[[#This Row],[スコア③]]</f>
        <v>#REF!</v>
      </c>
      <c r="R1973" s="76" t="e">
        <f>#REF!+#REF!</f>
        <v>#REF!</v>
      </c>
      <c r="W1973" s="109" t="e">
        <f>(T20D35746[[#This Row],[現金及び預金（億）]]-T20D35746[[#This Row],[負債（億）]])/T20D35746[[#This Row],[総資産]]*100</f>
        <v>#DIV/0!</v>
      </c>
    </row>
    <row r="1974" spans="3:23" x14ac:dyDescent="0.25">
      <c r="C1974" s="71" t="str">
        <f>IFERROR(_xll.RssMarket($A1974,"市場部名称"),"")</f>
        <v/>
      </c>
      <c r="D1974" s="55"/>
      <c r="E1974" s="55" t="str">
        <f>IFERROR(_xll.RssMarket($A1974,"前日比"),"")</f>
        <v/>
      </c>
      <c r="F1974" s="75" t="str">
        <f>IFERROR(_xll.RssMarket($A1974,"時価総額"),"")</f>
        <v/>
      </c>
      <c r="G1974" s="75" t="e">
        <f>T20D35746[[#This Row],[時価総額]]/T20D35746[[#This Row],[現在値]]</f>
        <v>#VALUE!</v>
      </c>
      <c r="H1974" s="20"/>
      <c r="I1974" s="38"/>
      <c r="J1974" s="20"/>
      <c r="K1974" s="33"/>
      <c r="N1974" s="89"/>
      <c r="O1974" s="125" t="e">
        <f>ROUND(
 ((IF(OR(R1974="",R1974&lt;=0),20,R1974)/20)
  *(L1974/15))
 /(IFERROR(IF(H1974&gt;0,H1974,15),15)/15)
 *100,0)</f>
        <v>#REF!</v>
      </c>
      <c r="P1974" s="125" t="e">
        <f>ROUND(((R1974/20)*(L1974/15)*(S1974/15)*(1+W1974/200))/(H1974/15)*100,0)</f>
        <v>#REF!</v>
      </c>
      <c r="Q1974" s="147" t="e">
        <f>T20D35746[[#This Row],[スコア⑤]]/T20D35746[[#This Row],[スコア③]]</f>
        <v>#REF!</v>
      </c>
      <c r="R1974" s="76" t="e">
        <f>#REF!+#REF!</f>
        <v>#REF!</v>
      </c>
      <c r="W1974" s="109" t="e">
        <f>(T20D35746[[#This Row],[現金及び預金（億）]]-T20D35746[[#This Row],[負債（億）]])/T20D35746[[#This Row],[総資産]]*100</f>
        <v>#DIV/0!</v>
      </c>
    </row>
    <row r="1975" spans="3:23" x14ac:dyDescent="0.25">
      <c r="C1975" s="71" t="str">
        <f>IFERROR(_xll.RssMarket($A1975,"市場部名称"),"")</f>
        <v/>
      </c>
      <c r="D1975" s="55"/>
      <c r="E1975" s="55" t="str">
        <f>IFERROR(_xll.RssMarket($A1975,"前日比"),"")</f>
        <v/>
      </c>
      <c r="F1975" s="75" t="str">
        <f>IFERROR(_xll.RssMarket($A1975,"時価総額"),"")</f>
        <v/>
      </c>
      <c r="G1975" s="75" t="e">
        <f>T20D35746[[#This Row],[時価総額]]/T20D35746[[#This Row],[現在値]]</f>
        <v>#VALUE!</v>
      </c>
      <c r="H1975" s="20"/>
      <c r="I1975" s="38"/>
      <c r="J1975" s="20"/>
      <c r="K1975" s="33"/>
      <c r="N1975" s="89"/>
      <c r="O1975" s="125" t="e">
        <f>ROUND(
 ((IF(OR(R1975="",R1975&lt;=0),20,R1975)/20)
  *(L1975/15))
 /(IFERROR(IF(H1975&gt;0,H1975,15),15)/15)
 *100,0)</f>
        <v>#REF!</v>
      </c>
      <c r="P1975" s="125" t="e">
        <f>ROUND(((R1975/20)*(L1975/15)*(S1975/15)*(1+W1975/200))/(H1975/15)*100,0)</f>
        <v>#REF!</v>
      </c>
      <c r="Q1975" s="147" t="e">
        <f>T20D35746[[#This Row],[スコア⑤]]/T20D35746[[#This Row],[スコア③]]</f>
        <v>#REF!</v>
      </c>
      <c r="R1975" s="76" t="e">
        <f>#REF!+#REF!</f>
        <v>#REF!</v>
      </c>
      <c r="W1975" s="109" t="e">
        <f>(T20D35746[[#This Row],[現金及び預金（億）]]-T20D35746[[#This Row],[負債（億）]])/T20D35746[[#This Row],[総資産]]*100</f>
        <v>#DIV/0!</v>
      </c>
    </row>
    <row r="1976" spans="3:23" x14ac:dyDescent="0.25">
      <c r="C1976" s="71" t="str">
        <f>IFERROR(_xll.RssMarket($A1976,"市場部名称"),"")</f>
        <v/>
      </c>
      <c r="D1976" s="55"/>
      <c r="E1976" s="55" t="str">
        <f>IFERROR(_xll.RssMarket($A1976,"前日比"),"")</f>
        <v/>
      </c>
      <c r="F1976" s="75" t="str">
        <f>IFERROR(_xll.RssMarket($A1976,"時価総額"),"")</f>
        <v/>
      </c>
      <c r="G1976" s="75" t="e">
        <f>T20D35746[[#This Row],[時価総額]]/T20D35746[[#This Row],[現在値]]</f>
        <v>#VALUE!</v>
      </c>
      <c r="H1976" s="20"/>
      <c r="I1976" s="38"/>
      <c r="J1976" s="20"/>
      <c r="K1976" s="33"/>
      <c r="N1976" s="89"/>
      <c r="O1976" s="125" t="e">
        <f>ROUND(
 ((IF(OR(R1976="",R1976&lt;=0),20,R1976)/20)
  *(L1976/15))
 /(IFERROR(IF(H1976&gt;0,H1976,15),15)/15)
 *100,0)</f>
        <v>#REF!</v>
      </c>
      <c r="P1976" s="125" t="e">
        <f>ROUND(((R1976/20)*(L1976/15)*(S1976/15)*(1+W1976/200))/(H1976/15)*100,0)</f>
        <v>#REF!</v>
      </c>
      <c r="Q1976" s="147" t="e">
        <f>T20D35746[[#This Row],[スコア⑤]]/T20D35746[[#This Row],[スコア③]]</f>
        <v>#REF!</v>
      </c>
      <c r="R1976" s="76" t="e">
        <f>#REF!+#REF!</f>
        <v>#REF!</v>
      </c>
      <c r="W1976" s="109" t="e">
        <f>(T20D35746[[#This Row],[現金及び預金（億）]]-T20D35746[[#This Row],[負債（億）]])/T20D35746[[#This Row],[総資産]]*100</f>
        <v>#DIV/0!</v>
      </c>
    </row>
    <row r="1977" spans="3:23" x14ac:dyDescent="0.25">
      <c r="C1977" s="71" t="str">
        <f>IFERROR(_xll.RssMarket($A1977,"市場部名称"),"")</f>
        <v/>
      </c>
      <c r="D1977" s="55"/>
      <c r="E1977" s="55" t="str">
        <f>IFERROR(_xll.RssMarket($A1977,"前日比"),"")</f>
        <v/>
      </c>
      <c r="F1977" s="75" t="str">
        <f>IFERROR(_xll.RssMarket($A1977,"時価総額"),"")</f>
        <v/>
      </c>
      <c r="G1977" s="75" t="e">
        <f>T20D35746[[#This Row],[時価総額]]/T20D35746[[#This Row],[現在値]]</f>
        <v>#VALUE!</v>
      </c>
      <c r="H1977" s="20"/>
      <c r="I1977" s="38"/>
      <c r="J1977" s="20"/>
      <c r="K1977" s="33"/>
      <c r="N1977" s="89"/>
      <c r="O1977" s="125" t="e">
        <f>ROUND(
 ((IF(OR(R1977="",R1977&lt;=0),20,R1977)/20)
  *(L1977/15))
 /(IFERROR(IF(H1977&gt;0,H1977,15),15)/15)
 *100,0)</f>
        <v>#REF!</v>
      </c>
      <c r="P1977" s="125" t="e">
        <f>ROUND(((R1977/20)*(L1977/15)*(S1977/15)*(1+W1977/200))/(H1977/15)*100,0)</f>
        <v>#REF!</v>
      </c>
      <c r="Q1977" s="147" t="e">
        <f>T20D35746[[#This Row],[スコア⑤]]/T20D35746[[#This Row],[スコア③]]</f>
        <v>#REF!</v>
      </c>
      <c r="R1977" s="76" t="e">
        <f>#REF!+#REF!</f>
        <v>#REF!</v>
      </c>
      <c r="W1977" s="109" t="e">
        <f>(T20D35746[[#This Row],[現金及び預金（億）]]-T20D35746[[#This Row],[負債（億）]])/T20D35746[[#This Row],[総資産]]*100</f>
        <v>#DIV/0!</v>
      </c>
    </row>
    <row r="1978" spans="3:23" x14ac:dyDescent="0.25">
      <c r="C1978" s="71" t="str">
        <f>IFERROR(_xll.RssMarket($A1978,"市場部名称"),"")</f>
        <v/>
      </c>
      <c r="D1978" s="55"/>
      <c r="E1978" s="55" t="str">
        <f>IFERROR(_xll.RssMarket($A1978,"前日比"),"")</f>
        <v/>
      </c>
      <c r="F1978" s="75" t="str">
        <f>IFERROR(_xll.RssMarket($A1978,"時価総額"),"")</f>
        <v/>
      </c>
      <c r="G1978" s="75" t="e">
        <f>T20D35746[[#This Row],[時価総額]]/T20D35746[[#This Row],[現在値]]</f>
        <v>#VALUE!</v>
      </c>
      <c r="H1978" s="20"/>
      <c r="I1978" s="38"/>
      <c r="J1978" s="20"/>
      <c r="K1978" s="33"/>
      <c r="N1978" s="89"/>
      <c r="O1978" s="125" t="e">
        <f>ROUND(
 ((IF(OR(R1978="",R1978&lt;=0),20,R1978)/20)
  *(L1978/15))
 /(IFERROR(IF(H1978&gt;0,H1978,15),15)/15)
 *100,0)</f>
        <v>#REF!</v>
      </c>
      <c r="P1978" s="125" t="e">
        <f>ROUND(((R1978/20)*(L1978/15)*(S1978/15)*(1+W1978/200))/(H1978/15)*100,0)</f>
        <v>#REF!</v>
      </c>
      <c r="Q1978" s="147" t="e">
        <f>T20D35746[[#This Row],[スコア⑤]]/T20D35746[[#This Row],[スコア③]]</f>
        <v>#REF!</v>
      </c>
      <c r="R1978" s="76" t="e">
        <f>#REF!+#REF!</f>
        <v>#REF!</v>
      </c>
      <c r="W1978" s="109" t="e">
        <f>(T20D35746[[#This Row],[現金及び預金（億）]]-T20D35746[[#This Row],[負債（億）]])/T20D35746[[#This Row],[総資産]]*100</f>
        <v>#DIV/0!</v>
      </c>
    </row>
    <row r="1979" spans="3:23" x14ac:dyDescent="0.25">
      <c r="C1979" s="71" t="str">
        <f>IFERROR(_xll.RssMarket($A1979,"市場部名称"),"")</f>
        <v/>
      </c>
      <c r="D1979" s="55"/>
      <c r="E1979" s="55" t="str">
        <f>IFERROR(_xll.RssMarket($A1979,"前日比"),"")</f>
        <v/>
      </c>
      <c r="F1979" s="75" t="str">
        <f>IFERROR(_xll.RssMarket($A1979,"時価総額"),"")</f>
        <v/>
      </c>
      <c r="G1979" s="75" t="e">
        <f>T20D35746[[#This Row],[時価総額]]/T20D35746[[#This Row],[現在値]]</f>
        <v>#VALUE!</v>
      </c>
      <c r="H1979" s="20"/>
      <c r="I1979" s="38"/>
      <c r="J1979" s="20"/>
      <c r="K1979" s="33"/>
      <c r="N1979" s="89"/>
      <c r="O1979" s="125" t="e">
        <f>ROUND(
 ((IF(OR(R1979="",R1979&lt;=0),20,R1979)/20)
  *(L1979/15))
 /(IFERROR(IF(H1979&gt;0,H1979,15),15)/15)
 *100,0)</f>
        <v>#REF!</v>
      </c>
      <c r="P1979" s="125" t="e">
        <f>ROUND(((R1979/20)*(L1979/15)*(S1979/15)*(1+W1979/200))/(H1979/15)*100,0)</f>
        <v>#REF!</v>
      </c>
      <c r="Q1979" s="147" t="e">
        <f>T20D35746[[#This Row],[スコア⑤]]/T20D35746[[#This Row],[スコア③]]</f>
        <v>#REF!</v>
      </c>
      <c r="R1979" s="76" t="e">
        <f>#REF!+#REF!</f>
        <v>#REF!</v>
      </c>
      <c r="W1979" s="109" t="e">
        <f>(T20D35746[[#This Row],[現金及び預金（億）]]-T20D35746[[#This Row],[負債（億）]])/T20D35746[[#This Row],[総資産]]*100</f>
        <v>#DIV/0!</v>
      </c>
    </row>
    <row r="1980" spans="3:23" x14ac:dyDescent="0.25">
      <c r="C1980" s="71" t="str">
        <f>IFERROR(_xll.RssMarket($A1980,"市場部名称"),"")</f>
        <v/>
      </c>
      <c r="D1980" s="55"/>
      <c r="E1980" s="55" t="str">
        <f>IFERROR(_xll.RssMarket($A1980,"前日比"),"")</f>
        <v/>
      </c>
      <c r="F1980" s="75" t="str">
        <f>IFERROR(_xll.RssMarket($A1980,"時価総額"),"")</f>
        <v/>
      </c>
      <c r="G1980" s="75" t="e">
        <f>T20D35746[[#This Row],[時価総額]]/T20D35746[[#This Row],[現在値]]</f>
        <v>#VALUE!</v>
      </c>
      <c r="H1980" s="20"/>
      <c r="I1980" s="38"/>
      <c r="J1980" s="20"/>
      <c r="K1980" s="33"/>
      <c r="N1980" s="89"/>
      <c r="O1980" s="125" t="e">
        <f>ROUND(
 ((IF(OR(R1980="",R1980&lt;=0),20,R1980)/20)
  *(L1980/15))
 /(IFERROR(IF(H1980&gt;0,H1980,15),15)/15)
 *100,0)</f>
        <v>#REF!</v>
      </c>
      <c r="P1980" s="125" t="e">
        <f>ROUND(((R1980/20)*(L1980/15)*(S1980/15)*(1+W1980/200))/(H1980/15)*100,0)</f>
        <v>#REF!</v>
      </c>
      <c r="Q1980" s="147" t="e">
        <f>T20D35746[[#This Row],[スコア⑤]]/T20D35746[[#This Row],[スコア③]]</f>
        <v>#REF!</v>
      </c>
      <c r="R1980" s="76" t="e">
        <f>#REF!+#REF!</f>
        <v>#REF!</v>
      </c>
      <c r="W1980" s="109" t="e">
        <f>(T20D35746[[#This Row],[現金及び預金（億）]]-T20D35746[[#This Row],[負債（億）]])/T20D35746[[#This Row],[総資産]]*100</f>
        <v>#DIV/0!</v>
      </c>
    </row>
    <row r="1981" spans="3:23" x14ac:dyDescent="0.25">
      <c r="C1981" s="71" t="str">
        <f>IFERROR(_xll.RssMarket($A1981,"市場部名称"),"")</f>
        <v/>
      </c>
      <c r="D1981" s="55"/>
      <c r="E1981" s="55" t="str">
        <f>IFERROR(_xll.RssMarket($A1981,"前日比"),"")</f>
        <v/>
      </c>
      <c r="F1981" s="75" t="str">
        <f>IFERROR(_xll.RssMarket($A1981,"時価総額"),"")</f>
        <v/>
      </c>
      <c r="G1981" s="75" t="e">
        <f>T20D35746[[#This Row],[時価総額]]/T20D35746[[#This Row],[現在値]]</f>
        <v>#VALUE!</v>
      </c>
      <c r="H1981" s="20"/>
      <c r="I1981" s="38"/>
      <c r="J1981" s="20"/>
      <c r="K1981" s="33"/>
      <c r="N1981" s="89"/>
      <c r="O1981" s="125" t="e">
        <f>ROUND(
 ((IF(OR(R1981="",R1981&lt;=0),20,R1981)/20)
  *(L1981/15))
 /(IFERROR(IF(H1981&gt;0,H1981,15),15)/15)
 *100,0)</f>
        <v>#REF!</v>
      </c>
      <c r="P1981" s="125" t="e">
        <f>ROUND(((R1981/20)*(L1981/15)*(S1981/15)*(1+W1981/200))/(H1981/15)*100,0)</f>
        <v>#REF!</v>
      </c>
      <c r="Q1981" s="147" t="e">
        <f>T20D35746[[#This Row],[スコア⑤]]/T20D35746[[#This Row],[スコア③]]</f>
        <v>#REF!</v>
      </c>
      <c r="R1981" s="76" t="e">
        <f>#REF!+#REF!</f>
        <v>#REF!</v>
      </c>
      <c r="W1981" s="109" t="e">
        <f>(T20D35746[[#This Row],[現金及び預金（億）]]-T20D35746[[#This Row],[負債（億）]])/T20D35746[[#This Row],[総資産]]*100</f>
        <v>#DIV/0!</v>
      </c>
    </row>
    <row r="1982" spans="3:23" x14ac:dyDescent="0.25">
      <c r="C1982" s="71" t="str">
        <f>IFERROR(_xll.RssMarket($A1982,"市場部名称"),"")</f>
        <v/>
      </c>
      <c r="D1982" s="55"/>
      <c r="E1982" s="55" t="str">
        <f>IFERROR(_xll.RssMarket($A1982,"前日比"),"")</f>
        <v/>
      </c>
      <c r="F1982" s="75" t="str">
        <f>IFERROR(_xll.RssMarket($A1982,"時価総額"),"")</f>
        <v/>
      </c>
      <c r="G1982" s="75" t="e">
        <f>T20D35746[[#This Row],[時価総額]]/T20D35746[[#This Row],[現在値]]</f>
        <v>#VALUE!</v>
      </c>
      <c r="H1982" s="20"/>
      <c r="I1982" s="38"/>
      <c r="J1982" s="20"/>
      <c r="K1982" s="33"/>
      <c r="N1982" s="89"/>
      <c r="O1982" s="125" t="e">
        <f>ROUND(
 ((IF(OR(R1982="",R1982&lt;=0),20,R1982)/20)
  *(L1982/15))
 /(IFERROR(IF(H1982&gt;0,H1982,15),15)/15)
 *100,0)</f>
        <v>#REF!</v>
      </c>
      <c r="P1982" s="125" t="e">
        <f>ROUND(((R1982/20)*(L1982/15)*(S1982/15)*(1+W1982/200))/(H1982/15)*100,0)</f>
        <v>#REF!</v>
      </c>
      <c r="Q1982" s="147" t="e">
        <f>T20D35746[[#This Row],[スコア⑤]]/T20D35746[[#This Row],[スコア③]]</f>
        <v>#REF!</v>
      </c>
      <c r="R1982" s="76" t="e">
        <f>#REF!+#REF!</f>
        <v>#REF!</v>
      </c>
      <c r="W1982" s="109" t="e">
        <f>(T20D35746[[#This Row],[現金及び預金（億）]]-T20D35746[[#This Row],[負債（億）]])/T20D35746[[#This Row],[総資産]]*100</f>
        <v>#DIV/0!</v>
      </c>
    </row>
    <row r="1983" spans="3:23" x14ac:dyDescent="0.25">
      <c r="C1983" s="71" t="str">
        <f>IFERROR(_xll.RssMarket($A1983,"市場部名称"),"")</f>
        <v/>
      </c>
      <c r="D1983" s="55"/>
      <c r="E1983" s="55" t="str">
        <f>IFERROR(_xll.RssMarket($A1983,"前日比"),"")</f>
        <v/>
      </c>
      <c r="F1983" s="75" t="str">
        <f>IFERROR(_xll.RssMarket($A1983,"時価総額"),"")</f>
        <v/>
      </c>
      <c r="G1983" s="75" t="e">
        <f>T20D35746[[#This Row],[時価総額]]/T20D35746[[#This Row],[現在値]]</f>
        <v>#VALUE!</v>
      </c>
      <c r="H1983" s="20"/>
      <c r="I1983" s="38"/>
      <c r="J1983" s="20"/>
      <c r="K1983" s="33"/>
      <c r="N1983" s="89"/>
      <c r="O1983" s="125" t="e">
        <f>ROUND(
 ((IF(OR(R1983="",R1983&lt;=0),20,R1983)/20)
  *(L1983/15))
 /(IFERROR(IF(H1983&gt;0,H1983,15),15)/15)
 *100,0)</f>
        <v>#REF!</v>
      </c>
      <c r="P1983" s="125" t="e">
        <f>ROUND(((R1983/20)*(L1983/15)*(S1983/15)*(1+W1983/200))/(H1983/15)*100,0)</f>
        <v>#REF!</v>
      </c>
      <c r="Q1983" s="147" t="e">
        <f>T20D35746[[#This Row],[スコア⑤]]/T20D35746[[#This Row],[スコア③]]</f>
        <v>#REF!</v>
      </c>
      <c r="R1983" s="76" t="e">
        <f>#REF!+#REF!</f>
        <v>#REF!</v>
      </c>
      <c r="W1983" s="109" t="e">
        <f>(T20D35746[[#This Row],[現金及び預金（億）]]-T20D35746[[#This Row],[負債（億）]])/T20D35746[[#This Row],[総資産]]*100</f>
        <v>#DIV/0!</v>
      </c>
    </row>
    <row r="1984" spans="3:23" x14ac:dyDescent="0.25">
      <c r="C1984" s="71" t="str">
        <f>IFERROR(_xll.RssMarket($A1984,"市場部名称"),"")</f>
        <v/>
      </c>
      <c r="D1984" s="55"/>
      <c r="E1984" s="55" t="str">
        <f>IFERROR(_xll.RssMarket($A1984,"前日比"),"")</f>
        <v/>
      </c>
      <c r="F1984" s="75" t="str">
        <f>IFERROR(_xll.RssMarket($A1984,"時価総額"),"")</f>
        <v/>
      </c>
      <c r="G1984" s="75" t="e">
        <f>T20D35746[[#This Row],[時価総額]]/T20D35746[[#This Row],[現在値]]</f>
        <v>#VALUE!</v>
      </c>
      <c r="H1984" s="20"/>
      <c r="I1984" s="38"/>
      <c r="J1984" s="20"/>
      <c r="K1984" s="33"/>
      <c r="N1984" s="89"/>
      <c r="O1984" s="125" t="e">
        <f>ROUND(
 ((IF(OR(R1984="",R1984&lt;=0),20,R1984)/20)
  *(L1984/15))
 /(IFERROR(IF(H1984&gt;0,H1984,15),15)/15)
 *100,0)</f>
        <v>#REF!</v>
      </c>
      <c r="P1984" s="125" t="e">
        <f>ROUND(((R1984/20)*(L1984/15)*(S1984/15)*(1+W1984/200))/(H1984/15)*100,0)</f>
        <v>#REF!</v>
      </c>
      <c r="Q1984" s="147" t="e">
        <f>T20D35746[[#This Row],[スコア⑤]]/T20D35746[[#This Row],[スコア③]]</f>
        <v>#REF!</v>
      </c>
      <c r="R1984" s="76" t="e">
        <f>#REF!+#REF!</f>
        <v>#REF!</v>
      </c>
      <c r="W1984" s="109" t="e">
        <f>(T20D35746[[#This Row],[現金及び預金（億）]]-T20D35746[[#This Row],[負債（億）]])/T20D35746[[#This Row],[総資産]]*100</f>
        <v>#DIV/0!</v>
      </c>
    </row>
    <row r="1985" spans="3:23" x14ac:dyDescent="0.25">
      <c r="C1985" s="71" t="str">
        <f>IFERROR(_xll.RssMarket($A1985,"市場部名称"),"")</f>
        <v/>
      </c>
      <c r="D1985" s="55"/>
      <c r="E1985" s="55" t="str">
        <f>IFERROR(_xll.RssMarket($A1985,"前日比"),"")</f>
        <v/>
      </c>
      <c r="F1985" s="75" t="str">
        <f>IFERROR(_xll.RssMarket($A1985,"時価総額"),"")</f>
        <v/>
      </c>
      <c r="G1985" s="75" t="e">
        <f>T20D35746[[#This Row],[時価総額]]/T20D35746[[#This Row],[現在値]]</f>
        <v>#VALUE!</v>
      </c>
      <c r="H1985" s="20"/>
      <c r="I1985" s="38"/>
      <c r="J1985" s="20"/>
      <c r="K1985" s="33"/>
      <c r="N1985" s="89"/>
      <c r="O1985" s="125" t="e">
        <f>ROUND(
 ((IF(OR(R1985="",R1985&lt;=0),20,R1985)/20)
  *(L1985/15))
 /(IFERROR(IF(H1985&gt;0,H1985,15),15)/15)
 *100,0)</f>
        <v>#REF!</v>
      </c>
      <c r="P1985" s="125" t="e">
        <f>ROUND(((R1985/20)*(L1985/15)*(S1985/15)*(1+W1985/200))/(H1985/15)*100,0)</f>
        <v>#REF!</v>
      </c>
      <c r="Q1985" s="147" t="e">
        <f>T20D35746[[#This Row],[スコア⑤]]/T20D35746[[#This Row],[スコア③]]</f>
        <v>#REF!</v>
      </c>
      <c r="R1985" s="76" t="e">
        <f>#REF!+#REF!</f>
        <v>#REF!</v>
      </c>
      <c r="W1985" s="109" t="e">
        <f>(T20D35746[[#This Row],[現金及び預金（億）]]-T20D35746[[#This Row],[負債（億）]])/T20D35746[[#This Row],[総資産]]*100</f>
        <v>#DIV/0!</v>
      </c>
    </row>
    <row r="1986" spans="3:23" x14ac:dyDescent="0.25">
      <c r="C1986" s="71" t="str">
        <f>IFERROR(_xll.RssMarket($A1986,"市場部名称"),"")</f>
        <v/>
      </c>
      <c r="D1986" s="55"/>
      <c r="E1986" s="55" t="str">
        <f>IFERROR(_xll.RssMarket($A1986,"前日比"),"")</f>
        <v/>
      </c>
      <c r="F1986" s="75" t="str">
        <f>IFERROR(_xll.RssMarket($A1986,"時価総額"),"")</f>
        <v/>
      </c>
      <c r="G1986" s="75" t="e">
        <f>T20D35746[[#This Row],[時価総額]]/T20D35746[[#This Row],[現在値]]</f>
        <v>#VALUE!</v>
      </c>
      <c r="H1986" s="20"/>
      <c r="I1986" s="38"/>
      <c r="J1986" s="20"/>
      <c r="K1986" s="33"/>
      <c r="N1986" s="89"/>
      <c r="O1986" s="125" t="e">
        <f>ROUND(
 ((IF(OR(R1986="",R1986&lt;=0),20,R1986)/20)
  *(L1986/15))
 /(IFERROR(IF(H1986&gt;0,H1986,15),15)/15)
 *100,0)</f>
        <v>#REF!</v>
      </c>
      <c r="P1986" s="125" t="e">
        <f>ROUND(((R1986/20)*(L1986/15)*(S1986/15)*(1+W1986/200))/(H1986/15)*100,0)</f>
        <v>#REF!</v>
      </c>
      <c r="Q1986" s="147" t="e">
        <f>T20D35746[[#This Row],[スコア⑤]]/T20D35746[[#This Row],[スコア③]]</f>
        <v>#REF!</v>
      </c>
      <c r="R1986" s="76" t="e">
        <f>#REF!+#REF!</f>
        <v>#REF!</v>
      </c>
      <c r="W1986" s="109" t="e">
        <f>(T20D35746[[#This Row],[現金及び預金（億）]]-T20D35746[[#This Row],[負債（億）]])/T20D35746[[#This Row],[総資産]]*100</f>
        <v>#DIV/0!</v>
      </c>
    </row>
    <row r="1987" spans="3:23" x14ac:dyDescent="0.25">
      <c r="C1987" s="71" t="str">
        <f>IFERROR(_xll.RssMarket($A1987,"市場部名称"),"")</f>
        <v/>
      </c>
      <c r="D1987" s="55"/>
      <c r="E1987" s="55" t="str">
        <f>IFERROR(_xll.RssMarket($A1987,"前日比"),"")</f>
        <v/>
      </c>
      <c r="F1987" s="75" t="str">
        <f>IFERROR(_xll.RssMarket($A1987,"時価総額"),"")</f>
        <v/>
      </c>
      <c r="G1987" s="75" t="e">
        <f>T20D35746[[#This Row],[時価総額]]/T20D35746[[#This Row],[現在値]]</f>
        <v>#VALUE!</v>
      </c>
      <c r="H1987" s="20"/>
      <c r="I1987" s="38"/>
      <c r="J1987" s="20"/>
      <c r="K1987" s="33"/>
      <c r="N1987" s="89"/>
      <c r="O1987" s="125" t="e">
        <f>ROUND(
 ((IF(OR(R1987="",R1987&lt;=0),20,R1987)/20)
  *(L1987/15))
 /(IFERROR(IF(H1987&gt;0,H1987,15),15)/15)
 *100,0)</f>
        <v>#REF!</v>
      </c>
      <c r="P1987" s="125" t="e">
        <f>ROUND(((R1987/20)*(L1987/15)*(S1987/15)*(1+W1987/200))/(H1987/15)*100,0)</f>
        <v>#REF!</v>
      </c>
      <c r="Q1987" s="147" t="e">
        <f>T20D35746[[#This Row],[スコア⑤]]/T20D35746[[#This Row],[スコア③]]</f>
        <v>#REF!</v>
      </c>
      <c r="R1987" s="76" t="e">
        <f>#REF!+#REF!</f>
        <v>#REF!</v>
      </c>
      <c r="W1987" s="109" t="e">
        <f>(T20D35746[[#This Row],[現金及び預金（億）]]-T20D35746[[#This Row],[負債（億）]])/T20D35746[[#This Row],[総資産]]*100</f>
        <v>#DIV/0!</v>
      </c>
    </row>
    <row r="1988" spans="3:23" x14ac:dyDescent="0.25">
      <c r="C1988" s="71" t="str">
        <f>IFERROR(_xll.RssMarket($A1988,"市場部名称"),"")</f>
        <v/>
      </c>
      <c r="D1988" s="55"/>
      <c r="E1988" s="55" t="str">
        <f>IFERROR(_xll.RssMarket($A1988,"前日比"),"")</f>
        <v/>
      </c>
      <c r="F1988" s="75" t="str">
        <f>IFERROR(_xll.RssMarket($A1988,"時価総額"),"")</f>
        <v/>
      </c>
      <c r="G1988" s="75" t="e">
        <f>T20D35746[[#This Row],[時価総額]]/T20D35746[[#This Row],[現在値]]</f>
        <v>#VALUE!</v>
      </c>
      <c r="H1988" s="20"/>
      <c r="I1988" s="38"/>
      <c r="J1988" s="20"/>
      <c r="K1988" s="33"/>
      <c r="N1988" s="89"/>
      <c r="O1988" s="125" t="e">
        <f>ROUND(
 ((IF(OR(R1988="",R1988&lt;=0),20,R1988)/20)
  *(L1988/15))
 /(IFERROR(IF(H1988&gt;0,H1988,15),15)/15)
 *100,0)</f>
        <v>#REF!</v>
      </c>
      <c r="P1988" s="125" t="e">
        <f>ROUND(((R1988/20)*(L1988/15)*(S1988/15)*(1+W1988/200))/(H1988/15)*100,0)</f>
        <v>#REF!</v>
      </c>
      <c r="Q1988" s="147" t="e">
        <f>T20D35746[[#This Row],[スコア⑤]]/T20D35746[[#This Row],[スコア③]]</f>
        <v>#REF!</v>
      </c>
      <c r="R1988" s="76" t="e">
        <f>#REF!+#REF!</f>
        <v>#REF!</v>
      </c>
      <c r="W1988" s="109" t="e">
        <f>(T20D35746[[#This Row],[現金及び預金（億）]]-T20D35746[[#This Row],[負債（億）]])/T20D35746[[#This Row],[総資産]]*100</f>
        <v>#DIV/0!</v>
      </c>
    </row>
    <row r="1989" spans="3:23" x14ac:dyDescent="0.25">
      <c r="C1989" s="71" t="str">
        <f>IFERROR(_xll.RssMarket($A1989,"市場部名称"),"")</f>
        <v/>
      </c>
      <c r="D1989" s="55"/>
      <c r="E1989" s="55" t="str">
        <f>IFERROR(_xll.RssMarket($A1989,"前日比"),"")</f>
        <v/>
      </c>
      <c r="F1989" s="75" t="str">
        <f>IFERROR(_xll.RssMarket($A1989,"時価総額"),"")</f>
        <v/>
      </c>
      <c r="G1989" s="75" t="e">
        <f>T20D35746[[#This Row],[時価総額]]/T20D35746[[#This Row],[現在値]]</f>
        <v>#VALUE!</v>
      </c>
      <c r="H1989" s="20"/>
      <c r="I1989" s="38"/>
      <c r="J1989" s="20"/>
      <c r="K1989" s="33"/>
      <c r="N1989" s="89"/>
      <c r="O1989" s="125" t="e">
        <f>ROUND(
 ((IF(OR(R1989="",R1989&lt;=0),20,R1989)/20)
  *(L1989/15))
 /(IFERROR(IF(H1989&gt;0,H1989,15),15)/15)
 *100,0)</f>
        <v>#REF!</v>
      </c>
      <c r="P1989" s="125" t="e">
        <f>ROUND(((R1989/20)*(L1989/15)*(S1989/15)*(1+W1989/200))/(H1989/15)*100,0)</f>
        <v>#REF!</v>
      </c>
      <c r="Q1989" s="147" t="e">
        <f>T20D35746[[#This Row],[スコア⑤]]/T20D35746[[#This Row],[スコア③]]</f>
        <v>#REF!</v>
      </c>
      <c r="R1989" s="76" t="e">
        <f>#REF!+#REF!</f>
        <v>#REF!</v>
      </c>
      <c r="W1989" s="109" t="e">
        <f>(T20D35746[[#This Row],[現金及び預金（億）]]-T20D35746[[#This Row],[負債（億）]])/T20D35746[[#This Row],[総資産]]*100</f>
        <v>#DIV/0!</v>
      </c>
    </row>
    <row r="1990" spans="3:23" x14ac:dyDescent="0.25">
      <c r="C1990" s="71" t="str">
        <f>IFERROR(_xll.RssMarket($A1990,"市場部名称"),"")</f>
        <v/>
      </c>
      <c r="D1990" s="55"/>
      <c r="E1990" s="55" t="str">
        <f>IFERROR(_xll.RssMarket($A1990,"前日比"),"")</f>
        <v/>
      </c>
      <c r="F1990" s="75" t="str">
        <f>IFERROR(_xll.RssMarket($A1990,"時価総額"),"")</f>
        <v/>
      </c>
      <c r="G1990" s="75" t="e">
        <f>T20D35746[[#This Row],[時価総額]]/T20D35746[[#This Row],[現在値]]</f>
        <v>#VALUE!</v>
      </c>
      <c r="H1990" s="20"/>
      <c r="I1990" s="38"/>
      <c r="J1990" s="20"/>
      <c r="K1990" s="33"/>
      <c r="N1990" s="89"/>
      <c r="O1990" s="125" t="e">
        <f>ROUND(
 ((IF(OR(R1990="",R1990&lt;=0),20,R1990)/20)
  *(L1990/15))
 /(IFERROR(IF(H1990&gt;0,H1990,15),15)/15)
 *100,0)</f>
        <v>#REF!</v>
      </c>
      <c r="P1990" s="125" t="e">
        <f>ROUND(((R1990/20)*(L1990/15)*(S1990/15)*(1+W1990/200))/(H1990/15)*100,0)</f>
        <v>#REF!</v>
      </c>
      <c r="Q1990" s="147" t="e">
        <f>T20D35746[[#This Row],[スコア⑤]]/T20D35746[[#This Row],[スコア③]]</f>
        <v>#REF!</v>
      </c>
      <c r="R1990" s="76" t="e">
        <f>#REF!+#REF!</f>
        <v>#REF!</v>
      </c>
      <c r="W1990" s="109" t="e">
        <f>(T20D35746[[#This Row],[現金及び預金（億）]]-T20D35746[[#This Row],[負債（億）]])/T20D35746[[#This Row],[総資産]]*100</f>
        <v>#DIV/0!</v>
      </c>
    </row>
    <row r="1991" spans="3:23" x14ac:dyDescent="0.25">
      <c r="C1991" s="71" t="str">
        <f>IFERROR(_xll.RssMarket($A1991,"市場部名称"),"")</f>
        <v/>
      </c>
      <c r="D1991" s="55"/>
      <c r="E1991" s="55" t="str">
        <f>IFERROR(_xll.RssMarket($A1991,"前日比"),"")</f>
        <v/>
      </c>
      <c r="F1991" s="75" t="str">
        <f>IFERROR(_xll.RssMarket($A1991,"時価総額"),"")</f>
        <v/>
      </c>
      <c r="G1991" s="75" t="e">
        <f>T20D35746[[#This Row],[時価総額]]/T20D35746[[#This Row],[現在値]]</f>
        <v>#VALUE!</v>
      </c>
      <c r="H1991" s="20"/>
      <c r="I1991" s="38"/>
      <c r="J1991" s="20"/>
      <c r="K1991" s="33"/>
      <c r="N1991" s="89"/>
      <c r="O1991" s="125" t="e">
        <f>ROUND(
 ((IF(OR(R1991="",R1991&lt;=0),20,R1991)/20)
  *(L1991/15))
 /(IFERROR(IF(H1991&gt;0,H1991,15),15)/15)
 *100,0)</f>
        <v>#REF!</v>
      </c>
      <c r="P1991" s="125" t="e">
        <f>ROUND(((R1991/20)*(L1991/15)*(S1991/15)*(1+W1991/200))/(H1991/15)*100,0)</f>
        <v>#REF!</v>
      </c>
      <c r="Q1991" s="147" t="e">
        <f>T20D35746[[#This Row],[スコア⑤]]/T20D35746[[#This Row],[スコア③]]</f>
        <v>#REF!</v>
      </c>
      <c r="R1991" s="76" t="e">
        <f>#REF!+#REF!</f>
        <v>#REF!</v>
      </c>
      <c r="W1991" s="109" t="e">
        <f>(T20D35746[[#This Row],[現金及び預金（億）]]-T20D35746[[#This Row],[負債（億）]])/T20D35746[[#This Row],[総資産]]*100</f>
        <v>#DIV/0!</v>
      </c>
    </row>
    <row r="1992" spans="3:23" x14ac:dyDescent="0.25">
      <c r="C1992" s="71" t="str">
        <f>IFERROR(_xll.RssMarket($A1992,"市場部名称"),"")</f>
        <v/>
      </c>
      <c r="D1992" s="55"/>
      <c r="E1992" s="55" t="str">
        <f>IFERROR(_xll.RssMarket($A1992,"前日比"),"")</f>
        <v/>
      </c>
      <c r="F1992" s="75" t="str">
        <f>IFERROR(_xll.RssMarket($A1992,"時価総額"),"")</f>
        <v/>
      </c>
      <c r="G1992" s="75" t="e">
        <f>T20D35746[[#This Row],[時価総額]]/T20D35746[[#This Row],[現在値]]</f>
        <v>#VALUE!</v>
      </c>
      <c r="H1992" s="20"/>
      <c r="I1992" s="38"/>
      <c r="J1992" s="20"/>
      <c r="K1992" s="33"/>
      <c r="N1992" s="89"/>
      <c r="O1992" s="125" t="e">
        <f>ROUND(
 ((IF(OR(R1992="",R1992&lt;=0),20,R1992)/20)
  *(L1992/15))
 /(IFERROR(IF(H1992&gt;0,H1992,15),15)/15)
 *100,0)</f>
        <v>#REF!</v>
      </c>
      <c r="P1992" s="125" t="e">
        <f>ROUND(((R1992/20)*(L1992/15)*(S1992/15)*(1+W1992/200))/(H1992/15)*100,0)</f>
        <v>#REF!</v>
      </c>
      <c r="Q1992" s="147" t="e">
        <f>T20D35746[[#This Row],[スコア⑤]]/T20D35746[[#This Row],[スコア③]]</f>
        <v>#REF!</v>
      </c>
      <c r="R1992" s="76" t="e">
        <f>#REF!+#REF!</f>
        <v>#REF!</v>
      </c>
      <c r="W1992" s="109" t="e">
        <f>(T20D35746[[#This Row],[現金及び預金（億）]]-T20D35746[[#This Row],[負債（億）]])/T20D35746[[#This Row],[総資産]]*100</f>
        <v>#DIV/0!</v>
      </c>
    </row>
    <row r="1993" spans="3:23" x14ac:dyDescent="0.25">
      <c r="C1993" s="71" t="str">
        <f>IFERROR(_xll.RssMarket($A1993,"市場部名称"),"")</f>
        <v/>
      </c>
      <c r="D1993" s="55"/>
      <c r="E1993" s="55" t="str">
        <f>IFERROR(_xll.RssMarket($A1993,"前日比"),"")</f>
        <v/>
      </c>
      <c r="F1993" s="75" t="str">
        <f>IFERROR(_xll.RssMarket($A1993,"時価総額"),"")</f>
        <v/>
      </c>
      <c r="G1993" s="75" t="e">
        <f>T20D35746[[#This Row],[時価総額]]/T20D35746[[#This Row],[現在値]]</f>
        <v>#VALUE!</v>
      </c>
      <c r="H1993" s="20"/>
      <c r="I1993" s="38"/>
      <c r="J1993" s="20"/>
      <c r="K1993" s="33"/>
      <c r="N1993" s="89"/>
      <c r="O1993" s="125" t="e">
        <f>ROUND(
 ((IF(OR(R1993="",R1993&lt;=0),20,R1993)/20)
  *(L1993/15))
 /(IFERROR(IF(H1993&gt;0,H1993,15),15)/15)
 *100,0)</f>
        <v>#REF!</v>
      </c>
      <c r="P1993" s="125" t="e">
        <f>ROUND(((R1993/20)*(L1993/15)*(S1993/15)*(1+W1993/200))/(H1993/15)*100,0)</f>
        <v>#REF!</v>
      </c>
      <c r="Q1993" s="147" t="e">
        <f>T20D35746[[#This Row],[スコア⑤]]/T20D35746[[#This Row],[スコア③]]</f>
        <v>#REF!</v>
      </c>
      <c r="R1993" s="76" t="e">
        <f>#REF!+#REF!</f>
        <v>#REF!</v>
      </c>
      <c r="W1993" s="109" t="e">
        <f>(T20D35746[[#This Row],[現金及び預金（億）]]-T20D35746[[#This Row],[負債（億）]])/T20D35746[[#This Row],[総資産]]*100</f>
        <v>#DIV/0!</v>
      </c>
    </row>
    <row r="1994" spans="3:23" x14ac:dyDescent="0.25">
      <c r="C1994" s="71" t="str">
        <f>IFERROR(_xll.RssMarket($A1994,"市場部名称"),"")</f>
        <v/>
      </c>
      <c r="D1994" s="55"/>
      <c r="E1994" s="55" t="str">
        <f>IFERROR(_xll.RssMarket($A1994,"前日比"),"")</f>
        <v/>
      </c>
      <c r="F1994" s="75" t="str">
        <f>IFERROR(_xll.RssMarket($A1994,"時価総額"),"")</f>
        <v/>
      </c>
      <c r="G1994" s="75" t="e">
        <f>T20D35746[[#This Row],[時価総額]]/T20D35746[[#This Row],[現在値]]</f>
        <v>#VALUE!</v>
      </c>
      <c r="H1994" s="20"/>
      <c r="I1994" s="38"/>
      <c r="J1994" s="20"/>
      <c r="K1994" s="33"/>
      <c r="N1994" s="89"/>
      <c r="O1994" s="125" t="e">
        <f>ROUND(
 ((IF(OR(R1994="",R1994&lt;=0),20,R1994)/20)
  *(L1994/15))
 /(IFERROR(IF(H1994&gt;0,H1994,15),15)/15)
 *100,0)</f>
        <v>#REF!</v>
      </c>
      <c r="P1994" s="125" t="e">
        <f>ROUND(((R1994/20)*(L1994/15)*(S1994/15)*(1+W1994/200))/(H1994/15)*100,0)</f>
        <v>#REF!</v>
      </c>
      <c r="Q1994" s="147" t="e">
        <f>T20D35746[[#This Row],[スコア⑤]]/T20D35746[[#This Row],[スコア③]]</f>
        <v>#REF!</v>
      </c>
      <c r="R1994" s="76" t="e">
        <f>#REF!+#REF!</f>
        <v>#REF!</v>
      </c>
      <c r="W1994" s="109" t="e">
        <f>(T20D35746[[#This Row],[現金及び預金（億）]]-T20D35746[[#This Row],[負債（億）]])/T20D35746[[#This Row],[総資産]]*100</f>
        <v>#DIV/0!</v>
      </c>
    </row>
    <row r="1995" spans="3:23" x14ac:dyDescent="0.25">
      <c r="C1995" s="71" t="str">
        <f>IFERROR(_xll.RssMarket($A1995,"市場部名称"),"")</f>
        <v/>
      </c>
      <c r="D1995" s="55"/>
      <c r="E1995" s="55" t="str">
        <f>IFERROR(_xll.RssMarket($A1995,"前日比"),"")</f>
        <v/>
      </c>
      <c r="F1995" s="75" t="str">
        <f>IFERROR(_xll.RssMarket($A1995,"時価総額"),"")</f>
        <v/>
      </c>
      <c r="G1995" s="75" t="e">
        <f>T20D35746[[#This Row],[時価総額]]/T20D35746[[#This Row],[現在値]]</f>
        <v>#VALUE!</v>
      </c>
      <c r="H1995" s="20"/>
      <c r="I1995" s="38"/>
      <c r="J1995" s="20"/>
      <c r="K1995" s="33"/>
      <c r="N1995" s="89"/>
      <c r="O1995" s="125" t="e">
        <f>ROUND(
 ((IF(OR(R1995="",R1995&lt;=0),20,R1995)/20)
  *(L1995/15))
 /(IFERROR(IF(H1995&gt;0,H1995,15),15)/15)
 *100,0)</f>
        <v>#REF!</v>
      </c>
      <c r="P1995" s="125" t="e">
        <f>ROUND(((R1995/20)*(L1995/15)*(S1995/15)*(1+W1995/200))/(H1995/15)*100,0)</f>
        <v>#REF!</v>
      </c>
      <c r="Q1995" s="147" t="e">
        <f>T20D35746[[#This Row],[スコア⑤]]/T20D35746[[#This Row],[スコア③]]</f>
        <v>#REF!</v>
      </c>
      <c r="R1995" s="76" t="e">
        <f>#REF!+#REF!</f>
        <v>#REF!</v>
      </c>
      <c r="W1995" s="109" t="e">
        <f>(T20D35746[[#This Row],[現金及び預金（億）]]-T20D35746[[#This Row],[負債（億）]])/T20D35746[[#This Row],[総資産]]*100</f>
        <v>#DIV/0!</v>
      </c>
    </row>
    <row r="1996" spans="3:23" x14ac:dyDescent="0.25">
      <c r="C1996" s="71" t="str">
        <f>IFERROR(_xll.RssMarket($A1996,"市場部名称"),"")</f>
        <v/>
      </c>
      <c r="D1996" s="55"/>
      <c r="E1996" s="55" t="str">
        <f>IFERROR(_xll.RssMarket($A1996,"前日比"),"")</f>
        <v/>
      </c>
      <c r="F1996" s="75" t="str">
        <f>IFERROR(_xll.RssMarket($A1996,"時価総額"),"")</f>
        <v/>
      </c>
      <c r="G1996" s="75" t="e">
        <f>T20D35746[[#This Row],[時価総額]]/T20D35746[[#This Row],[現在値]]</f>
        <v>#VALUE!</v>
      </c>
      <c r="H1996" s="20"/>
      <c r="I1996" s="38"/>
      <c r="J1996" s="20"/>
      <c r="K1996" s="33"/>
      <c r="N1996" s="89"/>
      <c r="O1996" s="125" t="e">
        <f>ROUND(
 ((IF(OR(R1996="",R1996&lt;=0),20,R1996)/20)
  *(L1996/15))
 /(IFERROR(IF(H1996&gt;0,H1996,15),15)/15)
 *100,0)</f>
        <v>#REF!</v>
      </c>
      <c r="P1996" s="125" t="e">
        <f>ROUND(((R1996/20)*(L1996/15)*(S1996/15)*(1+W1996/200))/(H1996/15)*100,0)</f>
        <v>#REF!</v>
      </c>
      <c r="Q1996" s="147" t="e">
        <f>T20D35746[[#This Row],[スコア⑤]]/T20D35746[[#This Row],[スコア③]]</f>
        <v>#REF!</v>
      </c>
      <c r="R1996" s="76" t="e">
        <f>#REF!+#REF!</f>
        <v>#REF!</v>
      </c>
      <c r="W1996" s="109" t="e">
        <f>(T20D35746[[#This Row],[現金及び預金（億）]]-T20D35746[[#This Row],[負債（億）]])/T20D35746[[#This Row],[総資産]]*100</f>
        <v>#DIV/0!</v>
      </c>
    </row>
    <row r="1997" spans="3:23" x14ac:dyDescent="0.25">
      <c r="C1997" s="71" t="str">
        <f>IFERROR(_xll.RssMarket($A1997,"市場部名称"),"")</f>
        <v/>
      </c>
      <c r="D1997" s="55"/>
      <c r="E1997" s="55" t="str">
        <f>IFERROR(_xll.RssMarket($A1997,"前日比"),"")</f>
        <v/>
      </c>
      <c r="F1997" s="75" t="str">
        <f>IFERROR(_xll.RssMarket($A1997,"時価総額"),"")</f>
        <v/>
      </c>
      <c r="G1997" s="75" t="e">
        <f>T20D35746[[#This Row],[時価総額]]/T20D35746[[#This Row],[現在値]]</f>
        <v>#VALUE!</v>
      </c>
      <c r="H1997" s="20"/>
      <c r="I1997" s="38"/>
      <c r="J1997" s="20"/>
      <c r="K1997" s="33"/>
      <c r="N1997" s="89"/>
      <c r="O1997" s="125" t="e">
        <f>ROUND(
 ((IF(OR(R1997="",R1997&lt;=0),20,R1997)/20)
  *(L1997/15))
 /(IFERROR(IF(H1997&gt;0,H1997,15),15)/15)
 *100,0)</f>
        <v>#REF!</v>
      </c>
      <c r="P1997" s="125" t="e">
        <f>ROUND(((R1997/20)*(L1997/15)*(S1997/15)*(1+W1997/200))/(H1997/15)*100,0)</f>
        <v>#REF!</v>
      </c>
      <c r="Q1997" s="147" t="e">
        <f>T20D35746[[#This Row],[スコア⑤]]/T20D35746[[#This Row],[スコア③]]</f>
        <v>#REF!</v>
      </c>
      <c r="R1997" s="76" t="e">
        <f>#REF!+#REF!</f>
        <v>#REF!</v>
      </c>
      <c r="W1997" s="109" t="e">
        <f>(T20D35746[[#This Row],[現金及び預金（億）]]-T20D35746[[#This Row],[負債（億）]])/T20D35746[[#This Row],[総資産]]*100</f>
        <v>#DIV/0!</v>
      </c>
    </row>
    <row r="1998" spans="3:23" x14ac:dyDescent="0.25">
      <c r="C1998" s="71" t="str">
        <f>IFERROR(_xll.RssMarket($A1998,"市場部名称"),"")</f>
        <v/>
      </c>
      <c r="D1998" s="55"/>
      <c r="E1998" s="55" t="str">
        <f>IFERROR(_xll.RssMarket($A1998,"前日比"),"")</f>
        <v/>
      </c>
      <c r="F1998" s="75" t="str">
        <f>IFERROR(_xll.RssMarket($A1998,"時価総額"),"")</f>
        <v/>
      </c>
      <c r="G1998" s="75" t="e">
        <f>T20D35746[[#This Row],[時価総額]]/T20D35746[[#This Row],[現在値]]</f>
        <v>#VALUE!</v>
      </c>
      <c r="H1998" s="20"/>
      <c r="I1998" s="38"/>
      <c r="J1998" s="20"/>
      <c r="K1998" s="33"/>
      <c r="N1998" s="89"/>
      <c r="O1998" s="125" t="e">
        <f>ROUND(
 ((IF(OR(R1998="",R1998&lt;=0),20,R1998)/20)
  *(L1998/15))
 /(IFERROR(IF(H1998&gt;0,H1998,15),15)/15)
 *100,0)</f>
        <v>#REF!</v>
      </c>
      <c r="P1998" s="125" t="e">
        <f>ROUND(((R1998/20)*(L1998/15)*(S1998/15)*(1+W1998/200))/(H1998/15)*100,0)</f>
        <v>#REF!</v>
      </c>
      <c r="Q1998" s="147" t="e">
        <f>T20D35746[[#This Row],[スコア⑤]]/T20D35746[[#This Row],[スコア③]]</f>
        <v>#REF!</v>
      </c>
      <c r="R1998" s="76" t="e">
        <f>#REF!+#REF!</f>
        <v>#REF!</v>
      </c>
      <c r="W1998" s="109" t="e">
        <f>(T20D35746[[#This Row],[現金及び預金（億）]]-T20D35746[[#This Row],[負債（億）]])/T20D35746[[#This Row],[総資産]]*100</f>
        <v>#DIV/0!</v>
      </c>
    </row>
    <row r="1999" spans="3:23" x14ac:dyDescent="0.25">
      <c r="C1999" s="71" t="str">
        <f>IFERROR(_xll.RssMarket($A1999,"市場部名称"),"")</f>
        <v/>
      </c>
      <c r="D1999" s="55"/>
      <c r="E1999" s="55" t="str">
        <f>IFERROR(_xll.RssMarket($A1999,"前日比"),"")</f>
        <v/>
      </c>
      <c r="F1999" s="75" t="str">
        <f>IFERROR(_xll.RssMarket($A1999,"時価総額"),"")</f>
        <v/>
      </c>
      <c r="G1999" s="75" t="e">
        <f>T20D35746[[#This Row],[時価総額]]/T20D35746[[#This Row],[現在値]]</f>
        <v>#VALUE!</v>
      </c>
      <c r="H1999" s="20"/>
      <c r="I1999" s="38"/>
      <c r="J1999" s="20"/>
      <c r="K1999" s="33"/>
      <c r="N1999" s="89"/>
      <c r="O1999" s="125" t="e">
        <f>ROUND(
 ((IF(OR(R1999="",R1999&lt;=0),20,R1999)/20)
  *(L1999/15))
 /(IFERROR(IF(H1999&gt;0,H1999,15),15)/15)
 *100,0)</f>
        <v>#REF!</v>
      </c>
      <c r="P1999" s="125" t="e">
        <f>ROUND(((R1999/20)*(L1999/15)*(S1999/15)*(1+W1999/200))/(H1999/15)*100,0)</f>
        <v>#REF!</v>
      </c>
      <c r="Q1999" s="147" t="e">
        <f>T20D35746[[#This Row],[スコア⑤]]/T20D35746[[#This Row],[スコア③]]</f>
        <v>#REF!</v>
      </c>
      <c r="R1999" s="76" t="e">
        <f>#REF!+#REF!</f>
        <v>#REF!</v>
      </c>
      <c r="W1999" s="109" t="e">
        <f>(T20D35746[[#This Row],[現金及び預金（億）]]-T20D35746[[#This Row],[負債（億）]])/T20D35746[[#This Row],[総資産]]*100</f>
        <v>#DIV/0!</v>
      </c>
    </row>
    <row r="2000" spans="3:23" x14ac:dyDescent="0.25">
      <c r="C2000" s="71" t="str">
        <f>IFERROR(_xll.RssMarket($A2000,"市場部名称"),"")</f>
        <v/>
      </c>
      <c r="D2000" s="55"/>
      <c r="E2000" s="55" t="str">
        <f>IFERROR(_xll.RssMarket($A2000,"前日比"),"")</f>
        <v/>
      </c>
      <c r="F2000" s="75" t="str">
        <f>IFERROR(_xll.RssMarket($A2000,"時価総額"),"")</f>
        <v/>
      </c>
      <c r="G2000" s="75" t="e">
        <f>T20D35746[[#This Row],[時価総額]]/T20D35746[[#This Row],[現在値]]</f>
        <v>#VALUE!</v>
      </c>
      <c r="H2000" s="20"/>
      <c r="I2000" s="38"/>
      <c r="J2000" s="20"/>
      <c r="K2000" s="33"/>
      <c r="N2000" s="89"/>
      <c r="O2000" s="125" t="e">
        <f>ROUND(
 ((IF(OR(R2000="",R2000&lt;=0),20,R2000)/20)
  *(L2000/15))
 /(IFERROR(IF(H2000&gt;0,H2000,15),15)/15)
 *100,0)</f>
        <v>#REF!</v>
      </c>
      <c r="P2000" s="125" t="e">
        <f>ROUND(((R2000/20)*(L2000/15)*(S2000/15)*(1+W2000/200))/(H2000/15)*100,0)</f>
        <v>#REF!</v>
      </c>
      <c r="Q2000" s="147" t="e">
        <f>T20D35746[[#This Row],[スコア⑤]]/T20D35746[[#This Row],[スコア③]]</f>
        <v>#REF!</v>
      </c>
      <c r="R2000" s="76" t="e">
        <f>#REF!+#REF!</f>
        <v>#REF!</v>
      </c>
      <c r="W2000" s="109" t="e">
        <f>(T20D35746[[#This Row],[現金及び預金（億）]]-T20D35746[[#This Row],[負債（億）]])/T20D35746[[#This Row],[総資産]]*100</f>
        <v>#DIV/0!</v>
      </c>
    </row>
    <row r="2001" spans="3:23" x14ac:dyDescent="0.25">
      <c r="C2001" s="71" t="str">
        <f>IFERROR(_xll.RssMarket($A2001,"市場部名称"),"")</f>
        <v/>
      </c>
      <c r="D2001" s="55"/>
      <c r="E2001" s="55" t="str">
        <f>IFERROR(_xll.RssMarket($A2001,"前日比"),"")</f>
        <v/>
      </c>
      <c r="F2001" s="75" t="str">
        <f>IFERROR(_xll.RssMarket($A2001,"時価総額"),"")</f>
        <v/>
      </c>
      <c r="G2001" s="75" t="e">
        <f>T20D35746[[#This Row],[時価総額]]/T20D35746[[#This Row],[現在値]]</f>
        <v>#VALUE!</v>
      </c>
      <c r="H2001" s="20"/>
      <c r="I2001" s="38"/>
      <c r="J2001" s="20"/>
      <c r="K2001" s="33"/>
      <c r="N2001" s="89"/>
      <c r="O2001" s="125" t="e">
        <f>ROUND(
 ((IF(OR(R2001="",R2001&lt;=0),20,R2001)/20)
  *(L2001/15))
 /(IFERROR(IF(H2001&gt;0,H2001,15),15)/15)
 *100,0)</f>
        <v>#REF!</v>
      </c>
      <c r="P2001" s="125" t="e">
        <f>ROUND(((R2001/20)*(L2001/15)*(S2001/15)*(1+W2001/200))/(H2001/15)*100,0)</f>
        <v>#REF!</v>
      </c>
      <c r="Q2001" s="147" t="e">
        <f>T20D35746[[#This Row],[スコア⑤]]/T20D35746[[#This Row],[スコア③]]</f>
        <v>#REF!</v>
      </c>
      <c r="R2001" s="76" t="e">
        <f>#REF!+#REF!</f>
        <v>#REF!</v>
      </c>
      <c r="W2001" s="109" t="e">
        <f>(T20D35746[[#This Row],[現金及び預金（億）]]-T20D35746[[#This Row],[負債（億）]])/T20D35746[[#This Row],[総資産]]*100</f>
        <v>#DIV/0!</v>
      </c>
    </row>
    <row r="2002" spans="3:23" x14ac:dyDescent="0.25">
      <c r="C2002" s="71" t="str">
        <f>IFERROR(_xll.RssMarket($A2002,"市場部名称"),"")</f>
        <v/>
      </c>
      <c r="D2002" s="55"/>
      <c r="E2002" s="55" t="str">
        <f>IFERROR(_xll.RssMarket($A2002,"前日比"),"")</f>
        <v/>
      </c>
      <c r="F2002" s="75" t="str">
        <f>IFERROR(_xll.RssMarket($A2002,"時価総額"),"")</f>
        <v/>
      </c>
      <c r="G2002" s="75" t="e">
        <f>T20D35746[[#This Row],[時価総額]]/T20D35746[[#This Row],[現在値]]</f>
        <v>#VALUE!</v>
      </c>
      <c r="H2002" s="20"/>
      <c r="I2002" s="38"/>
      <c r="J2002" s="20"/>
      <c r="K2002" s="33"/>
      <c r="N2002" s="89"/>
      <c r="O2002" s="125" t="e">
        <f>ROUND(
 ((IF(OR(R2002="",R2002&lt;=0),20,R2002)/20)
  *(L2002/15))
 /(IFERROR(IF(H2002&gt;0,H2002,15),15)/15)
 *100,0)</f>
        <v>#REF!</v>
      </c>
      <c r="P2002" s="125" t="e">
        <f>ROUND(((R2002/20)*(L2002/15)*(S2002/15)*(1+W2002/200))/(H2002/15)*100,0)</f>
        <v>#REF!</v>
      </c>
      <c r="Q2002" s="147" t="e">
        <f>T20D35746[[#This Row],[スコア⑤]]/T20D35746[[#This Row],[スコア③]]</f>
        <v>#REF!</v>
      </c>
      <c r="R2002" s="76" t="e">
        <f>#REF!+#REF!</f>
        <v>#REF!</v>
      </c>
      <c r="W2002" s="109" t="e">
        <f>(T20D35746[[#This Row],[現金及び預金（億）]]-T20D35746[[#This Row],[負債（億）]])/T20D35746[[#This Row],[総資産]]*100</f>
        <v>#DIV/0!</v>
      </c>
    </row>
    <row r="2003" spans="3:23" x14ac:dyDescent="0.25">
      <c r="C2003" s="71" t="str">
        <f>IFERROR(_xll.RssMarket($A2003,"市場部名称"),"")</f>
        <v/>
      </c>
      <c r="D2003" s="55"/>
      <c r="E2003" s="55" t="str">
        <f>IFERROR(_xll.RssMarket($A2003,"前日比"),"")</f>
        <v/>
      </c>
      <c r="F2003" s="75" t="str">
        <f>IFERROR(_xll.RssMarket($A2003,"時価総額"),"")</f>
        <v/>
      </c>
      <c r="G2003" s="75" t="e">
        <f>T20D35746[[#This Row],[時価総額]]/T20D35746[[#This Row],[現在値]]</f>
        <v>#VALUE!</v>
      </c>
      <c r="H2003" s="20"/>
      <c r="I2003" s="38"/>
      <c r="J2003" s="20"/>
      <c r="K2003" s="33"/>
      <c r="N2003" s="89"/>
      <c r="O2003" s="125" t="e">
        <f>ROUND(
 ((IF(OR(R2003="",R2003&lt;=0),20,R2003)/20)
  *(L2003/15))
 /(IFERROR(IF(H2003&gt;0,H2003,15),15)/15)
 *100,0)</f>
        <v>#REF!</v>
      </c>
      <c r="P2003" s="125" t="e">
        <f>ROUND(((R2003/20)*(L2003/15)*(S2003/15)*(1+W2003/200))/(H2003/15)*100,0)</f>
        <v>#REF!</v>
      </c>
      <c r="Q2003" s="147" t="e">
        <f>T20D35746[[#This Row],[スコア⑤]]/T20D35746[[#This Row],[スコア③]]</f>
        <v>#REF!</v>
      </c>
      <c r="R2003" s="76" t="e">
        <f>#REF!+#REF!</f>
        <v>#REF!</v>
      </c>
      <c r="W2003" s="109" t="e">
        <f>(T20D35746[[#This Row],[現金及び預金（億）]]-T20D35746[[#This Row],[負債（億）]])/T20D35746[[#This Row],[総資産]]*100</f>
        <v>#DIV/0!</v>
      </c>
    </row>
    <row r="2004" spans="3:23" x14ac:dyDescent="0.25">
      <c r="C2004" s="71" t="str">
        <f>IFERROR(_xll.RssMarket($A2004,"市場部名称"),"")</f>
        <v/>
      </c>
      <c r="D2004" s="55"/>
      <c r="E2004" s="55" t="str">
        <f>IFERROR(_xll.RssMarket($A2004,"前日比"),"")</f>
        <v/>
      </c>
      <c r="F2004" s="75" t="str">
        <f>IFERROR(_xll.RssMarket($A2004,"時価総額"),"")</f>
        <v/>
      </c>
      <c r="G2004" s="75" t="e">
        <f>T20D35746[[#This Row],[時価総額]]/T20D35746[[#This Row],[現在値]]</f>
        <v>#VALUE!</v>
      </c>
      <c r="H2004" s="20"/>
      <c r="I2004" s="38"/>
      <c r="J2004" s="20"/>
      <c r="K2004" s="33"/>
      <c r="N2004" s="89"/>
      <c r="O2004" s="125" t="e">
        <f>ROUND(
 ((IF(OR(R2004="",R2004&lt;=0),20,R2004)/20)
  *(L2004/15))
 /(IFERROR(IF(H2004&gt;0,H2004,15),15)/15)
 *100,0)</f>
        <v>#REF!</v>
      </c>
      <c r="P2004" s="125" t="e">
        <f>ROUND(((R2004/20)*(L2004/15)*(S2004/15)*(1+W2004/200))/(H2004/15)*100,0)</f>
        <v>#REF!</v>
      </c>
      <c r="Q2004" s="147" t="e">
        <f>T20D35746[[#This Row],[スコア⑤]]/T20D35746[[#This Row],[スコア③]]</f>
        <v>#REF!</v>
      </c>
      <c r="R2004" s="76" t="e">
        <f>#REF!+#REF!</f>
        <v>#REF!</v>
      </c>
      <c r="W2004" s="109" t="e">
        <f>(T20D35746[[#This Row],[現金及び預金（億）]]-T20D35746[[#This Row],[負債（億）]])/T20D35746[[#This Row],[総資産]]*100</f>
        <v>#DIV/0!</v>
      </c>
    </row>
    <row r="2005" spans="3:23" x14ac:dyDescent="0.25">
      <c r="C2005" s="71" t="str">
        <f>IFERROR(_xll.RssMarket($A2005,"市場部名称"),"")</f>
        <v/>
      </c>
      <c r="D2005" s="55"/>
      <c r="E2005" s="55" t="str">
        <f>IFERROR(_xll.RssMarket($A2005,"前日比"),"")</f>
        <v/>
      </c>
      <c r="F2005" s="75" t="str">
        <f>IFERROR(_xll.RssMarket($A2005,"時価総額"),"")</f>
        <v/>
      </c>
      <c r="G2005" s="75" t="e">
        <f>T20D35746[[#This Row],[時価総額]]/T20D35746[[#This Row],[現在値]]</f>
        <v>#VALUE!</v>
      </c>
      <c r="H2005" s="20"/>
      <c r="I2005" s="38"/>
      <c r="J2005" s="20"/>
      <c r="K2005" s="33"/>
      <c r="N2005" s="89"/>
      <c r="O2005" s="125" t="e">
        <f>ROUND(
 ((IF(OR(R2005="",R2005&lt;=0),20,R2005)/20)
  *(L2005/15))
 /(IFERROR(IF(H2005&gt;0,H2005,15),15)/15)
 *100,0)</f>
        <v>#REF!</v>
      </c>
      <c r="P2005" s="125" t="e">
        <f>ROUND(((R2005/20)*(L2005/15)*(S2005/15)*(1+W2005/200))/(H2005/15)*100,0)</f>
        <v>#REF!</v>
      </c>
      <c r="Q2005" s="147" t="e">
        <f>T20D35746[[#This Row],[スコア⑤]]/T20D35746[[#This Row],[スコア③]]</f>
        <v>#REF!</v>
      </c>
      <c r="R2005" s="76" t="e">
        <f>#REF!+#REF!</f>
        <v>#REF!</v>
      </c>
      <c r="W2005" s="109" t="e">
        <f>(T20D35746[[#This Row],[現金及び預金（億）]]-T20D35746[[#This Row],[負債（億）]])/T20D35746[[#This Row],[総資産]]*100</f>
        <v>#DIV/0!</v>
      </c>
    </row>
    <row r="2006" spans="3:23" x14ac:dyDescent="0.25">
      <c r="C2006" s="71" t="str">
        <f>IFERROR(_xll.RssMarket($A2006,"市場部名称"),"")</f>
        <v/>
      </c>
      <c r="D2006" s="55"/>
      <c r="E2006" s="55" t="str">
        <f>IFERROR(_xll.RssMarket($A2006,"前日比"),"")</f>
        <v/>
      </c>
      <c r="F2006" s="75" t="str">
        <f>IFERROR(_xll.RssMarket($A2006,"時価総額"),"")</f>
        <v/>
      </c>
      <c r="G2006" s="75" t="e">
        <f>T20D35746[[#This Row],[時価総額]]/T20D35746[[#This Row],[現在値]]</f>
        <v>#VALUE!</v>
      </c>
      <c r="H2006" s="20"/>
      <c r="I2006" s="38"/>
      <c r="J2006" s="20"/>
      <c r="K2006" s="33"/>
      <c r="N2006" s="89"/>
      <c r="O2006" s="125" t="e">
        <f>ROUND(
 ((IF(OR(R2006="",R2006&lt;=0),20,R2006)/20)
  *(L2006/15))
 /(IFERROR(IF(H2006&gt;0,H2006,15),15)/15)
 *100,0)</f>
        <v>#REF!</v>
      </c>
      <c r="P2006" s="125" t="e">
        <f>ROUND(((R2006/20)*(L2006/15)*(S2006/15)*(1+W2006/200))/(H2006/15)*100,0)</f>
        <v>#REF!</v>
      </c>
      <c r="Q2006" s="147" t="e">
        <f>T20D35746[[#This Row],[スコア⑤]]/T20D35746[[#This Row],[スコア③]]</f>
        <v>#REF!</v>
      </c>
      <c r="R2006" s="76" t="e">
        <f>#REF!+#REF!</f>
        <v>#REF!</v>
      </c>
      <c r="W2006" s="109" t="e">
        <f>(T20D35746[[#This Row],[現金及び預金（億）]]-T20D35746[[#This Row],[負債（億）]])/T20D35746[[#This Row],[総資産]]*100</f>
        <v>#DIV/0!</v>
      </c>
    </row>
    <row r="2007" spans="3:23" x14ac:dyDescent="0.25">
      <c r="C2007" s="71" t="str">
        <f>IFERROR(_xll.RssMarket($A2007,"市場部名称"),"")</f>
        <v/>
      </c>
      <c r="D2007" s="55"/>
      <c r="E2007" s="55" t="str">
        <f>IFERROR(_xll.RssMarket($A2007,"前日比"),"")</f>
        <v/>
      </c>
      <c r="F2007" s="75" t="str">
        <f>IFERROR(_xll.RssMarket($A2007,"時価総額"),"")</f>
        <v/>
      </c>
      <c r="G2007" s="75" t="e">
        <f>T20D35746[[#This Row],[時価総額]]/T20D35746[[#This Row],[現在値]]</f>
        <v>#VALUE!</v>
      </c>
      <c r="H2007" s="20"/>
      <c r="I2007" s="38"/>
      <c r="J2007" s="20"/>
      <c r="K2007" s="33"/>
      <c r="N2007" s="89"/>
      <c r="O2007" s="125" t="e">
        <f>ROUND(
 ((IF(OR(R2007="",R2007&lt;=0),20,R2007)/20)
  *(L2007/15))
 /(IFERROR(IF(H2007&gt;0,H2007,15),15)/15)
 *100,0)</f>
        <v>#REF!</v>
      </c>
      <c r="P2007" s="125" t="e">
        <f>ROUND(((R2007/20)*(L2007/15)*(S2007/15)*(1+W2007/200))/(H2007/15)*100,0)</f>
        <v>#REF!</v>
      </c>
      <c r="Q2007" s="147" t="e">
        <f>T20D35746[[#This Row],[スコア⑤]]/T20D35746[[#This Row],[スコア③]]</f>
        <v>#REF!</v>
      </c>
      <c r="R2007" s="76" t="e">
        <f>#REF!+#REF!</f>
        <v>#REF!</v>
      </c>
      <c r="W2007" s="109" t="e">
        <f>(T20D35746[[#This Row],[現金及び預金（億）]]-T20D35746[[#This Row],[負債（億）]])/T20D35746[[#This Row],[総資産]]*100</f>
        <v>#DIV/0!</v>
      </c>
    </row>
    <row r="2008" spans="3:23" x14ac:dyDescent="0.25">
      <c r="C2008" s="71" t="str">
        <f>IFERROR(_xll.RssMarket($A2008,"市場部名称"),"")</f>
        <v/>
      </c>
      <c r="D2008" s="55"/>
      <c r="E2008" s="55" t="str">
        <f>IFERROR(_xll.RssMarket($A2008,"前日比"),"")</f>
        <v/>
      </c>
      <c r="F2008" s="75" t="str">
        <f>IFERROR(_xll.RssMarket($A2008,"時価総額"),"")</f>
        <v/>
      </c>
      <c r="G2008" s="75" t="e">
        <f>T20D35746[[#This Row],[時価総額]]/T20D35746[[#This Row],[現在値]]</f>
        <v>#VALUE!</v>
      </c>
      <c r="H2008" s="20"/>
      <c r="I2008" s="38"/>
      <c r="J2008" s="20"/>
      <c r="K2008" s="33"/>
      <c r="N2008" s="89"/>
      <c r="O2008" s="125" t="e">
        <f>ROUND(
 ((IF(OR(R2008="",R2008&lt;=0),20,R2008)/20)
  *(L2008/15))
 /(IFERROR(IF(H2008&gt;0,H2008,15),15)/15)
 *100,0)</f>
        <v>#REF!</v>
      </c>
      <c r="P2008" s="125" t="e">
        <f>ROUND(((R2008/20)*(L2008/15)*(S2008/15)*(1+W2008/200))/(H2008/15)*100,0)</f>
        <v>#REF!</v>
      </c>
      <c r="Q2008" s="147" t="e">
        <f>T20D35746[[#This Row],[スコア⑤]]/T20D35746[[#This Row],[スコア③]]</f>
        <v>#REF!</v>
      </c>
      <c r="R2008" s="76" t="e">
        <f>#REF!+#REF!</f>
        <v>#REF!</v>
      </c>
      <c r="W2008" s="109" t="e">
        <f>(T20D35746[[#This Row],[現金及び預金（億）]]-T20D35746[[#This Row],[負債（億）]])/T20D35746[[#This Row],[総資産]]*100</f>
        <v>#DIV/0!</v>
      </c>
    </row>
    <row r="2009" spans="3:23" x14ac:dyDescent="0.25">
      <c r="C2009" s="71" t="str">
        <f>IFERROR(_xll.RssMarket($A2009,"市場部名称"),"")</f>
        <v/>
      </c>
      <c r="D2009" s="55"/>
      <c r="E2009" s="55" t="str">
        <f>IFERROR(_xll.RssMarket($A2009,"前日比"),"")</f>
        <v/>
      </c>
      <c r="F2009" s="75" t="str">
        <f>IFERROR(_xll.RssMarket($A2009,"時価総額"),"")</f>
        <v/>
      </c>
      <c r="G2009" s="75" t="e">
        <f>T20D35746[[#This Row],[時価総額]]/T20D35746[[#This Row],[現在値]]</f>
        <v>#VALUE!</v>
      </c>
      <c r="H2009" s="20"/>
      <c r="I2009" s="38"/>
      <c r="J2009" s="20"/>
      <c r="K2009" s="33"/>
      <c r="N2009" s="89"/>
      <c r="O2009" s="125" t="e">
        <f>ROUND(
 ((IF(OR(R2009="",R2009&lt;=0),20,R2009)/20)
  *(L2009/15))
 /(IFERROR(IF(H2009&gt;0,H2009,15),15)/15)
 *100,0)</f>
        <v>#REF!</v>
      </c>
      <c r="P2009" s="125" t="e">
        <f>ROUND(((R2009/20)*(L2009/15)*(S2009/15)*(1+W2009/200))/(H2009/15)*100,0)</f>
        <v>#REF!</v>
      </c>
      <c r="Q2009" s="147" t="e">
        <f>T20D35746[[#This Row],[スコア⑤]]/T20D35746[[#This Row],[スコア③]]</f>
        <v>#REF!</v>
      </c>
      <c r="R2009" s="76" t="e">
        <f>#REF!+#REF!</f>
        <v>#REF!</v>
      </c>
      <c r="W2009" s="109" t="e">
        <f>(T20D35746[[#This Row],[現金及び預金（億）]]-T20D35746[[#This Row],[負債（億）]])/T20D35746[[#This Row],[総資産]]*100</f>
        <v>#DIV/0!</v>
      </c>
    </row>
    <row r="2010" spans="3:23" x14ac:dyDescent="0.25">
      <c r="C2010" s="71" t="str">
        <f>IFERROR(_xll.RssMarket($A2010,"市場部名称"),"")</f>
        <v/>
      </c>
      <c r="D2010" s="55"/>
      <c r="E2010" s="55" t="str">
        <f>IFERROR(_xll.RssMarket($A2010,"前日比"),"")</f>
        <v/>
      </c>
      <c r="F2010" s="75" t="str">
        <f>IFERROR(_xll.RssMarket($A2010,"時価総額"),"")</f>
        <v/>
      </c>
      <c r="G2010" s="75" t="e">
        <f>T20D35746[[#This Row],[時価総額]]/T20D35746[[#This Row],[現在値]]</f>
        <v>#VALUE!</v>
      </c>
      <c r="H2010" s="20"/>
      <c r="I2010" s="38"/>
      <c r="J2010" s="20"/>
      <c r="K2010" s="33"/>
      <c r="N2010" s="89"/>
      <c r="O2010" s="125" t="e">
        <f>ROUND(
 ((IF(OR(R2010="",R2010&lt;=0),20,R2010)/20)
  *(L2010/15))
 /(IFERROR(IF(H2010&gt;0,H2010,15),15)/15)
 *100,0)</f>
        <v>#REF!</v>
      </c>
      <c r="P2010" s="125" t="e">
        <f>ROUND(((R2010/20)*(L2010/15)*(S2010/15)*(1+W2010/200))/(H2010/15)*100,0)</f>
        <v>#REF!</v>
      </c>
      <c r="Q2010" s="147" t="e">
        <f>T20D35746[[#This Row],[スコア⑤]]/T20D35746[[#This Row],[スコア③]]</f>
        <v>#REF!</v>
      </c>
      <c r="R2010" s="76" t="e">
        <f>#REF!+#REF!</f>
        <v>#REF!</v>
      </c>
      <c r="W2010" s="109" t="e">
        <f>(T20D35746[[#This Row],[現金及び預金（億）]]-T20D35746[[#This Row],[負債（億）]])/T20D35746[[#This Row],[総資産]]*100</f>
        <v>#DIV/0!</v>
      </c>
    </row>
    <row r="2011" spans="3:23" x14ac:dyDescent="0.25">
      <c r="C2011" s="71" t="str">
        <f>IFERROR(_xll.RssMarket($A2011,"市場部名称"),"")</f>
        <v/>
      </c>
      <c r="D2011" s="55"/>
      <c r="E2011" s="55" t="str">
        <f>IFERROR(_xll.RssMarket($A2011,"前日比"),"")</f>
        <v/>
      </c>
      <c r="F2011" s="75" t="str">
        <f>IFERROR(_xll.RssMarket($A2011,"時価総額"),"")</f>
        <v/>
      </c>
      <c r="G2011" s="75" t="e">
        <f>T20D35746[[#This Row],[時価総額]]/T20D35746[[#This Row],[現在値]]</f>
        <v>#VALUE!</v>
      </c>
      <c r="H2011" s="20"/>
      <c r="I2011" s="38"/>
      <c r="J2011" s="20"/>
      <c r="K2011" s="33"/>
      <c r="N2011" s="89"/>
      <c r="O2011" s="125" t="e">
        <f>ROUND(
 ((IF(OR(R2011="",R2011&lt;=0),20,R2011)/20)
  *(L2011/15))
 /(IFERROR(IF(H2011&gt;0,H2011,15),15)/15)
 *100,0)</f>
        <v>#REF!</v>
      </c>
      <c r="P2011" s="125" t="e">
        <f>ROUND(((R2011/20)*(L2011/15)*(S2011/15)*(1+W2011/200))/(H2011/15)*100,0)</f>
        <v>#REF!</v>
      </c>
      <c r="Q2011" s="147" t="e">
        <f>T20D35746[[#This Row],[スコア⑤]]/T20D35746[[#This Row],[スコア③]]</f>
        <v>#REF!</v>
      </c>
      <c r="R2011" s="76" t="e">
        <f>#REF!+#REF!</f>
        <v>#REF!</v>
      </c>
      <c r="W2011" s="109" t="e">
        <f>(T20D35746[[#This Row],[現金及び預金（億）]]-T20D35746[[#This Row],[負債（億）]])/T20D35746[[#This Row],[総資産]]*100</f>
        <v>#DIV/0!</v>
      </c>
    </row>
    <row r="2012" spans="3:23" x14ac:dyDescent="0.25">
      <c r="C2012" s="71" t="str">
        <f>IFERROR(_xll.RssMarket($A2012,"市場部名称"),"")</f>
        <v/>
      </c>
      <c r="D2012" s="55"/>
      <c r="E2012" s="55" t="str">
        <f>IFERROR(_xll.RssMarket($A2012,"前日比"),"")</f>
        <v/>
      </c>
      <c r="F2012" s="75" t="str">
        <f>IFERROR(_xll.RssMarket($A2012,"時価総額"),"")</f>
        <v/>
      </c>
      <c r="G2012" s="75" t="e">
        <f>T20D35746[[#This Row],[時価総額]]/T20D35746[[#This Row],[現在値]]</f>
        <v>#VALUE!</v>
      </c>
      <c r="H2012" s="20"/>
      <c r="I2012" s="38"/>
      <c r="J2012" s="20"/>
      <c r="K2012" s="33"/>
      <c r="N2012" s="89"/>
      <c r="O2012" s="125" t="e">
        <f>ROUND(
 ((IF(OR(R2012="",R2012&lt;=0),20,R2012)/20)
  *(L2012/15))
 /(IFERROR(IF(H2012&gt;0,H2012,15),15)/15)
 *100,0)</f>
        <v>#REF!</v>
      </c>
      <c r="P2012" s="125" t="e">
        <f>ROUND(((R2012/20)*(L2012/15)*(S2012/15)*(1+W2012/200))/(H2012/15)*100,0)</f>
        <v>#REF!</v>
      </c>
      <c r="Q2012" s="147" t="e">
        <f>T20D35746[[#This Row],[スコア⑤]]/T20D35746[[#This Row],[スコア③]]</f>
        <v>#REF!</v>
      </c>
      <c r="R2012" s="76" t="e">
        <f>#REF!+#REF!</f>
        <v>#REF!</v>
      </c>
      <c r="W2012" s="109" t="e">
        <f>(T20D35746[[#This Row],[現金及び預金（億）]]-T20D35746[[#This Row],[負債（億）]])/T20D35746[[#This Row],[総資産]]*100</f>
        <v>#DIV/0!</v>
      </c>
    </row>
    <row r="2013" spans="3:23" x14ac:dyDescent="0.25">
      <c r="C2013" s="71" t="str">
        <f>IFERROR(_xll.RssMarket($A2013,"市場部名称"),"")</f>
        <v/>
      </c>
      <c r="D2013" s="55"/>
      <c r="E2013" s="55" t="str">
        <f>IFERROR(_xll.RssMarket($A2013,"前日比"),"")</f>
        <v/>
      </c>
      <c r="F2013" s="75" t="str">
        <f>IFERROR(_xll.RssMarket($A2013,"時価総額"),"")</f>
        <v/>
      </c>
      <c r="G2013" s="75" t="e">
        <f>T20D35746[[#This Row],[時価総額]]/T20D35746[[#This Row],[現在値]]</f>
        <v>#VALUE!</v>
      </c>
      <c r="H2013" s="20"/>
      <c r="I2013" s="38"/>
      <c r="J2013" s="20"/>
      <c r="K2013" s="33"/>
      <c r="N2013" s="89"/>
      <c r="O2013" s="125" t="e">
        <f>ROUND(
 ((IF(OR(R2013="",R2013&lt;=0),20,R2013)/20)
  *(L2013/15))
 /(IFERROR(IF(H2013&gt;0,H2013,15),15)/15)
 *100,0)</f>
        <v>#REF!</v>
      </c>
      <c r="P2013" s="125" t="e">
        <f>ROUND(((R2013/20)*(L2013/15)*(S2013/15)*(1+W2013/200))/(H2013/15)*100,0)</f>
        <v>#REF!</v>
      </c>
      <c r="Q2013" s="147" t="e">
        <f>T20D35746[[#This Row],[スコア⑤]]/T20D35746[[#This Row],[スコア③]]</f>
        <v>#REF!</v>
      </c>
      <c r="R2013" s="76" t="e">
        <f>#REF!+#REF!</f>
        <v>#REF!</v>
      </c>
      <c r="W2013" s="109" t="e">
        <f>(T20D35746[[#This Row],[現金及び預金（億）]]-T20D35746[[#This Row],[負債（億）]])/T20D35746[[#This Row],[総資産]]*100</f>
        <v>#DIV/0!</v>
      </c>
    </row>
    <row r="2014" spans="3:23" x14ac:dyDescent="0.25">
      <c r="C2014" s="71" t="str">
        <f>IFERROR(_xll.RssMarket($A2014,"市場部名称"),"")</f>
        <v/>
      </c>
      <c r="D2014" s="55"/>
      <c r="E2014" s="55" t="str">
        <f>IFERROR(_xll.RssMarket($A2014,"前日比"),"")</f>
        <v/>
      </c>
      <c r="F2014" s="75" t="str">
        <f>IFERROR(_xll.RssMarket($A2014,"時価総額"),"")</f>
        <v/>
      </c>
      <c r="G2014" s="75" t="e">
        <f>T20D35746[[#This Row],[時価総額]]/T20D35746[[#This Row],[現在値]]</f>
        <v>#VALUE!</v>
      </c>
      <c r="H2014" s="20"/>
      <c r="I2014" s="38"/>
      <c r="J2014" s="20"/>
      <c r="K2014" s="33"/>
      <c r="N2014" s="89"/>
      <c r="O2014" s="125" t="e">
        <f>ROUND(
 ((IF(OR(R2014="",R2014&lt;=0),20,R2014)/20)
  *(L2014/15))
 /(IFERROR(IF(H2014&gt;0,H2014,15),15)/15)
 *100,0)</f>
        <v>#REF!</v>
      </c>
      <c r="P2014" s="125" t="e">
        <f>ROUND(((R2014/20)*(L2014/15)*(S2014/15)*(1+W2014/200))/(H2014/15)*100,0)</f>
        <v>#REF!</v>
      </c>
      <c r="Q2014" s="147" t="e">
        <f>T20D35746[[#This Row],[スコア⑤]]/T20D35746[[#This Row],[スコア③]]</f>
        <v>#REF!</v>
      </c>
      <c r="R2014" s="76" t="e">
        <f>#REF!+#REF!</f>
        <v>#REF!</v>
      </c>
      <c r="W2014" s="109" t="e">
        <f>(T20D35746[[#This Row],[現金及び預金（億）]]-T20D35746[[#This Row],[負債（億）]])/T20D35746[[#This Row],[総資産]]*100</f>
        <v>#DIV/0!</v>
      </c>
    </row>
    <row r="2015" spans="3:23" x14ac:dyDescent="0.25">
      <c r="C2015" s="71" t="str">
        <f>IFERROR(_xll.RssMarket($A2015,"市場部名称"),"")</f>
        <v/>
      </c>
      <c r="D2015" s="55"/>
      <c r="E2015" s="55" t="str">
        <f>IFERROR(_xll.RssMarket($A2015,"前日比"),"")</f>
        <v/>
      </c>
      <c r="F2015" s="75" t="str">
        <f>IFERROR(_xll.RssMarket($A2015,"時価総額"),"")</f>
        <v/>
      </c>
      <c r="G2015" s="75" t="e">
        <f>T20D35746[[#This Row],[時価総額]]/T20D35746[[#This Row],[現在値]]</f>
        <v>#VALUE!</v>
      </c>
      <c r="H2015" s="20"/>
      <c r="I2015" s="38"/>
      <c r="J2015" s="20"/>
      <c r="K2015" s="33"/>
      <c r="N2015" s="89"/>
      <c r="O2015" s="125" t="e">
        <f>ROUND(
 ((IF(OR(R2015="",R2015&lt;=0),20,R2015)/20)
  *(L2015/15))
 /(IFERROR(IF(H2015&gt;0,H2015,15),15)/15)
 *100,0)</f>
        <v>#REF!</v>
      </c>
      <c r="P2015" s="125" t="e">
        <f>ROUND(((R2015/20)*(L2015/15)*(S2015/15)*(1+W2015/200))/(H2015/15)*100,0)</f>
        <v>#REF!</v>
      </c>
      <c r="Q2015" s="147" t="e">
        <f>T20D35746[[#This Row],[スコア⑤]]/T20D35746[[#This Row],[スコア③]]</f>
        <v>#REF!</v>
      </c>
      <c r="R2015" s="76" t="e">
        <f>#REF!+#REF!</f>
        <v>#REF!</v>
      </c>
      <c r="W2015" s="109" t="e">
        <f>(T20D35746[[#This Row],[現金及び預金（億）]]-T20D35746[[#This Row],[負債（億）]])/T20D35746[[#This Row],[総資産]]*100</f>
        <v>#DIV/0!</v>
      </c>
    </row>
    <row r="2016" spans="3:23" x14ac:dyDescent="0.25">
      <c r="C2016" s="71" t="str">
        <f>IFERROR(_xll.RssMarket($A2016,"市場部名称"),"")</f>
        <v/>
      </c>
      <c r="D2016" s="55"/>
      <c r="E2016" s="55" t="str">
        <f>IFERROR(_xll.RssMarket($A2016,"前日比"),"")</f>
        <v/>
      </c>
      <c r="F2016" s="75" t="str">
        <f>IFERROR(_xll.RssMarket($A2016,"時価総額"),"")</f>
        <v/>
      </c>
      <c r="G2016" s="75" t="e">
        <f>T20D35746[[#This Row],[時価総額]]/T20D35746[[#This Row],[現在値]]</f>
        <v>#VALUE!</v>
      </c>
      <c r="H2016" s="20"/>
      <c r="I2016" s="38"/>
      <c r="J2016" s="20"/>
      <c r="K2016" s="33"/>
      <c r="N2016" s="89"/>
      <c r="O2016" s="125" t="e">
        <f>ROUND(
 ((IF(OR(R2016="",R2016&lt;=0),20,R2016)/20)
  *(L2016/15))
 /(IFERROR(IF(H2016&gt;0,H2016,15),15)/15)
 *100,0)</f>
        <v>#REF!</v>
      </c>
      <c r="P2016" s="125" t="e">
        <f>ROUND(((R2016/20)*(L2016/15)*(S2016/15)*(1+W2016/200))/(H2016/15)*100,0)</f>
        <v>#REF!</v>
      </c>
      <c r="Q2016" s="147" t="e">
        <f>T20D35746[[#This Row],[スコア⑤]]/T20D35746[[#This Row],[スコア③]]</f>
        <v>#REF!</v>
      </c>
      <c r="R2016" s="76" t="e">
        <f>#REF!+#REF!</f>
        <v>#REF!</v>
      </c>
      <c r="W2016" s="109" t="e">
        <f>(T20D35746[[#This Row],[現金及び預金（億）]]-T20D35746[[#This Row],[負債（億）]])/T20D35746[[#This Row],[総資産]]*100</f>
        <v>#DIV/0!</v>
      </c>
    </row>
    <row r="2017" spans="3:23" x14ac:dyDescent="0.25">
      <c r="C2017" s="71" t="str">
        <f>IFERROR(_xll.RssMarket($A2017,"市場部名称"),"")</f>
        <v/>
      </c>
      <c r="D2017" s="55"/>
      <c r="E2017" s="55" t="str">
        <f>IFERROR(_xll.RssMarket($A2017,"前日比"),"")</f>
        <v/>
      </c>
      <c r="F2017" s="75" t="str">
        <f>IFERROR(_xll.RssMarket($A2017,"時価総額"),"")</f>
        <v/>
      </c>
      <c r="G2017" s="75" t="e">
        <f>T20D35746[[#This Row],[時価総額]]/T20D35746[[#This Row],[現在値]]</f>
        <v>#VALUE!</v>
      </c>
      <c r="H2017" s="20"/>
      <c r="I2017" s="38"/>
      <c r="J2017" s="20"/>
      <c r="K2017" s="33"/>
      <c r="N2017" s="89"/>
      <c r="O2017" s="125" t="e">
        <f>ROUND(
 ((IF(OR(R2017="",R2017&lt;=0),20,R2017)/20)
  *(L2017/15))
 /(IFERROR(IF(H2017&gt;0,H2017,15),15)/15)
 *100,0)</f>
        <v>#REF!</v>
      </c>
      <c r="P2017" s="125" t="e">
        <f>ROUND(((R2017/20)*(L2017/15)*(S2017/15)*(1+W2017/200))/(H2017/15)*100,0)</f>
        <v>#REF!</v>
      </c>
      <c r="Q2017" s="147" t="e">
        <f>T20D35746[[#This Row],[スコア⑤]]/T20D35746[[#This Row],[スコア③]]</f>
        <v>#REF!</v>
      </c>
      <c r="R2017" s="76" t="e">
        <f>#REF!+#REF!</f>
        <v>#REF!</v>
      </c>
      <c r="W2017" s="109" t="e">
        <f>(T20D35746[[#This Row],[現金及び預金（億）]]-T20D35746[[#This Row],[負債（億）]])/T20D35746[[#This Row],[総資産]]*100</f>
        <v>#DIV/0!</v>
      </c>
    </row>
    <row r="2018" spans="3:23" x14ac:dyDescent="0.25">
      <c r="C2018" s="71" t="str">
        <f>IFERROR(_xll.RssMarket($A2018,"市場部名称"),"")</f>
        <v/>
      </c>
      <c r="D2018" s="55"/>
      <c r="E2018" s="55" t="str">
        <f>IFERROR(_xll.RssMarket($A2018,"前日比"),"")</f>
        <v/>
      </c>
      <c r="F2018" s="75" t="str">
        <f>IFERROR(_xll.RssMarket($A2018,"時価総額"),"")</f>
        <v/>
      </c>
      <c r="G2018" s="75" t="e">
        <f>T20D35746[[#This Row],[時価総額]]/T20D35746[[#This Row],[現在値]]</f>
        <v>#VALUE!</v>
      </c>
      <c r="H2018" s="20"/>
      <c r="I2018" s="38"/>
      <c r="J2018" s="20"/>
      <c r="K2018" s="33"/>
      <c r="N2018" s="89"/>
      <c r="O2018" s="125" t="e">
        <f>ROUND(
 ((IF(OR(R2018="",R2018&lt;=0),20,R2018)/20)
  *(L2018/15))
 /(IFERROR(IF(H2018&gt;0,H2018,15),15)/15)
 *100,0)</f>
        <v>#REF!</v>
      </c>
      <c r="P2018" s="125" t="e">
        <f>ROUND(((R2018/20)*(L2018/15)*(S2018/15)*(1+W2018/200))/(H2018/15)*100,0)</f>
        <v>#REF!</v>
      </c>
      <c r="Q2018" s="147" t="e">
        <f>T20D35746[[#This Row],[スコア⑤]]/T20D35746[[#This Row],[スコア③]]</f>
        <v>#REF!</v>
      </c>
      <c r="R2018" s="76" t="e">
        <f>#REF!+#REF!</f>
        <v>#REF!</v>
      </c>
      <c r="W2018" s="109" t="e">
        <f>(T20D35746[[#This Row],[現金及び預金（億）]]-T20D35746[[#This Row],[負債（億）]])/T20D35746[[#This Row],[総資産]]*100</f>
        <v>#DIV/0!</v>
      </c>
    </row>
    <row r="2019" spans="3:23" x14ac:dyDescent="0.25">
      <c r="C2019" s="71" t="str">
        <f>IFERROR(_xll.RssMarket($A2019,"市場部名称"),"")</f>
        <v/>
      </c>
      <c r="D2019" s="55"/>
      <c r="E2019" s="55" t="str">
        <f>IFERROR(_xll.RssMarket($A2019,"前日比"),"")</f>
        <v/>
      </c>
      <c r="F2019" s="75" t="str">
        <f>IFERROR(_xll.RssMarket($A2019,"時価総額"),"")</f>
        <v/>
      </c>
      <c r="G2019" s="75" t="e">
        <f>T20D35746[[#This Row],[時価総額]]/T20D35746[[#This Row],[現在値]]</f>
        <v>#VALUE!</v>
      </c>
      <c r="H2019" s="20"/>
      <c r="I2019" s="38"/>
      <c r="J2019" s="20"/>
      <c r="K2019" s="33"/>
      <c r="N2019" s="89"/>
      <c r="O2019" s="125" t="e">
        <f>ROUND(
 ((IF(OR(R2019="",R2019&lt;=0),20,R2019)/20)
  *(L2019/15))
 /(IFERROR(IF(H2019&gt;0,H2019,15),15)/15)
 *100,0)</f>
        <v>#REF!</v>
      </c>
      <c r="P2019" s="125" t="e">
        <f>ROUND(((R2019/20)*(L2019/15)*(S2019/15)*(1+W2019/200))/(H2019/15)*100,0)</f>
        <v>#REF!</v>
      </c>
      <c r="Q2019" s="147" t="e">
        <f>T20D35746[[#This Row],[スコア⑤]]/T20D35746[[#This Row],[スコア③]]</f>
        <v>#REF!</v>
      </c>
      <c r="R2019" s="76" t="e">
        <f>#REF!+#REF!</f>
        <v>#REF!</v>
      </c>
      <c r="W2019" s="109" t="e">
        <f>(T20D35746[[#This Row],[現金及び預金（億）]]-T20D35746[[#This Row],[負債（億）]])/T20D35746[[#This Row],[総資産]]*100</f>
        <v>#DIV/0!</v>
      </c>
    </row>
    <row r="2020" spans="3:23" x14ac:dyDescent="0.25">
      <c r="C2020" s="71" t="str">
        <f>IFERROR(_xll.RssMarket($A2020,"市場部名称"),"")</f>
        <v/>
      </c>
      <c r="D2020" s="55"/>
      <c r="E2020" s="55" t="str">
        <f>IFERROR(_xll.RssMarket($A2020,"前日比"),"")</f>
        <v/>
      </c>
      <c r="F2020" s="75" t="str">
        <f>IFERROR(_xll.RssMarket($A2020,"時価総額"),"")</f>
        <v/>
      </c>
      <c r="G2020" s="75" t="e">
        <f>T20D35746[[#This Row],[時価総額]]/T20D35746[[#This Row],[現在値]]</f>
        <v>#VALUE!</v>
      </c>
      <c r="H2020" s="20"/>
      <c r="I2020" s="38"/>
      <c r="J2020" s="20"/>
      <c r="K2020" s="33"/>
      <c r="N2020" s="89"/>
      <c r="O2020" s="125" t="e">
        <f>ROUND(
 ((IF(OR(R2020="",R2020&lt;=0),20,R2020)/20)
  *(L2020/15))
 /(IFERROR(IF(H2020&gt;0,H2020,15),15)/15)
 *100,0)</f>
        <v>#REF!</v>
      </c>
      <c r="P2020" s="125" t="e">
        <f>ROUND(((R2020/20)*(L2020/15)*(S2020/15)*(1+W2020/200))/(H2020/15)*100,0)</f>
        <v>#REF!</v>
      </c>
      <c r="Q2020" s="147" t="e">
        <f>T20D35746[[#This Row],[スコア⑤]]/T20D35746[[#This Row],[スコア③]]</f>
        <v>#REF!</v>
      </c>
      <c r="R2020" s="76" t="e">
        <f>#REF!+#REF!</f>
        <v>#REF!</v>
      </c>
      <c r="W2020" s="109" t="e">
        <f>(T20D35746[[#This Row],[現金及び預金（億）]]-T20D35746[[#This Row],[負債（億）]])/T20D35746[[#This Row],[総資産]]*100</f>
        <v>#DIV/0!</v>
      </c>
    </row>
    <row r="2021" spans="3:23" x14ac:dyDescent="0.25">
      <c r="C2021" s="71" t="str">
        <f>IFERROR(_xll.RssMarket($A2021,"市場部名称"),"")</f>
        <v/>
      </c>
      <c r="D2021" s="55"/>
      <c r="E2021" s="55" t="str">
        <f>IFERROR(_xll.RssMarket($A2021,"前日比"),"")</f>
        <v/>
      </c>
      <c r="F2021" s="75" t="str">
        <f>IFERROR(_xll.RssMarket($A2021,"時価総額"),"")</f>
        <v/>
      </c>
      <c r="G2021" s="75" t="e">
        <f>T20D35746[[#This Row],[時価総額]]/T20D35746[[#This Row],[現在値]]</f>
        <v>#VALUE!</v>
      </c>
      <c r="H2021" s="20"/>
      <c r="I2021" s="38"/>
      <c r="J2021" s="20"/>
      <c r="K2021" s="33"/>
      <c r="N2021" s="89"/>
      <c r="O2021" s="125" t="e">
        <f>ROUND(
 ((IF(OR(R2021="",R2021&lt;=0),20,R2021)/20)
  *(L2021/15))
 /(IFERROR(IF(H2021&gt;0,H2021,15),15)/15)
 *100,0)</f>
        <v>#REF!</v>
      </c>
      <c r="P2021" s="125" t="e">
        <f>ROUND(((R2021/20)*(L2021/15)*(S2021/15)*(1+W2021/200))/(H2021/15)*100,0)</f>
        <v>#REF!</v>
      </c>
      <c r="Q2021" s="147" t="e">
        <f>T20D35746[[#This Row],[スコア⑤]]/T20D35746[[#This Row],[スコア③]]</f>
        <v>#REF!</v>
      </c>
      <c r="R2021" s="76" t="e">
        <f>#REF!+#REF!</f>
        <v>#REF!</v>
      </c>
      <c r="W2021" s="109" t="e">
        <f>(T20D35746[[#This Row],[現金及び預金（億）]]-T20D35746[[#This Row],[負債（億）]])/T20D35746[[#This Row],[総資産]]*100</f>
        <v>#DIV/0!</v>
      </c>
    </row>
    <row r="2022" spans="3:23" x14ac:dyDescent="0.25">
      <c r="C2022" s="71" t="str">
        <f>IFERROR(_xll.RssMarket($A2022,"市場部名称"),"")</f>
        <v/>
      </c>
      <c r="D2022" s="55"/>
      <c r="E2022" s="55" t="str">
        <f>IFERROR(_xll.RssMarket($A2022,"前日比"),"")</f>
        <v/>
      </c>
      <c r="F2022" s="75" t="str">
        <f>IFERROR(_xll.RssMarket($A2022,"時価総額"),"")</f>
        <v/>
      </c>
      <c r="G2022" s="75" t="e">
        <f>T20D35746[[#This Row],[時価総額]]/T20D35746[[#This Row],[現在値]]</f>
        <v>#VALUE!</v>
      </c>
      <c r="H2022" s="20"/>
      <c r="I2022" s="38"/>
      <c r="J2022" s="20"/>
      <c r="K2022" s="33"/>
      <c r="N2022" s="89"/>
      <c r="O2022" s="125" t="e">
        <f>ROUND(
 ((IF(OR(R2022="",R2022&lt;=0),20,R2022)/20)
  *(L2022/15))
 /(IFERROR(IF(H2022&gt;0,H2022,15),15)/15)
 *100,0)</f>
        <v>#REF!</v>
      </c>
      <c r="P2022" s="125" t="e">
        <f>ROUND(((R2022/20)*(L2022/15)*(S2022/15)*(1+W2022/200))/(H2022/15)*100,0)</f>
        <v>#REF!</v>
      </c>
      <c r="Q2022" s="147" t="e">
        <f>T20D35746[[#This Row],[スコア⑤]]/T20D35746[[#This Row],[スコア③]]</f>
        <v>#REF!</v>
      </c>
      <c r="R2022" s="76" t="e">
        <f>#REF!+#REF!</f>
        <v>#REF!</v>
      </c>
      <c r="W2022" s="109" t="e">
        <f>(T20D35746[[#This Row],[現金及び預金（億）]]-T20D35746[[#This Row],[負債（億）]])/T20D35746[[#This Row],[総資産]]*100</f>
        <v>#DIV/0!</v>
      </c>
    </row>
    <row r="2023" spans="3:23" x14ac:dyDescent="0.25">
      <c r="C2023" s="71" t="str">
        <f>IFERROR(_xll.RssMarket($A2023,"市場部名称"),"")</f>
        <v/>
      </c>
      <c r="D2023" s="55"/>
      <c r="E2023" s="55" t="str">
        <f>IFERROR(_xll.RssMarket($A2023,"前日比"),"")</f>
        <v/>
      </c>
      <c r="F2023" s="75" t="str">
        <f>IFERROR(_xll.RssMarket($A2023,"時価総額"),"")</f>
        <v/>
      </c>
      <c r="G2023" s="75" t="e">
        <f>T20D35746[[#This Row],[時価総額]]/T20D35746[[#This Row],[現在値]]</f>
        <v>#VALUE!</v>
      </c>
      <c r="H2023" s="20"/>
      <c r="I2023" s="38"/>
      <c r="J2023" s="20"/>
      <c r="K2023" s="33"/>
      <c r="N2023" s="89"/>
      <c r="O2023" s="125" t="e">
        <f>ROUND(
 ((IF(OR(R2023="",R2023&lt;=0),20,R2023)/20)
  *(L2023/15))
 /(IFERROR(IF(H2023&gt;0,H2023,15),15)/15)
 *100,0)</f>
        <v>#REF!</v>
      </c>
      <c r="P2023" s="125" t="e">
        <f>ROUND(((R2023/20)*(L2023/15)*(S2023/15)*(1+W2023/200))/(H2023/15)*100,0)</f>
        <v>#REF!</v>
      </c>
      <c r="Q2023" s="147" t="e">
        <f>T20D35746[[#This Row],[スコア⑤]]/T20D35746[[#This Row],[スコア③]]</f>
        <v>#REF!</v>
      </c>
      <c r="R2023" s="76" t="e">
        <f>#REF!+#REF!</f>
        <v>#REF!</v>
      </c>
      <c r="W2023" s="109" t="e">
        <f>(T20D35746[[#This Row],[現金及び預金（億）]]-T20D35746[[#This Row],[負債（億）]])/T20D35746[[#This Row],[総資産]]*100</f>
        <v>#DIV/0!</v>
      </c>
    </row>
    <row r="2024" spans="3:23" x14ac:dyDescent="0.25">
      <c r="C2024" s="71" t="str">
        <f>IFERROR(_xll.RssMarket($A2024,"市場部名称"),"")</f>
        <v/>
      </c>
      <c r="D2024" s="55"/>
      <c r="E2024" s="55" t="str">
        <f>IFERROR(_xll.RssMarket($A2024,"前日比"),"")</f>
        <v/>
      </c>
      <c r="F2024" s="75" t="str">
        <f>IFERROR(_xll.RssMarket($A2024,"時価総額"),"")</f>
        <v/>
      </c>
      <c r="G2024" s="75" t="e">
        <f>T20D35746[[#This Row],[時価総額]]/T20D35746[[#This Row],[現在値]]</f>
        <v>#VALUE!</v>
      </c>
      <c r="H2024" s="20"/>
      <c r="I2024" s="38"/>
      <c r="J2024" s="20"/>
      <c r="K2024" s="33"/>
      <c r="N2024" s="89"/>
      <c r="O2024" s="125" t="e">
        <f>ROUND(
 ((IF(OR(R2024="",R2024&lt;=0),20,R2024)/20)
  *(L2024/15))
 /(IFERROR(IF(H2024&gt;0,H2024,15),15)/15)
 *100,0)</f>
        <v>#REF!</v>
      </c>
      <c r="P2024" s="125" t="e">
        <f>ROUND(((R2024/20)*(L2024/15)*(S2024/15)*(1+W2024/200))/(H2024/15)*100,0)</f>
        <v>#REF!</v>
      </c>
      <c r="Q2024" s="147" t="e">
        <f>T20D35746[[#This Row],[スコア⑤]]/T20D35746[[#This Row],[スコア③]]</f>
        <v>#REF!</v>
      </c>
      <c r="R2024" s="76" t="e">
        <f>#REF!+#REF!</f>
        <v>#REF!</v>
      </c>
      <c r="W2024" s="109" t="e">
        <f>(T20D35746[[#This Row],[現金及び預金（億）]]-T20D35746[[#This Row],[負債（億）]])/T20D35746[[#This Row],[総資産]]*100</f>
        <v>#DIV/0!</v>
      </c>
    </row>
    <row r="2025" spans="3:23" x14ac:dyDescent="0.25">
      <c r="C2025" s="71" t="str">
        <f>IFERROR(_xll.RssMarket($A2025,"市場部名称"),"")</f>
        <v/>
      </c>
      <c r="D2025" s="55"/>
      <c r="E2025" s="55" t="str">
        <f>IFERROR(_xll.RssMarket($A2025,"前日比"),"")</f>
        <v/>
      </c>
      <c r="F2025" s="75" t="str">
        <f>IFERROR(_xll.RssMarket($A2025,"時価総額"),"")</f>
        <v/>
      </c>
      <c r="G2025" s="75" t="e">
        <f>T20D35746[[#This Row],[時価総額]]/T20D35746[[#This Row],[現在値]]</f>
        <v>#VALUE!</v>
      </c>
      <c r="H2025" s="20"/>
      <c r="I2025" s="38"/>
      <c r="J2025" s="20"/>
      <c r="K2025" s="33"/>
      <c r="N2025" s="89"/>
      <c r="O2025" s="125" t="e">
        <f>ROUND(
 ((IF(OR(R2025="",R2025&lt;=0),20,R2025)/20)
  *(L2025/15))
 /(IFERROR(IF(H2025&gt;0,H2025,15),15)/15)
 *100,0)</f>
        <v>#REF!</v>
      </c>
      <c r="P2025" s="125" t="e">
        <f>ROUND(((R2025/20)*(L2025/15)*(S2025/15)*(1+W2025/200))/(H2025/15)*100,0)</f>
        <v>#REF!</v>
      </c>
      <c r="Q2025" s="147" t="e">
        <f>T20D35746[[#This Row],[スコア⑤]]/T20D35746[[#This Row],[スコア③]]</f>
        <v>#REF!</v>
      </c>
      <c r="R2025" s="76" t="e">
        <f>#REF!+#REF!</f>
        <v>#REF!</v>
      </c>
      <c r="W2025" s="109" t="e">
        <f>(T20D35746[[#This Row],[現金及び預金（億）]]-T20D35746[[#This Row],[負債（億）]])/T20D35746[[#This Row],[総資産]]*100</f>
        <v>#DIV/0!</v>
      </c>
    </row>
    <row r="2026" spans="3:23" x14ac:dyDescent="0.25">
      <c r="C2026" s="71" t="str">
        <f>IFERROR(_xll.RssMarket($A2026,"市場部名称"),"")</f>
        <v/>
      </c>
      <c r="D2026" s="55"/>
      <c r="E2026" s="55" t="str">
        <f>IFERROR(_xll.RssMarket($A2026,"前日比"),"")</f>
        <v/>
      </c>
      <c r="F2026" s="75" t="str">
        <f>IFERROR(_xll.RssMarket($A2026,"時価総額"),"")</f>
        <v/>
      </c>
      <c r="G2026" s="75" t="e">
        <f>T20D35746[[#This Row],[時価総額]]/T20D35746[[#This Row],[現在値]]</f>
        <v>#VALUE!</v>
      </c>
      <c r="H2026" s="20"/>
      <c r="I2026" s="38"/>
      <c r="J2026" s="20"/>
      <c r="K2026" s="33"/>
      <c r="N2026" s="89"/>
      <c r="O2026" s="125" t="e">
        <f>ROUND(
 ((IF(OR(R2026="",R2026&lt;=0),20,R2026)/20)
  *(L2026/15))
 /(IFERROR(IF(H2026&gt;0,H2026,15),15)/15)
 *100,0)</f>
        <v>#REF!</v>
      </c>
      <c r="P2026" s="125" t="e">
        <f>ROUND(((R2026/20)*(L2026/15)*(S2026/15)*(1+W2026/200))/(H2026/15)*100,0)</f>
        <v>#REF!</v>
      </c>
      <c r="Q2026" s="147" t="e">
        <f>T20D35746[[#This Row],[スコア⑤]]/T20D35746[[#This Row],[スコア③]]</f>
        <v>#REF!</v>
      </c>
      <c r="R2026" s="76" t="e">
        <f>#REF!+#REF!</f>
        <v>#REF!</v>
      </c>
      <c r="W2026" s="109" t="e">
        <f>(T20D35746[[#This Row],[現金及び預金（億）]]-T20D35746[[#This Row],[負債（億）]])/T20D35746[[#This Row],[総資産]]*100</f>
        <v>#DIV/0!</v>
      </c>
    </row>
    <row r="2027" spans="3:23" x14ac:dyDescent="0.25">
      <c r="C2027" s="71" t="str">
        <f>IFERROR(_xll.RssMarket($A2027,"市場部名称"),"")</f>
        <v/>
      </c>
      <c r="D2027" s="55"/>
      <c r="E2027" s="55" t="str">
        <f>IFERROR(_xll.RssMarket($A2027,"前日比"),"")</f>
        <v/>
      </c>
      <c r="F2027" s="75" t="str">
        <f>IFERROR(_xll.RssMarket($A2027,"時価総額"),"")</f>
        <v/>
      </c>
      <c r="G2027" s="75" t="e">
        <f>T20D35746[[#This Row],[時価総額]]/T20D35746[[#This Row],[現在値]]</f>
        <v>#VALUE!</v>
      </c>
      <c r="H2027" s="20"/>
      <c r="I2027" s="38"/>
      <c r="J2027" s="20"/>
      <c r="K2027" s="33"/>
      <c r="N2027" s="89"/>
      <c r="O2027" s="125" t="e">
        <f>ROUND(
 ((IF(OR(R2027="",R2027&lt;=0),20,R2027)/20)
  *(L2027/15))
 /(IFERROR(IF(H2027&gt;0,H2027,15),15)/15)
 *100,0)</f>
        <v>#REF!</v>
      </c>
      <c r="P2027" s="125" t="e">
        <f>ROUND(((R2027/20)*(L2027/15)*(S2027/15)*(1+W2027/200))/(H2027/15)*100,0)</f>
        <v>#REF!</v>
      </c>
      <c r="Q2027" s="147" t="e">
        <f>T20D35746[[#This Row],[スコア⑤]]/T20D35746[[#This Row],[スコア③]]</f>
        <v>#REF!</v>
      </c>
      <c r="R2027" s="76" t="e">
        <f>#REF!+#REF!</f>
        <v>#REF!</v>
      </c>
      <c r="W2027" s="109" t="e">
        <f>(T20D35746[[#This Row],[現金及び預金（億）]]-T20D35746[[#This Row],[負債（億）]])/T20D35746[[#This Row],[総資産]]*100</f>
        <v>#DIV/0!</v>
      </c>
    </row>
    <row r="2028" spans="3:23" x14ac:dyDescent="0.25">
      <c r="C2028" s="71" t="str">
        <f>IFERROR(_xll.RssMarket($A2028,"市場部名称"),"")</f>
        <v/>
      </c>
      <c r="D2028" s="55"/>
      <c r="E2028" s="55" t="str">
        <f>IFERROR(_xll.RssMarket($A2028,"前日比"),"")</f>
        <v/>
      </c>
      <c r="F2028" s="75" t="str">
        <f>IFERROR(_xll.RssMarket($A2028,"時価総額"),"")</f>
        <v/>
      </c>
      <c r="G2028" s="75" t="e">
        <f>T20D35746[[#This Row],[時価総額]]/T20D35746[[#This Row],[現在値]]</f>
        <v>#VALUE!</v>
      </c>
      <c r="H2028" s="20"/>
      <c r="I2028" s="38"/>
      <c r="J2028" s="20"/>
      <c r="K2028" s="33"/>
      <c r="N2028" s="89"/>
      <c r="O2028" s="125" t="e">
        <f>ROUND(
 ((IF(OR(R2028="",R2028&lt;=0),20,R2028)/20)
  *(L2028/15))
 /(IFERROR(IF(H2028&gt;0,H2028,15),15)/15)
 *100,0)</f>
        <v>#REF!</v>
      </c>
      <c r="P2028" s="125" t="e">
        <f>ROUND(((R2028/20)*(L2028/15)*(S2028/15)*(1+W2028/200))/(H2028/15)*100,0)</f>
        <v>#REF!</v>
      </c>
      <c r="Q2028" s="147" t="e">
        <f>T20D35746[[#This Row],[スコア⑤]]/T20D35746[[#This Row],[スコア③]]</f>
        <v>#REF!</v>
      </c>
      <c r="R2028" s="76" t="e">
        <f>#REF!+#REF!</f>
        <v>#REF!</v>
      </c>
      <c r="W2028" s="109" t="e">
        <f>(T20D35746[[#This Row],[現金及び預金（億）]]-T20D35746[[#This Row],[負債（億）]])/T20D35746[[#This Row],[総資産]]*100</f>
        <v>#DIV/0!</v>
      </c>
    </row>
    <row r="2029" spans="3:23" x14ac:dyDescent="0.25">
      <c r="C2029" s="71" t="str">
        <f>IFERROR(_xll.RssMarket($A2029,"市場部名称"),"")</f>
        <v/>
      </c>
      <c r="D2029" s="55"/>
      <c r="E2029" s="55" t="str">
        <f>IFERROR(_xll.RssMarket($A2029,"前日比"),"")</f>
        <v/>
      </c>
      <c r="F2029" s="75" t="str">
        <f>IFERROR(_xll.RssMarket($A2029,"時価総額"),"")</f>
        <v/>
      </c>
      <c r="G2029" s="75" t="e">
        <f>T20D35746[[#This Row],[時価総額]]/T20D35746[[#This Row],[現在値]]</f>
        <v>#VALUE!</v>
      </c>
      <c r="H2029" s="20"/>
      <c r="I2029" s="38"/>
      <c r="J2029" s="20"/>
      <c r="K2029" s="33"/>
      <c r="N2029" s="89"/>
      <c r="O2029" s="125" t="e">
        <f>ROUND(
 ((IF(OR(R2029="",R2029&lt;=0),20,R2029)/20)
  *(L2029/15))
 /(IFERROR(IF(H2029&gt;0,H2029,15),15)/15)
 *100,0)</f>
        <v>#REF!</v>
      </c>
      <c r="P2029" s="125" t="e">
        <f>ROUND(((R2029/20)*(L2029/15)*(S2029/15)*(1+W2029/200))/(H2029/15)*100,0)</f>
        <v>#REF!</v>
      </c>
      <c r="Q2029" s="147" t="e">
        <f>T20D35746[[#This Row],[スコア⑤]]/T20D35746[[#This Row],[スコア③]]</f>
        <v>#REF!</v>
      </c>
      <c r="R2029" s="76" t="e">
        <f>#REF!+#REF!</f>
        <v>#REF!</v>
      </c>
      <c r="W2029" s="109" t="e">
        <f>(T20D35746[[#This Row],[現金及び預金（億）]]-T20D35746[[#This Row],[負債（億）]])/T20D35746[[#This Row],[総資産]]*100</f>
        <v>#DIV/0!</v>
      </c>
    </row>
    <row r="2030" spans="3:23" x14ac:dyDescent="0.25">
      <c r="C2030" s="71" t="str">
        <f>IFERROR(_xll.RssMarket($A2030,"市場部名称"),"")</f>
        <v/>
      </c>
      <c r="D2030" s="55"/>
      <c r="E2030" s="55" t="str">
        <f>IFERROR(_xll.RssMarket($A2030,"前日比"),"")</f>
        <v/>
      </c>
      <c r="F2030" s="75" t="str">
        <f>IFERROR(_xll.RssMarket($A2030,"時価総額"),"")</f>
        <v/>
      </c>
      <c r="G2030" s="75" t="e">
        <f>T20D35746[[#This Row],[時価総額]]/T20D35746[[#This Row],[現在値]]</f>
        <v>#VALUE!</v>
      </c>
      <c r="H2030" s="20"/>
      <c r="I2030" s="38"/>
      <c r="J2030" s="20"/>
      <c r="K2030" s="33"/>
      <c r="N2030" s="89"/>
      <c r="O2030" s="125" t="e">
        <f>ROUND(
 ((IF(OR(R2030="",R2030&lt;=0),20,R2030)/20)
  *(L2030/15))
 /(IFERROR(IF(H2030&gt;0,H2030,15),15)/15)
 *100,0)</f>
        <v>#REF!</v>
      </c>
      <c r="P2030" s="125" t="e">
        <f>ROUND(((R2030/20)*(L2030/15)*(S2030/15)*(1+W2030/200))/(H2030/15)*100,0)</f>
        <v>#REF!</v>
      </c>
      <c r="Q2030" s="147" t="e">
        <f>T20D35746[[#This Row],[スコア⑤]]/T20D35746[[#This Row],[スコア③]]</f>
        <v>#REF!</v>
      </c>
      <c r="R2030" s="76" t="e">
        <f>#REF!+#REF!</f>
        <v>#REF!</v>
      </c>
      <c r="W2030" s="109" t="e">
        <f>(T20D35746[[#This Row],[現金及び預金（億）]]-T20D35746[[#This Row],[負債（億）]])/T20D35746[[#This Row],[総資産]]*100</f>
        <v>#DIV/0!</v>
      </c>
    </row>
    <row r="2031" spans="3:23" x14ac:dyDescent="0.25">
      <c r="C2031" s="71" t="str">
        <f>IFERROR(_xll.RssMarket($A2031,"市場部名称"),"")</f>
        <v/>
      </c>
      <c r="D2031" s="55"/>
      <c r="E2031" s="55" t="str">
        <f>IFERROR(_xll.RssMarket($A2031,"前日比"),"")</f>
        <v/>
      </c>
      <c r="F2031" s="75" t="str">
        <f>IFERROR(_xll.RssMarket($A2031,"時価総額"),"")</f>
        <v/>
      </c>
      <c r="G2031" s="75" t="e">
        <f>T20D35746[[#This Row],[時価総額]]/T20D35746[[#This Row],[現在値]]</f>
        <v>#VALUE!</v>
      </c>
      <c r="H2031" s="20"/>
      <c r="I2031" s="38"/>
      <c r="J2031" s="20"/>
      <c r="K2031" s="33"/>
      <c r="N2031" s="89"/>
      <c r="O2031" s="125" t="e">
        <f>ROUND(
 ((IF(OR(R2031="",R2031&lt;=0),20,R2031)/20)
  *(L2031/15))
 /(IFERROR(IF(H2031&gt;0,H2031,15),15)/15)
 *100,0)</f>
        <v>#REF!</v>
      </c>
      <c r="P2031" s="125" t="e">
        <f>ROUND(((R2031/20)*(L2031/15)*(S2031/15)*(1+W2031/200))/(H2031/15)*100,0)</f>
        <v>#REF!</v>
      </c>
      <c r="Q2031" s="147" t="e">
        <f>T20D35746[[#This Row],[スコア⑤]]/T20D35746[[#This Row],[スコア③]]</f>
        <v>#REF!</v>
      </c>
      <c r="R2031" s="76" t="e">
        <f>#REF!+#REF!</f>
        <v>#REF!</v>
      </c>
      <c r="W2031" s="109" t="e">
        <f>(T20D35746[[#This Row],[現金及び預金（億）]]-T20D35746[[#This Row],[負債（億）]])/T20D35746[[#This Row],[総資産]]*100</f>
        <v>#DIV/0!</v>
      </c>
    </row>
    <row r="2032" spans="3:23" x14ac:dyDescent="0.25">
      <c r="C2032" s="71" t="str">
        <f>IFERROR(_xll.RssMarket($A2032,"市場部名称"),"")</f>
        <v/>
      </c>
      <c r="D2032" s="55"/>
      <c r="E2032" s="55" t="str">
        <f>IFERROR(_xll.RssMarket($A2032,"前日比"),"")</f>
        <v/>
      </c>
      <c r="F2032" s="75" t="str">
        <f>IFERROR(_xll.RssMarket($A2032,"時価総額"),"")</f>
        <v/>
      </c>
      <c r="G2032" s="75" t="e">
        <f>T20D35746[[#This Row],[時価総額]]/T20D35746[[#This Row],[現在値]]</f>
        <v>#VALUE!</v>
      </c>
      <c r="H2032" s="20"/>
      <c r="I2032" s="38"/>
      <c r="J2032" s="20"/>
      <c r="K2032" s="33"/>
      <c r="N2032" s="89"/>
      <c r="O2032" s="125" t="e">
        <f>ROUND(
 ((IF(OR(R2032="",R2032&lt;=0),20,R2032)/20)
  *(L2032/15))
 /(IFERROR(IF(H2032&gt;0,H2032,15),15)/15)
 *100,0)</f>
        <v>#REF!</v>
      </c>
      <c r="P2032" s="125" t="e">
        <f>ROUND(((R2032/20)*(L2032/15)*(S2032/15)*(1+W2032/200))/(H2032/15)*100,0)</f>
        <v>#REF!</v>
      </c>
      <c r="Q2032" s="147" t="e">
        <f>T20D35746[[#This Row],[スコア⑤]]/T20D35746[[#This Row],[スコア③]]</f>
        <v>#REF!</v>
      </c>
      <c r="R2032" s="76" t="e">
        <f>#REF!+#REF!</f>
        <v>#REF!</v>
      </c>
      <c r="W2032" s="109" t="e">
        <f>(T20D35746[[#This Row],[現金及び預金（億）]]-T20D35746[[#This Row],[負債（億）]])/T20D35746[[#This Row],[総資産]]*100</f>
        <v>#DIV/0!</v>
      </c>
    </row>
    <row r="2033" spans="3:23" x14ac:dyDescent="0.25">
      <c r="C2033" s="71" t="str">
        <f>IFERROR(_xll.RssMarket($A2033,"市場部名称"),"")</f>
        <v/>
      </c>
      <c r="D2033" s="55"/>
      <c r="E2033" s="55" t="str">
        <f>IFERROR(_xll.RssMarket($A2033,"前日比"),"")</f>
        <v/>
      </c>
      <c r="F2033" s="75" t="str">
        <f>IFERROR(_xll.RssMarket($A2033,"時価総額"),"")</f>
        <v/>
      </c>
      <c r="G2033" s="75" t="e">
        <f>T20D35746[[#This Row],[時価総額]]/T20D35746[[#This Row],[現在値]]</f>
        <v>#VALUE!</v>
      </c>
      <c r="H2033" s="20"/>
      <c r="I2033" s="38"/>
      <c r="J2033" s="20"/>
      <c r="K2033" s="33"/>
      <c r="N2033" s="89"/>
      <c r="O2033" s="125" t="e">
        <f>ROUND(
 ((IF(OR(R2033="",R2033&lt;=0),20,R2033)/20)
  *(L2033/15))
 /(IFERROR(IF(H2033&gt;0,H2033,15),15)/15)
 *100,0)</f>
        <v>#REF!</v>
      </c>
      <c r="P2033" s="125" t="e">
        <f>ROUND(((R2033/20)*(L2033/15)*(S2033/15)*(1+W2033/200))/(H2033/15)*100,0)</f>
        <v>#REF!</v>
      </c>
      <c r="Q2033" s="147" t="e">
        <f>T20D35746[[#This Row],[スコア⑤]]/T20D35746[[#This Row],[スコア③]]</f>
        <v>#REF!</v>
      </c>
      <c r="R2033" s="76" t="e">
        <f>#REF!+#REF!</f>
        <v>#REF!</v>
      </c>
      <c r="W2033" s="109" t="e">
        <f>(T20D35746[[#This Row],[現金及び預金（億）]]-T20D35746[[#This Row],[負債（億）]])/T20D35746[[#This Row],[総資産]]*100</f>
        <v>#DIV/0!</v>
      </c>
    </row>
    <row r="2034" spans="3:23" x14ac:dyDescent="0.25">
      <c r="C2034" s="71" t="str">
        <f>IFERROR(_xll.RssMarket($A2034,"市場部名称"),"")</f>
        <v/>
      </c>
      <c r="D2034" s="55"/>
      <c r="E2034" s="55" t="str">
        <f>IFERROR(_xll.RssMarket($A2034,"前日比"),"")</f>
        <v/>
      </c>
      <c r="F2034" s="75" t="str">
        <f>IFERROR(_xll.RssMarket($A2034,"時価総額"),"")</f>
        <v/>
      </c>
      <c r="G2034" s="75" t="e">
        <f>T20D35746[[#This Row],[時価総額]]/T20D35746[[#This Row],[現在値]]</f>
        <v>#VALUE!</v>
      </c>
      <c r="H2034" s="20"/>
      <c r="I2034" s="38"/>
      <c r="J2034" s="20"/>
      <c r="K2034" s="33"/>
      <c r="N2034" s="89"/>
      <c r="O2034" s="125" t="e">
        <f>ROUND(
 ((IF(OR(R2034="",R2034&lt;=0),20,R2034)/20)
  *(L2034/15))
 /(IFERROR(IF(H2034&gt;0,H2034,15),15)/15)
 *100,0)</f>
        <v>#REF!</v>
      </c>
      <c r="P2034" s="125" t="e">
        <f>ROUND(((R2034/20)*(L2034/15)*(S2034/15)*(1+W2034/200))/(H2034/15)*100,0)</f>
        <v>#REF!</v>
      </c>
      <c r="Q2034" s="147" t="e">
        <f>T20D35746[[#This Row],[スコア⑤]]/T20D35746[[#This Row],[スコア③]]</f>
        <v>#REF!</v>
      </c>
      <c r="R2034" s="76" t="e">
        <f>#REF!+#REF!</f>
        <v>#REF!</v>
      </c>
      <c r="W2034" s="109" t="e">
        <f>(T20D35746[[#This Row],[現金及び預金（億）]]-T20D35746[[#This Row],[負債（億）]])/T20D35746[[#This Row],[総資産]]*100</f>
        <v>#DIV/0!</v>
      </c>
    </row>
    <row r="2035" spans="3:23" x14ac:dyDescent="0.25">
      <c r="C2035" s="71" t="str">
        <f>IFERROR(_xll.RssMarket($A2035,"市場部名称"),"")</f>
        <v/>
      </c>
      <c r="D2035" s="55"/>
      <c r="E2035" s="55" t="str">
        <f>IFERROR(_xll.RssMarket($A2035,"前日比"),"")</f>
        <v/>
      </c>
      <c r="F2035" s="75" t="str">
        <f>IFERROR(_xll.RssMarket($A2035,"時価総額"),"")</f>
        <v/>
      </c>
      <c r="G2035" s="75" t="e">
        <f>T20D35746[[#This Row],[時価総額]]/T20D35746[[#This Row],[現在値]]</f>
        <v>#VALUE!</v>
      </c>
      <c r="H2035" s="20"/>
      <c r="I2035" s="38"/>
      <c r="J2035" s="20"/>
      <c r="K2035" s="33"/>
      <c r="N2035" s="89"/>
      <c r="O2035" s="125" t="e">
        <f>ROUND(
 ((IF(OR(R2035="",R2035&lt;=0),20,R2035)/20)
  *(L2035/15))
 /(IFERROR(IF(H2035&gt;0,H2035,15),15)/15)
 *100,0)</f>
        <v>#REF!</v>
      </c>
      <c r="P2035" s="125" t="e">
        <f>ROUND(((R2035/20)*(L2035/15)*(S2035/15)*(1+W2035/200))/(H2035/15)*100,0)</f>
        <v>#REF!</v>
      </c>
      <c r="Q2035" s="147" t="e">
        <f>T20D35746[[#This Row],[スコア⑤]]/T20D35746[[#This Row],[スコア③]]</f>
        <v>#REF!</v>
      </c>
      <c r="R2035" s="76" t="e">
        <f>#REF!+#REF!</f>
        <v>#REF!</v>
      </c>
      <c r="W2035" s="109" t="e">
        <f>(T20D35746[[#This Row],[現金及び預金（億）]]-T20D35746[[#This Row],[負債（億）]])/T20D35746[[#This Row],[総資産]]*100</f>
        <v>#DIV/0!</v>
      </c>
    </row>
    <row r="2036" spans="3:23" x14ac:dyDescent="0.25">
      <c r="C2036" s="71" t="str">
        <f>IFERROR(_xll.RssMarket($A2036,"市場部名称"),"")</f>
        <v/>
      </c>
      <c r="D2036" s="55"/>
      <c r="E2036" s="55" t="str">
        <f>IFERROR(_xll.RssMarket($A2036,"前日比"),"")</f>
        <v/>
      </c>
      <c r="F2036" s="75" t="str">
        <f>IFERROR(_xll.RssMarket($A2036,"時価総額"),"")</f>
        <v/>
      </c>
      <c r="G2036" s="75" t="e">
        <f>T20D35746[[#This Row],[時価総額]]/T20D35746[[#This Row],[現在値]]</f>
        <v>#VALUE!</v>
      </c>
      <c r="H2036" s="20"/>
      <c r="I2036" s="38"/>
      <c r="J2036" s="20"/>
      <c r="K2036" s="33"/>
      <c r="N2036" s="89"/>
      <c r="O2036" s="125" t="e">
        <f>ROUND(
 ((IF(OR(R2036="",R2036&lt;=0),20,R2036)/20)
  *(L2036/15))
 /(IFERROR(IF(H2036&gt;0,H2036,15),15)/15)
 *100,0)</f>
        <v>#REF!</v>
      </c>
      <c r="P2036" s="125" t="e">
        <f>ROUND(((R2036/20)*(L2036/15)*(S2036/15)*(1+W2036/200))/(H2036/15)*100,0)</f>
        <v>#REF!</v>
      </c>
      <c r="Q2036" s="147" t="e">
        <f>T20D35746[[#This Row],[スコア⑤]]/T20D35746[[#This Row],[スコア③]]</f>
        <v>#REF!</v>
      </c>
      <c r="R2036" s="76" t="e">
        <f>#REF!+#REF!</f>
        <v>#REF!</v>
      </c>
      <c r="W2036" s="109" t="e">
        <f>(T20D35746[[#This Row],[現金及び預金（億）]]-T20D35746[[#This Row],[負債（億）]])/T20D35746[[#This Row],[総資産]]*100</f>
        <v>#DIV/0!</v>
      </c>
    </row>
    <row r="2037" spans="3:23" x14ac:dyDescent="0.25">
      <c r="C2037" s="71" t="str">
        <f>IFERROR(_xll.RssMarket($A2037,"市場部名称"),"")</f>
        <v/>
      </c>
      <c r="D2037" s="55"/>
      <c r="E2037" s="55" t="str">
        <f>IFERROR(_xll.RssMarket($A2037,"前日比"),"")</f>
        <v/>
      </c>
      <c r="F2037" s="75" t="str">
        <f>IFERROR(_xll.RssMarket($A2037,"時価総額"),"")</f>
        <v/>
      </c>
      <c r="G2037" s="75" t="e">
        <f>T20D35746[[#This Row],[時価総額]]/T20D35746[[#This Row],[現在値]]</f>
        <v>#VALUE!</v>
      </c>
      <c r="H2037" s="20"/>
      <c r="I2037" s="38"/>
      <c r="J2037" s="20"/>
      <c r="K2037" s="33"/>
      <c r="N2037" s="89"/>
      <c r="O2037" s="125" t="e">
        <f>ROUND(
 ((IF(OR(R2037="",R2037&lt;=0),20,R2037)/20)
  *(L2037/15))
 /(IFERROR(IF(H2037&gt;0,H2037,15),15)/15)
 *100,0)</f>
        <v>#REF!</v>
      </c>
      <c r="P2037" s="125" t="e">
        <f>ROUND(((R2037/20)*(L2037/15)*(S2037/15)*(1+W2037/200))/(H2037/15)*100,0)</f>
        <v>#REF!</v>
      </c>
      <c r="Q2037" s="147" t="e">
        <f>T20D35746[[#This Row],[スコア⑤]]/T20D35746[[#This Row],[スコア③]]</f>
        <v>#REF!</v>
      </c>
      <c r="R2037" s="76" t="e">
        <f>#REF!+#REF!</f>
        <v>#REF!</v>
      </c>
      <c r="W2037" s="109" t="e">
        <f>(T20D35746[[#This Row],[現金及び預金（億）]]-T20D35746[[#This Row],[負債（億）]])/T20D35746[[#This Row],[総資産]]*100</f>
        <v>#DIV/0!</v>
      </c>
    </row>
    <row r="2038" spans="3:23" x14ac:dyDescent="0.25">
      <c r="C2038" s="71" t="str">
        <f>IFERROR(_xll.RssMarket($A2038,"市場部名称"),"")</f>
        <v/>
      </c>
      <c r="D2038" s="55"/>
      <c r="E2038" s="55" t="str">
        <f>IFERROR(_xll.RssMarket($A2038,"前日比"),"")</f>
        <v/>
      </c>
      <c r="F2038" s="75" t="str">
        <f>IFERROR(_xll.RssMarket($A2038,"時価総額"),"")</f>
        <v/>
      </c>
      <c r="G2038" s="75" t="e">
        <f>T20D35746[[#This Row],[時価総額]]/T20D35746[[#This Row],[現在値]]</f>
        <v>#VALUE!</v>
      </c>
      <c r="H2038" s="20"/>
      <c r="I2038" s="38"/>
      <c r="J2038" s="20"/>
      <c r="K2038" s="33"/>
      <c r="N2038" s="89"/>
      <c r="O2038" s="125" t="e">
        <f>ROUND(
 ((IF(OR(R2038="",R2038&lt;=0),20,R2038)/20)
  *(L2038/15))
 /(IFERROR(IF(H2038&gt;0,H2038,15),15)/15)
 *100,0)</f>
        <v>#REF!</v>
      </c>
      <c r="P2038" s="125" t="e">
        <f>ROUND(((R2038/20)*(L2038/15)*(S2038/15)*(1+W2038/200))/(H2038/15)*100,0)</f>
        <v>#REF!</v>
      </c>
      <c r="Q2038" s="147" t="e">
        <f>T20D35746[[#This Row],[スコア⑤]]/T20D35746[[#This Row],[スコア③]]</f>
        <v>#REF!</v>
      </c>
      <c r="R2038" s="76" t="e">
        <f>#REF!+#REF!</f>
        <v>#REF!</v>
      </c>
      <c r="W2038" s="109" t="e">
        <f>(T20D35746[[#This Row],[現金及び預金（億）]]-T20D35746[[#This Row],[負債（億）]])/T20D35746[[#This Row],[総資産]]*100</f>
        <v>#DIV/0!</v>
      </c>
    </row>
    <row r="2039" spans="3:23" x14ac:dyDescent="0.25">
      <c r="C2039" s="71" t="str">
        <f>IFERROR(_xll.RssMarket($A2039,"市場部名称"),"")</f>
        <v/>
      </c>
      <c r="D2039" s="55"/>
      <c r="E2039" s="55" t="str">
        <f>IFERROR(_xll.RssMarket($A2039,"前日比"),"")</f>
        <v/>
      </c>
      <c r="F2039" s="75" t="str">
        <f>IFERROR(_xll.RssMarket($A2039,"時価総額"),"")</f>
        <v/>
      </c>
      <c r="G2039" s="75" t="e">
        <f>T20D35746[[#This Row],[時価総額]]/T20D35746[[#This Row],[現在値]]</f>
        <v>#VALUE!</v>
      </c>
      <c r="H2039" s="20"/>
      <c r="I2039" s="38"/>
      <c r="J2039" s="20"/>
      <c r="K2039" s="33"/>
      <c r="N2039" s="89"/>
      <c r="O2039" s="125" t="e">
        <f>ROUND(
 ((IF(OR(R2039="",R2039&lt;=0),20,R2039)/20)
  *(L2039/15))
 /(IFERROR(IF(H2039&gt;0,H2039,15),15)/15)
 *100,0)</f>
        <v>#REF!</v>
      </c>
      <c r="P2039" s="125" t="e">
        <f>ROUND(((R2039/20)*(L2039/15)*(S2039/15)*(1+W2039/200))/(H2039/15)*100,0)</f>
        <v>#REF!</v>
      </c>
      <c r="Q2039" s="147" t="e">
        <f>T20D35746[[#This Row],[スコア⑤]]/T20D35746[[#This Row],[スコア③]]</f>
        <v>#REF!</v>
      </c>
      <c r="R2039" s="76" t="e">
        <f>#REF!+#REF!</f>
        <v>#REF!</v>
      </c>
      <c r="W2039" s="109" t="e">
        <f>(T20D35746[[#This Row],[現金及び預金（億）]]-T20D35746[[#This Row],[負債（億）]])/T20D35746[[#This Row],[総資産]]*100</f>
        <v>#DIV/0!</v>
      </c>
    </row>
    <row r="2040" spans="3:23" x14ac:dyDescent="0.25">
      <c r="C2040" s="71" t="str">
        <f>IFERROR(_xll.RssMarket($A2040,"市場部名称"),"")</f>
        <v/>
      </c>
      <c r="D2040" s="55"/>
      <c r="E2040" s="55" t="str">
        <f>IFERROR(_xll.RssMarket($A2040,"前日比"),"")</f>
        <v/>
      </c>
      <c r="F2040" s="75" t="str">
        <f>IFERROR(_xll.RssMarket($A2040,"時価総額"),"")</f>
        <v/>
      </c>
      <c r="G2040" s="75" t="e">
        <f>T20D35746[[#This Row],[時価総額]]/T20D35746[[#This Row],[現在値]]</f>
        <v>#VALUE!</v>
      </c>
      <c r="H2040" s="20"/>
      <c r="I2040" s="38"/>
      <c r="J2040" s="20"/>
      <c r="K2040" s="33"/>
      <c r="N2040" s="89"/>
      <c r="O2040" s="125" t="e">
        <f>ROUND(
 ((IF(OR(R2040="",R2040&lt;=0),20,R2040)/20)
  *(L2040/15))
 /(IFERROR(IF(H2040&gt;0,H2040,15),15)/15)
 *100,0)</f>
        <v>#REF!</v>
      </c>
      <c r="P2040" s="125" t="e">
        <f>ROUND(((R2040/20)*(L2040/15)*(S2040/15)*(1+W2040/200))/(H2040/15)*100,0)</f>
        <v>#REF!</v>
      </c>
      <c r="Q2040" s="147" t="e">
        <f>T20D35746[[#This Row],[スコア⑤]]/T20D35746[[#This Row],[スコア③]]</f>
        <v>#REF!</v>
      </c>
      <c r="R2040" s="76" t="e">
        <f>#REF!+#REF!</f>
        <v>#REF!</v>
      </c>
      <c r="W2040" s="109" t="e">
        <f>(T20D35746[[#This Row],[現金及び預金（億）]]-T20D35746[[#This Row],[負債（億）]])/T20D35746[[#This Row],[総資産]]*100</f>
        <v>#DIV/0!</v>
      </c>
    </row>
    <row r="2041" spans="3:23" x14ac:dyDescent="0.25">
      <c r="C2041" s="71" t="str">
        <f>IFERROR(_xll.RssMarket($A2041,"市場部名称"),"")</f>
        <v/>
      </c>
      <c r="D2041" s="55"/>
      <c r="E2041" s="55" t="str">
        <f>IFERROR(_xll.RssMarket($A2041,"前日比"),"")</f>
        <v/>
      </c>
      <c r="F2041" s="75" t="str">
        <f>IFERROR(_xll.RssMarket($A2041,"時価総額"),"")</f>
        <v/>
      </c>
      <c r="G2041" s="75" t="e">
        <f>T20D35746[[#This Row],[時価総額]]/T20D35746[[#This Row],[現在値]]</f>
        <v>#VALUE!</v>
      </c>
      <c r="H2041" s="20"/>
      <c r="I2041" s="38"/>
      <c r="J2041" s="20"/>
      <c r="K2041" s="33"/>
      <c r="N2041" s="89"/>
      <c r="O2041" s="125" t="e">
        <f>ROUND(
 ((IF(OR(R2041="",R2041&lt;=0),20,R2041)/20)
  *(L2041/15))
 /(IFERROR(IF(H2041&gt;0,H2041,15),15)/15)
 *100,0)</f>
        <v>#REF!</v>
      </c>
      <c r="P2041" s="125" t="e">
        <f>ROUND(((R2041/20)*(L2041/15)*(S2041/15)*(1+W2041/200))/(H2041/15)*100,0)</f>
        <v>#REF!</v>
      </c>
      <c r="Q2041" s="147" t="e">
        <f>T20D35746[[#This Row],[スコア⑤]]/T20D35746[[#This Row],[スコア③]]</f>
        <v>#REF!</v>
      </c>
      <c r="R2041" s="76" t="e">
        <f>#REF!+#REF!</f>
        <v>#REF!</v>
      </c>
      <c r="W2041" s="109" t="e">
        <f>(T20D35746[[#This Row],[現金及び預金（億）]]-T20D35746[[#This Row],[負債（億）]])/T20D35746[[#This Row],[総資産]]*100</f>
        <v>#DIV/0!</v>
      </c>
    </row>
    <row r="2042" spans="3:23" x14ac:dyDescent="0.25">
      <c r="C2042" s="71" t="str">
        <f>IFERROR(_xll.RssMarket($A2042,"市場部名称"),"")</f>
        <v/>
      </c>
      <c r="D2042" s="55"/>
      <c r="E2042" s="55" t="str">
        <f>IFERROR(_xll.RssMarket($A2042,"前日比"),"")</f>
        <v/>
      </c>
      <c r="F2042" s="75" t="str">
        <f>IFERROR(_xll.RssMarket($A2042,"時価総額"),"")</f>
        <v/>
      </c>
      <c r="G2042" s="75" t="e">
        <f>T20D35746[[#This Row],[時価総額]]/T20D35746[[#This Row],[現在値]]</f>
        <v>#VALUE!</v>
      </c>
      <c r="H2042" s="20"/>
      <c r="I2042" s="38"/>
      <c r="J2042" s="20"/>
      <c r="K2042" s="33"/>
      <c r="N2042" s="89"/>
      <c r="O2042" s="125" t="e">
        <f>ROUND(
 ((IF(OR(R2042="",R2042&lt;=0),20,R2042)/20)
  *(L2042/15))
 /(IFERROR(IF(H2042&gt;0,H2042,15),15)/15)
 *100,0)</f>
        <v>#REF!</v>
      </c>
      <c r="P2042" s="125" t="e">
        <f>ROUND(((R2042/20)*(L2042/15)*(S2042/15)*(1+W2042/200))/(H2042/15)*100,0)</f>
        <v>#REF!</v>
      </c>
      <c r="Q2042" s="147" t="e">
        <f>T20D35746[[#This Row],[スコア⑤]]/T20D35746[[#This Row],[スコア③]]</f>
        <v>#REF!</v>
      </c>
      <c r="R2042" s="76" t="e">
        <f>#REF!+#REF!</f>
        <v>#REF!</v>
      </c>
      <c r="W2042" s="109" t="e">
        <f>(T20D35746[[#This Row],[現金及び預金（億）]]-T20D35746[[#This Row],[負債（億）]])/T20D35746[[#This Row],[総資産]]*100</f>
        <v>#DIV/0!</v>
      </c>
    </row>
    <row r="2043" spans="3:23" x14ac:dyDescent="0.25">
      <c r="C2043" s="71" t="str">
        <f>IFERROR(_xll.RssMarket($A2043,"市場部名称"),"")</f>
        <v/>
      </c>
      <c r="D2043" s="55"/>
      <c r="E2043" s="55" t="str">
        <f>IFERROR(_xll.RssMarket($A2043,"前日比"),"")</f>
        <v/>
      </c>
      <c r="F2043" s="75" t="str">
        <f>IFERROR(_xll.RssMarket($A2043,"時価総額"),"")</f>
        <v/>
      </c>
      <c r="G2043" s="75" t="e">
        <f>T20D35746[[#This Row],[時価総額]]/T20D35746[[#This Row],[現在値]]</f>
        <v>#VALUE!</v>
      </c>
      <c r="H2043" s="20"/>
      <c r="I2043" s="38"/>
      <c r="J2043" s="20"/>
      <c r="K2043" s="33"/>
      <c r="N2043" s="89"/>
      <c r="O2043" s="125" t="e">
        <f>ROUND(
 ((IF(OR(R2043="",R2043&lt;=0),20,R2043)/20)
  *(L2043/15))
 /(IFERROR(IF(H2043&gt;0,H2043,15),15)/15)
 *100,0)</f>
        <v>#REF!</v>
      </c>
      <c r="P2043" s="125" t="e">
        <f>ROUND(((R2043/20)*(L2043/15)*(S2043/15)*(1+W2043/200))/(H2043/15)*100,0)</f>
        <v>#REF!</v>
      </c>
      <c r="Q2043" s="147" t="e">
        <f>T20D35746[[#This Row],[スコア⑤]]/T20D35746[[#This Row],[スコア③]]</f>
        <v>#REF!</v>
      </c>
      <c r="R2043" s="76" t="e">
        <f>#REF!+#REF!</f>
        <v>#REF!</v>
      </c>
      <c r="W2043" s="109" t="e">
        <f>(T20D35746[[#This Row],[現金及び預金（億）]]-T20D35746[[#This Row],[負債（億）]])/T20D35746[[#This Row],[総資産]]*100</f>
        <v>#DIV/0!</v>
      </c>
    </row>
    <row r="2044" spans="3:23" x14ac:dyDescent="0.25">
      <c r="C2044" s="71" t="str">
        <f>IFERROR(_xll.RssMarket($A2044,"市場部名称"),"")</f>
        <v/>
      </c>
      <c r="D2044" s="55"/>
      <c r="E2044" s="55" t="str">
        <f>IFERROR(_xll.RssMarket($A2044,"前日比"),"")</f>
        <v/>
      </c>
      <c r="F2044" s="75" t="str">
        <f>IFERROR(_xll.RssMarket($A2044,"時価総額"),"")</f>
        <v/>
      </c>
      <c r="G2044" s="75" t="e">
        <f>T20D35746[[#This Row],[時価総額]]/T20D35746[[#This Row],[現在値]]</f>
        <v>#VALUE!</v>
      </c>
      <c r="H2044" s="20"/>
      <c r="I2044" s="38"/>
      <c r="J2044" s="20"/>
      <c r="K2044" s="33"/>
      <c r="N2044" s="89"/>
      <c r="O2044" s="125" t="e">
        <f>ROUND(
 ((IF(OR(R2044="",R2044&lt;=0),20,R2044)/20)
  *(L2044/15))
 /(IFERROR(IF(H2044&gt;0,H2044,15),15)/15)
 *100,0)</f>
        <v>#REF!</v>
      </c>
      <c r="P2044" s="125" t="e">
        <f>ROUND(((R2044/20)*(L2044/15)*(S2044/15)*(1+W2044/200))/(H2044/15)*100,0)</f>
        <v>#REF!</v>
      </c>
      <c r="Q2044" s="147" t="e">
        <f>T20D35746[[#This Row],[スコア⑤]]/T20D35746[[#This Row],[スコア③]]</f>
        <v>#REF!</v>
      </c>
      <c r="R2044" s="76" t="e">
        <f>#REF!+#REF!</f>
        <v>#REF!</v>
      </c>
      <c r="W2044" s="109" t="e">
        <f>(T20D35746[[#This Row],[現金及び預金（億）]]-T20D35746[[#This Row],[負債（億）]])/T20D35746[[#This Row],[総資産]]*100</f>
        <v>#DIV/0!</v>
      </c>
    </row>
    <row r="2045" spans="3:23" x14ac:dyDescent="0.25">
      <c r="C2045" s="71" t="str">
        <f>IFERROR(_xll.RssMarket($A2045,"市場部名称"),"")</f>
        <v/>
      </c>
      <c r="D2045" s="55"/>
      <c r="E2045" s="55" t="str">
        <f>IFERROR(_xll.RssMarket($A2045,"前日比"),"")</f>
        <v/>
      </c>
      <c r="F2045" s="75" t="str">
        <f>IFERROR(_xll.RssMarket($A2045,"時価総額"),"")</f>
        <v/>
      </c>
      <c r="G2045" s="75" t="e">
        <f>T20D35746[[#This Row],[時価総額]]/T20D35746[[#This Row],[現在値]]</f>
        <v>#VALUE!</v>
      </c>
      <c r="H2045" s="20"/>
      <c r="I2045" s="38"/>
      <c r="J2045" s="20"/>
      <c r="K2045" s="33"/>
      <c r="N2045" s="89"/>
      <c r="O2045" s="125" t="e">
        <f>ROUND(
 ((IF(OR(R2045="",R2045&lt;=0),20,R2045)/20)
  *(L2045/15))
 /(IFERROR(IF(H2045&gt;0,H2045,15),15)/15)
 *100,0)</f>
        <v>#REF!</v>
      </c>
      <c r="P2045" s="125" t="e">
        <f>ROUND(((R2045/20)*(L2045/15)*(S2045/15)*(1+W2045/200))/(H2045/15)*100,0)</f>
        <v>#REF!</v>
      </c>
      <c r="Q2045" s="147" t="e">
        <f>T20D35746[[#This Row],[スコア⑤]]/T20D35746[[#This Row],[スコア③]]</f>
        <v>#REF!</v>
      </c>
      <c r="R2045" s="76" t="e">
        <f>#REF!+#REF!</f>
        <v>#REF!</v>
      </c>
      <c r="W2045" s="109" t="e">
        <f>(T20D35746[[#This Row],[現金及び預金（億）]]-T20D35746[[#This Row],[負債（億）]])/T20D35746[[#This Row],[総資産]]*100</f>
        <v>#DIV/0!</v>
      </c>
    </row>
    <row r="2046" spans="3:23" x14ac:dyDescent="0.25">
      <c r="C2046" s="71" t="str">
        <f>IFERROR(_xll.RssMarket($A2046,"市場部名称"),"")</f>
        <v/>
      </c>
      <c r="D2046" s="55"/>
      <c r="E2046" s="55" t="str">
        <f>IFERROR(_xll.RssMarket($A2046,"前日比"),"")</f>
        <v/>
      </c>
      <c r="F2046" s="75" t="str">
        <f>IFERROR(_xll.RssMarket($A2046,"時価総額"),"")</f>
        <v/>
      </c>
      <c r="G2046" s="75" t="e">
        <f>T20D35746[[#This Row],[時価総額]]/T20D35746[[#This Row],[現在値]]</f>
        <v>#VALUE!</v>
      </c>
      <c r="H2046" s="20"/>
      <c r="I2046" s="38"/>
      <c r="J2046" s="20"/>
      <c r="K2046" s="33"/>
      <c r="N2046" s="89"/>
      <c r="O2046" s="125" t="e">
        <f>ROUND(
 ((IF(OR(R2046="",R2046&lt;=0),20,R2046)/20)
  *(L2046/15))
 /(IFERROR(IF(H2046&gt;0,H2046,15),15)/15)
 *100,0)</f>
        <v>#REF!</v>
      </c>
      <c r="P2046" s="125" t="e">
        <f>ROUND(((R2046/20)*(L2046/15)*(S2046/15)*(1+W2046/200))/(H2046/15)*100,0)</f>
        <v>#REF!</v>
      </c>
      <c r="Q2046" s="147" t="e">
        <f>T20D35746[[#This Row],[スコア⑤]]/T20D35746[[#This Row],[スコア③]]</f>
        <v>#REF!</v>
      </c>
      <c r="R2046" s="76" t="e">
        <f>#REF!+#REF!</f>
        <v>#REF!</v>
      </c>
      <c r="W2046" s="109" t="e">
        <f>(T20D35746[[#This Row],[現金及び預金（億）]]-T20D35746[[#This Row],[負債（億）]])/T20D35746[[#This Row],[総資産]]*100</f>
        <v>#DIV/0!</v>
      </c>
    </row>
    <row r="2047" spans="3:23" x14ac:dyDescent="0.25">
      <c r="C2047" s="71" t="str">
        <f>IFERROR(_xll.RssMarket($A2047,"市場部名称"),"")</f>
        <v/>
      </c>
      <c r="D2047" s="55"/>
      <c r="E2047" s="55" t="str">
        <f>IFERROR(_xll.RssMarket($A2047,"前日比"),"")</f>
        <v/>
      </c>
      <c r="F2047" s="75" t="str">
        <f>IFERROR(_xll.RssMarket($A2047,"時価総額"),"")</f>
        <v/>
      </c>
      <c r="G2047" s="75" t="e">
        <f>T20D35746[[#This Row],[時価総額]]/T20D35746[[#This Row],[現在値]]</f>
        <v>#VALUE!</v>
      </c>
      <c r="H2047" s="20"/>
      <c r="I2047" s="38"/>
      <c r="J2047" s="20"/>
      <c r="K2047" s="33"/>
      <c r="N2047" s="89"/>
      <c r="O2047" s="125" t="e">
        <f>ROUND(
 ((IF(OR(R2047="",R2047&lt;=0),20,R2047)/20)
  *(L2047/15))
 /(IFERROR(IF(H2047&gt;0,H2047,15),15)/15)
 *100,0)</f>
        <v>#REF!</v>
      </c>
      <c r="P2047" s="125" t="e">
        <f>ROUND(((R2047/20)*(L2047/15)*(S2047/15)*(1+W2047/200))/(H2047/15)*100,0)</f>
        <v>#REF!</v>
      </c>
      <c r="Q2047" s="147" t="e">
        <f>T20D35746[[#This Row],[スコア⑤]]/T20D35746[[#This Row],[スコア③]]</f>
        <v>#REF!</v>
      </c>
      <c r="R2047" s="76" t="e">
        <f>#REF!+#REF!</f>
        <v>#REF!</v>
      </c>
      <c r="W2047" s="109" t="e">
        <f>(T20D35746[[#This Row],[現金及び預金（億）]]-T20D35746[[#This Row],[負債（億）]])/T20D35746[[#This Row],[総資産]]*100</f>
        <v>#DIV/0!</v>
      </c>
    </row>
    <row r="2048" spans="3:23" x14ac:dyDescent="0.25">
      <c r="C2048" s="71" t="str">
        <f>IFERROR(_xll.RssMarket($A2048,"市場部名称"),"")</f>
        <v/>
      </c>
      <c r="D2048" s="55"/>
      <c r="E2048" s="55" t="str">
        <f>IFERROR(_xll.RssMarket($A2048,"前日比"),"")</f>
        <v/>
      </c>
      <c r="F2048" s="75" t="str">
        <f>IFERROR(_xll.RssMarket($A2048,"時価総額"),"")</f>
        <v/>
      </c>
      <c r="G2048" s="75" t="e">
        <f>T20D35746[[#This Row],[時価総額]]/T20D35746[[#This Row],[現在値]]</f>
        <v>#VALUE!</v>
      </c>
      <c r="H2048" s="20"/>
      <c r="I2048" s="38"/>
      <c r="J2048" s="20"/>
      <c r="K2048" s="33"/>
      <c r="N2048" s="89"/>
      <c r="O2048" s="125" t="e">
        <f>ROUND(
 ((IF(OR(R2048="",R2048&lt;=0),20,R2048)/20)
  *(L2048/15))
 /(IFERROR(IF(H2048&gt;0,H2048,15),15)/15)
 *100,0)</f>
        <v>#REF!</v>
      </c>
      <c r="P2048" s="125" t="e">
        <f>ROUND(((R2048/20)*(L2048/15)*(S2048/15)*(1+W2048/200))/(H2048/15)*100,0)</f>
        <v>#REF!</v>
      </c>
      <c r="Q2048" s="147" t="e">
        <f>T20D35746[[#This Row],[スコア⑤]]/T20D35746[[#This Row],[スコア③]]</f>
        <v>#REF!</v>
      </c>
      <c r="R2048" s="76" t="e">
        <f>#REF!+#REF!</f>
        <v>#REF!</v>
      </c>
      <c r="W2048" s="109" t="e">
        <f>(T20D35746[[#This Row],[現金及び預金（億）]]-T20D35746[[#This Row],[負債（億）]])/T20D35746[[#This Row],[総資産]]*100</f>
        <v>#DIV/0!</v>
      </c>
    </row>
    <row r="2049" spans="3:23" x14ac:dyDescent="0.25">
      <c r="C2049" s="71" t="str">
        <f>IFERROR(_xll.RssMarket($A2049,"市場部名称"),"")</f>
        <v/>
      </c>
      <c r="D2049" s="55"/>
      <c r="E2049" s="55" t="str">
        <f>IFERROR(_xll.RssMarket($A2049,"前日比"),"")</f>
        <v/>
      </c>
      <c r="F2049" s="75" t="str">
        <f>IFERROR(_xll.RssMarket($A2049,"時価総額"),"")</f>
        <v/>
      </c>
      <c r="G2049" s="75" t="e">
        <f>T20D35746[[#This Row],[時価総額]]/T20D35746[[#This Row],[現在値]]</f>
        <v>#VALUE!</v>
      </c>
      <c r="H2049" s="20"/>
      <c r="I2049" s="38"/>
      <c r="J2049" s="20"/>
      <c r="K2049" s="33"/>
      <c r="N2049" s="89"/>
      <c r="O2049" s="125" t="e">
        <f>ROUND(
 ((IF(OR(R2049="",R2049&lt;=0),20,R2049)/20)
  *(L2049/15))
 /(IFERROR(IF(H2049&gt;0,H2049,15),15)/15)
 *100,0)</f>
        <v>#REF!</v>
      </c>
      <c r="P2049" s="125" t="e">
        <f>ROUND(((R2049/20)*(L2049/15)*(S2049/15)*(1+W2049/200))/(H2049/15)*100,0)</f>
        <v>#REF!</v>
      </c>
      <c r="Q2049" s="147" t="e">
        <f>T20D35746[[#This Row],[スコア⑤]]/T20D35746[[#This Row],[スコア③]]</f>
        <v>#REF!</v>
      </c>
      <c r="R2049" s="76" t="e">
        <f>#REF!+#REF!</f>
        <v>#REF!</v>
      </c>
      <c r="W2049" s="109" t="e">
        <f>(T20D35746[[#This Row],[現金及び預金（億）]]-T20D35746[[#This Row],[負債（億）]])/T20D35746[[#This Row],[総資産]]*100</f>
        <v>#DIV/0!</v>
      </c>
    </row>
    <row r="2050" spans="3:23" x14ac:dyDescent="0.25">
      <c r="C2050" s="71" t="str">
        <f>IFERROR(_xll.RssMarket($A2050,"市場部名称"),"")</f>
        <v/>
      </c>
      <c r="D2050" s="55"/>
      <c r="E2050" s="55" t="str">
        <f>IFERROR(_xll.RssMarket($A2050,"前日比"),"")</f>
        <v/>
      </c>
      <c r="F2050" s="75" t="str">
        <f>IFERROR(_xll.RssMarket($A2050,"時価総額"),"")</f>
        <v/>
      </c>
      <c r="G2050" s="75" t="e">
        <f>T20D35746[[#This Row],[時価総額]]/T20D35746[[#This Row],[現在値]]</f>
        <v>#VALUE!</v>
      </c>
      <c r="H2050" s="20"/>
      <c r="I2050" s="38"/>
      <c r="J2050" s="20"/>
      <c r="K2050" s="33"/>
      <c r="N2050" s="89"/>
      <c r="O2050" s="125" t="e">
        <f>ROUND(
 ((IF(OR(R2050="",R2050&lt;=0),20,R2050)/20)
  *(L2050/15))
 /(IFERROR(IF(H2050&gt;0,H2050,15),15)/15)
 *100,0)</f>
        <v>#REF!</v>
      </c>
      <c r="P2050" s="125" t="e">
        <f>ROUND(((R2050/20)*(L2050/15)*(S2050/15)*(1+W2050/200))/(H2050/15)*100,0)</f>
        <v>#REF!</v>
      </c>
      <c r="Q2050" s="147" t="e">
        <f>T20D35746[[#This Row],[スコア⑤]]/T20D35746[[#This Row],[スコア③]]</f>
        <v>#REF!</v>
      </c>
      <c r="R2050" s="76" t="e">
        <f>#REF!+#REF!</f>
        <v>#REF!</v>
      </c>
      <c r="W2050" s="109" t="e">
        <f>(T20D35746[[#This Row],[現金及び預金（億）]]-T20D35746[[#This Row],[負債（億）]])/T20D35746[[#This Row],[総資産]]*100</f>
        <v>#DIV/0!</v>
      </c>
    </row>
    <row r="2051" spans="3:23" x14ac:dyDescent="0.25">
      <c r="C2051" s="71" t="str">
        <f>IFERROR(_xll.RssMarket($A2051,"市場部名称"),"")</f>
        <v/>
      </c>
      <c r="D2051" s="55"/>
      <c r="E2051" s="55" t="str">
        <f>IFERROR(_xll.RssMarket($A2051,"前日比"),"")</f>
        <v/>
      </c>
      <c r="F2051" s="75" t="str">
        <f>IFERROR(_xll.RssMarket($A2051,"時価総額"),"")</f>
        <v/>
      </c>
      <c r="G2051" s="75" t="e">
        <f>T20D35746[[#This Row],[時価総額]]/T20D35746[[#This Row],[現在値]]</f>
        <v>#VALUE!</v>
      </c>
      <c r="H2051" s="20"/>
      <c r="I2051" s="38"/>
      <c r="J2051" s="20"/>
      <c r="K2051" s="33"/>
      <c r="N2051" s="89"/>
      <c r="O2051" s="125" t="e">
        <f>ROUND(
 ((IF(OR(R2051="",R2051&lt;=0),20,R2051)/20)
  *(L2051/15))
 /(IFERROR(IF(H2051&gt;0,H2051,15),15)/15)
 *100,0)</f>
        <v>#REF!</v>
      </c>
      <c r="P2051" s="125" t="e">
        <f>ROUND(((R2051/20)*(L2051/15)*(S2051/15)*(1+W2051/200))/(H2051/15)*100,0)</f>
        <v>#REF!</v>
      </c>
      <c r="Q2051" s="147" t="e">
        <f>T20D35746[[#This Row],[スコア⑤]]/T20D35746[[#This Row],[スコア③]]</f>
        <v>#REF!</v>
      </c>
      <c r="R2051" s="76" t="e">
        <f>#REF!+#REF!</f>
        <v>#REF!</v>
      </c>
      <c r="W2051" s="109" t="e">
        <f>(T20D35746[[#This Row],[現金及び預金（億）]]-T20D35746[[#This Row],[負債（億）]])/T20D35746[[#This Row],[総資産]]*100</f>
        <v>#DIV/0!</v>
      </c>
    </row>
    <row r="2052" spans="3:23" x14ac:dyDescent="0.25">
      <c r="C2052" s="71" t="str">
        <f>IFERROR(_xll.RssMarket($A2052,"市場部名称"),"")</f>
        <v/>
      </c>
      <c r="D2052" s="55"/>
      <c r="E2052" s="55" t="str">
        <f>IFERROR(_xll.RssMarket($A2052,"前日比"),"")</f>
        <v/>
      </c>
      <c r="F2052" s="75" t="str">
        <f>IFERROR(_xll.RssMarket($A2052,"時価総額"),"")</f>
        <v/>
      </c>
      <c r="G2052" s="75" t="e">
        <f>T20D35746[[#This Row],[時価総額]]/T20D35746[[#This Row],[現在値]]</f>
        <v>#VALUE!</v>
      </c>
      <c r="H2052" s="20"/>
      <c r="I2052" s="38"/>
      <c r="J2052" s="20"/>
      <c r="K2052" s="33"/>
      <c r="N2052" s="89"/>
      <c r="O2052" s="125" t="e">
        <f>ROUND(
 ((IF(OR(R2052="",R2052&lt;=0),20,R2052)/20)
  *(L2052/15))
 /(IFERROR(IF(H2052&gt;0,H2052,15),15)/15)
 *100,0)</f>
        <v>#REF!</v>
      </c>
      <c r="P2052" s="125" t="e">
        <f>ROUND(((R2052/20)*(L2052/15)*(S2052/15)*(1+W2052/200))/(H2052/15)*100,0)</f>
        <v>#REF!</v>
      </c>
      <c r="Q2052" s="147" t="e">
        <f>T20D35746[[#This Row],[スコア⑤]]/T20D35746[[#This Row],[スコア③]]</f>
        <v>#REF!</v>
      </c>
      <c r="R2052" s="76" t="e">
        <f>#REF!+#REF!</f>
        <v>#REF!</v>
      </c>
      <c r="W2052" s="109" t="e">
        <f>(T20D35746[[#This Row],[現金及び預金（億）]]-T20D35746[[#This Row],[負債（億）]])/T20D35746[[#This Row],[総資産]]*100</f>
        <v>#DIV/0!</v>
      </c>
    </row>
    <row r="2053" spans="3:23" x14ac:dyDescent="0.25">
      <c r="C2053" s="71" t="str">
        <f>IFERROR(_xll.RssMarket($A2053,"市場部名称"),"")</f>
        <v/>
      </c>
      <c r="D2053" s="55"/>
      <c r="E2053" s="55" t="str">
        <f>IFERROR(_xll.RssMarket($A2053,"前日比"),"")</f>
        <v/>
      </c>
      <c r="F2053" s="75" t="str">
        <f>IFERROR(_xll.RssMarket($A2053,"時価総額"),"")</f>
        <v/>
      </c>
      <c r="G2053" s="75" t="e">
        <f>T20D35746[[#This Row],[時価総額]]/T20D35746[[#This Row],[現在値]]</f>
        <v>#VALUE!</v>
      </c>
      <c r="H2053" s="20"/>
      <c r="I2053" s="38"/>
      <c r="J2053" s="20"/>
      <c r="K2053" s="33"/>
      <c r="N2053" s="89"/>
      <c r="O2053" s="125" t="e">
        <f>ROUND(
 ((IF(OR(R2053="",R2053&lt;=0),20,R2053)/20)
  *(L2053/15))
 /(IFERROR(IF(H2053&gt;0,H2053,15),15)/15)
 *100,0)</f>
        <v>#REF!</v>
      </c>
      <c r="P2053" s="125" t="e">
        <f>ROUND(((R2053/20)*(L2053/15)*(S2053/15)*(1+W2053/200))/(H2053/15)*100,0)</f>
        <v>#REF!</v>
      </c>
      <c r="Q2053" s="147" t="e">
        <f>T20D35746[[#This Row],[スコア⑤]]/T20D35746[[#This Row],[スコア③]]</f>
        <v>#REF!</v>
      </c>
      <c r="R2053" s="76" t="e">
        <f>#REF!+#REF!</f>
        <v>#REF!</v>
      </c>
      <c r="W2053" s="109" t="e">
        <f>(T20D35746[[#This Row],[現金及び預金（億）]]-T20D35746[[#This Row],[負債（億）]])/T20D35746[[#This Row],[総資産]]*100</f>
        <v>#DIV/0!</v>
      </c>
    </row>
    <row r="2054" spans="3:23" x14ac:dyDescent="0.25">
      <c r="C2054" s="71" t="str">
        <f>IFERROR(_xll.RssMarket($A2054,"市場部名称"),"")</f>
        <v/>
      </c>
      <c r="D2054" s="55"/>
      <c r="E2054" s="55" t="str">
        <f>IFERROR(_xll.RssMarket($A2054,"前日比"),"")</f>
        <v/>
      </c>
      <c r="F2054" s="75" t="str">
        <f>IFERROR(_xll.RssMarket($A2054,"時価総額"),"")</f>
        <v/>
      </c>
      <c r="G2054" s="75" t="e">
        <f>T20D35746[[#This Row],[時価総額]]/T20D35746[[#This Row],[現在値]]</f>
        <v>#VALUE!</v>
      </c>
      <c r="H2054" s="20"/>
      <c r="I2054" s="38"/>
      <c r="J2054" s="20"/>
      <c r="K2054" s="33"/>
      <c r="N2054" s="89"/>
      <c r="O2054" s="125" t="e">
        <f>ROUND(
 ((IF(OR(R2054="",R2054&lt;=0),20,R2054)/20)
  *(L2054/15))
 /(IFERROR(IF(H2054&gt;0,H2054,15),15)/15)
 *100,0)</f>
        <v>#REF!</v>
      </c>
      <c r="P2054" s="125" t="e">
        <f>ROUND(((R2054/20)*(L2054/15)*(S2054/15)*(1+W2054/200))/(H2054/15)*100,0)</f>
        <v>#REF!</v>
      </c>
      <c r="Q2054" s="147" t="e">
        <f>T20D35746[[#This Row],[スコア⑤]]/T20D35746[[#This Row],[スコア③]]</f>
        <v>#REF!</v>
      </c>
      <c r="R2054" s="76" t="e">
        <f>#REF!+#REF!</f>
        <v>#REF!</v>
      </c>
      <c r="W2054" s="109" t="e">
        <f>(T20D35746[[#This Row],[現金及び預金（億）]]-T20D35746[[#This Row],[負債（億）]])/T20D35746[[#This Row],[総資産]]*100</f>
        <v>#DIV/0!</v>
      </c>
    </row>
    <row r="2055" spans="3:23" x14ac:dyDescent="0.25">
      <c r="C2055" s="71" t="str">
        <f>IFERROR(_xll.RssMarket($A2055,"市場部名称"),"")</f>
        <v/>
      </c>
      <c r="D2055" s="55"/>
      <c r="E2055" s="55" t="str">
        <f>IFERROR(_xll.RssMarket($A2055,"前日比"),"")</f>
        <v/>
      </c>
      <c r="F2055" s="75" t="str">
        <f>IFERROR(_xll.RssMarket($A2055,"時価総額"),"")</f>
        <v/>
      </c>
      <c r="G2055" s="75" t="e">
        <f>T20D35746[[#This Row],[時価総額]]/T20D35746[[#This Row],[現在値]]</f>
        <v>#VALUE!</v>
      </c>
      <c r="H2055" s="20"/>
      <c r="I2055" s="38"/>
      <c r="J2055" s="20"/>
      <c r="K2055" s="33"/>
      <c r="N2055" s="89"/>
      <c r="O2055" s="125" t="e">
        <f>ROUND(
 ((IF(OR(R2055="",R2055&lt;=0),20,R2055)/20)
  *(L2055/15))
 /(IFERROR(IF(H2055&gt;0,H2055,15),15)/15)
 *100,0)</f>
        <v>#REF!</v>
      </c>
      <c r="P2055" s="125" t="e">
        <f>ROUND(((R2055/20)*(L2055/15)*(S2055/15)*(1+W2055/200))/(H2055/15)*100,0)</f>
        <v>#REF!</v>
      </c>
      <c r="Q2055" s="147" t="e">
        <f>T20D35746[[#This Row],[スコア⑤]]/T20D35746[[#This Row],[スコア③]]</f>
        <v>#REF!</v>
      </c>
      <c r="R2055" s="76" t="e">
        <f>#REF!+#REF!</f>
        <v>#REF!</v>
      </c>
      <c r="W2055" s="109" t="e">
        <f>(T20D35746[[#This Row],[現金及び預金（億）]]-T20D35746[[#This Row],[負債（億）]])/T20D35746[[#This Row],[総資産]]*100</f>
        <v>#DIV/0!</v>
      </c>
    </row>
    <row r="2056" spans="3:23" x14ac:dyDescent="0.25">
      <c r="C2056" s="71" t="str">
        <f>IFERROR(_xll.RssMarket($A2056,"市場部名称"),"")</f>
        <v/>
      </c>
      <c r="D2056" s="55"/>
      <c r="E2056" s="55" t="str">
        <f>IFERROR(_xll.RssMarket($A2056,"前日比"),"")</f>
        <v/>
      </c>
      <c r="F2056" s="75" t="str">
        <f>IFERROR(_xll.RssMarket($A2056,"時価総額"),"")</f>
        <v/>
      </c>
      <c r="G2056" s="75" t="e">
        <f>T20D35746[[#This Row],[時価総額]]/T20D35746[[#This Row],[現在値]]</f>
        <v>#VALUE!</v>
      </c>
      <c r="H2056" s="20"/>
      <c r="I2056" s="38"/>
      <c r="J2056" s="20"/>
      <c r="K2056" s="33"/>
      <c r="N2056" s="89"/>
      <c r="O2056" s="125" t="e">
        <f>ROUND(
 ((IF(OR(R2056="",R2056&lt;=0),20,R2056)/20)
  *(L2056/15))
 /(IFERROR(IF(H2056&gt;0,H2056,15),15)/15)
 *100,0)</f>
        <v>#REF!</v>
      </c>
      <c r="P2056" s="125" t="e">
        <f>ROUND(((R2056/20)*(L2056/15)*(S2056/15)*(1+W2056/200))/(H2056/15)*100,0)</f>
        <v>#REF!</v>
      </c>
      <c r="Q2056" s="147" t="e">
        <f>T20D35746[[#This Row],[スコア⑤]]/T20D35746[[#This Row],[スコア③]]</f>
        <v>#REF!</v>
      </c>
      <c r="R2056" s="76" t="e">
        <f>#REF!+#REF!</f>
        <v>#REF!</v>
      </c>
      <c r="W2056" s="109" t="e">
        <f>(T20D35746[[#This Row],[現金及び預金（億）]]-T20D35746[[#This Row],[負債（億）]])/T20D35746[[#This Row],[総資産]]*100</f>
        <v>#DIV/0!</v>
      </c>
    </row>
    <row r="2057" spans="3:23" x14ac:dyDescent="0.25">
      <c r="C2057" s="71" t="str">
        <f>IFERROR(_xll.RssMarket($A2057,"市場部名称"),"")</f>
        <v/>
      </c>
      <c r="D2057" s="55"/>
      <c r="E2057" s="55" t="str">
        <f>IFERROR(_xll.RssMarket($A2057,"前日比"),"")</f>
        <v/>
      </c>
      <c r="F2057" s="75" t="str">
        <f>IFERROR(_xll.RssMarket($A2057,"時価総額"),"")</f>
        <v/>
      </c>
      <c r="G2057" s="75" t="e">
        <f>T20D35746[[#This Row],[時価総額]]/T20D35746[[#This Row],[現在値]]</f>
        <v>#VALUE!</v>
      </c>
      <c r="H2057" s="20"/>
      <c r="I2057" s="38"/>
      <c r="J2057" s="20"/>
      <c r="K2057" s="33"/>
      <c r="N2057" s="89"/>
      <c r="O2057" s="125" t="e">
        <f>ROUND(
 ((IF(OR(R2057="",R2057&lt;=0),20,R2057)/20)
  *(L2057/15))
 /(IFERROR(IF(H2057&gt;0,H2057,15),15)/15)
 *100,0)</f>
        <v>#REF!</v>
      </c>
      <c r="P2057" s="125" t="e">
        <f>ROUND(((R2057/20)*(L2057/15)*(S2057/15)*(1+W2057/200))/(H2057/15)*100,0)</f>
        <v>#REF!</v>
      </c>
      <c r="Q2057" s="147" t="e">
        <f>T20D35746[[#This Row],[スコア⑤]]/T20D35746[[#This Row],[スコア③]]</f>
        <v>#REF!</v>
      </c>
      <c r="R2057" s="76" t="e">
        <f>#REF!+#REF!</f>
        <v>#REF!</v>
      </c>
      <c r="W2057" s="109" t="e">
        <f>(T20D35746[[#This Row],[現金及び預金（億）]]-T20D35746[[#This Row],[負債（億）]])/T20D35746[[#This Row],[総資産]]*100</f>
        <v>#DIV/0!</v>
      </c>
    </row>
    <row r="2058" spans="3:23" x14ac:dyDescent="0.25">
      <c r="C2058" s="71" t="str">
        <f>IFERROR(_xll.RssMarket($A2058,"市場部名称"),"")</f>
        <v/>
      </c>
      <c r="D2058" s="55"/>
      <c r="E2058" s="55" t="str">
        <f>IFERROR(_xll.RssMarket($A2058,"前日比"),"")</f>
        <v/>
      </c>
      <c r="F2058" s="75" t="str">
        <f>IFERROR(_xll.RssMarket($A2058,"時価総額"),"")</f>
        <v/>
      </c>
      <c r="G2058" s="75" t="e">
        <f>T20D35746[[#This Row],[時価総額]]/T20D35746[[#This Row],[現在値]]</f>
        <v>#VALUE!</v>
      </c>
      <c r="H2058" s="20"/>
      <c r="I2058" s="38"/>
      <c r="J2058" s="20"/>
      <c r="K2058" s="33"/>
      <c r="N2058" s="89"/>
      <c r="O2058" s="125" t="e">
        <f>ROUND(
 ((IF(OR(R2058="",R2058&lt;=0),20,R2058)/20)
  *(L2058/15))
 /(IFERROR(IF(H2058&gt;0,H2058,15),15)/15)
 *100,0)</f>
        <v>#REF!</v>
      </c>
      <c r="P2058" s="125" t="e">
        <f>ROUND(((R2058/20)*(L2058/15)*(S2058/15)*(1+W2058/200))/(H2058/15)*100,0)</f>
        <v>#REF!</v>
      </c>
      <c r="Q2058" s="147" t="e">
        <f>T20D35746[[#This Row],[スコア⑤]]/T20D35746[[#This Row],[スコア③]]</f>
        <v>#REF!</v>
      </c>
      <c r="R2058" s="76" t="e">
        <f>#REF!+#REF!</f>
        <v>#REF!</v>
      </c>
      <c r="W2058" s="109" t="e">
        <f>(T20D35746[[#This Row],[現金及び預金（億）]]-T20D35746[[#This Row],[負債（億）]])/T20D35746[[#This Row],[総資産]]*100</f>
        <v>#DIV/0!</v>
      </c>
    </row>
    <row r="2059" spans="3:23" x14ac:dyDescent="0.25">
      <c r="C2059" s="71" t="str">
        <f>IFERROR(_xll.RssMarket($A2059,"市場部名称"),"")</f>
        <v/>
      </c>
      <c r="D2059" s="55"/>
      <c r="E2059" s="55" t="str">
        <f>IFERROR(_xll.RssMarket($A2059,"前日比"),"")</f>
        <v/>
      </c>
      <c r="F2059" s="75" t="str">
        <f>IFERROR(_xll.RssMarket($A2059,"時価総額"),"")</f>
        <v/>
      </c>
      <c r="G2059" s="75" t="e">
        <f>T20D35746[[#This Row],[時価総額]]/T20D35746[[#This Row],[現在値]]</f>
        <v>#VALUE!</v>
      </c>
      <c r="H2059" s="20"/>
      <c r="I2059" s="38"/>
      <c r="J2059" s="20"/>
      <c r="K2059" s="33"/>
      <c r="N2059" s="89"/>
      <c r="O2059" s="125" t="e">
        <f>ROUND(
 ((IF(OR(R2059="",R2059&lt;=0),20,R2059)/20)
  *(L2059/15))
 /(IFERROR(IF(H2059&gt;0,H2059,15),15)/15)
 *100,0)</f>
        <v>#REF!</v>
      </c>
      <c r="P2059" s="125" t="e">
        <f>ROUND(((R2059/20)*(L2059/15)*(S2059/15)*(1+W2059/200))/(H2059/15)*100,0)</f>
        <v>#REF!</v>
      </c>
      <c r="Q2059" s="147" t="e">
        <f>T20D35746[[#This Row],[スコア⑤]]/T20D35746[[#This Row],[スコア③]]</f>
        <v>#REF!</v>
      </c>
      <c r="R2059" s="76" t="e">
        <f>#REF!+#REF!</f>
        <v>#REF!</v>
      </c>
      <c r="W2059" s="109" t="e">
        <f>(T20D35746[[#This Row],[現金及び預金（億）]]-T20D35746[[#This Row],[負債（億）]])/T20D35746[[#This Row],[総資産]]*100</f>
        <v>#DIV/0!</v>
      </c>
    </row>
    <row r="2060" spans="3:23" x14ac:dyDescent="0.25">
      <c r="C2060" s="71" t="str">
        <f>IFERROR(_xll.RssMarket($A2060,"市場部名称"),"")</f>
        <v/>
      </c>
      <c r="D2060" s="55"/>
      <c r="E2060" s="55" t="str">
        <f>IFERROR(_xll.RssMarket($A2060,"前日比"),"")</f>
        <v/>
      </c>
      <c r="F2060" s="75" t="str">
        <f>IFERROR(_xll.RssMarket($A2060,"時価総額"),"")</f>
        <v/>
      </c>
      <c r="G2060" s="75" t="e">
        <f>T20D35746[[#This Row],[時価総額]]/T20D35746[[#This Row],[現在値]]</f>
        <v>#VALUE!</v>
      </c>
      <c r="H2060" s="20"/>
      <c r="I2060" s="38"/>
      <c r="J2060" s="20"/>
      <c r="K2060" s="33"/>
      <c r="N2060" s="89"/>
      <c r="O2060" s="125" t="e">
        <f>ROUND(
 ((IF(OR(R2060="",R2060&lt;=0),20,R2060)/20)
  *(L2060/15))
 /(IFERROR(IF(H2060&gt;0,H2060,15),15)/15)
 *100,0)</f>
        <v>#REF!</v>
      </c>
      <c r="P2060" s="125" t="e">
        <f>ROUND(((R2060/20)*(L2060/15)*(S2060/15)*(1+W2060/200))/(H2060/15)*100,0)</f>
        <v>#REF!</v>
      </c>
      <c r="Q2060" s="147" t="e">
        <f>T20D35746[[#This Row],[スコア⑤]]/T20D35746[[#This Row],[スコア③]]</f>
        <v>#REF!</v>
      </c>
      <c r="R2060" s="76" t="e">
        <f>#REF!+#REF!</f>
        <v>#REF!</v>
      </c>
      <c r="W2060" s="109" t="e">
        <f>(T20D35746[[#This Row],[現金及び預金（億）]]-T20D35746[[#This Row],[負債（億）]])/T20D35746[[#This Row],[総資産]]*100</f>
        <v>#DIV/0!</v>
      </c>
    </row>
    <row r="2061" spans="3:23" x14ac:dyDescent="0.25">
      <c r="C2061" s="71" t="str">
        <f>IFERROR(_xll.RssMarket($A2061,"市場部名称"),"")</f>
        <v/>
      </c>
      <c r="D2061" s="55"/>
      <c r="E2061" s="55" t="str">
        <f>IFERROR(_xll.RssMarket($A2061,"前日比"),"")</f>
        <v/>
      </c>
      <c r="F2061" s="75" t="str">
        <f>IFERROR(_xll.RssMarket($A2061,"時価総額"),"")</f>
        <v/>
      </c>
      <c r="G2061" s="75" t="e">
        <f>T20D35746[[#This Row],[時価総額]]/T20D35746[[#This Row],[現在値]]</f>
        <v>#VALUE!</v>
      </c>
      <c r="H2061" s="20"/>
      <c r="I2061" s="38"/>
      <c r="J2061" s="20"/>
      <c r="K2061" s="33"/>
      <c r="N2061" s="89"/>
      <c r="O2061" s="125" t="e">
        <f>ROUND(
 ((IF(OR(R2061="",R2061&lt;=0),20,R2061)/20)
  *(L2061/15))
 /(IFERROR(IF(H2061&gt;0,H2061,15),15)/15)
 *100,0)</f>
        <v>#REF!</v>
      </c>
      <c r="P2061" s="125" t="e">
        <f>ROUND(((R2061/20)*(L2061/15)*(S2061/15)*(1+W2061/200))/(H2061/15)*100,0)</f>
        <v>#REF!</v>
      </c>
      <c r="Q2061" s="147" t="e">
        <f>T20D35746[[#This Row],[スコア⑤]]/T20D35746[[#This Row],[スコア③]]</f>
        <v>#REF!</v>
      </c>
      <c r="R2061" s="76" t="e">
        <f>#REF!+#REF!</f>
        <v>#REF!</v>
      </c>
      <c r="W2061" s="109" t="e">
        <f>(T20D35746[[#This Row],[現金及び預金（億）]]-T20D35746[[#This Row],[負債（億）]])/T20D35746[[#This Row],[総資産]]*100</f>
        <v>#DIV/0!</v>
      </c>
    </row>
    <row r="2062" spans="3:23" x14ac:dyDescent="0.25">
      <c r="C2062" s="71" t="str">
        <f>IFERROR(_xll.RssMarket($A2062,"市場部名称"),"")</f>
        <v/>
      </c>
      <c r="D2062" s="55"/>
      <c r="E2062" s="55" t="str">
        <f>IFERROR(_xll.RssMarket($A2062,"前日比"),"")</f>
        <v/>
      </c>
      <c r="F2062" s="75" t="str">
        <f>IFERROR(_xll.RssMarket($A2062,"時価総額"),"")</f>
        <v/>
      </c>
      <c r="G2062" s="75" t="e">
        <f>T20D35746[[#This Row],[時価総額]]/T20D35746[[#This Row],[現在値]]</f>
        <v>#VALUE!</v>
      </c>
      <c r="H2062" s="20"/>
      <c r="I2062" s="38"/>
      <c r="J2062" s="20"/>
      <c r="K2062" s="33"/>
      <c r="N2062" s="89"/>
      <c r="O2062" s="125" t="e">
        <f>ROUND(
 ((IF(OR(R2062="",R2062&lt;=0),20,R2062)/20)
  *(L2062/15))
 /(IFERROR(IF(H2062&gt;0,H2062,15),15)/15)
 *100,0)</f>
        <v>#REF!</v>
      </c>
      <c r="P2062" s="125" t="e">
        <f>ROUND(((R2062/20)*(L2062/15)*(S2062/15)*(1+W2062/200))/(H2062/15)*100,0)</f>
        <v>#REF!</v>
      </c>
      <c r="Q2062" s="147" t="e">
        <f>T20D35746[[#This Row],[スコア⑤]]/T20D35746[[#This Row],[スコア③]]</f>
        <v>#REF!</v>
      </c>
      <c r="R2062" s="76" t="e">
        <f>#REF!+#REF!</f>
        <v>#REF!</v>
      </c>
      <c r="W2062" s="109" t="e">
        <f>(T20D35746[[#This Row],[現金及び預金（億）]]-T20D35746[[#This Row],[負債（億）]])/T20D35746[[#This Row],[総資産]]*100</f>
        <v>#DIV/0!</v>
      </c>
    </row>
    <row r="2063" spans="3:23" x14ac:dyDescent="0.25">
      <c r="C2063" s="71" t="str">
        <f>IFERROR(_xll.RssMarket($A2063,"市場部名称"),"")</f>
        <v/>
      </c>
      <c r="D2063" s="55"/>
      <c r="E2063" s="55" t="str">
        <f>IFERROR(_xll.RssMarket($A2063,"前日比"),"")</f>
        <v/>
      </c>
      <c r="F2063" s="75" t="str">
        <f>IFERROR(_xll.RssMarket($A2063,"時価総額"),"")</f>
        <v/>
      </c>
      <c r="G2063" s="75" t="e">
        <f>T20D35746[[#This Row],[時価総額]]/T20D35746[[#This Row],[現在値]]</f>
        <v>#VALUE!</v>
      </c>
      <c r="H2063" s="20"/>
      <c r="I2063" s="38"/>
      <c r="J2063" s="20"/>
      <c r="K2063" s="33"/>
      <c r="N2063" s="89"/>
      <c r="O2063" s="125" t="e">
        <f>ROUND(
 ((IF(OR(R2063="",R2063&lt;=0),20,R2063)/20)
  *(L2063/15))
 /(IFERROR(IF(H2063&gt;0,H2063,15),15)/15)
 *100,0)</f>
        <v>#REF!</v>
      </c>
      <c r="P2063" s="125" t="e">
        <f>ROUND(((R2063/20)*(L2063/15)*(S2063/15)*(1+W2063/200))/(H2063/15)*100,0)</f>
        <v>#REF!</v>
      </c>
      <c r="Q2063" s="147" t="e">
        <f>T20D35746[[#This Row],[スコア⑤]]/T20D35746[[#This Row],[スコア③]]</f>
        <v>#REF!</v>
      </c>
      <c r="R2063" s="76" t="e">
        <f>#REF!+#REF!</f>
        <v>#REF!</v>
      </c>
      <c r="W2063" s="109" t="e">
        <f>(T20D35746[[#This Row],[現金及び預金（億）]]-T20D35746[[#This Row],[負債（億）]])/T20D35746[[#This Row],[総資産]]*100</f>
        <v>#DIV/0!</v>
      </c>
    </row>
    <row r="2064" spans="3:23" x14ac:dyDescent="0.25">
      <c r="C2064" s="71" t="str">
        <f>IFERROR(_xll.RssMarket($A2064,"市場部名称"),"")</f>
        <v/>
      </c>
      <c r="D2064" s="55"/>
      <c r="E2064" s="55" t="str">
        <f>IFERROR(_xll.RssMarket($A2064,"前日比"),"")</f>
        <v/>
      </c>
      <c r="F2064" s="75" t="str">
        <f>IFERROR(_xll.RssMarket($A2064,"時価総額"),"")</f>
        <v/>
      </c>
      <c r="G2064" s="75" t="e">
        <f>T20D35746[[#This Row],[時価総額]]/T20D35746[[#This Row],[現在値]]</f>
        <v>#VALUE!</v>
      </c>
      <c r="H2064" s="20"/>
      <c r="I2064" s="38"/>
      <c r="J2064" s="20"/>
      <c r="K2064" s="33"/>
      <c r="N2064" s="89"/>
      <c r="O2064" s="125" t="e">
        <f>ROUND(
 ((IF(OR(R2064="",R2064&lt;=0),20,R2064)/20)
  *(L2064/15))
 /(IFERROR(IF(H2064&gt;0,H2064,15),15)/15)
 *100,0)</f>
        <v>#REF!</v>
      </c>
      <c r="P2064" s="125" t="e">
        <f>ROUND(((R2064/20)*(L2064/15)*(S2064/15)*(1+W2064/200))/(H2064/15)*100,0)</f>
        <v>#REF!</v>
      </c>
      <c r="Q2064" s="147" t="e">
        <f>T20D35746[[#This Row],[スコア⑤]]/T20D35746[[#This Row],[スコア③]]</f>
        <v>#REF!</v>
      </c>
      <c r="R2064" s="76" t="e">
        <f>#REF!+#REF!</f>
        <v>#REF!</v>
      </c>
      <c r="W2064" s="109" t="e">
        <f>(T20D35746[[#This Row],[現金及び預金（億）]]-T20D35746[[#This Row],[負債（億）]])/T20D35746[[#This Row],[総資産]]*100</f>
        <v>#DIV/0!</v>
      </c>
    </row>
    <row r="2065" spans="3:23" x14ac:dyDescent="0.25">
      <c r="C2065" s="71" t="str">
        <f>IFERROR(_xll.RssMarket($A2065,"市場部名称"),"")</f>
        <v/>
      </c>
      <c r="D2065" s="55"/>
      <c r="E2065" s="55" t="str">
        <f>IFERROR(_xll.RssMarket($A2065,"前日比"),"")</f>
        <v/>
      </c>
      <c r="F2065" s="75" t="str">
        <f>IFERROR(_xll.RssMarket($A2065,"時価総額"),"")</f>
        <v/>
      </c>
      <c r="G2065" s="75" t="e">
        <f>T20D35746[[#This Row],[時価総額]]/T20D35746[[#This Row],[現在値]]</f>
        <v>#VALUE!</v>
      </c>
      <c r="H2065" s="20"/>
      <c r="I2065" s="38"/>
      <c r="J2065" s="20"/>
      <c r="K2065" s="33"/>
      <c r="N2065" s="89"/>
      <c r="O2065" s="125" t="e">
        <f>ROUND(
 ((IF(OR(R2065="",R2065&lt;=0),20,R2065)/20)
  *(L2065/15))
 /(IFERROR(IF(H2065&gt;0,H2065,15),15)/15)
 *100,0)</f>
        <v>#REF!</v>
      </c>
      <c r="P2065" s="125" t="e">
        <f>ROUND(((R2065/20)*(L2065/15)*(S2065/15)*(1+W2065/200))/(H2065/15)*100,0)</f>
        <v>#REF!</v>
      </c>
      <c r="Q2065" s="147" t="e">
        <f>T20D35746[[#This Row],[スコア⑤]]/T20D35746[[#This Row],[スコア③]]</f>
        <v>#REF!</v>
      </c>
      <c r="R2065" s="76" t="e">
        <f>#REF!+#REF!</f>
        <v>#REF!</v>
      </c>
      <c r="W2065" s="109" t="e">
        <f>(T20D35746[[#This Row],[現金及び預金（億）]]-T20D35746[[#This Row],[負債（億）]])/T20D35746[[#This Row],[総資産]]*100</f>
        <v>#DIV/0!</v>
      </c>
    </row>
    <row r="2066" spans="3:23" x14ac:dyDescent="0.25">
      <c r="C2066" s="71" t="str">
        <f>IFERROR(_xll.RssMarket($A2066,"市場部名称"),"")</f>
        <v/>
      </c>
      <c r="D2066" s="55"/>
      <c r="E2066" s="55" t="str">
        <f>IFERROR(_xll.RssMarket($A2066,"前日比"),"")</f>
        <v/>
      </c>
      <c r="F2066" s="75" t="str">
        <f>IFERROR(_xll.RssMarket($A2066,"時価総額"),"")</f>
        <v/>
      </c>
      <c r="G2066" s="75" t="e">
        <f>T20D35746[[#This Row],[時価総額]]/T20D35746[[#This Row],[現在値]]</f>
        <v>#VALUE!</v>
      </c>
      <c r="H2066" s="20"/>
      <c r="I2066" s="38"/>
      <c r="J2066" s="20"/>
      <c r="K2066" s="33"/>
      <c r="N2066" s="89"/>
      <c r="O2066" s="125" t="e">
        <f>ROUND(
 ((IF(OR(R2066="",R2066&lt;=0),20,R2066)/20)
  *(L2066/15))
 /(IFERROR(IF(H2066&gt;0,H2066,15),15)/15)
 *100,0)</f>
        <v>#REF!</v>
      </c>
      <c r="P2066" s="125" t="e">
        <f>ROUND(((R2066/20)*(L2066/15)*(S2066/15)*(1+W2066/200))/(H2066/15)*100,0)</f>
        <v>#REF!</v>
      </c>
      <c r="Q2066" s="147" t="e">
        <f>T20D35746[[#This Row],[スコア⑤]]/T20D35746[[#This Row],[スコア③]]</f>
        <v>#REF!</v>
      </c>
      <c r="R2066" s="76" t="e">
        <f>#REF!+#REF!</f>
        <v>#REF!</v>
      </c>
      <c r="W2066" s="109" t="e">
        <f>(T20D35746[[#This Row],[現金及び預金（億）]]-T20D35746[[#This Row],[負債（億）]])/T20D35746[[#This Row],[総資産]]*100</f>
        <v>#DIV/0!</v>
      </c>
    </row>
    <row r="2067" spans="3:23" x14ac:dyDescent="0.25">
      <c r="C2067" s="71" t="str">
        <f>IFERROR(_xll.RssMarket($A2067,"市場部名称"),"")</f>
        <v/>
      </c>
      <c r="D2067" s="55"/>
      <c r="E2067" s="55" t="str">
        <f>IFERROR(_xll.RssMarket($A2067,"前日比"),"")</f>
        <v/>
      </c>
      <c r="F2067" s="75" t="str">
        <f>IFERROR(_xll.RssMarket($A2067,"時価総額"),"")</f>
        <v/>
      </c>
      <c r="G2067" s="75" t="e">
        <f>T20D35746[[#This Row],[時価総額]]/T20D35746[[#This Row],[現在値]]</f>
        <v>#VALUE!</v>
      </c>
      <c r="H2067" s="20"/>
      <c r="I2067" s="38"/>
      <c r="J2067" s="20"/>
      <c r="K2067" s="33"/>
      <c r="N2067" s="89"/>
      <c r="O2067" s="125" t="e">
        <f>ROUND(
 ((IF(OR(R2067="",R2067&lt;=0),20,R2067)/20)
  *(L2067/15))
 /(IFERROR(IF(H2067&gt;0,H2067,15),15)/15)
 *100,0)</f>
        <v>#REF!</v>
      </c>
      <c r="P2067" s="125" t="e">
        <f>ROUND(((R2067/20)*(L2067/15)*(S2067/15)*(1+W2067/200))/(H2067/15)*100,0)</f>
        <v>#REF!</v>
      </c>
      <c r="Q2067" s="147" t="e">
        <f>T20D35746[[#This Row],[スコア⑤]]/T20D35746[[#This Row],[スコア③]]</f>
        <v>#REF!</v>
      </c>
      <c r="R2067" s="76" t="e">
        <f>#REF!+#REF!</f>
        <v>#REF!</v>
      </c>
      <c r="W2067" s="109" t="e">
        <f>(T20D35746[[#This Row],[現金及び預金（億）]]-T20D35746[[#This Row],[負債（億）]])/T20D35746[[#This Row],[総資産]]*100</f>
        <v>#DIV/0!</v>
      </c>
    </row>
    <row r="2068" spans="3:23" x14ac:dyDescent="0.25">
      <c r="C2068" s="71" t="str">
        <f>IFERROR(_xll.RssMarket($A2068,"市場部名称"),"")</f>
        <v/>
      </c>
      <c r="D2068" s="55"/>
      <c r="E2068" s="55" t="str">
        <f>IFERROR(_xll.RssMarket($A2068,"前日比"),"")</f>
        <v/>
      </c>
      <c r="F2068" s="75" t="str">
        <f>IFERROR(_xll.RssMarket($A2068,"時価総額"),"")</f>
        <v/>
      </c>
      <c r="G2068" s="75" t="e">
        <f>T20D35746[[#This Row],[時価総額]]/T20D35746[[#This Row],[現在値]]</f>
        <v>#VALUE!</v>
      </c>
      <c r="H2068" s="20"/>
      <c r="I2068" s="38"/>
      <c r="J2068" s="20"/>
      <c r="K2068" s="33"/>
      <c r="N2068" s="89"/>
      <c r="O2068" s="125" t="e">
        <f>ROUND(
 ((IF(OR(R2068="",R2068&lt;=0),20,R2068)/20)
  *(L2068/15))
 /(IFERROR(IF(H2068&gt;0,H2068,15),15)/15)
 *100,0)</f>
        <v>#REF!</v>
      </c>
      <c r="P2068" s="125" t="e">
        <f>ROUND(((R2068/20)*(L2068/15)*(S2068/15)*(1+W2068/200))/(H2068/15)*100,0)</f>
        <v>#REF!</v>
      </c>
      <c r="Q2068" s="147" t="e">
        <f>T20D35746[[#This Row],[スコア⑤]]/T20D35746[[#This Row],[スコア③]]</f>
        <v>#REF!</v>
      </c>
      <c r="R2068" s="76" t="e">
        <f>#REF!+#REF!</f>
        <v>#REF!</v>
      </c>
      <c r="W2068" s="109" t="e">
        <f>(T20D35746[[#This Row],[現金及び預金（億）]]-T20D35746[[#This Row],[負債（億）]])/T20D35746[[#This Row],[総資産]]*100</f>
        <v>#DIV/0!</v>
      </c>
    </row>
    <row r="2069" spans="3:23" x14ac:dyDescent="0.25">
      <c r="C2069" s="71" t="str">
        <f>IFERROR(_xll.RssMarket($A2069,"市場部名称"),"")</f>
        <v/>
      </c>
      <c r="D2069" s="55"/>
      <c r="E2069" s="55" t="str">
        <f>IFERROR(_xll.RssMarket($A2069,"前日比"),"")</f>
        <v/>
      </c>
      <c r="F2069" s="75" t="str">
        <f>IFERROR(_xll.RssMarket($A2069,"時価総額"),"")</f>
        <v/>
      </c>
      <c r="G2069" s="75" t="e">
        <f>T20D35746[[#This Row],[時価総額]]/T20D35746[[#This Row],[現在値]]</f>
        <v>#VALUE!</v>
      </c>
      <c r="H2069" s="20"/>
      <c r="I2069" s="38"/>
      <c r="J2069" s="20"/>
      <c r="K2069" s="33"/>
      <c r="N2069" s="89"/>
      <c r="O2069" s="125" t="e">
        <f>ROUND(
 ((IF(OR(R2069="",R2069&lt;=0),20,R2069)/20)
  *(L2069/15))
 /(IFERROR(IF(H2069&gt;0,H2069,15),15)/15)
 *100,0)</f>
        <v>#REF!</v>
      </c>
      <c r="P2069" s="125" t="e">
        <f>ROUND(((R2069/20)*(L2069/15)*(S2069/15)*(1+W2069/200))/(H2069/15)*100,0)</f>
        <v>#REF!</v>
      </c>
      <c r="Q2069" s="147" t="e">
        <f>T20D35746[[#This Row],[スコア⑤]]/T20D35746[[#This Row],[スコア③]]</f>
        <v>#REF!</v>
      </c>
      <c r="R2069" s="76" t="e">
        <f>#REF!+#REF!</f>
        <v>#REF!</v>
      </c>
      <c r="W2069" s="109" t="e">
        <f>(T20D35746[[#This Row],[現金及び預金（億）]]-T20D35746[[#This Row],[負債（億）]])/T20D35746[[#This Row],[総資産]]*100</f>
        <v>#DIV/0!</v>
      </c>
    </row>
    <row r="2070" spans="3:23" x14ac:dyDescent="0.25">
      <c r="C2070" s="71" t="str">
        <f>IFERROR(_xll.RssMarket($A2070,"市場部名称"),"")</f>
        <v/>
      </c>
      <c r="D2070" s="55"/>
      <c r="E2070" s="55" t="str">
        <f>IFERROR(_xll.RssMarket($A2070,"前日比"),"")</f>
        <v/>
      </c>
      <c r="F2070" s="75" t="str">
        <f>IFERROR(_xll.RssMarket($A2070,"時価総額"),"")</f>
        <v/>
      </c>
      <c r="G2070" s="75" t="e">
        <f>T20D35746[[#This Row],[時価総額]]/T20D35746[[#This Row],[現在値]]</f>
        <v>#VALUE!</v>
      </c>
      <c r="H2070" s="20"/>
      <c r="I2070" s="38"/>
      <c r="J2070" s="20"/>
      <c r="K2070" s="33"/>
      <c r="N2070" s="89"/>
      <c r="O2070" s="125" t="e">
        <f>ROUND(
 ((IF(OR(R2070="",R2070&lt;=0),20,R2070)/20)
  *(L2070/15))
 /(IFERROR(IF(H2070&gt;0,H2070,15),15)/15)
 *100,0)</f>
        <v>#REF!</v>
      </c>
      <c r="P2070" s="125" t="e">
        <f>ROUND(((R2070/20)*(L2070/15)*(S2070/15)*(1+W2070/200))/(H2070/15)*100,0)</f>
        <v>#REF!</v>
      </c>
      <c r="Q2070" s="147" t="e">
        <f>T20D35746[[#This Row],[スコア⑤]]/T20D35746[[#This Row],[スコア③]]</f>
        <v>#REF!</v>
      </c>
      <c r="R2070" s="76" t="e">
        <f>#REF!+#REF!</f>
        <v>#REF!</v>
      </c>
      <c r="W2070" s="109" t="e">
        <f>(T20D35746[[#This Row],[現金及び預金（億）]]-T20D35746[[#This Row],[負債（億）]])/T20D35746[[#This Row],[総資産]]*100</f>
        <v>#DIV/0!</v>
      </c>
    </row>
    <row r="2071" spans="3:23" x14ac:dyDescent="0.25">
      <c r="C2071" s="71" t="str">
        <f>IFERROR(_xll.RssMarket($A2071,"市場部名称"),"")</f>
        <v/>
      </c>
      <c r="D2071" s="55"/>
      <c r="E2071" s="55" t="str">
        <f>IFERROR(_xll.RssMarket($A2071,"前日比"),"")</f>
        <v/>
      </c>
      <c r="F2071" s="75" t="str">
        <f>IFERROR(_xll.RssMarket($A2071,"時価総額"),"")</f>
        <v/>
      </c>
      <c r="G2071" s="75" t="e">
        <f>T20D35746[[#This Row],[時価総額]]/T20D35746[[#This Row],[現在値]]</f>
        <v>#VALUE!</v>
      </c>
      <c r="H2071" s="20"/>
      <c r="I2071" s="38"/>
      <c r="J2071" s="20"/>
      <c r="K2071" s="33"/>
      <c r="N2071" s="89"/>
      <c r="O2071" s="125" t="e">
        <f>ROUND(
 ((IF(OR(R2071="",R2071&lt;=0),20,R2071)/20)
  *(L2071/15))
 /(IFERROR(IF(H2071&gt;0,H2071,15),15)/15)
 *100,0)</f>
        <v>#REF!</v>
      </c>
      <c r="P2071" s="125" t="e">
        <f>ROUND(((R2071/20)*(L2071/15)*(S2071/15)*(1+W2071/200))/(H2071/15)*100,0)</f>
        <v>#REF!</v>
      </c>
      <c r="Q2071" s="147" t="e">
        <f>T20D35746[[#This Row],[スコア⑤]]/T20D35746[[#This Row],[スコア③]]</f>
        <v>#REF!</v>
      </c>
      <c r="R2071" s="76" t="e">
        <f>#REF!+#REF!</f>
        <v>#REF!</v>
      </c>
      <c r="W2071" s="109" t="e">
        <f>(T20D35746[[#This Row],[現金及び預金（億）]]-T20D35746[[#This Row],[負債（億）]])/T20D35746[[#This Row],[総資産]]*100</f>
        <v>#DIV/0!</v>
      </c>
    </row>
    <row r="2072" spans="3:23" x14ac:dyDescent="0.25">
      <c r="C2072" s="71" t="str">
        <f>IFERROR(_xll.RssMarket($A2072,"市場部名称"),"")</f>
        <v/>
      </c>
      <c r="D2072" s="55"/>
      <c r="E2072" s="55" t="str">
        <f>IFERROR(_xll.RssMarket($A2072,"前日比"),"")</f>
        <v/>
      </c>
      <c r="F2072" s="75" t="str">
        <f>IFERROR(_xll.RssMarket($A2072,"時価総額"),"")</f>
        <v/>
      </c>
      <c r="G2072" s="75" t="e">
        <f>T20D35746[[#This Row],[時価総額]]/T20D35746[[#This Row],[現在値]]</f>
        <v>#VALUE!</v>
      </c>
      <c r="H2072" s="20"/>
      <c r="I2072" s="38"/>
      <c r="J2072" s="20"/>
      <c r="K2072" s="33"/>
      <c r="N2072" s="89"/>
      <c r="O2072" s="125" t="e">
        <f>ROUND(
 ((IF(OR(R2072="",R2072&lt;=0),20,R2072)/20)
  *(L2072/15))
 /(IFERROR(IF(H2072&gt;0,H2072,15),15)/15)
 *100,0)</f>
        <v>#REF!</v>
      </c>
      <c r="P2072" s="125" t="e">
        <f>ROUND(((R2072/20)*(L2072/15)*(S2072/15)*(1+W2072/200))/(H2072/15)*100,0)</f>
        <v>#REF!</v>
      </c>
      <c r="Q2072" s="147" t="e">
        <f>T20D35746[[#This Row],[スコア⑤]]/T20D35746[[#This Row],[スコア③]]</f>
        <v>#REF!</v>
      </c>
      <c r="R2072" s="76" t="e">
        <f>#REF!+#REF!</f>
        <v>#REF!</v>
      </c>
      <c r="W2072" s="109" t="e">
        <f>(T20D35746[[#This Row],[現金及び預金（億）]]-T20D35746[[#This Row],[負債（億）]])/T20D35746[[#This Row],[総資産]]*100</f>
        <v>#DIV/0!</v>
      </c>
    </row>
    <row r="2073" spans="3:23" x14ac:dyDescent="0.25">
      <c r="C2073" s="71" t="str">
        <f>IFERROR(_xll.RssMarket($A2073,"市場部名称"),"")</f>
        <v/>
      </c>
      <c r="D2073" s="55"/>
      <c r="E2073" s="55" t="str">
        <f>IFERROR(_xll.RssMarket($A2073,"前日比"),"")</f>
        <v/>
      </c>
      <c r="F2073" s="75" t="str">
        <f>IFERROR(_xll.RssMarket($A2073,"時価総額"),"")</f>
        <v/>
      </c>
      <c r="G2073" s="75" t="e">
        <f>T20D35746[[#This Row],[時価総額]]/T20D35746[[#This Row],[現在値]]</f>
        <v>#VALUE!</v>
      </c>
      <c r="H2073" s="20"/>
      <c r="I2073" s="38"/>
      <c r="J2073" s="20"/>
      <c r="K2073" s="33"/>
      <c r="N2073" s="89"/>
      <c r="O2073" s="125" t="e">
        <f>ROUND(
 ((IF(OR(R2073="",R2073&lt;=0),20,R2073)/20)
  *(L2073/15))
 /(IFERROR(IF(H2073&gt;0,H2073,15),15)/15)
 *100,0)</f>
        <v>#REF!</v>
      </c>
      <c r="P2073" s="125" t="e">
        <f>ROUND(((R2073/20)*(L2073/15)*(S2073/15)*(1+W2073/200))/(H2073/15)*100,0)</f>
        <v>#REF!</v>
      </c>
      <c r="Q2073" s="147" t="e">
        <f>T20D35746[[#This Row],[スコア⑤]]/T20D35746[[#This Row],[スコア③]]</f>
        <v>#REF!</v>
      </c>
      <c r="R2073" s="76" t="e">
        <f>#REF!+#REF!</f>
        <v>#REF!</v>
      </c>
      <c r="W2073" s="109" t="e">
        <f>(T20D35746[[#This Row],[現金及び預金（億）]]-T20D35746[[#This Row],[負債（億）]])/T20D35746[[#This Row],[総資産]]*100</f>
        <v>#DIV/0!</v>
      </c>
    </row>
    <row r="2074" spans="3:23" x14ac:dyDescent="0.25">
      <c r="C2074" s="71" t="str">
        <f>IFERROR(_xll.RssMarket($A2074,"市場部名称"),"")</f>
        <v/>
      </c>
      <c r="D2074" s="55"/>
      <c r="E2074" s="55" t="str">
        <f>IFERROR(_xll.RssMarket($A2074,"前日比"),"")</f>
        <v/>
      </c>
      <c r="F2074" s="75" t="str">
        <f>IFERROR(_xll.RssMarket($A2074,"時価総額"),"")</f>
        <v/>
      </c>
      <c r="G2074" s="75" t="e">
        <f>T20D35746[[#This Row],[時価総額]]/T20D35746[[#This Row],[現在値]]</f>
        <v>#VALUE!</v>
      </c>
      <c r="H2074" s="20"/>
      <c r="I2074" s="38"/>
      <c r="J2074" s="20"/>
      <c r="K2074" s="33"/>
      <c r="N2074" s="89"/>
      <c r="O2074" s="125" t="e">
        <f>ROUND(
 ((IF(OR(R2074="",R2074&lt;=0),20,R2074)/20)
  *(L2074/15))
 /(IFERROR(IF(H2074&gt;0,H2074,15),15)/15)
 *100,0)</f>
        <v>#REF!</v>
      </c>
      <c r="P2074" s="125" t="e">
        <f>ROUND(((R2074/20)*(L2074/15)*(S2074/15)*(1+W2074/200))/(H2074/15)*100,0)</f>
        <v>#REF!</v>
      </c>
      <c r="Q2074" s="147" t="e">
        <f>T20D35746[[#This Row],[スコア⑤]]/T20D35746[[#This Row],[スコア③]]</f>
        <v>#REF!</v>
      </c>
      <c r="R2074" s="76" t="e">
        <f>#REF!+#REF!</f>
        <v>#REF!</v>
      </c>
      <c r="W2074" s="109" t="e">
        <f>(T20D35746[[#This Row],[現金及び預金（億）]]-T20D35746[[#This Row],[負債（億）]])/T20D35746[[#This Row],[総資産]]*100</f>
        <v>#DIV/0!</v>
      </c>
    </row>
    <row r="2075" spans="3:23" x14ac:dyDescent="0.25">
      <c r="C2075" s="71" t="str">
        <f>IFERROR(_xll.RssMarket($A2075,"市場部名称"),"")</f>
        <v/>
      </c>
      <c r="D2075" s="55"/>
      <c r="E2075" s="55" t="str">
        <f>IFERROR(_xll.RssMarket($A2075,"前日比"),"")</f>
        <v/>
      </c>
      <c r="F2075" s="75" t="str">
        <f>IFERROR(_xll.RssMarket($A2075,"時価総額"),"")</f>
        <v/>
      </c>
      <c r="G2075" s="75" t="e">
        <f>T20D35746[[#This Row],[時価総額]]/T20D35746[[#This Row],[現在値]]</f>
        <v>#VALUE!</v>
      </c>
      <c r="H2075" s="20"/>
      <c r="I2075" s="38"/>
      <c r="J2075" s="20"/>
      <c r="K2075" s="33"/>
      <c r="N2075" s="89"/>
      <c r="O2075" s="125" t="e">
        <f>ROUND(
 ((IF(OR(R2075="",R2075&lt;=0),20,R2075)/20)
  *(L2075/15))
 /(IFERROR(IF(H2075&gt;0,H2075,15),15)/15)
 *100,0)</f>
        <v>#REF!</v>
      </c>
      <c r="P2075" s="125" t="e">
        <f>ROUND(((R2075/20)*(L2075/15)*(S2075/15)*(1+W2075/200))/(H2075/15)*100,0)</f>
        <v>#REF!</v>
      </c>
      <c r="Q2075" s="147" t="e">
        <f>T20D35746[[#This Row],[スコア⑤]]/T20D35746[[#This Row],[スコア③]]</f>
        <v>#REF!</v>
      </c>
      <c r="R2075" s="76" t="e">
        <f>#REF!+#REF!</f>
        <v>#REF!</v>
      </c>
      <c r="W2075" s="109" t="e">
        <f>(T20D35746[[#This Row],[現金及び預金（億）]]-T20D35746[[#This Row],[負債（億）]])/T20D35746[[#This Row],[総資産]]*100</f>
        <v>#DIV/0!</v>
      </c>
    </row>
    <row r="2076" spans="3:23" x14ac:dyDescent="0.25">
      <c r="C2076" s="71" t="str">
        <f>IFERROR(_xll.RssMarket($A2076,"市場部名称"),"")</f>
        <v/>
      </c>
      <c r="D2076" s="55"/>
      <c r="E2076" s="55" t="str">
        <f>IFERROR(_xll.RssMarket($A2076,"前日比"),"")</f>
        <v/>
      </c>
      <c r="F2076" s="75" t="str">
        <f>IFERROR(_xll.RssMarket($A2076,"時価総額"),"")</f>
        <v/>
      </c>
      <c r="G2076" s="75" t="e">
        <f>T20D35746[[#This Row],[時価総額]]/T20D35746[[#This Row],[現在値]]</f>
        <v>#VALUE!</v>
      </c>
      <c r="H2076" s="20"/>
      <c r="I2076" s="38"/>
      <c r="J2076" s="20"/>
      <c r="K2076" s="33"/>
      <c r="N2076" s="89"/>
      <c r="O2076" s="125" t="e">
        <f>ROUND(
 ((IF(OR(R2076="",R2076&lt;=0),20,R2076)/20)
  *(L2076/15))
 /(IFERROR(IF(H2076&gt;0,H2076,15),15)/15)
 *100,0)</f>
        <v>#REF!</v>
      </c>
      <c r="P2076" s="125" t="e">
        <f>ROUND(((R2076/20)*(L2076/15)*(S2076/15)*(1+W2076/200))/(H2076/15)*100,0)</f>
        <v>#REF!</v>
      </c>
      <c r="Q2076" s="147" t="e">
        <f>T20D35746[[#This Row],[スコア⑤]]/T20D35746[[#This Row],[スコア③]]</f>
        <v>#REF!</v>
      </c>
      <c r="R2076" s="76" t="e">
        <f>#REF!+#REF!</f>
        <v>#REF!</v>
      </c>
      <c r="W2076" s="109" t="e">
        <f>(T20D35746[[#This Row],[現金及び預金（億）]]-T20D35746[[#This Row],[負債（億）]])/T20D35746[[#This Row],[総資産]]*100</f>
        <v>#DIV/0!</v>
      </c>
    </row>
    <row r="2077" spans="3:23" x14ac:dyDescent="0.25">
      <c r="C2077" s="71" t="str">
        <f>IFERROR(_xll.RssMarket($A2077,"市場部名称"),"")</f>
        <v/>
      </c>
      <c r="D2077" s="55"/>
      <c r="E2077" s="55" t="str">
        <f>IFERROR(_xll.RssMarket($A2077,"前日比"),"")</f>
        <v/>
      </c>
      <c r="F2077" s="75" t="str">
        <f>IFERROR(_xll.RssMarket($A2077,"時価総額"),"")</f>
        <v/>
      </c>
      <c r="G2077" s="75" t="e">
        <f>T20D35746[[#This Row],[時価総額]]/T20D35746[[#This Row],[現在値]]</f>
        <v>#VALUE!</v>
      </c>
      <c r="H2077" s="20"/>
      <c r="I2077" s="38"/>
      <c r="J2077" s="20"/>
      <c r="K2077" s="33"/>
      <c r="N2077" s="89"/>
      <c r="O2077" s="125" t="e">
        <f>ROUND(
 ((IF(OR(R2077="",R2077&lt;=0),20,R2077)/20)
  *(L2077/15))
 /(IFERROR(IF(H2077&gt;0,H2077,15),15)/15)
 *100,0)</f>
        <v>#REF!</v>
      </c>
      <c r="P2077" s="125" t="e">
        <f>ROUND(((R2077/20)*(L2077/15)*(S2077/15)*(1+W2077/200))/(H2077/15)*100,0)</f>
        <v>#REF!</v>
      </c>
      <c r="Q2077" s="147" t="e">
        <f>T20D35746[[#This Row],[スコア⑤]]/T20D35746[[#This Row],[スコア③]]</f>
        <v>#REF!</v>
      </c>
      <c r="R2077" s="76" t="e">
        <f>#REF!+#REF!</f>
        <v>#REF!</v>
      </c>
      <c r="W2077" s="109" t="e">
        <f>(T20D35746[[#This Row],[現金及び預金（億）]]-T20D35746[[#This Row],[負債（億）]])/T20D35746[[#This Row],[総資産]]*100</f>
        <v>#DIV/0!</v>
      </c>
    </row>
    <row r="2078" spans="3:23" x14ac:dyDescent="0.25">
      <c r="C2078" s="71" t="str">
        <f>IFERROR(_xll.RssMarket($A2078,"市場部名称"),"")</f>
        <v/>
      </c>
      <c r="D2078" s="55"/>
      <c r="E2078" s="55" t="str">
        <f>IFERROR(_xll.RssMarket($A2078,"前日比"),"")</f>
        <v/>
      </c>
      <c r="F2078" s="75" t="str">
        <f>IFERROR(_xll.RssMarket($A2078,"時価総額"),"")</f>
        <v/>
      </c>
      <c r="G2078" s="75" t="e">
        <f>T20D35746[[#This Row],[時価総額]]/T20D35746[[#This Row],[現在値]]</f>
        <v>#VALUE!</v>
      </c>
      <c r="H2078" s="20"/>
      <c r="I2078" s="38"/>
      <c r="J2078" s="20"/>
      <c r="K2078" s="33"/>
      <c r="N2078" s="89"/>
      <c r="O2078" s="125" t="e">
        <f>ROUND(
 ((IF(OR(R2078="",R2078&lt;=0),20,R2078)/20)
  *(L2078/15))
 /(IFERROR(IF(H2078&gt;0,H2078,15),15)/15)
 *100,0)</f>
        <v>#REF!</v>
      </c>
      <c r="P2078" s="125" t="e">
        <f>ROUND(((R2078/20)*(L2078/15)*(S2078/15)*(1+W2078/200))/(H2078/15)*100,0)</f>
        <v>#REF!</v>
      </c>
      <c r="Q2078" s="147" t="e">
        <f>T20D35746[[#This Row],[スコア⑤]]/T20D35746[[#This Row],[スコア③]]</f>
        <v>#REF!</v>
      </c>
      <c r="R2078" s="76" t="e">
        <f>#REF!+#REF!</f>
        <v>#REF!</v>
      </c>
      <c r="W2078" s="109" t="e">
        <f>(T20D35746[[#This Row],[現金及び預金（億）]]-T20D35746[[#This Row],[負債（億）]])/T20D35746[[#This Row],[総資産]]*100</f>
        <v>#DIV/0!</v>
      </c>
    </row>
    <row r="2079" spans="3:23" x14ac:dyDescent="0.25">
      <c r="C2079" s="71" t="str">
        <f>IFERROR(_xll.RssMarket($A2079,"市場部名称"),"")</f>
        <v/>
      </c>
      <c r="D2079" s="55"/>
      <c r="E2079" s="55" t="str">
        <f>IFERROR(_xll.RssMarket($A2079,"前日比"),"")</f>
        <v/>
      </c>
      <c r="F2079" s="75" t="str">
        <f>IFERROR(_xll.RssMarket($A2079,"時価総額"),"")</f>
        <v/>
      </c>
      <c r="G2079" s="75" t="e">
        <f>T20D35746[[#This Row],[時価総額]]/T20D35746[[#This Row],[現在値]]</f>
        <v>#VALUE!</v>
      </c>
      <c r="H2079" s="20"/>
      <c r="I2079" s="38"/>
      <c r="J2079" s="20"/>
      <c r="K2079" s="33"/>
      <c r="N2079" s="89"/>
      <c r="O2079" s="125" t="e">
        <f>ROUND(
 ((IF(OR(R2079="",R2079&lt;=0),20,R2079)/20)
  *(L2079/15))
 /(IFERROR(IF(H2079&gt;0,H2079,15),15)/15)
 *100,0)</f>
        <v>#REF!</v>
      </c>
      <c r="P2079" s="125" t="e">
        <f>ROUND(((R2079/20)*(L2079/15)*(S2079/15)*(1+W2079/200))/(H2079/15)*100,0)</f>
        <v>#REF!</v>
      </c>
      <c r="Q2079" s="147" t="e">
        <f>T20D35746[[#This Row],[スコア⑤]]/T20D35746[[#This Row],[スコア③]]</f>
        <v>#REF!</v>
      </c>
      <c r="R2079" s="76" t="e">
        <f>#REF!+#REF!</f>
        <v>#REF!</v>
      </c>
      <c r="W2079" s="109" t="e">
        <f>(T20D35746[[#This Row],[現金及び預金（億）]]-T20D35746[[#This Row],[負債（億）]])/T20D35746[[#This Row],[総資産]]*100</f>
        <v>#DIV/0!</v>
      </c>
    </row>
    <row r="2080" spans="3:23" x14ac:dyDescent="0.25">
      <c r="C2080" s="71" t="str">
        <f>IFERROR(_xll.RssMarket($A2080,"市場部名称"),"")</f>
        <v/>
      </c>
      <c r="D2080" s="55"/>
      <c r="E2080" s="55" t="str">
        <f>IFERROR(_xll.RssMarket($A2080,"前日比"),"")</f>
        <v/>
      </c>
      <c r="F2080" s="75" t="str">
        <f>IFERROR(_xll.RssMarket($A2080,"時価総額"),"")</f>
        <v/>
      </c>
      <c r="G2080" s="75" t="e">
        <f>T20D35746[[#This Row],[時価総額]]/T20D35746[[#This Row],[現在値]]</f>
        <v>#VALUE!</v>
      </c>
      <c r="H2080" s="20"/>
      <c r="I2080" s="38"/>
      <c r="J2080" s="20"/>
      <c r="K2080" s="33"/>
      <c r="N2080" s="89"/>
      <c r="O2080" s="125" t="e">
        <f>ROUND(
 ((IF(OR(R2080="",R2080&lt;=0),20,R2080)/20)
  *(L2080/15))
 /(IFERROR(IF(H2080&gt;0,H2080,15),15)/15)
 *100,0)</f>
        <v>#REF!</v>
      </c>
      <c r="P2080" s="125" t="e">
        <f>ROUND(((R2080/20)*(L2080/15)*(S2080/15)*(1+W2080/200))/(H2080/15)*100,0)</f>
        <v>#REF!</v>
      </c>
      <c r="Q2080" s="147" t="e">
        <f>T20D35746[[#This Row],[スコア⑤]]/T20D35746[[#This Row],[スコア③]]</f>
        <v>#REF!</v>
      </c>
      <c r="R2080" s="76" t="e">
        <f>#REF!+#REF!</f>
        <v>#REF!</v>
      </c>
      <c r="W2080" s="109" t="e">
        <f>(T20D35746[[#This Row],[現金及び預金（億）]]-T20D35746[[#This Row],[負債（億）]])/T20D35746[[#This Row],[総資産]]*100</f>
        <v>#DIV/0!</v>
      </c>
    </row>
    <row r="2081" spans="3:23" x14ac:dyDescent="0.25">
      <c r="C2081" s="71" t="str">
        <f>IFERROR(_xll.RssMarket($A2081,"市場部名称"),"")</f>
        <v/>
      </c>
      <c r="D2081" s="55"/>
      <c r="E2081" s="55" t="str">
        <f>IFERROR(_xll.RssMarket($A2081,"前日比"),"")</f>
        <v/>
      </c>
      <c r="F2081" s="75" t="str">
        <f>IFERROR(_xll.RssMarket($A2081,"時価総額"),"")</f>
        <v/>
      </c>
      <c r="G2081" s="75" t="e">
        <f>T20D35746[[#This Row],[時価総額]]/T20D35746[[#This Row],[現在値]]</f>
        <v>#VALUE!</v>
      </c>
      <c r="H2081" s="20"/>
      <c r="I2081" s="38"/>
      <c r="J2081" s="20"/>
      <c r="K2081" s="33"/>
      <c r="N2081" s="89"/>
      <c r="O2081" s="125" t="e">
        <f>ROUND(
 ((IF(OR(R2081="",R2081&lt;=0),20,R2081)/20)
  *(L2081/15))
 /(IFERROR(IF(H2081&gt;0,H2081,15),15)/15)
 *100,0)</f>
        <v>#REF!</v>
      </c>
      <c r="P2081" s="125" t="e">
        <f>ROUND(((R2081/20)*(L2081/15)*(S2081/15)*(1+W2081/200))/(H2081/15)*100,0)</f>
        <v>#REF!</v>
      </c>
      <c r="Q2081" s="147" t="e">
        <f>T20D35746[[#This Row],[スコア⑤]]/T20D35746[[#This Row],[スコア③]]</f>
        <v>#REF!</v>
      </c>
      <c r="R2081" s="76" t="e">
        <f>#REF!+#REF!</f>
        <v>#REF!</v>
      </c>
      <c r="W2081" s="109" t="e">
        <f>(T20D35746[[#This Row],[現金及び預金（億）]]-T20D35746[[#This Row],[負債（億）]])/T20D35746[[#This Row],[総資産]]*100</f>
        <v>#DIV/0!</v>
      </c>
    </row>
    <row r="2082" spans="3:23" x14ac:dyDescent="0.25">
      <c r="C2082" s="71" t="str">
        <f>IFERROR(_xll.RssMarket($A2082,"市場部名称"),"")</f>
        <v/>
      </c>
      <c r="D2082" s="55"/>
      <c r="E2082" s="55" t="str">
        <f>IFERROR(_xll.RssMarket($A2082,"前日比"),"")</f>
        <v/>
      </c>
      <c r="F2082" s="75" t="str">
        <f>IFERROR(_xll.RssMarket($A2082,"時価総額"),"")</f>
        <v/>
      </c>
      <c r="G2082" s="75" t="e">
        <f>T20D35746[[#This Row],[時価総額]]/T20D35746[[#This Row],[現在値]]</f>
        <v>#VALUE!</v>
      </c>
      <c r="H2082" s="20"/>
      <c r="I2082" s="38"/>
      <c r="J2082" s="20"/>
      <c r="K2082" s="33"/>
      <c r="N2082" s="89"/>
      <c r="O2082" s="125" t="e">
        <f>ROUND(
 ((IF(OR(R2082="",R2082&lt;=0),20,R2082)/20)
  *(L2082/15))
 /(IFERROR(IF(H2082&gt;0,H2082,15),15)/15)
 *100,0)</f>
        <v>#REF!</v>
      </c>
      <c r="P2082" s="125" t="e">
        <f>ROUND(((R2082/20)*(L2082/15)*(S2082/15)*(1+W2082/200))/(H2082/15)*100,0)</f>
        <v>#REF!</v>
      </c>
      <c r="Q2082" s="147" t="e">
        <f>T20D35746[[#This Row],[スコア⑤]]/T20D35746[[#This Row],[スコア③]]</f>
        <v>#REF!</v>
      </c>
      <c r="R2082" s="76" t="e">
        <f>#REF!+#REF!</f>
        <v>#REF!</v>
      </c>
      <c r="W2082" s="109" t="e">
        <f>(T20D35746[[#This Row],[現金及び預金（億）]]-T20D35746[[#This Row],[負債（億）]])/T20D35746[[#This Row],[総資産]]*100</f>
        <v>#DIV/0!</v>
      </c>
    </row>
    <row r="2083" spans="3:23" x14ac:dyDescent="0.25">
      <c r="C2083" s="71" t="str">
        <f>IFERROR(_xll.RssMarket($A2083,"市場部名称"),"")</f>
        <v/>
      </c>
      <c r="D2083" s="55"/>
      <c r="E2083" s="55" t="str">
        <f>IFERROR(_xll.RssMarket($A2083,"前日比"),"")</f>
        <v/>
      </c>
      <c r="F2083" s="75" t="str">
        <f>IFERROR(_xll.RssMarket($A2083,"時価総額"),"")</f>
        <v/>
      </c>
      <c r="G2083" s="75" t="e">
        <f>T20D35746[[#This Row],[時価総額]]/T20D35746[[#This Row],[現在値]]</f>
        <v>#VALUE!</v>
      </c>
      <c r="H2083" s="20"/>
      <c r="I2083" s="38"/>
      <c r="J2083" s="20"/>
      <c r="K2083" s="33"/>
      <c r="N2083" s="89"/>
      <c r="O2083" s="125" t="e">
        <f>ROUND(
 ((IF(OR(R2083="",R2083&lt;=0),20,R2083)/20)
  *(L2083/15))
 /(IFERROR(IF(H2083&gt;0,H2083,15),15)/15)
 *100,0)</f>
        <v>#REF!</v>
      </c>
      <c r="P2083" s="125" t="e">
        <f>ROUND(((R2083/20)*(L2083/15)*(S2083/15)*(1+W2083/200))/(H2083/15)*100,0)</f>
        <v>#REF!</v>
      </c>
      <c r="Q2083" s="147" t="e">
        <f>T20D35746[[#This Row],[スコア⑤]]/T20D35746[[#This Row],[スコア③]]</f>
        <v>#REF!</v>
      </c>
      <c r="R2083" s="76" t="e">
        <f>#REF!+#REF!</f>
        <v>#REF!</v>
      </c>
      <c r="W2083" s="109" t="e">
        <f>(T20D35746[[#This Row],[現金及び預金（億）]]-T20D35746[[#This Row],[負債（億）]])/T20D35746[[#This Row],[総資産]]*100</f>
        <v>#DIV/0!</v>
      </c>
    </row>
    <row r="2084" spans="3:23" x14ac:dyDescent="0.25">
      <c r="C2084" s="71" t="str">
        <f>IFERROR(_xll.RssMarket($A2084,"市場部名称"),"")</f>
        <v/>
      </c>
      <c r="D2084" s="55"/>
      <c r="E2084" s="55" t="str">
        <f>IFERROR(_xll.RssMarket($A2084,"前日比"),"")</f>
        <v/>
      </c>
      <c r="F2084" s="75" t="str">
        <f>IFERROR(_xll.RssMarket($A2084,"時価総額"),"")</f>
        <v/>
      </c>
      <c r="G2084" s="75" t="e">
        <f>T20D35746[[#This Row],[時価総額]]/T20D35746[[#This Row],[現在値]]</f>
        <v>#VALUE!</v>
      </c>
      <c r="H2084" s="20"/>
      <c r="I2084" s="38"/>
      <c r="J2084" s="20"/>
      <c r="K2084" s="33"/>
      <c r="N2084" s="89"/>
      <c r="O2084" s="125" t="e">
        <f>ROUND(
 ((IF(OR(R2084="",R2084&lt;=0),20,R2084)/20)
  *(L2084/15))
 /(IFERROR(IF(H2084&gt;0,H2084,15),15)/15)
 *100,0)</f>
        <v>#REF!</v>
      </c>
      <c r="P2084" s="125" t="e">
        <f>ROUND(((R2084/20)*(L2084/15)*(S2084/15)*(1+W2084/200))/(H2084/15)*100,0)</f>
        <v>#REF!</v>
      </c>
      <c r="Q2084" s="147" t="e">
        <f>T20D35746[[#This Row],[スコア⑤]]/T20D35746[[#This Row],[スコア③]]</f>
        <v>#REF!</v>
      </c>
      <c r="R2084" s="76" t="e">
        <f>#REF!+#REF!</f>
        <v>#REF!</v>
      </c>
      <c r="W2084" s="109" t="e">
        <f>(T20D35746[[#This Row],[現金及び預金（億）]]-T20D35746[[#This Row],[負債（億）]])/T20D35746[[#This Row],[総資産]]*100</f>
        <v>#DIV/0!</v>
      </c>
    </row>
    <row r="2085" spans="3:23" x14ac:dyDescent="0.25">
      <c r="C2085" s="71" t="str">
        <f>IFERROR(_xll.RssMarket($A2085,"市場部名称"),"")</f>
        <v/>
      </c>
      <c r="D2085" s="55"/>
      <c r="E2085" s="55" t="str">
        <f>IFERROR(_xll.RssMarket($A2085,"前日比"),"")</f>
        <v/>
      </c>
      <c r="F2085" s="75" t="str">
        <f>IFERROR(_xll.RssMarket($A2085,"時価総額"),"")</f>
        <v/>
      </c>
      <c r="G2085" s="75" t="e">
        <f>T20D35746[[#This Row],[時価総額]]/T20D35746[[#This Row],[現在値]]</f>
        <v>#VALUE!</v>
      </c>
      <c r="H2085" s="20"/>
      <c r="I2085" s="38"/>
      <c r="J2085" s="20"/>
      <c r="K2085" s="33"/>
      <c r="N2085" s="89"/>
      <c r="O2085" s="125" t="e">
        <f>ROUND(
 ((IF(OR(R2085="",R2085&lt;=0),20,R2085)/20)
  *(L2085/15))
 /(IFERROR(IF(H2085&gt;0,H2085,15),15)/15)
 *100,0)</f>
        <v>#REF!</v>
      </c>
      <c r="P2085" s="125" t="e">
        <f>ROUND(((R2085/20)*(L2085/15)*(S2085/15)*(1+W2085/200))/(H2085/15)*100,0)</f>
        <v>#REF!</v>
      </c>
      <c r="Q2085" s="147" t="e">
        <f>T20D35746[[#This Row],[スコア⑤]]/T20D35746[[#This Row],[スコア③]]</f>
        <v>#REF!</v>
      </c>
      <c r="R2085" s="76" t="e">
        <f>#REF!+#REF!</f>
        <v>#REF!</v>
      </c>
      <c r="W2085" s="109" t="e">
        <f>(T20D35746[[#This Row],[現金及び預金（億）]]-T20D35746[[#This Row],[負債（億）]])/T20D35746[[#This Row],[総資産]]*100</f>
        <v>#DIV/0!</v>
      </c>
    </row>
    <row r="2086" spans="3:23" x14ac:dyDescent="0.25">
      <c r="C2086" s="71" t="str">
        <f>IFERROR(_xll.RssMarket($A2086,"市場部名称"),"")</f>
        <v/>
      </c>
      <c r="D2086" s="55"/>
      <c r="E2086" s="55" t="str">
        <f>IFERROR(_xll.RssMarket($A2086,"前日比"),"")</f>
        <v/>
      </c>
      <c r="F2086" s="75" t="str">
        <f>IFERROR(_xll.RssMarket($A2086,"時価総額"),"")</f>
        <v/>
      </c>
      <c r="G2086" s="75" t="e">
        <f>T20D35746[[#This Row],[時価総額]]/T20D35746[[#This Row],[現在値]]</f>
        <v>#VALUE!</v>
      </c>
      <c r="H2086" s="20"/>
      <c r="I2086" s="38"/>
      <c r="J2086" s="20"/>
      <c r="K2086" s="33"/>
      <c r="N2086" s="89"/>
      <c r="O2086" s="125" t="e">
        <f>ROUND(
 ((IF(OR(R2086="",R2086&lt;=0),20,R2086)/20)
  *(L2086/15))
 /(IFERROR(IF(H2086&gt;0,H2086,15),15)/15)
 *100,0)</f>
        <v>#REF!</v>
      </c>
      <c r="P2086" s="125" t="e">
        <f>ROUND(((R2086/20)*(L2086/15)*(S2086/15)*(1+W2086/200))/(H2086/15)*100,0)</f>
        <v>#REF!</v>
      </c>
      <c r="Q2086" s="147" t="e">
        <f>T20D35746[[#This Row],[スコア⑤]]/T20D35746[[#This Row],[スコア③]]</f>
        <v>#REF!</v>
      </c>
      <c r="R2086" s="76" t="e">
        <f>#REF!+#REF!</f>
        <v>#REF!</v>
      </c>
      <c r="W2086" s="109" t="e">
        <f>(T20D35746[[#This Row],[現金及び預金（億）]]-T20D35746[[#This Row],[負債（億）]])/T20D35746[[#This Row],[総資産]]*100</f>
        <v>#DIV/0!</v>
      </c>
    </row>
    <row r="2087" spans="3:23" x14ac:dyDescent="0.25">
      <c r="C2087" s="71" t="str">
        <f>IFERROR(_xll.RssMarket($A2087,"市場部名称"),"")</f>
        <v/>
      </c>
      <c r="D2087" s="55"/>
      <c r="E2087" s="55" t="str">
        <f>IFERROR(_xll.RssMarket($A2087,"前日比"),"")</f>
        <v/>
      </c>
      <c r="F2087" s="75" t="str">
        <f>IFERROR(_xll.RssMarket($A2087,"時価総額"),"")</f>
        <v/>
      </c>
      <c r="G2087" s="75" t="e">
        <f>T20D35746[[#This Row],[時価総額]]/T20D35746[[#This Row],[現在値]]</f>
        <v>#VALUE!</v>
      </c>
      <c r="H2087" s="20"/>
      <c r="I2087" s="38"/>
      <c r="J2087" s="20"/>
      <c r="K2087" s="33"/>
      <c r="N2087" s="89"/>
      <c r="O2087" s="125" t="e">
        <f>ROUND(
 ((IF(OR(R2087="",R2087&lt;=0),20,R2087)/20)
  *(L2087/15))
 /(IFERROR(IF(H2087&gt;0,H2087,15),15)/15)
 *100,0)</f>
        <v>#REF!</v>
      </c>
      <c r="P2087" s="125" t="e">
        <f>ROUND(((R2087/20)*(L2087/15)*(S2087/15)*(1+W2087/200))/(H2087/15)*100,0)</f>
        <v>#REF!</v>
      </c>
      <c r="Q2087" s="147" t="e">
        <f>T20D35746[[#This Row],[スコア⑤]]/T20D35746[[#This Row],[スコア③]]</f>
        <v>#REF!</v>
      </c>
      <c r="R2087" s="76" t="e">
        <f>#REF!+#REF!</f>
        <v>#REF!</v>
      </c>
      <c r="W2087" s="109" t="e">
        <f>(T20D35746[[#This Row],[現金及び預金（億）]]-T20D35746[[#This Row],[負債（億）]])/T20D35746[[#This Row],[総資産]]*100</f>
        <v>#DIV/0!</v>
      </c>
    </row>
    <row r="2088" spans="3:23" x14ac:dyDescent="0.25">
      <c r="C2088" s="71" t="str">
        <f>IFERROR(_xll.RssMarket($A2088,"市場部名称"),"")</f>
        <v/>
      </c>
      <c r="D2088" s="55"/>
      <c r="E2088" s="55" t="str">
        <f>IFERROR(_xll.RssMarket($A2088,"前日比"),"")</f>
        <v/>
      </c>
      <c r="F2088" s="75" t="str">
        <f>IFERROR(_xll.RssMarket($A2088,"時価総額"),"")</f>
        <v/>
      </c>
      <c r="G2088" s="75" t="e">
        <f>T20D35746[[#This Row],[時価総額]]/T20D35746[[#This Row],[現在値]]</f>
        <v>#VALUE!</v>
      </c>
      <c r="H2088" s="20"/>
      <c r="I2088" s="38"/>
      <c r="J2088" s="20"/>
      <c r="K2088" s="33"/>
      <c r="N2088" s="89"/>
      <c r="O2088" s="125" t="e">
        <f>ROUND(
 ((IF(OR(R2088="",R2088&lt;=0),20,R2088)/20)
  *(L2088/15))
 /(IFERROR(IF(H2088&gt;0,H2088,15),15)/15)
 *100,0)</f>
        <v>#REF!</v>
      </c>
      <c r="P2088" s="125" t="e">
        <f>ROUND(((R2088/20)*(L2088/15)*(S2088/15)*(1+W2088/200))/(H2088/15)*100,0)</f>
        <v>#REF!</v>
      </c>
      <c r="Q2088" s="147" t="e">
        <f>T20D35746[[#This Row],[スコア⑤]]/T20D35746[[#This Row],[スコア③]]</f>
        <v>#REF!</v>
      </c>
      <c r="R2088" s="76" t="e">
        <f>#REF!+#REF!</f>
        <v>#REF!</v>
      </c>
      <c r="W2088" s="109" t="e">
        <f>(T20D35746[[#This Row],[現金及び預金（億）]]-T20D35746[[#This Row],[負債（億）]])/T20D35746[[#This Row],[総資産]]*100</f>
        <v>#DIV/0!</v>
      </c>
    </row>
    <row r="2089" spans="3:23" x14ac:dyDescent="0.25">
      <c r="C2089" s="71" t="str">
        <f>IFERROR(_xll.RssMarket($A2089,"市場部名称"),"")</f>
        <v/>
      </c>
      <c r="D2089" s="55"/>
      <c r="E2089" s="55" t="str">
        <f>IFERROR(_xll.RssMarket($A2089,"前日比"),"")</f>
        <v/>
      </c>
      <c r="F2089" s="75" t="str">
        <f>IFERROR(_xll.RssMarket($A2089,"時価総額"),"")</f>
        <v/>
      </c>
      <c r="G2089" s="75" t="e">
        <f>T20D35746[[#This Row],[時価総額]]/T20D35746[[#This Row],[現在値]]</f>
        <v>#VALUE!</v>
      </c>
      <c r="H2089" s="20"/>
      <c r="I2089" s="38"/>
      <c r="J2089" s="20"/>
      <c r="K2089" s="33"/>
      <c r="N2089" s="89"/>
      <c r="O2089" s="125" t="e">
        <f>ROUND(
 ((IF(OR(R2089="",R2089&lt;=0),20,R2089)/20)
  *(L2089/15))
 /(IFERROR(IF(H2089&gt;0,H2089,15),15)/15)
 *100,0)</f>
        <v>#REF!</v>
      </c>
      <c r="P2089" s="125" t="e">
        <f>ROUND(((R2089/20)*(L2089/15)*(S2089/15)*(1+W2089/200))/(H2089/15)*100,0)</f>
        <v>#REF!</v>
      </c>
      <c r="Q2089" s="147" t="e">
        <f>T20D35746[[#This Row],[スコア⑤]]/T20D35746[[#This Row],[スコア③]]</f>
        <v>#REF!</v>
      </c>
      <c r="R2089" s="76" t="e">
        <f>#REF!+#REF!</f>
        <v>#REF!</v>
      </c>
      <c r="W2089" s="109" t="e">
        <f>(T20D35746[[#This Row],[現金及び預金（億）]]-T20D35746[[#This Row],[負債（億）]])/T20D35746[[#This Row],[総資産]]*100</f>
        <v>#DIV/0!</v>
      </c>
    </row>
    <row r="2090" spans="3:23" x14ac:dyDescent="0.25">
      <c r="C2090" s="71" t="str">
        <f>IFERROR(_xll.RssMarket($A2090,"市場部名称"),"")</f>
        <v/>
      </c>
      <c r="D2090" s="55"/>
      <c r="E2090" s="55" t="str">
        <f>IFERROR(_xll.RssMarket($A2090,"前日比"),"")</f>
        <v/>
      </c>
      <c r="F2090" s="75" t="str">
        <f>IFERROR(_xll.RssMarket($A2090,"時価総額"),"")</f>
        <v/>
      </c>
      <c r="G2090" s="75" t="e">
        <f>T20D35746[[#This Row],[時価総額]]/T20D35746[[#This Row],[現在値]]</f>
        <v>#VALUE!</v>
      </c>
      <c r="H2090" s="20"/>
      <c r="I2090" s="38"/>
      <c r="J2090" s="20"/>
      <c r="K2090" s="33"/>
      <c r="N2090" s="89"/>
      <c r="O2090" s="125" t="e">
        <f>ROUND(
 ((IF(OR(R2090="",R2090&lt;=0),20,R2090)/20)
  *(L2090/15))
 /(IFERROR(IF(H2090&gt;0,H2090,15),15)/15)
 *100,0)</f>
        <v>#REF!</v>
      </c>
      <c r="P2090" s="125" t="e">
        <f>ROUND(((R2090/20)*(L2090/15)*(S2090/15)*(1+W2090/200))/(H2090/15)*100,0)</f>
        <v>#REF!</v>
      </c>
      <c r="Q2090" s="147" t="e">
        <f>T20D35746[[#This Row],[スコア⑤]]/T20D35746[[#This Row],[スコア③]]</f>
        <v>#REF!</v>
      </c>
      <c r="R2090" s="76" t="e">
        <f>#REF!+#REF!</f>
        <v>#REF!</v>
      </c>
      <c r="W2090" s="109" t="e">
        <f>(T20D35746[[#This Row],[現金及び預金（億）]]-T20D35746[[#This Row],[負債（億）]])/T20D35746[[#This Row],[総資産]]*100</f>
        <v>#DIV/0!</v>
      </c>
    </row>
    <row r="2091" spans="3:23" x14ac:dyDescent="0.25">
      <c r="C2091" s="71" t="str">
        <f>IFERROR(_xll.RssMarket($A2091,"市場部名称"),"")</f>
        <v/>
      </c>
      <c r="D2091" s="55"/>
      <c r="E2091" s="55" t="str">
        <f>IFERROR(_xll.RssMarket($A2091,"前日比"),"")</f>
        <v/>
      </c>
      <c r="F2091" s="75" t="str">
        <f>IFERROR(_xll.RssMarket($A2091,"時価総額"),"")</f>
        <v/>
      </c>
      <c r="G2091" s="75" t="e">
        <f>T20D35746[[#This Row],[時価総額]]/T20D35746[[#This Row],[現在値]]</f>
        <v>#VALUE!</v>
      </c>
      <c r="H2091" s="20"/>
      <c r="I2091" s="38"/>
      <c r="J2091" s="20"/>
      <c r="K2091" s="33"/>
      <c r="N2091" s="89"/>
      <c r="O2091" s="125" t="e">
        <f>ROUND(
 ((IF(OR(R2091="",R2091&lt;=0),20,R2091)/20)
  *(L2091/15))
 /(IFERROR(IF(H2091&gt;0,H2091,15),15)/15)
 *100,0)</f>
        <v>#REF!</v>
      </c>
      <c r="P2091" s="125" t="e">
        <f>ROUND(((R2091/20)*(L2091/15)*(S2091/15)*(1+W2091/200))/(H2091/15)*100,0)</f>
        <v>#REF!</v>
      </c>
      <c r="Q2091" s="147" t="e">
        <f>T20D35746[[#This Row],[スコア⑤]]/T20D35746[[#This Row],[スコア③]]</f>
        <v>#REF!</v>
      </c>
      <c r="R2091" s="76" t="e">
        <f>#REF!+#REF!</f>
        <v>#REF!</v>
      </c>
      <c r="W2091" s="109" t="e">
        <f>(T20D35746[[#This Row],[現金及び預金（億）]]-T20D35746[[#This Row],[負債（億）]])/T20D35746[[#This Row],[総資産]]*100</f>
        <v>#DIV/0!</v>
      </c>
    </row>
    <row r="2092" spans="3:23" x14ac:dyDescent="0.25">
      <c r="C2092" s="71" t="str">
        <f>IFERROR(_xll.RssMarket($A2092,"市場部名称"),"")</f>
        <v/>
      </c>
      <c r="D2092" s="55"/>
      <c r="E2092" s="55" t="str">
        <f>IFERROR(_xll.RssMarket($A2092,"前日比"),"")</f>
        <v/>
      </c>
      <c r="F2092" s="75" t="str">
        <f>IFERROR(_xll.RssMarket($A2092,"時価総額"),"")</f>
        <v/>
      </c>
      <c r="G2092" s="75" t="e">
        <f>T20D35746[[#This Row],[時価総額]]/T20D35746[[#This Row],[現在値]]</f>
        <v>#VALUE!</v>
      </c>
      <c r="H2092" s="20"/>
      <c r="I2092" s="38"/>
      <c r="J2092" s="20"/>
      <c r="K2092" s="33"/>
      <c r="N2092" s="89"/>
      <c r="O2092" s="125" t="e">
        <f>ROUND(
 ((IF(OR(R2092="",R2092&lt;=0),20,R2092)/20)
  *(L2092/15))
 /(IFERROR(IF(H2092&gt;0,H2092,15),15)/15)
 *100,0)</f>
        <v>#REF!</v>
      </c>
      <c r="P2092" s="125" t="e">
        <f>ROUND(((R2092/20)*(L2092/15)*(S2092/15)*(1+W2092/200))/(H2092/15)*100,0)</f>
        <v>#REF!</v>
      </c>
      <c r="Q2092" s="147" t="e">
        <f>T20D35746[[#This Row],[スコア⑤]]/T20D35746[[#This Row],[スコア③]]</f>
        <v>#REF!</v>
      </c>
      <c r="R2092" s="76" t="e">
        <f>#REF!+#REF!</f>
        <v>#REF!</v>
      </c>
      <c r="W2092" s="109" t="e">
        <f>(T20D35746[[#This Row],[現金及び預金（億）]]-T20D35746[[#This Row],[負債（億）]])/T20D35746[[#This Row],[総資産]]*100</f>
        <v>#DIV/0!</v>
      </c>
    </row>
    <row r="2093" spans="3:23" x14ac:dyDescent="0.25">
      <c r="C2093" s="71" t="str">
        <f>IFERROR(_xll.RssMarket($A2093,"市場部名称"),"")</f>
        <v/>
      </c>
      <c r="D2093" s="55"/>
      <c r="E2093" s="55" t="str">
        <f>IFERROR(_xll.RssMarket($A2093,"前日比"),"")</f>
        <v/>
      </c>
      <c r="F2093" s="75" t="str">
        <f>IFERROR(_xll.RssMarket($A2093,"時価総額"),"")</f>
        <v/>
      </c>
      <c r="G2093" s="75" t="e">
        <f>T20D35746[[#This Row],[時価総額]]/T20D35746[[#This Row],[現在値]]</f>
        <v>#VALUE!</v>
      </c>
      <c r="H2093" s="20"/>
      <c r="I2093" s="38"/>
      <c r="J2093" s="20"/>
      <c r="K2093" s="33"/>
      <c r="N2093" s="89"/>
      <c r="O2093" s="125" t="e">
        <f>ROUND(
 ((IF(OR(R2093="",R2093&lt;=0),20,R2093)/20)
  *(L2093/15))
 /(IFERROR(IF(H2093&gt;0,H2093,15),15)/15)
 *100,0)</f>
        <v>#REF!</v>
      </c>
      <c r="P2093" s="125" t="e">
        <f>ROUND(((R2093/20)*(L2093/15)*(S2093/15)*(1+W2093/200))/(H2093/15)*100,0)</f>
        <v>#REF!</v>
      </c>
      <c r="Q2093" s="147" t="e">
        <f>T20D35746[[#This Row],[スコア⑤]]/T20D35746[[#This Row],[スコア③]]</f>
        <v>#REF!</v>
      </c>
      <c r="R2093" s="76" t="e">
        <f>#REF!+#REF!</f>
        <v>#REF!</v>
      </c>
      <c r="W2093" s="109" t="e">
        <f>(T20D35746[[#This Row],[現金及び預金（億）]]-T20D35746[[#This Row],[負債（億）]])/T20D35746[[#This Row],[総資産]]*100</f>
        <v>#DIV/0!</v>
      </c>
    </row>
    <row r="2094" spans="3:23" x14ac:dyDescent="0.25">
      <c r="C2094" s="71" t="str">
        <f>IFERROR(_xll.RssMarket($A2094,"市場部名称"),"")</f>
        <v/>
      </c>
      <c r="D2094" s="55"/>
      <c r="E2094" s="55" t="str">
        <f>IFERROR(_xll.RssMarket($A2094,"前日比"),"")</f>
        <v/>
      </c>
      <c r="F2094" s="75" t="str">
        <f>IFERROR(_xll.RssMarket($A2094,"時価総額"),"")</f>
        <v/>
      </c>
      <c r="G2094" s="75" t="e">
        <f>T20D35746[[#This Row],[時価総額]]/T20D35746[[#This Row],[現在値]]</f>
        <v>#VALUE!</v>
      </c>
      <c r="H2094" s="20"/>
      <c r="I2094" s="38"/>
      <c r="J2094" s="20"/>
      <c r="K2094" s="33"/>
      <c r="N2094" s="89"/>
      <c r="O2094" s="125" t="e">
        <f>ROUND(
 ((IF(OR(R2094="",R2094&lt;=0),20,R2094)/20)
  *(L2094/15))
 /(IFERROR(IF(H2094&gt;0,H2094,15),15)/15)
 *100,0)</f>
        <v>#REF!</v>
      </c>
      <c r="P2094" s="125" t="e">
        <f>ROUND(((R2094/20)*(L2094/15)*(S2094/15)*(1+W2094/200))/(H2094/15)*100,0)</f>
        <v>#REF!</v>
      </c>
      <c r="Q2094" s="147" t="e">
        <f>T20D35746[[#This Row],[スコア⑤]]/T20D35746[[#This Row],[スコア③]]</f>
        <v>#REF!</v>
      </c>
      <c r="R2094" s="76" t="e">
        <f>#REF!+#REF!</f>
        <v>#REF!</v>
      </c>
      <c r="W2094" s="109" t="e">
        <f>(T20D35746[[#This Row],[現金及び預金（億）]]-T20D35746[[#This Row],[負債（億）]])/T20D35746[[#This Row],[総資産]]*100</f>
        <v>#DIV/0!</v>
      </c>
    </row>
    <row r="2095" spans="3:23" x14ac:dyDescent="0.25">
      <c r="C2095" s="71" t="str">
        <f>IFERROR(_xll.RssMarket($A2095,"市場部名称"),"")</f>
        <v/>
      </c>
      <c r="D2095" s="55"/>
      <c r="E2095" s="55" t="str">
        <f>IFERROR(_xll.RssMarket($A2095,"前日比"),"")</f>
        <v/>
      </c>
      <c r="F2095" s="75" t="str">
        <f>IFERROR(_xll.RssMarket($A2095,"時価総額"),"")</f>
        <v/>
      </c>
      <c r="G2095" s="75" t="e">
        <f>T20D35746[[#This Row],[時価総額]]/T20D35746[[#This Row],[現在値]]</f>
        <v>#VALUE!</v>
      </c>
      <c r="H2095" s="20"/>
      <c r="I2095" s="38"/>
      <c r="J2095" s="20"/>
      <c r="K2095" s="33"/>
      <c r="N2095" s="89"/>
      <c r="O2095" s="125" t="e">
        <f>ROUND(
 ((IF(OR(R2095="",R2095&lt;=0),20,R2095)/20)
  *(L2095/15))
 /(IFERROR(IF(H2095&gt;0,H2095,15),15)/15)
 *100,0)</f>
        <v>#REF!</v>
      </c>
      <c r="P2095" s="125" t="e">
        <f>ROUND(((R2095/20)*(L2095/15)*(S2095/15)*(1+W2095/200))/(H2095/15)*100,0)</f>
        <v>#REF!</v>
      </c>
      <c r="Q2095" s="147" t="e">
        <f>T20D35746[[#This Row],[スコア⑤]]/T20D35746[[#This Row],[スコア③]]</f>
        <v>#REF!</v>
      </c>
      <c r="R2095" s="76" t="e">
        <f>#REF!+#REF!</f>
        <v>#REF!</v>
      </c>
      <c r="W2095" s="109" t="e">
        <f>(T20D35746[[#This Row],[現金及び預金（億）]]-T20D35746[[#This Row],[負債（億）]])/T20D35746[[#This Row],[総資産]]*100</f>
        <v>#DIV/0!</v>
      </c>
    </row>
    <row r="2096" spans="3:23" x14ac:dyDescent="0.25">
      <c r="C2096" s="71" t="str">
        <f>IFERROR(_xll.RssMarket($A2096,"市場部名称"),"")</f>
        <v/>
      </c>
      <c r="D2096" s="55"/>
      <c r="E2096" s="55" t="str">
        <f>IFERROR(_xll.RssMarket($A2096,"前日比"),"")</f>
        <v/>
      </c>
      <c r="F2096" s="75" t="str">
        <f>IFERROR(_xll.RssMarket($A2096,"時価総額"),"")</f>
        <v/>
      </c>
      <c r="G2096" s="75" t="e">
        <f>T20D35746[[#This Row],[時価総額]]/T20D35746[[#This Row],[現在値]]</f>
        <v>#VALUE!</v>
      </c>
      <c r="H2096" s="20"/>
      <c r="I2096" s="38"/>
      <c r="J2096" s="20"/>
      <c r="K2096" s="33"/>
      <c r="N2096" s="89"/>
      <c r="O2096" s="125" t="e">
        <f>ROUND(
 ((IF(OR(R2096="",R2096&lt;=0),20,R2096)/20)
  *(L2096/15))
 /(IFERROR(IF(H2096&gt;0,H2096,15),15)/15)
 *100,0)</f>
        <v>#REF!</v>
      </c>
      <c r="P2096" s="125" t="e">
        <f>ROUND(((R2096/20)*(L2096/15)*(S2096/15)*(1+W2096/200))/(H2096/15)*100,0)</f>
        <v>#REF!</v>
      </c>
      <c r="Q2096" s="147" t="e">
        <f>T20D35746[[#This Row],[スコア⑤]]/T20D35746[[#This Row],[スコア③]]</f>
        <v>#REF!</v>
      </c>
      <c r="R2096" s="76" t="e">
        <f>#REF!+#REF!</f>
        <v>#REF!</v>
      </c>
      <c r="W2096" s="109" t="e">
        <f>(T20D35746[[#This Row],[現金及び預金（億）]]-T20D35746[[#This Row],[負債（億）]])/T20D35746[[#This Row],[総資産]]*100</f>
        <v>#DIV/0!</v>
      </c>
    </row>
    <row r="2097" spans="3:23" x14ac:dyDescent="0.25">
      <c r="C2097" s="71" t="str">
        <f>IFERROR(_xll.RssMarket($A2097,"市場部名称"),"")</f>
        <v/>
      </c>
      <c r="D2097" s="55"/>
      <c r="E2097" s="55" t="str">
        <f>IFERROR(_xll.RssMarket($A2097,"前日比"),"")</f>
        <v/>
      </c>
      <c r="F2097" s="75" t="str">
        <f>IFERROR(_xll.RssMarket($A2097,"時価総額"),"")</f>
        <v/>
      </c>
      <c r="G2097" s="75" t="e">
        <f>T20D35746[[#This Row],[時価総額]]/T20D35746[[#This Row],[現在値]]</f>
        <v>#VALUE!</v>
      </c>
      <c r="H2097" s="20"/>
      <c r="I2097" s="38"/>
      <c r="J2097" s="20"/>
      <c r="K2097" s="33"/>
      <c r="N2097" s="89"/>
      <c r="O2097" s="125" t="e">
        <f>ROUND(
 ((IF(OR(R2097="",R2097&lt;=0),20,R2097)/20)
  *(L2097/15))
 /(IFERROR(IF(H2097&gt;0,H2097,15),15)/15)
 *100,0)</f>
        <v>#REF!</v>
      </c>
      <c r="P2097" s="125" t="e">
        <f>ROUND(((R2097/20)*(L2097/15)*(S2097/15)*(1+W2097/200))/(H2097/15)*100,0)</f>
        <v>#REF!</v>
      </c>
      <c r="Q2097" s="147" t="e">
        <f>T20D35746[[#This Row],[スコア⑤]]/T20D35746[[#This Row],[スコア③]]</f>
        <v>#REF!</v>
      </c>
      <c r="R2097" s="76" t="e">
        <f>#REF!+#REF!</f>
        <v>#REF!</v>
      </c>
      <c r="W2097" s="109" t="e">
        <f>(T20D35746[[#This Row],[現金及び預金（億）]]-T20D35746[[#This Row],[負債（億）]])/T20D35746[[#This Row],[総資産]]*100</f>
        <v>#DIV/0!</v>
      </c>
    </row>
    <row r="2098" spans="3:23" x14ac:dyDescent="0.25">
      <c r="C2098" s="71" t="str">
        <f>IFERROR(_xll.RssMarket($A2098,"市場部名称"),"")</f>
        <v/>
      </c>
      <c r="D2098" s="55"/>
      <c r="E2098" s="55" t="str">
        <f>IFERROR(_xll.RssMarket($A2098,"前日比"),"")</f>
        <v/>
      </c>
      <c r="F2098" s="75" t="str">
        <f>IFERROR(_xll.RssMarket($A2098,"時価総額"),"")</f>
        <v/>
      </c>
      <c r="G2098" s="75" t="e">
        <f>T20D35746[[#This Row],[時価総額]]/T20D35746[[#This Row],[現在値]]</f>
        <v>#VALUE!</v>
      </c>
      <c r="H2098" s="20"/>
      <c r="I2098" s="38"/>
      <c r="J2098" s="20"/>
      <c r="K2098" s="33"/>
      <c r="N2098" s="89"/>
      <c r="O2098" s="125" t="e">
        <f>ROUND(
 ((IF(OR(R2098="",R2098&lt;=0),20,R2098)/20)
  *(L2098/15))
 /(IFERROR(IF(H2098&gt;0,H2098,15),15)/15)
 *100,0)</f>
        <v>#REF!</v>
      </c>
      <c r="P2098" s="125" t="e">
        <f>ROUND(((R2098/20)*(L2098/15)*(S2098/15)*(1+W2098/200))/(H2098/15)*100,0)</f>
        <v>#REF!</v>
      </c>
      <c r="Q2098" s="147" t="e">
        <f>T20D35746[[#This Row],[スコア⑤]]/T20D35746[[#This Row],[スコア③]]</f>
        <v>#REF!</v>
      </c>
      <c r="R2098" s="76" t="e">
        <f>#REF!+#REF!</f>
        <v>#REF!</v>
      </c>
      <c r="W2098" s="109" t="e">
        <f>(T20D35746[[#This Row],[現金及び預金（億）]]-T20D35746[[#This Row],[負債（億）]])/T20D35746[[#This Row],[総資産]]*100</f>
        <v>#DIV/0!</v>
      </c>
    </row>
    <row r="2099" spans="3:23" x14ac:dyDescent="0.25">
      <c r="C2099" s="71" t="str">
        <f>IFERROR(_xll.RssMarket($A2099,"市場部名称"),"")</f>
        <v/>
      </c>
      <c r="D2099" s="55"/>
      <c r="E2099" s="55" t="str">
        <f>IFERROR(_xll.RssMarket($A2099,"前日比"),"")</f>
        <v/>
      </c>
      <c r="F2099" s="75" t="str">
        <f>IFERROR(_xll.RssMarket($A2099,"時価総額"),"")</f>
        <v/>
      </c>
      <c r="G2099" s="75" t="e">
        <f>T20D35746[[#This Row],[時価総額]]/T20D35746[[#This Row],[現在値]]</f>
        <v>#VALUE!</v>
      </c>
      <c r="H2099" s="20"/>
      <c r="I2099" s="38"/>
      <c r="J2099" s="20"/>
      <c r="K2099" s="33"/>
      <c r="N2099" s="89"/>
      <c r="O2099" s="125" t="e">
        <f>ROUND(
 ((IF(OR(R2099="",R2099&lt;=0),20,R2099)/20)
  *(L2099/15))
 /(IFERROR(IF(H2099&gt;0,H2099,15),15)/15)
 *100,0)</f>
        <v>#REF!</v>
      </c>
      <c r="P2099" s="125" t="e">
        <f>ROUND(((R2099/20)*(L2099/15)*(S2099/15)*(1+W2099/200))/(H2099/15)*100,0)</f>
        <v>#REF!</v>
      </c>
      <c r="Q2099" s="147" t="e">
        <f>T20D35746[[#This Row],[スコア⑤]]/T20D35746[[#This Row],[スコア③]]</f>
        <v>#REF!</v>
      </c>
      <c r="R2099" s="76" t="e">
        <f>#REF!+#REF!</f>
        <v>#REF!</v>
      </c>
      <c r="W2099" s="109" t="e">
        <f>(T20D35746[[#This Row],[現金及び預金（億）]]-T20D35746[[#This Row],[負債（億）]])/T20D35746[[#This Row],[総資産]]*100</f>
        <v>#DIV/0!</v>
      </c>
    </row>
    <row r="2100" spans="3:23" x14ac:dyDescent="0.25">
      <c r="C2100" s="71" t="str">
        <f>IFERROR(_xll.RssMarket($A2100,"市場部名称"),"")</f>
        <v/>
      </c>
      <c r="D2100" s="55"/>
      <c r="E2100" s="55" t="str">
        <f>IFERROR(_xll.RssMarket($A2100,"前日比"),"")</f>
        <v/>
      </c>
      <c r="F2100" s="75" t="str">
        <f>IFERROR(_xll.RssMarket($A2100,"時価総額"),"")</f>
        <v/>
      </c>
      <c r="G2100" s="75" t="e">
        <f>T20D35746[[#This Row],[時価総額]]/T20D35746[[#This Row],[現在値]]</f>
        <v>#VALUE!</v>
      </c>
      <c r="H2100" s="20"/>
      <c r="I2100" s="38"/>
      <c r="J2100" s="20"/>
      <c r="K2100" s="33"/>
      <c r="N2100" s="89"/>
      <c r="O2100" s="125" t="e">
        <f>ROUND(
 ((IF(OR(R2100="",R2100&lt;=0),20,R2100)/20)
  *(L2100/15))
 /(IFERROR(IF(H2100&gt;0,H2100,15),15)/15)
 *100,0)</f>
        <v>#REF!</v>
      </c>
      <c r="P2100" s="125" t="e">
        <f>ROUND(((R2100/20)*(L2100/15)*(S2100/15)*(1+W2100/200))/(H2100/15)*100,0)</f>
        <v>#REF!</v>
      </c>
      <c r="Q2100" s="147" t="e">
        <f>T20D35746[[#This Row],[スコア⑤]]/T20D35746[[#This Row],[スコア③]]</f>
        <v>#REF!</v>
      </c>
      <c r="R2100" s="76" t="e">
        <f>#REF!+#REF!</f>
        <v>#REF!</v>
      </c>
      <c r="W2100" s="109" t="e">
        <f>(T20D35746[[#This Row],[現金及び預金（億）]]-T20D35746[[#This Row],[負債（億）]])/T20D35746[[#This Row],[総資産]]*100</f>
        <v>#DIV/0!</v>
      </c>
    </row>
    <row r="2101" spans="3:23" x14ac:dyDescent="0.25">
      <c r="C2101" s="71" t="str">
        <f>IFERROR(_xll.RssMarket($A2101,"市場部名称"),"")</f>
        <v/>
      </c>
      <c r="D2101" s="55"/>
      <c r="E2101" s="55" t="str">
        <f>IFERROR(_xll.RssMarket($A2101,"前日比"),"")</f>
        <v/>
      </c>
      <c r="F2101" s="75" t="str">
        <f>IFERROR(_xll.RssMarket($A2101,"時価総額"),"")</f>
        <v/>
      </c>
      <c r="G2101" s="75" t="e">
        <f>T20D35746[[#This Row],[時価総額]]/T20D35746[[#This Row],[現在値]]</f>
        <v>#VALUE!</v>
      </c>
      <c r="H2101" s="20"/>
      <c r="I2101" s="38"/>
      <c r="J2101" s="20"/>
      <c r="K2101" s="33"/>
      <c r="N2101" s="89"/>
      <c r="O2101" s="125" t="e">
        <f>ROUND(
 ((IF(OR(R2101="",R2101&lt;=0),20,R2101)/20)
  *(L2101/15))
 /(IFERROR(IF(H2101&gt;0,H2101,15),15)/15)
 *100,0)</f>
        <v>#REF!</v>
      </c>
      <c r="P2101" s="125" t="e">
        <f>ROUND(((R2101/20)*(L2101/15)*(S2101/15)*(1+W2101/200))/(H2101/15)*100,0)</f>
        <v>#REF!</v>
      </c>
      <c r="Q2101" s="147" t="e">
        <f>T20D35746[[#This Row],[スコア⑤]]/T20D35746[[#This Row],[スコア③]]</f>
        <v>#REF!</v>
      </c>
      <c r="R2101" s="76" t="e">
        <f>#REF!+#REF!</f>
        <v>#REF!</v>
      </c>
      <c r="W2101" s="109" t="e">
        <f>(T20D35746[[#This Row],[現金及び預金（億）]]-T20D35746[[#This Row],[負債（億）]])/T20D35746[[#This Row],[総資産]]*100</f>
        <v>#DIV/0!</v>
      </c>
    </row>
    <row r="2102" spans="3:23" x14ac:dyDescent="0.25">
      <c r="C2102" s="71" t="str">
        <f>IFERROR(_xll.RssMarket($A2102,"市場部名称"),"")</f>
        <v/>
      </c>
      <c r="D2102" s="55"/>
      <c r="E2102" s="55" t="str">
        <f>IFERROR(_xll.RssMarket($A2102,"前日比"),"")</f>
        <v/>
      </c>
      <c r="F2102" s="75" t="str">
        <f>IFERROR(_xll.RssMarket($A2102,"時価総額"),"")</f>
        <v/>
      </c>
      <c r="G2102" s="75" t="e">
        <f>T20D35746[[#This Row],[時価総額]]/T20D35746[[#This Row],[現在値]]</f>
        <v>#VALUE!</v>
      </c>
      <c r="H2102" s="20"/>
      <c r="I2102" s="38"/>
      <c r="J2102" s="20"/>
      <c r="K2102" s="33"/>
      <c r="N2102" s="89"/>
      <c r="O2102" s="125" t="e">
        <f>ROUND(
 ((IF(OR(R2102="",R2102&lt;=0),20,R2102)/20)
  *(L2102/15))
 /(IFERROR(IF(H2102&gt;0,H2102,15),15)/15)
 *100,0)</f>
        <v>#REF!</v>
      </c>
      <c r="P2102" s="125" t="e">
        <f>ROUND(((R2102/20)*(L2102/15)*(S2102/15)*(1+W2102/200))/(H2102/15)*100,0)</f>
        <v>#REF!</v>
      </c>
      <c r="Q2102" s="147" t="e">
        <f>T20D35746[[#This Row],[スコア⑤]]/T20D35746[[#This Row],[スコア③]]</f>
        <v>#REF!</v>
      </c>
      <c r="R2102" s="76" t="e">
        <f>#REF!+#REF!</f>
        <v>#REF!</v>
      </c>
      <c r="W2102" s="109" t="e">
        <f>(T20D35746[[#This Row],[現金及び預金（億）]]-T20D35746[[#This Row],[負債（億）]])/T20D35746[[#This Row],[総資産]]*100</f>
        <v>#DIV/0!</v>
      </c>
    </row>
    <row r="2103" spans="3:23" x14ac:dyDescent="0.25">
      <c r="C2103" s="71" t="str">
        <f>IFERROR(_xll.RssMarket($A2103,"市場部名称"),"")</f>
        <v/>
      </c>
      <c r="D2103" s="55"/>
      <c r="E2103" s="55" t="str">
        <f>IFERROR(_xll.RssMarket($A2103,"前日比"),"")</f>
        <v/>
      </c>
      <c r="F2103" s="75" t="str">
        <f>IFERROR(_xll.RssMarket($A2103,"時価総額"),"")</f>
        <v/>
      </c>
      <c r="G2103" s="75" t="e">
        <f>T20D35746[[#This Row],[時価総額]]/T20D35746[[#This Row],[現在値]]</f>
        <v>#VALUE!</v>
      </c>
      <c r="H2103" s="20"/>
      <c r="I2103" s="38"/>
      <c r="J2103" s="20"/>
      <c r="K2103" s="33"/>
      <c r="N2103" s="89"/>
      <c r="O2103" s="125" t="e">
        <f>ROUND(
 ((IF(OR(R2103="",R2103&lt;=0),20,R2103)/20)
  *(L2103/15))
 /(IFERROR(IF(H2103&gt;0,H2103,15),15)/15)
 *100,0)</f>
        <v>#REF!</v>
      </c>
      <c r="P2103" s="125" t="e">
        <f>ROUND(((R2103/20)*(L2103/15)*(S2103/15)*(1+W2103/200))/(H2103/15)*100,0)</f>
        <v>#REF!</v>
      </c>
      <c r="Q2103" s="147" t="e">
        <f>T20D35746[[#This Row],[スコア⑤]]/T20D35746[[#This Row],[スコア③]]</f>
        <v>#REF!</v>
      </c>
      <c r="R2103" s="76" t="e">
        <f>#REF!+#REF!</f>
        <v>#REF!</v>
      </c>
      <c r="W2103" s="109" t="e">
        <f>(T20D35746[[#This Row],[現金及び預金（億）]]-T20D35746[[#This Row],[負債（億）]])/T20D35746[[#This Row],[総資産]]*100</f>
        <v>#DIV/0!</v>
      </c>
    </row>
    <row r="2104" spans="3:23" x14ac:dyDescent="0.25">
      <c r="C2104" s="71" t="str">
        <f>IFERROR(_xll.RssMarket($A2104,"市場部名称"),"")</f>
        <v/>
      </c>
      <c r="D2104" s="55"/>
      <c r="E2104" s="55" t="str">
        <f>IFERROR(_xll.RssMarket($A2104,"前日比"),"")</f>
        <v/>
      </c>
      <c r="F2104" s="75" t="str">
        <f>IFERROR(_xll.RssMarket($A2104,"時価総額"),"")</f>
        <v/>
      </c>
      <c r="G2104" s="75" t="e">
        <f>T20D35746[[#This Row],[時価総額]]/T20D35746[[#This Row],[現在値]]</f>
        <v>#VALUE!</v>
      </c>
      <c r="H2104" s="20"/>
      <c r="I2104" s="38"/>
      <c r="J2104" s="20"/>
      <c r="K2104" s="33"/>
      <c r="N2104" s="89"/>
      <c r="O2104" s="125" t="e">
        <f>ROUND(
 ((IF(OR(R2104="",R2104&lt;=0),20,R2104)/20)
  *(L2104/15))
 /(IFERROR(IF(H2104&gt;0,H2104,15),15)/15)
 *100,0)</f>
        <v>#REF!</v>
      </c>
      <c r="P2104" s="125" t="e">
        <f>ROUND(((R2104/20)*(L2104/15)*(S2104/15)*(1+W2104/200))/(H2104/15)*100,0)</f>
        <v>#REF!</v>
      </c>
      <c r="Q2104" s="147" t="e">
        <f>T20D35746[[#This Row],[スコア⑤]]/T20D35746[[#This Row],[スコア③]]</f>
        <v>#REF!</v>
      </c>
      <c r="R2104" s="76" t="e">
        <f>#REF!+#REF!</f>
        <v>#REF!</v>
      </c>
      <c r="W2104" s="109" t="e">
        <f>(T20D35746[[#This Row],[現金及び預金（億）]]-T20D35746[[#This Row],[負債（億）]])/T20D35746[[#This Row],[総資産]]*100</f>
        <v>#DIV/0!</v>
      </c>
    </row>
    <row r="2105" spans="3:23" x14ac:dyDescent="0.25">
      <c r="C2105" s="71" t="str">
        <f>IFERROR(_xll.RssMarket($A2105,"市場部名称"),"")</f>
        <v/>
      </c>
      <c r="D2105" s="55"/>
      <c r="E2105" s="55" t="str">
        <f>IFERROR(_xll.RssMarket($A2105,"前日比"),"")</f>
        <v/>
      </c>
      <c r="F2105" s="75" t="str">
        <f>IFERROR(_xll.RssMarket($A2105,"時価総額"),"")</f>
        <v/>
      </c>
      <c r="G2105" s="75" t="e">
        <f>T20D35746[[#This Row],[時価総額]]/T20D35746[[#This Row],[現在値]]</f>
        <v>#VALUE!</v>
      </c>
      <c r="H2105" s="20"/>
      <c r="I2105" s="38"/>
      <c r="J2105" s="20"/>
      <c r="K2105" s="33"/>
      <c r="N2105" s="89"/>
      <c r="O2105" s="125" t="e">
        <f>ROUND(
 ((IF(OR(R2105="",R2105&lt;=0),20,R2105)/20)
  *(L2105/15))
 /(IFERROR(IF(H2105&gt;0,H2105,15),15)/15)
 *100,0)</f>
        <v>#REF!</v>
      </c>
      <c r="P2105" s="125" t="e">
        <f>ROUND(((R2105/20)*(L2105/15)*(S2105/15)*(1+W2105/200))/(H2105/15)*100,0)</f>
        <v>#REF!</v>
      </c>
      <c r="Q2105" s="147" t="e">
        <f>T20D35746[[#This Row],[スコア⑤]]/T20D35746[[#This Row],[スコア③]]</f>
        <v>#REF!</v>
      </c>
      <c r="R2105" s="76" t="e">
        <f>#REF!+#REF!</f>
        <v>#REF!</v>
      </c>
      <c r="W2105" s="109" t="e">
        <f>(T20D35746[[#This Row],[現金及び預金（億）]]-T20D35746[[#This Row],[負債（億）]])/T20D35746[[#This Row],[総資産]]*100</f>
        <v>#DIV/0!</v>
      </c>
    </row>
    <row r="2106" spans="3:23" x14ac:dyDescent="0.25">
      <c r="C2106" s="71" t="str">
        <f>IFERROR(_xll.RssMarket($A2106,"市場部名称"),"")</f>
        <v/>
      </c>
      <c r="D2106" s="55"/>
      <c r="E2106" s="55" t="str">
        <f>IFERROR(_xll.RssMarket($A2106,"前日比"),"")</f>
        <v/>
      </c>
      <c r="F2106" s="75" t="str">
        <f>IFERROR(_xll.RssMarket($A2106,"時価総額"),"")</f>
        <v/>
      </c>
      <c r="G2106" s="75" t="e">
        <f>T20D35746[[#This Row],[時価総額]]/T20D35746[[#This Row],[現在値]]</f>
        <v>#VALUE!</v>
      </c>
      <c r="H2106" s="20"/>
      <c r="I2106" s="38"/>
      <c r="J2106" s="20"/>
      <c r="K2106" s="33"/>
      <c r="N2106" s="89"/>
      <c r="O2106" s="125" t="e">
        <f>ROUND(
 ((IF(OR(R2106="",R2106&lt;=0),20,R2106)/20)
  *(L2106/15))
 /(IFERROR(IF(H2106&gt;0,H2106,15),15)/15)
 *100,0)</f>
        <v>#REF!</v>
      </c>
      <c r="P2106" s="125" t="e">
        <f>ROUND(((R2106/20)*(L2106/15)*(S2106/15)*(1+W2106/200))/(H2106/15)*100,0)</f>
        <v>#REF!</v>
      </c>
      <c r="Q2106" s="147" t="e">
        <f>T20D35746[[#This Row],[スコア⑤]]/T20D35746[[#This Row],[スコア③]]</f>
        <v>#REF!</v>
      </c>
      <c r="R2106" s="76" t="e">
        <f>#REF!+#REF!</f>
        <v>#REF!</v>
      </c>
      <c r="W2106" s="109" t="e">
        <f>(T20D35746[[#This Row],[現金及び預金（億）]]-T20D35746[[#This Row],[負債（億）]])/T20D35746[[#This Row],[総資産]]*100</f>
        <v>#DIV/0!</v>
      </c>
    </row>
    <row r="2107" spans="3:23" x14ac:dyDescent="0.25">
      <c r="C2107" s="71" t="str">
        <f>IFERROR(_xll.RssMarket($A2107,"市場部名称"),"")</f>
        <v/>
      </c>
      <c r="D2107" s="55"/>
      <c r="E2107" s="55" t="str">
        <f>IFERROR(_xll.RssMarket($A2107,"前日比"),"")</f>
        <v/>
      </c>
      <c r="F2107" s="75" t="str">
        <f>IFERROR(_xll.RssMarket($A2107,"時価総額"),"")</f>
        <v/>
      </c>
      <c r="G2107" s="75" t="e">
        <f>T20D35746[[#This Row],[時価総額]]/T20D35746[[#This Row],[現在値]]</f>
        <v>#VALUE!</v>
      </c>
      <c r="H2107" s="20"/>
      <c r="I2107" s="38"/>
      <c r="J2107" s="20"/>
      <c r="K2107" s="33"/>
      <c r="N2107" s="89"/>
      <c r="O2107" s="125" t="e">
        <f>ROUND(
 ((IF(OR(R2107="",R2107&lt;=0),20,R2107)/20)
  *(L2107/15))
 /(IFERROR(IF(H2107&gt;0,H2107,15),15)/15)
 *100,0)</f>
        <v>#REF!</v>
      </c>
      <c r="P2107" s="125" t="e">
        <f>ROUND(((R2107/20)*(L2107/15)*(S2107/15)*(1+W2107/200))/(H2107/15)*100,0)</f>
        <v>#REF!</v>
      </c>
      <c r="Q2107" s="147" t="e">
        <f>T20D35746[[#This Row],[スコア⑤]]/T20D35746[[#This Row],[スコア③]]</f>
        <v>#REF!</v>
      </c>
      <c r="R2107" s="76" t="e">
        <f>#REF!+#REF!</f>
        <v>#REF!</v>
      </c>
      <c r="W2107" s="109" t="e">
        <f>(T20D35746[[#This Row],[現金及び預金（億）]]-T20D35746[[#This Row],[負債（億）]])/T20D35746[[#This Row],[総資産]]*100</f>
        <v>#DIV/0!</v>
      </c>
    </row>
    <row r="2108" spans="3:23" x14ac:dyDescent="0.25">
      <c r="C2108" s="71" t="str">
        <f>IFERROR(_xll.RssMarket($A2108,"市場部名称"),"")</f>
        <v/>
      </c>
      <c r="D2108" s="55"/>
      <c r="E2108" s="55" t="str">
        <f>IFERROR(_xll.RssMarket($A2108,"前日比"),"")</f>
        <v/>
      </c>
      <c r="F2108" s="75" t="str">
        <f>IFERROR(_xll.RssMarket($A2108,"時価総額"),"")</f>
        <v/>
      </c>
      <c r="G2108" s="75" t="e">
        <f>T20D35746[[#This Row],[時価総額]]/T20D35746[[#This Row],[現在値]]</f>
        <v>#VALUE!</v>
      </c>
      <c r="H2108" s="20"/>
      <c r="I2108" s="38"/>
      <c r="J2108" s="20"/>
      <c r="K2108" s="33"/>
      <c r="N2108" s="89"/>
      <c r="O2108" s="125" t="e">
        <f>ROUND(
 ((IF(OR(R2108="",R2108&lt;=0),20,R2108)/20)
  *(L2108/15))
 /(IFERROR(IF(H2108&gt;0,H2108,15),15)/15)
 *100,0)</f>
        <v>#REF!</v>
      </c>
      <c r="P2108" s="125" t="e">
        <f>ROUND(((R2108/20)*(L2108/15)*(S2108/15)*(1+W2108/200))/(H2108/15)*100,0)</f>
        <v>#REF!</v>
      </c>
      <c r="Q2108" s="147" t="e">
        <f>T20D35746[[#This Row],[スコア⑤]]/T20D35746[[#This Row],[スコア③]]</f>
        <v>#REF!</v>
      </c>
      <c r="R2108" s="76" t="e">
        <f>#REF!+#REF!</f>
        <v>#REF!</v>
      </c>
      <c r="W2108" s="109" t="e">
        <f>(T20D35746[[#This Row],[現金及び預金（億）]]-T20D35746[[#This Row],[負債（億）]])/T20D35746[[#This Row],[総資産]]*100</f>
        <v>#DIV/0!</v>
      </c>
    </row>
    <row r="2109" spans="3:23" x14ac:dyDescent="0.25">
      <c r="C2109" s="71" t="str">
        <f>IFERROR(_xll.RssMarket($A2109,"市場部名称"),"")</f>
        <v/>
      </c>
      <c r="D2109" s="55"/>
      <c r="E2109" s="55" t="str">
        <f>IFERROR(_xll.RssMarket($A2109,"前日比"),"")</f>
        <v/>
      </c>
      <c r="F2109" s="75" t="str">
        <f>IFERROR(_xll.RssMarket($A2109,"時価総額"),"")</f>
        <v/>
      </c>
      <c r="G2109" s="75" t="e">
        <f>T20D35746[[#This Row],[時価総額]]/T20D35746[[#This Row],[現在値]]</f>
        <v>#VALUE!</v>
      </c>
      <c r="H2109" s="20"/>
      <c r="I2109" s="38"/>
      <c r="J2109" s="20"/>
      <c r="K2109" s="33"/>
      <c r="N2109" s="89"/>
      <c r="O2109" s="125" t="e">
        <f>ROUND(
 ((IF(OR(R2109="",R2109&lt;=0),20,R2109)/20)
  *(L2109/15))
 /(IFERROR(IF(H2109&gt;0,H2109,15),15)/15)
 *100,0)</f>
        <v>#REF!</v>
      </c>
      <c r="P2109" s="125" t="e">
        <f>ROUND(((R2109/20)*(L2109/15)*(S2109/15)*(1+W2109/200))/(H2109/15)*100,0)</f>
        <v>#REF!</v>
      </c>
      <c r="Q2109" s="147" t="e">
        <f>T20D35746[[#This Row],[スコア⑤]]/T20D35746[[#This Row],[スコア③]]</f>
        <v>#REF!</v>
      </c>
      <c r="R2109" s="76" t="e">
        <f>#REF!+#REF!</f>
        <v>#REF!</v>
      </c>
      <c r="W2109" s="109" t="e">
        <f>(T20D35746[[#This Row],[現金及び預金（億）]]-T20D35746[[#This Row],[負債（億）]])/T20D35746[[#This Row],[総資産]]*100</f>
        <v>#DIV/0!</v>
      </c>
    </row>
    <row r="2110" spans="3:23" x14ac:dyDescent="0.25">
      <c r="C2110" s="71" t="str">
        <f>IFERROR(_xll.RssMarket($A2110,"市場部名称"),"")</f>
        <v/>
      </c>
      <c r="D2110" s="55"/>
      <c r="E2110" s="55" t="str">
        <f>IFERROR(_xll.RssMarket($A2110,"前日比"),"")</f>
        <v/>
      </c>
      <c r="F2110" s="75" t="str">
        <f>IFERROR(_xll.RssMarket($A2110,"時価総額"),"")</f>
        <v/>
      </c>
      <c r="G2110" s="75" t="e">
        <f>T20D35746[[#This Row],[時価総額]]/T20D35746[[#This Row],[現在値]]</f>
        <v>#VALUE!</v>
      </c>
      <c r="H2110" s="20"/>
      <c r="I2110" s="38"/>
      <c r="J2110" s="20"/>
      <c r="K2110" s="33"/>
      <c r="N2110" s="89"/>
      <c r="O2110" s="125" t="e">
        <f>ROUND(
 ((IF(OR(R2110="",R2110&lt;=0),20,R2110)/20)
  *(L2110/15))
 /(IFERROR(IF(H2110&gt;0,H2110,15),15)/15)
 *100,0)</f>
        <v>#REF!</v>
      </c>
      <c r="P2110" s="125" t="e">
        <f>ROUND(((R2110/20)*(L2110/15)*(S2110/15)*(1+W2110/200))/(H2110/15)*100,0)</f>
        <v>#REF!</v>
      </c>
      <c r="Q2110" s="147" t="e">
        <f>T20D35746[[#This Row],[スコア⑤]]/T20D35746[[#This Row],[スコア③]]</f>
        <v>#REF!</v>
      </c>
      <c r="R2110" s="76" t="e">
        <f>#REF!+#REF!</f>
        <v>#REF!</v>
      </c>
      <c r="W2110" s="109" t="e">
        <f>(T20D35746[[#This Row],[現金及び預金（億）]]-T20D35746[[#This Row],[負債（億）]])/T20D35746[[#This Row],[総資産]]*100</f>
        <v>#DIV/0!</v>
      </c>
    </row>
    <row r="2111" spans="3:23" x14ac:dyDescent="0.25">
      <c r="C2111" s="71" t="str">
        <f>IFERROR(_xll.RssMarket($A2111,"市場部名称"),"")</f>
        <v/>
      </c>
      <c r="D2111" s="55"/>
      <c r="E2111" s="55" t="str">
        <f>IFERROR(_xll.RssMarket($A2111,"前日比"),"")</f>
        <v/>
      </c>
      <c r="F2111" s="75" t="str">
        <f>IFERROR(_xll.RssMarket($A2111,"時価総額"),"")</f>
        <v/>
      </c>
      <c r="G2111" s="75" t="e">
        <f>T20D35746[[#This Row],[時価総額]]/T20D35746[[#This Row],[現在値]]</f>
        <v>#VALUE!</v>
      </c>
      <c r="H2111" s="20"/>
      <c r="I2111" s="38"/>
      <c r="J2111" s="20"/>
      <c r="K2111" s="33"/>
      <c r="N2111" s="89"/>
      <c r="O2111" s="125" t="e">
        <f>ROUND(
 ((IF(OR(R2111="",R2111&lt;=0),20,R2111)/20)
  *(L2111/15))
 /(IFERROR(IF(H2111&gt;0,H2111,15),15)/15)
 *100,0)</f>
        <v>#REF!</v>
      </c>
      <c r="P2111" s="125" t="e">
        <f>ROUND(((R2111/20)*(L2111/15)*(S2111/15)*(1+W2111/200))/(H2111/15)*100,0)</f>
        <v>#REF!</v>
      </c>
      <c r="Q2111" s="147" t="e">
        <f>T20D35746[[#This Row],[スコア⑤]]/T20D35746[[#This Row],[スコア③]]</f>
        <v>#REF!</v>
      </c>
      <c r="R2111" s="76" t="e">
        <f>#REF!+#REF!</f>
        <v>#REF!</v>
      </c>
      <c r="W2111" s="109" t="e">
        <f>(T20D35746[[#This Row],[現金及び預金（億）]]-T20D35746[[#This Row],[負債（億）]])/T20D35746[[#This Row],[総資産]]*100</f>
        <v>#DIV/0!</v>
      </c>
    </row>
    <row r="2112" spans="3:23" x14ac:dyDescent="0.25">
      <c r="C2112" s="71" t="str">
        <f>IFERROR(_xll.RssMarket($A2112,"市場部名称"),"")</f>
        <v/>
      </c>
      <c r="D2112" s="55"/>
      <c r="E2112" s="55" t="str">
        <f>IFERROR(_xll.RssMarket($A2112,"前日比"),"")</f>
        <v/>
      </c>
      <c r="F2112" s="75" t="str">
        <f>IFERROR(_xll.RssMarket($A2112,"時価総額"),"")</f>
        <v/>
      </c>
      <c r="G2112" s="75" t="e">
        <f>T20D35746[[#This Row],[時価総額]]/T20D35746[[#This Row],[現在値]]</f>
        <v>#VALUE!</v>
      </c>
      <c r="H2112" s="20"/>
      <c r="I2112" s="38"/>
      <c r="J2112" s="20"/>
      <c r="K2112" s="33"/>
      <c r="N2112" s="89"/>
      <c r="O2112" s="125" t="e">
        <f>ROUND(
 ((IF(OR(R2112="",R2112&lt;=0),20,R2112)/20)
  *(L2112/15))
 /(IFERROR(IF(H2112&gt;0,H2112,15),15)/15)
 *100,0)</f>
        <v>#REF!</v>
      </c>
      <c r="P2112" s="125" t="e">
        <f>ROUND(((R2112/20)*(L2112/15)*(S2112/15)*(1+W2112/200))/(H2112/15)*100,0)</f>
        <v>#REF!</v>
      </c>
      <c r="Q2112" s="147" t="e">
        <f>T20D35746[[#This Row],[スコア⑤]]/T20D35746[[#This Row],[スコア③]]</f>
        <v>#REF!</v>
      </c>
      <c r="R2112" s="76" t="e">
        <f>#REF!+#REF!</f>
        <v>#REF!</v>
      </c>
      <c r="W2112" s="109" t="e">
        <f>(T20D35746[[#This Row],[現金及び預金（億）]]-T20D35746[[#This Row],[負債（億）]])/T20D35746[[#This Row],[総資産]]*100</f>
        <v>#DIV/0!</v>
      </c>
    </row>
    <row r="2113" spans="3:23" x14ac:dyDescent="0.25">
      <c r="C2113" s="71" t="str">
        <f>IFERROR(_xll.RssMarket($A2113,"市場部名称"),"")</f>
        <v/>
      </c>
      <c r="D2113" s="55"/>
      <c r="E2113" s="55" t="str">
        <f>IFERROR(_xll.RssMarket($A2113,"前日比"),"")</f>
        <v/>
      </c>
      <c r="F2113" s="75" t="str">
        <f>IFERROR(_xll.RssMarket($A2113,"時価総額"),"")</f>
        <v/>
      </c>
      <c r="G2113" s="75" t="e">
        <f>T20D35746[[#This Row],[時価総額]]/T20D35746[[#This Row],[現在値]]</f>
        <v>#VALUE!</v>
      </c>
      <c r="H2113" s="20"/>
      <c r="I2113" s="38"/>
      <c r="J2113" s="20"/>
      <c r="K2113" s="33"/>
      <c r="N2113" s="89"/>
      <c r="O2113" s="125" t="e">
        <f>ROUND(
 ((IF(OR(R2113="",R2113&lt;=0),20,R2113)/20)
  *(L2113/15))
 /(IFERROR(IF(H2113&gt;0,H2113,15),15)/15)
 *100,0)</f>
        <v>#REF!</v>
      </c>
      <c r="P2113" s="125" t="e">
        <f>ROUND(((R2113/20)*(L2113/15)*(S2113/15)*(1+W2113/200))/(H2113/15)*100,0)</f>
        <v>#REF!</v>
      </c>
      <c r="Q2113" s="147" t="e">
        <f>T20D35746[[#This Row],[スコア⑤]]/T20D35746[[#This Row],[スコア③]]</f>
        <v>#REF!</v>
      </c>
      <c r="R2113" s="76" t="e">
        <f>#REF!+#REF!</f>
        <v>#REF!</v>
      </c>
      <c r="W2113" s="109" t="e">
        <f>(T20D35746[[#This Row],[現金及び預金（億）]]-T20D35746[[#This Row],[負債（億）]])/T20D35746[[#This Row],[総資産]]*100</f>
        <v>#DIV/0!</v>
      </c>
    </row>
    <row r="2114" spans="3:23" x14ac:dyDescent="0.25">
      <c r="C2114" s="71" t="str">
        <f>IFERROR(_xll.RssMarket($A2114,"市場部名称"),"")</f>
        <v/>
      </c>
      <c r="D2114" s="55"/>
      <c r="E2114" s="55" t="str">
        <f>IFERROR(_xll.RssMarket($A2114,"前日比"),"")</f>
        <v/>
      </c>
      <c r="F2114" s="75" t="str">
        <f>IFERROR(_xll.RssMarket($A2114,"時価総額"),"")</f>
        <v/>
      </c>
      <c r="G2114" s="75" t="e">
        <f>T20D35746[[#This Row],[時価総額]]/T20D35746[[#This Row],[現在値]]</f>
        <v>#VALUE!</v>
      </c>
      <c r="H2114" s="20"/>
      <c r="I2114" s="38"/>
      <c r="J2114" s="20"/>
      <c r="K2114" s="33"/>
      <c r="N2114" s="89"/>
      <c r="O2114" s="125" t="e">
        <f>ROUND(
 ((IF(OR(R2114="",R2114&lt;=0),20,R2114)/20)
  *(L2114/15))
 /(IFERROR(IF(H2114&gt;0,H2114,15),15)/15)
 *100,0)</f>
        <v>#REF!</v>
      </c>
      <c r="P2114" s="125" t="e">
        <f>ROUND(((R2114/20)*(L2114/15)*(S2114/15)*(1+W2114/200))/(H2114/15)*100,0)</f>
        <v>#REF!</v>
      </c>
      <c r="Q2114" s="147" t="e">
        <f>T20D35746[[#This Row],[スコア⑤]]/T20D35746[[#This Row],[スコア③]]</f>
        <v>#REF!</v>
      </c>
      <c r="R2114" s="76" t="e">
        <f>#REF!+#REF!</f>
        <v>#REF!</v>
      </c>
      <c r="W2114" s="109" t="e">
        <f>(T20D35746[[#This Row],[現金及び預金（億）]]-T20D35746[[#This Row],[負債（億）]])/T20D35746[[#This Row],[総資産]]*100</f>
        <v>#DIV/0!</v>
      </c>
    </row>
    <row r="2115" spans="3:23" x14ac:dyDescent="0.25">
      <c r="C2115" s="71" t="str">
        <f>IFERROR(_xll.RssMarket($A2115,"市場部名称"),"")</f>
        <v/>
      </c>
      <c r="D2115" s="55"/>
      <c r="E2115" s="55" t="str">
        <f>IFERROR(_xll.RssMarket($A2115,"前日比"),"")</f>
        <v/>
      </c>
      <c r="F2115" s="75" t="str">
        <f>IFERROR(_xll.RssMarket($A2115,"時価総額"),"")</f>
        <v/>
      </c>
      <c r="G2115" s="75" t="e">
        <f>T20D35746[[#This Row],[時価総額]]/T20D35746[[#This Row],[現在値]]</f>
        <v>#VALUE!</v>
      </c>
      <c r="H2115" s="20"/>
      <c r="I2115" s="38"/>
      <c r="J2115" s="20"/>
      <c r="K2115" s="33"/>
      <c r="N2115" s="89"/>
      <c r="O2115" s="125" t="e">
        <f>ROUND(
 ((IF(OR(R2115="",R2115&lt;=0),20,R2115)/20)
  *(L2115/15))
 /(IFERROR(IF(H2115&gt;0,H2115,15),15)/15)
 *100,0)</f>
        <v>#REF!</v>
      </c>
      <c r="P2115" s="125" t="e">
        <f>ROUND(((R2115/20)*(L2115/15)*(S2115/15)*(1+W2115/200))/(H2115/15)*100,0)</f>
        <v>#REF!</v>
      </c>
      <c r="Q2115" s="147" t="e">
        <f>T20D35746[[#This Row],[スコア⑤]]/T20D35746[[#This Row],[スコア③]]</f>
        <v>#REF!</v>
      </c>
      <c r="R2115" s="76" t="e">
        <f>#REF!+#REF!</f>
        <v>#REF!</v>
      </c>
      <c r="W2115" s="109" t="e">
        <f>(T20D35746[[#This Row],[現金及び預金（億）]]-T20D35746[[#This Row],[負債（億）]])/T20D35746[[#This Row],[総資産]]*100</f>
        <v>#DIV/0!</v>
      </c>
    </row>
    <row r="2116" spans="3:23" x14ac:dyDescent="0.25">
      <c r="C2116" s="71" t="str">
        <f>IFERROR(_xll.RssMarket($A2116,"市場部名称"),"")</f>
        <v/>
      </c>
      <c r="D2116" s="55"/>
      <c r="E2116" s="55" t="str">
        <f>IFERROR(_xll.RssMarket($A2116,"前日比"),"")</f>
        <v/>
      </c>
      <c r="F2116" s="75" t="str">
        <f>IFERROR(_xll.RssMarket($A2116,"時価総額"),"")</f>
        <v/>
      </c>
      <c r="G2116" s="75" t="e">
        <f>T20D35746[[#This Row],[時価総額]]/T20D35746[[#This Row],[現在値]]</f>
        <v>#VALUE!</v>
      </c>
      <c r="H2116" s="20"/>
      <c r="I2116" s="38"/>
      <c r="J2116" s="20"/>
      <c r="K2116" s="33"/>
      <c r="N2116" s="89"/>
      <c r="O2116" s="125" t="e">
        <f>ROUND(
 ((IF(OR(R2116="",R2116&lt;=0),20,R2116)/20)
  *(L2116/15))
 /(IFERROR(IF(H2116&gt;0,H2116,15),15)/15)
 *100,0)</f>
        <v>#REF!</v>
      </c>
      <c r="P2116" s="125" t="e">
        <f>ROUND(((R2116/20)*(L2116/15)*(S2116/15)*(1+W2116/200))/(H2116/15)*100,0)</f>
        <v>#REF!</v>
      </c>
      <c r="Q2116" s="147" t="e">
        <f>T20D35746[[#This Row],[スコア⑤]]/T20D35746[[#This Row],[スコア③]]</f>
        <v>#REF!</v>
      </c>
      <c r="R2116" s="76" t="e">
        <f>#REF!+#REF!</f>
        <v>#REF!</v>
      </c>
      <c r="W2116" s="109" t="e">
        <f>(T20D35746[[#This Row],[現金及び預金（億）]]-T20D35746[[#This Row],[負債（億）]])/T20D35746[[#This Row],[総資産]]*100</f>
        <v>#DIV/0!</v>
      </c>
    </row>
    <row r="2117" spans="3:23" x14ac:dyDescent="0.25">
      <c r="C2117" s="71" t="str">
        <f>IFERROR(_xll.RssMarket($A2117,"市場部名称"),"")</f>
        <v/>
      </c>
      <c r="D2117" s="55"/>
      <c r="E2117" s="55" t="str">
        <f>IFERROR(_xll.RssMarket($A2117,"前日比"),"")</f>
        <v/>
      </c>
      <c r="F2117" s="75" t="str">
        <f>IFERROR(_xll.RssMarket($A2117,"時価総額"),"")</f>
        <v/>
      </c>
      <c r="G2117" s="75" t="e">
        <f>T20D35746[[#This Row],[時価総額]]/T20D35746[[#This Row],[現在値]]</f>
        <v>#VALUE!</v>
      </c>
      <c r="H2117" s="20"/>
      <c r="I2117" s="38"/>
      <c r="J2117" s="20"/>
      <c r="K2117" s="33"/>
      <c r="N2117" s="89"/>
      <c r="O2117" s="125" t="e">
        <f>ROUND(
 ((IF(OR(R2117="",R2117&lt;=0),20,R2117)/20)
  *(L2117/15))
 /(IFERROR(IF(H2117&gt;0,H2117,15),15)/15)
 *100,0)</f>
        <v>#REF!</v>
      </c>
      <c r="P2117" s="125" t="e">
        <f>ROUND(((R2117/20)*(L2117/15)*(S2117/15)*(1+W2117/200))/(H2117/15)*100,0)</f>
        <v>#REF!</v>
      </c>
      <c r="Q2117" s="147" t="e">
        <f>T20D35746[[#This Row],[スコア⑤]]/T20D35746[[#This Row],[スコア③]]</f>
        <v>#REF!</v>
      </c>
      <c r="R2117" s="76" t="e">
        <f>#REF!+#REF!</f>
        <v>#REF!</v>
      </c>
      <c r="W2117" s="109" t="e">
        <f>(T20D35746[[#This Row],[現金及び預金（億）]]-T20D35746[[#This Row],[負債（億）]])/T20D35746[[#This Row],[総資産]]*100</f>
        <v>#DIV/0!</v>
      </c>
    </row>
    <row r="2118" spans="3:23" x14ac:dyDescent="0.25">
      <c r="C2118" s="71" t="str">
        <f>IFERROR(_xll.RssMarket($A2118,"市場部名称"),"")</f>
        <v/>
      </c>
      <c r="D2118" s="55"/>
      <c r="E2118" s="55" t="str">
        <f>IFERROR(_xll.RssMarket($A2118,"前日比"),"")</f>
        <v/>
      </c>
      <c r="F2118" s="75" t="str">
        <f>IFERROR(_xll.RssMarket($A2118,"時価総額"),"")</f>
        <v/>
      </c>
      <c r="G2118" s="75" t="e">
        <f>T20D35746[[#This Row],[時価総額]]/T20D35746[[#This Row],[現在値]]</f>
        <v>#VALUE!</v>
      </c>
      <c r="H2118" s="20"/>
      <c r="I2118" s="38"/>
      <c r="J2118" s="20"/>
      <c r="K2118" s="33"/>
      <c r="N2118" s="89"/>
      <c r="O2118" s="125" t="e">
        <f>ROUND(
 ((IF(OR(R2118="",R2118&lt;=0),20,R2118)/20)
  *(L2118/15))
 /(IFERROR(IF(H2118&gt;0,H2118,15),15)/15)
 *100,0)</f>
        <v>#REF!</v>
      </c>
      <c r="P2118" s="125" t="e">
        <f>ROUND(((R2118/20)*(L2118/15)*(S2118/15)*(1+W2118/200))/(H2118/15)*100,0)</f>
        <v>#REF!</v>
      </c>
      <c r="Q2118" s="147" t="e">
        <f>T20D35746[[#This Row],[スコア⑤]]/T20D35746[[#This Row],[スコア③]]</f>
        <v>#REF!</v>
      </c>
      <c r="R2118" s="76" t="e">
        <f>#REF!+#REF!</f>
        <v>#REF!</v>
      </c>
      <c r="W2118" s="109" t="e">
        <f>(T20D35746[[#This Row],[現金及び預金（億）]]-T20D35746[[#This Row],[負債（億）]])/T20D35746[[#This Row],[総資産]]*100</f>
        <v>#DIV/0!</v>
      </c>
    </row>
    <row r="2119" spans="3:23" x14ac:dyDescent="0.25">
      <c r="C2119" s="71" t="str">
        <f>IFERROR(_xll.RssMarket($A2119,"市場部名称"),"")</f>
        <v/>
      </c>
      <c r="D2119" s="55"/>
      <c r="E2119" s="55" t="str">
        <f>IFERROR(_xll.RssMarket($A2119,"前日比"),"")</f>
        <v/>
      </c>
      <c r="F2119" s="75" t="str">
        <f>IFERROR(_xll.RssMarket($A2119,"時価総額"),"")</f>
        <v/>
      </c>
      <c r="G2119" s="75" t="e">
        <f>T20D35746[[#This Row],[時価総額]]/T20D35746[[#This Row],[現在値]]</f>
        <v>#VALUE!</v>
      </c>
      <c r="H2119" s="20"/>
      <c r="I2119" s="38"/>
      <c r="J2119" s="20"/>
      <c r="K2119" s="33"/>
      <c r="N2119" s="89"/>
      <c r="O2119" s="125" t="e">
        <f>ROUND(
 ((IF(OR(R2119="",R2119&lt;=0),20,R2119)/20)
  *(L2119/15))
 /(IFERROR(IF(H2119&gt;0,H2119,15),15)/15)
 *100,0)</f>
        <v>#REF!</v>
      </c>
      <c r="P2119" s="125" t="e">
        <f>ROUND(((R2119/20)*(L2119/15)*(S2119/15)*(1+W2119/200))/(H2119/15)*100,0)</f>
        <v>#REF!</v>
      </c>
      <c r="Q2119" s="147" t="e">
        <f>T20D35746[[#This Row],[スコア⑤]]/T20D35746[[#This Row],[スコア③]]</f>
        <v>#REF!</v>
      </c>
      <c r="R2119" s="76" t="e">
        <f>#REF!+#REF!</f>
        <v>#REF!</v>
      </c>
      <c r="W2119" s="109" t="e">
        <f>(T20D35746[[#This Row],[現金及び預金（億）]]-T20D35746[[#This Row],[負債（億）]])/T20D35746[[#This Row],[総資産]]*100</f>
        <v>#DIV/0!</v>
      </c>
    </row>
    <row r="2120" spans="3:23" x14ac:dyDescent="0.25">
      <c r="C2120" s="71" t="str">
        <f>IFERROR(_xll.RssMarket($A2120,"市場部名称"),"")</f>
        <v/>
      </c>
      <c r="D2120" s="55"/>
      <c r="E2120" s="55" t="str">
        <f>IFERROR(_xll.RssMarket($A2120,"前日比"),"")</f>
        <v/>
      </c>
      <c r="F2120" s="75" t="str">
        <f>IFERROR(_xll.RssMarket($A2120,"時価総額"),"")</f>
        <v/>
      </c>
      <c r="G2120" s="75" t="e">
        <f>T20D35746[[#This Row],[時価総額]]/T20D35746[[#This Row],[現在値]]</f>
        <v>#VALUE!</v>
      </c>
      <c r="H2120" s="20"/>
      <c r="I2120" s="38"/>
      <c r="J2120" s="20"/>
      <c r="K2120" s="33"/>
      <c r="N2120" s="89"/>
      <c r="O2120" s="125" t="e">
        <f>ROUND(
 ((IF(OR(R2120="",R2120&lt;=0),20,R2120)/20)
  *(L2120/15))
 /(IFERROR(IF(H2120&gt;0,H2120,15),15)/15)
 *100,0)</f>
        <v>#REF!</v>
      </c>
      <c r="P2120" s="125" t="e">
        <f>ROUND(((R2120/20)*(L2120/15)*(S2120/15)*(1+W2120/200))/(H2120/15)*100,0)</f>
        <v>#REF!</v>
      </c>
      <c r="Q2120" s="147" t="e">
        <f>T20D35746[[#This Row],[スコア⑤]]/T20D35746[[#This Row],[スコア③]]</f>
        <v>#REF!</v>
      </c>
      <c r="R2120" s="76" t="e">
        <f>#REF!+#REF!</f>
        <v>#REF!</v>
      </c>
      <c r="W2120" s="109" t="e">
        <f>(T20D35746[[#This Row],[現金及び預金（億）]]-T20D35746[[#This Row],[負債（億）]])/T20D35746[[#This Row],[総資産]]*100</f>
        <v>#DIV/0!</v>
      </c>
    </row>
    <row r="2121" spans="3:23" x14ac:dyDescent="0.25">
      <c r="C2121" s="71" t="str">
        <f>IFERROR(_xll.RssMarket($A2121,"市場部名称"),"")</f>
        <v/>
      </c>
      <c r="D2121" s="55"/>
      <c r="E2121" s="55" t="str">
        <f>IFERROR(_xll.RssMarket($A2121,"前日比"),"")</f>
        <v/>
      </c>
      <c r="F2121" s="75" t="str">
        <f>IFERROR(_xll.RssMarket($A2121,"時価総額"),"")</f>
        <v/>
      </c>
      <c r="G2121" s="75" t="e">
        <f>T20D35746[[#This Row],[時価総額]]/T20D35746[[#This Row],[現在値]]</f>
        <v>#VALUE!</v>
      </c>
      <c r="H2121" s="20"/>
      <c r="I2121" s="38"/>
      <c r="J2121" s="20"/>
      <c r="K2121" s="33"/>
      <c r="N2121" s="89"/>
      <c r="O2121" s="125" t="e">
        <f>ROUND(
 ((IF(OR(R2121="",R2121&lt;=0),20,R2121)/20)
  *(L2121/15))
 /(IFERROR(IF(H2121&gt;0,H2121,15),15)/15)
 *100,0)</f>
        <v>#REF!</v>
      </c>
      <c r="P2121" s="125" t="e">
        <f>ROUND(((R2121/20)*(L2121/15)*(S2121/15)*(1+W2121/200))/(H2121/15)*100,0)</f>
        <v>#REF!</v>
      </c>
      <c r="Q2121" s="147" t="e">
        <f>T20D35746[[#This Row],[スコア⑤]]/T20D35746[[#This Row],[スコア③]]</f>
        <v>#REF!</v>
      </c>
      <c r="R2121" s="76" t="e">
        <f>#REF!+#REF!</f>
        <v>#REF!</v>
      </c>
      <c r="W2121" s="109" t="e">
        <f>(T20D35746[[#This Row],[現金及び預金（億）]]-T20D35746[[#This Row],[負債（億）]])/T20D35746[[#This Row],[総資産]]*100</f>
        <v>#DIV/0!</v>
      </c>
    </row>
    <row r="2122" spans="3:23" x14ac:dyDescent="0.25">
      <c r="C2122" s="71" t="str">
        <f>IFERROR(_xll.RssMarket($A2122,"市場部名称"),"")</f>
        <v/>
      </c>
      <c r="D2122" s="55"/>
      <c r="E2122" s="55" t="str">
        <f>IFERROR(_xll.RssMarket($A2122,"前日比"),"")</f>
        <v/>
      </c>
      <c r="F2122" s="75" t="str">
        <f>IFERROR(_xll.RssMarket($A2122,"時価総額"),"")</f>
        <v/>
      </c>
      <c r="G2122" s="75" t="e">
        <f>T20D35746[[#This Row],[時価総額]]/T20D35746[[#This Row],[現在値]]</f>
        <v>#VALUE!</v>
      </c>
      <c r="H2122" s="20"/>
      <c r="I2122" s="38"/>
      <c r="J2122" s="20"/>
      <c r="K2122" s="33"/>
      <c r="N2122" s="89"/>
      <c r="O2122" s="125" t="e">
        <f>ROUND(
 ((IF(OR(R2122="",R2122&lt;=0),20,R2122)/20)
  *(L2122/15))
 /(IFERROR(IF(H2122&gt;0,H2122,15),15)/15)
 *100,0)</f>
        <v>#REF!</v>
      </c>
      <c r="P2122" s="125" t="e">
        <f>ROUND(((R2122/20)*(L2122/15)*(S2122/15)*(1+W2122/200))/(H2122/15)*100,0)</f>
        <v>#REF!</v>
      </c>
      <c r="Q2122" s="147" t="e">
        <f>T20D35746[[#This Row],[スコア⑤]]/T20D35746[[#This Row],[スコア③]]</f>
        <v>#REF!</v>
      </c>
      <c r="R2122" s="76" t="e">
        <f>#REF!+#REF!</f>
        <v>#REF!</v>
      </c>
      <c r="W2122" s="109" t="e">
        <f>(T20D35746[[#This Row],[現金及び預金（億）]]-T20D35746[[#This Row],[負債（億）]])/T20D35746[[#This Row],[総資産]]*100</f>
        <v>#DIV/0!</v>
      </c>
    </row>
    <row r="2123" spans="3:23" x14ac:dyDescent="0.25">
      <c r="C2123" s="71" t="str">
        <f>IFERROR(_xll.RssMarket($A2123,"市場部名称"),"")</f>
        <v/>
      </c>
      <c r="D2123" s="55"/>
      <c r="E2123" s="55" t="str">
        <f>IFERROR(_xll.RssMarket($A2123,"前日比"),"")</f>
        <v/>
      </c>
      <c r="F2123" s="75" t="str">
        <f>IFERROR(_xll.RssMarket($A2123,"時価総額"),"")</f>
        <v/>
      </c>
      <c r="G2123" s="75" t="e">
        <f>T20D35746[[#This Row],[時価総額]]/T20D35746[[#This Row],[現在値]]</f>
        <v>#VALUE!</v>
      </c>
      <c r="H2123" s="20"/>
      <c r="I2123" s="38"/>
      <c r="J2123" s="20"/>
      <c r="K2123" s="33"/>
      <c r="N2123" s="89"/>
      <c r="O2123" s="125" t="e">
        <f>ROUND(
 ((IF(OR(R2123="",R2123&lt;=0),20,R2123)/20)
  *(L2123/15))
 /(IFERROR(IF(H2123&gt;0,H2123,15),15)/15)
 *100,0)</f>
        <v>#REF!</v>
      </c>
      <c r="P2123" s="125" t="e">
        <f>ROUND(((R2123/20)*(L2123/15)*(S2123/15)*(1+W2123/200))/(H2123/15)*100,0)</f>
        <v>#REF!</v>
      </c>
      <c r="Q2123" s="147" t="e">
        <f>T20D35746[[#This Row],[スコア⑤]]/T20D35746[[#This Row],[スコア③]]</f>
        <v>#REF!</v>
      </c>
      <c r="R2123" s="76" t="e">
        <f>#REF!+#REF!</f>
        <v>#REF!</v>
      </c>
      <c r="W2123" s="109" t="e">
        <f>(T20D35746[[#This Row],[現金及び預金（億）]]-T20D35746[[#This Row],[負債（億）]])/T20D35746[[#This Row],[総資産]]*100</f>
        <v>#DIV/0!</v>
      </c>
    </row>
    <row r="2124" spans="3:23" x14ac:dyDescent="0.25">
      <c r="C2124" s="71" t="str">
        <f>IFERROR(_xll.RssMarket($A2124,"市場部名称"),"")</f>
        <v/>
      </c>
      <c r="D2124" s="55"/>
      <c r="E2124" s="55" t="str">
        <f>IFERROR(_xll.RssMarket($A2124,"前日比"),"")</f>
        <v/>
      </c>
      <c r="F2124" s="75" t="str">
        <f>IFERROR(_xll.RssMarket($A2124,"時価総額"),"")</f>
        <v/>
      </c>
      <c r="G2124" s="75" t="e">
        <f>T20D35746[[#This Row],[時価総額]]/T20D35746[[#This Row],[現在値]]</f>
        <v>#VALUE!</v>
      </c>
      <c r="H2124" s="20"/>
      <c r="I2124" s="38"/>
      <c r="J2124" s="20"/>
      <c r="K2124" s="33"/>
      <c r="N2124" s="89"/>
      <c r="O2124" s="125" t="e">
        <f>ROUND(
 ((IF(OR(R2124="",R2124&lt;=0),20,R2124)/20)
  *(L2124/15))
 /(IFERROR(IF(H2124&gt;0,H2124,15),15)/15)
 *100,0)</f>
        <v>#REF!</v>
      </c>
      <c r="P2124" s="125" t="e">
        <f>ROUND(((R2124/20)*(L2124/15)*(S2124/15)*(1+W2124/200))/(H2124/15)*100,0)</f>
        <v>#REF!</v>
      </c>
      <c r="Q2124" s="147" t="e">
        <f>T20D35746[[#This Row],[スコア⑤]]/T20D35746[[#This Row],[スコア③]]</f>
        <v>#REF!</v>
      </c>
      <c r="R2124" s="76" t="e">
        <f>#REF!+#REF!</f>
        <v>#REF!</v>
      </c>
      <c r="W2124" s="109" t="e">
        <f>(T20D35746[[#This Row],[現金及び預金（億）]]-T20D35746[[#This Row],[負債（億）]])/T20D35746[[#This Row],[総資産]]*100</f>
        <v>#DIV/0!</v>
      </c>
    </row>
    <row r="2125" spans="3:23" x14ac:dyDescent="0.25">
      <c r="C2125" s="71" t="str">
        <f>IFERROR(_xll.RssMarket($A2125,"市場部名称"),"")</f>
        <v/>
      </c>
      <c r="D2125" s="55"/>
      <c r="E2125" s="55" t="str">
        <f>IFERROR(_xll.RssMarket($A2125,"前日比"),"")</f>
        <v/>
      </c>
      <c r="F2125" s="75" t="str">
        <f>IFERROR(_xll.RssMarket($A2125,"時価総額"),"")</f>
        <v/>
      </c>
      <c r="G2125" s="75" t="e">
        <f>T20D35746[[#This Row],[時価総額]]/T20D35746[[#This Row],[現在値]]</f>
        <v>#VALUE!</v>
      </c>
      <c r="H2125" s="20"/>
      <c r="I2125" s="38"/>
      <c r="J2125" s="20"/>
      <c r="K2125" s="33"/>
      <c r="N2125" s="89"/>
      <c r="O2125" s="125" t="e">
        <f>ROUND(
 ((IF(OR(R2125="",R2125&lt;=0),20,R2125)/20)
  *(L2125/15))
 /(IFERROR(IF(H2125&gt;0,H2125,15),15)/15)
 *100,0)</f>
        <v>#REF!</v>
      </c>
      <c r="P2125" s="125" t="e">
        <f>ROUND(((R2125/20)*(L2125/15)*(S2125/15)*(1+W2125/200))/(H2125/15)*100,0)</f>
        <v>#REF!</v>
      </c>
      <c r="Q2125" s="147" t="e">
        <f>T20D35746[[#This Row],[スコア⑤]]/T20D35746[[#This Row],[スコア③]]</f>
        <v>#REF!</v>
      </c>
      <c r="R2125" s="76" t="e">
        <f>#REF!+#REF!</f>
        <v>#REF!</v>
      </c>
      <c r="W2125" s="109" t="e">
        <f>(T20D35746[[#This Row],[現金及び預金（億）]]-T20D35746[[#This Row],[負債（億）]])/T20D35746[[#This Row],[総資産]]*100</f>
        <v>#DIV/0!</v>
      </c>
    </row>
    <row r="2126" spans="3:23" x14ac:dyDescent="0.25">
      <c r="C2126" s="71" t="str">
        <f>IFERROR(_xll.RssMarket($A2126,"市場部名称"),"")</f>
        <v/>
      </c>
      <c r="D2126" s="55"/>
      <c r="E2126" s="55" t="str">
        <f>IFERROR(_xll.RssMarket($A2126,"前日比"),"")</f>
        <v/>
      </c>
      <c r="F2126" s="75" t="str">
        <f>IFERROR(_xll.RssMarket($A2126,"時価総額"),"")</f>
        <v/>
      </c>
      <c r="G2126" s="75" t="e">
        <f>T20D35746[[#This Row],[時価総額]]/T20D35746[[#This Row],[現在値]]</f>
        <v>#VALUE!</v>
      </c>
      <c r="H2126" s="20"/>
      <c r="I2126" s="38"/>
      <c r="J2126" s="20"/>
      <c r="K2126" s="33"/>
      <c r="N2126" s="89"/>
      <c r="O2126" s="125" t="e">
        <f>ROUND(
 ((IF(OR(R2126="",R2126&lt;=0),20,R2126)/20)
  *(L2126/15))
 /(IFERROR(IF(H2126&gt;0,H2126,15),15)/15)
 *100,0)</f>
        <v>#REF!</v>
      </c>
      <c r="P2126" s="125" t="e">
        <f>ROUND(((R2126/20)*(L2126/15)*(S2126/15)*(1+W2126/200))/(H2126/15)*100,0)</f>
        <v>#REF!</v>
      </c>
      <c r="Q2126" s="147" t="e">
        <f>T20D35746[[#This Row],[スコア⑤]]/T20D35746[[#This Row],[スコア③]]</f>
        <v>#REF!</v>
      </c>
      <c r="R2126" s="76" t="e">
        <f>#REF!+#REF!</f>
        <v>#REF!</v>
      </c>
      <c r="W2126" s="109" t="e">
        <f>(T20D35746[[#This Row],[現金及び預金（億）]]-T20D35746[[#This Row],[負債（億）]])/T20D35746[[#This Row],[総資産]]*100</f>
        <v>#DIV/0!</v>
      </c>
    </row>
    <row r="2127" spans="3:23" x14ac:dyDescent="0.25">
      <c r="C2127" s="71" t="str">
        <f>IFERROR(_xll.RssMarket($A2127,"市場部名称"),"")</f>
        <v/>
      </c>
      <c r="D2127" s="55"/>
      <c r="E2127" s="55" t="str">
        <f>IFERROR(_xll.RssMarket($A2127,"前日比"),"")</f>
        <v/>
      </c>
      <c r="F2127" s="75" t="str">
        <f>IFERROR(_xll.RssMarket($A2127,"時価総額"),"")</f>
        <v/>
      </c>
      <c r="G2127" s="75" t="e">
        <f>T20D35746[[#This Row],[時価総額]]/T20D35746[[#This Row],[現在値]]</f>
        <v>#VALUE!</v>
      </c>
      <c r="H2127" s="20"/>
      <c r="I2127" s="38"/>
      <c r="J2127" s="20"/>
      <c r="K2127" s="33"/>
      <c r="N2127" s="89"/>
      <c r="O2127" s="125" t="e">
        <f>ROUND(
 ((IF(OR(R2127="",R2127&lt;=0),20,R2127)/20)
  *(L2127/15))
 /(IFERROR(IF(H2127&gt;0,H2127,15),15)/15)
 *100,0)</f>
        <v>#REF!</v>
      </c>
      <c r="P2127" s="125" t="e">
        <f>ROUND(((R2127/20)*(L2127/15)*(S2127/15)*(1+W2127/200))/(H2127/15)*100,0)</f>
        <v>#REF!</v>
      </c>
      <c r="Q2127" s="147" t="e">
        <f>T20D35746[[#This Row],[スコア⑤]]/T20D35746[[#This Row],[スコア③]]</f>
        <v>#REF!</v>
      </c>
      <c r="R2127" s="76" t="e">
        <f>#REF!+#REF!</f>
        <v>#REF!</v>
      </c>
      <c r="W2127" s="109" t="e">
        <f>(T20D35746[[#This Row],[現金及び預金（億）]]-T20D35746[[#This Row],[負債（億）]])/T20D35746[[#This Row],[総資産]]*100</f>
        <v>#DIV/0!</v>
      </c>
    </row>
    <row r="2128" spans="3:23" x14ac:dyDescent="0.25">
      <c r="C2128" s="71" t="str">
        <f>IFERROR(_xll.RssMarket($A2128,"市場部名称"),"")</f>
        <v/>
      </c>
      <c r="D2128" s="55"/>
      <c r="E2128" s="55" t="str">
        <f>IFERROR(_xll.RssMarket($A2128,"前日比"),"")</f>
        <v/>
      </c>
      <c r="F2128" s="75" t="str">
        <f>IFERROR(_xll.RssMarket($A2128,"時価総額"),"")</f>
        <v/>
      </c>
      <c r="G2128" s="75" t="e">
        <f>T20D35746[[#This Row],[時価総額]]/T20D35746[[#This Row],[現在値]]</f>
        <v>#VALUE!</v>
      </c>
      <c r="H2128" s="20"/>
      <c r="I2128" s="38"/>
      <c r="J2128" s="20"/>
      <c r="K2128" s="33"/>
      <c r="N2128" s="89"/>
      <c r="O2128" s="125" t="e">
        <f>ROUND(
 ((IF(OR(R2128="",R2128&lt;=0),20,R2128)/20)
  *(L2128/15))
 /(IFERROR(IF(H2128&gt;0,H2128,15),15)/15)
 *100,0)</f>
        <v>#REF!</v>
      </c>
      <c r="P2128" s="125" t="e">
        <f>ROUND(((R2128/20)*(L2128/15)*(S2128/15)*(1+W2128/200))/(H2128/15)*100,0)</f>
        <v>#REF!</v>
      </c>
      <c r="Q2128" s="147" t="e">
        <f>T20D35746[[#This Row],[スコア⑤]]/T20D35746[[#This Row],[スコア③]]</f>
        <v>#REF!</v>
      </c>
      <c r="R2128" s="76" t="e">
        <f>#REF!+#REF!</f>
        <v>#REF!</v>
      </c>
      <c r="W2128" s="109" t="e">
        <f>(T20D35746[[#This Row],[現金及び預金（億）]]-T20D35746[[#This Row],[負債（億）]])/T20D35746[[#This Row],[総資産]]*100</f>
        <v>#DIV/0!</v>
      </c>
    </row>
    <row r="2129" spans="3:23" x14ac:dyDescent="0.25">
      <c r="C2129" s="71" t="str">
        <f>IFERROR(_xll.RssMarket($A2129,"市場部名称"),"")</f>
        <v/>
      </c>
      <c r="D2129" s="55"/>
      <c r="E2129" s="55" t="str">
        <f>IFERROR(_xll.RssMarket($A2129,"前日比"),"")</f>
        <v/>
      </c>
      <c r="F2129" s="75" t="str">
        <f>IFERROR(_xll.RssMarket($A2129,"時価総額"),"")</f>
        <v/>
      </c>
      <c r="G2129" s="75" t="e">
        <f>T20D35746[[#This Row],[時価総額]]/T20D35746[[#This Row],[現在値]]</f>
        <v>#VALUE!</v>
      </c>
      <c r="H2129" s="20"/>
      <c r="I2129" s="38"/>
      <c r="J2129" s="20"/>
      <c r="K2129" s="33"/>
      <c r="N2129" s="89"/>
      <c r="O2129" s="125" t="e">
        <f>ROUND(
 ((IF(OR(R2129="",R2129&lt;=0),20,R2129)/20)
  *(L2129/15))
 /(IFERROR(IF(H2129&gt;0,H2129,15),15)/15)
 *100,0)</f>
        <v>#REF!</v>
      </c>
      <c r="P2129" s="125" t="e">
        <f>ROUND(((R2129/20)*(L2129/15)*(S2129/15)*(1+W2129/200))/(H2129/15)*100,0)</f>
        <v>#REF!</v>
      </c>
      <c r="Q2129" s="147" t="e">
        <f>T20D35746[[#This Row],[スコア⑤]]/T20D35746[[#This Row],[スコア③]]</f>
        <v>#REF!</v>
      </c>
      <c r="R2129" s="76" t="e">
        <f>#REF!+#REF!</f>
        <v>#REF!</v>
      </c>
      <c r="W2129" s="109" t="e">
        <f>(T20D35746[[#This Row],[現金及び預金（億）]]-T20D35746[[#This Row],[負債（億）]])/T20D35746[[#This Row],[総資産]]*100</f>
        <v>#DIV/0!</v>
      </c>
    </row>
    <row r="2130" spans="3:23" x14ac:dyDescent="0.25">
      <c r="C2130" s="71" t="str">
        <f>IFERROR(_xll.RssMarket($A2130,"市場部名称"),"")</f>
        <v/>
      </c>
      <c r="D2130" s="55"/>
      <c r="E2130" s="55" t="str">
        <f>IFERROR(_xll.RssMarket($A2130,"前日比"),"")</f>
        <v/>
      </c>
      <c r="F2130" s="75" t="str">
        <f>IFERROR(_xll.RssMarket($A2130,"時価総額"),"")</f>
        <v/>
      </c>
      <c r="G2130" s="75" t="e">
        <f>T20D35746[[#This Row],[時価総額]]/T20D35746[[#This Row],[現在値]]</f>
        <v>#VALUE!</v>
      </c>
      <c r="H2130" s="20"/>
      <c r="I2130" s="38"/>
      <c r="J2130" s="20"/>
      <c r="K2130" s="33"/>
      <c r="N2130" s="89"/>
      <c r="O2130" s="125" t="e">
        <f>ROUND(
 ((IF(OR(R2130="",R2130&lt;=0),20,R2130)/20)
  *(L2130/15))
 /(IFERROR(IF(H2130&gt;0,H2130,15),15)/15)
 *100,0)</f>
        <v>#REF!</v>
      </c>
      <c r="P2130" s="125" t="e">
        <f>ROUND(((R2130/20)*(L2130/15)*(S2130/15)*(1+W2130/200))/(H2130/15)*100,0)</f>
        <v>#REF!</v>
      </c>
      <c r="Q2130" s="147" t="e">
        <f>T20D35746[[#This Row],[スコア⑤]]/T20D35746[[#This Row],[スコア③]]</f>
        <v>#REF!</v>
      </c>
      <c r="R2130" s="76" t="e">
        <f>#REF!+#REF!</f>
        <v>#REF!</v>
      </c>
      <c r="W2130" s="109" t="e">
        <f>(T20D35746[[#This Row],[現金及び預金（億）]]-T20D35746[[#This Row],[負債（億）]])/T20D35746[[#This Row],[総資産]]*100</f>
        <v>#DIV/0!</v>
      </c>
    </row>
    <row r="2131" spans="3:23" x14ac:dyDescent="0.25">
      <c r="C2131" s="71" t="str">
        <f>IFERROR(_xll.RssMarket($A2131,"市場部名称"),"")</f>
        <v/>
      </c>
      <c r="D2131" s="55"/>
      <c r="E2131" s="55" t="str">
        <f>IFERROR(_xll.RssMarket($A2131,"前日比"),"")</f>
        <v/>
      </c>
      <c r="F2131" s="75" t="str">
        <f>IFERROR(_xll.RssMarket($A2131,"時価総額"),"")</f>
        <v/>
      </c>
      <c r="G2131" s="75" t="e">
        <f>T20D35746[[#This Row],[時価総額]]/T20D35746[[#This Row],[現在値]]</f>
        <v>#VALUE!</v>
      </c>
      <c r="H2131" s="20"/>
      <c r="I2131" s="38"/>
      <c r="J2131" s="20"/>
      <c r="K2131" s="33"/>
      <c r="N2131" s="89"/>
      <c r="O2131" s="125" t="e">
        <f>ROUND(
 ((IF(OR(R2131="",R2131&lt;=0),20,R2131)/20)
  *(L2131/15))
 /(IFERROR(IF(H2131&gt;0,H2131,15),15)/15)
 *100,0)</f>
        <v>#REF!</v>
      </c>
      <c r="P2131" s="125" t="e">
        <f>ROUND(((R2131/20)*(L2131/15)*(S2131/15)*(1+W2131/200))/(H2131/15)*100,0)</f>
        <v>#REF!</v>
      </c>
      <c r="Q2131" s="147" t="e">
        <f>T20D35746[[#This Row],[スコア⑤]]/T20D35746[[#This Row],[スコア③]]</f>
        <v>#REF!</v>
      </c>
      <c r="R2131" s="76" t="e">
        <f>#REF!+#REF!</f>
        <v>#REF!</v>
      </c>
      <c r="W2131" s="109" t="e">
        <f>(T20D35746[[#This Row],[現金及び預金（億）]]-T20D35746[[#This Row],[負債（億）]])/T20D35746[[#This Row],[総資産]]*100</f>
        <v>#DIV/0!</v>
      </c>
    </row>
    <row r="2132" spans="3:23" x14ac:dyDescent="0.25">
      <c r="C2132" s="71" t="str">
        <f>IFERROR(_xll.RssMarket($A2132,"市場部名称"),"")</f>
        <v/>
      </c>
      <c r="D2132" s="55"/>
      <c r="E2132" s="55" t="str">
        <f>IFERROR(_xll.RssMarket($A2132,"前日比"),"")</f>
        <v/>
      </c>
      <c r="F2132" s="75" t="str">
        <f>IFERROR(_xll.RssMarket($A2132,"時価総額"),"")</f>
        <v/>
      </c>
      <c r="G2132" s="75" t="e">
        <f>T20D35746[[#This Row],[時価総額]]/T20D35746[[#This Row],[現在値]]</f>
        <v>#VALUE!</v>
      </c>
      <c r="H2132" s="20"/>
      <c r="I2132" s="38"/>
      <c r="J2132" s="20"/>
      <c r="K2132" s="33"/>
      <c r="N2132" s="89"/>
      <c r="O2132" s="125" t="e">
        <f>ROUND(
 ((IF(OR(R2132="",R2132&lt;=0),20,R2132)/20)
  *(L2132/15))
 /(IFERROR(IF(H2132&gt;0,H2132,15),15)/15)
 *100,0)</f>
        <v>#REF!</v>
      </c>
      <c r="P2132" s="125" t="e">
        <f>ROUND(((R2132/20)*(L2132/15)*(S2132/15)*(1+W2132/200))/(H2132/15)*100,0)</f>
        <v>#REF!</v>
      </c>
      <c r="Q2132" s="147" t="e">
        <f>T20D35746[[#This Row],[スコア⑤]]/T20D35746[[#This Row],[スコア③]]</f>
        <v>#REF!</v>
      </c>
      <c r="R2132" s="76" t="e">
        <f>#REF!+#REF!</f>
        <v>#REF!</v>
      </c>
      <c r="W2132" s="109" t="e">
        <f>(T20D35746[[#This Row],[現金及び預金（億）]]-T20D35746[[#This Row],[負債（億）]])/T20D35746[[#This Row],[総資産]]*100</f>
        <v>#DIV/0!</v>
      </c>
    </row>
    <row r="2133" spans="3:23" x14ac:dyDescent="0.25">
      <c r="C2133" s="71" t="str">
        <f>IFERROR(_xll.RssMarket($A2133,"市場部名称"),"")</f>
        <v/>
      </c>
      <c r="D2133" s="55"/>
      <c r="E2133" s="55" t="str">
        <f>IFERROR(_xll.RssMarket($A2133,"前日比"),"")</f>
        <v/>
      </c>
      <c r="F2133" s="75" t="str">
        <f>IFERROR(_xll.RssMarket($A2133,"時価総額"),"")</f>
        <v/>
      </c>
      <c r="G2133" s="75" t="e">
        <f>T20D35746[[#This Row],[時価総額]]/T20D35746[[#This Row],[現在値]]</f>
        <v>#VALUE!</v>
      </c>
      <c r="H2133" s="20"/>
      <c r="I2133" s="38"/>
      <c r="J2133" s="20"/>
      <c r="K2133" s="33"/>
      <c r="N2133" s="89"/>
      <c r="O2133" s="125" t="e">
        <f>ROUND(
 ((IF(OR(R2133="",R2133&lt;=0),20,R2133)/20)
  *(L2133/15))
 /(IFERROR(IF(H2133&gt;0,H2133,15),15)/15)
 *100,0)</f>
        <v>#REF!</v>
      </c>
      <c r="P2133" s="125" t="e">
        <f>ROUND(((R2133/20)*(L2133/15)*(S2133/15)*(1+W2133/200))/(H2133/15)*100,0)</f>
        <v>#REF!</v>
      </c>
      <c r="Q2133" s="147" t="e">
        <f>T20D35746[[#This Row],[スコア⑤]]/T20D35746[[#This Row],[スコア③]]</f>
        <v>#REF!</v>
      </c>
      <c r="R2133" s="76" t="e">
        <f>#REF!+#REF!</f>
        <v>#REF!</v>
      </c>
      <c r="W2133" s="109" t="e">
        <f>(T20D35746[[#This Row],[現金及び預金（億）]]-T20D35746[[#This Row],[負債（億）]])/T20D35746[[#This Row],[総資産]]*100</f>
        <v>#DIV/0!</v>
      </c>
    </row>
    <row r="2134" spans="3:23" x14ac:dyDescent="0.25">
      <c r="C2134" s="71" t="str">
        <f>IFERROR(_xll.RssMarket($A2134,"市場部名称"),"")</f>
        <v/>
      </c>
      <c r="D2134" s="55"/>
      <c r="E2134" s="55" t="str">
        <f>IFERROR(_xll.RssMarket($A2134,"前日比"),"")</f>
        <v/>
      </c>
      <c r="F2134" s="75" t="str">
        <f>IFERROR(_xll.RssMarket($A2134,"時価総額"),"")</f>
        <v/>
      </c>
      <c r="G2134" s="75" t="e">
        <f>T20D35746[[#This Row],[時価総額]]/T20D35746[[#This Row],[現在値]]</f>
        <v>#VALUE!</v>
      </c>
      <c r="H2134" s="20"/>
      <c r="I2134" s="38"/>
      <c r="J2134" s="20"/>
      <c r="K2134" s="33"/>
      <c r="N2134" s="89"/>
      <c r="O2134" s="125" t="e">
        <f>ROUND(
 ((IF(OR(R2134="",R2134&lt;=0),20,R2134)/20)
  *(L2134/15))
 /(IFERROR(IF(H2134&gt;0,H2134,15),15)/15)
 *100,0)</f>
        <v>#REF!</v>
      </c>
      <c r="P2134" s="125" t="e">
        <f>ROUND(((R2134/20)*(L2134/15)*(S2134/15)*(1+W2134/200))/(H2134/15)*100,0)</f>
        <v>#REF!</v>
      </c>
      <c r="Q2134" s="147" t="e">
        <f>T20D35746[[#This Row],[スコア⑤]]/T20D35746[[#This Row],[スコア③]]</f>
        <v>#REF!</v>
      </c>
      <c r="R2134" s="76" t="e">
        <f>#REF!+#REF!</f>
        <v>#REF!</v>
      </c>
      <c r="W2134" s="109" t="e">
        <f>(T20D35746[[#This Row],[現金及び預金（億）]]-T20D35746[[#This Row],[負債（億）]])/T20D35746[[#This Row],[総資産]]*100</f>
        <v>#DIV/0!</v>
      </c>
    </row>
    <row r="2135" spans="3:23" x14ac:dyDescent="0.25">
      <c r="C2135" s="71" t="str">
        <f>IFERROR(_xll.RssMarket($A2135,"市場部名称"),"")</f>
        <v/>
      </c>
      <c r="D2135" s="55"/>
      <c r="E2135" s="55" t="str">
        <f>IFERROR(_xll.RssMarket($A2135,"前日比"),"")</f>
        <v/>
      </c>
      <c r="F2135" s="75" t="str">
        <f>IFERROR(_xll.RssMarket($A2135,"時価総額"),"")</f>
        <v/>
      </c>
      <c r="G2135" s="75" t="e">
        <f>T20D35746[[#This Row],[時価総額]]/T20D35746[[#This Row],[現在値]]</f>
        <v>#VALUE!</v>
      </c>
      <c r="H2135" s="20"/>
      <c r="I2135" s="38"/>
      <c r="J2135" s="20"/>
      <c r="K2135" s="33"/>
      <c r="N2135" s="89"/>
      <c r="O2135" s="125" t="e">
        <f>ROUND(
 ((IF(OR(R2135="",R2135&lt;=0),20,R2135)/20)
  *(L2135/15))
 /(IFERROR(IF(H2135&gt;0,H2135,15),15)/15)
 *100,0)</f>
        <v>#REF!</v>
      </c>
      <c r="P2135" s="125" t="e">
        <f>ROUND(((R2135/20)*(L2135/15)*(S2135/15)*(1+W2135/200))/(H2135/15)*100,0)</f>
        <v>#REF!</v>
      </c>
      <c r="Q2135" s="147" t="e">
        <f>T20D35746[[#This Row],[スコア⑤]]/T20D35746[[#This Row],[スコア③]]</f>
        <v>#REF!</v>
      </c>
      <c r="R2135" s="76" t="e">
        <f>#REF!+#REF!</f>
        <v>#REF!</v>
      </c>
      <c r="W2135" s="109" t="e">
        <f>(T20D35746[[#This Row],[現金及び預金（億）]]-T20D35746[[#This Row],[負債（億）]])/T20D35746[[#This Row],[総資産]]*100</f>
        <v>#DIV/0!</v>
      </c>
    </row>
    <row r="2136" spans="3:23" x14ac:dyDescent="0.25">
      <c r="C2136" s="71" t="str">
        <f>IFERROR(_xll.RssMarket($A2136,"市場部名称"),"")</f>
        <v/>
      </c>
      <c r="D2136" s="55"/>
      <c r="E2136" s="55" t="str">
        <f>IFERROR(_xll.RssMarket($A2136,"前日比"),"")</f>
        <v/>
      </c>
      <c r="F2136" s="75" t="str">
        <f>IFERROR(_xll.RssMarket($A2136,"時価総額"),"")</f>
        <v/>
      </c>
      <c r="G2136" s="75" t="e">
        <f>T20D35746[[#This Row],[時価総額]]/T20D35746[[#This Row],[現在値]]</f>
        <v>#VALUE!</v>
      </c>
      <c r="H2136" s="20"/>
      <c r="I2136" s="38"/>
      <c r="J2136" s="20"/>
      <c r="K2136" s="33"/>
      <c r="N2136" s="89"/>
      <c r="O2136" s="125" t="e">
        <f>ROUND(
 ((IF(OR(R2136="",R2136&lt;=0),20,R2136)/20)
  *(L2136/15))
 /(IFERROR(IF(H2136&gt;0,H2136,15),15)/15)
 *100,0)</f>
        <v>#REF!</v>
      </c>
      <c r="P2136" s="125" t="e">
        <f>ROUND(((R2136/20)*(L2136/15)*(S2136/15)*(1+W2136/200))/(H2136/15)*100,0)</f>
        <v>#REF!</v>
      </c>
      <c r="Q2136" s="147" t="e">
        <f>T20D35746[[#This Row],[スコア⑤]]/T20D35746[[#This Row],[スコア③]]</f>
        <v>#REF!</v>
      </c>
      <c r="R2136" s="76" t="e">
        <f>#REF!+#REF!</f>
        <v>#REF!</v>
      </c>
      <c r="W2136" s="109" t="e">
        <f>(T20D35746[[#This Row],[現金及び預金（億）]]-T20D35746[[#This Row],[負債（億）]])/T20D35746[[#This Row],[総資産]]*100</f>
        <v>#DIV/0!</v>
      </c>
    </row>
    <row r="2137" spans="3:23" x14ac:dyDescent="0.25">
      <c r="C2137" s="71" t="str">
        <f>IFERROR(_xll.RssMarket($A2137,"市場部名称"),"")</f>
        <v/>
      </c>
      <c r="D2137" s="55"/>
      <c r="E2137" s="55" t="str">
        <f>IFERROR(_xll.RssMarket($A2137,"前日比"),"")</f>
        <v/>
      </c>
      <c r="F2137" s="75" t="str">
        <f>IFERROR(_xll.RssMarket($A2137,"時価総額"),"")</f>
        <v/>
      </c>
      <c r="G2137" s="75" t="e">
        <f>T20D35746[[#This Row],[時価総額]]/T20D35746[[#This Row],[現在値]]</f>
        <v>#VALUE!</v>
      </c>
      <c r="H2137" s="20"/>
      <c r="I2137" s="38"/>
      <c r="J2137" s="20"/>
      <c r="K2137" s="33"/>
      <c r="N2137" s="89"/>
      <c r="O2137" s="125" t="e">
        <f>ROUND(
 ((IF(OR(R2137="",R2137&lt;=0),20,R2137)/20)
  *(L2137/15))
 /(IFERROR(IF(H2137&gt;0,H2137,15),15)/15)
 *100,0)</f>
        <v>#REF!</v>
      </c>
      <c r="P2137" s="125" t="e">
        <f>ROUND(((R2137/20)*(L2137/15)*(S2137/15)*(1+W2137/200))/(H2137/15)*100,0)</f>
        <v>#REF!</v>
      </c>
      <c r="Q2137" s="147" t="e">
        <f>T20D35746[[#This Row],[スコア⑤]]/T20D35746[[#This Row],[スコア③]]</f>
        <v>#REF!</v>
      </c>
      <c r="R2137" s="76" t="e">
        <f>#REF!+#REF!</f>
        <v>#REF!</v>
      </c>
      <c r="W2137" s="109" t="e">
        <f>(T20D35746[[#This Row],[現金及び預金（億）]]-T20D35746[[#This Row],[負債（億）]])/T20D35746[[#This Row],[総資産]]*100</f>
        <v>#DIV/0!</v>
      </c>
    </row>
    <row r="2138" spans="3:23" x14ac:dyDescent="0.25">
      <c r="C2138" s="71" t="str">
        <f>IFERROR(_xll.RssMarket($A2138,"市場部名称"),"")</f>
        <v/>
      </c>
      <c r="D2138" s="55"/>
      <c r="E2138" s="55" t="str">
        <f>IFERROR(_xll.RssMarket($A2138,"前日比"),"")</f>
        <v/>
      </c>
      <c r="F2138" s="75" t="str">
        <f>IFERROR(_xll.RssMarket($A2138,"時価総額"),"")</f>
        <v/>
      </c>
      <c r="G2138" s="75" t="e">
        <f>T20D35746[[#This Row],[時価総額]]/T20D35746[[#This Row],[現在値]]</f>
        <v>#VALUE!</v>
      </c>
      <c r="H2138" s="20"/>
      <c r="I2138" s="38"/>
      <c r="J2138" s="20"/>
      <c r="K2138" s="33"/>
      <c r="N2138" s="89"/>
      <c r="O2138" s="125" t="e">
        <f>ROUND(
 ((IF(OR(R2138="",R2138&lt;=0),20,R2138)/20)
  *(L2138/15))
 /(IFERROR(IF(H2138&gt;0,H2138,15),15)/15)
 *100,0)</f>
        <v>#REF!</v>
      </c>
      <c r="P2138" s="125" t="e">
        <f>ROUND(((R2138/20)*(L2138/15)*(S2138/15)*(1+W2138/200))/(H2138/15)*100,0)</f>
        <v>#REF!</v>
      </c>
      <c r="Q2138" s="147" t="e">
        <f>T20D35746[[#This Row],[スコア⑤]]/T20D35746[[#This Row],[スコア③]]</f>
        <v>#REF!</v>
      </c>
      <c r="R2138" s="76" t="e">
        <f>#REF!+#REF!</f>
        <v>#REF!</v>
      </c>
      <c r="W2138" s="109" t="e">
        <f>(T20D35746[[#This Row],[現金及び預金（億）]]-T20D35746[[#This Row],[負債（億）]])/T20D35746[[#This Row],[総資産]]*100</f>
        <v>#DIV/0!</v>
      </c>
    </row>
    <row r="2139" spans="3:23" x14ac:dyDescent="0.25">
      <c r="C2139" s="71" t="str">
        <f>IFERROR(_xll.RssMarket($A2139,"市場部名称"),"")</f>
        <v/>
      </c>
      <c r="D2139" s="55"/>
      <c r="E2139" s="55" t="str">
        <f>IFERROR(_xll.RssMarket($A2139,"前日比"),"")</f>
        <v/>
      </c>
      <c r="F2139" s="75" t="str">
        <f>IFERROR(_xll.RssMarket($A2139,"時価総額"),"")</f>
        <v/>
      </c>
      <c r="G2139" s="75" t="e">
        <f>T20D35746[[#This Row],[時価総額]]/T20D35746[[#This Row],[現在値]]</f>
        <v>#VALUE!</v>
      </c>
      <c r="H2139" s="20"/>
      <c r="I2139" s="38"/>
      <c r="J2139" s="20"/>
      <c r="K2139" s="33"/>
      <c r="N2139" s="89"/>
      <c r="O2139" s="125" t="e">
        <f>ROUND(
 ((IF(OR(R2139="",R2139&lt;=0),20,R2139)/20)
  *(L2139/15))
 /(IFERROR(IF(H2139&gt;0,H2139,15),15)/15)
 *100,0)</f>
        <v>#REF!</v>
      </c>
      <c r="P2139" s="125" t="e">
        <f>ROUND(((R2139/20)*(L2139/15)*(S2139/15)*(1+W2139/200))/(H2139/15)*100,0)</f>
        <v>#REF!</v>
      </c>
      <c r="Q2139" s="147" t="e">
        <f>T20D35746[[#This Row],[スコア⑤]]/T20D35746[[#This Row],[スコア③]]</f>
        <v>#REF!</v>
      </c>
      <c r="R2139" s="76" t="e">
        <f>#REF!+#REF!</f>
        <v>#REF!</v>
      </c>
      <c r="W2139" s="109" t="e">
        <f>(T20D35746[[#This Row],[現金及び預金（億）]]-T20D35746[[#This Row],[負債（億）]])/T20D35746[[#This Row],[総資産]]*100</f>
        <v>#DIV/0!</v>
      </c>
    </row>
    <row r="2140" spans="3:23" x14ac:dyDescent="0.25">
      <c r="C2140" s="71" t="str">
        <f>IFERROR(_xll.RssMarket($A2140,"市場部名称"),"")</f>
        <v/>
      </c>
      <c r="D2140" s="55"/>
      <c r="E2140" s="55" t="str">
        <f>IFERROR(_xll.RssMarket($A2140,"前日比"),"")</f>
        <v/>
      </c>
      <c r="F2140" s="75" t="str">
        <f>IFERROR(_xll.RssMarket($A2140,"時価総額"),"")</f>
        <v/>
      </c>
      <c r="G2140" s="75" t="e">
        <f>T20D35746[[#This Row],[時価総額]]/T20D35746[[#This Row],[現在値]]</f>
        <v>#VALUE!</v>
      </c>
      <c r="H2140" s="20"/>
      <c r="I2140" s="38"/>
      <c r="J2140" s="20"/>
      <c r="K2140" s="33"/>
      <c r="N2140" s="89"/>
      <c r="O2140" s="125" t="e">
        <f>ROUND(
 ((IF(OR(R2140="",R2140&lt;=0),20,R2140)/20)
  *(L2140/15))
 /(IFERROR(IF(H2140&gt;0,H2140,15),15)/15)
 *100,0)</f>
        <v>#REF!</v>
      </c>
      <c r="P2140" s="125" t="e">
        <f>ROUND(((R2140/20)*(L2140/15)*(S2140/15)*(1+W2140/200))/(H2140/15)*100,0)</f>
        <v>#REF!</v>
      </c>
      <c r="Q2140" s="147" t="e">
        <f>T20D35746[[#This Row],[スコア⑤]]/T20D35746[[#This Row],[スコア③]]</f>
        <v>#REF!</v>
      </c>
      <c r="R2140" s="76" t="e">
        <f>#REF!+#REF!</f>
        <v>#REF!</v>
      </c>
      <c r="W2140" s="109" t="e">
        <f>(T20D35746[[#This Row],[現金及び預金（億）]]-T20D35746[[#This Row],[負債（億）]])/T20D35746[[#This Row],[総資産]]*100</f>
        <v>#DIV/0!</v>
      </c>
    </row>
    <row r="2141" spans="3:23" x14ac:dyDescent="0.25">
      <c r="C2141" s="71" t="str">
        <f>IFERROR(_xll.RssMarket($A2141,"市場部名称"),"")</f>
        <v/>
      </c>
      <c r="D2141" s="55"/>
      <c r="E2141" s="55" t="str">
        <f>IFERROR(_xll.RssMarket($A2141,"前日比"),"")</f>
        <v/>
      </c>
      <c r="F2141" s="75" t="str">
        <f>IFERROR(_xll.RssMarket($A2141,"時価総額"),"")</f>
        <v/>
      </c>
      <c r="G2141" s="75" t="e">
        <f>T20D35746[[#This Row],[時価総額]]/T20D35746[[#This Row],[現在値]]</f>
        <v>#VALUE!</v>
      </c>
      <c r="H2141" s="20"/>
      <c r="I2141" s="38"/>
      <c r="J2141" s="20"/>
      <c r="K2141" s="33"/>
      <c r="N2141" s="89"/>
      <c r="O2141" s="125" t="e">
        <f>ROUND(
 ((IF(OR(R2141="",R2141&lt;=0),20,R2141)/20)
  *(L2141/15))
 /(IFERROR(IF(H2141&gt;0,H2141,15),15)/15)
 *100,0)</f>
        <v>#REF!</v>
      </c>
      <c r="P2141" s="125" t="e">
        <f>ROUND(((R2141/20)*(L2141/15)*(S2141/15)*(1+W2141/200))/(H2141/15)*100,0)</f>
        <v>#REF!</v>
      </c>
      <c r="Q2141" s="147" t="e">
        <f>T20D35746[[#This Row],[スコア⑤]]/T20D35746[[#This Row],[スコア③]]</f>
        <v>#REF!</v>
      </c>
      <c r="R2141" s="76" t="e">
        <f>#REF!+#REF!</f>
        <v>#REF!</v>
      </c>
      <c r="W2141" s="109" t="e">
        <f>(T20D35746[[#This Row],[現金及び預金（億）]]-T20D35746[[#This Row],[負債（億）]])/T20D35746[[#This Row],[総資産]]*100</f>
        <v>#DIV/0!</v>
      </c>
    </row>
    <row r="2142" spans="3:23" x14ac:dyDescent="0.25">
      <c r="C2142" s="71" t="str">
        <f>IFERROR(_xll.RssMarket($A2142,"市場部名称"),"")</f>
        <v/>
      </c>
      <c r="D2142" s="55"/>
      <c r="E2142" s="55" t="str">
        <f>IFERROR(_xll.RssMarket($A2142,"前日比"),"")</f>
        <v/>
      </c>
      <c r="F2142" s="75" t="str">
        <f>IFERROR(_xll.RssMarket($A2142,"時価総額"),"")</f>
        <v/>
      </c>
      <c r="G2142" s="75" t="e">
        <f>T20D35746[[#This Row],[時価総額]]/T20D35746[[#This Row],[現在値]]</f>
        <v>#VALUE!</v>
      </c>
      <c r="H2142" s="20"/>
      <c r="I2142" s="38"/>
      <c r="J2142" s="20"/>
      <c r="K2142" s="33"/>
      <c r="N2142" s="89"/>
      <c r="O2142" s="125" t="e">
        <f>ROUND(
 ((IF(OR(R2142="",R2142&lt;=0),20,R2142)/20)
  *(L2142/15))
 /(IFERROR(IF(H2142&gt;0,H2142,15),15)/15)
 *100,0)</f>
        <v>#REF!</v>
      </c>
      <c r="P2142" s="125" t="e">
        <f>ROUND(((R2142/20)*(L2142/15)*(S2142/15)*(1+W2142/200))/(H2142/15)*100,0)</f>
        <v>#REF!</v>
      </c>
      <c r="Q2142" s="147" t="e">
        <f>T20D35746[[#This Row],[スコア⑤]]/T20D35746[[#This Row],[スコア③]]</f>
        <v>#REF!</v>
      </c>
      <c r="R2142" s="76" t="e">
        <f>#REF!+#REF!</f>
        <v>#REF!</v>
      </c>
      <c r="W2142" s="109" t="e">
        <f>(T20D35746[[#This Row],[現金及び預金（億）]]-T20D35746[[#This Row],[負債（億）]])/T20D35746[[#This Row],[総資産]]*100</f>
        <v>#DIV/0!</v>
      </c>
    </row>
    <row r="2143" spans="3:23" x14ac:dyDescent="0.25">
      <c r="C2143" s="71" t="str">
        <f>IFERROR(_xll.RssMarket($A2143,"市場部名称"),"")</f>
        <v/>
      </c>
      <c r="D2143" s="55"/>
      <c r="E2143" s="55" t="str">
        <f>IFERROR(_xll.RssMarket($A2143,"前日比"),"")</f>
        <v/>
      </c>
      <c r="F2143" s="75" t="str">
        <f>IFERROR(_xll.RssMarket($A2143,"時価総額"),"")</f>
        <v/>
      </c>
      <c r="G2143" s="75" t="e">
        <f>T20D35746[[#This Row],[時価総額]]/T20D35746[[#This Row],[現在値]]</f>
        <v>#VALUE!</v>
      </c>
      <c r="H2143" s="20"/>
      <c r="I2143" s="38"/>
      <c r="J2143" s="20"/>
      <c r="K2143" s="33"/>
      <c r="N2143" s="89"/>
      <c r="O2143" s="125" t="e">
        <f>ROUND(
 ((IF(OR(R2143="",R2143&lt;=0),20,R2143)/20)
  *(L2143/15))
 /(IFERROR(IF(H2143&gt;0,H2143,15),15)/15)
 *100,0)</f>
        <v>#REF!</v>
      </c>
      <c r="P2143" s="125" t="e">
        <f>ROUND(((R2143/20)*(L2143/15)*(S2143/15)*(1+W2143/200))/(H2143/15)*100,0)</f>
        <v>#REF!</v>
      </c>
      <c r="Q2143" s="147" t="e">
        <f>T20D35746[[#This Row],[スコア⑤]]/T20D35746[[#This Row],[スコア③]]</f>
        <v>#REF!</v>
      </c>
      <c r="R2143" s="76" t="e">
        <f>#REF!+#REF!</f>
        <v>#REF!</v>
      </c>
      <c r="W2143" s="109" t="e">
        <f>(T20D35746[[#This Row],[現金及び預金（億）]]-T20D35746[[#This Row],[負債（億）]])/T20D35746[[#This Row],[総資産]]*100</f>
        <v>#DIV/0!</v>
      </c>
    </row>
    <row r="2144" spans="3:23" x14ac:dyDescent="0.25">
      <c r="C2144" s="71" t="str">
        <f>IFERROR(_xll.RssMarket($A2144,"市場部名称"),"")</f>
        <v/>
      </c>
      <c r="D2144" s="55"/>
      <c r="E2144" s="55" t="str">
        <f>IFERROR(_xll.RssMarket($A2144,"前日比"),"")</f>
        <v/>
      </c>
      <c r="F2144" s="75" t="str">
        <f>IFERROR(_xll.RssMarket($A2144,"時価総額"),"")</f>
        <v/>
      </c>
      <c r="G2144" s="75" t="e">
        <f>T20D35746[[#This Row],[時価総額]]/T20D35746[[#This Row],[現在値]]</f>
        <v>#VALUE!</v>
      </c>
      <c r="H2144" s="20"/>
      <c r="I2144" s="38"/>
      <c r="J2144" s="20"/>
      <c r="K2144" s="33"/>
      <c r="N2144" s="89"/>
      <c r="O2144" s="125" t="e">
        <f>ROUND(
 ((IF(OR(R2144="",R2144&lt;=0),20,R2144)/20)
  *(L2144/15))
 /(IFERROR(IF(H2144&gt;0,H2144,15),15)/15)
 *100,0)</f>
        <v>#REF!</v>
      </c>
      <c r="P2144" s="125" t="e">
        <f>ROUND(((R2144/20)*(L2144/15)*(S2144/15)*(1+W2144/200))/(H2144/15)*100,0)</f>
        <v>#REF!</v>
      </c>
      <c r="Q2144" s="147" t="e">
        <f>T20D35746[[#This Row],[スコア⑤]]/T20D35746[[#This Row],[スコア③]]</f>
        <v>#REF!</v>
      </c>
      <c r="R2144" s="76" t="e">
        <f>#REF!+#REF!</f>
        <v>#REF!</v>
      </c>
      <c r="W2144" s="109" t="e">
        <f>(T20D35746[[#This Row],[現金及び預金（億）]]-T20D35746[[#This Row],[負債（億）]])/T20D35746[[#This Row],[総資産]]*100</f>
        <v>#DIV/0!</v>
      </c>
    </row>
    <row r="2145" spans="3:23" x14ac:dyDescent="0.25">
      <c r="C2145" s="71" t="str">
        <f>IFERROR(_xll.RssMarket($A2145,"市場部名称"),"")</f>
        <v/>
      </c>
      <c r="D2145" s="55"/>
      <c r="E2145" s="55" t="str">
        <f>IFERROR(_xll.RssMarket($A2145,"前日比"),"")</f>
        <v/>
      </c>
      <c r="F2145" s="75" t="str">
        <f>IFERROR(_xll.RssMarket($A2145,"時価総額"),"")</f>
        <v/>
      </c>
      <c r="G2145" s="75" t="e">
        <f>T20D35746[[#This Row],[時価総額]]/T20D35746[[#This Row],[現在値]]</f>
        <v>#VALUE!</v>
      </c>
      <c r="H2145" s="20"/>
      <c r="I2145" s="38"/>
      <c r="J2145" s="20"/>
      <c r="K2145" s="33"/>
      <c r="N2145" s="89"/>
      <c r="O2145" s="125" t="e">
        <f>ROUND(
 ((IF(OR(R2145="",R2145&lt;=0),20,R2145)/20)
  *(L2145/15))
 /(IFERROR(IF(H2145&gt;0,H2145,15),15)/15)
 *100,0)</f>
        <v>#REF!</v>
      </c>
      <c r="P2145" s="125" t="e">
        <f>ROUND(((R2145/20)*(L2145/15)*(S2145/15)*(1+W2145/200))/(H2145/15)*100,0)</f>
        <v>#REF!</v>
      </c>
      <c r="Q2145" s="147" t="e">
        <f>T20D35746[[#This Row],[スコア⑤]]/T20D35746[[#This Row],[スコア③]]</f>
        <v>#REF!</v>
      </c>
      <c r="R2145" s="76" t="e">
        <f>#REF!+#REF!</f>
        <v>#REF!</v>
      </c>
      <c r="W2145" s="109" t="e">
        <f>(T20D35746[[#This Row],[現金及び預金（億）]]-T20D35746[[#This Row],[負債（億）]])/T20D35746[[#This Row],[総資産]]*100</f>
        <v>#DIV/0!</v>
      </c>
    </row>
    <row r="2146" spans="3:23" x14ac:dyDescent="0.25">
      <c r="C2146" s="71" t="str">
        <f>IFERROR(_xll.RssMarket($A2146,"市場部名称"),"")</f>
        <v/>
      </c>
      <c r="D2146" s="55"/>
      <c r="E2146" s="55" t="str">
        <f>IFERROR(_xll.RssMarket($A2146,"前日比"),"")</f>
        <v/>
      </c>
      <c r="F2146" s="75" t="str">
        <f>IFERROR(_xll.RssMarket($A2146,"時価総額"),"")</f>
        <v/>
      </c>
      <c r="G2146" s="75" t="e">
        <f>T20D35746[[#This Row],[時価総額]]/T20D35746[[#This Row],[現在値]]</f>
        <v>#VALUE!</v>
      </c>
      <c r="H2146" s="20"/>
      <c r="I2146" s="38"/>
      <c r="J2146" s="20"/>
      <c r="K2146" s="33"/>
      <c r="N2146" s="89"/>
      <c r="O2146" s="125" t="e">
        <f>ROUND(
 ((IF(OR(R2146="",R2146&lt;=0),20,R2146)/20)
  *(L2146/15))
 /(IFERROR(IF(H2146&gt;0,H2146,15),15)/15)
 *100,0)</f>
        <v>#REF!</v>
      </c>
      <c r="P2146" s="125" t="e">
        <f>ROUND(((R2146/20)*(L2146/15)*(S2146/15)*(1+W2146/200))/(H2146/15)*100,0)</f>
        <v>#REF!</v>
      </c>
      <c r="Q2146" s="147" t="e">
        <f>T20D35746[[#This Row],[スコア⑤]]/T20D35746[[#This Row],[スコア③]]</f>
        <v>#REF!</v>
      </c>
      <c r="R2146" s="76" t="e">
        <f>#REF!+#REF!</f>
        <v>#REF!</v>
      </c>
      <c r="W2146" s="109" t="e">
        <f>(T20D35746[[#This Row],[現金及び預金（億）]]-T20D35746[[#This Row],[負債（億）]])/T20D35746[[#This Row],[総資産]]*100</f>
        <v>#DIV/0!</v>
      </c>
    </row>
    <row r="2147" spans="3:23" x14ac:dyDescent="0.25">
      <c r="C2147" s="71" t="str">
        <f>IFERROR(_xll.RssMarket($A2147,"市場部名称"),"")</f>
        <v/>
      </c>
      <c r="D2147" s="55"/>
      <c r="E2147" s="55" t="str">
        <f>IFERROR(_xll.RssMarket($A2147,"前日比"),"")</f>
        <v/>
      </c>
      <c r="F2147" s="75" t="str">
        <f>IFERROR(_xll.RssMarket($A2147,"時価総額"),"")</f>
        <v/>
      </c>
      <c r="G2147" s="75" t="e">
        <f>T20D35746[[#This Row],[時価総額]]/T20D35746[[#This Row],[現在値]]</f>
        <v>#VALUE!</v>
      </c>
      <c r="H2147" s="20"/>
      <c r="I2147" s="38"/>
      <c r="J2147" s="20"/>
      <c r="K2147" s="33"/>
      <c r="N2147" s="89"/>
      <c r="O2147" s="125" t="e">
        <f>ROUND(
 ((IF(OR(R2147="",R2147&lt;=0),20,R2147)/20)
  *(L2147/15))
 /(IFERROR(IF(H2147&gt;0,H2147,15),15)/15)
 *100,0)</f>
        <v>#REF!</v>
      </c>
      <c r="P2147" s="125" t="e">
        <f>ROUND(((R2147/20)*(L2147/15)*(S2147/15)*(1+W2147/200))/(H2147/15)*100,0)</f>
        <v>#REF!</v>
      </c>
      <c r="Q2147" s="147" t="e">
        <f>T20D35746[[#This Row],[スコア⑤]]/T20D35746[[#This Row],[スコア③]]</f>
        <v>#REF!</v>
      </c>
      <c r="R2147" s="76" t="e">
        <f>#REF!+#REF!</f>
        <v>#REF!</v>
      </c>
      <c r="W2147" s="109" t="e">
        <f>(T20D35746[[#This Row],[現金及び預金（億）]]-T20D35746[[#This Row],[負債（億）]])/T20D35746[[#This Row],[総資産]]*100</f>
        <v>#DIV/0!</v>
      </c>
    </row>
    <row r="2148" spans="3:23" x14ac:dyDescent="0.25">
      <c r="C2148" s="71" t="str">
        <f>IFERROR(_xll.RssMarket($A2148,"市場部名称"),"")</f>
        <v/>
      </c>
      <c r="D2148" s="55"/>
      <c r="E2148" s="55" t="str">
        <f>IFERROR(_xll.RssMarket($A2148,"前日比"),"")</f>
        <v/>
      </c>
      <c r="F2148" s="75" t="str">
        <f>IFERROR(_xll.RssMarket($A2148,"時価総額"),"")</f>
        <v/>
      </c>
      <c r="G2148" s="75" t="e">
        <f>T20D35746[[#This Row],[時価総額]]/T20D35746[[#This Row],[現在値]]</f>
        <v>#VALUE!</v>
      </c>
      <c r="H2148" s="20"/>
      <c r="I2148" s="38"/>
      <c r="J2148" s="20"/>
      <c r="K2148" s="33"/>
      <c r="N2148" s="89"/>
      <c r="O2148" s="125" t="e">
        <f>ROUND(
 ((IF(OR(R2148="",R2148&lt;=0),20,R2148)/20)
  *(L2148/15))
 /(IFERROR(IF(H2148&gt;0,H2148,15),15)/15)
 *100,0)</f>
        <v>#REF!</v>
      </c>
      <c r="P2148" s="125" t="e">
        <f>ROUND(((R2148/20)*(L2148/15)*(S2148/15)*(1+W2148/200))/(H2148/15)*100,0)</f>
        <v>#REF!</v>
      </c>
      <c r="Q2148" s="147" t="e">
        <f>T20D35746[[#This Row],[スコア⑤]]/T20D35746[[#This Row],[スコア③]]</f>
        <v>#REF!</v>
      </c>
      <c r="R2148" s="76" t="e">
        <f>#REF!+#REF!</f>
        <v>#REF!</v>
      </c>
      <c r="W2148" s="109" t="e">
        <f>(T20D35746[[#This Row],[現金及び預金（億）]]-T20D35746[[#This Row],[負債（億）]])/T20D35746[[#This Row],[総資産]]*100</f>
        <v>#DIV/0!</v>
      </c>
    </row>
    <row r="2149" spans="3:23" x14ac:dyDescent="0.25">
      <c r="C2149" s="71" t="str">
        <f>IFERROR(_xll.RssMarket($A2149,"市場部名称"),"")</f>
        <v/>
      </c>
      <c r="D2149" s="55"/>
      <c r="E2149" s="55" t="str">
        <f>IFERROR(_xll.RssMarket($A2149,"前日比"),"")</f>
        <v/>
      </c>
      <c r="F2149" s="75" t="str">
        <f>IFERROR(_xll.RssMarket($A2149,"時価総額"),"")</f>
        <v/>
      </c>
      <c r="G2149" s="75" t="e">
        <f>T20D35746[[#This Row],[時価総額]]/T20D35746[[#This Row],[現在値]]</f>
        <v>#VALUE!</v>
      </c>
      <c r="H2149" s="20"/>
      <c r="I2149" s="38"/>
      <c r="J2149" s="20"/>
      <c r="K2149" s="33"/>
      <c r="N2149" s="89"/>
      <c r="O2149" s="125" t="e">
        <f>ROUND(
 ((IF(OR(R2149="",R2149&lt;=0),20,R2149)/20)
  *(L2149/15))
 /(IFERROR(IF(H2149&gt;0,H2149,15),15)/15)
 *100,0)</f>
        <v>#REF!</v>
      </c>
      <c r="P2149" s="125" t="e">
        <f>ROUND(((R2149/20)*(L2149/15)*(S2149/15)*(1+W2149/200))/(H2149/15)*100,0)</f>
        <v>#REF!</v>
      </c>
      <c r="Q2149" s="147" t="e">
        <f>T20D35746[[#This Row],[スコア⑤]]/T20D35746[[#This Row],[スコア③]]</f>
        <v>#REF!</v>
      </c>
      <c r="R2149" s="76" t="e">
        <f>#REF!+#REF!</f>
        <v>#REF!</v>
      </c>
      <c r="W2149" s="109" t="e">
        <f>(T20D35746[[#This Row],[現金及び預金（億）]]-T20D35746[[#This Row],[負債（億）]])/T20D35746[[#This Row],[総資産]]*100</f>
        <v>#DIV/0!</v>
      </c>
    </row>
    <row r="2150" spans="3:23" x14ac:dyDescent="0.25">
      <c r="C2150" s="71" t="str">
        <f>IFERROR(_xll.RssMarket($A2150,"市場部名称"),"")</f>
        <v/>
      </c>
      <c r="D2150" s="55"/>
      <c r="E2150" s="55" t="str">
        <f>IFERROR(_xll.RssMarket($A2150,"前日比"),"")</f>
        <v/>
      </c>
      <c r="F2150" s="75" t="str">
        <f>IFERROR(_xll.RssMarket($A2150,"時価総額"),"")</f>
        <v/>
      </c>
      <c r="G2150" s="75" t="e">
        <f>T20D35746[[#This Row],[時価総額]]/T20D35746[[#This Row],[現在値]]</f>
        <v>#VALUE!</v>
      </c>
      <c r="H2150" s="20"/>
      <c r="I2150" s="38"/>
      <c r="J2150" s="20"/>
      <c r="K2150" s="33"/>
      <c r="N2150" s="89"/>
      <c r="O2150" s="125" t="e">
        <f>ROUND(
 ((IF(OR(R2150="",R2150&lt;=0),20,R2150)/20)
  *(L2150/15))
 /(IFERROR(IF(H2150&gt;0,H2150,15),15)/15)
 *100,0)</f>
        <v>#REF!</v>
      </c>
      <c r="P2150" s="125" t="e">
        <f>ROUND(((R2150/20)*(L2150/15)*(S2150/15)*(1+W2150/200))/(H2150/15)*100,0)</f>
        <v>#REF!</v>
      </c>
      <c r="Q2150" s="147" t="e">
        <f>T20D35746[[#This Row],[スコア⑤]]/T20D35746[[#This Row],[スコア③]]</f>
        <v>#REF!</v>
      </c>
      <c r="R2150" s="76" t="e">
        <f>#REF!+#REF!</f>
        <v>#REF!</v>
      </c>
      <c r="W2150" s="109" t="e">
        <f>(T20D35746[[#This Row],[現金及び預金（億）]]-T20D35746[[#This Row],[負債（億）]])/T20D35746[[#This Row],[総資産]]*100</f>
        <v>#DIV/0!</v>
      </c>
    </row>
    <row r="2151" spans="3:23" x14ac:dyDescent="0.25">
      <c r="C2151" s="71" t="str">
        <f>IFERROR(_xll.RssMarket($A2151,"市場部名称"),"")</f>
        <v/>
      </c>
      <c r="D2151" s="55"/>
      <c r="E2151" s="55" t="str">
        <f>IFERROR(_xll.RssMarket($A2151,"前日比"),"")</f>
        <v/>
      </c>
      <c r="F2151" s="75" t="str">
        <f>IFERROR(_xll.RssMarket($A2151,"時価総額"),"")</f>
        <v/>
      </c>
      <c r="G2151" s="75" t="e">
        <f>T20D35746[[#This Row],[時価総額]]/T20D35746[[#This Row],[現在値]]</f>
        <v>#VALUE!</v>
      </c>
      <c r="H2151" s="20"/>
      <c r="I2151" s="38"/>
      <c r="J2151" s="20"/>
      <c r="K2151" s="33"/>
      <c r="N2151" s="89"/>
      <c r="O2151" s="125" t="e">
        <f>ROUND(
 ((IF(OR(R2151="",R2151&lt;=0),20,R2151)/20)
  *(L2151/15))
 /(IFERROR(IF(H2151&gt;0,H2151,15),15)/15)
 *100,0)</f>
        <v>#REF!</v>
      </c>
      <c r="P2151" s="125" t="e">
        <f>ROUND(((R2151/20)*(L2151/15)*(S2151/15)*(1+W2151/200))/(H2151/15)*100,0)</f>
        <v>#REF!</v>
      </c>
      <c r="Q2151" s="147" t="e">
        <f>T20D35746[[#This Row],[スコア⑤]]/T20D35746[[#This Row],[スコア③]]</f>
        <v>#REF!</v>
      </c>
      <c r="R2151" s="76" t="e">
        <f>#REF!+#REF!</f>
        <v>#REF!</v>
      </c>
      <c r="W2151" s="109" t="e">
        <f>(T20D35746[[#This Row],[現金及び預金（億）]]-T20D35746[[#This Row],[負債（億）]])/T20D35746[[#This Row],[総資産]]*100</f>
        <v>#DIV/0!</v>
      </c>
    </row>
    <row r="2152" spans="3:23" x14ac:dyDescent="0.25">
      <c r="C2152" s="71" t="str">
        <f>IFERROR(_xll.RssMarket($A2152,"市場部名称"),"")</f>
        <v/>
      </c>
      <c r="D2152" s="55"/>
      <c r="E2152" s="55" t="str">
        <f>IFERROR(_xll.RssMarket($A2152,"前日比"),"")</f>
        <v/>
      </c>
      <c r="F2152" s="75" t="str">
        <f>IFERROR(_xll.RssMarket($A2152,"時価総額"),"")</f>
        <v/>
      </c>
      <c r="G2152" s="75" t="e">
        <f>T20D35746[[#This Row],[時価総額]]/T20D35746[[#This Row],[現在値]]</f>
        <v>#VALUE!</v>
      </c>
      <c r="H2152" s="20"/>
      <c r="I2152" s="38"/>
      <c r="J2152" s="20"/>
      <c r="K2152" s="33"/>
      <c r="N2152" s="89"/>
      <c r="O2152" s="125" t="e">
        <f>ROUND(
 ((IF(OR(R2152="",R2152&lt;=0),20,R2152)/20)
  *(L2152/15))
 /(IFERROR(IF(H2152&gt;0,H2152,15),15)/15)
 *100,0)</f>
        <v>#REF!</v>
      </c>
      <c r="P2152" s="125" t="e">
        <f>ROUND(((R2152/20)*(L2152/15)*(S2152/15)*(1+W2152/200))/(H2152/15)*100,0)</f>
        <v>#REF!</v>
      </c>
      <c r="Q2152" s="147" t="e">
        <f>T20D35746[[#This Row],[スコア⑤]]/T20D35746[[#This Row],[スコア③]]</f>
        <v>#REF!</v>
      </c>
      <c r="R2152" s="76" t="e">
        <f>#REF!+#REF!</f>
        <v>#REF!</v>
      </c>
      <c r="W2152" s="109" t="e">
        <f>(T20D35746[[#This Row],[現金及び預金（億）]]-T20D35746[[#This Row],[負債（億）]])/T20D35746[[#This Row],[総資産]]*100</f>
        <v>#DIV/0!</v>
      </c>
    </row>
    <row r="2153" spans="3:23" x14ac:dyDescent="0.25">
      <c r="C2153" s="71" t="str">
        <f>IFERROR(_xll.RssMarket($A2153,"市場部名称"),"")</f>
        <v/>
      </c>
      <c r="D2153" s="55"/>
      <c r="E2153" s="55" t="str">
        <f>IFERROR(_xll.RssMarket($A2153,"前日比"),"")</f>
        <v/>
      </c>
      <c r="F2153" s="75" t="str">
        <f>IFERROR(_xll.RssMarket($A2153,"時価総額"),"")</f>
        <v/>
      </c>
      <c r="G2153" s="75" t="e">
        <f>T20D35746[[#This Row],[時価総額]]/T20D35746[[#This Row],[現在値]]</f>
        <v>#VALUE!</v>
      </c>
      <c r="H2153" s="20"/>
      <c r="I2153" s="38"/>
      <c r="J2153" s="20"/>
      <c r="K2153" s="33"/>
      <c r="N2153" s="89"/>
      <c r="O2153" s="125" t="e">
        <f>ROUND(
 ((IF(OR(R2153="",R2153&lt;=0),20,R2153)/20)
  *(L2153/15))
 /(IFERROR(IF(H2153&gt;0,H2153,15),15)/15)
 *100,0)</f>
        <v>#REF!</v>
      </c>
      <c r="P2153" s="125" t="e">
        <f>ROUND(((R2153/20)*(L2153/15)*(S2153/15)*(1+W2153/200))/(H2153/15)*100,0)</f>
        <v>#REF!</v>
      </c>
      <c r="Q2153" s="147" t="e">
        <f>T20D35746[[#This Row],[スコア⑤]]/T20D35746[[#This Row],[スコア③]]</f>
        <v>#REF!</v>
      </c>
      <c r="R2153" s="76" t="e">
        <f>#REF!+#REF!</f>
        <v>#REF!</v>
      </c>
      <c r="W2153" s="109" t="e">
        <f>(T20D35746[[#This Row],[現金及び預金（億）]]-T20D35746[[#This Row],[負債（億）]])/T20D35746[[#This Row],[総資産]]*100</f>
        <v>#DIV/0!</v>
      </c>
    </row>
    <row r="2154" spans="3:23" x14ac:dyDescent="0.25">
      <c r="C2154" s="71" t="str">
        <f>IFERROR(_xll.RssMarket($A2154,"市場部名称"),"")</f>
        <v/>
      </c>
      <c r="D2154" s="55"/>
      <c r="E2154" s="55" t="str">
        <f>IFERROR(_xll.RssMarket($A2154,"前日比"),"")</f>
        <v/>
      </c>
      <c r="F2154" s="75" t="str">
        <f>IFERROR(_xll.RssMarket($A2154,"時価総額"),"")</f>
        <v/>
      </c>
      <c r="G2154" s="75" t="e">
        <f>T20D35746[[#This Row],[時価総額]]/T20D35746[[#This Row],[現在値]]</f>
        <v>#VALUE!</v>
      </c>
      <c r="H2154" s="20"/>
      <c r="I2154" s="38"/>
      <c r="J2154" s="20"/>
      <c r="K2154" s="33"/>
      <c r="N2154" s="89"/>
      <c r="O2154" s="125" t="e">
        <f>ROUND(
 ((IF(OR(R2154="",R2154&lt;=0),20,R2154)/20)
  *(L2154/15))
 /(IFERROR(IF(H2154&gt;0,H2154,15),15)/15)
 *100,0)</f>
        <v>#REF!</v>
      </c>
      <c r="P2154" s="125" t="e">
        <f>ROUND(((R2154/20)*(L2154/15)*(S2154/15)*(1+W2154/200))/(H2154/15)*100,0)</f>
        <v>#REF!</v>
      </c>
      <c r="Q2154" s="147" t="e">
        <f>T20D35746[[#This Row],[スコア⑤]]/T20D35746[[#This Row],[スコア③]]</f>
        <v>#REF!</v>
      </c>
      <c r="R2154" s="76" t="e">
        <f>#REF!+#REF!</f>
        <v>#REF!</v>
      </c>
      <c r="W2154" s="109" t="e">
        <f>(T20D35746[[#This Row],[現金及び預金（億）]]-T20D35746[[#This Row],[負債（億）]])/T20D35746[[#This Row],[総資産]]*100</f>
        <v>#DIV/0!</v>
      </c>
    </row>
    <row r="2155" spans="3:23" x14ac:dyDescent="0.25">
      <c r="C2155" s="71" t="str">
        <f>IFERROR(_xll.RssMarket($A2155,"市場部名称"),"")</f>
        <v/>
      </c>
      <c r="D2155" s="55"/>
      <c r="E2155" s="55" t="str">
        <f>IFERROR(_xll.RssMarket($A2155,"前日比"),"")</f>
        <v/>
      </c>
      <c r="F2155" s="75" t="str">
        <f>IFERROR(_xll.RssMarket($A2155,"時価総額"),"")</f>
        <v/>
      </c>
      <c r="G2155" s="75" t="e">
        <f>T20D35746[[#This Row],[時価総額]]/T20D35746[[#This Row],[現在値]]</f>
        <v>#VALUE!</v>
      </c>
      <c r="H2155" s="20"/>
      <c r="I2155" s="38"/>
      <c r="J2155" s="20"/>
      <c r="K2155" s="33"/>
      <c r="N2155" s="89"/>
      <c r="O2155" s="125" t="e">
        <f>ROUND(
 ((IF(OR(R2155="",R2155&lt;=0),20,R2155)/20)
  *(L2155/15))
 /(IFERROR(IF(H2155&gt;0,H2155,15),15)/15)
 *100,0)</f>
        <v>#REF!</v>
      </c>
      <c r="P2155" s="125" t="e">
        <f>ROUND(((R2155/20)*(L2155/15)*(S2155/15)*(1+W2155/200))/(H2155/15)*100,0)</f>
        <v>#REF!</v>
      </c>
      <c r="Q2155" s="147" t="e">
        <f>T20D35746[[#This Row],[スコア⑤]]/T20D35746[[#This Row],[スコア③]]</f>
        <v>#REF!</v>
      </c>
      <c r="R2155" s="76" t="e">
        <f>#REF!+#REF!</f>
        <v>#REF!</v>
      </c>
      <c r="W2155" s="109" t="e">
        <f>(T20D35746[[#This Row],[現金及び預金（億）]]-T20D35746[[#This Row],[負債（億）]])/T20D35746[[#This Row],[総資産]]*100</f>
        <v>#DIV/0!</v>
      </c>
    </row>
    <row r="2156" spans="3:23" x14ac:dyDescent="0.25">
      <c r="C2156" s="71" t="str">
        <f>IFERROR(_xll.RssMarket($A2156,"市場部名称"),"")</f>
        <v/>
      </c>
      <c r="D2156" s="55"/>
      <c r="E2156" s="55" t="str">
        <f>IFERROR(_xll.RssMarket($A2156,"前日比"),"")</f>
        <v/>
      </c>
      <c r="F2156" s="75" t="str">
        <f>IFERROR(_xll.RssMarket($A2156,"時価総額"),"")</f>
        <v/>
      </c>
      <c r="G2156" s="75" t="e">
        <f>T20D35746[[#This Row],[時価総額]]/T20D35746[[#This Row],[現在値]]</f>
        <v>#VALUE!</v>
      </c>
      <c r="H2156" s="20"/>
      <c r="I2156" s="38"/>
      <c r="J2156" s="20"/>
      <c r="K2156" s="33"/>
      <c r="N2156" s="89"/>
      <c r="O2156" s="125" t="e">
        <f>ROUND(
 ((IF(OR(R2156="",R2156&lt;=0),20,R2156)/20)
  *(L2156/15))
 /(IFERROR(IF(H2156&gt;0,H2156,15),15)/15)
 *100,0)</f>
        <v>#REF!</v>
      </c>
      <c r="P2156" s="125" t="e">
        <f>ROUND(((R2156/20)*(L2156/15)*(S2156/15)*(1+W2156/200))/(H2156/15)*100,0)</f>
        <v>#REF!</v>
      </c>
      <c r="Q2156" s="147" t="e">
        <f>T20D35746[[#This Row],[スコア⑤]]/T20D35746[[#This Row],[スコア③]]</f>
        <v>#REF!</v>
      </c>
      <c r="R2156" s="76" t="e">
        <f>#REF!+#REF!</f>
        <v>#REF!</v>
      </c>
      <c r="W2156" s="109" t="e">
        <f>(T20D35746[[#This Row],[現金及び預金（億）]]-T20D35746[[#This Row],[負債（億）]])/T20D35746[[#This Row],[総資産]]*100</f>
        <v>#DIV/0!</v>
      </c>
    </row>
    <row r="2157" spans="3:23" x14ac:dyDescent="0.25">
      <c r="C2157" s="71" t="str">
        <f>IFERROR(_xll.RssMarket($A2157,"市場部名称"),"")</f>
        <v/>
      </c>
      <c r="D2157" s="55"/>
      <c r="E2157" s="55" t="str">
        <f>IFERROR(_xll.RssMarket($A2157,"前日比"),"")</f>
        <v/>
      </c>
      <c r="F2157" s="75" t="str">
        <f>IFERROR(_xll.RssMarket($A2157,"時価総額"),"")</f>
        <v/>
      </c>
      <c r="G2157" s="75" t="e">
        <f>T20D35746[[#This Row],[時価総額]]/T20D35746[[#This Row],[現在値]]</f>
        <v>#VALUE!</v>
      </c>
      <c r="H2157" s="20"/>
      <c r="I2157" s="38"/>
      <c r="J2157" s="20"/>
      <c r="K2157" s="33"/>
      <c r="N2157" s="89"/>
      <c r="O2157" s="125" t="e">
        <f>ROUND(
 ((IF(OR(R2157="",R2157&lt;=0),20,R2157)/20)
  *(L2157/15))
 /(IFERROR(IF(H2157&gt;0,H2157,15),15)/15)
 *100,0)</f>
        <v>#REF!</v>
      </c>
      <c r="P2157" s="125" t="e">
        <f>ROUND(((R2157/20)*(L2157/15)*(S2157/15)*(1+W2157/200))/(H2157/15)*100,0)</f>
        <v>#REF!</v>
      </c>
      <c r="Q2157" s="147" t="e">
        <f>T20D35746[[#This Row],[スコア⑤]]/T20D35746[[#This Row],[スコア③]]</f>
        <v>#REF!</v>
      </c>
      <c r="R2157" s="76" t="e">
        <f>#REF!+#REF!</f>
        <v>#REF!</v>
      </c>
      <c r="W2157" s="109" t="e">
        <f>(T20D35746[[#This Row],[現金及び預金（億）]]-T20D35746[[#This Row],[負債（億）]])/T20D35746[[#This Row],[総資産]]*100</f>
        <v>#DIV/0!</v>
      </c>
    </row>
    <row r="2158" spans="3:23" x14ac:dyDescent="0.25">
      <c r="C2158" s="71" t="str">
        <f>IFERROR(_xll.RssMarket($A2158,"市場部名称"),"")</f>
        <v/>
      </c>
      <c r="D2158" s="55"/>
      <c r="E2158" s="55" t="str">
        <f>IFERROR(_xll.RssMarket($A2158,"前日比"),"")</f>
        <v/>
      </c>
      <c r="F2158" s="75" t="str">
        <f>IFERROR(_xll.RssMarket($A2158,"時価総額"),"")</f>
        <v/>
      </c>
      <c r="G2158" s="75" t="e">
        <f>T20D35746[[#This Row],[時価総額]]/T20D35746[[#This Row],[現在値]]</f>
        <v>#VALUE!</v>
      </c>
      <c r="H2158" s="20"/>
      <c r="I2158" s="38"/>
      <c r="J2158" s="20"/>
      <c r="K2158" s="33"/>
      <c r="N2158" s="89"/>
      <c r="O2158" s="125" t="e">
        <f>ROUND(
 ((IF(OR(R2158="",R2158&lt;=0),20,R2158)/20)
  *(L2158/15))
 /(IFERROR(IF(H2158&gt;0,H2158,15),15)/15)
 *100,0)</f>
        <v>#REF!</v>
      </c>
      <c r="P2158" s="125" t="e">
        <f>ROUND(((R2158/20)*(L2158/15)*(S2158/15)*(1+W2158/200))/(H2158/15)*100,0)</f>
        <v>#REF!</v>
      </c>
      <c r="Q2158" s="147" t="e">
        <f>T20D35746[[#This Row],[スコア⑤]]/T20D35746[[#This Row],[スコア③]]</f>
        <v>#REF!</v>
      </c>
      <c r="R2158" s="76" t="e">
        <f>#REF!+#REF!</f>
        <v>#REF!</v>
      </c>
      <c r="W2158" s="109" t="e">
        <f>(T20D35746[[#This Row],[現金及び預金（億）]]-T20D35746[[#This Row],[負債（億）]])/T20D35746[[#This Row],[総資産]]*100</f>
        <v>#DIV/0!</v>
      </c>
    </row>
    <row r="2159" spans="3:23" x14ac:dyDescent="0.25">
      <c r="C2159" s="71" t="str">
        <f>IFERROR(_xll.RssMarket($A2159,"市場部名称"),"")</f>
        <v/>
      </c>
      <c r="D2159" s="55"/>
      <c r="E2159" s="55" t="str">
        <f>IFERROR(_xll.RssMarket($A2159,"前日比"),"")</f>
        <v/>
      </c>
      <c r="F2159" s="75" t="str">
        <f>IFERROR(_xll.RssMarket($A2159,"時価総額"),"")</f>
        <v/>
      </c>
      <c r="G2159" s="75" t="e">
        <f>T20D35746[[#This Row],[時価総額]]/T20D35746[[#This Row],[現在値]]</f>
        <v>#VALUE!</v>
      </c>
      <c r="H2159" s="20"/>
      <c r="I2159" s="38"/>
      <c r="J2159" s="20"/>
      <c r="K2159" s="33"/>
      <c r="N2159" s="89"/>
      <c r="O2159" s="125" t="e">
        <f>ROUND(
 ((IF(OR(R2159="",R2159&lt;=0),20,R2159)/20)
  *(L2159/15))
 /(IFERROR(IF(H2159&gt;0,H2159,15),15)/15)
 *100,0)</f>
        <v>#REF!</v>
      </c>
      <c r="P2159" s="125" t="e">
        <f>ROUND(((R2159/20)*(L2159/15)*(S2159/15)*(1+W2159/200))/(H2159/15)*100,0)</f>
        <v>#REF!</v>
      </c>
      <c r="Q2159" s="147" t="e">
        <f>T20D35746[[#This Row],[スコア⑤]]/T20D35746[[#This Row],[スコア③]]</f>
        <v>#REF!</v>
      </c>
      <c r="R2159" s="76" t="e">
        <f>#REF!+#REF!</f>
        <v>#REF!</v>
      </c>
      <c r="W2159" s="109" t="e">
        <f>(T20D35746[[#This Row],[現金及び預金（億）]]-T20D35746[[#This Row],[負債（億）]])/T20D35746[[#This Row],[総資産]]*100</f>
        <v>#DIV/0!</v>
      </c>
    </row>
    <row r="2160" spans="3:23" x14ac:dyDescent="0.25">
      <c r="C2160" s="71" t="str">
        <f>IFERROR(_xll.RssMarket($A2160,"市場部名称"),"")</f>
        <v/>
      </c>
      <c r="D2160" s="55"/>
      <c r="E2160" s="55" t="str">
        <f>IFERROR(_xll.RssMarket($A2160,"前日比"),"")</f>
        <v/>
      </c>
      <c r="F2160" s="75" t="str">
        <f>IFERROR(_xll.RssMarket($A2160,"時価総額"),"")</f>
        <v/>
      </c>
      <c r="G2160" s="75" t="e">
        <f>T20D35746[[#This Row],[時価総額]]/T20D35746[[#This Row],[現在値]]</f>
        <v>#VALUE!</v>
      </c>
      <c r="H2160" s="20"/>
      <c r="I2160" s="38"/>
      <c r="J2160" s="20"/>
      <c r="K2160" s="33"/>
      <c r="N2160" s="89"/>
      <c r="O2160" s="125" t="e">
        <f>ROUND(
 ((IF(OR(R2160="",R2160&lt;=0),20,R2160)/20)
  *(L2160/15))
 /(IFERROR(IF(H2160&gt;0,H2160,15),15)/15)
 *100,0)</f>
        <v>#REF!</v>
      </c>
      <c r="P2160" s="125" t="e">
        <f>ROUND(((R2160/20)*(L2160/15)*(S2160/15)*(1+W2160/200))/(H2160/15)*100,0)</f>
        <v>#REF!</v>
      </c>
      <c r="Q2160" s="147" t="e">
        <f>T20D35746[[#This Row],[スコア⑤]]/T20D35746[[#This Row],[スコア③]]</f>
        <v>#REF!</v>
      </c>
      <c r="R2160" s="76" t="e">
        <f>#REF!+#REF!</f>
        <v>#REF!</v>
      </c>
      <c r="W2160" s="109" t="e">
        <f>(T20D35746[[#This Row],[現金及び預金（億）]]-T20D35746[[#This Row],[負債（億）]])/T20D35746[[#This Row],[総資産]]*100</f>
        <v>#DIV/0!</v>
      </c>
    </row>
    <row r="2161" spans="3:23" x14ac:dyDescent="0.25">
      <c r="C2161" s="71" t="str">
        <f>IFERROR(_xll.RssMarket($A2161,"市場部名称"),"")</f>
        <v/>
      </c>
      <c r="D2161" s="55"/>
      <c r="E2161" s="55" t="str">
        <f>IFERROR(_xll.RssMarket($A2161,"前日比"),"")</f>
        <v/>
      </c>
      <c r="F2161" s="75" t="str">
        <f>IFERROR(_xll.RssMarket($A2161,"時価総額"),"")</f>
        <v/>
      </c>
      <c r="G2161" s="75" t="e">
        <f>T20D35746[[#This Row],[時価総額]]/T20D35746[[#This Row],[現在値]]</f>
        <v>#VALUE!</v>
      </c>
      <c r="H2161" s="20"/>
      <c r="I2161" s="38"/>
      <c r="J2161" s="20"/>
      <c r="K2161" s="33"/>
      <c r="N2161" s="89"/>
      <c r="O2161" s="125" t="e">
        <f>ROUND(
 ((IF(OR(R2161="",R2161&lt;=0),20,R2161)/20)
  *(L2161/15))
 /(IFERROR(IF(H2161&gt;0,H2161,15),15)/15)
 *100,0)</f>
        <v>#REF!</v>
      </c>
      <c r="P2161" s="125" t="e">
        <f>ROUND(((R2161/20)*(L2161/15)*(S2161/15)*(1+W2161/200))/(H2161/15)*100,0)</f>
        <v>#REF!</v>
      </c>
      <c r="Q2161" s="147" t="e">
        <f>T20D35746[[#This Row],[スコア⑤]]/T20D35746[[#This Row],[スコア③]]</f>
        <v>#REF!</v>
      </c>
      <c r="R2161" s="76" t="e">
        <f>#REF!+#REF!</f>
        <v>#REF!</v>
      </c>
      <c r="W2161" s="109" t="e">
        <f>(T20D35746[[#This Row],[現金及び預金（億）]]-T20D35746[[#This Row],[負債（億）]])/T20D35746[[#This Row],[総資産]]*100</f>
        <v>#DIV/0!</v>
      </c>
    </row>
    <row r="2162" spans="3:23" x14ac:dyDescent="0.25">
      <c r="C2162" s="71" t="str">
        <f>IFERROR(_xll.RssMarket($A2162,"市場部名称"),"")</f>
        <v/>
      </c>
      <c r="D2162" s="55"/>
      <c r="E2162" s="55" t="str">
        <f>IFERROR(_xll.RssMarket($A2162,"前日比"),"")</f>
        <v/>
      </c>
      <c r="F2162" s="75" t="str">
        <f>IFERROR(_xll.RssMarket($A2162,"時価総額"),"")</f>
        <v/>
      </c>
      <c r="G2162" s="75" t="e">
        <f>T20D35746[[#This Row],[時価総額]]/T20D35746[[#This Row],[現在値]]</f>
        <v>#VALUE!</v>
      </c>
      <c r="H2162" s="20"/>
      <c r="I2162" s="38"/>
      <c r="J2162" s="20"/>
      <c r="K2162" s="33"/>
      <c r="N2162" s="89"/>
      <c r="O2162" s="125" t="e">
        <f>ROUND(
 ((IF(OR(R2162="",R2162&lt;=0),20,R2162)/20)
  *(L2162/15))
 /(IFERROR(IF(H2162&gt;0,H2162,15),15)/15)
 *100,0)</f>
        <v>#REF!</v>
      </c>
      <c r="P2162" s="125" t="e">
        <f>ROUND(((R2162/20)*(L2162/15)*(S2162/15)*(1+W2162/200))/(H2162/15)*100,0)</f>
        <v>#REF!</v>
      </c>
      <c r="Q2162" s="147" t="e">
        <f>T20D35746[[#This Row],[スコア⑤]]/T20D35746[[#This Row],[スコア③]]</f>
        <v>#REF!</v>
      </c>
      <c r="R2162" s="76" t="e">
        <f>#REF!+#REF!</f>
        <v>#REF!</v>
      </c>
      <c r="W2162" s="109" t="e">
        <f>(T20D35746[[#This Row],[現金及び預金（億）]]-T20D35746[[#This Row],[負債（億）]])/T20D35746[[#This Row],[総資産]]*100</f>
        <v>#DIV/0!</v>
      </c>
    </row>
    <row r="2163" spans="3:23" x14ac:dyDescent="0.25">
      <c r="C2163" s="71" t="str">
        <f>IFERROR(_xll.RssMarket($A2163,"市場部名称"),"")</f>
        <v/>
      </c>
      <c r="D2163" s="55"/>
      <c r="E2163" s="55" t="str">
        <f>IFERROR(_xll.RssMarket($A2163,"前日比"),"")</f>
        <v/>
      </c>
      <c r="F2163" s="75" t="str">
        <f>IFERROR(_xll.RssMarket($A2163,"時価総額"),"")</f>
        <v/>
      </c>
      <c r="G2163" s="75" t="e">
        <f>T20D35746[[#This Row],[時価総額]]/T20D35746[[#This Row],[現在値]]</f>
        <v>#VALUE!</v>
      </c>
      <c r="H2163" s="20"/>
      <c r="I2163" s="38"/>
      <c r="J2163" s="20"/>
      <c r="K2163" s="33"/>
      <c r="N2163" s="89"/>
      <c r="O2163" s="125" t="e">
        <f>ROUND(
 ((IF(OR(R2163="",R2163&lt;=0),20,R2163)/20)
  *(L2163/15))
 /(IFERROR(IF(H2163&gt;0,H2163,15),15)/15)
 *100,0)</f>
        <v>#REF!</v>
      </c>
      <c r="P2163" s="125" t="e">
        <f>ROUND(((R2163/20)*(L2163/15)*(S2163/15)*(1+W2163/200))/(H2163/15)*100,0)</f>
        <v>#REF!</v>
      </c>
      <c r="Q2163" s="147" t="e">
        <f>T20D35746[[#This Row],[スコア⑤]]/T20D35746[[#This Row],[スコア③]]</f>
        <v>#REF!</v>
      </c>
      <c r="R2163" s="76" t="e">
        <f>#REF!+#REF!</f>
        <v>#REF!</v>
      </c>
      <c r="W2163" s="109" t="e">
        <f>(T20D35746[[#This Row],[現金及び預金（億）]]-T20D35746[[#This Row],[負債（億）]])/T20D35746[[#This Row],[総資産]]*100</f>
        <v>#DIV/0!</v>
      </c>
    </row>
    <row r="2164" spans="3:23" x14ac:dyDescent="0.25">
      <c r="C2164" s="71" t="str">
        <f>IFERROR(_xll.RssMarket($A2164,"市場部名称"),"")</f>
        <v/>
      </c>
      <c r="D2164" s="55"/>
      <c r="E2164" s="55" t="str">
        <f>IFERROR(_xll.RssMarket($A2164,"前日比"),"")</f>
        <v/>
      </c>
      <c r="F2164" s="75" t="str">
        <f>IFERROR(_xll.RssMarket($A2164,"時価総額"),"")</f>
        <v/>
      </c>
      <c r="G2164" s="75" t="e">
        <f>T20D35746[[#This Row],[時価総額]]/T20D35746[[#This Row],[現在値]]</f>
        <v>#VALUE!</v>
      </c>
      <c r="H2164" s="20"/>
      <c r="I2164" s="38"/>
      <c r="J2164" s="20"/>
      <c r="K2164" s="33"/>
      <c r="N2164" s="89"/>
      <c r="O2164" s="125" t="e">
        <f>ROUND(
 ((IF(OR(R2164="",R2164&lt;=0),20,R2164)/20)
  *(L2164/15))
 /(IFERROR(IF(H2164&gt;0,H2164,15),15)/15)
 *100,0)</f>
        <v>#REF!</v>
      </c>
      <c r="P2164" s="125" t="e">
        <f>ROUND(((R2164/20)*(L2164/15)*(S2164/15)*(1+W2164/200))/(H2164/15)*100,0)</f>
        <v>#REF!</v>
      </c>
      <c r="Q2164" s="147" t="e">
        <f>T20D35746[[#This Row],[スコア⑤]]/T20D35746[[#This Row],[スコア③]]</f>
        <v>#REF!</v>
      </c>
      <c r="R2164" s="76" t="e">
        <f>#REF!+#REF!</f>
        <v>#REF!</v>
      </c>
      <c r="W2164" s="109" t="e">
        <f>(T20D35746[[#This Row],[現金及び預金（億）]]-T20D35746[[#This Row],[負債（億）]])/T20D35746[[#This Row],[総資産]]*100</f>
        <v>#DIV/0!</v>
      </c>
    </row>
    <row r="2165" spans="3:23" x14ac:dyDescent="0.25">
      <c r="C2165" s="71" t="str">
        <f>IFERROR(_xll.RssMarket($A2165,"市場部名称"),"")</f>
        <v/>
      </c>
      <c r="D2165" s="55"/>
      <c r="E2165" s="55" t="str">
        <f>IFERROR(_xll.RssMarket($A2165,"前日比"),"")</f>
        <v/>
      </c>
      <c r="F2165" s="75" t="str">
        <f>IFERROR(_xll.RssMarket($A2165,"時価総額"),"")</f>
        <v/>
      </c>
      <c r="G2165" s="75" t="e">
        <f>T20D35746[[#This Row],[時価総額]]/T20D35746[[#This Row],[現在値]]</f>
        <v>#VALUE!</v>
      </c>
      <c r="H2165" s="20"/>
      <c r="I2165" s="38"/>
      <c r="J2165" s="20"/>
      <c r="K2165" s="33"/>
      <c r="N2165" s="89"/>
      <c r="O2165" s="125" t="e">
        <f>ROUND(
 ((IF(OR(R2165="",R2165&lt;=0),20,R2165)/20)
  *(L2165/15))
 /(IFERROR(IF(H2165&gt;0,H2165,15),15)/15)
 *100,0)</f>
        <v>#REF!</v>
      </c>
      <c r="P2165" s="125" t="e">
        <f>ROUND(((R2165/20)*(L2165/15)*(S2165/15)*(1+W2165/200))/(H2165/15)*100,0)</f>
        <v>#REF!</v>
      </c>
      <c r="Q2165" s="147" t="e">
        <f>T20D35746[[#This Row],[スコア⑤]]/T20D35746[[#This Row],[スコア③]]</f>
        <v>#REF!</v>
      </c>
      <c r="R2165" s="76" t="e">
        <f>#REF!+#REF!</f>
        <v>#REF!</v>
      </c>
      <c r="W2165" s="109" t="e">
        <f>(T20D35746[[#This Row],[現金及び預金（億）]]-T20D35746[[#This Row],[負債（億）]])/T20D35746[[#This Row],[総資産]]*100</f>
        <v>#DIV/0!</v>
      </c>
    </row>
    <row r="2166" spans="3:23" x14ac:dyDescent="0.25">
      <c r="C2166" s="71" t="str">
        <f>IFERROR(_xll.RssMarket($A2166,"市場部名称"),"")</f>
        <v/>
      </c>
      <c r="D2166" s="55"/>
      <c r="E2166" s="55" t="str">
        <f>IFERROR(_xll.RssMarket($A2166,"前日比"),"")</f>
        <v/>
      </c>
      <c r="F2166" s="75" t="str">
        <f>IFERROR(_xll.RssMarket($A2166,"時価総額"),"")</f>
        <v/>
      </c>
      <c r="G2166" s="75" t="e">
        <f>T20D35746[[#This Row],[時価総額]]/T20D35746[[#This Row],[現在値]]</f>
        <v>#VALUE!</v>
      </c>
      <c r="H2166" s="20"/>
      <c r="I2166" s="38"/>
      <c r="J2166" s="20"/>
      <c r="K2166" s="33"/>
      <c r="N2166" s="89"/>
      <c r="O2166" s="125" t="e">
        <f>ROUND(
 ((IF(OR(R2166="",R2166&lt;=0),20,R2166)/20)
  *(L2166/15))
 /(IFERROR(IF(H2166&gt;0,H2166,15),15)/15)
 *100,0)</f>
        <v>#REF!</v>
      </c>
      <c r="P2166" s="125" t="e">
        <f>ROUND(((R2166/20)*(L2166/15)*(S2166/15)*(1+W2166/200))/(H2166/15)*100,0)</f>
        <v>#REF!</v>
      </c>
      <c r="Q2166" s="147" t="e">
        <f>T20D35746[[#This Row],[スコア⑤]]/T20D35746[[#This Row],[スコア③]]</f>
        <v>#REF!</v>
      </c>
      <c r="R2166" s="76" t="e">
        <f>#REF!+#REF!</f>
        <v>#REF!</v>
      </c>
      <c r="W2166" s="109" t="e">
        <f>(T20D35746[[#This Row],[現金及び預金（億）]]-T20D35746[[#This Row],[負債（億）]])/T20D35746[[#This Row],[総資産]]*100</f>
        <v>#DIV/0!</v>
      </c>
    </row>
    <row r="2167" spans="3:23" x14ac:dyDescent="0.25">
      <c r="C2167" s="71" t="str">
        <f>IFERROR(_xll.RssMarket($A2167,"市場部名称"),"")</f>
        <v/>
      </c>
      <c r="D2167" s="55"/>
      <c r="E2167" s="55" t="str">
        <f>IFERROR(_xll.RssMarket($A2167,"前日比"),"")</f>
        <v/>
      </c>
      <c r="F2167" s="75" t="str">
        <f>IFERROR(_xll.RssMarket($A2167,"時価総額"),"")</f>
        <v/>
      </c>
      <c r="G2167" s="75" t="e">
        <f>T20D35746[[#This Row],[時価総額]]/T20D35746[[#This Row],[現在値]]</f>
        <v>#VALUE!</v>
      </c>
      <c r="H2167" s="20"/>
      <c r="I2167" s="38"/>
      <c r="J2167" s="20"/>
      <c r="K2167" s="33"/>
      <c r="N2167" s="89"/>
      <c r="O2167" s="125" t="e">
        <f>ROUND(
 ((IF(OR(R2167="",R2167&lt;=0),20,R2167)/20)
  *(L2167/15))
 /(IFERROR(IF(H2167&gt;0,H2167,15),15)/15)
 *100,0)</f>
        <v>#REF!</v>
      </c>
      <c r="P2167" s="125" t="e">
        <f>ROUND(((R2167/20)*(L2167/15)*(S2167/15)*(1+W2167/200))/(H2167/15)*100,0)</f>
        <v>#REF!</v>
      </c>
      <c r="Q2167" s="147" t="e">
        <f>T20D35746[[#This Row],[スコア⑤]]/T20D35746[[#This Row],[スコア③]]</f>
        <v>#REF!</v>
      </c>
      <c r="R2167" s="76" t="e">
        <f>#REF!+#REF!</f>
        <v>#REF!</v>
      </c>
      <c r="W2167" s="109" t="e">
        <f>(T20D35746[[#This Row],[現金及び預金（億）]]-T20D35746[[#This Row],[負債（億）]])/T20D35746[[#This Row],[総資産]]*100</f>
        <v>#DIV/0!</v>
      </c>
    </row>
    <row r="2168" spans="3:23" x14ac:dyDescent="0.25">
      <c r="C2168" s="71" t="str">
        <f>IFERROR(_xll.RssMarket($A2168,"市場部名称"),"")</f>
        <v/>
      </c>
      <c r="D2168" s="55"/>
      <c r="E2168" s="55" t="str">
        <f>IFERROR(_xll.RssMarket($A2168,"前日比"),"")</f>
        <v/>
      </c>
      <c r="F2168" s="75" t="str">
        <f>IFERROR(_xll.RssMarket($A2168,"時価総額"),"")</f>
        <v/>
      </c>
      <c r="G2168" s="75" t="e">
        <f>T20D35746[[#This Row],[時価総額]]/T20D35746[[#This Row],[現在値]]</f>
        <v>#VALUE!</v>
      </c>
      <c r="H2168" s="20"/>
      <c r="I2168" s="38"/>
      <c r="J2168" s="20"/>
      <c r="K2168" s="33"/>
      <c r="N2168" s="89"/>
      <c r="O2168" s="125" t="e">
        <f>ROUND(
 ((IF(OR(R2168="",R2168&lt;=0),20,R2168)/20)
  *(L2168/15))
 /(IFERROR(IF(H2168&gt;0,H2168,15),15)/15)
 *100,0)</f>
        <v>#REF!</v>
      </c>
      <c r="P2168" s="125" t="e">
        <f>ROUND(((R2168/20)*(L2168/15)*(S2168/15)*(1+W2168/200))/(H2168/15)*100,0)</f>
        <v>#REF!</v>
      </c>
      <c r="Q2168" s="147" t="e">
        <f>T20D35746[[#This Row],[スコア⑤]]/T20D35746[[#This Row],[スコア③]]</f>
        <v>#REF!</v>
      </c>
      <c r="R2168" s="76" t="e">
        <f>#REF!+#REF!</f>
        <v>#REF!</v>
      </c>
      <c r="W2168" s="109" t="e">
        <f>(T20D35746[[#This Row],[現金及び預金（億）]]-T20D35746[[#This Row],[負債（億）]])/T20D35746[[#This Row],[総資産]]*100</f>
        <v>#DIV/0!</v>
      </c>
    </row>
    <row r="2169" spans="3:23" x14ac:dyDescent="0.25">
      <c r="C2169" s="71" t="str">
        <f>IFERROR(_xll.RssMarket($A2169,"市場部名称"),"")</f>
        <v/>
      </c>
      <c r="D2169" s="55"/>
      <c r="E2169" s="55" t="str">
        <f>IFERROR(_xll.RssMarket($A2169,"前日比"),"")</f>
        <v/>
      </c>
      <c r="F2169" s="75" t="str">
        <f>IFERROR(_xll.RssMarket($A2169,"時価総額"),"")</f>
        <v/>
      </c>
      <c r="G2169" s="75" t="e">
        <f>T20D35746[[#This Row],[時価総額]]/T20D35746[[#This Row],[現在値]]</f>
        <v>#VALUE!</v>
      </c>
      <c r="H2169" s="20"/>
      <c r="I2169" s="38"/>
      <c r="J2169" s="20"/>
      <c r="K2169" s="33"/>
      <c r="N2169" s="89"/>
      <c r="O2169" s="125" t="e">
        <f>ROUND(
 ((IF(OR(R2169="",R2169&lt;=0),20,R2169)/20)
  *(L2169/15))
 /(IFERROR(IF(H2169&gt;0,H2169,15),15)/15)
 *100,0)</f>
        <v>#REF!</v>
      </c>
      <c r="P2169" s="125" t="e">
        <f>ROUND(((R2169/20)*(L2169/15)*(S2169/15)*(1+W2169/200))/(H2169/15)*100,0)</f>
        <v>#REF!</v>
      </c>
      <c r="Q2169" s="147" t="e">
        <f>T20D35746[[#This Row],[スコア⑤]]/T20D35746[[#This Row],[スコア③]]</f>
        <v>#REF!</v>
      </c>
      <c r="R2169" s="76" t="e">
        <f>#REF!+#REF!</f>
        <v>#REF!</v>
      </c>
      <c r="W2169" s="109" t="e">
        <f>(T20D35746[[#This Row],[現金及び預金（億）]]-T20D35746[[#This Row],[負債（億）]])/T20D35746[[#This Row],[総資産]]*100</f>
        <v>#DIV/0!</v>
      </c>
    </row>
    <row r="2170" spans="3:23" x14ac:dyDescent="0.25">
      <c r="C2170" s="71" t="str">
        <f>IFERROR(_xll.RssMarket($A2170,"市場部名称"),"")</f>
        <v/>
      </c>
      <c r="D2170" s="55"/>
      <c r="E2170" s="55" t="str">
        <f>IFERROR(_xll.RssMarket($A2170,"前日比"),"")</f>
        <v/>
      </c>
      <c r="F2170" s="75" t="str">
        <f>IFERROR(_xll.RssMarket($A2170,"時価総額"),"")</f>
        <v/>
      </c>
      <c r="G2170" s="75" t="e">
        <f>T20D35746[[#This Row],[時価総額]]/T20D35746[[#This Row],[現在値]]</f>
        <v>#VALUE!</v>
      </c>
      <c r="H2170" s="20"/>
      <c r="I2170" s="38"/>
      <c r="J2170" s="20"/>
      <c r="K2170" s="33"/>
      <c r="N2170" s="89"/>
      <c r="O2170" s="125" t="e">
        <f>ROUND(
 ((IF(OR(R2170="",R2170&lt;=0),20,R2170)/20)
  *(L2170/15))
 /(IFERROR(IF(H2170&gt;0,H2170,15),15)/15)
 *100,0)</f>
        <v>#REF!</v>
      </c>
      <c r="P2170" s="125" t="e">
        <f>ROUND(((R2170/20)*(L2170/15)*(S2170/15)*(1+W2170/200))/(H2170/15)*100,0)</f>
        <v>#REF!</v>
      </c>
      <c r="Q2170" s="147" t="e">
        <f>T20D35746[[#This Row],[スコア⑤]]/T20D35746[[#This Row],[スコア③]]</f>
        <v>#REF!</v>
      </c>
      <c r="R2170" s="76" t="e">
        <f>#REF!+#REF!</f>
        <v>#REF!</v>
      </c>
      <c r="W2170" s="109" t="e">
        <f>(T20D35746[[#This Row],[現金及び預金（億）]]-T20D35746[[#This Row],[負債（億）]])/T20D35746[[#This Row],[総資産]]*100</f>
        <v>#DIV/0!</v>
      </c>
    </row>
    <row r="2171" spans="3:23" x14ac:dyDescent="0.25">
      <c r="C2171" s="71" t="str">
        <f>IFERROR(_xll.RssMarket($A2171,"市場部名称"),"")</f>
        <v/>
      </c>
      <c r="D2171" s="55"/>
      <c r="E2171" s="55" t="str">
        <f>IFERROR(_xll.RssMarket($A2171,"前日比"),"")</f>
        <v/>
      </c>
      <c r="F2171" s="75" t="str">
        <f>IFERROR(_xll.RssMarket($A2171,"時価総額"),"")</f>
        <v/>
      </c>
      <c r="G2171" s="75" t="e">
        <f>T20D35746[[#This Row],[時価総額]]/T20D35746[[#This Row],[現在値]]</f>
        <v>#VALUE!</v>
      </c>
      <c r="H2171" s="20"/>
      <c r="I2171" s="38"/>
      <c r="J2171" s="20"/>
      <c r="K2171" s="33"/>
      <c r="N2171" s="89"/>
      <c r="O2171" s="125" t="e">
        <f>ROUND(
 ((IF(OR(R2171="",R2171&lt;=0),20,R2171)/20)
  *(L2171/15))
 /(IFERROR(IF(H2171&gt;0,H2171,15),15)/15)
 *100,0)</f>
        <v>#REF!</v>
      </c>
      <c r="P2171" s="125" t="e">
        <f>ROUND(((R2171/20)*(L2171/15)*(S2171/15)*(1+W2171/200))/(H2171/15)*100,0)</f>
        <v>#REF!</v>
      </c>
      <c r="Q2171" s="147" t="e">
        <f>T20D35746[[#This Row],[スコア⑤]]/T20D35746[[#This Row],[スコア③]]</f>
        <v>#REF!</v>
      </c>
      <c r="R2171" s="76" t="e">
        <f>#REF!+#REF!</f>
        <v>#REF!</v>
      </c>
      <c r="W2171" s="109" t="e">
        <f>(T20D35746[[#This Row],[現金及び預金（億）]]-T20D35746[[#This Row],[負債（億）]])/T20D35746[[#This Row],[総資産]]*100</f>
        <v>#DIV/0!</v>
      </c>
    </row>
    <row r="2172" spans="3:23" x14ac:dyDescent="0.25">
      <c r="C2172" s="71" t="str">
        <f>IFERROR(_xll.RssMarket($A2172,"市場部名称"),"")</f>
        <v/>
      </c>
      <c r="D2172" s="55"/>
      <c r="E2172" s="55" t="str">
        <f>IFERROR(_xll.RssMarket($A2172,"前日比"),"")</f>
        <v/>
      </c>
      <c r="F2172" s="75" t="str">
        <f>IFERROR(_xll.RssMarket($A2172,"時価総額"),"")</f>
        <v/>
      </c>
      <c r="G2172" s="75" t="e">
        <f>T20D35746[[#This Row],[時価総額]]/T20D35746[[#This Row],[現在値]]</f>
        <v>#VALUE!</v>
      </c>
      <c r="H2172" s="20"/>
      <c r="I2172" s="38"/>
      <c r="J2172" s="20"/>
      <c r="K2172" s="33"/>
      <c r="N2172" s="89"/>
      <c r="O2172" s="125" t="e">
        <f>ROUND(
 ((IF(OR(R2172="",R2172&lt;=0),20,R2172)/20)
  *(L2172/15))
 /(IFERROR(IF(H2172&gt;0,H2172,15),15)/15)
 *100,0)</f>
        <v>#REF!</v>
      </c>
      <c r="P2172" s="125" t="e">
        <f>ROUND(((R2172/20)*(L2172/15)*(S2172/15)*(1+W2172/200))/(H2172/15)*100,0)</f>
        <v>#REF!</v>
      </c>
      <c r="Q2172" s="147" t="e">
        <f>T20D35746[[#This Row],[スコア⑤]]/T20D35746[[#This Row],[スコア③]]</f>
        <v>#REF!</v>
      </c>
      <c r="R2172" s="76" t="e">
        <f>#REF!+#REF!</f>
        <v>#REF!</v>
      </c>
      <c r="W2172" s="109" t="e">
        <f>(T20D35746[[#This Row],[現金及び預金（億）]]-T20D35746[[#This Row],[負債（億）]])/T20D35746[[#This Row],[総資産]]*100</f>
        <v>#DIV/0!</v>
      </c>
    </row>
    <row r="2173" spans="3:23" x14ac:dyDescent="0.25">
      <c r="C2173" s="71" t="str">
        <f>IFERROR(_xll.RssMarket($A2173,"市場部名称"),"")</f>
        <v/>
      </c>
      <c r="D2173" s="55"/>
      <c r="E2173" s="55" t="str">
        <f>IFERROR(_xll.RssMarket($A2173,"前日比"),"")</f>
        <v/>
      </c>
      <c r="F2173" s="75" t="str">
        <f>IFERROR(_xll.RssMarket($A2173,"時価総額"),"")</f>
        <v/>
      </c>
      <c r="G2173" s="75" t="e">
        <f>T20D35746[[#This Row],[時価総額]]/T20D35746[[#This Row],[現在値]]</f>
        <v>#VALUE!</v>
      </c>
      <c r="H2173" s="20"/>
      <c r="I2173" s="38"/>
      <c r="J2173" s="20"/>
      <c r="K2173" s="33"/>
      <c r="N2173" s="89"/>
      <c r="O2173" s="125" t="e">
        <f>ROUND(
 ((IF(OR(R2173="",R2173&lt;=0),20,R2173)/20)
  *(L2173/15))
 /(IFERROR(IF(H2173&gt;0,H2173,15),15)/15)
 *100,0)</f>
        <v>#REF!</v>
      </c>
      <c r="P2173" s="125" t="e">
        <f>ROUND(((R2173/20)*(L2173/15)*(S2173/15)*(1+W2173/200))/(H2173/15)*100,0)</f>
        <v>#REF!</v>
      </c>
      <c r="Q2173" s="147" t="e">
        <f>T20D35746[[#This Row],[スコア⑤]]/T20D35746[[#This Row],[スコア③]]</f>
        <v>#REF!</v>
      </c>
      <c r="R2173" s="76" t="e">
        <f>#REF!+#REF!</f>
        <v>#REF!</v>
      </c>
      <c r="W2173" s="109" t="e">
        <f>(T20D35746[[#This Row],[現金及び預金（億）]]-T20D35746[[#This Row],[負債（億）]])/T20D35746[[#This Row],[総資産]]*100</f>
        <v>#DIV/0!</v>
      </c>
    </row>
    <row r="2174" spans="3:23" x14ac:dyDescent="0.25">
      <c r="C2174" s="71" t="str">
        <f>IFERROR(_xll.RssMarket($A2174,"市場部名称"),"")</f>
        <v/>
      </c>
      <c r="D2174" s="55"/>
      <c r="E2174" s="55" t="str">
        <f>IFERROR(_xll.RssMarket($A2174,"前日比"),"")</f>
        <v/>
      </c>
      <c r="F2174" s="75" t="str">
        <f>IFERROR(_xll.RssMarket($A2174,"時価総額"),"")</f>
        <v/>
      </c>
      <c r="G2174" s="75" t="e">
        <f>T20D35746[[#This Row],[時価総額]]/T20D35746[[#This Row],[現在値]]</f>
        <v>#VALUE!</v>
      </c>
      <c r="H2174" s="20"/>
      <c r="I2174" s="38"/>
      <c r="J2174" s="20"/>
      <c r="K2174" s="33"/>
      <c r="N2174" s="89"/>
      <c r="O2174" s="125" t="e">
        <f>ROUND(
 ((IF(OR(R2174="",R2174&lt;=0),20,R2174)/20)
  *(L2174/15))
 /(IFERROR(IF(H2174&gt;0,H2174,15),15)/15)
 *100,0)</f>
        <v>#REF!</v>
      </c>
      <c r="P2174" s="125" t="e">
        <f>ROUND(((R2174/20)*(L2174/15)*(S2174/15)*(1+W2174/200))/(H2174/15)*100,0)</f>
        <v>#REF!</v>
      </c>
      <c r="Q2174" s="147" t="e">
        <f>T20D35746[[#This Row],[スコア⑤]]/T20D35746[[#This Row],[スコア③]]</f>
        <v>#REF!</v>
      </c>
      <c r="R2174" s="76" t="e">
        <f>#REF!+#REF!</f>
        <v>#REF!</v>
      </c>
      <c r="W2174" s="109" t="e">
        <f>(T20D35746[[#This Row],[現金及び預金（億）]]-T20D35746[[#This Row],[負債（億）]])/T20D35746[[#This Row],[総資産]]*100</f>
        <v>#DIV/0!</v>
      </c>
    </row>
    <row r="2175" spans="3:23" x14ac:dyDescent="0.25">
      <c r="C2175" s="71" t="str">
        <f>IFERROR(_xll.RssMarket($A2175,"市場部名称"),"")</f>
        <v/>
      </c>
      <c r="D2175" s="55"/>
      <c r="E2175" s="55" t="str">
        <f>IFERROR(_xll.RssMarket($A2175,"前日比"),"")</f>
        <v/>
      </c>
      <c r="F2175" s="75" t="str">
        <f>IFERROR(_xll.RssMarket($A2175,"時価総額"),"")</f>
        <v/>
      </c>
      <c r="G2175" s="75" t="e">
        <f>T20D35746[[#This Row],[時価総額]]/T20D35746[[#This Row],[現在値]]</f>
        <v>#VALUE!</v>
      </c>
      <c r="H2175" s="20"/>
      <c r="I2175" s="38"/>
      <c r="J2175" s="20"/>
      <c r="K2175" s="33"/>
      <c r="N2175" s="89"/>
      <c r="O2175" s="125" t="e">
        <f>ROUND(
 ((IF(OR(R2175="",R2175&lt;=0),20,R2175)/20)
  *(L2175/15))
 /(IFERROR(IF(H2175&gt;0,H2175,15),15)/15)
 *100,0)</f>
        <v>#REF!</v>
      </c>
      <c r="P2175" s="125" t="e">
        <f>ROUND(((R2175/20)*(L2175/15)*(S2175/15)*(1+W2175/200))/(H2175/15)*100,0)</f>
        <v>#REF!</v>
      </c>
      <c r="Q2175" s="147" t="e">
        <f>T20D35746[[#This Row],[スコア⑤]]/T20D35746[[#This Row],[スコア③]]</f>
        <v>#REF!</v>
      </c>
      <c r="R2175" s="76" t="e">
        <f>#REF!+#REF!</f>
        <v>#REF!</v>
      </c>
      <c r="W2175" s="109" t="e">
        <f>(T20D35746[[#This Row],[現金及び預金（億）]]-T20D35746[[#This Row],[負債（億）]])/T20D35746[[#This Row],[総資産]]*100</f>
        <v>#DIV/0!</v>
      </c>
    </row>
    <row r="2176" spans="3:23" x14ac:dyDescent="0.25">
      <c r="C2176" s="71" t="str">
        <f>IFERROR(_xll.RssMarket($A2176,"市場部名称"),"")</f>
        <v/>
      </c>
      <c r="D2176" s="55"/>
      <c r="E2176" s="55" t="str">
        <f>IFERROR(_xll.RssMarket($A2176,"前日比"),"")</f>
        <v/>
      </c>
      <c r="F2176" s="75" t="str">
        <f>IFERROR(_xll.RssMarket($A2176,"時価総額"),"")</f>
        <v/>
      </c>
      <c r="G2176" s="75" t="e">
        <f>T20D35746[[#This Row],[時価総額]]/T20D35746[[#This Row],[現在値]]</f>
        <v>#VALUE!</v>
      </c>
      <c r="H2176" s="20"/>
      <c r="I2176" s="38"/>
      <c r="J2176" s="20"/>
      <c r="K2176" s="33"/>
      <c r="N2176" s="89"/>
      <c r="O2176" s="125" t="e">
        <f>ROUND(
 ((IF(OR(R2176="",R2176&lt;=0),20,R2176)/20)
  *(L2176/15))
 /(IFERROR(IF(H2176&gt;0,H2176,15),15)/15)
 *100,0)</f>
        <v>#REF!</v>
      </c>
      <c r="P2176" s="125" t="e">
        <f>ROUND(((R2176/20)*(L2176/15)*(S2176/15)*(1+W2176/200))/(H2176/15)*100,0)</f>
        <v>#REF!</v>
      </c>
      <c r="Q2176" s="147" t="e">
        <f>T20D35746[[#This Row],[スコア⑤]]/T20D35746[[#This Row],[スコア③]]</f>
        <v>#REF!</v>
      </c>
      <c r="R2176" s="76" t="e">
        <f>#REF!+#REF!</f>
        <v>#REF!</v>
      </c>
      <c r="W2176" s="109" t="e">
        <f>(T20D35746[[#This Row],[現金及び預金（億）]]-T20D35746[[#This Row],[負債（億）]])/T20D35746[[#This Row],[総資産]]*100</f>
        <v>#DIV/0!</v>
      </c>
    </row>
    <row r="2177" spans="3:23" x14ac:dyDescent="0.25">
      <c r="C2177" s="71" t="str">
        <f>IFERROR(_xll.RssMarket($A2177,"市場部名称"),"")</f>
        <v/>
      </c>
      <c r="D2177" s="55"/>
      <c r="E2177" s="55" t="str">
        <f>IFERROR(_xll.RssMarket($A2177,"前日比"),"")</f>
        <v/>
      </c>
      <c r="F2177" s="75" t="str">
        <f>IFERROR(_xll.RssMarket($A2177,"時価総額"),"")</f>
        <v/>
      </c>
      <c r="G2177" s="75" t="e">
        <f>T20D35746[[#This Row],[時価総額]]/T20D35746[[#This Row],[現在値]]</f>
        <v>#VALUE!</v>
      </c>
      <c r="H2177" s="20"/>
      <c r="I2177" s="38"/>
      <c r="J2177" s="20"/>
      <c r="K2177" s="33"/>
      <c r="N2177" s="89"/>
      <c r="O2177" s="125" t="e">
        <f>ROUND(
 ((IF(OR(R2177="",R2177&lt;=0),20,R2177)/20)
  *(L2177/15))
 /(IFERROR(IF(H2177&gt;0,H2177,15),15)/15)
 *100,0)</f>
        <v>#REF!</v>
      </c>
      <c r="P2177" s="125" t="e">
        <f>ROUND(((R2177/20)*(L2177/15)*(S2177/15)*(1+W2177/200))/(H2177/15)*100,0)</f>
        <v>#REF!</v>
      </c>
      <c r="Q2177" s="147" t="e">
        <f>T20D35746[[#This Row],[スコア⑤]]/T20D35746[[#This Row],[スコア③]]</f>
        <v>#REF!</v>
      </c>
      <c r="R2177" s="76" t="e">
        <f>#REF!+#REF!</f>
        <v>#REF!</v>
      </c>
      <c r="W2177" s="109" t="e">
        <f>(T20D35746[[#This Row],[現金及び預金（億）]]-T20D35746[[#This Row],[負債（億）]])/T20D35746[[#This Row],[総資産]]*100</f>
        <v>#DIV/0!</v>
      </c>
    </row>
    <row r="2178" spans="3:23" x14ac:dyDescent="0.25">
      <c r="C2178" s="71" t="str">
        <f>IFERROR(_xll.RssMarket($A2178,"市場部名称"),"")</f>
        <v/>
      </c>
      <c r="D2178" s="55"/>
      <c r="E2178" s="55" t="str">
        <f>IFERROR(_xll.RssMarket($A2178,"前日比"),"")</f>
        <v/>
      </c>
      <c r="F2178" s="75" t="str">
        <f>IFERROR(_xll.RssMarket($A2178,"時価総額"),"")</f>
        <v/>
      </c>
      <c r="G2178" s="75" t="e">
        <f>T20D35746[[#This Row],[時価総額]]/T20D35746[[#This Row],[現在値]]</f>
        <v>#VALUE!</v>
      </c>
      <c r="H2178" s="20"/>
      <c r="I2178" s="38"/>
      <c r="J2178" s="20"/>
      <c r="K2178" s="33"/>
      <c r="N2178" s="89"/>
      <c r="O2178" s="125" t="e">
        <f>ROUND(
 ((IF(OR(R2178="",R2178&lt;=0),20,R2178)/20)
  *(L2178/15))
 /(IFERROR(IF(H2178&gt;0,H2178,15),15)/15)
 *100,0)</f>
        <v>#REF!</v>
      </c>
      <c r="P2178" s="125" t="e">
        <f>ROUND(((R2178/20)*(L2178/15)*(S2178/15)*(1+W2178/200))/(H2178/15)*100,0)</f>
        <v>#REF!</v>
      </c>
      <c r="Q2178" s="147" t="e">
        <f>T20D35746[[#This Row],[スコア⑤]]/T20D35746[[#This Row],[スコア③]]</f>
        <v>#REF!</v>
      </c>
      <c r="R2178" s="76" t="e">
        <f>#REF!+#REF!</f>
        <v>#REF!</v>
      </c>
      <c r="W2178" s="109" t="e">
        <f>(T20D35746[[#This Row],[現金及び預金（億）]]-T20D35746[[#This Row],[負債（億）]])/T20D35746[[#This Row],[総資産]]*100</f>
        <v>#DIV/0!</v>
      </c>
    </row>
    <row r="2179" spans="3:23" x14ac:dyDescent="0.25">
      <c r="C2179" s="71" t="str">
        <f>IFERROR(_xll.RssMarket($A2179,"市場部名称"),"")</f>
        <v/>
      </c>
      <c r="D2179" s="55"/>
      <c r="E2179" s="55" t="str">
        <f>IFERROR(_xll.RssMarket($A2179,"前日比"),"")</f>
        <v/>
      </c>
      <c r="F2179" s="75" t="str">
        <f>IFERROR(_xll.RssMarket($A2179,"時価総額"),"")</f>
        <v/>
      </c>
      <c r="G2179" s="75" t="e">
        <f>T20D35746[[#This Row],[時価総額]]/T20D35746[[#This Row],[現在値]]</f>
        <v>#VALUE!</v>
      </c>
      <c r="H2179" s="20"/>
      <c r="I2179" s="38"/>
      <c r="J2179" s="20"/>
      <c r="K2179" s="33"/>
      <c r="N2179" s="89"/>
      <c r="O2179" s="125" t="e">
        <f>ROUND(
 ((IF(OR(R2179="",R2179&lt;=0),20,R2179)/20)
  *(L2179/15))
 /(IFERROR(IF(H2179&gt;0,H2179,15),15)/15)
 *100,0)</f>
        <v>#REF!</v>
      </c>
      <c r="P2179" s="125" t="e">
        <f>ROUND(((R2179/20)*(L2179/15)*(S2179/15)*(1+W2179/200))/(H2179/15)*100,0)</f>
        <v>#REF!</v>
      </c>
      <c r="Q2179" s="147" t="e">
        <f>T20D35746[[#This Row],[スコア⑤]]/T20D35746[[#This Row],[スコア③]]</f>
        <v>#REF!</v>
      </c>
      <c r="R2179" s="76" t="e">
        <f>#REF!+#REF!</f>
        <v>#REF!</v>
      </c>
      <c r="W2179" s="109" t="e">
        <f>(T20D35746[[#This Row],[現金及び預金（億）]]-T20D35746[[#This Row],[負債（億）]])/T20D35746[[#This Row],[総資産]]*100</f>
        <v>#DIV/0!</v>
      </c>
    </row>
    <row r="2180" spans="3:23" x14ac:dyDescent="0.25">
      <c r="C2180" s="71" t="str">
        <f>IFERROR(_xll.RssMarket($A2180,"市場部名称"),"")</f>
        <v/>
      </c>
      <c r="D2180" s="55"/>
      <c r="E2180" s="55" t="str">
        <f>IFERROR(_xll.RssMarket($A2180,"前日比"),"")</f>
        <v/>
      </c>
      <c r="F2180" s="75" t="str">
        <f>IFERROR(_xll.RssMarket($A2180,"時価総額"),"")</f>
        <v/>
      </c>
      <c r="G2180" s="75" t="e">
        <f>T20D35746[[#This Row],[時価総額]]/T20D35746[[#This Row],[現在値]]</f>
        <v>#VALUE!</v>
      </c>
      <c r="H2180" s="20"/>
      <c r="I2180" s="38"/>
      <c r="J2180" s="20"/>
      <c r="K2180" s="33"/>
      <c r="N2180" s="89"/>
      <c r="O2180" s="125" t="e">
        <f>ROUND(
 ((IF(OR(R2180="",R2180&lt;=0),20,R2180)/20)
  *(L2180/15))
 /(IFERROR(IF(H2180&gt;0,H2180,15),15)/15)
 *100,0)</f>
        <v>#REF!</v>
      </c>
      <c r="P2180" s="125" t="e">
        <f>ROUND(((R2180/20)*(L2180/15)*(S2180/15)*(1+W2180/200))/(H2180/15)*100,0)</f>
        <v>#REF!</v>
      </c>
      <c r="Q2180" s="147" t="e">
        <f>T20D35746[[#This Row],[スコア⑤]]/T20D35746[[#This Row],[スコア③]]</f>
        <v>#REF!</v>
      </c>
      <c r="R2180" s="76" t="e">
        <f>#REF!+#REF!</f>
        <v>#REF!</v>
      </c>
      <c r="W2180" s="109" t="e">
        <f>(T20D35746[[#This Row],[現金及び預金（億）]]-T20D35746[[#This Row],[負債（億）]])/T20D35746[[#This Row],[総資産]]*100</f>
        <v>#DIV/0!</v>
      </c>
    </row>
    <row r="2181" spans="3:23" x14ac:dyDescent="0.25">
      <c r="C2181" s="71" t="str">
        <f>IFERROR(_xll.RssMarket($A2181,"市場部名称"),"")</f>
        <v/>
      </c>
      <c r="D2181" s="55"/>
      <c r="E2181" s="55" t="str">
        <f>IFERROR(_xll.RssMarket($A2181,"前日比"),"")</f>
        <v/>
      </c>
      <c r="F2181" s="75" t="str">
        <f>IFERROR(_xll.RssMarket($A2181,"時価総額"),"")</f>
        <v/>
      </c>
      <c r="G2181" s="75" t="e">
        <f>T20D35746[[#This Row],[時価総額]]/T20D35746[[#This Row],[現在値]]</f>
        <v>#VALUE!</v>
      </c>
      <c r="H2181" s="20"/>
      <c r="I2181" s="38"/>
      <c r="J2181" s="20"/>
      <c r="K2181" s="33"/>
      <c r="N2181" s="89"/>
      <c r="O2181" s="125" t="e">
        <f>ROUND(
 ((IF(OR(R2181="",R2181&lt;=0),20,R2181)/20)
  *(L2181/15))
 /(IFERROR(IF(H2181&gt;0,H2181,15),15)/15)
 *100,0)</f>
        <v>#REF!</v>
      </c>
      <c r="P2181" s="125" t="e">
        <f>ROUND(((R2181/20)*(L2181/15)*(S2181/15)*(1+W2181/200))/(H2181/15)*100,0)</f>
        <v>#REF!</v>
      </c>
      <c r="Q2181" s="147" t="e">
        <f>T20D35746[[#This Row],[スコア⑤]]/T20D35746[[#This Row],[スコア③]]</f>
        <v>#REF!</v>
      </c>
      <c r="R2181" s="76" t="e">
        <f>#REF!+#REF!</f>
        <v>#REF!</v>
      </c>
      <c r="W2181" s="109" t="e">
        <f>(T20D35746[[#This Row],[現金及び預金（億）]]-T20D35746[[#This Row],[負債（億）]])/T20D35746[[#This Row],[総資産]]*100</f>
        <v>#DIV/0!</v>
      </c>
    </row>
    <row r="2182" spans="3:23" x14ac:dyDescent="0.25">
      <c r="C2182" s="71" t="str">
        <f>IFERROR(_xll.RssMarket($A2182,"市場部名称"),"")</f>
        <v/>
      </c>
      <c r="D2182" s="55"/>
      <c r="E2182" s="55" t="str">
        <f>IFERROR(_xll.RssMarket($A2182,"前日比"),"")</f>
        <v/>
      </c>
      <c r="F2182" s="75" t="str">
        <f>IFERROR(_xll.RssMarket($A2182,"時価総額"),"")</f>
        <v/>
      </c>
      <c r="G2182" s="75" t="e">
        <f>T20D35746[[#This Row],[時価総額]]/T20D35746[[#This Row],[現在値]]</f>
        <v>#VALUE!</v>
      </c>
      <c r="H2182" s="20"/>
      <c r="I2182" s="38"/>
      <c r="J2182" s="20"/>
      <c r="K2182" s="33"/>
      <c r="N2182" s="89"/>
      <c r="O2182" s="125" t="e">
        <f>ROUND(
 ((IF(OR(R2182="",R2182&lt;=0),20,R2182)/20)
  *(L2182/15))
 /(IFERROR(IF(H2182&gt;0,H2182,15),15)/15)
 *100,0)</f>
        <v>#REF!</v>
      </c>
      <c r="P2182" s="125" t="e">
        <f>ROUND(((R2182/20)*(L2182/15)*(S2182/15)*(1+W2182/200))/(H2182/15)*100,0)</f>
        <v>#REF!</v>
      </c>
      <c r="Q2182" s="147" t="e">
        <f>T20D35746[[#This Row],[スコア⑤]]/T20D35746[[#This Row],[スコア③]]</f>
        <v>#REF!</v>
      </c>
      <c r="R2182" s="76" t="e">
        <f>#REF!+#REF!</f>
        <v>#REF!</v>
      </c>
      <c r="W2182" s="109" t="e">
        <f>(T20D35746[[#This Row],[現金及び預金（億）]]-T20D35746[[#This Row],[負債（億）]])/T20D35746[[#This Row],[総資産]]*100</f>
        <v>#DIV/0!</v>
      </c>
    </row>
    <row r="2183" spans="3:23" x14ac:dyDescent="0.25">
      <c r="C2183" s="71" t="str">
        <f>IFERROR(_xll.RssMarket($A2183,"市場部名称"),"")</f>
        <v/>
      </c>
      <c r="D2183" s="55"/>
      <c r="E2183" s="55" t="str">
        <f>IFERROR(_xll.RssMarket($A2183,"前日比"),"")</f>
        <v/>
      </c>
      <c r="F2183" s="75" t="str">
        <f>IFERROR(_xll.RssMarket($A2183,"時価総額"),"")</f>
        <v/>
      </c>
      <c r="G2183" s="75" t="e">
        <f>T20D35746[[#This Row],[時価総額]]/T20D35746[[#This Row],[現在値]]</f>
        <v>#VALUE!</v>
      </c>
      <c r="H2183" s="20"/>
      <c r="I2183" s="38"/>
      <c r="J2183" s="20"/>
      <c r="K2183" s="33"/>
      <c r="N2183" s="89"/>
      <c r="O2183" s="125" t="e">
        <f>ROUND(
 ((IF(OR(R2183="",R2183&lt;=0),20,R2183)/20)
  *(L2183/15))
 /(IFERROR(IF(H2183&gt;0,H2183,15),15)/15)
 *100,0)</f>
        <v>#REF!</v>
      </c>
      <c r="P2183" s="125" t="e">
        <f>ROUND(((R2183/20)*(L2183/15)*(S2183/15)*(1+W2183/200))/(H2183/15)*100,0)</f>
        <v>#REF!</v>
      </c>
      <c r="Q2183" s="147" t="e">
        <f>T20D35746[[#This Row],[スコア⑤]]/T20D35746[[#This Row],[スコア③]]</f>
        <v>#REF!</v>
      </c>
      <c r="R2183" s="76" t="e">
        <f>#REF!+#REF!</f>
        <v>#REF!</v>
      </c>
      <c r="W2183" s="109" t="e">
        <f>(T20D35746[[#This Row],[現金及び預金（億）]]-T20D35746[[#This Row],[負債（億）]])/T20D35746[[#This Row],[総資産]]*100</f>
        <v>#DIV/0!</v>
      </c>
    </row>
    <row r="2184" spans="3:23" x14ac:dyDescent="0.25">
      <c r="C2184" s="71" t="str">
        <f>IFERROR(_xll.RssMarket($A2184,"市場部名称"),"")</f>
        <v/>
      </c>
      <c r="D2184" s="55"/>
      <c r="E2184" s="55" t="str">
        <f>IFERROR(_xll.RssMarket($A2184,"前日比"),"")</f>
        <v/>
      </c>
      <c r="F2184" s="75" t="str">
        <f>IFERROR(_xll.RssMarket($A2184,"時価総額"),"")</f>
        <v/>
      </c>
      <c r="G2184" s="75" t="e">
        <f>T20D35746[[#This Row],[時価総額]]/T20D35746[[#This Row],[現在値]]</f>
        <v>#VALUE!</v>
      </c>
      <c r="H2184" s="20"/>
      <c r="I2184" s="38"/>
      <c r="J2184" s="20"/>
      <c r="K2184" s="33"/>
      <c r="N2184" s="89"/>
      <c r="O2184" s="125" t="e">
        <f>ROUND(
 ((IF(OR(R2184="",R2184&lt;=0),20,R2184)/20)
  *(L2184/15))
 /(IFERROR(IF(H2184&gt;0,H2184,15),15)/15)
 *100,0)</f>
        <v>#REF!</v>
      </c>
      <c r="P2184" s="125" t="e">
        <f>ROUND(((R2184/20)*(L2184/15)*(S2184/15)*(1+W2184/200))/(H2184/15)*100,0)</f>
        <v>#REF!</v>
      </c>
      <c r="Q2184" s="147" t="e">
        <f>T20D35746[[#This Row],[スコア⑤]]/T20D35746[[#This Row],[スコア③]]</f>
        <v>#REF!</v>
      </c>
      <c r="R2184" s="76" t="e">
        <f>#REF!+#REF!</f>
        <v>#REF!</v>
      </c>
      <c r="W2184" s="109" t="e">
        <f>(T20D35746[[#This Row],[現金及び預金（億）]]-T20D35746[[#This Row],[負債（億）]])/T20D35746[[#This Row],[総資産]]*100</f>
        <v>#DIV/0!</v>
      </c>
    </row>
    <row r="2185" spans="3:23" x14ac:dyDescent="0.25">
      <c r="C2185" s="71" t="str">
        <f>IFERROR(_xll.RssMarket($A2185,"市場部名称"),"")</f>
        <v/>
      </c>
      <c r="D2185" s="55"/>
      <c r="E2185" s="55" t="str">
        <f>IFERROR(_xll.RssMarket($A2185,"前日比"),"")</f>
        <v/>
      </c>
      <c r="F2185" s="75" t="str">
        <f>IFERROR(_xll.RssMarket($A2185,"時価総額"),"")</f>
        <v/>
      </c>
      <c r="G2185" s="75" t="e">
        <f>T20D35746[[#This Row],[時価総額]]/T20D35746[[#This Row],[現在値]]</f>
        <v>#VALUE!</v>
      </c>
      <c r="H2185" s="20"/>
      <c r="I2185" s="38"/>
      <c r="J2185" s="20"/>
      <c r="K2185" s="33"/>
      <c r="N2185" s="89"/>
      <c r="O2185" s="125" t="e">
        <f>ROUND(
 ((IF(OR(R2185="",R2185&lt;=0),20,R2185)/20)
  *(L2185/15))
 /(IFERROR(IF(H2185&gt;0,H2185,15),15)/15)
 *100,0)</f>
        <v>#REF!</v>
      </c>
      <c r="P2185" s="125" t="e">
        <f>ROUND(((R2185/20)*(L2185/15)*(S2185/15)*(1+W2185/200))/(H2185/15)*100,0)</f>
        <v>#REF!</v>
      </c>
      <c r="Q2185" s="147" t="e">
        <f>T20D35746[[#This Row],[スコア⑤]]/T20D35746[[#This Row],[スコア③]]</f>
        <v>#REF!</v>
      </c>
      <c r="R2185" s="76" t="e">
        <f>#REF!+#REF!</f>
        <v>#REF!</v>
      </c>
      <c r="W2185" s="109" t="e">
        <f>(T20D35746[[#This Row],[現金及び預金（億）]]-T20D35746[[#This Row],[負債（億）]])/T20D35746[[#This Row],[総資産]]*100</f>
        <v>#DIV/0!</v>
      </c>
    </row>
    <row r="2186" spans="3:23" x14ac:dyDescent="0.25">
      <c r="C2186" s="71" t="str">
        <f>IFERROR(_xll.RssMarket($A2186,"市場部名称"),"")</f>
        <v/>
      </c>
      <c r="D2186" s="55"/>
      <c r="E2186" s="55" t="str">
        <f>IFERROR(_xll.RssMarket($A2186,"前日比"),"")</f>
        <v/>
      </c>
      <c r="F2186" s="75" t="str">
        <f>IFERROR(_xll.RssMarket($A2186,"時価総額"),"")</f>
        <v/>
      </c>
      <c r="G2186" s="75" t="e">
        <f>T20D35746[[#This Row],[時価総額]]/T20D35746[[#This Row],[現在値]]</f>
        <v>#VALUE!</v>
      </c>
      <c r="H2186" s="20"/>
      <c r="I2186" s="38"/>
      <c r="J2186" s="20"/>
      <c r="K2186" s="33"/>
      <c r="N2186" s="89"/>
      <c r="O2186" s="125" t="e">
        <f>ROUND(
 ((IF(OR(R2186="",R2186&lt;=0),20,R2186)/20)
  *(L2186/15))
 /(IFERROR(IF(H2186&gt;0,H2186,15),15)/15)
 *100,0)</f>
        <v>#REF!</v>
      </c>
      <c r="P2186" s="125" t="e">
        <f>ROUND(((R2186/20)*(L2186/15)*(S2186/15)*(1+W2186/200))/(H2186/15)*100,0)</f>
        <v>#REF!</v>
      </c>
      <c r="Q2186" s="147" t="e">
        <f>T20D35746[[#This Row],[スコア⑤]]/T20D35746[[#This Row],[スコア③]]</f>
        <v>#REF!</v>
      </c>
      <c r="R2186" s="76" t="e">
        <f>#REF!+#REF!</f>
        <v>#REF!</v>
      </c>
      <c r="W2186" s="109" t="e">
        <f>(T20D35746[[#This Row],[現金及び預金（億）]]-T20D35746[[#This Row],[負債（億）]])/T20D35746[[#This Row],[総資産]]*100</f>
        <v>#DIV/0!</v>
      </c>
    </row>
    <row r="2187" spans="3:23" x14ac:dyDescent="0.25">
      <c r="C2187" s="71" t="str">
        <f>IFERROR(_xll.RssMarket($A2187,"市場部名称"),"")</f>
        <v/>
      </c>
      <c r="D2187" s="55"/>
      <c r="E2187" s="55" t="str">
        <f>IFERROR(_xll.RssMarket($A2187,"前日比"),"")</f>
        <v/>
      </c>
      <c r="F2187" s="75" t="str">
        <f>IFERROR(_xll.RssMarket($A2187,"時価総額"),"")</f>
        <v/>
      </c>
      <c r="G2187" s="75" t="e">
        <f>T20D35746[[#This Row],[時価総額]]/T20D35746[[#This Row],[現在値]]</f>
        <v>#VALUE!</v>
      </c>
      <c r="H2187" s="20"/>
      <c r="I2187" s="38"/>
      <c r="J2187" s="20"/>
      <c r="K2187" s="33"/>
      <c r="N2187" s="89"/>
      <c r="O2187" s="125" t="e">
        <f>ROUND(
 ((IF(OR(R2187="",R2187&lt;=0),20,R2187)/20)
  *(L2187/15))
 /(IFERROR(IF(H2187&gt;0,H2187,15),15)/15)
 *100,0)</f>
        <v>#REF!</v>
      </c>
      <c r="P2187" s="125" t="e">
        <f>ROUND(((R2187/20)*(L2187/15)*(S2187/15)*(1+W2187/200))/(H2187/15)*100,0)</f>
        <v>#REF!</v>
      </c>
      <c r="Q2187" s="147" t="e">
        <f>T20D35746[[#This Row],[スコア⑤]]/T20D35746[[#This Row],[スコア③]]</f>
        <v>#REF!</v>
      </c>
      <c r="R2187" s="76" t="e">
        <f>#REF!+#REF!</f>
        <v>#REF!</v>
      </c>
      <c r="W2187" s="109" t="e">
        <f>(T20D35746[[#This Row],[現金及び預金（億）]]-T20D35746[[#This Row],[負債（億）]])/T20D35746[[#This Row],[総資産]]*100</f>
        <v>#DIV/0!</v>
      </c>
    </row>
    <row r="2188" spans="3:23" x14ac:dyDescent="0.25">
      <c r="C2188" s="71" t="str">
        <f>IFERROR(_xll.RssMarket($A2188,"市場部名称"),"")</f>
        <v/>
      </c>
      <c r="D2188" s="55"/>
      <c r="E2188" s="55" t="str">
        <f>IFERROR(_xll.RssMarket($A2188,"前日比"),"")</f>
        <v/>
      </c>
      <c r="F2188" s="75" t="str">
        <f>IFERROR(_xll.RssMarket($A2188,"時価総額"),"")</f>
        <v/>
      </c>
      <c r="G2188" s="75" t="e">
        <f>T20D35746[[#This Row],[時価総額]]/T20D35746[[#This Row],[現在値]]</f>
        <v>#VALUE!</v>
      </c>
      <c r="H2188" s="20"/>
      <c r="I2188" s="38"/>
      <c r="J2188" s="20"/>
      <c r="K2188" s="33"/>
      <c r="N2188" s="89"/>
      <c r="O2188" s="125" t="e">
        <f>ROUND(
 ((IF(OR(R2188="",R2188&lt;=0),20,R2188)/20)
  *(L2188/15))
 /(IFERROR(IF(H2188&gt;0,H2188,15),15)/15)
 *100,0)</f>
        <v>#REF!</v>
      </c>
      <c r="P2188" s="125" t="e">
        <f>ROUND(((R2188/20)*(L2188/15)*(S2188/15)*(1+W2188/200))/(H2188/15)*100,0)</f>
        <v>#REF!</v>
      </c>
      <c r="Q2188" s="147" t="e">
        <f>T20D35746[[#This Row],[スコア⑤]]/T20D35746[[#This Row],[スコア③]]</f>
        <v>#REF!</v>
      </c>
      <c r="R2188" s="76" t="e">
        <f>#REF!+#REF!</f>
        <v>#REF!</v>
      </c>
      <c r="W2188" s="109" t="e">
        <f>(T20D35746[[#This Row],[現金及び預金（億）]]-T20D35746[[#This Row],[負債（億）]])/T20D35746[[#This Row],[総資産]]*100</f>
        <v>#DIV/0!</v>
      </c>
    </row>
    <row r="2189" spans="3:23" x14ac:dyDescent="0.25">
      <c r="C2189" s="71" t="str">
        <f>IFERROR(_xll.RssMarket($A2189,"市場部名称"),"")</f>
        <v/>
      </c>
      <c r="D2189" s="55"/>
      <c r="E2189" s="55" t="str">
        <f>IFERROR(_xll.RssMarket($A2189,"前日比"),"")</f>
        <v/>
      </c>
      <c r="F2189" s="75" t="str">
        <f>IFERROR(_xll.RssMarket($A2189,"時価総額"),"")</f>
        <v/>
      </c>
      <c r="G2189" s="75" t="e">
        <f>T20D35746[[#This Row],[時価総額]]/T20D35746[[#This Row],[現在値]]</f>
        <v>#VALUE!</v>
      </c>
      <c r="H2189" s="20"/>
      <c r="I2189" s="38"/>
      <c r="J2189" s="20"/>
      <c r="K2189" s="33"/>
      <c r="N2189" s="89"/>
      <c r="O2189" s="125" t="e">
        <f>ROUND(
 ((IF(OR(R2189="",R2189&lt;=0),20,R2189)/20)
  *(L2189/15))
 /(IFERROR(IF(H2189&gt;0,H2189,15),15)/15)
 *100,0)</f>
        <v>#REF!</v>
      </c>
      <c r="P2189" s="125" t="e">
        <f>ROUND(((R2189/20)*(L2189/15)*(S2189/15)*(1+W2189/200))/(H2189/15)*100,0)</f>
        <v>#REF!</v>
      </c>
      <c r="Q2189" s="147" t="e">
        <f>T20D35746[[#This Row],[スコア⑤]]/T20D35746[[#This Row],[スコア③]]</f>
        <v>#REF!</v>
      </c>
      <c r="R2189" s="76" t="e">
        <f>#REF!+#REF!</f>
        <v>#REF!</v>
      </c>
      <c r="W2189" s="109" t="e">
        <f>(T20D35746[[#This Row],[現金及び預金（億）]]-T20D35746[[#This Row],[負債（億）]])/T20D35746[[#This Row],[総資産]]*100</f>
        <v>#DIV/0!</v>
      </c>
    </row>
    <row r="2190" spans="3:23" x14ac:dyDescent="0.25">
      <c r="C2190" s="71" t="str">
        <f>IFERROR(_xll.RssMarket($A2190,"市場部名称"),"")</f>
        <v/>
      </c>
      <c r="D2190" s="55"/>
      <c r="E2190" s="55" t="str">
        <f>IFERROR(_xll.RssMarket($A2190,"前日比"),"")</f>
        <v/>
      </c>
      <c r="F2190" s="75" t="str">
        <f>IFERROR(_xll.RssMarket($A2190,"時価総額"),"")</f>
        <v/>
      </c>
      <c r="G2190" s="75" t="e">
        <f>T20D35746[[#This Row],[時価総額]]/T20D35746[[#This Row],[現在値]]</f>
        <v>#VALUE!</v>
      </c>
      <c r="H2190" s="20"/>
      <c r="I2190" s="38"/>
      <c r="J2190" s="20"/>
      <c r="K2190" s="33"/>
      <c r="N2190" s="89"/>
      <c r="O2190" s="125" t="e">
        <f>ROUND(
 ((IF(OR(R2190="",R2190&lt;=0),20,R2190)/20)
  *(L2190/15))
 /(IFERROR(IF(H2190&gt;0,H2190,15),15)/15)
 *100,0)</f>
        <v>#REF!</v>
      </c>
      <c r="P2190" s="125" t="e">
        <f>ROUND(((R2190/20)*(L2190/15)*(S2190/15)*(1+W2190/200))/(H2190/15)*100,0)</f>
        <v>#REF!</v>
      </c>
      <c r="Q2190" s="147" t="e">
        <f>T20D35746[[#This Row],[スコア⑤]]/T20D35746[[#This Row],[スコア③]]</f>
        <v>#REF!</v>
      </c>
      <c r="R2190" s="76" t="e">
        <f>#REF!+#REF!</f>
        <v>#REF!</v>
      </c>
      <c r="W2190" s="109" t="e">
        <f>(T20D35746[[#This Row],[現金及び預金（億）]]-T20D35746[[#This Row],[負債（億）]])/T20D35746[[#This Row],[総資産]]*100</f>
        <v>#DIV/0!</v>
      </c>
    </row>
    <row r="2191" spans="3:23" x14ac:dyDescent="0.25">
      <c r="C2191" s="71" t="str">
        <f>IFERROR(_xll.RssMarket($A2191,"市場部名称"),"")</f>
        <v/>
      </c>
      <c r="D2191" s="55"/>
      <c r="E2191" s="55" t="str">
        <f>IFERROR(_xll.RssMarket($A2191,"前日比"),"")</f>
        <v/>
      </c>
      <c r="F2191" s="75" t="str">
        <f>IFERROR(_xll.RssMarket($A2191,"時価総額"),"")</f>
        <v/>
      </c>
      <c r="G2191" s="75" t="e">
        <f>T20D35746[[#This Row],[時価総額]]/T20D35746[[#This Row],[現在値]]</f>
        <v>#VALUE!</v>
      </c>
      <c r="H2191" s="20"/>
      <c r="I2191" s="38"/>
      <c r="J2191" s="20"/>
      <c r="K2191" s="33"/>
      <c r="N2191" s="89"/>
      <c r="O2191" s="125" t="e">
        <f>ROUND(
 ((IF(OR(R2191="",R2191&lt;=0),20,R2191)/20)
  *(L2191/15))
 /(IFERROR(IF(H2191&gt;0,H2191,15),15)/15)
 *100,0)</f>
        <v>#REF!</v>
      </c>
      <c r="P2191" s="125" t="e">
        <f>ROUND(((R2191/20)*(L2191/15)*(S2191/15)*(1+W2191/200))/(H2191/15)*100,0)</f>
        <v>#REF!</v>
      </c>
      <c r="Q2191" s="147" t="e">
        <f>T20D35746[[#This Row],[スコア⑤]]/T20D35746[[#This Row],[スコア③]]</f>
        <v>#REF!</v>
      </c>
      <c r="R2191" s="76" t="e">
        <f>#REF!+#REF!</f>
        <v>#REF!</v>
      </c>
      <c r="W2191" s="109" t="e">
        <f>(T20D35746[[#This Row],[現金及び預金（億）]]-T20D35746[[#This Row],[負債（億）]])/T20D35746[[#This Row],[総資産]]*100</f>
        <v>#DIV/0!</v>
      </c>
    </row>
    <row r="2192" spans="3:23" x14ac:dyDescent="0.25">
      <c r="C2192" s="71" t="str">
        <f>IFERROR(_xll.RssMarket($A2192,"市場部名称"),"")</f>
        <v/>
      </c>
      <c r="D2192" s="55"/>
      <c r="E2192" s="55" t="str">
        <f>IFERROR(_xll.RssMarket($A2192,"前日比"),"")</f>
        <v/>
      </c>
      <c r="F2192" s="75" t="str">
        <f>IFERROR(_xll.RssMarket($A2192,"時価総額"),"")</f>
        <v/>
      </c>
      <c r="G2192" s="75" t="e">
        <f>T20D35746[[#This Row],[時価総額]]/T20D35746[[#This Row],[現在値]]</f>
        <v>#VALUE!</v>
      </c>
      <c r="H2192" s="20"/>
      <c r="I2192" s="38"/>
      <c r="J2192" s="20"/>
      <c r="K2192" s="33"/>
      <c r="N2192" s="89"/>
      <c r="O2192" s="125" t="e">
        <f>ROUND(
 ((IF(OR(R2192="",R2192&lt;=0),20,R2192)/20)
  *(L2192/15))
 /(IFERROR(IF(H2192&gt;0,H2192,15),15)/15)
 *100,0)</f>
        <v>#REF!</v>
      </c>
      <c r="P2192" s="125" t="e">
        <f>ROUND(((R2192/20)*(L2192/15)*(S2192/15)*(1+W2192/200))/(H2192/15)*100,0)</f>
        <v>#REF!</v>
      </c>
      <c r="Q2192" s="147" t="e">
        <f>T20D35746[[#This Row],[スコア⑤]]/T20D35746[[#This Row],[スコア③]]</f>
        <v>#REF!</v>
      </c>
      <c r="R2192" s="76" t="e">
        <f>#REF!+#REF!</f>
        <v>#REF!</v>
      </c>
      <c r="W2192" s="109" t="e">
        <f>(T20D35746[[#This Row],[現金及び預金（億）]]-T20D35746[[#This Row],[負債（億）]])/T20D35746[[#This Row],[総資産]]*100</f>
        <v>#DIV/0!</v>
      </c>
    </row>
    <row r="2193" spans="3:23" x14ac:dyDescent="0.25">
      <c r="C2193" s="71" t="str">
        <f>IFERROR(_xll.RssMarket($A2193,"市場部名称"),"")</f>
        <v/>
      </c>
      <c r="D2193" s="55"/>
      <c r="E2193" s="55" t="str">
        <f>IFERROR(_xll.RssMarket($A2193,"前日比"),"")</f>
        <v/>
      </c>
      <c r="F2193" s="75" t="str">
        <f>IFERROR(_xll.RssMarket($A2193,"時価総額"),"")</f>
        <v/>
      </c>
      <c r="G2193" s="75" t="e">
        <f>T20D35746[[#This Row],[時価総額]]/T20D35746[[#This Row],[現在値]]</f>
        <v>#VALUE!</v>
      </c>
      <c r="H2193" s="20"/>
      <c r="I2193" s="38"/>
      <c r="J2193" s="20"/>
      <c r="K2193" s="33"/>
      <c r="N2193" s="89"/>
      <c r="O2193" s="125" t="e">
        <f>ROUND(
 ((IF(OR(R2193="",R2193&lt;=0),20,R2193)/20)
  *(L2193/15))
 /(IFERROR(IF(H2193&gt;0,H2193,15),15)/15)
 *100,0)</f>
        <v>#REF!</v>
      </c>
      <c r="P2193" s="125" t="e">
        <f>ROUND(((R2193/20)*(L2193/15)*(S2193/15)*(1+W2193/200))/(H2193/15)*100,0)</f>
        <v>#REF!</v>
      </c>
      <c r="Q2193" s="147" t="e">
        <f>T20D35746[[#This Row],[スコア⑤]]/T20D35746[[#This Row],[スコア③]]</f>
        <v>#REF!</v>
      </c>
      <c r="R2193" s="76" t="e">
        <f>#REF!+#REF!</f>
        <v>#REF!</v>
      </c>
      <c r="W2193" s="109" t="e">
        <f>(T20D35746[[#This Row],[現金及び預金（億）]]-T20D35746[[#This Row],[負債（億）]])/T20D35746[[#This Row],[総資産]]*100</f>
        <v>#DIV/0!</v>
      </c>
    </row>
    <row r="2194" spans="3:23" x14ac:dyDescent="0.25">
      <c r="C2194" s="71" t="str">
        <f>IFERROR(_xll.RssMarket($A2194,"市場部名称"),"")</f>
        <v/>
      </c>
      <c r="D2194" s="55"/>
      <c r="E2194" s="55" t="str">
        <f>IFERROR(_xll.RssMarket($A2194,"前日比"),"")</f>
        <v/>
      </c>
      <c r="F2194" s="75" t="str">
        <f>IFERROR(_xll.RssMarket($A2194,"時価総額"),"")</f>
        <v/>
      </c>
      <c r="G2194" s="75" t="e">
        <f>T20D35746[[#This Row],[時価総額]]/T20D35746[[#This Row],[現在値]]</f>
        <v>#VALUE!</v>
      </c>
      <c r="H2194" s="20"/>
      <c r="I2194" s="38"/>
      <c r="J2194" s="20"/>
      <c r="K2194" s="33"/>
      <c r="N2194" s="89"/>
      <c r="O2194" s="125" t="e">
        <f>ROUND(
 ((IF(OR(R2194="",R2194&lt;=0),20,R2194)/20)
  *(L2194/15))
 /(IFERROR(IF(H2194&gt;0,H2194,15),15)/15)
 *100,0)</f>
        <v>#REF!</v>
      </c>
      <c r="P2194" s="125" t="e">
        <f>ROUND(((R2194/20)*(L2194/15)*(S2194/15)*(1+W2194/200))/(H2194/15)*100,0)</f>
        <v>#REF!</v>
      </c>
      <c r="Q2194" s="147" t="e">
        <f>T20D35746[[#This Row],[スコア⑤]]/T20D35746[[#This Row],[スコア③]]</f>
        <v>#REF!</v>
      </c>
      <c r="R2194" s="76" t="e">
        <f>#REF!+#REF!</f>
        <v>#REF!</v>
      </c>
      <c r="W2194" s="109" t="e">
        <f>(T20D35746[[#This Row],[現金及び預金（億）]]-T20D35746[[#This Row],[負債（億）]])/T20D35746[[#This Row],[総資産]]*100</f>
        <v>#DIV/0!</v>
      </c>
    </row>
    <row r="2195" spans="3:23" x14ac:dyDescent="0.25">
      <c r="C2195" s="71" t="str">
        <f>IFERROR(_xll.RssMarket($A2195,"市場部名称"),"")</f>
        <v/>
      </c>
      <c r="D2195" s="55"/>
      <c r="E2195" s="55" t="str">
        <f>IFERROR(_xll.RssMarket($A2195,"前日比"),"")</f>
        <v/>
      </c>
      <c r="F2195" s="75" t="str">
        <f>IFERROR(_xll.RssMarket($A2195,"時価総額"),"")</f>
        <v/>
      </c>
      <c r="G2195" s="75" t="e">
        <f>T20D35746[[#This Row],[時価総額]]/T20D35746[[#This Row],[現在値]]</f>
        <v>#VALUE!</v>
      </c>
      <c r="H2195" s="20"/>
      <c r="I2195" s="38"/>
      <c r="J2195" s="20"/>
      <c r="K2195" s="33"/>
      <c r="N2195" s="89"/>
      <c r="O2195" s="125" t="e">
        <f>ROUND(
 ((IF(OR(R2195="",R2195&lt;=0),20,R2195)/20)
  *(L2195/15))
 /(IFERROR(IF(H2195&gt;0,H2195,15),15)/15)
 *100,0)</f>
        <v>#REF!</v>
      </c>
      <c r="P2195" s="125" t="e">
        <f>ROUND(((R2195/20)*(L2195/15)*(S2195/15)*(1+W2195/200))/(H2195/15)*100,0)</f>
        <v>#REF!</v>
      </c>
      <c r="Q2195" s="147" t="e">
        <f>T20D35746[[#This Row],[スコア⑤]]/T20D35746[[#This Row],[スコア③]]</f>
        <v>#REF!</v>
      </c>
      <c r="R2195" s="76" t="e">
        <f>#REF!+#REF!</f>
        <v>#REF!</v>
      </c>
      <c r="W2195" s="109" t="e">
        <f>(T20D35746[[#This Row],[現金及び預金（億）]]-T20D35746[[#This Row],[負債（億）]])/T20D35746[[#This Row],[総資産]]*100</f>
        <v>#DIV/0!</v>
      </c>
    </row>
    <row r="2196" spans="3:23" x14ac:dyDescent="0.25">
      <c r="C2196" s="71" t="str">
        <f>IFERROR(_xll.RssMarket($A2196,"市場部名称"),"")</f>
        <v/>
      </c>
      <c r="D2196" s="55"/>
      <c r="E2196" s="55" t="str">
        <f>IFERROR(_xll.RssMarket($A2196,"前日比"),"")</f>
        <v/>
      </c>
      <c r="F2196" s="75" t="str">
        <f>IFERROR(_xll.RssMarket($A2196,"時価総額"),"")</f>
        <v/>
      </c>
      <c r="G2196" s="75" t="e">
        <f>T20D35746[[#This Row],[時価総額]]/T20D35746[[#This Row],[現在値]]</f>
        <v>#VALUE!</v>
      </c>
      <c r="H2196" s="20"/>
      <c r="I2196" s="38"/>
      <c r="J2196" s="20"/>
      <c r="K2196" s="33"/>
      <c r="N2196" s="89"/>
      <c r="O2196" s="125" t="e">
        <f>ROUND(
 ((IF(OR(R2196="",R2196&lt;=0),20,R2196)/20)
  *(L2196/15))
 /(IFERROR(IF(H2196&gt;0,H2196,15),15)/15)
 *100,0)</f>
        <v>#REF!</v>
      </c>
      <c r="P2196" s="125" t="e">
        <f>ROUND(((R2196/20)*(L2196/15)*(S2196/15)*(1+W2196/200))/(H2196/15)*100,0)</f>
        <v>#REF!</v>
      </c>
      <c r="Q2196" s="147" t="e">
        <f>T20D35746[[#This Row],[スコア⑤]]/T20D35746[[#This Row],[スコア③]]</f>
        <v>#REF!</v>
      </c>
      <c r="R2196" s="76" t="e">
        <f>#REF!+#REF!</f>
        <v>#REF!</v>
      </c>
      <c r="W2196" s="109" t="e">
        <f>(T20D35746[[#This Row],[現金及び預金（億）]]-T20D35746[[#This Row],[負債（億）]])/T20D35746[[#This Row],[総資産]]*100</f>
        <v>#DIV/0!</v>
      </c>
    </row>
    <row r="2197" spans="3:23" x14ac:dyDescent="0.25">
      <c r="C2197" s="71" t="str">
        <f>IFERROR(_xll.RssMarket($A2197,"市場部名称"),"")</f>
        <v/>
      </c>
      <c r="D2197" s="55"/>
      <c r="E2197" s="55" t="str">
        <f>IFERROR(_xll.RssMarket($A2197,"前日比"),"")</f>
        <v/>
      </c>
      <c r="F2197" s="75" t="str">
        <f>IFERROR(_xll.RssMarket($A2197,"時価総額"),"")</f>
        <v/>
      </c>
      <c r="G2197" s="75" t="e">
        <f>T20D35746[[#This Row],[時価総額]]/T20D35746[[#This Row],[現在値]]</f>
        <v>#VALUE!</v>
      </c>
      <c r="H2197" s="20"/>
      <c r="I2197" s="38"/>
      <c r="J2197" s="20"/>
      <c r="K2197" s="33"/>
      <c r="N2197" s="89"/>
      <c r="O2197" s="125" t="e">
        <f>ROUND(
 ((IF(OR(R2197="",R2197&lt;=0),20,R2197)/20)
  *(L2197/15))
 /(IFERROR(IF(H2197&gt;0,H2197,15),15)/15)
 *100,0)</f>
        <v>#REF!</v>
      </c>
      <c r="P2197" s="125" t="e">
        <f>ROUND(((R2197/20)*(L2197/15)*(S2197/15)*(1+W2197/200))/(H2197/15)*100,0)</f>
        <v>#REF!</v>
      </c>
      <c r="Q2197" s="147" t="e">
        <f>T20D35746[[#This Row],[スコア⑤]]/T20D35746[[#This Row],[スコア③]]</f>
        <v>#REF!</v>
      </c>
      <c r="R2197" s="76" t="e">
        <f>#REF!+#REF!</f>
        <v>#REF!</v>
      </c>
      <c r="W2197" s="109" t="e">
        <f>(T20D35746[[#This Row],[現金及び預金（億）]]-T20D35746[[#This Row],[負債（億）]])/T20D35746[[#This Row],[総資産]]*100</f>
        <v>#DIV/0!</v>
      </c>
    </row>
    <row r="2198" spans="3:23" x14ac:dyDescent="0.25">
      <c r="C2198" s="71" t="str">
        <f>IFERROR(_xll.RssMarket($A2198,"市場部名称"),"")</f>
        <v/>
      </c>
      <c r="D2198" s="55"/>
      <c r="E2198" s="55" t="str">
        <f>IFERROR(_xll.RssMarket($A2198,"前日比"),"")</f>
        <v/>
      </c>
      <c r="F2198" s="75" t="str">
        <f>IFERROR(_xll.RssMarket($A2198,"時価総額"),"")</f>
        <v/>
      </c>
      <c r="G2198" s="75" t="e">
        <f>T20D35746[[#This Row],[時価総額]]/T20D35746[[#This Row],[現在値]]</f>
        <v>#VALUE!</v>
      </c>
      <c r="H2198" s="20"/>
      <c r="I2198" s="38"/>
      <c r="J2198" s="20"/>
      <c r="K2198" s="33"/>
      <c r="N2198" s="89"/>
      <c r="O2198" s="125" t="e">
        <f>ROUND(
 ((IF(OR(R2198="",R2198&lt;=0),20,R2198)/20)
  *(L2198/15))
 /(IFERROR(IF(H2198&gt;0,H2198,15),15)/15)
 *100,0)</f>
        <v>#REF!</v>
      </c>
      <c r="P2198" s="125" t="e">
        <f>ROUND(((R2198/20)*(L2198/15)*(S2198/15)*(1+W2198/200))/(H2198/15)*100,0)</f>
        <v>#REF!</v>
      </c>
      <c r="Q2198" s="147" t="e">
        <f>T20D35746[[#This Row],[スコア⑤]]/T20D35746[[#This Row],[スコア③]]</f>
        <v>#REF!</v>
      </c>
      <c r="R2198" s="76" t="e">
        <f>#REF!+#REF!</f>
        <v>#REF!</v>
      </c>
      <c r="W2198" s="109" t="e">
        <f>(T20D35746[[#This Row],[現金及び預金（億）]]-T20D35746[[#This Row],[負債（億）]])/T20D35746[[#This Row],[総資産]]*100</f>
        <v>#DIV/0!</v>
      </c>
    </row>
    <row r="2199" spans="3:23" x14ac:dyDescent="0.25">
      <c r="C2199" s="71" t="str">
        <f>IFERROR(_xll.RssMarket($A2199,"市場部名称"),"")</f>
        <v/>
      </c>
      <c r="D2199" s="55"/>
      <c r="E2199" s="55" t="str">
        <f>IFERROR(_xll.RssMarket($A2199,"前日比"),"")</f>
        <v/>
      </c>
      <c r="F2199" s="75" t="str">
        <f>IFERROR(_xll.RssMarket($A2199,"時価総額"),"")</f>
        <v/>
      </c>
      <c r="G2199" s="75" t="e">
        <f>T20D35746[[#This Row],[時価総額]]/T20D35746[[#This Row],[現在値]]</f>
        <v>#VALUE!</v>
      </c>
      <c r="H2199" s="20"/>
      <c r="I2199" s="38"/>
      <c r="J2199" s="20"/>
      <c r="K2199" s="33"/>
      <c r="N2199" s="89"/>
      <c r="O2199" s="125" t="e">
        <f>ROUND(
 ((IF(OR(R2199="",R2199&lt;=0),20,R2199)/20)
  *(L2199/15))
 /(IFERROR(IF(H2199&gt;0,H2199,15),15)/15)
 *100,0)</f>
        <v>#REF!</v>
      </c>
      <c r="P2199" s="125" t="e">
        <f>ROUND(((R2199/20)*(L2199/15)*(S2199/15)*(1+W2199/200))/(H2199/15)*100,0)</f>
        <v>#REF!</v>
      </c>
      <c r="Q2199" s="147" t="e">
        <f>T20D35746[[#This Row],[スコア⑤]]/T20D35746[[#This Row],[スコア③]]</f>
        <v>#REF!</v>
      </c>
      <c r="R2199" s="76" t="e">
        <f>#REF!+#REF!</f>
        <v>#REF!</v>
      </c>
      <c r="W2199" s="109" t="e">
        <f>(T20D35746[[#This Row],[現金及び預金（億）]]-T20D35746[[#This Row],[負債（億）]])/T20D35746[[#This Row],[総資産]]*100</f>
        <v>#DIV/0!</v>
      </c>
    </row>
    <row r="2200" spans="3:23" x14ac:dyDescent="0.25">
      <c r="C2200" s="71" t="str">
        <f>IFERROR(_xll.RssMarket($A2200,"市場部名称"),"")</f>
        <v/>
      </c>
      <c r="D2200" s="55"/>
      <c r="E2200" s="55" t="str">
        <f>IFERROR(_xll.RssMarket($A2200,"前日比"),"")</f>
        <v/>
      </c>
      <c r="F2200" s="75" t="str">
        <f>IFERROR(_xll.RssMarket($A2200,"時価総額"),"")</f>
        <v/>
      </c>
      <c r="G2200" s="75" t="e">
        <f>T20D35746[[#This Row],[時価総額]]/T20D35746[[#This Row],[現在値]]</f>
        <v>#VALUE!</v>
      </c>
      <c r="H2200" s="20"/>
      <c r="I2200" s="38"/>
      <c r="J2200" s="20"/>
      <c r="K2200" s="33"/>
      <c r="N2200" s="89"/>
      <c r="O2200" s="125" t="e">
        <f>ROUND(
 ((IF(OR(R2200="",R2200&lt;=0),20,R2200)/20)
  *(L2200/15))
 /(IFERROR(IF(H2200&gt;0,H2200,15),15)/15)
 *100,0)</f>
        <v>#REF!</v>
      </c>
      <c r="P2200" s="125" t="e">
        <f>ROUND(((R2200/20)*(L2200/15)*(S2200/15)*(1+W2200/200))/(H2200/15)*100,0)</f>
        <v>#REF!</v>
      </c>
      <c r="Q2200" s="147" t="e">
        <f>T20D35746[[#This Row],[スコア⑤]]/T20D35746[[#This Row],[スコア③]]</f>
        <v>#REF!</v>
      </c>
      <c r="R2200" s="76" t="e">
        <f>#REF!+#REF!</f>
        <v>#REF!</v>
      </c>
      <c r="W2200" s="109" t="e">
        <f>(T20D35746[[#This Row],[現金及び預金（億）]]-T20D35746[[#This Row],[負債（億）]])/T20D35746[[#This Row],[総資産]]*100</f>
        <v>#DIV/0!</v>
      </c>
    </row>
    <row r="2201" spans="3:23" x14ac:dyDescent="0.25">
      <c r="C2201" s="71" t="str">
        <f>IFERROR(_xll.RssMarket($A2201,"市場部名称"),"")</f>
        <v/>
      </c>
      <c r="D2201" s="55"/>
      <c r="E2201" s="55" t="str">
        <f>IFERROR(_xll.RssMarket($A2201,"前日比"),"")</f>
        <v/>
      </c>
      <c r="F2201" s="75" t="str">
        <f>IFERROR(_xll.RssMarket($A2201,"時価総額"),"")</f>
        <v/>
      </c>
      <c r="G2201" s="75" t="e">
        <f>T20D35746[[#This Row],[時価総額]]/T20D35746[[#This Row],[現在値]]</f>
        <v>#VALUE!</v>
      </c>
      <c r="H2201" s="20"/>
      <c r="I2201" s="38"/>
      <c r="J2201" s="20"/>
      <c r="K2201" s="33"/>
      <c r="N2201" s="89"/>
      <c r="O2201" s="125" t="e">
        <f>ROUND(
 ((IF(OR(R2201="",R2201&lt;=0),20,R2201)/20)
  *(L2201/15))
 /(IFERROR(IF(H2201&gt;0,H2201,15),15)/15)
 *100,0)</f>
        <v>#REF!</v>
      </c>
      <c r="P2201" s="125" t="e">
        <f>ROUND(((R2201/20)*(L2201/15)*(S2201/15)*(1+W2201/200))/(H2201/15)*100,0)</f>
        <v>#REF!</v>
      </c>
      <c r="Q2201" s="147" t="e">
        <f>T20D35746[[#This Row],[スコア⑤]]/T20D35746[[#This Row],[スコア③]]</f>
        <v>#REF!</v>
      </c>
      <c r="R2201" s="76" t="e">
        <f>#REF!+#REF!</f>
        <v>#REF!</v>
      </c>
      <c r="W2201" s="109" t="e">
        <f>(T20D35746[[#This Row],[現金及び預金（億）]]-T20D35746[[#This Row],[負債（億）]])/T20D35746[[#This Row],[総資産]]*100</f>
        <v>#DIV/0!</v>
      </c>
    </row>
    <row r="2202" spans="3:23" x14ac:dyDescent="0.25">
      <c r="C2202" s="71" t="str">
        <f>IFERROR(_xll.RssMarket($A2202,"市場部名称"),"")</f>
        <v/>
      </c>
      <c r="D2202" s="55"/>
      <c r="E2202" s="55" t="str">
        <f>IFERROR(_xll.RssMarket($A2202,"前日比"),"")</f>
        <v/>
      </c>
      <c r="F2202" s="75" t="str">
        <f>IFERROR(_xll.RssMarket($A2202,"時価総額"),"")</f>
        <v/>
      </c>
      <c r="G2202" s="75" t="e">
        <f>T20D35746[[#This Row],[時価総額]]/T20D35746[[#This Row],[現在値]]</f>
        <v>#VALUE!</v>
      </c>
      <c r="H2202" s="20"/>
      <c r="I2202" s="38"/>
      <c r="J2202" s="20"/>
      <c r="K2202" s="33"/>
      <c r="N2202" s="89"/>
      <c r="O2202" s="125" t="e">
        <f>ROUND(
 ((IF(OR(R2202="",R2202&lt;=0),20,R2202)/20)
  *(L2202/15))
 /(IFERROR(IF(H2202&gt;0,H2202,15),15)/15)
 *100,0)</f>
        <v>#REF!</v>
      </c>
      <c r="P2202" s="125" t="e">
        <f>ROUND(((R2202/20)*(L2202/15)*(S2202/15)*(1+W2202/200))/(H2202/15)*100,0)</f>
        <v>#REF!</v>
      </c>
      <c r="Q2202" s="147" t="e">
        <f>T20D35746[[#This Row],[スコア⑤]]/T20D35746[[#This Row],[スコア③]]</f>
        <v>#REF!</v>
      </c>
      <c r="R2202" s="76" t="e">
        <f>#REF!+#REF!</f>
        <v>#REF!</v>
      </c>
      <c r="W2202" s="109" t="e">
        <f>(T20D35746[[#This Row],[現金及び預金（億）]]-T20D35746[[#This Row],[負債（億）]])/T20D35746[[#This Row],[総資産]]*100</f>
        <v>#DIV/0!</v>
      </c>
    </row>
    <row r="2203" spans="3:23" x14ac:dyDescent="0.25">
      <c r="C2203" s="71" t="str">
        <f>IFERROR(_xll.RssMarket($A2203,"市場部名称"),"")</f>
        <v/>
      </c>
      <c r="D2203" s="55"/>
      <c r="E2203" s="55" t="str">
        <f>IFERROR(_xll.RssMarket($A2203,"前日比"),"")</f>
        <v/>
      </c>
      <c r="F2203" s="75" t="str">
        <f>IFERROR(_xll.RssMarket($A2203,"時価総額"),"")</f>
        <v/>
      </c>
      <c r="G2203" s="75" t="e">
        <f>T20D35746[[#This Row],[時価総額]]/T20D35746[[#This Row],[現在値]]</f>
        <v>#VALUE!</v>
      </c>
      <c r="H2203" s="20"/>
      <c r="I2203" s="38"/>
      <c r="J2203" s="20"/>
      <c r="K2203" s="33"/>
      <c r="N2203" s="89"/>
      <c r="O2203" s="125" t="e">
        <f>ROUND(
 ((IF(OR(R2203="",R2203&lt;=0),20,R2203)/20)
  *(L2203/15))
 /(IFERROR(IF(H2203&gt;0,H2203,15),15)/15)
 *100,0)</f>
        <v>#REF!</v>
      </c>
      <c r="P2203" s="125" t="e">
        <f>ROUND(((R2203/20)*(L2203/15)*(S2203/15)*(1+W2203/200))/(H2203/15)*100,0)</f>
        <v>#REF!</v>
      </c>
      <c r="Q2203" s="147" t="e">
        <f>T20D35746[[#This Row],[スコア⑤]]/T20D35746[[#This Row],[スコア③]]</f>
        <v>#REF!</v>
      </c>
      <c r="R2203" s="76" t="e">
        <f>#REF!+#REF!</f>
        <v>#REF!</v>
      </c>
      <c r="W2203" s="109" t="e">
        <f>(T20D35746[[#This Row],[現金及び預金（億）]]-T20D35746[[#This Row],[負債（億）]])/T20D35746[[#This Row],[総資産]]*100</f>
        <v>#DIV/0!</v>
      </c>
    </row>
    <row r="2204" spans="3:23" x14ac:dyDescent="0.25">
      <c r="C2204" s="71" t="str">
        <f>IFERROR(_xll.RssMarket($A2204,"市場部名称"),"")</f>
        <v/>
      </c>
      <c r="D2204" s="55"/>
      <c r="E2204" s="55" t="str">
        <f>IFERROR(_xll.RssMarket($A2204,"前日比"),"")</f>
        <v/>
      </c>
      <c r="F2204" s="75" t="str">
        <f>IFERROR(_xll.RssMarket($A2204,"時価総額"),"")</f>
        <v/>
      </c>
      <c r="G2204" s="75" t="e">
        <f>T20D35746[[#This Row],[時価総額]]/T20D35746[[#This Row],[現在値]]</f>
        <v>#VALUE!</v>
      </c>
      <c r="H2204" s="20"/>
      <c r="I2204" s="38"/>
      <c r="J2204" s="20"/>
      <c r="K2204" s="33"/>
      <c r="N2204" s="89"/>
      <c r="O2204" s="125" t="e">
        <f>ROUND(
 ((IF(OR(R2204="",R2204&lt;=0),20,R2204)/20)
  *(L2204/15))
 /(IFERROR(IF(H2204&gt;0,H2204,15),15)/15)
 *100,0)</f>
        <v>#REF!</v>
      </c>
      <c r="P2204" s="125" t="e">
        <f>ROUND(((R2204/20)*(L2204/15)*(S2204/15)*(1+W2204/200))/(H2204/15)*100,0)</f>
        <v>#REF!</v>
      </c>
      <c r="Q2204" s="147" t="e">
        <f>T20D35746[[#This Row],[スコア⑤]]/T20D35746[[#This Row],[スコア③]]</f>
        <v>#REF!</v>
      </c>
      <c r="R2204" s="76" t="e">
        <f>#REF!+#REF!</f>
        <v>#REF!</v>
      </c>
      <c r="W2204" s="109" t="e">
        <f>(T20D35746[[#This Row],[現金及び預金（億）]]-T20D35746[[#This Row],[負債（億）]])/T20D35746[[#This Row],[総資産]]*100</f>
        <v>#DIV/0!</v>
      </c>
    </row>
    <row r="2205" spans="3:23" x14ac:dyDescent="0.25">
      <c r="C2205" s="71" t="str">
        <f>IFERROR(_xll.RssMarket($A2205,"市場部名称"),"")</f>
        <v/>
      </c>
      <c r="D2205" s="55"/>
      <c r="E2205" s="55" t="str">
        <f>IFERROR(_xll.RssMarket($A2205,"前日比"),"")</f>
        <v/>
      </c>
      <c r="F2205" s="75" t="str">
        <f>IFERROR(_xll.RssMarket($A2205,"時価総額"),"")</f>
        <v/>
      </c>
      <c r="G2205" s="75" t="e">
        <f>T20D35746[[#This Row],[時価総額]]/T20D35746[[#This Row],[現在値]]</f>
        <v>#VALUE!</v>
      </c>
      <c r="H2205" s="20"/>
      <c r="I2205" s="38"/>
      <c r="J2205" s="20"/>
      <c r="K2205" s="33"/>
      <c r="N2205" s="89"/>
      <c r="O2205" s="125" t="e">
        <f>ROUND(
 ((IF(OR(R2205="",R2205&lt;=0),20,R2205)/20)
  *(L2205/15))
 /(IFERROR(IF(H2205&gt;0,H2205,15),15)/15)
 *100,0)</f>
        <v>#REF!</v>
      </c>
      <c r="P2205" s="125" t="e">
        <f>ROUND(((R2205/20)*(L2205/15)*(S2205/15)*(1+W2205/200))/(H2205/15)*100,0)</f>
        <v>#REF!</v>
      </c>
      <c r="Q2205" s="147" t="e">
        <f>T20D35746[[#This Row],[スコア⑤]]/T20D35746[[#This Row],[スコア③]]</f>
        <v>#REF!</v>
      </c>
      <c r="R2205" s="76" t="e">
        <f>#REF!+#REF!</f>
        <v>#REF!</v>
      </c>
      <c r="W2205" s="109" t="e">
        <f>(T20D35746[[#This Row],[現金及び預金（億）]]-T20D35746[[#This Row],[負債（億）]])/T20D35746[[#This Row],[総資産]]*100</f>
        <v>#DIV/0!</v>
      </c>
    </row>
    <row r="2206" spans="3:23" x14ac:dyDescent="0.25">
      <c r="C2206" s="71" t="str">
        <f>IFERROR(_xll.RssMarket($A2206,"市場部名称"),"")</f>
        <v/>
      </c>
      <c r="D2206" s="55"/>
      <c r="E2206" s="55" t="str">
        <f>IFERROR(_xll.RssMarket($A2206,"前日比"),"")</f>
        <v/>
      </c>
      <c r="F2206" s="75" t="str">
        <f>IFERROR(_xll.RssMarket($A2206,"時価総額"),"")</f>
        <v/>
      </c>
      <c r="G2206" s="75" t="e">
        <f>T20D35746[[#This Row],[時価総額]]/T20D35746[[#This Row],[現在値]]</f>
        <v>#VALUE!</v>
      </c>
      <c r="H2206" s="20"/>
      <c r="I2206" s="38"/>
      <c r="J2206" s="20"/>
      <c r="K2206" s="33"/>
      <c r="N2206" s="89"/>
      <c r="O2206" s="125" t="e">
        <f>ROUND(
 ((IF(OR(R2206="",R2206&lt;=0),20,R2206)/20)
  *(L2206/15))
 /(IFERROR(IF(H2206&gt;0,H2206,15),15)/15)
 *100,0)</f>
        <v>#REF!</v>
      </c>
      <c r="P2206" s="125" t="e">
        <f>ROUND(((R2206/20)*(L2206/15)*(S2206/15)*(1+W2206/200))/(H2206/15)*100,0)</f>
        <v>#REF!</v>
      </c>
      <c r="Q2206" s="147" t="e">
        <f>T20D35746[[#This Row],[スコア⑤]]/T20D35746[[#This Row],[スコア③]]</f>
        <v>#REF!</v>
      </c>
      <c r="R2206" s="76" t="e">
        <f>#REF!+#REF!</f>
        <v>#REF!</v>
      </c>
      <c r="W2206" s="109" t="e">
        <f>(T20D35746[[#This Row],[現金及び預金（億）]]-T20D35746[[#This Row],[負債（億）]])/T20D35746[[#This Row],[総資産]]*100</f>
        <v>#DIV/0!</v>
      </c>
    </row>
    <row r="2207" spans="3:23" x14ac:dyDescent="0.25">
      <c r="C2207" s="71" t="str">
        <f>IFERROR(_xll.RssMarket($A2207,"市場部名称"),"")</f>
        <v/>
      </c>
      <c r="D2207" s="55"/>
      <c r="E2207" s="55" t="str">
        <f>IFERROR(_xll.RssMarket($A2207,"前日比"),"")</f>
        <v/>
      </c>
      <c r="F2207" s="75" t="str">
        <f>IFERROR(_xll.RssMarket($A2207,"時価総額"),"")</f>
        <v/>
      </c>
      <c r="G2207" s="75" t="e">
        <f>T20D35746[[#This Row],[時価総額]]/T20D35746[[#This Row],[現在値]]</f>
        <v>#VALUE!</v>
      </c>
      <c r="H2207" s="20"/>
      <c r="I2207" s="38"/>
      <c r="J2207" s="20"/>
      <c r="K2207" s="33"/>
      <c r="N2207" s="89"/>
      <c r="O2207" s="125" t="e">
        <f>ROUND(
 ((IF(OR(R2207="",R2207&lt;=0),20,R2207)/20)
  *(L2207/15))
 /(IFERROR(IF(H2207&gt;0,H2207,15),15)/15)
 *100,0)</f>
        <v>#REF!</v>
      </c>
      <c r="P2207" s="125" t="e">
        <f>ROUND(((R2207/20)*(L2207/15)*(S2207/15)*(1+W2207/200))/(H2207/15)*100,0)</f>
        <v>#REF!</v>
      </c>
      <c r="Q2207" s="147" t="e">
        <f>T20D35746[[#This Row],[スコア⑤]]/T20D35746[[#This Row],[スコア③]]</f>
        <v>#REF!</v>
      </c>
      <c r="R2207" s="76" t="e">
        <f>#REF!+#REF!</f>
        <v>#REF!</v>
      </c>
      <c r="W2207" s="109" t="e">
        <f>(T20D35746[[#This Row],[現金及び預金（億）]]-T20D35746[[#This Row],[負債（億）]])/T20D35746[[#This Row],[総資産]]*100</f>
        <v>#DIV/0!</v>
      </c>
    </row>
    <row r="2208" spans="3:23" x14ac:dyDescent="0.25">
      <c r="C2208" s="71" t="str">
        <f>IFERROR(_xll.RssMarket($A2208,"市場部名称"),"")</f>
        <v/>
      </c>
      <c r="D2208" s="55"/>
      <c r="E2208" s="55" t="str">
        <f>IFERROR(_xll.RssMarket($A2208,"前日比"),"")</f>
        <v/>
      </c>
      <c r="F2208" s="75" t="str">
        <f>IFERROR(_xll.RssMarket($A2208,"時価総額"),"")</f>
        <v/>
      </c>
      <c r="G2208" s="75" t="e">
        <f>T20D35746[[#This Row],[時価総額]]/T20D35746[[#This Row],[現在値]]</f>
        <v>#VALUE!</v>
      </c>
      <c r="H2208" s="20"/>
      <c r="I2208" s="38"/>
      <c r="J2208" s="20"/>
      <c r="K2208" s="33"/>
      <c r="N2208" s="89"/>
      <c r="O2208" s="125" t="e">
        <f>ROUND(
 ((IF(OR(R2208="",R2208&lt;=0),20,R2208)/20)
  *(L2208/15))
 /(IFERROR(IF(H2208&gt;0,H2208,15),15)/15)
 *100,0)</f>
        <v>#REF!</v>
      </c>
      <c r="P2208" s="125" t="e">
        <f>ROUND(((R2208/20)*(L2208/15)*(S2208/15)*(1+W2208/200))/(H2208/15)*100,0)</f>
        <v>#REF!</v>
      </c>
      <c r="Q2208" s="147" t="e">
        <f>T20D35746[[#This Row],[スコア⑤]]/T20D35746[[#This Row],[スコア③]]</f>
        <v>#REF!</v>
      </c>
      <c r="R2208" s="76" t="e">
        <f>#REF!+#REF!</f>
        <v>#REF!</v>
      </c>
      <c r="W2208" s="109" t="e">
        <f>(T20D35746[[#This Row],[現金及び預金（億）]]-T20D35746[[#This Row],[負債（億）]])/T20D35746[[#This Row],[総資産]]*100</f>
        <v>#DIV/0!</v>
      </c>
    </row>
    <row r="2209" spans="3:23" x14ac:dyDescent="0.25">
      <c r="C2209" s="71" t="str">
        <f>IFERROR(_xll.RssMarket($A2209,"市場部名称"),"")</f>
        <v/>
      </c>
      <c r="D2209" s="55"/>
      <c r="E2209" s="55" t="str">
        <f>IFERROR(_xll.RssMarket($A2209,"前日比"),"")</f>
        <v/>
      </c>
      <c r="F2209" s="75" t="str">
        <f>IFERROR(_xll.RssMarket($A2209,"時価総額"),"")</f>
        <v/>
      </c>
      <c r="G2209" s="75" t="e">
        <f>T20D35746[[#This Row],[時価総額]]/T20D35746[[#This Row],[現在値]]</f>
        <v>#VALUE!</v>
      </c>
      <c r="H2209" s="20"/>
      <c r="I2209" s="38"/>
      <c r="J2209" s="20"/>
      <c r="K2209" s="33"/>
      <c r="N2209" s="89"/>
      <c r="O2209" s="125" t="e">
        <f>ROUND(
 ((IF(OR(R2209="",R2209&lt;=0),20,R2209)/20)
  *(L2209/15))
 /(IFERROR(IF(H2209&gt;0,H2209,15),15)/15)
 *100,0)</f>
        <v>#REF!</v>
      </c>
      <c r="P2209" s="125" t="e">
        <f>ROUND(((R2209/20)*(L2209/15)*(S2209/15)*(1+W2209/200))/(H2209/15)*100,0)</f>
        <v>#REF!</v>
      </c>
      <c r="Q2209" s="147" t="e">
        <f>T20D35746[[#This Row],[スコア⑤]]/T20D35746[[#This Row],[スコア③]]</f>
        <v>#REF!</v>
      </c>
      <c r="R2209" s="76" t="e">
        <f>#REF!+#REF!</f>
        <v>#REF!</v>
      </c>
      <c r="W2209" s="109" t="e">
        <f>(T20D35746[[#This Row],[現金及び預金（億）]]-T20D35746[[#This Row],[負債（億）]])/T20D35746[[#This Row],[総資産]]*100</f>
        <v>#DIV/0!</v>
      </c>
    </row>
    <row r="2210" spans="3:23" x14ac:dyDescent="0.25">
      <c r="C2210" s="71" t="str">
        <f>IFERROR(_xll.RssMarket($A2210,"市場部名称"),"")</f>
        <v/>
      </c>
      <c r="D2210" s="55"/>
      <c r="E2210" s="55" t="str">
        <f>IFERROR(_xll.RssMarket($A2210,"前日比"),"")</f>
        <v/>
      </c>
      <c r="F2210" s="75" t="str">
        <f>IFERROR(_xll.RssMarket($A2210,"時価総額"),"")</f>
        <v/>
      </c>
      <c r="G2210" s="75" t="e">
        <f>T20D35746[[#This Row],[時価総額]]/T20D35746[[#This Row],[現在値]]</f>
        <v>#VALUE!</v>
      </c>
      <c r="H2210" s="20"/>
      <c r="I2210" s="38"/>
      <c r="J2210" s="20"/>
      <c r="K2210" s="33"/>
      <c r="N2210" s="89"/>
      <c r="O2210" s="125" t="e">
        <f>ROUND(
 ((IF(OR(R2210="",R2210&lt;=0),20,R2210)/20)
  *(L2210/15))
 /(IFERROR(IF(H2210&gt;0,H2210,15),15)/15)
 *100,0)</f>
        <v>#REF!</v>
      </c>
      <c r="P2210" s="125" t="e">
        <f>ROUND(((R2210/20)*(L2210/15)*(S2210/15)*(1+W2210/200))/(H2210/15)*100,0)</f>
        <v>#REF!</v>
      </c>
      <c r="Q2210" s="147" t="e">
        <f>T20D35746[[#This Row],[スコア⑤]]/T20D35746[[#This Row],[スコア③]]</f>
        <v>#REF!</v>
      </c>
      <c r="R2210" s="76" t="e">
        <f>#REF!+#REF!</f>
        <v>#REF!</v>
      </c>
      <c r="W2210" s="109" t="e">
        <f>(T20D35746[[#This Row],[現金及び預金（億）]]-T20D35746[[#This Row],[負債（億）]])/T20D35746[[#This Row],[総資産]]*100</f>
        <v>#DIV/0!</v>
      </c>
    </row>
    <row r="2211" spans="3:23" x14ac:dyDescent="0.25">
      <c r="C2211" s="71" t="str">
        <f>IFERROR(_xll.RssMarket($A2211,"市場部名称"),"")</f>
        <v/>
      </c>
      <c r="D2211" s="55"/>
      <c r="E2211" s="55" t="str">
        <f>IFERROR(_xll.RssMarket($A2211,"前日比"),"")</f>
        <v/>
      </c>
      <c r="F2211" s="75" t="str">
        <f>IFERROR(_xll.RssMarket($A2211,"時価総額"),"")</f>
        <v/>
      </c>
      <c r="G2211" s="75" t="e">
        <f>T20D35746[[#This Row],[時価総額]]/T20D35746[[#This Row],[現在値]]</f>
        <v>#VALUE!</v>
      </c>
      <c r="H2211" s="20"/>
      <c r="I2211" s="38"/>
      <c r="J2211" s="20"/>
      <c r="K2211" s="33"/>
      <c r="N2211" s="89"/>
      <c r="O2211" s="125" t="e">
        <f>ROUND(
 ((IF(OR(R2211="",R2211&lt;=0),20,R2211)/20)
  *(L2211/15))
 /(IFERROR(IF(H2211&gt;0,H2211,15),15)/15)
 *100,0)</f>
        <v>#REF!</v>
      </c>
      <c r="P2211" s="125" t="e">
        <f>ROUND(((R2211/20)*(L2211/15)*(S2211/15)*(1+W2211/200))/(H2211/15)*100,0)</f>
        <v>#REF!</v>
      </c>
      <c r="Q2211" s="147" t="e">
        <f>T20D35746[[#This Row],[スコア⑤]]/T20D35746[[#This Row],[スコア③]]</f>
        <v>#REF!</v>
      </c>
      <c r="R2211" s="76" t="e">
        <f>#REF!+#REF!</f>
        <v>#REF!</v>
      </c>
      <c r="W2211" s="109" t="e">
        <f>(T20D35746[[#This Row],[現金及び預金（億）]]-T20D35746[[#This Row],[負債（億）]])/T20D35746[[#This Row],[総資産]]*100</f>
        <v>#DIV/0!</v>
      </c>
    </row>
    <row r="2212" spans="3:23" x14ac:dyDescent="0.25">
      <c r="C2212" s="71" t="str">
        <f>IFERROR(_xll.RssMarket($A2212,"市場部名称"),"")</f>
        <v/>
      </c>
      <c r="D2212" s="55"/>
      <c r="E2212" s="55" t="str">
        <f>IFERROR(_xll.RssMarket($A2212,"前日比"),"")</f>
        <v/>
      </c>
      <c r="F2212" s="75" t="str">
        <f>IFERROR(_xll.RssMarket($A2212,"時価総額"),"")</f>
        <v/>
      </c>
      <c r="G2212" s="75" t="e">
        <f>T20D35746[[#This Row],[時価総額]]/T20D35746[[#This Row],[現在値]]</f>
        <v>#VALUE!</v>
      </c>
      <c r="H2212" s="20"/>
      <c r="I2212" s="38"/>
      <c r="J2212" s="20"/>
      <c r="K2212" s="33"/>
      <c r="N2212" s="89"/>
      <c r="O2212" s="125" t="e">
        <f>ROUND(
 ((IF(OR(R2212="",R2212&lt;=0),20,R2212)/20)
  *(L2212/15))
 /(IFERROR(IF(H2212&gt;0,H2212,15),15)/15)
 *100,0)</f>
        <v>#REF!</v>
      </c>
      <c r="P2212" s="125" t="e">
        <f>ROUND(((R2212/20)*(L2212/15)*(S2212/15)*(1+W2212/200))/(H2212/15)*100,0)</f>
        <v>#REF!</v>
      </c>
      <c r="Q2212" s="147" t="e">
        <f>T20D35746[[#This Row],[スコア⑤]]/T20D35746[[#This Row],[スコア③]]</f>
        <v>#REF!</v>
      </c>
      <c r="R2212" s="76" t="e">
        <f>#REF!+#REF!</f>
        <v>#REF!</v>
      </c>
      <c r="W2212" s="109" t="e">
        <f>(T20D35746[[#This Row],[現金及び預金（億）]]-T20D35746[[#This Row],[負債（億）]])/T20D35746[[#This Row],[総資産]]*100</f>
        <v>#DIV/0!</v>
      </c>
    </row>
    <row r="2213" spans="3:23" x14ac:dyDescent="0.25">
      <c r="C2213" s="71" t="str">
        <f>IFERROR(_xll.RssMarket($A2213,"市場部名称"),"")</f>
        <v/>
      </c>
      <c r="D2213" s="55"/>
      <c r="E2213" s="55" t="str">
        <f>IFERROR(_xll.RssMarket($A2213,"前日比"),"")</f>
        <v/>
      </c>
      <c r="F2213" s="75" t="str">
        <f>IFERROR(_xll.RssMarket($A2213,"時価総額"),"")</f>
        <v/>
      </c>
      <c r="G2213" s="75" t="e">
        <f>T20D35746[[#This Row],[時価総額]]/T20D35746[[#This Row],[現在値]]</f>
        <v>#VALUE!</v>
      </c>
      <c r="H2213" s="20"/>
      <c r="I2213" s="38"/>
      <c r="J2213" s="20"/>
      <c r="K2213" s="33"/>
      <c r="N2213" s="89"/>
      <c r="O2213" s="125" t="e">
        <f>ROUND(
 ((IF(OR(R2213="",R2213&lt;=0),20,R2213)/20)
  *(L2213/15))
 /(IFERROR(IF(H2213&gt;0,H2213,15),15)/15)
 *100,0)</f>
        <v>#REF!</v>
      </c>
      <c r="P2213" s="125" t="e">
        <f>ROUND(((R2213/20)*(L2213/15)*(S2213/15)*(1+W2213/200))/(H2213/15)*100,0)</f>
        <v>#REF!</v>
      </c>
      <c r="Q2213" s="147" t="e">
        <f>T20D35746[[#This Row],[スコア⑤]]/T20D35746[[#This Row],[スコア③]]</f>
        <v>#REF!</v>
      </c>
      <c r="R2213" s="76" t="e">
        <f>#REF!+#REF!</f>
        <v>#REF!</v>
      </c>
      <c r="W2213" s="109" t="e">
        <f>(T20D35746[[#This Row],[現金及び預金（億）]]-T20D35746[[#This Row],[負債（億）]])/T20D35746[[#This Row],[総資産]]*100</f>
        <v>#DIV/0!</v>
      </c>
    </row>
    <row r="2214" spans="3:23" x14ac:dyDescent="0.25">
      <c r="C2214" s="71" t="str">
        <f>IFERROR(_xll.RssMarket($A2214,"市場部名称"),"")</f>
        <v/>
      </c>
      <c r="D2214" s="55"/>
      <c r="E2214" s="55" t="str">
        <f>IFERROR(_xll.RssMarket($A2214,"前日比"),"")</f>
        <v/>
      </c>
      <c r="F2214" s="75" t="str">
        <f>IFERROR(_xll.RssMarket($A2214,"時価総額"),"")</f>
        <v/>
      </c>
      <c r="G2214" s="75" t="e">
        <f>T20D35746[[#This Row],[時価総額]]/T20D35746[[#This Row],[現在値]]</f>
        <v>#VALUE!</v>
      </c>
      <c r="H2214" s="20"/>
      <c r="I2214" s="38"/>
      <c r="J2214" s="20"/>
      <c r="K2214" s="33"/>
      <c r="N2214" s="89"/>
      <c r="O2214" s="125" t="e">
        <f>ROUND(
 ((IF(OR(R2214="",R2214&lt;=0),20,R2214)/20)
  *(L2214/15))
 /(IFERROR(IF(H2214&gt;0,H2214,15),15)/15)
 *100,0)</f>
        <v>#REF!</v>
      </c>
      <c r="P2214" s="125" t="e">
        <f>ROUND(((R2214/20)*(L2214/15)*(S2214/15)*(1+W2214/200))/(H2214/15)*100,0)</f>
        <v>#REF!</v>
      </c>
      <c r="Q2214" s="147" t="e">
        <f>T20D35746[[#This Row],[スコア⑤]]/T20D35746[[#This Row],[スコア③]]</f>
        <v>#REF!</v>
      </c>
      <c r="R2214" s="76" t="e">
        <f>#REF!+#REF!</f>
        <v>#REF!</v>
      </c>
      <c r="W2214" s="109" t="e">
        <f>(T20D35746[[#This Row],[現金及び預金（億）]]-T20D35746[[#This Row],[負債（億）]])/T20D35746[[#This Row],[総資産]]*100</f>
        <v>#DIV/0!</v>
      </c>
    </row>
    <row r="2215" spans="3:23" x14ac:dyDescent="0.25">
      <c r="C2215" s="71" t="str">
        <f>IFERROR(_xll.RssMarket($A2215,"市場部名称"),"")</f>
        <v/>
      </c>
      <c r="D2215" s="55"/>
      <c r="E2215" s="55" t="str">
        <f>IFERROR(_xll.RssMarket($A2215,"前日比"),"")</f>
        <v/>
      </c>
      <c r="F2215" s="75" t="str">
        <f>IFERROR(_xll.RssMarket($A2215,"時価総額"),"")</f>
        <v/>
      </c>
      <c r="G2215" s="75" t="e">
        <f>T20D35746[[#This Row],[時価総額]]/T20D35746[[#This Row],[現在値]]</f>
        <v>#VALUE!</v>
      </c>
      <c r="H2215" s="20"/>
      <c r="I2215" s="38"/>
      <c r="J2215" s="20"/>
      <c r="K2215" s="33"/>
      <c r="N2215" s="89"/>
      <c r="O2215" s="125" t="e">
        <f>ROUND(
 ((IF(OR(R2215="",R2215&lt;=0),20,R2215)/20)
  *(L2215/15))
 /(IFERROR(IF(H2215&gt;0,H2215,15),15)/15)
 *100,0)</f>
        <v>#REF!</v>
      </c>
      <c r="P2215" s="125" t="e">
        <f>ROUND(((R2215/20)*(L2215/15)*(S2215/15)*(1+W2215/200))/(H2215/15)*100,0)</f>
        <v>#REF!</v>
      </c>
      <c r="Q2215" s="147" t="e">
        <f>T20D35746[[#This Row],[スコア⑤]]/T20D35746[[#This Row],[スコア③]]</f>
        <v>#REF!</v>
      </c>
      <c r="R2215" s="76" t="e">
        <f>#REF!+#REF!</f>
        <v>#REF!</v>
      </c>
      <c r="W2215" s="109" t="e">
        <f>(T20D35746[[#This Row],[現金及び預金（億）]]-T20D35746[[#This Row],[負債（億）]])/T20D35746[[#This Row],[総資産]]*100</f>
        <v>#DIV/0!</v>
      </c>
    </row>
    <row r="2216" spans="3:23" x14ac:dyDescent="0.25">
      <c r="C2216" s="71" t="str">
        <f>IFERROR(_xll.RssMarket($A2216,"市場部名称"),"")</f>
        <v/>
      </c>
      <c r="D2216" s="55"/>
      <c r="E2216" s="55" t="str">
        <f>IFERROR(_xll.RssMarket($A2216,"前日比"),"")</f>
        <v/>
      </c>
      <c r="F2216" s="75" t="str">
        <f>IFERROR(_xll.RssMarket($A2216,"時価総額"),"")</f>
        <v/>
      </c>
      <c r="G2216" s="75" t="e">
        <f>T20D35746[[#This Row],[時価総額]]/T20D35746[[#This Row],[現在値]]</f>
        <v>#VALUE!</v>
      </c>
      <c r="H2216" s="20"/>
      <c r="I2216" s="38"/>
      <c r="J2216" s="20"/>
      <c r="K2216" s="33"/>
      <c r="N2216" s="89"/>
      <c r="O2216" s="125" t="e">
        <f>ROUND(
 ((IF(OR(R2216="",R2216&lt;=0),20,R2216)/20)
  *(L2216/15))
 /(IFERROR(IF(H2216&gt;0,H2216,15),15)/15)
 *100,0)</f>
        <v>#REF!</v>
      </c>
      <c r="P2216" s="125" t="e">
        <f>ROUND(((R2216/20)*(L2216/15)*(S2216/15)*(1+W2216/200))/(H2216/15)*100,0)</f>
        <v>#REF!</v>
      </c>
      <c r="Q2216" s="147" t="e">
        <f>T20D35746[[#This Row],[スコア⑤]]/T20D35746[[#This Row],[スコア③]]</f>
        <v>#REF!</v>
      </c>
      <c r="R2216" s="76" t="e">
        <f>#REF!+#REF!</f>
        <v>#REF!</v>
      </c>
      <c r="W2216" s="109" t="e">
        <f>(T20D35746[[#This Row],[現金及び預金（億）]]-T20D35746[[#This Row],[負債（億）]])/T20D35746[[#This Row],[総資産]]*100</f>
        <v>#DIV/0!</v>
      </c>
    </row>
    <row r="2217" spans="3:23" x14ac:dyDescent="0.25">
      <c r="C2217" s="71" t="str">
        <f>IFERROR(_xll.RssMarket($A2217,"市場部名称"),"")</f>
        <v/>
      </c>
      <c r="D2217" s="55"/>
      <c r="E2217" s="55" t="str">
        <f>IFERROR(_xll.RssMarket($A2217,"前日比"),"")</f>
        <v/>
      </c>
      <c r="F2217" s="75" t="str">
        <f>IFERROR(_xll.RssMarket($A2217,"時価総額"),"")</f>
        <v/>
      </c>
      <c r="G2217" s="75" t="e">
        <f>T20D35746[[#This Row],[時価総額]]/T20D35746[[#This Row],[現在値]]</f>
        <v>#VALUE!</v>
      </c>
      <c r="H2217" s="20"/>
      <c r="I2217" s="38"/>
      <c r="J2217" s="20"/>
      <c r="K2217" s="33"/>
      <c r="N2217" s="89"/>
      <c r="O2217" s="125" t="e">
        <f>ROUND(
 ((IF(OR(R2217="",R2217&lt;=0),20,R2217)/20)
  *(L2217/15))
 /(IFERROR(IF(H2217&gt;0,H2217,15),15)/15)
 *100,0)</f>
        <v>#REF!</v>
      </c>
      <c r="P2217" s="125" t="e">
        <f>ROUND(((R2217/20)*(L2217/15)*(S2217/15)*(1+W2217/200))/(H2217/15)*100,0)</f>
        <v>#REF!</v>
      </c>
      <c r="Q2217" s="147" t="e">
        <f>T20D35746[[#This Row],[スコア⑤]]/T20D35746[[#This Row],[スコア③]]</f>
        <v>#REF!</v>
      </c>
      <c r="R2217" s="76" t="e">
        <f>#REF!+#REF!</f>
        <v>#REF!</v>
      </c>
      <c r="W2217" s="109" t="e">
        <f>(T20D35746[[#This Row],[現金及び預金（億）]]-T20D35746[[#This Row],[負債（億）]])/T20D35746[[#This Row],[総資産]]*100</f>
        <v>#DIV/0!</v>
      </c>
    </row>
    <row r="2218" spans="3:23" x14ac:dyDescent="0.25">
      <c r="C2218" s="71" t="str">
        <f>IFERROR(_xll.RssMarket($A2218,"市場部名称"),"")</f>
        <v/>
      </c>
      <c r="D2218" s="55"/>
      <c r="E2218" s="55" t="str">
        <f>IFERROR(_xll.RssMarket($A2218,"前日比"),"")</f>
        <v/>
      </c>
      <c r="F2218" s="75" t="str">
        <f>IFERROR(_xll.RssMarket($A2218,"時価総額"),"")</f>
        <v/>
      </c>
      <c r="G2218" s="75" t="e">
        <f>T20D35746[[#This Row],[時価総額]]/T20D35746[[#This Row],[現在値]]</f>
        <v>#VALUE!</v>
      </c>
      <c r="H2218" s="20"/>
      <c r="I2218" s="38"/>
      <c r="J2218" s="20"/>
      <c r="K2218" s="33"/>
      <c r="N2218" s="89"/>
      <c r="O2218" s="125" t="e">
        <f>ROUND(
 ((IF(OR(R2218="",R2218&lt;=0),20,R2218)/20)
  *(L2218/15))
 /(IFERROR(IF(H2218&gt;0,H2218,15),15)/15)
 *100,0)</f>
        <v>#REF!</v>
      </c>
      <c r="P2218" s="125" t="e">
        <f>ROUND(((R2218/20)*(L2218/15)*(S2218/15)*(1+W2218/200))/(H2218/15)*100,0)</f>
        <v>#REF!</v>
      </c>
      <c r="Q2218" s="147" t="e">
        <f>T20D35746[[#This Row],[スコア⑤]]/T20D35746[[#This Row],[スコア③]]</f>
        <v>#REF!</v>
      </c>
      <c r="R2218" s="76" t="e">
        <f>#REF!+#REF!</f>
        <v>#REF!</v>
      </c>
      <c r="W2218" s="109" t="e">
        <f>(T20D35746[[#This Row],[現金及び預金（億）]]-T20D35746[[#This Row],[負債（億）]])/T20D35746[[#This Row],[総資産]]*100</f>
        <v>#DIV/0!</v>
      </c>
    </row>
    <row r="2219" spans="3:23" x14ac:dyDescent="0.25">
      <c r="C2219" s="71" t="str">
        <f>IFERROR(_xll.RssMarket($A2219,"市場部名称"),"")</f>
        <v/>
      </c>
      <c r="D2219" s="55"/>
      <c r="E2219" s="55" t="str">
        <f>IFERROR(_xll.RssMarket($A2219,"前日比"),"")</f>
        <v/>
      </c>
      <c r="F2219" s="75" t="str">
        <f>IFERROR(_xll.RssMarket($A2219,"時価総額"),"")</f>
        <v/>
      </c>
      <c r="G2219" s="75" t="e">
        <f>T20D35746[[#This Row],[時価総額]]/T20D35746[[#This Row],[現在値]]</f>
        <v>#VALUE!</v>
      </c>
      <c r="H2219" s="20"/>
      <c r="I2219" s="38"/>
      <c r="J2219" s="20"/>
      <c r="K2219" s="33"/>
      <c r="N2219" s="89"/>
      <c r="O2219" s="125" t="e">
        <f>ROUND(
 ((IF(OR(R2219="",R2219&lt;=0),20,R2219)/20)
  *(L2219/15))
 /(IFERROR(IF(H2219&gt;0,H2219,15),15)/15)
 *100,0)</f>
        <v>#REF!</v>
      </c>
      <c r="P2219" s="125" t="e">
        <f>ROUND(((R2219/20)*(L2219/15)*(S2219/15)*(1+W2219/200))/(H2219/15)*100,0)</f>
        <v>#REF!</v>
      </c>
      <c r="Q2219" s="147" t="e">
        <f>T20D35746[[#This Row],[スコア⑤]]/T20D35746[[#This Row],[スコア③]]</f>
        <v>#REF!</v>
      </c>
      <c r="R2219" s="76" t="e">
        <f>#REF!+#REF!</f>
        <v>#REF!</v>
      </c>
      <c r="W2219" s="109" t="e">
        <f>(T20D35746[[#This Row],[現金及び預金（億）]]-T20D35746[[#This Row],[負債（億）]])/T20D35746[[#This Row],[総資産]]*100</f>
        <v>#DIV/0!</v>
      </c>
    </row>
    <row r="2220" spans="3:23" x14ac:dyDescent="0.25">
      <c r="C2220" s="71" t="str">
        <f>IFERROR(_xll.RssMarket($A2220,"市場部名称"),"")</f>
        <v/>
      </c>
      <c r="D2220" s="55"/>
      <c r="E2220" s="55" t="str">
        <f>IFERROR(_xll.RssMarket($A2220,"前日比"),"")</f>
        <v/>
      </c>
      <c r="F2220" s="75" t="str">
        <f>IFERROR(_xll.RssMarket($A2220,"時価総額"),"")</f>
        <v/>
      </c>
      <c r="G2220" s="75" t="e">
        <f>T20D35746[[#This Row],[時価総額]]/T20D35746[[#This Row],[現在値]]</f>
        <v>#VALUE!</v>
      </c>
      <c r="H2220" s="20"/>
      <c r="I2220" s="38"/>
      <c r="J2220" s="20"/>
      <c r="K2220" s="33"/>
      <c r="N2220" s="89"/>
      <c r="O2220" s="125" t="e">
        <f>ROUND(
 ((IF(OR(R2220="",R2220&lt;=0),20,R2220)/20)
  *(L2220/15))
 /(IFERROR(IF(H2220&gt;0,H2220,15),15)/15)
 *100,0)</f>
        <v>#REF!</v>
      </c>
      <c r="P2220" s="125" t="e">
        <f>ROUND(((R2220/20)*(L2220/15)*(S2220/15)*(1+W2220/200))/(H2220/15)*100,0)</f>
        <v>#REF!</v>
      </c>
      <c r="Q2220" s="147" t="e">
        <f>T20D35746[[#This Row],[スコア⑤]]/T20D35746[[#This Row],[スコア③]]</f>
        <v>#REF!</v>
      </c>
      <c r="R2220" s="76" t="e">
        <f>#REF!+#REF!</f>
        <v>#REF!</v>
      </c>
      <c r="W2220" s="109" t="e">
        <f>(T20D35746[[#This Row],[現金及び預金（億）]]-T20D35746[[#This Row],[負債（億）]])/T20D35746[[#This Row],[総資産]]*100</f>
        <v>#DIV/0!</v>
      </c>
    </row>
    <row r="2221" spans="3:23" x14ac:dyDescent="0.25">
      <c r="C2221" s="71" t="str">
        <f>IFERROR(_xll.RssMarket($A2221,"市場部名称"),"")</f>
        <v/>
      </c>
      <c r="D2221" s="55"/>
      <c r="E2221" s="55" t="str">
        <f>IFERROR(_xll.RssMarket($A2221,"前日比"),"")</f>
        <v/>
      </c>
      <c r="F2221" s="75" t="str">
        <f>IFERROR(_xll.RssMarket($A2221,"時価総額"),"")</f>
        <v/>
      </c>
      <c r="G2221" s="75" t="e">
        <f>T20D35746[[#This Row],[時価総額]]/T20D35746[[#This Row],[現在値]]</f>
        <v>#VALUE!</v>
      </c>
      <c r="H2221" s="20"/>
      <c r="I2221" s="38"/>
      <c r="J2221" s="20"/>
      <c r="K2221" s="33"/>
      <c r="N2221" s="89"/>
      <c r="O2221" s="125" t="e">
        <f>ROUND(
 ((IF(OR(R2221="",R2221&lt;=0),20,R2221)/20)
  *(L2221/15))
 /(IFERROR(IF(H2221&gt;0,H2221,15),15)/15)
 *100,0)</f>
        <v>#REF!</v>
      </c>
      <c r="P2221" s="125" t="e">
        <f>ROUND(((R2221/20)*(L2221/15)*(S2221/15)*(1+W2221/200))/(H2221/15)*100,0)</f>
        <v>#REF!</v>
      </c>
      <c r="Q2221" s="147" t="e">
        <f>T20D35746[[#This Row],[スコア⑤]]/T20D35746[[#This Row],[スコア③]]</f>
        <v>#REF!</v>
      </c>
      <c r="R2221" s="76" t="e">
        <f>#REF!+#REF!</f>
        <v>#REF!</v>
      </c>
      <c r="W2221" s="109" t="e">
        <f>(T20D35746[[#This Row],[現金及び預金（億）]]-T20D35746[[#This Row],[負債（億）]])/T20D35746[[#This Row],[総資産]]*100</f>
        <v>#DIV/0!</v>
      </c>
    </row>
    <row r="2222" spans="3:23" x14ac:dyDescent="0.25">
      <c r="C2222" s="71" t="str">
        <f>IFERROR(_xll.RssMarket($A2222,"市場部名称"),"")</f>
        <v/>
      </c>
      <c r="D2222" s="55"/>
      <c r="E2222" s="55" t="str">
        <f>IFERROR(_xll.RssMarket($A2222,"前日比"),"")</f>
        <v/>
      </c>
      <c r="F2222" s="75" t="str">
        <f>IFERROR(_xll.RssMarket($A2222,"時価総額"),"")</f>
        <v/>
      </c>
      <c r="G2222" s="75" t="e">
        <f>T20D35746[[#This Row],[時価総額]]/T20D35746[[#This Row],[現在値]]</f>
        <v>#VALUE!</v>
      </c>
      <c r="H2222" s="20"/>
      <c r="I2222" s="38"/>
      <c r="J2222" s="20"/>
      <c r="K2222" s="33"/>
      <c r="N2222" s="89"/>
      <c r="O2222" s="125" t="e">
        <f>ROUND(
 ((IF(OR(R2222="",R2222&lt;=0),20,R2222)/20)
  *(L2222/15))
 /(IFERROR(IF(H2222&gt;0,H2222,15),15)/15)
 *100,0)</f>
        <v>#REF!</v>
      </c>
      <c r="P2222" s="125" t="e">
        <f>ROUND(((R2222/20)*(L2222/15)*(S2222/15)*(1+W2222/200))/(H2222/15)*100,0)</f>
        <v>#REF!</v>
      </c>
      <c r="Q2222" s="147" t="e">
        <f>T20D35746[[#This Row],[スコア⑤]]/T20D35746[[#This Row],[スコア③]]</f>
        <v>#REF!</v>
      </c>
      <c r="R2222" s="76" t="e">
        <f>#REF!+#REF!</f>
        <v>#REF!</v>
      </c>
      <c r="W2222" s="109" t="e">
        <f>(T20D35746[[#This Row],[現金及び預金（億）]]-T20D35746[[#This Row],[負債（億）]])/T20D35746[[#This Row],[総資産]]*100</f>
        <v>#DIV/0!</v>
      </c>
    </row>
    <row r="2223" spans="3:23" x14ac:dyDescent="0.25">
      <c r="C2223" s="71" t="str">
        <f>IFERROR(_xll.RssMarket($A2223,"市場部名称"),"")</f>
        <v/>
      </c>
      <c r="D2223" s="55"/>
      <c r="E2223" s="55" t="str">
        <f>IFERROR(_xll.RssMarket($A2223,"前日比"),"")</f>
        <v/>
      </c>
      <c r="F2223" s="75" t="str">
        <f>IFERROR(_xll.RssMarket($A2223,"時価総額"),"")</f>
        <v/>
      </c>
      <c r="G2223" s="75" t="e">
        <f>T20D35746[[#This Row],[時価総額]]/T20D35746[[#This Row],[現在値]]</f>
        <v>#VALUE!</v>
      </c>
      <c r="H2223" s="20"/>
      <c r="I2223" s="38"/>
      <c r="J2223" s="20"/>
      <c r="K2223" s="33"/>
      <c r="N2223" s="89"/>
      <c r="O2223" s="125" t="e">
        <f>ROUND(
 ((IF(OR(R2223="",R2223&lt;=0),20,R2223)/20)
  *(L2223/15))
 /(IFERROR(IF(H2223&gt;0,H2223,15),15)/15)
 *100,0)</f>
        <v>#REF!</v>
      </c>
      <c r="P2223" s="125" t="e">
        <f>ROUND(((R2223/20)*(L2223/15)*(S2223/15)*(1+W2223/200))/(H2223/15)*100,0)</f>
        <v>#REF!</v>
      </c>
      <c r="Q2223" s="147" t="e">
        <f>T20D35746[[#This Row],[スコア⑤]]/T20D35746[[#This Row],[スコア③]]</f>
        <v>#REF!</v>
      </c>
      <c r="R2223" s="76" t="e">
        <f>#REF!+#REF!</f>
        <v>#REF!</v>
      </c>
      <c r="W2223" s="109" t="e">
        <f>(T20D35746[[#This Row],[現金及び預金（億）]]-T20D35746[[#This Row],[負債（億）]])/T20D35746[[#This Row],[総資産]]*100</f>
        <v>#DIV/0!</v>
      </c>
    </row>
    <row r="2224" spans="3:23" x14ac:dyDescent="0.25">
      <c r="C2224" s="71" t="str">
        <f>IFERROR(_xll.RssMarket($A2224,"市場部名称"),"")</f>
        <v/>
      </c>
      <c r="D2224" s="55"/>
      <c r="E2224" s="55" t="str">
        <f>IFERROR(_xll.RssMarket($A2224,"前日比"),"")</f>
        <v/>
      </c>
      <c r="F2224" s="75" t="str">
        <f>IFERROR(_xll.RssMarket($A2224,"時価総額"),"")</f>
        <v/>
      </c>
      <c r="G2224" s="75" t="e">
        <f>T20D35746[[#This Row],[時価総額]]/T20D35746[[#This Row],[現在値]]</f>
        <v>#VALUE!</v>
      </c>
      <c r="H2224" s="20"/>
      <c r="I2224" s="38"/>
      <c r="J2224" s="20"/>
      <c r="K2224" s="33"/>
      <c r="N2224" s="89"/>
      <c r="O2224" s="125" t="e">
        <f>ROUND(
 ((IF(OR(R2224="",R2224&lt;=0),20,R2224)/20)
  *(L2224/15))
 /(IFERROR(IF(H2224&gt;0,H2224,15),15)/15)
 *100,0)</f>
        <v>#REF!</v>
      </c>
      <c r="P2224" s="125" t="e">
        <f>ROUND(((R2224/20)*(L2224/15)*(S2224/15)*(1+W2224/200))/(H2224/15)*100,0)</f>
        <v>#REF!</v>
      </c>
      <c r="Q2224" s="147" t="e">
        <f>T20D35746[[#This Row],[スコア⑤]]/T20D35746[[#This Row],[スコア③]]</f>
        <v>#REF!</v>
      </c>
      <c r="R2224" s="76" t="e">
        <f>#REF!+#REF!</f>
        <v>#REF!</v>
      </c>
      <c r="W2224" s="109" t="e">
        <f>(T20D35746[[#This Row],[現金及び預金（億）]]-T20D35746[[#This Row],[負債（億）]])/T20D35746[[#This Row],[総資産]]*100</f>
        <v>#DIV/0!</v>
      </c>
    </row>
    <row r="2225" spans="3:23" x14ac:dyDescent="0.25">
      <c r="C2225" s="71" t="str">
        <f>IFERROR(_xll.RssMarket($A2225,"市場部名称"),"")</f>
        <v/>
      </c>
      <c r="D2225" s="55"/>
      <c r="E2225" s="55" t="str">
        <f>IFERROR(_xll.RssMarket($A2225,"前日比"),"")</f>
        <v/>
      </c>
      <c r="F2225" s="75" t="str">
        <f>IFERROR(_xll.RssMarket($A2225,"時価総額"),"")</f>
        <v/>
      </c>
      <c r="G2225" s="75" t="e">
        <f>T20D35746[[#This Row],[時価総額]]/T20D35746[[#This Row],[現在値]]</f>
        <v>#VALUE!</v>
      </c>
      <c r="H2225" s="20"/>
      <c r="I2225" s="38"/>
      <c r="J2225" s="20"/>
      <c r="K2225" s="33"/>
      <c r="N2225" s="89"/>
      <c r="O2225" s="125" t="e">
        <f>ROUND(
 ((IF(OR(R2225="",R2225&lt;=0),20,R2225)/20)
  *(L2225/15))
 /(IFERROR(IF(H2225&gt;0,H2225,15),15)/15)
 *100,0)</f>
        <v>#REF!</v>
      </c>
      <c r="P2225" s="125" t="e">
        <f>ROUND(((R2225/20)*(L2225/15)*(S2225/15)*(1+W2225/200))/(H2225/15)*100,0)</f>
        <v>#REF!</v>
      </c>
      <c r="Q2225" s="147" t="e">
        <f>T20D35746[[#This Row],[スコア⑤]]/T20D35746[[#This Row],[スコア③]]</f>
        <v>#REF!</v>
      </c>
      <c r="R2225" s="76" t="e">
        <f>#REF!+#REF!</f>
        <v>#REF!</v>
      </c>
      <c r="W2225" s="109" t="e">
        <f>(T20D35746[[#This Row],[現金及び預金（億）]]-T20D35746[[#This Row],[負債（億）]])/T20D35746[[#This Row],[総資産]]*100</f>
        <v>#DIV/0!</v>
      </c>
    </row>
    <row r="2226" spans="3:23" x14ac:dyDescent="0.25">
      <c r="C2226" s="71" t="str">
        <f>IFERROR(_xll.RssMarket($A2226,"市場部名称"),"")</f>
        <v/>
      </c>
      <c r="D2226" s="55"/>
      <c r="E2226" s="55" t="str">
        <f>IFERROR(_xll.RssMarket($A2226,"前日比"),"")</f>
        <v/>
      </c>
      <c r="F2226" s="75" t="str">
        <f>IFERROR(_xll.RssMarket($A2226,"時価総額"),"")</f>
        <v/>
      </c>
      <c r="G2226" s="75" t="e">
        <f>T20D35746[[#This Row],[時価総額]]/T20D35746[[#This Row],[現在値]]</f>
        <v>#VALUE!</v>
      </c>
      <c r="H2226" s="20"/>
      <c r="I2226" s="38"/>
      <c r="J2226" s="20"/>
      <c r="K2226" s="33"/>
      <c r="N2226" s="89"/>
      <c r="O2226" s="125" t="e">
        <f>ROUND(
 ((IF(OR(R2226="",R2226&lt;=0),20,R2226)/20)
  *(L2226/15))
 /(IFERROR(IF(H2226&gt;0,H2226,15),15)/15)
 *100,0)</f>
        <v>#REF!</v>
      </c>
      <c r="P2226" s="125" t="e">
        <f>ROUND(((R2226/20)*(L2226/15)*(S2226/15)*(1+W2226/200))/(H2226/15)*100,0)</f>
        <v>#REF!</v>
      </c>
      <c r="Q2226" s="147" t="e">
        <f>T20D35746[[#This Row],[スコア⑤]]/T20D35746[[#This Row],[スコア③]]</f>
        <v>#REF!</v>
      </c>
      <c r="R2226" s="76" t="e">
        <f>#REF!+#REF!</f>
        <v>#REF!</v>
      </c>
      <c r="W2226" s="109" t="e">
        <f>(T20D35746[[#This Row],[現金及び預金（億）]]-T20D35746[[#This Row],[負債（億）]])/T20D35746[[#This Row],[総資産]]*100</f>
        <v>#DIV/0!</v>
      </c>
    </row>
    <row r="2227" spans="3:23" x14ac:dyDescent="0.25">
      <c r="C2227" s="71" t="str">
        <f>IFERROR(_xll.RssMarket($A2227,"市場部名称"),"")</f>
        <v/>
      </c>
      <c r="D2227" s="55"/>
      <c r="E2227" s="55" t="str">
        <f>IFERROR(_xll.RssMarket($A2227,"前日比"),"")</f>
        <v/>
      </c>
      <c r="F2227" s="75" t="str">
        <f>IFERROR(_xll.RssMarket($A2227,"時価総額"),"")</f>
        <v/>
      </c>
      <c r="G2227" s="75" t="e">
        <f>T20D35746[[#This Row],[時価総額]]/T20D35746[[#This Row],[現在値]]</f>
        <v>#VALUE!</v>
      </c>
      <c r="H2227" s="20"/>
      <c r="I2227" s="38"/>
      <c r="J2227" s="20"/>
      <c r="K2227" s="33"/>
      <c r="N2227" s="89"/>
      <c r="O2227" s="125" t="e">
        <f>ROUND(
 ((IF(OR(R2227="",R2227&lt;=0),20,R2227)/20)
  *(L2227/15))
 /(IFERROR(IF(H2227&gt;0,H2227,15),15)/15)
 *100,0)</f>
        <v>#REF!</v>
      </c>
      <c r="P2227" s="125" t="e">
        <f>ROUND(((R2227/20)*(L2227/15)*(S2227/15)*(1+W2227/200))/(H2227/15)*100,0)</f>
        <v>#REF!</v>
      </c>
      <c r="Q2227" s="147" t="e">
        <f>T20D35746[[#This Row],[スコア⑤]]/T20D35746[[#This Row],[スコア③]]</f>
        <v>#REF!</v>
      </c>
      <c r="R2227" s="76" t="e">
        <f>#REF!+#REF!</f>
        <v>#REF!</v>
      </c>
      <c r="W2227" s="109" t="e">
        <f>(T20D35746[[#This Row],[現金及び預金（億）]]-T20D35746[[#This Row],[負債（億）]])/T20D35746[[#This Row],[総資産]]*100</f>
        <v>#DIV/0!</v>
      </c>
    </row>
    <row r="2228" spans="3:23" x14ac:dyDescent="0.25">
      <c r="C2228" s="71" t="str">
        <f>IFERROR(_xll.RssMarket($A2228,"市場部名称"),"")</f>
        <v/>
      </c>
      <c r="D2228" s="55"/>
      <c r="E2228" s="55" t="str">
        <f>IFERROR(_xll.RssMarket($A2228,"前日比"),"")</f>
        <v/>
      </c>
      <c r="F2228" s="75" t="str">
        <f>IFERROR(_xll.RssMarket($A2228,"時価総額"),"")</f>
        <v/>
      </c>
      <c r="G2228" s="75" t="e">
        <f>T20D35746[[#This Row],[時価総額]]/T20D35746[[#This Row],[現在値]]</f>
        <v>#VALUE!</v>
      </c>
      <c r="H2228" s="20"/>
      <c r="I2228" s="38"/>
      <c r="J2228" s="20"/>
      <c r="K2228" s="33"/>
      <c r="N2228" s="89"/>
      <c r="O2228" s="125" t="e">
        <f>ROUND(
 ((IF(OR(R2228="",R2228&lt;=0),20,R2228)/20)
  *(L2228/15))
 /(IFERROR(IF(H2228&gt;0,H2228,15),15)/15)
 *100,0)</f>
        <v>#REF!</v>
      </c>
      <c r="P2228" s="125" t="e">
        <f>ROUND(((R2228/20)*(L2228/15)*(S2228/15)*(1+W2228/200))/(H2228/15)*100,0)</f>
        <v>#REF!</v>
      </c>
      <c r="Q2228" s="147" t="e">
        <f>T20D35746[[#This Row],[スコア⑤]]/T20D35746[[#This Row],[スコア③]]</f>
        <v>#REF!</v>
      </c>
      <c r="R2228" s="76" t="e">
        <f>#REF!+#REF!</f>
        <v>#REF!</v>
      </c>
      <c r="W2228" s="109" t="e">
        <f>(T20D35746[[#This Row],[現金及び預金（億）]]-T20D35746[[#This Row],[負債（億）]])/T20D35746[[#This Row],[総資産]]*100</f>
        <v>#DIV/0!</v>
      </c>
    </row>
    <row r="2229" spans="3:23" x14ac:dyDescent="0.25">
      <c r="C2229" s="71" t="str">
        <f>IFERROR(_xll.RssMarket($A2229,"市場部名称"),"")</f>
        <v/>
      </c>
      <c r="D2229" s="55"/>
      <c r="E2229" s="55" t="str">
        <f>IFERROR(_xll.RssMarket($A2229,"前日比"),"")</f>
        <v/>
      </c>
      <c r="F2229" s="75" t="str">
        <f>IFERROR(_xll.RssMarket($A2229,"時価総額"),"")</f>
        <v/>
      </c>
      <c r="G2229" s="75" t="e">
        <f>T20D35746[[#This Row],[時価総額]]/T20D35746[[#This Row],[現在値]]</f>
        <v>#VALUE!</v>
      </c>
      <c r="H2229" s="20"/>
      <c r="I2229" s="38"/>
      <c r="J2229" s="20"/>
      <c r="K2229" s="33"/>
      <c r="N2229" s="89"/>
      <c r="O2229" s="125" t="e">
        <f>ROUND(
 ((IF(OR(R2229="",R2229&lt;=0),20,R2229)/20)
  *(L2229/15))
 /(IFERROR(IF(H2229&gt;0,H2229,15),15)/15)
 *100,0)</f>
        <v>#REF!</v>
      </c>
      <c r="P2229" s="125" t="e">
        <f>ROUND(((R2229/20)*(L2229/15)*(S2229/15)*(1+W2229/200))/(H2229/15)*100,0)</f>
        <v>#REF!</v>
      </c>
      <c r="Q2229" s="147" t="e">
        <f>T20D35746[[#This Row],[スコア⑤]]/T20D35746[[#This Row],[スコア③]]</f>
        <v>#REF!</v>
      </c>
      <c r="R2229" s="76" t="e">
        <f>#REF!+#REF!</f>
        <v>#REF!</v>
      </c>
      <c r="W2229" s="109" t="e">
        <f>(T20D35746[[#This Row],[現金及び預金（億）]]-T20D35746[[#This Row],[負債（億）]])/T20D35746[[#This Row],[総資産]]*100</f>
        <v>#DIV/0!</v>
      </c>
    </row>
    <row r="2230" spans="3:23" x14ac:dyDescent="0.25">
      <c r="C2230" s="71" t="str">
        <f>IFERROR(_xll.RssMarket($A2230,"市場部名称"),"")</f>
        <v/>
      </c>
      <c r="D2230" s="55"/>
      <c r="E2230" s="55" t="str">
        <f>IFERROR(_xll.RssMarket($A2230,"前日比"),"")</f>
        <v/>
      </c>
      <c r="F2230" s="75" t="str">
        <f>IFERROR(_xll.RssMarket($A2230,"時価総額"),"")</f>
        <v/>
      </c>
      <c r="G2230" s="75" t="e">
        <f>T20D35746[[#This Row],[時価総額]]/T20D35746[[#This Row],[現在値]]</f>
        <v>#VALUE!</v>
      </c>
      <c r="H2230" s="20"/>
      <c r="I2230" s="38"/>
      <c r="J2230" s="20"/>
      <c r="K2230" s="33"/>
      <c r="N2230" s="89"/>
      <c r="O2230" s="125" t="e">
        <f>ROUND(
 ((IF(OR(R2230="",R2230&lt;=0),20,R2230)/20)
  *(L2230/15))
 /(IFERROR(IF(H2230&gt;0,H2230,15),15)/15)
 *100,0)</f>
        <v>#REF!</v>
      </c>
      <c r="P2230" s="125" t="e">
        <f>ROUND(((R2230/20)*(L2230/15)*(S2230/15)*(1+W2230/200))/(H2230/15)*100,0)</f>
        <v>#REF!</v>
      </c>
      <c r="Q2230" s="147" t="e">
        <f>T20D35746[[#This Row],[スコア⑤]]/T20D35746[[#This Row],[スコア③]]</f>
        <v>#REF!</v>
      </c>
      <c r="R2230" s="76" t="e">
        <f>#REF!+#REF!</f>
        <v>#REF!</v>
      </c>
      <c r="W2230" s="109" t="e">
        <f>(T20D35746[[#This Row],[現金及び預金（億）]]-T20D35746[[#This Row],[負債（億）]])/T20D35746[[#This Row],[総資産]]*100</f>
        <v>#DIV/0!</v>
      </c>
    </row>
    <row r="2231" spans="3:23" x14ac:dyDescent="0.25">
      <c r="C2231" s="71" t="str">
        <f>IFERROR(_xll.RssMarket($A2231,"市場部名称"),"")</f>
        <v/>
      </c>
      <c r="D2231" s="55"/>
      <c r="E2231" s="55" t="str">
        <f>IFERROR(_xll.RssMarket($A2231,"前日比"),"")</f>
        <v/>
      </c>
      <c r="F2231" s="75" t="str">
        <f>IFERROR(_xll.RssMarket($A2231,"時価総額"),"")</f>
        <v/>
      </c>
      <c r="G2231" s="75" t="e">
        <f>T20D35746[[#This Row],[時価総額]]/T20D35746[[#This Row],[現在値]]</f>
        <v>#VALUE!</v>
      </c>
      <c r="H2231" s="20"/>
      <c r="I2231" s="38"/>
      <c r="J2231" s="20"/>
      <c r="K2231" s="33"/>
      <c r="N2231" s="89"/>
      <c r="O2231" s="125" t="e">
        <f>ROUND(
 ((IF(OR(R2231="",R2231&lt;=0),20,R2231)/20)
  *(L2231/15))
 /(IFERROR(IF(H2231&gt;0,H2231,15),15)/15)
 *100,0)</f>
        <v>#REF!</v>
      </c>
      <c r="P2231" s="125" t="e">
        <f>ROUND(((R2231/20)*(L2231/15)*(S2231/15)*(1+W2231/200))/(H2231/15)*100,0)</f>
        <v>#REF!</v>
      </c>
      <c r="Q2231" s="147" t="e">
        <f>T20D35746[[#This Row],[スコア⑤]]/T20D35746[[#This Row],[スコア③]]</f>
        <v>#REF!</v>
      </c>
      <c r="R2231" s="76" t="e">
        <f>#REF!+#REF!</f>
        <v>#REF!</v>
      </c>
      <c r="W2231" s="109" t="e">
        <f>(T20D35746[[#This Row],[現金及び預金（億）]]-T20D35746[[#This Row],[負債（億）]])/T20D35746[[#This Row],[総資産]]*100</f>
        <v>#DIV/0!</v>
      </c>
    </row>
    <row r="2232" spans="3:23" x14ac:dyDescent="0.25">
      <c r="C2232" s="71" t="str">
        <f>IFERROR(_xll.RssMarket($A2232,"市場部名称"),"")</f>
        <v/>
      </c>
      <c r="D2232" s="55"/>
      <c r="E2232" s="55" t="str">
        <f>IFERROR(_xll.RssMarket($A2232,"前日比"),"")</f>
        <v/>
      </c>
      <c r="F2232" s="75" t="str">
        <f>IFERROR(_xll.RssMarket($A2232,"時価総額"),"")</f>
        <v/>
      </c>
      <c r="G2232" s="75" t="e">
        <f>T20D35746[[#This Row],[時価総額]]/T20D35746[[#This Row],[現在値]]</f>
        <v>#VALUE!</v>
      </c>
      <c r="H2232" s="20"/>
      <c r="I2232" s="38"/>
      <c r="J2232" s="20"/>
      <c r="K2232" s="33"/>
      <c r="N2232" s="89"/>
      <c r="O2232" s="125" t="e">
        <f>ROUND(
 ((IF(OR(R2232="",R2232&lt;=0),20,R2232)/20)
  *(L2232/15))
 /(IFERROR(IF(H2232&gt;0,H2232,15),15)/15)
 *100,0)</f>
        <v>#REF!</v>
      </c>
      <c r="P2232" s="125" t="e">
        <f>ROUND(((R2232/20)*(L2232/15)*(S2232/15)*(1+W2232/200))/(H2232/15)*100,0)</f>
        <v>#REF!</v>
      </c>
      <c r="Q2232" s="147" t="e">
        <f>T20D35746[[#This Row],[スコア⑤]]/T20D35746[[#This Row],[スコア③]]</f>
        <v>#REF!</v>
      </c>
      <c r="R2232" s="76" t="e">
        <f>#REF!+#REF!</f>
        <v>#REF!</v>
      </c>
      <c r="W2232" s="109" t="e">
        <f>(T20D35746[[#This Row],[現金及び預金（億）]]-T20D35746[[#This Row],[負債（億）]])/T20D35746[[#This Row],[総資産]]*100</f>
        <v>#DIV/0!</v>
      </c>
    </row>
    <row r="2233" spans="3:23" x14ac:dyDescent="0.25">
      <c r="C2233" s="71" t="str">
        <f>IFERROR(_xll.RssMarket($A2233,"市場部名称"),"")</f>
        <v/>
      </c>
      <c r="D2233" s="55"/>
      <c r="E2233" s="55" t="str">
        <f>IFERROR(_xll.RssMarket($A2233,"前日比"),"")</f>
        <v/>
      </c>
      <c r="F2233" s="75" t="str">
        <f>IFERROR(_xll.RssMarket($A2233,"時価総額"),"")</f>
        <v/>
      </c>
      <c r="G2233" s="75" t="e">
        <f>T20D35746[[#This Row],[時価総額]]/T20D35746[[#This Row],[現在値]]</f>
        <v>#VALUE!</v>
      </c>
      <c r="H2233" s="20"/>
      <c r="I2233" s="38"/>
      <c r="J2233" s="20"/>
      <c r="K2233" s="33"/>
      <c r="N2233" s="89"/>
      <c r="O2233" s="125" t="e">
        <f>ROUND(
 ((IF(OR(R2233="",R2233&lt;=0),20,R2233)/20)
  *(L2233/15))
 /(IFERROR(IF(H2233&gt;0,H2233,15),15)/15)
 *100,0)</f>
        <v>#REF!</v>
      </c>
      <c r="P2233" s="125" t="e">
        <f>ROUND(((R2233/20)*(L2233/15)*(S2233/15)*(1+W2233/200))/(H2233/15)*100,0)</f>
        <v>#REF!</v>
      </c>
      <c r="Q2233" s="147" t="e">
        <f>T20D35746[[#This Row],[スコア⑤]]/T20D35746[[#This Row],[スコア③]]</f>
        <v>#REF!</v>
      </c>
      <c r="R2233" s="76" t="e">
        <f>#REF!+#REF!</f>
        <v>#REF!</v>
      </c>
      <c r="W2233" s="109" t="e">
        <f>(T20D35746[[#This Row],[現金及び預金（億）]]-T20D35746[[#This Row],[負債（億）]])/T20D35746[[#This Row],[総資産]]*100</f>
        <v>#DIV/0!</v>
      </c>
    </row>
    <row r="2234" spans="3:23" x14ac:dyDescent="0.25">
      <c r="C2234" s="71" t="str">
        <f>IFERROR(_xll.RssMarket($A2234,"市場部名称"),"")</f>
        <v/>
      </c>
      <c r="D2234" s="55"/>
      <c r="E2234" s="55" t="str">
        <f>IFERROR(_xll.RssMarket($A2234,"前日比"),"")</f>
        <v/>
      </c>
      <c r="F2234" s="75" t="str">
        <f>IFERROR(_xll.RssMarket($A2234,"時価総額"),"")</f>
        <v/>
      </c>
      <c r="G2234" s="75" t="e">
        <f>T20D35746[[#This Row],[時価総額]]/T20D35746[[#This Row],[現在値]]</f>
        <v>#VALUE!</v>
      </c>
      <c r="H2234" s="20"/>
      <c r="I2234" s="38"/>
      <c r="J2234" s="20"/>
      <c r="K2234" s="33"/>
      <c r="N2234" s="89"/>
      <c r="O2234" s="125" t="e">
        <f>ROUND(
 ((IF(OR(R2234="",R2234&lt;=0),20,R2234)/20)
  *(L2234/15))
 /(IFERROR(IF(H2234&gt;0,H2234,15),15)/15)
 *100,0)</f>
        <v>#REF!</v>
      </c>
      <c r="P2234" s="125" t="e">
        <f>ROUND(((R2234/20)*(L2234/15)*(S2234/15)*(1+W2234/200))/(H2234/15)*100,0)</f>
        <v>#REF!</v>
      </c>
      <c r="Q2234" s="147" t="e">
        <f>T20D35746[[#This Row],[スコア⑤]]/T20D35746[[#This Row],[スコア③]]</f>
        <v>#REF!</v>
      </c>
      <c r="R2234" s="76" t="e">
        <f>#REF!+#REF!</f>
        <v>#REF!</v>
      </c>
      <c r="W2234" s="109" t="e">
        <f>(T20D35746[[#This Row],[現金及び預金（億）]]-T20D35746[[#This Row],[負債（億）]])/T20D35746[[#This Row],[総資産]]*100</f>
        <v>#DIV/0!</v>
      </c>
    </row>
    <row r="2235" spans="3:23" x14ac:dyDescent="0.25">
      <c r="C2235" s="71" t="str">
        <f>IFERROR(_xll.RssMarket($A2235,"市場部名称"),"")</f>
        <v/>
      </c>
      <c r="D2235" s="55"/>
      <c r="E2235" s="55" t="str">
        <f>IFERROR(_xll.RssMarket($A2235,"前日比"),"")</f>
        <v/>
      </c>
      <c r="F2235" s="75" t="str">
        <f>IFERROR(_xll.RssMarket($A2235,"時価総額"),"")</f>
        <v/>
      </c>
      <c r="G2235" s="75" t="e">
        <f>T20D35746[[#This Row],[時価総額]]/T20D35746[[#This Row],[現在値]]</f>
        <v>#VALUE!</v>
      </c>
      <c r="H2235" s="20"/>
      <c r="I2235" s="38"/>
      <c r="J2235" s="20"/>
      <c r="K2235" s="33"/>
      <c r="N2235" s="89"/>
      <c r="O2235" s="125" t="e">
        <f>ROUND(
 ((IF(OR(R2235="",R2235&lt;=0),20,R2235)/20)
  *(L2235/15))
 /(IFERROR(IF(H2235&gt;0,H2235,15),15)/15)
 *100,0)</f>
        <v>#REF!</v>
      </c>
      <c r="P2235" s="125" t="e">
        <f>ROUND(((R2235/20)*(L2235/15)*(S2235/15)*(1+W2235/200))/(H2235/15)*100,0)</f>
        <v>#REF!</v>
      </c>
      <c r="Q2235" s="147" t="e">
        <f>T20D35746[[#This Row],[スコア⑤]]/T20D35746[[#This Row],[スコア③]]</f>
        <v>#REF!</v>
      </c>
      <c r="R2235" s="76" t="e">
        <f>#REF!+#REF!</f>
        <v>#REF!</v>
      </c>
      <c r="W2235" s="109" t="e">
        <f>(T20D35746[[#This Row],[現金及び預金（億）]]-T20D35746[[#This Row],[負債（億）]])/T20D35746[[#This Row],[総資産]]*100</f>
        <v>#DIV/0!</v>
      </c>
    </row>
    <row r="2236" spans="3:23" x14ac:dyDescent="0.25">
      <c r="C2236" s="71" t="str">
        <f>IFERROR(_xll.RssMarket($A2236,"市場部名称"),"")</f>
        <v/>
      </c>
      <c r="D2236" s="55"/>
      <c r="E2236" s="55" t="str">
        <f>IFERROR(_xll.RssMarket($A2236,"前日比"),"")</f>
        <v/>
      </c>
      <c r="F2236" s="75" t="str">
        <f>IFERROR(_xll.RssMarket($A2236,"時価総額"),"")</f>
        <v/>
      </c>
      <c r="G2236" s="75" t="e">
        <f>T20D35746[[#This Row],[時価総額]]/T20D35746[[#This Row],[現在値]]</f>
        <v>#VALUE!</v>
      </c>
      <c r="H2236" s="20"/>
      <c r="I2236" s="38"/>
      <c r="J2236" s="20"/>
      <c r="K2236" s="33"/>
      <c r="N2236" s="89"/>
      <c r="O2236" s="125" t="e">
        <f>ROUND(
 ((IF(OR(R2236="",R2236&lt;=0),20,R2236)/20)
  *(L2236/15))
 /(IFERROR(IF(H2236&gt;0,H2236,15),15)/15)
 *100,0)</f>
        <v>#REF!</v>
      </c>
      <c r="P2236" s="125" t="e">
        <f>ROUND(((R2236/20)*(L2236/15)*(S2236/15)*(1+W2236/200))/(H2236/15)*100,0)</f>
        <v>#REF!</v>
      </c>
      <c r="Q2236" s="147" t="e">
        <f>T20D35746[[#This Row],[スコア⑤]]/T20D35746[[#This Row],[スコア③]]</f>
        <v>#REF!</v>
      </c>
      <c r="R2236" s="76" t="e">
        <f>#REF!+#REF!</f>
        <v>#REF!</v>
      </c>
      <c r="W2236" s="109" t="e">
        <f>(T20D35746[[#This Row],[現金及び預金（億）]]-T20D35746[[#This Row],[負債（億）]])/T20D35746[[#This Row],[総資産]]*100</f>
        <v>#DIV/0!</v>
      </c>
    </row>
    <row r="2237" spans="3:23" x14ac:dyDescent="0.25">
      <c r="C2237" s="71" t="str">
        <f>IFERROR(_xll.RssMarket($A2237,"市場部名称"),"")</f>
        <v/>
      </c>
      <c r="D2237" s="55"/>
      <c r="E2237" s="55" t="str">
        <f>IFERROR(_xll.RssMarket($A2237,"前日比"),"")</f>
        <v/>
      </c>
      <c r="F2237" s="75" t="str">
        <f>IFERROR(_xll.RssMarket($A2237,"時価総額"),"")</f>
        <v/>
      </c>
      <c r="G2237" s="75" t="e">
        <f>T20D35746[[#This Row],[時価総額]]/T20D35746[[#This Row],[現在値]]</f>
        <v>#VALUE!</v>
      </c>
      <c r="H2237" s="20"/>
      <c r="I2237" s="38"/>
      <c r="J2237" s="20"/>
      <c r="K2237" s="33"/>
      <c r="N2237" s="89"/>
      <c r="O2237" s="125" t="e">
        <f>ROUND(
 ((IF(OR(R2237="",R2237&lt;=0),20,R2237)/20)
  *(L2237/15))
 /(IFERROR(IF(H2237&gt;0,H2237,15),15)/15)
 *100,0)</f>
        <v>#REF!</v>
      </c>
      <c r="P2237" s="125" t="e">
        <f>ROUND(((R2237/20)*(L2237/15)*(S2237/15)*(1+W2237/200))/(H2237/15)*100,0)</f>
        <v>#REF!</v>
      </c>
      <c r="Q2237" s="147" t="e">
        <f>T20D35746[[#This Row],[スコア⑤]]/T20D35746[[#This Row],[スコア③]]</f>
        <v>#REF!</v>
      </c>
      <c r="R2237" s="76" t="e">
        <f>#REF!+#REF!</f>
        <v>#REF!</v>
      </c>
      <c r="W2237" s="109" t="e">
        <f>(T20D35746[[#This Row],[現金及び預金（億）]]-T20D35746[[#This Row],[負債（億）]])/T20D35746[[#This Row],[総資産]]*100</f>
        <v>#DIV/0!</v>
      </c>
    </row>
    <row r="2238" spans="3:23" x14ac:dyDescent="0.25">
      <c r="C2238" s="71" t="str">
        <f>IFERROR(_xll.RssMarket($A2238,"市場部名称"),"")</f>
        <v/>
      </c>
      <c r="D2238" s="55"/>
      <c r="E2238" s="55" t="str">
        <f>IFERROR(_xll.RssMarket($A2238,"前日比"),"")</f>
        <v/>
      </c>
      <c r="F2238" s="75" t="str">
        <f>IFERROR(_xll.RssMarket($A2238,"時価総額"),"")</f>
        <v/>
      </c>
      <c r="G2238" s="75" t="e">
        <f>T20D35746[[#This Row],[時価総額]]/T20D35746[[#This Row],[現在値]]</f>
        <v>#VALUE!</v>
      </c>
      <c r="H2238" s="20"/>
      <c r="I2238" s="38"/>
      <c r="J2238" s="20"/>
      <c r="K2238" s="33"/>
      <c r="N2238" s="89"/>
      <c r="O2238" s="125" t="e">
        <f>ROUND(
 ((IF(OR(R2238="",R2238&lt;=0),20,R2238)/20)
  *(L2238/15))
 /(IFERROR(IF(H2238&gt;0,H2238,15),15)/15)
 *100,0)</f>
        <v>#REF!</v>
      </c>
      <c r="P2238" s="125" t="e">
        <f>ROUND(((R2238/20)*(L2238/15)*(S2238/15)*(1+W2238/200))/(H2238/15)*100,0)</f>
        <v>#REF!</v>
      </c>
      <c r="Q2238" s="147" t="e">
        <f>T20D35746[[#This Row],[スコア⑤]]/T20D35746[[#This Row],[スコア③]]</f>
        <v>#REF!</v>
      </c>
      <c r="R2238" s="76" t="e">
        <f>#REF!+#REF!</f>
        <v>#REF!</v>
      </c>
      <c r="W2238" s="109" t="e">
        <f>(T20D35746[[#This Row],[現金及び預金（億）]]-T20D35746[[#This Row],[負債（億）]])/T20D35746[[#This Row],[総資産]]*100</f>
        <v>#DIV/0!</v>
      </c>
    </row>
    <row r="2239" spans="3:23" x14ac:dyDescent="0.25">
      <c r="C2239" s="71" t="str">
        <f>IFERROR(_xll.RssMarket($A2239,"市場部名称"),"")</f>
        <v/>
      </c>
      <c r="D2239" s="55"/>
      <c r="E2239" s="55" t="str">
        <f>IFERROR(_xll.RssMarket($A2239,"前日比"),"")</f>
        <v/>
      </c>
      <c r="F2239" s="75" t="str">
        <f>IFERROR(_xll.RssMarket($A2239,"時価総額"),"")</f>
        <v/>
      </c>
      <c r="G2239" s="75" t="e">
        <f>T20D35746[[#This Row],[時価総額]]/T20D35746[[#This Row],[現在値]]</f>
        <v>#VALUE!</v>
      </c>
      <c r="H2239" s="20"/>
      <c r="I2239" s="38"/>
      <c r="J2239" s="20"/>
      <c r="K2239" s="33"/>
      <c r="N2239" s="89"/>
      <c r="O2239" s="125" t="e">
        <f>ROUND(
 ((IF(OR(R2239="",R2239&lt;=0),20,R2239)/20)
  *(L2239/15))
 /(IFERROR(IF(H2239&gt;0,H2239,15),15)/15)
 *100,0)</f>
        <v>#REF!</v>
      </c>
      <c r="P2239" s="125" t="e">
        <f>ROUND(((R2239/20)*(L2239/15)*(S2239/15)*(1+W2239/200))/(H2239/15)*100,0)</f>
        <v>#REF!</v>
      </c>
      <c r="Q2239" s="147" t="e">
        <f>T20D35746[[#This Row],[スコア⑤]]/T20D35746[[#This Row],[スコア③]]</f>
        <v>#REF!</v>
      </c>
      <c r="R2239" s="76" t="e">
        <f>#REF!+#REF!</f>
        <v>#REF!</v>
      </c>
      <c r="W2239" s="109" t="e">
        <f>(T20D35746[[#This Row],[現金及び預金（億）]]-T20D35746[[#This Row],[負債（億）]])/T20D35746[[#This Row],[総資産]]*100</f>
        <v>#DIV/0!</v>
      </c>
    </row>
    <row r="2240" spans="3:23" x14ac:dyDescent="0.25">
      <c r="C2240" s="71" t="str">
        <f>IFERROR(_xll.RssMarket($A2240,"市場部名称"),"")</f>
        <v/>
      </c>
      <c r="D2240" s="55"/>
      <c r="E2240" s="55" t="str">
        <f>IFERROR(_xll.RssMarket($A2240,"前日比"),"")</f>
        <v/>
      </c>
      <c r="F2240" s="75" t="str">
        <f>IFERROR(_xll.RssMarket($A2240,"時価総額"),"")</f>
        <v/>
      </c>
      <c r="G2240" s="75" t="e">
        <f>T20D35746[[#This Row],[時価総額]]/T20D35746[[#This Row],[現在値]]</f>
        <v>#VALUE!</v>
      </c>
      <c r="H2240" s="20"/>
      <c r="I2240" s="38"/>
      <c r="J2240" s="20"/>
      <c r="K2240" s="33"/>
      <c r="N2240" s="89"/>
      <c r="O2240" s="125" t="e">
        <f>ROUND(
 ((IF(OR(R2240="",R2240&lt;=0),20,R2240)/20)
  *(L2240/15))
 /(IFERROR(IF(H2240&gt;0,H2240,15),15)/15)
 *100,0)</f>
        <v>#REF!</v>
      </c>
      <c r="P2240" s="125" t="e">
        <f>ROUND(((R2240/20)*(L2240/15)*(S2240/15)*(1+W2240/200))/(H2240/15)*100,0)</f>
        <v>#REF!</v>
      </c>
      <c r="Q2240" s="147" t="e">
        <f>T20D35746[[#This Row],[スコア⑤]]/T20D35746[[#This Row],[スコア③]]</f>
        <v>#REF!</v>
      </c>
      <c r="R2240" s="76" t="e">
        <f>#REF!+#REF!</f>
        <v>#REF!</v>
      </c>
      <c r="W2240" s="109" t="e">
        <f>(T20D35746[[#This Row],[現金及び預金（億）]]-T20D35746[[#This Row],[負債（億）]])/T20D35746[[#This Row],[総資産]]*100</f>
        <v>#DIV/0!</v>
      </c>
    </row>
    <row r="2241" spans="3:23" x14ac:dyDescent="0.25">
      <c r="C2241" s="71" t="str">
        <f>IFERROR(_xll.RssMarket($A2241,"市場部名称"),"")</f>
        <v/>
      </c>
      <c r="D2241" s="55"/>
      <c r="E2241" s="55" t="str">
        <f>IFERROR(_xll.RssMarket($A2241,"前日比"),"")</f>
        <v/>
      </c>
      <c r="F2241" s="75" t="str">
        <f>IFERROR(_xll.RssMarket($A2241,"時価総額"),"")</f>
        <v/>
      </c>
      <c r="G2241" s="75" t="e">
        <f>T20D35746[[#This Row],[時価総額]]/T20D35746[[#This Row],[現在値]]</f>
        <v>#VALUE!</v>
      </c>
      <c r="H2241" s="20"/>
      <c r="I2241" s="38"/>
      <c r="J2241" s="20"/>
      <c r="K2241" s="33"/>
      <c r="N2241" s="89"/>
      <c r="O2241" s="125" t="e">
        <f>ROUND(
 ((IF(OR(R2241="",R2241&lt;=0),20,R2241)/20)
  *(L2241/15))
 /(IFERROR(IF(H2241&gt;0,H2241,15),15)/15)
 *100,0)</f>
        <v>#REF!</v>
      </c>
      <c r="P2241" s="125" t="e">
        <f>ROUND(((R2241/20)*(L2241/15)*(S2241/15)*(1+W2241/200))/(H2241/15)*100,0)</f>
        <v>#REF!</v>
      </c>
      <c r="Q2241" s="147" t="e">
        <f>T20D35746[[#This Row],[スコア⑤]]/T20D35746[[#This Row],[スコア③]]</f>
        <v>#REF!</v>
      </c>
      <c r="R2241" s="76" t="e">
        <f>#REF!+#REF!</f>
        <v>#REF!</v>
      </c>
      <c r="W2241" s="109" t="e">
        <f>(T20D35746[[#This Row],[現金及び預金（億）]]-T20D35746[[#This Row],[負債（億）]])/T20D35746[[#This Row],[総資産]]*100</f>
        <v>#DIV/0!</v>
      </c>
    </row>
    <row r="2242" spans="3:23" x14ac:dyDescent="0.25">
      <c r="C2242" s="71" t="str">
        <f>IFERROR(_xll.RssMarket($A2242,"市場部名称"),"")</f>
        <v/>
      </c>
      <c r="D2242" s="55"/>
      <c r="E2242" s="55" t="str">
        <f>IFERROR(_xll.RssMarket($A2242,"前日比"),"")</f>
        <v/>
      </c>
      <c r="F2242" s="75" t="str">
        <f>IFERROR(_xll.RssMarket($A2242,"時価総額"),"")</f>
        <v/>
      </c>
      <c r="G2242" s="75" t="e">
        <f>T20D35746[[#This Row],[時価総額]]/T20D35746[[#This Row],[現在値]]</f>
        <v>#VALUE!</v>
      </c>
      <c r="H2242" s="20"/>
      <c r="I2242" s="38"/>
      <c r="J2242" s="20"/>
      <c r="K2242" s="33"/>
      <c r="N2242" s="89"/>
      <c r="O2242" s="125" t="e">
        <f>ROUND(
 ((IF(OR(R2242="",R2242&lt;=0),20,R2242)/20)
  *(L2242/15))
 /(IFERROR(IF(H2242&gt;0,H2242,15),15)/15)
 *100,0)</f>
        <v>#REF!</v>
      </c>
      <c r="P2242" s="125" t="e">
        <f>ROUND(((R2242/20)*(L2242/15)*(S2242/15)*(1+W2242/200))/(H2242/15)*100,0)</f>
        <v>#REF!</v>
      </c>
      <c r="Q2242" s="147" t="e">
        <f>T20D35746[[#This Row],[スコア⑤]]/T20D35746[[#This Row],[スコア③]]</f>
        <v>#REF!</v>
      </c>
      <c r="R2242" s="76" t="e">
        <f>#REF!+#REF!</f>
        <v>#REF!</v>
      </c>
      <c r="W2242" s="109" t="e">
        <f>(T20D35746[[#This Row],[現金及び預金（億）]]-T20D35746[[#This Row],[負債（億）]])/T20D35746[[#This Row],[総資産]]*100</f>
        <v>#DIV/0!</v>
      </c>
    </row>
    <row r="2243" spans="3:23" x14ac:dyDescent="0.25">
      <c r="C2243" s="71" t="str">
        <f>IFERROR(_xll.RssMarket($A2243,"市場部名称"),"")</f>
        <v/>
      </c>
      <c r="D2243" s="55"/>
      <c r="E2243" s="55" t="str">
        <f>IFERROR(_xll.RssMarket($A2243,"前日比"),"")</f>
        <v/>
      </c>
      <c r="F2243" s="75" t="str">
        <f>IFERROR(_xll.RssMarket($A2243,"時価総額"),"")</f>
        <v/>
      </c>
      <c r="G2243" s="75" t="e">
        <f>T20D35746[[#This Row],[時価総額]]/T20D35746[[#This Row],[現在値]]</f>
        <v>#VALUE!</v>
      </c>
      <c r="H2243" s="20"/>
      <c r="I2243" s="38"/>
      <c r="J2243" s="20"/>
      <c r="K2243" s="33"/>
      <c r="N2243" s="89"/>
      <c r="O2243" s="125" t="e">
        <f>ROUND(
 ((IF(OR(R2243="",R2243&lt;=0),20,R2243)/20)
  *(L2243/15))
 /(IFERROR(IF(H2243&gt;0,H2243,15),15)/15)
 *100,0)</f>
        <v>#REF!</v>
      </c>
      <c r="P2243" s="125" t="e">
        <f>ROUND(((R2243/20)*(L2243/15)*(S2243/15)*(1+W2243/200))/(H2243/15)*100,0)</f>
        <v>#REF!</v>
      </c>
      <c r="Q2243" s="147" t="e">
        <f>T20D35746[[#This Row],[スコア⑤]]/T20D35746[[#This Row],[スコア③]]</f>
        <v>#REF!</v>
      </c>
      <c r="R2243" s="76" t="e">
        <f>#REF!+#REF!</f>
        <v>#REF!</v>
      </c>
      <c r="W2243" s="109" t="e">
        <f>(T20D35746[[#This Row],[現金及び預金（億）]]-T20D35746[[#This Row],[負債（億）]])/T20D35746[[#This Row],[総資産]]*100</f>
        <v>#DIV/0!</v>
      </c>
    </row>
    <row r="2244" spans="3:23" x14ac:dyDescent="0.25">
      <c r="C2244" s="71" t="str">
        <f>IFERROR(_xll.RssMarket($A2244,"市場部名称"),"")</f>
        <v/>
      </c>
      <c r="D2244" s="55"/>
      <c r="E2244" s="55" t="str">
        <f>IFERROR(_xll.RssMarket($A2244,"前日比"),"")</f>
        <v/>
      </c>
      <c r="F2244" s="75" t="str">
        <f>IFERROR(_xll.RssMarket($A2244,"時価総額"),"")</f>
        <v/>
      </c>
      <c r="G2244" s="75" t="e">
        <f>T20D35746[[#This Row],[時価総額]]/T20D35746[[#This Row],[現在値]]</f>
        <v>#VALUE!</v>
      </c>
      <c r="H2244" s="20"/>
      <c r="I2244" s="38"/>
      <c r="J2244" s="20"/>
      <c r="K2244" s="33"/>
      <c r="N2244" s="89"/>
      <c r="O2244" s="125" t="e">
        <f>ROUND(
 ((IF(OR(R2244="",R2244&lt;=0),20,R2244)/20)
  *(L2244/15))
 /(IFERROR(IF(H2244&gt;0,H2244,15),15)/15)
 *100,0)</f>
        <v>#REF!</v>
      </c>
      <c r="P2244" s="125" t="e">
        <f>ROUND(((R2244/20)*(L2244/15)*(S2244/15)*(1+W2244/200))/(H2244/15)*100,0)</f>
        <v>#REF!</v>
      </c>
      <c r="Q2244" s="147" t="e">
        <f>T20D35746[[#This Row],[スコア⑤]]/T20D35746[[#This Row],[スコア③]]</f>
        <v>#REF!</v>
      </c>
      <c r="R2244" s="76" t="e">
        <f>#REF!+#REF!</f>
        <v>#REF!</v>
      </c>
      <c r="W2244" s="109" t="e">
        <f>(T20D35746[[#This Row],[現金及び預金（億）]]-T20D35746[[#This Row],[負債（億）]])/T20D35746[[#This Row],[総資産]]*100</f>
        <v>#DIV/0!</v>
      </c>
    </row>
    <row r="2245" spans="3:23" x14ac:dyDescent="0.25">
      <c r="C2245" s="71" t="str">
        <f>IFERROR(_xll.RssMarket($A2245,"市場部名称"),"")</f>
        <v/>
      </c>
      <c r="D2245" s="55"/>
      <c r="E2245" s="55" t="str">
        <f>IFERROR(_xll.RssMarket($A2245,"前日比"),"")</f>
        <v/>
      </c>
      <c r="F2245" s="75" t="str">
        <f>IFERROR(_xll.RssMarket($A2245,"時価総額"),"")</f>
        <v/>
      </c>
      <c r="G2245" s="75" t="e">
        <f>T20D35746[[#This Row],[時価総額]]/T20D35746[[#This Row],[現在値]]</f>
        <v>#VALUE!</v>
      </c>
      <c r="H2245" s="20"/>
      <c r="I2245" s="38"/>
      <c r="J2245" s="20"/>
      <c r="K2245" s="33"/>
      <c r="N2245" s="89"/>
      <c r="O2245" s="125" t="e">
        <f>ROUND(
 ((IF(OR(R2245="",R2245&lt;=0),20,R2245)/20)
  *(L2245/15))
 /(IFERROR(IF(H2245&gt;0,H2245,15),15)/15)
 *100,0)</f>
        <v>#REF!</v>
      </c>
      <c r="P2245" s="125" t="e">
        <f>ROUND(((R2245/20)*(L2245/15)*(S2245/15)*(1+W2245/200))/(H2245/15)*100,0)</f>
        <v>#REF!</v>
      </c>
      <c r="Q2245" s="147" t="e">
        <f>T20D35746[[#This Row],[スコア⑤]]/T20D35746[[#This Row],[スコア③]]</f>
        <v>#REF!</v>
      </c>
      <c r="R2245" s="76" t="e">
        <f>#REF!+#REF!</f>
        <v>#REF!</v>
      </c>
      <c r="W2245" s="109" t="e">
        <f>(T20D35746[[#This Row],[現金及び預金（億）]]-T20D35746[[#This Row],[負債（億）]])/T20D35746[[#This Row],[総資産]]*100</f>
        <v>#DIV/0!</v>
      </c>
    </row>
    <row r="2246" spans="3:23" x14ac:dyDescent="0.25">
      <c r="C2246" s="71" t="str">
        <f>IFERROR(_xll.RssMarket($A2246,"市場部名称"),"")</f>
        <v/>
      </c>
      <c r="D2246" s="55"/>
      <c r="E2246" s="55" t="str">
        <f>IFERROR(_xll.RssMarket($A2246,"前日比"),"")</f>
        <v/>
      </c>
      <c r="F2246" s="75" t="str">
        <f>IFERROR(_xll.RssMarket($A2246,"時価総額"),"")</f>
        <v/>
      </c>
      <c r="G2246" s="75" t="e">
        <f>T20D35746[[#This Row],[時価総額]]/T20D35746[[#This Row],[現在値]]</f>
        <v>#VALUE!</v>
      </c>
      <c r="H2246" s="20"/>
      <c r="I2246" s="38"/>
      <c r="J2246" s="20"/>
      <c r="K2246" s="33"/>
      <c r="N2246" s="89"/>
      <c r="O2246" s="125" t="e">
        <f>ROUND(
 ((IF(OR(R2246="",R2246&lt;=0),20,R2246)/20)
  *(L2246/15))
 /(IFERROR(IF(H2246&gt;0,H2246,15),15)/15)
 *100,0)</f>
        <v>#REF!</v>
      </c>
      <c r="P2246" s="125" t="e">
        <f>ROUND(((R2246/20)*(L2246/15)*(S2246/15)*(1+W2246/200))/(H2246/15)*100,0)</f>
        <v>#REF!</v>
      </c>
      <c r="Q2246" s="147" t="e">
        <f>T20D35746[[#This Row],[スコア⑤]]/T20D35746[[#This Row],[スコア③]]</f>
        <v>#REF!</v>
      </c>
      <c r="R2246" s="76" t="e">
        <f>#REF!+#REF!</f>
        <v>#REF!</v>
      </c>
      <c r="W2246" s="109" t="e">
        <f>(T20D35746[[#This Row],[現金及び預金（億）]]-T20D35746[[#This Row],[負債（億）]])/T20D35746[[#This Row],[総資産]]*100</f>
        <v>#DIV/0!</v>
      </c>
    </row>
    <row r="2247" spans="3:23" x14ac:dyDescent="0.25">
      <c r="C2247" s="71" t="str">
        <f>IFERROR(_xll.RssMarket($A2247,"市場部名称"),"")</f>
        <v/>
      </c>
      <c r="D2247" s="55"/>
      <c r="E2247" s="55" t="str">
        <f>IFERROR(_xll.RssMarket($A2247,"前日比"),"")</f>
        <v/>
      </c>
      <c r="F2247" s="75" t="str">
        <f>IFERROR(_xll.RssMarket($A2247,"時価総額"),"")</f>
        <v/>
      </c>
      <c r="G2247" s="75" t="e">
        <f>T20D35746[[#This Row],[時価総額]]/T20D35746[[#This Row],[現在値]]</f>
        <v>#VALUE!</v>
      </c>
      <c r="H2247" s="20"/>
      <c r="I2247" s="38"/>
      <c r="J2247" s="20"/>
      <c r="K2247" s="33"/>
      <c r="N2247" s="89"/>
      <c r="O2247" s="125" t="e">
        <f>ROUND(
 ((IF(OR(R2247="",R2247&lt;=0),20,R2247)/20)
  *(L2247/15))
 /(IFERROR(IF(H2247&gt;0,H2247,15),15)/15)
 *100,0)</f>
        <v>#REF!</v>
      </c>
      <c r="P2247" s="125" t="e">
        <f>ROUND(((R2247/20)*(L2247/15)*(S2247/15)*(1+W2247/200))/(H2247/15)*100,0)</f>
        <v>#REF!</v>
      </c>
      <c r="Q2247" s="147" t="e">
        <f>T20D35746[[#This Row],[スコア⑤]]/T20D35746[[#This Row],[スコア③]]</f>
        <v>#REF!</v>
      </c>
      <c r="R2247" s="76" t="e">
        <f>#REF!+#REF!</f>
        <v>#REF!</v>
      </c>
      <c r="W2247" s="109" t="e">
        <f>(T20D35746[[#This Row],[現金及び預金（億）]]-T20D35746[[#This Row],[負債（億）]])/T20D35746[[#This Row],[総資産]]*100</f>
        <v>#DIV/0!</v>
      </c>
    </row>
    <row r="2248" spans="3:23" x14ac:dyDescent="0.25">
      <c r="C2248" s="71" t="str">
        <f>IFERROR(_xll.RssMarket($A2248,"市場部名称"),"")</f>
        <v/>
      </c>
      <c r="D2248" s="55"/>
      <c r="E2248" s="55" t="str">
        <f>IFERROR(_xll.RssMarket($A2248,"前日比"),"")</f>
        <v/>
      </c>
      <c r="F2248" s="75" t="str">
        <f>IFERROR(_xll.RssMarket($A2248,"時価総額"),"")</f>
        <v/>
      </c>
      <c r="G2248" s="75" t="e">
        <f>T20D35746[[#This Row],[時価総額]]/T20D35746[[#This Row],[現在値]]</f>
        <v>#VALUE!</v>
      </c>
      <c r="H2248" s="20"/>
      <c r="I2248" s="38"/>
      <c r="J2248" s="20"/>
      <c r="K2248" s="33"/>
      <c r="N2248" s="89"/>
      <c r="O2248" s="125" t="e">
        <f>ROUND(
 ((IF(OR(R2248="",R2248&lt;=0),20,R2248)/20)
  *(L2248/15))
 /(IFERROR(IF(H2248&gt;0,H2248,15),15)/15)
 *100,0)</f>
        <v>#REF!</v>
      </c>
      <c r="P2248" s="125" t="e">
        <f>ROUND(((R2248/20)*(L2248/15)*(S2248/15)*(1+W2248/200))/(H2248/15)*100,0)</f>
        <v>#REF!</v>
      </c>
      <c r="Q2248" s="147" t="e">
        <f>T20D35746[[#This Row],[スコア⑤]]/T20D35746[[#This Row],[スコア③]]</f>
        <v>#REF!</v>
      </c>
      <c r="R2248" s="76" t="e">
        <f>#REF!+#REF!</f>
        <v>#REF!</v>
      </c>
      <c r="W2248" s="109" t="e">
        <f>(T20D35746[[#This Row],[現金及び預金（億）]]-T20D35746[[#This Row],[負債（億）]])/T20D35746[[#This Row],[総資産]]*100</f>
        <v>#DIV/0!</v>
      </c>
    </row>
    <row r="2249" spans="3:23" x14ac:dyDescent="0.25">
      <c r="C2249" s="71" t="str">
        <f>IFERROR(_xll.RssMarket($A2249,"市場部名称"),"")</f>
        <v/>
      </c>
      <c r="D2249" s="55"/>
      <c r="E2249" s="55" t="str">
        <f>IFERROR(_xll.RssMarket($A2249,"前日比"),"")</f>
        <v/>
      </c>
      <c r="F2249" s="75" t="str">
        <f>IFERROR(_xll.RssMarket($A2249,"時価総額"),"")</f>
        <v/>
      </c>
      <c r="G2249" s="75" t="e">
        <f>T20D35746[[#This Row],[時価総額]]/T20D35746[[#This Row],[現在値]]</f>
        <v>#VALUE!</v>
      </c>
      <c r="H2249" s="20"/>
      <c r="I2249" s="38"/>
      <c r="J2249" s="20"/>
      <c r="K2249" s="33"/>
      <c r="N2249" s="89"/>
      <c r="O2249" s="125" t="e">
        <f>ROUND(
 ((IF(OR(R2249="",R2249&lt;=0),20,R2249)/20)
  *(L2249/15))
 /(IFERROR(IF(H2249&gt;0,H2249,15),15)/15)
 *100,0)</f>
        <v>#REF!</v>
      </c>
      <c r="P2249" s="125" t="e">
        <f>ROUND(((R2249/20)*(L2249/15)*(S2249/15)*(1+W2249/200))/(H2249/15)*100,0)</f>
        <v>#REF!</v>
      </c>
      <c r="Q2249" s="147" t="e">
        <f>T20D35746[[#This Row],[スコア⑤]]/T20D35746[[#This Row],[スコア③]]</f>
        <v>#REF!</v>
      </c>
      <c r="R2249" s="76" t="e">
        <f>#REF!+#REF!</f>
        <v>#REF!</v>
      </c>
      <c r="W2249" s="109" t="e">
        <f>(T20D35746[[#This Row],[現金及び預金（億）]]-T20D35746[[#This Row],[負債（億）]])/T20D35746[[#This Row],[総資産]]*100</f>
        <v>#DIV/0!</v>
      </c>
    </row>
    <row r="2250" spans="3:23" x14ac:dyDescent="0.25">
      <c r="C2250" s="71" t="str">
        <f>IFERROR(_xll.RssMarket($A2250,"市場部名称"),"")</f>
        <v/>
      </c>
      <c r="D2250" s="55"/>
      <c r="E2250" s="55" t="str">
        <f>IFERROR(_xll.RssMarket($A2250,"前日比"),"")</f>
        <v/>
      </c>
      <c r="F2250" s="75" t="str">
        <f>IFERROR(_xll.RssMarket($A2250,"時価総額"),"")</f>
        <v/>
      </c>
      <c r="G2250" s="75" t="e">
        <f>T20D35746[[#This Row],[時価総額]]/T20D35746[[#This Row],[現在値]]</f>
        <v>#VALUE!</v>
      </c>
      <c r="H2250" s="20"/>
      <c r="I2250" s="38"/>
      <c r="J2250" s="20"/>
      <c r="K2250" s="33"/>
      <c r="N2250" s="89"/>
      <c r="O2250" s="125" t="e">
        <f>ROUND(
 ((IF(OR(R2250="",R2250&lt;=0),20,R2250)/20)
  *(L2250/15))
 /(IFERROR(IF(H2250&gt;0,H2250,15),15)/15)
 *100,0)</f>
        <v>#REF!</v>
      </c>
      <c r="P2250" s="125" t="e">
        <f>ROUND(((R2250/20)*(L2250/15)*(S2250/15)*(1+W2250/200))/(H2250/15)*100,0)</f>
        <v>#REF!</v>
      </c>
      <c r="Q2250" s="147" t="e">
        <f>T20D35746[[#This Row],[スコア⑤]]/T20D35746[[#This Row],[スコア③]]</f>
        <v>#REF!</v>
      </c>
      <c r="R2250" s="76" t="e">
        <f>#REF!+#REF!</f>
        <v>#REF!</v>
      </c>
      <c r="W2250" s="109" t="e">
        <f>(T20D35746[[#This Row],[現金及び預金（億）]]-T20D35746[[#This Row],[負債（億）]])/T20D35746[[#This Row],[総資産]]*100</f>
        <v>#DIV/0!</v>
      </c>
    </row>
    <row r="2251" spans="3:23" x14ac:dyDescent="0.25">
      <c r="C2251" s="71" t="str">
        <f>IFERROR(_xll.RssMarket($A2251,"市場部名称"),"")</f>
        <v/>
      </c>
      <c r="D2251" s="55"/>
      <c r="E2251" s="55" t="str">
        <f>IFERROR(_xll.RssMarket($A2251,"前日比"),"")</f>
        <v/>
      </c>
      <c r="F2251" s="75" t="str">
        <f>IFERROR(_xll.RssMarket($A2251,"時価総額"),"")</f>
        <v/>
      </c>
      <c r="G2251" s="75" t="e">
        <f>T20D35746[[#This Row],[時価総額]]/T20D35746[[#This Row],[現在値]]</f>
        <v>#VALUE!</v>
      </c>
      <c r="H2251" s="20"/>
      <c r="I2251" s="38"/>
      <c r="J2251" s="20"/>
      <c r="K2251" s="33"/>
      <c r="N2251" s="89"/>
      <c r="O2251" s="125" t="e">
        <f>ROUND(
 ((IF(OR(R2251="",R2251&lt;=0),20,R2251)/20)
  *(L2251/15))
 /(IFERROR(IF(H2251&gt;0,H2251,15),15)/15)
 *100,0)</f>
        <v>#REF!</v>
      </c>
      <c r="P2251" s="125" t="e">
        <f>ROUND(((R2251/20)*(L2251/15)*(S2251/15)*(1+W2251/200))/(H2251/15)*100,0)</f>
        <v>#REF!</v>
      </c>
      <c r="Q2251" s="147" t="e">
        <f>T20D35746[[#This Row],[スコア⑤]]/T20D35746[[#This Row],[スコア③]]</f>
        <v>#REF!</v>
      </c>
      <c r="R2251" s="76" t="e">
        <f>#REF!+#REF!</f>
        <v>#REF!</v>
      </c>
      <c r="W2251" s="109" t="e">
        <f>(T20D35746[[#This Row],[現金及び預金（億）]]-T20D35746[[#This Row],[負債（億）]])/T20D35746[[#This Row],[総資産]]*100</f>
        <v>#DIV/0!</v>
      </c>
    </row>
    <row r="2252" spans="3:23" x14ac:dyDescent="0.25">
      <c r="C2252" s="71" t="str">
        <f>IFERROR(_xll.RssMarket($A2252,"市場部名称"),"")</f>
        <v/>
      </c>
      <c r="D2252" s="55"/>
      <c r="E2252" s="55" t="str">
        <f>IFERROR(_xll.RssMarket($A2252,"前日比"),"")</f>
        <v/>
      </c>
      <c r="F2252" s="75" t="str">
        <f>IFERROR(_xll.RssMarket($A2252,"時価総額"),"")</f>
        <v/>
      </c>
      <c r="G2252" s="75" t="e">
        <f>T20D35746[[#This Row],[時価総額]]/T20D35746[[#This Row],[現在値]]</f>
        <v>#VALUE!</v>
      </c>
      <c r="H2252" s="20"/>
      <c r="I2252" s="38"/>
      <c r="J2252" s="20"/>
      <c r="K2252" s="33"/>
      <c r="N2252" s="89"/>
      <c r="O2252" s="125" t="e">
        <f>ROUND(
 ((IF(OR(R2252="",R2252&lt;=0),20,R2252)/20)
  *(L2252/15))
 /(IFERROR(IF(H2252&gt;0,H2252,15),15)/15)
 *100,0)</f>
        <v>#REF!</v>
      </c>
      <c r="P2252" s="125" t="e">
        <f>ROUND(((R2252/20)*(L2252/15)*(S2252/15)*(1+W2252/200))/(H2252/15)*100,0)</f>
        <v>#REF!</v>
      </c>
      <c r="Q2252" s="147" t="e">
        <f>T20D35746[[#This Row],[スコア⑤]]/T20D35746[[#This Row],[スコア③]]</f>
        <v>#REF!</v>
      </c>
      <c r="R2252" s="76" t="e">
        <f>#REF!+#REF!</f>
        <v>#REF!</v>
      </c>
      <c r="W2252" s="109" t="e">
        <f>(T20D35746[[#This Row],[現金及び預金（億）]]-T20D35746[[#This Row],[負債（億）]])/T20D35746[[#This Row],[総資産]]*100</f>
        <v>#DIV/0!</v>
      </c>
    </row>
    <row r="2253" spans="3:23" x14ac:dyDescent="0.25">
      <c r="C2253" s="71" t="str">
        <f>IFERROR(_xll.RssMarket($A2253,"市場部名称"),"")</f>
        <v/>
      </c>
      <c r="D2253" s="55"/>
      <c r="E2253" s="55" t="str">
        <f>IFERROR(_xll.RssMarket($A2253,"前日比"),"")</f>
        <v/>
      </c>
      <c r="F2253" s="75" t="str">
        <f>IFERROR(_xll.RssMarket($A2253,"時価総額"),"")</f>
        <v/>
      </c>
      <c r="G2253" s="75" t="e">
        <f>T20D35746[[#This Row],[時価総額]]/T20D35746[[#This Row],[現在値]]</f>
        <v>#VALUE!</v>
      </c>
      <c r="H2253" s="20"/>
      <c r="I2253" s="38"/>
      <c r="J2253" s="20"/>
      <c r="K2253" s="33"/>
      <c r="N2253" s="89"/>
      <c r="O2253" s="125" t="e">
        <f>ROUND(
 ((IF(OR(R2253="",R2253&lt;=0),20,R2253)/20)
  *(L2253/15))
 /(IFERROR(IF(H2253&gt;0,H2253,15),15)/15)
 *100,0)</f>
        <v>#REF!</v>
      </c>
      <c r="P2253" s="125" t="e">
        <f>ROUND(((R2253/20)*(L2253/15)*(S2253/15)*(1+W2253/200))/(H2253/15)*100,0)</f>
        <v>#REF!</v>
      </c>
      <c r="Q2253" s="147" t="e">
        <f>T20D35746[[#This Row],[スコア⑤]]/T20D35746[[#This Row],[スコア③]]</f>
        <v>#REF!</v>
      </c>
      <c r="R2253" s="76" t="e">
        <f>#REF!+#REF!</f>
        <v>#REF!</v>
      </c>
      <c r="W2253" s="109" t="e">
        <f>(T20D35746[[#This Row],[現金及び預金（億）]]-T20D35746[[#This Row],[負債（億）]])/T20D35746[[#This Row],[総資産]]*100</f>
        <v>#DIV/0!</v>
      </c>
    </row>
    <row r="2254" spans="3:23" x14ac:dyDescent="0.25">
      <c r="C2254" s="71" t="str">
        <f>IFERROR(_xll.RssMarket($A2254,"市場部名称"),"")</f>
        <v/>
      </c>
      <c r="D2254" s="55"/>
      <c r="E2254" s="55" t="str">
        <f>IFERROR(_xll.RssMarket($A2254,"前日比"),"")</f>
        <v/>
      </c>
      <c r="F2254" s="75" t="str">
        <f>IFERROR(_xll.RssMarket($A2254,"時価総額"),"")</f>
        <v/>
      </c>
      <c r="G2254" s="75" t="e">
        <f>T20D35746[[#This Row],[時価総額]]/T20D35746[[#This Row],[現在値]]</f>
        <v>#VALUE!</v>
      </c>
      <c r="H2254" s="20"/>
      <c r="I2254" s="38"/>
      <c r="J2254" s="20"/>
      <c r="K2254" s="33"/>
      <c r="N2254" s="89"/>
      <c r="O2254" s="125" t="e">
        <f>ROUND(
 ((IF(OR(R2254="",R2254&lt;=0),20,R2254)/20)
  *(L2254/15))
 /(IFERROR(IF(H2254&gt;0,H2254,15),15)/15)
 *100,0)</f>
        <v>#REF!</v>
      </c>
      <c r="P2254" s="125" t="e">
        <f>ROUND(((R2254/20)*(L2254/15)*(S2254/15)*(1+W2254/200))/(H2254/15)*100,0)</f>
        <v>#REF!</v>
      </c>
      <c r="Q2254" s="147" t="e">
        <f>T20D35746[[#This Row],[スコア⑤]]/T20D35746[[#This Row],[スコア③]]</f>
        <v>#REF!</v>
      </c>
      <c r="R2254" s="76" t="e">
        <f>#REF!+#REF!</f>
        <v>#REF!</v>
      </c>
      <c r="W2254" s="109" t="e">
        <f>(T20D35746[[#This Row],[現金及び預金（億）]]-T20D35746[[#This Row],[負債（億）]])/T20D35746[[#This Row],[総資産]]*100</f>
        <v>#DIV/0!</v>
      </c>
    </row>
    <row r="2255" spans="3:23" x14ac:dyDescent="0.25">
      <c r="C2255" s="71" t="str">
        <f>IFERROR(_xll.RssMarket($A2255,"市場部名称"),"")</f>
        <v/>
      </c>
      <c r="D2255" s="55"/>
      <c r="E2255" s="55" t="str">
        <f>IFERROR(_xll.RssMarket($A2255,"前日比"),"")</f>
        <v/>
      </c>
      <c r="F2255" s="75" t="str">
        <f>IFERROR(_xll.RssMarket($A2255,"時価総額"),"")</f>
        <v/>
      </c>
      <c r="G2255" s="75" t="e">
        <f>T20D35746[[#This Row],[時価総額]]/T20D35746[[#This Row],[現在値]]</f>
        <v>#VALUE!</v>
      </c>
      <c r="H2255" s="20"/>
      <c r="I2255" s="38"/>
      <c r="J2255" s="20"/>
      <c r="K2255" s="33"/>
      <c r="N2255" s="89"/>
      <c r="O2255" s="125" t="e">
        <f>ROUND(
 ((IF(OR(R2255="",R2255&lt;=0),20,R2255)/20)
  *(L2255/15))
 /(IFERROR(IF(H2255&gt;0,H2255,15),15)/15)
 *100,0)</f>
        <v>#REF!</v>
      </c>
      <c r="P2255" s="125" t="e">
        <f>ROUND(((R2255/20)*(L2255/15)*(S2255/15)*(1+W2255/200))/(H2255/15)*100,0)</f>
        <v>#REF!</v>
      </c>
      <c r="Q2255" s="147" t="e">
        <f>T20D35746[[#This Row],[スコア⑤]]/T20D35746[[#This Row],[スコア③]]</f>
        <v>#REF!</v>
      </c>
      <c r="R2255" s="76" t="e">
        <f>#REF!+#REF!</f>
        <v>#REF!</v>
      </c>
      <c r="W2255" s="109" t="e">
        <f>(T20D35746[[#This Row],[現金及び預金（億）]]-T20D35746[[#This Row],[負債（億）]])/T20D35746[[#This Row],[総資産]]*100</f>
        <v>#DIV/0!</v>
      </c>
    </row>
    <row r="2256" spans="3:23" x14ac:dyDescent="0.25">
      <c r="C2256" s="71" t="str">
        <f>IFERROR(_xll.RssMarket($A2256,"市場部名称"),"")</f>
        <v/>
      </c>
      <c r="D2256" s="55"/>
      <c r="E2256" s="55" t="str">
        <f>IFERROR(_xll.RssMarket($A2256,"前日比"),"")</f>
        <v/>
      </c>
      <c r="F2256" s="75" t="str">
        <f>IFERROR(_xll.RssMarket($A2256,"時価総額"),"")</f>
        <v/>
      </c>
      <c r="G2256" s="75" t="e">
        <f>T20D35746[[#This Row],[時価総額]]/T20D35746[[#This Row],[現在値]]</f>
        <v>#VALUE!</v>
      </c>
      <c r="H2256" s="20"/>
      <c r="I2256" s="38"/>
      <c r="J2256" s="20"/>
      <c r="K2256" s="33"/>
      <c r="N2256" s="89"/>
      <c r="O2256" s="125" t="e">
        <f>ROUND(
 ((IF(OR(R2256="",R2256&lt;=0),20,R2256)/20)
  *(L2256/15))
 /(IFERROR(IF(H2256&gt;0,H2256,15),15)/15)
 *100,0)</f>
        <v>#REF!</v>
      </c>
      <c r="P2256" s="125" t="e">
        <f>ROUND(((R2256/20)*(L2256/15)*(S2256/15)*(1+W2256/200))/(H2256/15)*100,0)</f>
        <v>#REF!</v>
      </c>
      <c r="Q2256" s="147" t="e">
        <f>T20D35746[[#This Row],[スコア⑤]]/T20D35746[[#This Row],[スコア③]]</f>
        <v>#REF!</v>
      </c>
      <c r="R2256" s="76" t="e">
        <f>#REF!+#REF!</f>
        <v>#REF!</v>
      </c>
      <c r="W2256" s="109" t="e">
        <f>(T20D35746[[#This Row],[現金及び預金（億）]]-T20D35746[[#This Row],[負債（億）]])/T20D35746[[#This Row],[総資産]]*100</f>
        <v>#DIV/0!</v>
      </c>
    </row>
    <row r="2257" spans="3:23" x14ac:dyDescent="0.25">
      <c r="C2257" s="71" t="str">
        <f>IFERROR(_xll.RssMarket($A2257,"市場部名称"),"")</f>
        <v/>
      </c>
      <c r="D2257" s="55"/>
      <c r="E2257" s="55" t="str">
        <f>IFERROR(_xll.RssMarket($A2257,"前日比"),"")</f>
        <v/>
      </c>
      <c r="F2257" s="75" t="str">
        <f>IFERROR(_xll.RssMarket($A2257,"時価総額"),"")</f>
        <v/>
      </c>
      <c r="G2257" s="75" t="e">
        <f>T20D35746[[#This Row],[時価総額]]/T20D35746[[#This Row],[現在値]]</f>
        <v>#VALUE!</v>
      </c>
      <c r="H2257" s="20"/>
      <c r="I2257" s="38"/>
      <c r="J2257" s="20"/>
      <c r="K2257" s="33"/>
      <c r="N2257" s="89"/>
      <c r="O2257" s="125" t="e">
        <f>ROUND(
 ((IF(OR(R2257="",R2257&lt;=0),20,R2257)/20)
  *(L2257/15))
 /(IFERROR(IF(H2257&gt;0,H2257,15),15)/15)
 *100,0)</f>
        <v>#REF!</v>
      </c>
      <c r="P2257" s="125" t="e">
        <f>ROUND(((R2257/20)*(L2257/15)*(S2257/15)*(1+W2257/200))/(H2257/15)*100,0)</f>
        <v>#REF!</v>
      </c>
      <c r="Q2257" s="147" t="e">
        <f>T20D35746[[#This Row],[スコア⑤]]/T20D35746[[#This Row],[スコア③]]</f>
        <v>#REF!</v>
      </c>
      <c r="R2257" s="76" t="e">
        <f>#REF!+#REF!</f>
        <v>#REF!</v>
      </c>
      <c r="W2257" s="109" t="e">
        <f>(T20D35746[[#This Row],[現金及び預金（億）]]-T20D35746[[#This Row],[負債（億）]])/T20D35746[[#This Row],[総資産]]*100</f>
        <v>#DIV/0!</v>
      </c>
    </row>
    <row r="2258" spans="3:23" x14ac:dyDescent="0.25">
      <c r="C2258" s="71" t="str">
        <f>IFERROR(_xll.RssMarket($A2258,"市場部名称"),"")</f>
        <v/>
      </c>
      <c r="D2258" s="55"/>
      <c r="E2258" s="55" t="str">
        <f>IFERROR(_xll.RssMarket($A2258,"前日比"),"")</f>
        <v/>
      </c>
      <c r="F2258" s="75" t="str">
        <f>IFERROR(_xll.RssMarket($A2258,"時価総額"),"")</f>
        <v/>
      </c>
      <c r="G2258" s="75" t="e">
        <f>T20D35746[[#This Row],[時価総額]]/T20D35746[[#This Row],[現在値]]</f>
        <v>#VALUE!</v>
      </c>
      <c r="H2258" s="20"/>
      <c r="I2258" s="38"/>
      <c r="J2258" s="20"/>
      <c r="K2258" s="33"/>
      <c r="N2258" s="89"/>
      <c r="O2258" s="125" t="e">
        <f>ROUND(
 ((IF(OR(R2258="",R2258&lt;=0),20,R2258)/20)
  *(L2258/15))
 /(IFERROR(IF(H2258&gt;0,H2258,15),15)/15)
 *100,0)</f>
        <v>#REF!</v>
      </c>
      <c r="P2258" s="125" t="e">
        <f>ROUND(((R2258/20)*(L2258/15)*(S2258/15)*(1+W2258/200))/(H2258/15)*100,0)</f>
        <v>#REF!</v>
      </c>
      <c r="Q2258" s="147" t="e">
        <f>T20D35746[[#This Row],[スコア⑤]]/T20D35746[[#This Row],[スコア③]]</f>
        <v>#REF!</v>
      </c>
      <c r="R2258" s="76" t="e">
        <f>#REF!+#REF!</f>
        <v>#REF!</v>
      </c>
      <c r="W2258" s="109" t="e">
        <f>(T20D35746[[#This Row],[現金及び預金（億）]]-T20D35746[[#This Row],[負債（億）]])/T20D35746[[#This Row],[総資産]]*100</f>
        <v>#DIV/0!</v>
      </c>
    </row>
    <row r="2259" spans="3:23" x14ac:dyDescent="0.25">
      <c r="C2259" s="71" t="str">
        <f>IFERROR(_xll.RssMarket($A2259,"市場部名称"),"")</f>
        <v/>
      </c>
      <c r="D2259" s="55"/>
      <c r="E2259" s="55" t="str">
        <f>IFERROR(_xll.RssMarket($A2259,"前日比"),"")</f>
        <v/>
      </c>
      <c r="F2259" s="75" t="str">
        <f>IFERROR(_xll.RssMarket($A2259,"時価総額"),"")</f>
        <v/>
      </c>
      <c r="G2259" s="75" t="e">
        <f>T20D35746[[#This Row],[時価総額]]/T20D35746[[#This Row],[現在値]]</f>
        <v>#VALUE!</v>
      </c>
      <c r="H2259" s="20"/>
      <c r="I2259" s="38"/>
      <c r="J2259" s="20"/>
      <c r="K2259" s="33"/>
      <c r="N2259" s="89"/>
      <c r="O2259" s="125" t="e">
        <f>ROUND(
 ((IF(OR(R2259="",R2259&lt;=0),20,R2259)/20)
  *(L2259/15))
 /(IFERROR(IF(H2259&gt;0,H2259,15),15)/15)
 *100,0)</f>
        <v>#REF!</v>
      </c>
      <c r="P2259" s="125" t="e">
        <f>ROUND(((R2259/20)*(L2259/15)*(S2259/15)*(1+W2259/200))/(H2259/15)*100,0)</f>
        <v>#REF!</v>
      </c>
      <c r="Q2259" s="147" t="e">
        <f>T20D35746[[#This Row],[スコア⑤]]/T20D35746[[#This Row],[スコア③]]</f>
        <v>#REF!</v>
      </c>
      <c r="R2259" s="76" t="e">
        <f>#REF!+#REF!</f>
        <v>#REF!</v>
      </c>
      <c r="W2259" s="109" t="e">
        <f>(T20D35746[[#This Row],[現金及び預金（億）]]-T20D35746[[#This Row],[負債（億）]])/T20D35746[[#This Row],[総資産]]*100</f>
        <v>#DIV/0!</v>
      </c>
    </row>
    <row r="2260" spans="3:23" x14ac:dyDescent="0.25">
      <c r="C2260" s="71" t="str">
        <f>IFERROR(_xll.RssMarket($A2260,"市場部名称"),"")</f>
        <v/>
      </c>
      <c r="D2260" s="55"/>
      <c r="E2260" s="55" t="str">
        <f>IFERROR(_xll.RssMarket($A2260,"前日比"),"")</f>
        <v/>
      </c>
      <c r="F2260" s="75" t="str">
        <f>IFERROR(_xll.RssMarket($A2260,"時価総額"),"")</f>
        <v/>
      </c>
      <c r="G2260" s="75" t="e">
        <f>T20D35746[[#This Row],[時価総額]]/T20D35746[[#This Row],[現在値]]</f>
        <v>#VALUE!</v>
      </c>
      <c r="H2260" s="20"/>
      <c r="I2260" s="38"/>
      <c r="J2260" s="20"/>
      <c r="K2260" s="33"/>
      <c r="N2260" s="89"/>
      <c r="O2260" s="125" t="e">
        <f>ROUND(
 ((IF(OR(R2260="",R2260&lt;=0),20,R2260)/20)
  *(L2260/15))
 /(IFERROR(IF(H2260&gt;0,H2260,15),15)/15)
 *100,0)</f>
        <v>#REF!</v>
      </c>
      <c r="P2260" s="125" t="e">
        <f>ROUND(((R2260/20)*(L2260/15)*(S2260/15)*(1+W2260/200))/(H2260/15)*100,0)</f>
        <v>#REF!</v>
      </c>
      <c r="Q2260" s="147" t="e">
        <f>T20D35746[[#This Row],[スコア⑤]]/T20D35746[[#This Row],[スコア③]]</f>
        <v>#REF!</v>
      </c>
      <c r="R2260" s="76" t="e">
        <f>#REF!+#REF!</f>
        <v>#REF!</v>
      </c>
      <c r="W2260" s="109" t="e">
        <f>(T20D35746[[#This Row],[現金及び預金（億）]]-T20D35746[[#This Row],[負債（億）]])/T20D35746[[#This Row],[総資産]]*100</f>
        <v>#DIV/0!</v>
      </c>
    </row>
    <row r="2261" spans="3:23" x14ac:dyDescent="0.25">
      <c r="C2261" s="71" t="str">
        <f>IFERROR(_xll.RssMarket($A2261,"市場部名称"),"")</f>
        <v/>
      </c>
      <c r="D2261" s="55"/>
      <c r="E2261" s="55" t="str">
        <f>IFERROR(_xll.RssMarket($A2261,"前日比"),"")</f>
        <v/>
      </c>
      <c r="F2261" s="75" t="str">
        <f>IFERROR(_xll.RssMarket($A2261,"時価総額"),"")</f>
        <v/>
      </c>
      <c r="G2261" s="75" t="e">
        <f>T20D35746[[#This Row],[時価総額]]/T20D35746[[#This Row],[現在値]]</f>
        <v>#VALUE!</v>
      </c>
      <c r="H2261" s="20"/>
      <c r="I2261" s="38"/>
      <c r="J2261" s="20"/>
      <c r="K2261" s="33"/>
      <c r="N2261" s="89"/>
      <c r="O2261" s="125" t="e">
        <f>ROUND(
 ((IF(OR(R2261="",R2261&lt;=0),20,R2261)/20)
  *(L2261/15))
 /(IFERROR(IF(H2261&gt;0,H2261,15),15)/15)
 *100,0)</f>
        <v>#REF!</v>
      </c>
      <c r="P2261" s="125" t="e">
        <f>ROUND(((R2261/20)*(L2261/15)*(S2261/15)*(1+W2261/200))/(H2261/15)*100,0)</f>
        <v>#REF!</v>
      </c>
      <c r="Q2261" s="147" t="e">
        <f>T20D35746[[#This Row],[スコア⑤]]/T20D35746[[#This Row],[スコア③]]</f>
        <v>#REF!</v>
      </c>
      <c r="R2261" s="76" t="e">
        <f>#REF!+#REF!</f>
        <v>#REF!</v>
      </c>
      <c r="W2261" s="109" t="e">
        <f>(T20D35746[[#This Row],[現金及び預金（億）]]-T20D35746[[#This Row],[負債（億）]])/T20D35746[[#This Row],[総資産]]*100</f>
        <v>#DIV/0!</v>
      </c>
    </row>
    <row r="2262" spans="3:23" x14ac:dyDescent="0.25">
      <c r="C2262" s="71" t="str">
        <f>IFERROR(_xll.RssMarket($A2262,"市場部名称"),"")</f>
        <v/>
      </c>
      <c r="D2262" s="55"/>
      <c r="E2262" s="55" t="str">
        <f>IFERROR(_xll.RssMarket($A2262,"前日比"),"")</f>
        <v/>
      </c>
      <c r="F2262" s="75" t="str">
        <f>IFERROR(_xll.RssMarket($A2262,"時価総額"),"")</f>
        <v/>
      </c>
      <c r="G2262" s="75" t="e">
        <f>T20D35746[[#This Row],[時価総額]]/T20D35746[[#This Row],[現在値]]</f>
        <v>#VALUE!</v>
      </c>
      <c r="H2262" s="20"/>
      <c r="I2262" s="38"/>
      <c r="J2262" s="20"/>
      <c r="K2262" s="33"/>
      <c r="N2262" s="89"/>
      <c r="O2262" s="125" t="e">
        <f>ROUND(
 ((IF(OR(R2262="",R2262&lt;=0),20,R2262)/20)
  *(L2262/15))
 /(IFERROR(IF(H2262&gt;0,H2262,15),15)/15)
 *100,0)</f>
        <v>#REF!</v>
      </c>
      <c r="P2262" s="125" t="e">
        <f>ROUND(((R2262/20)*(L2262/15)*(S2262/15)*(1+W2262/200))/(H2262/15)*100,0)</f>
        <v>#REF!</v>
      </c>
      <c r="Q2262" s="147" t="e">
        <f>T20D35746[[#This Row],[スコア⑤]]/T20D35746[[#This Row],[スコア③]]</f>
        <v>#REF!</v>
      </c>
      <c r="R2262" s="76" t="e">
        <f>#REF!+#REF!</f>
        <v>#REF!</v>
      </c>
      <c r="W2262" s="109" t="e">
        <f>(T20D35746[[#This Row],[現金及び預金（億）]]-T20D35746[[#This Row],[負債（億）]])/T20D35746[[#This Row],[総資産]]*100</f>
        <v>#DIV/0!</v>
      </c>
    </row>
    <row r="2263" spans="3:23" x14ac:dyDescent="0.25">
      <c r="C2263" s="71" t="str">
        <f>IFERROR(_xll.RssMarket($A2263,"市場部名称"),"")</f>
        <v/>
      </c>
      <c r="D2263" s="55"/>
      <c r="E2263" s="55" t="str">
        <f>IFERROR(_xll.RssMarket($A2263,"前日比"),"")</f>
        <v/>
      </c>
      <c r="F2263" s="75" t="str">
        <f>IFERROR(_xll.RssMarket($A2263,"時価総額"),"")</f>
        <v/>
      </c>
      <c r="G2263" s="75" t="e">
        <f>T20D35746[[#This Row],[時価総額]]/T20D35746[[#This Row],[現在値]]</f>
        <v>#VALUE!</v>
      </c>
      <c r="H2263" s="20"/>
      <c r="I2263" s="38"/>
      <c r="J2263" s="20"/>
      <c r="K2263" s="33"/>
      <c r="N2263" s="89"/>
      <c r="O2263" s="125" t="e">
        <f>ROUND(
 ((IF(OR(R2263="",R2263&lt;=0),20,R2263)/20)
  *(L2263/15))
 /(IFERROR(IF(H2263&gt;0,H2263,15),15)/15)
 *100,0)</f>
        <v>#REF!</v>
      </c>
      <c r="P2263" s="125" t="e">
        <f>ROUND(((R2263/20)*(L2263/15)*(S2263/15)*(1+W2263/200))/(H2263/15)*100,0)</f>
        <v>#REF!</v>
      </c>
      <c r="Q2263" s="147" t="e">
        <f>T20D35746[[#This Row],[スコア⑤]]/T20D35746[[#This Row],[スコア③]]</f>
        <v>#REF!</v>
      </c>
      <c r="R2263" s="76" t="e">
        <f>#REF!+#REF!</f>
        <v>#REF!</v>
      </c>
      <c r="W2263" s="109" t="e">
        <f>(T20D35746[[#This Row],[現金及び預金（億）]]-T20D35746[[#This Row],[負債（億）]])/T20D35746[[#This Row],[総資産]]*100</f>
        <v>#DIV/0!</v>
      </c>
    </row>
    <row r="2264" spans="3:23" x14ac:dyDescent="0.25">
      <c r="C2264" s="71" t="str">
        <f>IFERROR(_xll.RssMarket($A2264,"市場部名称"),"")</f>
        <v/>
      </c>
      <c r="D2264" s="55"/>
      <c r="E2264" s="55" t="str">
        <f>IFERROR(_xll.RssMarket($A2264,"前日比"),"")</f>
        <v/>
      </c>
      <c r="F2264" s="75" t="str">
        <f>IFERROR(_xll.RssMarket($A2264,"時価総額"),"")</f>
        <v/>
      </c>
      <c r="G2264" s="75" t="e">
        <f>T20D35746[[#This Row],[時価総額]]/T20D35746[[#This Row],[現在値]]</f>
        <v>#VALUE!</v>
      </c>
      <c r="H2264" s="20"/>
      <c r="I2264" s="38"/>
      <c r="J2264" s="20"/>
      <c r="K2264" s="33"/>
      <c r="N2264" s="89"/>
      <c r="O2264" s="125" t="e">
        <f>ROUND(
 ((IF(OR(R2264="",R2264&lt;=0),20,R2264)/20)
  *(L2264/15))
 /(IFERROR(IF(H2264&gt;0,H2264,15),15)/15)
 *100,0)</f>
        <v>#REF!</v>
      </c>
      <c r="P2264" s="125" t="e">
        <f>ROUND(((R2264/20)*(L2264/15)*(S2264/15)*(1+W2264/200))/(H2264/15)*100,0)</f>
        <v>#REF!</v>
      </c>
      <c r="Q2264" s="147" t="e">
        <f>T20D35746[[#This Row],[スコア⑤]]/T20D35746[[#This Row],[スコア③]]</f>
        <v>#REF!</v>
      </c>
      <c r="R2264" s="76" t="e">
        <f>#REF!+#REF!</f>
        <v>#REF!</v>
      </c>
      <c r="W2264" s="109" t="e">
        <f>(T20D35746[[#This Row],[現金及び預金（億）]]-T20D35746[[#This Row],[負債（億）]])/T20D35746[[#This Row],[総資産]]*100</f>
        <v>#DIV/0!</v>
      </c>
    </row>
    <row r="2265" spans="3:23" x14ac:dyDescent="0.25">
      <c r="C2265" s="71" t="str">
        <f>IFERROR(_xll.RssMarket($A2265,"市場部名称"),"")</f>
        <v/>
      </c>
      <c r="D2265" s="55"/>
      <c r="E2265" s="55" t="str">
        <f>IFERROR(_xll.RssMarket($A2265,"前日比"),"")</f>
        <v/>
      </c>
      <c r="F2265" s="75" t="str">
        <f>IFERROR(_xll.RssMarket($A2265,"時価総額"),"")</f>
        <v/>
      </c>
      <c r="G2265" s="75" t="e">
        <f>T20D35746[[#This Row],[時価総額]]/T20D35746[[#This Row],[現在値]]</f>
        <v>#VALUE!</v>
      </c>
      <c r="H2265" s="20"/>
      <c r="I2265" s="38"/>
      <c r="J2265" s="20"/>
      <c r="K2265" s="33"/>
      <c r="N2265" s="89"/>
      <c r="O2265" s="125" t="e">
        <f>ROUND(
 ((IF(OR(R2265="",R2265&lt;=0),20,R2265)/20)
  *(L2265/15))
 /(IFERROR(IF(H2265&gt;0,H2265,15),15)/15)
 *100,0)</f>
        <v>#REF!</v>
      </c>
      <c r="P2265" s="125" t="e">
        <f>ROUND(((R2265/20)*(L2265/15)*(S2265/15)*(1+W2265/200))/(H2265/15)*100,0)</f>
        <v>#REF!</v>
      </c>
      <c r="Q2265" s="147" t="e">
        <f>T20D35746[[#This Row],[スコア⑤]]/T20D35746[[#This Row],[スコア③]]</f>
        <v>#REF!</v>
      </c>
      <c r="R2265" s="76" t="e">
        <f>#REF!+#REF!</f>
        <v>#REF!</v>
      </c>
      <c r="W2265" s="109" t="e">
        <f>(T20D35746[[#This Row],[現金及び預金（億）]]-T20D35746[[#This Row],[負債（億）]])/T20D35746[[#This Row],[総資産]]*100</f>
        <v>#DIV/0!</v>
      </c>
    </row>
    <row r="2266" spans="3:23" x14ac:dyDescent="0.25">
      <c r="C2266" s="71" t="str">
        <f>IFERROR(_xll.RssMarket($A2266,"市場部名称"),"")</f>
        <v/>
      </c>
      <c r="D2266" s="55"/>
      <c r="E2266" s="55" t="str">
        <f>IFERROR(_xll.RssMarket($A2266,"前日比"),"")</f>
        <v/>
      </c>
      <c r="F2266" s="75" t="str">
        <f>IFERROR(_xll.RssMarket($A2266,"時価総額"),"")</f>
        <v/>
      </c>
      <c r="G2266" s="75" t="e">
        <f>T20D35746[[#This Row],[時価総額]]/T20D35746[[#This Row],[現在値]]</f>
        <v>#VALUE!</v>
      </c>
      <c r="H2266" s="20"/>
      <c r="I2266" s="38"/>
      <c r="J2266" s="20"/>
      <c r="K2266" s="33"/>
      <c r="N2266" s="89"/>
      <c r="O2266" s="125" t="e">
        <f>ROUND(
 ((IF(OR(R2266="",R2266&lt;=0),20,R2266)/20)
  *(L2266/15))
 /(IFERROR(IF(H2266&gt;0,H2266,15),15)/15)
 *100,0)</f>
        <v>#REF!</v>
      </c>
      <c r="P2266" s="125" t="e">
        <f>ROUND(((R2266/20)*(L2266/15)*(S2266/15)*(1+W2266/200))/(H2266/15)*100,0)</f>
        <v>#REF!</v>
      </c>
      <c r="Q2266" s="147" t="e">
        <f>T20D35746[[#This Row],[スコア⑤]]/T20D35746[[#This Row],[スコア③]]</f>
        <v>#REF!</v>
      </c>
      <c r="R2266" s="76" t="e">
        <f>#REF!+#REF!</f>
        <v>#REF!</v>
      </c>
      <c r="W2266" s="109" t="e">
        <f>(T20D35746[[#This Row],[現金及び預金（億）]]-T20D35746[[#This Row],[負債（億）]])/T20D35746[[#This Row],[総資産]]*100</f>
        <v>#DIV/0!</v>
      </c>
    </row>
    <row r="2267" spans="3:23" x14ac:dyDescent="0.25">
      <c r="C2267" s="71" t="str">
        <f>IFERROR(_xll.RssMarket($A2267,"市場部名称"),"")</f>
        <v/>
      </c>
      <c r="D2267" s="55"/>
      <c r="E2267" s="55" t="str">
        <f>IFERROR(_xll.RssMarket($A2267,"前日比"),"")</f>
        <v/>
      </c>
      <c r="F2267" s="75" t="str">
        <f>IFERROR(_xll.RssMarket($A2267,"時価総額"),"")</f>
        <v/>
      </c>
      <c r="G2267" s="75" t="e">
        <f>T20D35746[[#This Row],[時価総額]]/T20D35746[[#This Row],[現在値]]</f>
        <v>#VALUE!</v>
      </c>
      <c r="H2267" s="20"/>
      <c r="I2267" s="38"/>
      <c r="J2267" s="20"/>
      <c r="K2267" s="33"/>
      <c r="N2267" s="89"/>
      <c r="O2267" s="125" t="e">
        <f>ROUND(
 ((IF(OR(R2267="",R2267&lt;=0),20,R2267)/20)
  *(L2267/15))
 /(IFERROR(IF(H2267&gt;0,H2267,15),15)/15)
 *100,0)</f>
        <v>#REF!</v>
      </c>
      <c r="P2267" s="125" t="e">
        <f>ROUND(((R2267/20)*(L2267/15)*(S2267/15)*(1+W2267/200))/(H2267/15)*100,0)</f>
        <v>#REF!</v>
      </c>
      <c r="Q2267" s="147" t="e">
        <f>T20D35746[[#This Row],[スコア⑤]]/T20D35746[[#This Row],[スコア③]]</f>
        <v>#REF!</v>
      </c>
      <c r="R2267" s="76" t="e">
        <f>#REF!+#REF!</f>
        <v>#REF!</v>
      </c>
      <c r="W2267" s="109" t="e">
        <f>(T20D35746[[#This Row],[現金及び預金（億）]]-T20D35746[[#This Row],[負債（億）]])/T20D35746[[#This Row],[総資産]]*100</f>
        <v>#DIV/0!</v>
      </c>
    </row>
    <row r="2268" spans="3:23" x14ac:dyDescent="0.25">
      <c r="C2268" s="71" t="str">
        <f>IFERROR(_xll.RssMarket($A2268,"市場部名称"),"")</f>
        <v/>
      </c>
      <c r="D2268" s="55"/>
      <c r="E2268" s="55" t="str">
        <f>IFERROR(_xll.RssMarket($A2268,"前日比"),"")</f>
        <v/>
      </c>
      <c r="F2268" s="75" t="str">
        <f>IFERROR(_xll.RssMarket($A2268,"時価総額"),"")</f>
        <v/>
      </c>
      <c r="G2268" s="75" t="e">
        <f>T20D35746[[#This Row],[時価総額]]/T20D35746[[#This Row],[現在値]]</f>
        <v>#VALUE!</v>
      </c>
      <c r="H2268" s="20"/>
      <c r="I2268" s="38"/>
      <c r="J2268" s="20"/>
      <c r="K2268" s="33"/>
      <c r="N2268" s="89"/>
      <c r="O2268" s="125" t="e">
        <f>ROUND(
 ((IF(OR(R2268="",R2268&lt;=0),20,R2268)/20)
  *(L2268/15))
 /(IFERROR(IF(H2268&gt;0,H2268,15),15)/15)
 *100,0)</f>
        <v>#REF!</v>
      </c>
      <c r="P2268" s="125" t="e">
        <f>ROUND(((R2268/20)*(L2268/15)*(S2268/15)*(1+W2268/200))/(H2268/15)*100,0)</f>
        <v>#REF!</v>
      </c>
      <c r="Q2268" s="147" t="e">
        <f>T20D35746[[#This Row],[スコア⑤]]/T20D35746[[#This Row],[スコア③]]</f>
        <v>#REF!</v>
      </c>
      <c r="R2268" s="76" t="e">
        <f>#REF!+#REF!</f>
        <v>#REF!</v>
      </c>
      <c r="W2268" s="109" t="e">
        <f>(T20D35746[[#This Row],[現金及び預金（億）]]-T20D35746[[#This Row],[負債（億）]])/T20D35746[[#This Row],[総資産]]*100</f>
        <v>#DIV/0!</v>
      </c>
    </row>
    <row r="2269" spans="3:23" x14ac:dyDescent="0.25">
      <c r="C2269" s="71" t="str">
        <f>IFERROR(_xll.RssMarket($A2269,"市場部名称"),"")</f>
        <v/>
      </c>
      <c r="D2269" s="55"/>
      <c r="E2269" s="55" t="str">
        <f>IFERROR(_xll.RssMarket($A2269,"前日比"),"")</f>
        <v/>
      </c>
      <c r="F2269" s="75" t="str">
        <f>IFERROR(_xll.RssMarket($A2269,"時価総額"),"")</f>
        <v/>
      </c>
      <c r="G2269" s="75" t="e">
        <f>T20D35746[[#This Row],[時価総額]]/T20D35746[[#This Row],[現在値]]</f>
        <v>#VALUE!</v>
      </c>
      <c r="H2269" s="20"/>
      <c r="I2269" s="38"/>
      <c r="J2269" s="20"/>
      <c r="K2269" s="33"/>
      <c r="N2269" s="89"/>
      <c r="O2269" s="125" t="e">
        <f>ROUND(
 ((IF(OR(R2269="",R2269&lt;=0),20,R2269)/20)
  *(L2269/15))
 /(IFERROR(IF(H2269&gt;0,H2269,15),15)/15)
 *100,0)</f>
        <v>#REF!</v>
      </c>
      <c r="P2269" s="125" t="e">
        <f>ROUND(((R2269/20)*(L2269/15)*(S2269/15)*(1+W2269/200))/(H2269/15)*100,0)</f>
        <v>#REF!</v>
      </c>
      <c r="Q2269" s="147" t="e">
        <f>T20D35746[[#This Row],[スコア⑤]]/T20D35746[[#This Row],[スコア③]]</f>
        <v>#REF!</v>
      </c>
      <c r="R2269" s="76" t="e">
        <f>#REF!+#REF!</f>
        <v>#REF!</v>
      </c>
      <c r="W2269" s="109" t="e">
        <f>(T20D35746[[#This Row],[現金及び預金（億）]]-T20D35746[[#This Row],[負債（億）]])/T20D35746[[#This Row],[総資産]]*100</f>
        <v>#DIV/0!</v>
      </c>
    </row>
    <row r="2270" spans="3:23" x14ac:dyDescent="0.25">
      <c r="C2270" s="71" t="str">
        <f>IFERROR(_xll.RssMarket($A2270,"市場部名称"),"")</f>
        <v/>
      </c>
      <c r="D2270" s="55"/>
      <c r="E2270" s="55" t="str">
        <f>IFERROR(_xll.RssMarket($A2270,"前日比"),"")</f>
        <v/>
      </c>
      <c r="F2270" s="75" t="str">
        <f>IFERROR(_xll.RssMarket($A2270,"時価総額"),"")</f>
        <v/>
      </c>
      <c r="G2270" s="75" t="e">
        <f>T20D35746[[#This Row],[時価総額]]/T20D35746[[#This Row],[現在値]]</f>
        <v>#VALUE!</v>
      </c>
      <c r="H2270" s="20"/>
      <c r="I2270" s="38"/>
      <c r="J2270" s="20"/>
      <c r="K2270" s="33"/>
      <c r="N2270" s="89"/>
      <c r="O2270" s="125" t="e">
        <f>ROUND(
 ((IF(OR(R2270="",R2270&lt;=0),20,R2270)/20)
  *(L2270/15))
 /(IFERROR(IF(H2270&gt;0,H2270,15),15)/15)
 *100,0)</f>
        <v>#REF!</v>
      </c>
      <c r="P2270" s="125" t="e">
        <f>ROUND(((R2270/20)*(L2270/15)*(S2270/15)*(1+W2270/200))/(H2270/15)*100,0)</f>
        <v>#REF!</v>
      </c>
      <c r="Q2270" s="147" t="e">
        <f>T20D35746[[#This Row],[スコア⑤]]/T20D35746[[#This Row],[スコア③]]</f>
        <v>#REF!</v>
      </c>
      <c r="R2270" s="76" t="e">
        <f>#REF!+#REF!</f>
        <v>#REF!</v>
      </c>
      <c r="W2270" s="109" t="e">
        <f>(T20D35746[[#This Row],[現金及び預金（億）]]-T20D35746[[#This Row],[負債（億）]])/T20D35746[[#This Row],[総資産]]*100</f>
        <v>#DIV/0!</v>
      </c>
    </row>
    <row r="2271" spans="3:23" x14ac:dyDescent="0.25">
      <c r="C2271" s="71" t="str">
        <f>IFERROR(_xll.RssMarket($A2271,"市場部名称"),"")</f>
        <v/>
      </c>
      <c r="D2271" s="55"/>
      <c r="E2271" s="55" t="str">
        <f>IFERROR(_xll.RssMarket($A2271,"前日比"),"")</f>
        <v/>
      </c>
      <c r="F2271" s="75" t="str">
        <f>IFERROR(_xll.RssMarket($A2271,"時価総額"),"")</f>
        <v/>
      </c>
      <c r="G2271" s="75" t="e">
        <f>T20D35746[[#This Row],[時価総額]]/T20D35746[[#This Row],[現在値]]</f>
        <v>#VALUE!</v>
      </c>
      <c r="H2271" s="20"/>
      <c r="I2271" s="38"/>
      <c r="J2271" s="20"/>
      <c r="K2271" s="33"/>
      <c r="N2271" s="89"/>
      <c r="O2271" s="125" t="e">
        <f>ROUND(
 ((IF(OR(R2271="",R2271&lt;=0),20,R2271)/20)
  *(L2271/15))
 /(IFERROR(IF(H2271&gt;0,H2271,15),15)/15)
 *100,0)</f>
        <v>#REF!</v>
      </c>
      <c r="P2271" s="125" t="e">
        <f>ROUND(((R2271/20)*(L2271/15)*(S2271/15)*(1+W2271/200))/(H2271/15)*100,0)</f>
        <v>#REF!</v>
      </c>
      <c r="Q2271" s="147" t="e">
        <f>T20D35746[[#This Row],[スコア⑤]]/T20D35746[[#This Row],[スコア③]]</f>
        <v>#REF!</v>
      </c>
      <c r="R2271" s="76" t="e">
        <f>#REF!+#REF!</f>
        <v>#REF!</v>
      </c>
      <c r="W2271" s="109" t="e">
        <f>(T20D35746[[#This Row],[現金及び預金（億）]]-T20D35746[[#This Row],[負債（億）]])/T20D35746[[#This Row],[総資産]]*100</f>
        <v>#DIV/0!</v>
      </c>
    </row>
    <row r="2272" spans="3:23" x14ac:dyDescent="0.25">
      <c r="C2272" s="71" t="str">
        <f>IFERROR(_xll.RssMarket($A2272,"市場部名称"),"")</f>
        <v/>
      </c>
      <c r="D2272" s="55"/>
      <c r="E2272" s="55" t="str">
        <f>IFERROR(_xll.RssMarket($A2272,"前日比"),"")</f>
        <v/>
      </c>
      <c r="F2272" s="75" t="str">
        <f>IFERROR(_xll.RssMarket($A2272,"時価総額"),"")</f>
        <v/>
      </c>
      <c r="G2272" s="75" t="e">
        <f>T20D35746[[#This Row],[時価総額]]/T20D35746[[#This Row],[現在値]]</f>
        <v>#VALUE!</v>
      </c>
      <c r="H2272" s="20"/>
      <c r="I2272" s="38"/>
      <c r="J2272" s="20"/>
      <c r="K2272" s="33"/>
      <c r="N2272" s="89"/>
      <c r="O2272" s="125" t="e">
        <f>ROUND(
 ((IF(OR(R2272="",R2272&lt;=0),20,R2272)/20)
  *(L2272/15))
 /(IFERROR(IF(H2272&gt;0,H2272,15),15)/15)
 *100,0)</f>
        <v>#REF!</v>
      </c>
      <c r="P2272" s="125" t="e">
        <f>ROUND(((R2272/20)*(L2272/15)*(S2272/15)*(1+W2272/200))/(H2272/15)*100,0)</f>
        <v>#REF!</v>
      </c>
      <c r="Q2272" s="147" t="e">
        <f>T20D35746[[#This Row],[スコア⑤]]/T20D35746[[#This Row],[スコア③]]</f>
        <v>#REF!</v>
      </c>
      <c r="R2272" s="76" t="e">
        <f>#REF!+#REF!</f>
        <v>#REF!</v>
      </c>
      <c r="W2272" s="109" t="e">
        <f>(T20D35746[[#This Row],[現金及び預金（億）]]-T20D35746[[#This Row],[負債（億）]])/T20D35746[[#This Row],[総資産]]*100</f>
        <v>#DIV/0!</v>
      </c>
    </row>
    <row r="2273" spans="3:23" x14ac:dyDescent="0.25">
      <c r="C2273" s="71" t="str">
        <f>IFERROR(_xll.RssMarket($A2273,"市場部名称"),"")</f>
        <v/>
      </c>
      <c r="D2273" s="55"/>
      <c r="E2273" s="55" t="str">
        <f>IFERROR(_xll.RssMarket($A2273,"前日比"),"")</f>
        <v/>
      </c>
      <c r="F2273" s="75" t="str">
        <f>IFERROR(_xll.RssMarket($A2273,"時価総額"),"")</f>
        <v/>
      </c>
      <c r="G2273" s="75" t="e">
        <f>T20D35746[[#This Row],[時価総額]]/T20D35746[[#This Row],[現在値]]</f>
        <v>#VALUE!</v>
      </c>
      <c r="H2273" s="20"/>
      <c r="I2273" s="38"/>
      <c r="J2273" s="20"/>
      <c r="K2273" s="33"/>
      <c r="N2273" s="89"/>
      <c r="O2273" s="125" t="e">
        <f>ROUND(
 ((IF(OR(R2273="",R2273&lt;=0),20,R2273)/20)
  *(L2273/15))
 /(IFERROR(IF(H2273&gt;0,H2273,15),15)/15)
 *100,0)</f>
        <v>#REF!</v>
      </c>
      <c r="P2273" s="125" t="e">
        <f>ROUND(((R2273/20)*(L2273/15)*(S2273/15)*(1+W2273/200))/(H2273/15)*100,0)</f>
        <v>#REF!</v>
      </c>
      <c r="Q2273" s="147" t="e">
        <f>T20D35746[[#This Row],[スコア⑤]]/T20D35746[[#This Row],[スコア③]]</f>
        <v>#REF!</v>
      </c>
      <c r="R2273" s="76" t="e">
        <f>#REF!+#REF!</f>
        <v>#REF!</v>
      </c>
      <c r="W2273" s="109" t="e">
        <f>(T20D35746[[#This Row],[現金及び預金（億）]]-T20D35746[[#This Row],[負債（億）]])/T20D35746[[#This Row],[総資産]]*100</f>
        <v>#DIV/0!</v>
      </c>
    </row>
    <row r="2274" spans="3:23" x14ac:dyDescent="0.25">
      <c r="C2274" s="71" t="str">
        <f>IFERROR(_xll.RssMarket($A2274,"市場部名称"),"")</f>
        <v/>
      </c>
      <c r="D2274" s="55"/>
      <c r="E2274" s="55" t="str">
        <f>IFERROR(_xll.RssMarket($A2274,"前日比"),"")</f>
        <v/>
      </c>
      <c r="F2274" s="75" t="str">
        <f>IFERROR(_xll.RssMarket($A2274,"時価総額"),"")</f>
        <v/>
      </c>
      <c r="G2274" s="75" t="e">
        <f>T20D35746[[#This Row],[時価総額]]/T20D35746[[#This Row],[現在値]]</f>
        <v>#VALUE!</v>
      </c>
      <c r="H2274" s="20"/>
      <c r="I2274" s="38"/>
      <c r="J2274" s="20"/>
      <c r="K2274" s="33"/>
      <c r="N2274" s="89"/>
      <c r="O2274" s="125" t="e">
        <f>ROUND(
 ((IF(OR(R2274="",R2274&lt;=0),20,R2274)/20)
  *(L2274/15))
 /(IFERROR(IF(H2274&gt;0,H2274,15),15)/15)
 *100,0)</f>
        <v>#REF!</v>
      </c>
      <c r="P2274" s="125" t="e">
        <f>ROUND(((R2274/20)*(L2274/15)*(S2274/15)*(1+W2274/200))/(H2274/15)*100,0)</f>
        <v>#REF!</v>
      </c>
      <c r="Q2274" s="147" t="e">
        <f>T20D35746[[#This Row],[スコア⑤]]/T20D35746[[#This Row],[スコア③]]</f>
        <v>#REF!</v>
      </c>
      <c r="R2274" s="76" t="e">
        <f>#REF!+#REF!</f>
        <v>#REF!</v>
      </c>
      <c r="W2274" s="109" t="e">
        <f>(T20D35746[[#This Row],[現金及び預金（億）]]-T20D35746[[#This Row],[負債（億）]])/T20D35746[[#This Row],[総資産]]*100</f>
        <v>#DIV/0!</v>
      </c>
    </row>
    <row r="2275" spans="3:23" x14ac:dyDescent="0.25">
      <c r="C2275" s="71" t="str">
        <f>IFERROR(_xll.RssMarket($A2275,"市場部名称"),"")</f>
        <v/>
      </c>
      <c r="D2275" s="55"/>
      <c r="E2275" s="55" t="str">
        <f>IFERROR(_xll.RssMarket($A2275,"前日比"),"")</f>
        <v/>
      </c>
      <c r="F2275" s="75" t="str">
        <f>IFERROR(_xll.RssMarket($A2275,"時価総額"),"")</f>
        <v/>
      </c>
      <c r="G2275" s="75" t="e">
        <f>T20D35746[[#This Row],[時価総額]]/T20D35746[[#This Row],[現在値]]</f>
        <v>#VALUE!</v>
      </c>
      <c r="H2275" s="20"/>
      <c r="I2275" s="38"/>
      <c r="J2275" s="20"/>
      <c r="K2275" s="33"/>
      <c r="N2275" s="89"/>
      <c r="O2275" s="125" t="e">
        <f>ROUND(
 ((IF(OR(R2275="",R2275&lt;=0),20,R2275)/20)
  *(L2275/15))
 /(IFERROR(IF(H2275&gt;0,H2275,15),15)/15)
 *100,0)</f>
        <v>#REF!</v>
      </c>
      <c r="P2275" s="125" t="e">
        <f>ROUND(((R2275/20)*(L2275/15)*(S2275/15)*(1+W2275/200))/(H2275/15)*100,0)</f>
        <v>#REF!</v>
      </c>
      <c r="Q2275" s="147" t="e">
        <f>T20D35746[[#This Row],[スコア⑤]]/T20D35746[[#This Row],[スコア③]]</f>
        <v>#REF!</v>
      </c>
      <c r="R2275" s="76" t="e">
        <f>#REF!+#REF!</f>
        <v>#REF!</v>
      </c>
      <c r="W2275" s="109" t="e">
        <f>(T20D35746[[#This Row],[現金及び預金（億）]]-T20D35746[[#This Row],[負債（億）]])/T20D35746[[#This Row],[総資産]]*100</f>
        <v>#DIV/0!</v>
      </c>
    </row>
    <row r="2276" spans="3:23" x14ac:dyDescent="0.25">
      <c r="C2276" s="71" t="str">
        <f>IFERROR(_xll.RssMarket($A2276,"市場部名称"),"")</f>
        <v/>
      </c>
      <c r="D2276" s="55"/>
      <c r="E2276" s="55" t="str">
        <f>IFERROR(_xll.RssMarket($A2276,"前日比"),"")</f>
        <v/>
      </c>
      <c r="F2276" s="75" t="str">
        <f>IFERROR(_xll.RssMarket($A2276,"時価総額"),"")</f>
        <v/>
      </c>
      <c r="G2276" s="75" t="e">
        <f>T20D35746[[#This Row],[時価総額]]/T20D35746[[#This Row],[現在値]]</f>
        <v>#VALUE!</v>
      </c>
      <c r="H2276" s="20"/>
      <c r="I2276" s="38"/>
      <c r="J2276" s="20"/>
      <c r="K2276" s="33"/>
      <c r="N2276" s="89"/>
      <c r="O2276" s="125" t="e">
        <f>ROUND(
 ((IF(OR(R2276="",R2276&lt;=0),20,R2276)/20)
  *(L2276/15))
 /(IFERROR(IF(H2276&gt;0,H2276,15),15)/15)
 *100,0)</f>
        <v>#REF!</v>
      </c>
      <c r="P2276" s="125" t="e">
        <f>ROUND(((R2276/20)*(L2276/15)*(S2276/15)*(1+W2276/200))/(H2276/15)*100,0)</f>
        <v>#REF!</v>
      </c>
      <c r="Q2276" s="147" t="e">
        <f>T20D35746[[#This Row],[スコア⑤]]/T20D35746[[#This Row],[スコア③]]</f>
        <v>#REF!</v>
      </c>
      <c r="R2276" s="76" t="e">
        <f>#REF!+#REF!</f>
        <v>#REF!</v>
      </c>
      <c r="W2276" s="109" t="e">
        <f>(T20D35746[[#This Row],[現金及び預金（億）]]-T20D35746[[#This Row],[負債（億）]])/T20D35746[[#This Row],[総資産]]*100</f>
        <v>#DIV/0!</v>
      </c>
    </row>
    <row r="2277" spans="3:23" x14ac:dyDescent="0.25">
      <c r="C2277" s="71" t="str">
        <f>IFERROR(_xll.RssMarket($A2277,"市場部名称"),"")</f>
        <v/>
      </c>
      <c r="D2277" s="55"/>
      <c r="E2277" s="55" t="str">
        <f>IFERROR(_xll.RssMarket($A2277,"前日比"),"")</f>
        <v/>
      </c>
      <c r="F2277" s="75" t="str">
        <f>IFERROR(_xll.RssMarket($A2277,"時価総額"),"")</f>
        <v/>
      </c>
      <c r="G2277" s="75" t="e">
        <f>T20D35746[[#This Row],[時価総額]]/T20D35746[[#This Row],[現在値]]</f>
        <v>#VALUE!</v>
      </c>
      <c r="H2277" s="20"/>
      <c r="I2277" s="38"/>
      <c r="J2277" s="20"/>
      <c r="K2277" s="33"/>
      <c r="N2277" s="89"/>
      <c r="O2277" s="125" t="e">
        <f>ROUND(
 ((IF(OR(R2277="",R2277&lt;=0),20,R2277)/20)
  *(L2277/15))
 /(IFERROR(IF(H2277&gt;0,H2277,15),15)/15)
 *100,0)</f>
        <v>#REF!</v>
      </c>
      <c r="P2277" s="125" t="e">
        <f>ROUND(((R2277/20)*(L2277/15)*(S2277/15)*(1+W2277/200))/(H2277/15)*100,0)</f>
        <v>#REF!</v>
      </c>
      <c r="Q2277" s="147" t="e">
        <f>T20D35746[[#This Row],[スコア⑤]]/T20D35746[[#This Row],[スコア③]]</f>
        <v>#REF!</v>
      </c>
      <c r="R2277" s="76" t="e">
        <f>#REF!+#REF!</f>
        <v>#REF!</v>
      </c>
      <c r="W2277" s="109" t="e">
        <f>(T20D35746[[#This Row],[現金及び預金（億）]]-T20D35746[[#This Row],[負債（億）]])/T20D35746[[#This Row],[総資産]]*100</f>
        <v>#DIV/0!</v>
      </c>
    </row>
    <row r="2278" spans="3:23" x14ac:dyDescent="0.25">
      <c r="C2278" s="71" t="str">
        <f>IFERROR(_xll.RssMarket($A2278,"市場部名称"),"")</f>
        <v/>
      </c>
      <c r="D2278" s="55"/>
      <c r="E2278" s="55" t="str">
        <f>IFERROR(_xll.RssMarket($A2278,"前日比"),"")</f>
        <v/>
      </c>
      <c r="F2278" s="75" t="str">
        <f>IFERROR(_xll.RssMarket($A2278,"時価総額"),"")</f>
        <v/>
      </c>
      <c r="G2278" s="75" t="e">
        <f>T20D35746[[#This Row],[時価総額]]/T20D35746[[#This Row],[現在値]]</f>
        <v>#VALUE!</v>
      </c>
      <c r="H2278" s="20"/>
      <c r="I2278" s="38"/>
      <c r="J2278" s="20"/>
      <c r="K2278" s="33"/>
      <c r="N2278" s="89"/>
      <c r="O2278" s="125" t="e">
        <f>ROUND(
 ((IF(OR(R2278="",R2278&lt;=0),20,R2278)/20)
  *(L2278/15))
 /(IFERROR(IF(H2278&gt;0,H2278,15),15)/15)
 *100,0)</f>
        <v>#REF!</v>
      </c>
      <c r="P2278" s="125" t="e">
        <f>ROUND(((R2278/20)*(L2278/15)*(S2278/15)*(1+W2278/200))/(H2278/15)*100,0)</f>
        <v>#REF!</v>
      </c>
      <c r="Q2278" s="147" t="e">
        <f>T20D35746[[#This Row],[スコア⑤]]/T20D35746[[#This Row],[スコア③]]</f>
        <v>#REF!</v>
      </c>
      <c r="R2278" s="76" t="e">
        <f>#REF!+#REF!</f>
        <v>#REF!</v>
      </c>
      <c r="W2278" s="109" t="e">
        <f>(T20D35746[[#This Row],[現金及び預金（億）]]-T20D35746[[#This Row],[負債（億）]])/T20D35746[[#This Row],[総資産]]*100</f>
        <v>#DIV/0!</v>
      </c>
    </row>
    <row r="2279" spans="3:23" x14ac:dyDescent="0.25">
      <c r="C2279" s="71" t="str">
        <f>IFERROR(_xll.RssMarket($A2279,"市場部名称"),"")</f>
        <v/>
      </c>
      <c r="D2279" s="55"/>
      <c r="E2279" s="55" t="str">
        <f>IFERROR(_xll.RssMarket($A2279,"前日比"),"")</f>
        <v/>
      </c>
      <c r="F2279" s="75" t="str">
        <f>IFERROR(_xll.RssMarket($A2279,"時価総額"),"")</f>
        <v/>
      </c>
      <c r="G2279" s="75" t="e">
        <f>T20D35746[[#This Row],[時価総額]]/T20D35746[[#This Row],[現在値]]</f>
        <v>#VALUE!</v>
      </c>
      <c r="H2279" s="20"/>
      <c r="I2279" s="38"/>
      <c r="J2279" s="20"/>
      <c r="K2279" s="33"/>
      <c r="N2279" s="89"/>
      <c r="O2279" s="125" t="e">
        <f>ROUND(
 ((IF(OR(R2279="",R2279&lt;=0),20,R2279)/20)
  *(L2279/15))
 /(IFERROR(IF(H2279&gt;0,H2279,15),15)/15)
 *100,0)</f>
        <v>#REF!</v>
      </c>
      <c r="P2279" s="125" t="e">
        <f>ROUND(((R2279/20)*(L2279/15)*(S2279/15)*(1+W2279/200))/(H2279/15)*100,0)</f>
        <v>#REF!</v>
      </c>
      <c r="Q2279" s="147" t="e">
        <f>T20D35746[[#This Row],[スコア⑤]]/T20D35746[[#This Row],[スコア③]]</f>
        <v>#REF!</v>
      </c>
      <c r="R2279" s="76" t="e">
        <f>#REF!+#REF!</f>
        <v>#REF!</v>
      </c>
      <c r="W2279" s="109" t="e">
        <f>(T20D35746[[#This Row],[現金及び預金（億）]]-T20D35746[[#This Row],[負債（億）]])/T20D35746[[#This Row],[総資産]]*100</f>
        <v>#DIV/0!</v>
      </c>
    </row>
    <row r="2280" spans="3:23" x14ac:dyDescent="0.25">
      <c r="C2280" s="71" t="str">
        <f>IFERROR(_xll.RssMarket($A2280,"市場部名称"),"")</f>
        <v/>
      </c>
      <c r="D2280" s="55"/>
      <c r="E2280" s="55" t="str">
        <f>IFERROR(_xll.RssMarket($A2280,"前日比"),"")</f>
        <v/>
      </c>
      <c r="F2280" s="75" t="str">
        <f>IFERROR(_xll.RssMarket($A2280,"時価総額"),"")</f>
        <v/>
      </c>
      <c r="G2280" s="75" t="e">
        <f>T20D35746[[#This Row],[時価総額]]/T20D35746[[#This Row],[現在値]]</f>
        <v>#VALUE!</v>
      </c>
      <c r="H2280" s="20"/>
      <c r="I2280" s="38"/>
      <c r="J2280" s="20"/>
      <c r="K2280" s="33"/>
      <c r="N2280" s="89"/>
      <c r="O2280" s="125" t="e">
        <f>ROUND(
 ((IF(OR(R2280="",R2280&lt;=0),20,R2280)/20)
  *(L2280/15))
 /(IFERROR(IF(H2280&gt;0,H2280,15),15)/15)
 *100,0)</f>
        <v>#REF!</v>
      </c>
      <c r="P2280" s="125" t="e">
        <f>ROUND(((R2280/20)*(L2280/15)*(S2280/15)*(1+W2280/200))/(H2280/15)*100,0)</f>
        <v>#REF!</v>
      </c>
      <c r="Q2280" s="147" t="e">
        <f>T20D35746[[#This Row],[スコア⑤]]/T20D35746[[#This Row],[スコア③]]</f>
        <v>#REF!</v>
      </c>
      <c r="R2280" s="76" t="e">
        <f>#REF!+#REF!</f>
        <v>#REF!</v>
      </c>
      <c r="W2280" s="109" t="e">
        <f>(T20D35746[[#This Row],[現金及び預金（億）]]-T20D35746[[#This Row],[負債（億）]])/T20D35746[[#This Row],[総資産]]*100</f>
        <v>#DIV/0!</v>
      </c>
    </row>
    <row r="2281" spans="3:23" x14ac:dyDescent="0.25">
      <c r="C2281" s="71" t="str">
        <f>IFERROR(_xll.RssMarket($A2281,"市場部名称"),"")</f>
        <v/>
      </c>
      <c r="D2281" s="55"/>
      <c r="E2281" s="55" t="str">
        <f>IFERROR(_xll.RssMarket($A2281,"前日比"),"")</f>
        <v/>
      </c>
      <c r="F2281" s="75" t="str">
        <f>IFERROR(_xll.RssMarket($A2281,"時価総額"),"")</f>
        <v/>
      </c>
      <c r="G2281" s="75" t="e">
        <f>T20D35746[[#This Row],[時価総額]]/T20D35746[[#This Row],[現在値]]</f>
        <v>#VALUE!</v>
      </c>
      <c r="H2281" s="20"/>
      <c r="I2281" s="38"/>
      <c r="J2281" s="20"/>
      <c r="K2281" s="33"/>
      <c r="N2281" s="89"/>
      <c r="O2281" s="125" t="e">
        <f>ROUND(
 ((IF(OR(R2281="",R2281&lt;=0),20,R2281)/20)
  *(L2281/15))
 /(IFERROR(IF(H2281&gt;0,H2281,15),15)/15)
 *100,0)</f>
        <v>#REF!</v>
      </c>
      <c r="P2281" s="125" t="e">
        <f>ROUND(((R2281/20)*(L2281/15)*(S2281/15)*(1+W2281/200))/(H2281/15)*100,0)</f>
        <v>#REF!</v>
      </c>
      <c r="Q2281" s="147" t="e">
        <f>T20D35746[[#This Row],[スコア⑤]]/T20D35746[[#This Row],[スコア③]]</f>
        <v>#REF!</v>
      </c>
      <c r="R2281" s="76" t="e">
        <f>#REF!+#REF!</f>
        <v>#REF!</v>
      </c>
      <c r="W2281" s="109" t="e">
        <f>(T20D35746[[#This Row],[現金及び預金（億）]]-T20D35746[[#This Row],[負債（億）]])/T20D35746[[#This Row],[総資産]]*100</f>
        <v>#DIV/0!</v>
      </c>
    </row>
    <row r="2282" spans="3:23" x14ac:dyDescent="0.25">
      <c r="C2282" s="71" t="str">
        <f>IFERROR(_xll.RssMarket($A2282,"市場部名称"),"")</f>
        <v/>
      </c>
      <c r="D2282" s="55"/>
      <c r="E2282" s="55" t="str">
        <f>IFERROR(_xll.RssMarket($A2282,"前日比"),"")</f>
        <v/>
      </c>
      <c r="F2282" s="75" t="str">
        <f>IFERROR(_xll.RssMarket($A2282,"時価総額"),"")</f>
        <v/>
      </c>
      <c r="G2282" s="75" t="e">
        <f>T20D35746[[#This Row],[時価総額]]/T20D35746[[#This Row],[現在値]]</f>
        <v>#VALUE!</v>
      </c>
      <c r="H2282" s="20"/>
      <c r="I2282" s="38"/>
      <c r="J2282" s="20"/>
      <c r="K2282" s="33"/>
      <c r="N2282" s="89"/>
      <c r="O2282" s="125" t="e">
        <f>ROUND(
 ((IF(OR(R2282="",R2282&lt;=0),20,R2282)/20)
  *(L2282/15))
 /(IFERROR(IF(H2282&gt;0,H2282,15),15)/15)
 *100,0)</f>
        <v>#REF!</v>
      </c>
      <c r="P2282" s="125" t="e">
        <f>ROUND(((R2282/20)*(L2282/15)*(S2282/15)*(1+W2282/200))/(H2282/15)*100,0)</f>
        <v>#REF!</v>
      </c>
      <c r="Q2282" s="147" t="e">
        <f>T20D35746[[#This Row],[スコア⑤]]/T20D35746[[#This Row],[スコア③]]</f>
        <v>#REF!</v>
      </c>
      <c r="R2282" s="76" t="e">
        <f>#REF!+#REF!</f>
        <v>#REF!</v>
      </c>
      <c r="W2282" s="109" t="e">
        <f>(T20D35746[[#This Row],[現金及び預金（億）]]-T20D35746[[#This Row],[負債（億）]])/T20D35746[[#This Row],[総資産]]*100</f>
        <v>#DIV/0!</v>
      </c>
    </row>
    <row r="2283" spans="3:23" x14ac:dyDescent="0.25">
      <c r="C2283" s="71" t="str">
        <f>IFERROR(_xll.RssMarket($A2283,"市場部名称"),"")</f>
        <v/>
      </c>
      <c r="D2283" s="55"/>
      <c r="E2283" s="55" t="str">
        <f>IFERROR(_xll.RssMarket($A2283,"前日比"),"")</f>
        <v/>
      </c>
      <c r="F2283" s="75" t="str">
        <f>IFERROR(_xll.RssMarket($A2283,"時価総額"),"")</f>
        <v/>
      </c>
      <c r="G2283" s="75" t="e">
        <f>T20D35746[[#This Row],[時価総額]]/T20D35746[[#This Row],[現在値]]</f>
        <v>#VALUE!</v>
      </c>
      <c r="H2283" s="20"/>
      <c r="I2283" s="38"/>
      <c r="J2283" s="20"/>
      <c r="K2283" s="33"/>
      <c r="N2283" s="89"/>
      <c r="O2283" s="125" t="e">
        <f>ROUND(
 ((IF(OR(R2283="",R2283&lt;=0),20,R2283)/20)
  *(L2283/15))
 /(IFERROR(IF(H2283&gt;0,H2283,15),15)/15)
 *100,0)</f>
        <v>#REF!</v>
      </c>
      <c r="P2283" s="125" t="e">
        <f>ROUND(((R2283/20)*(L2283/15)*(S2283/15)*(1+W2283/200))/(H2283/15)*100,0)</f>
        <v>#REF!</v>
      </c>
      <c r="Q2283" s="147" t="e">
        <f>T20D35746[[#This Row],[スコア⑤]]/T20D35746[[#This Row],[スコア③]]</f>
        <v>#REF!</v>
      </c>
      <c r="R2283" s="76" t="e">
        <f>#REF!+#REF!</f>
        <v>#REF!</v>
      </c>
      <c r="W2283" s="109" t="e">
        <f>(T20D35746[[#This Row],[現金及び預金（億）]]-T20D35746[[#This Row],[負債（億）]])/T20D35746[[#This Row],[総資産]]*100</f>
        <v>#DIV/0!</v>
      </c>
    </row>
    <row r="2284" spans="3:23" x14ac:dyDescent="0.25">
      <c r="C2284" s="71" t="str">
        <f>IFERROR(_xll.RssMarket($A2284,"市場部名称"),"")</f>
        <v/>
      </c>
      <c r="D2284" s="55"/>
      <c r="E2284" s="55" t="str">
        <f>IFERROR(_xll.RssMarket($A2284,"前日比"),"")</f>
        <v/>
      </c>
      <c r="F2284" s="75" t="str">
        <f>IFERROR(_xll.RssMarket($A2284,"時価総額"),"")</f>
        <v/>
      </c>
      <c r="G2284" s="75" t="e">
        <f>T20D35746[[#This Row],[時価総額]]/T20D35746[[#This Row],[現在値]]</f>
        <v>#VALUE!</v>
      </c>
      <c r="H2284" s="20"/>
      <c r="I2284" s="38"/>
      <c r="J2284" s="20"/>
      <c r="K2284" s="33"/>
      <c r="N2284" s="89"/>
      <c r="O2284" s="125" t="e">
        <f>ROUND(
 ((IF(OR(R2284="",R2284&lt;=0),20,R2284)/20)
  *(L2284/15))
 /(IFERROR(IF(H2284&gt;0,H2284,15),15)/15)
 *100,0)</f>
        <v>#REF!</v>
      </c>
      <c r="P2284" s="125" t="e">
        <f>ROUND(((R2284/20)*(L2284/15)*(S2284/15)*(1+W2284/200))/(H2284/15)*100,0)</f>
        <v>#REF!</v>
      </c>
      <c r="Q2284" s="147" t="e">
        <f>T20D35746[[#This Row],[スコア⑤]]/T20D35746[[#This Row],[スコア③]]</f>
        <v>#REF!</v>
      </c>
      <c r="R2284" s="76" t="e">
        <f>#REF!+#REF!</f>
        <v>#REF!</v>
      </c>
      <c r="W2284" s="109" t="e">
        <f>(T20D35746[[#This Row],[現金及び預金（億）]]-T20D35746[[#This Row],[負債（億）]])/T20D35746[[#This Row],[総資産]]*100</f>
        <v>#DIV/0!</v>
      </c>
    </row>
    <row r="2285" spans="3:23" x14ac:dyDescent="0.25">
      <c r="C2285" s="71" t="str">
        <f>IFERROR(_xll.RssMarket($A2285,"市場部名称"),"")</f>
        <v/>
      </c>
      <c r="D2285" s="55"/>
      <c r="E2285" s="55" t="str">
        <f>IFERROR(_xll.RssMarket($A2285,"前日比"),"")</f>
        <v/>
      </c>
      <c r="F2285" s="75" t="str">
        <f>IFERROR(_xll.RssMarket($A2285,"時価総額"),"")</f>
        <v/>
      </c>
      <c r="G2285" s="75" t="e">
        <f>T20D35746[[#This Row],[時価総額]]/T20D35746[[#This Row],[現在値]]</f>
        <v>#VALUE!</v>
      </c>
      <c r="H2285" s="20"/>
      <c r="I2285" s="38"/>
      <c r="J2285" s="20"/>
      <c r="K2285" s="33"/>
      <c r="N2285" s="89"/>
      <c r="O2285" s="125" t="e">
        <f>ROUND(
 ((IF(OR(R2285="",R2285&lt;=0),20,R2285)/20)
  *(L2285/15))
 /(IFERROR(IF(H2285&gt;0,H2285,15),15)/15)
 *100,0)</f>
        <v>#REF!</v>
      </c>
      <c r="P2285" s="125" t="e">
        <f>ROUND(((R2285/20)*(L2285/15)*(S2285/15)*(1+W2285/200))/(H2285/15)*100,0)</f>
        <v>#REF!</v>
      </c>
      <c r="Q2285" s="147" t="e">
        <f>T20D35746[[#This Row],[スコア⑤]]/T20D35746[[#This Row],[スコア③]]</f>
        <v>#REF!</v>
      </c>
      <c r="R2285" s="76" t="e">
        <f>#REF!+#REF!</f>
        <v>#REF!</v>
      </c>
      <c r="W2285" s="109" t="e">
        <f>(T20D35746[[#This Row],[現金及び預金（億）]]-T20D35746[[#This Row],[負債（億）]])/T20D35746[[#This Row],[総資産]]*100</f>
        <v>#DIV/0!</v>
      </c>
    </row>
    <row r="2286" spans="3:23" x14ac:dyDescent="0.25">
      <c r="C2286" s="71" t="str">
        <f>IFERROR(_xll.RssMarket($A2286,"市場部名称"),"")</f>
        <v/>
      </c>
      <c r="D2286" s="55"/>
      <c r="E2286" s="55" t="str">
        <f>IFERROR(_xll.RssMarket($A2286,"前日比"),"")</f>
        <v/>
      </c>
      <c r="F2286" s="75" t="str">
        <f>IFERROR(_xll.RssMarket($A2286,"時価総額"),"")</f>
        <v/>
      </c>
      <c r="G2286" s="75" t="e">
        <f>T20D35746[[#This Row],[時価総額]]/T20D35746[[#This Row],[現在値]]</f>
        <v>#VALUE!</v>
      </c>
      <c r="H2286" s="20"/>
      <c r="I2286" s="38"/>
      <c r="J2286" s="20"/>
      <c r="K2286" s="33"/>
      <c r="N2286" s="89"/>
      <c r="O2286" s="125" t="e">
        <f>ROUND(
 ((IF(OR(R2286="",R2286&lt;=0),20,R2286)/20)
  *(L2286/15))
 /(IFERROR(IF(H2286&gt;0,H2286,15),15)/15)
 *100,0)</f>
        <v>#REF!</v>
      </c>
      <c r="P2286" s="125" t="e">
        <f>ROUND(((R2286/20)*(L2286/15)*(S2286/15)*(1+W2286/200))/(H2286/15)*100,0)</f>
        <v>#REF!</v>
      </c>
      <c r="Q2286" s="147" t="e">
        <f>T20D35746[[#This Row],[スコア⑤]]/T20D35746[[#This Row],[スコア③]]</f>
        <v>#REF!</v>
      </c>
      <c r="R2286" s="76" t="e">
        <f>#REF!+#REF!</f>
        <v>#REF!</v>
      </c>
      <c r="W2286" s="109" t="e">
        <f>(T20D35746[[#This Row],[現金及び預金（億）]]-T20D35746[[#This Row],[負債（億）]])/T20D35746[[#This Row],[総資産]]*100</f>
        <v>#DIV/0!</v>
      </c>
    </row>
    <row r="2287" spans="3:23" x14ac:dyDescent="0.25">
      <c r="C2287" s="71" t="str">
        <f>IFERROR(_xll.RssMarket($A2287,"市場部名称"),"")</f>
        <v/>
      </c>
      <c r="D2287" s="55"/>
      <c r="E2287" s="55" t="str">
        <f>IFERROR(_xll.RssMarket($A2287,"前日比"),"")</f>
        <v/>
      </c>
      <c r="F2287" s="75" t="str">
        <f>IFERROR(_xll.RssMarket($A2287,"時価総額"),"")</f>
        <v/>
      </c>
      <c r="G2287" s="75" t="e">
        <f>T20D35746[[#This Row],[時価総額]]/T20D35746[[#This Row],[現在値]]</f>
        <v>#VALUE!</v>
      </c>
      <c r="H2287" s="20"/>
      <c r="I2287" s="38"/>
      <c r="J2287" s="20"/>
      <c r="K2287" s="33"/>
      <c r="N2287" s="89"/>
      <c r="O2287" s="125" t="e">
        <f>ROUND(
 ((IF(OR(R2287="",R2287&lt;=0),20,R2287)/20)
  *(L2287/15))
 /(IFERROR(IF(H2287&gt;0,H2287,15),15)/15)
 *100,0)</f>
        <v>#REF!</v>
      </c>
      <c r="P2287" s="125" t="e">
        <f>ROUND(((R2287/20)*(L2287/15)*(S2287/15)*(1+W2287/200))/(H2287/15)*100,0)</f>
        <v>#REF!</v>
      </c>
      <c r="Q2287" s="147" t="e">
        <f>T20D35746[[#This Row],[スコア⑤]]/T20D35746[[#This Row],[スコア③]]</f>
        <v>#REF!</v>
      </c>
      <c r="R2287" s="76" t="e">
        <f>#REF!+#REF!</f>
        <v>#REF!</v>
      </c>
      <c r="W2287" s="109" t="e">
        <f>(T20D35746[[#This Row],[現金及び預金（億）]]-T20D35746[[#This Row],[負債（億）]])/T20D35746[[#This Row],[総資産]]*100</f>
        <v>#DIV/0!</v>
      </c>
    </row>
    <row r="2288" spans="3:23" x14ac:dyDescent="0.25">
      <c r="C2288" s="71" t="str">
        <f>IFERROR(_xll.RssMarket($A2288,"市場部名称"),"")</f>
        <v/>
      </c>
      <c r="D2288" s="55"/>
      <c r="E2288" s="55" t="str">
        <f>IFERROR(_xll.RssMarket($A2288,"前日比"),"")</f>
        <v/>
      </c>
      <c r="F2288" s="75" t="str">
        <f>IFERROR(_xll.RssMarket($A2288,"時価総額"),"")</f>
        <v/>
      </c>
      <c r="G2288" s="75" t="e">
        <f>T20D35746[[#This Row],[時価総額]]/T20D35746[[#This Row],[現在値]]</f>
        <v>#VALUE!</v>
      </c>
      <c r="H2288" s="20"/>
      <c r="I2288" s="38"/>
      <c r="J2288" s="20"/>
      <c r="K2288" s="33"/>
      <c r="N2288" s="89"/>
      <c r="O2288" s="125" t="e">
        <f>ROUND(
 ((IF(OR(R2288="",R2288&lt;=0),20,R2288)/20)
  *(L2288/15))
 /(IFERROR(IF(H2288&gt;0,H2288,15),15)/15)
 *100,0)</f>
        <v>#REF!</v>
      </c>
      <c r="P2288" s="125" t="e">
        <f>ROUND(((R2288/20)*(L2288/15)*(S2288/15)*(1+W2288/200))/(H2288/15)*100,0)</f>
        <v>#REF!</v>
      </c>
      <c r="Q2288" s="147" t="e">
        <f>T20D35746[[#This Row],[スコア⑤]]/T20D35746[[#This Row],[スコア③]]</f>
        <v>#REF!</v>
      </c>
      <c r="R2288" s="76" t="e">
        <f>#REF!+#REF!</f>
        <v>#REF!</v>
      </c>
      <c r="W2288" s="109" t="e">
        <f>(T20D35746[[#This Row],[現金及び預金（億）]]-T20D35746[[#This Row],[負債（億）]])/T20D35746[[#This Row],[総資産]]*100</f>
        <v>#DIV/0!</v>
      </c>
    </row>
    <row r="2289" spans="3:23" x14ac:dyDescent="0.25">
      <c r="C2289" s="71" t="str">
        <f>IFERROR(_xll.RssMarket($A2289,"市場部名称"),"")</f>
        <v/>
      </c>
      <c r="D2289" s="55"/>
      <c r="E2289" s="55" t="str">
        <f>IFERROR(_xll.RssMarket($A2289,"前日比"),"")</f>
        <v/>
      </c>
      <c r="F2289" s="75" t="str">
        <f>IFERROR(_xll.RssMarket($A2289,"時価総額"),"")</f>
        <v/>
      </c>
      <c r="G2289" s="75" t="e">
        <f>T20D35746[[#This Row],[時価総額]]/T20D35746[[#This Row],[現在値]]</f>
        <v>#VALUE!</v>
      </c>
      <c r="H2289" s="20"/>
      <c r="I2289" s="38"/>
      <c r="J2289" s="20"/>
      <c r="K2289" s="33"/>
      <c r="N2289" s="89"/>
      <c r="O2289" s="125" t="e">
        <f>ROUND(
 ((IF(OR(R2289="",R2289&lt;=0),20,R2289)/20)
  *(L2289/15))
 /(IFERROR(IF(H2289&gt;0,H2289,15),15)/15)
 *100,0)</f>
        <v>#REF!</v>
      </c>
      <c r="P2289" s="125" t="e">
        <f>ROUND(((R2289/20)*(L2289/15)*(S2289/15)*(1+W2289/200))/(H2289/15)*100,0)</f>
        <v>#REF!</v>
      </c>
      <c r="Q2289" s="147" t="e">
        <f>T20D35746[[#This Row],[スコア⑤]]/T20D35746[[#This Row],[スコア③]]</f>
        <v>#REF!</v>
      </c>
      <c r="R2289" s="76" t="e">
        <f>#REF!+#REF!</f>
        <v>#REF!</v>
      </c>
      <c r="W2289" s="109" t="e">
        <f>(T20D35746[[#This Row],[現金及び預金（億）]]-T20D35746[[#This Row],[負債（億）]])/T20D35746[[#This Row],[総資産]]*100</f>
        <v>#DIV/0!</v>
      </c>
    </row>
    <row r="2290" spans="3:23" x14ac:dyDescent="0.25">
      <c r="C2290" s="71" t="str">
        <f>IFERROR(_xll.RssMarket($A2290,"市場部名称"),"")</f>
        <v/>
      </c>
      <c r="D2290" s="55"/>
      <c r="E2290" s="55" t="str">
        <f>IFERROR(_xll.RssMarket($A2290,"前日比"),"")</f>
        <v/>
      </c>
      <c r="F2290" s="75" t="str">
        <f>IFERROR(_xll.RssMarket($A2290,"時価総額"),"")</f>
        <v/>
      </c>
      <c r="G2290" s="75" t="e">
        <f>T20D35746[[#This Row],[時価総額]]/T20D35746[[#This Row],[現在値]]</f>
        <v>#VALUE!</v>
      </c>
      <c r="H2290" s="20"/>
      <c r="I2290" s="38"/>
      <c r="J2290" s="20"/>
      <c r="K2290" s="33"/>
      <c r="N2290" s="89"/>
      <c r="O2290" s="125" t="e">
        <f>ROUND(
 ((IF(OR(R2290="",R2290&lt;=0),20,R2290)/20)
  *(L2290/15))
 /(IFERROR(IF(H2290&gt;0,H2290,15),15)/15)
 *100,0)</f>
        <v>#REF!</v>
      </c>
      <c r="P2290" s="125" t="e">
        <f>ROUND(((R2290/20)*(L2290/15)*(S2290/15)*(1+W2290/200))/(H2290/15)*100,0)</f>
        <v>#REF!</v>
      </c>
      <c r="Q2290" s="147" t="e">
        <f>T20D35746[[#This Row],[スコア⑤]]/T20D35746[[#This Row],[スコア③]]</f>
        <v>#REF!</v>
      </c>
      <c r="R2290" s="76" t="e">
        <f>#REF!+#REF!</f>
        <v>#REF!</v>
      </c>
      <c r="W2290" s="109" t="e">
        <f>(T20D35746[[#This Row],[現金及び預金（億）]]-T20D35746[[#This Row],[負債（億）]])/T20D35746[[#This Row],[総資産]]*100</f>
        <v>#DIV/0!</v>
      </c>
    </row>
    <row r="2291" spans="3:23" x14ac:dyDescent="0.25">
      <c r="C2291" s="71" t="str">
        <f>IFERROR(_xll.RssMarket($A2291,"市場部名称"),"")</f>
        <v/>
      </c>
      <c r="D2291" s="55"/>
      <c r="E2291" s="55" t="str">
        <f>IFERROR(_xll.RssMarket($A2291,"前日比"),"")</f>
        <v/>
      </c>
      <c r="F2291" s="75" t="str">
        <f>IFERROR(_xll.RssMarket($A2291,"時価総額"),"")</f>
        <v/>
      </c>
      <c r="G2291" s="75" t="e">
        <f>T20D35746[[#This Row],[時価総額]]/T20D35746[[#This Row],[現在値]]</f>
        <v>#VALUE!</v>
      </c>
      <c r="H2291" s="20"/>
      <c r="I2291" s="38"/>
      <c r="J2291" s="20"/>
      <c r="K2291" s="33"/>
      <c r="N2291" s="89"/>
      <c r="O2291" s="125" t="e">
        <f>ROUND(
 ((IF(OR(R2291="",R2291&lt;=0),20,R2291)/20)
  *(L2291/15))
 /(IFERROR(IF(H2291&gt;0,H2291,15),15)/15)
 *100,0)</f>
        <v>#REF!</v>
      </c>
      <c r="P2291" s="125" t="e">
        <f>ROUND(((R2291/20)*(L2291/15)*(S2291/15)*(1+W2291/200))/(H2291/15)*100,0)</f>
        <v>#REF!</v>
      </c>
      <c r="Q2291" s="147" t="e">
        <f>T20D35746[[#This Row],[スコア⑤]]/T20D35746[[#This Row],[スコア③]]</f>
        <v>#REF!</v>
      </c>
      <c r="R2291" s="76" t="e">
        <f>#REF!+#REF!</f>
        <v>#REF!</v>
      </c>
      <c r="W2291" s="109" t="e">
        <f>(T20D35746[[#This Row],[現金及び預金（億）]]-T20D35746[[#This Row],[負債（億）]])/T20D35746[[#This Row],[総資産]]*100</f>
        <v>#DIV/0!</v>
      </c>
    </row>
    <row r="2292" spans="3:23" x14ac:dyDescent="0.25">
      <c r="C2292" s="71" t="str">
        <f>IFERROR(_xll.RssMarket($A2292,"市場部名称"),"")</f>
        <v/>
      </c>
      <c r="D2292" s="55"/>
      <c r="E2292" s="55" t="str">
        <f>IFERROR(_xll.RssMarket($A2292,"前日比"),"")</f>
        <v/>
      </c>
      <c r="F2292" s="75" t="str">
        <f>IFERROR(_xll.RssMarket($A2292,"時価総額"),"")</f>
        <v/>
      </c>
      <c r="G2292" s="75" t="e">
        <f>T20D35746[[#This Row],[時価総額]]/T20D35746[[#This Row],[現在値]]</f>
        <v>#VALUE!</v>
      </c>
      <c r="H2292" s="20"/>
      <c r="I2292" s="38"/>
      <c r="J2292" s="20"/>
      <c r="K2292" s="33"/>
      <c r="N2292" s="89"/>
      <c r="O2292" s="125" t="e">
        <f>ROUND(
 ((IF(OR(R2292="",R2292&lt;=0),20,R2292)/20)
  *(L2292/15))
 /(IFERROR(IF(H2292&gt;0,H2292,15),15)/15)
 *100,0)</f>
        <v>#REF!</v>
      </c>
      <c r="P2292" s="125" t="e">
        <f>ROUND(((R2292/20)*(L2292/15)*(S2292/15)*(1+W2292/200))/(H2292/15)*100,0)</f>
        <v>#REF!</v>
      </c>
      <c r="Q2292" s="147" t="e">
        <f>T20D35746[[#This Row],[スコア⑤]]/T20D35746[[#This Row],[スコア③]]</f>
        <v>#REF!</v>
      </c>
      <c r="R2292" s="76" t="e">
        <f>#REF!+#REF!</f>
        <v>#REF!</v>
      </c>
      <c r="W2292" s="109" t="e">
        <f>(T20D35746[[#This Row],[現金及び預金（億）]]-T20D35746[[#This Row],[負債（億）]])/T20D35746[[#This Row],[総資産]]*100</f>
        <v>#DIV/0!</v>
      </c>
    </row>
    <row r="2293" spans="3:23" x14ac:dyDescent="0.25">
      <c r="C2293" s="71" t="str">
        <f>IFERROR(_xll.RssMarket($A2293,"市場部名称"),"")</f>
        <v/>
      </c>
      <c r="D2293" s="55"/>
      <c r="E2293" s="55" t="str">
        <f>IFERROR(_xll.RssMarket($A2293,"前日比"),"")</f>
        <v/>
      </c>
      <c r="F2293" s="75" t="str">
        <f>IFERROR(_xll.RssMarket($A2293,"時価総額"),"")</f>
        <v/>
      </c>
      <c r="G2293" s="75" t="e">
        <f>T20D35746[[#This Row],[時価総額]]/T20D35746[[#This Row],[現在値]]</f>
        <v>#VALUE!</v>
      </c>
      <c r="H2293" s="20"/>
      <c r="I2293" s="38"/>
      <c r="J2293" s="20"/>
      <c r="K2293" s="33"/>
      <c r="N2293" s="89"/>
      <c r="O2293" s="125" t="e">
        <f>ROUND(
 ((IF(OR(R2293="",R2293&lt;=0),20,R2293)/20)
  *(L2293/15))
 /(IFERROR(IF(H2293&gt;0,H2293,15),15)/15)
 *100,0)</f>
        <v>#REF!</v>
      </c>
      <c r="P2293" s="125" t="e">
        <f>ROUND(((R2293/20)*(L2293/15)*(S2293/15)*(1+W2293/200))/(H2293/15)*100,0)</f>
        <v>#REF!</v>
      </c>
      <c r="Q2293" s="147" t="e">
        <f>T20D35746[[#This Row],[スコア⑤]]/T20D35746[[#This Row],[スコア③]]</f>
        <v>#REF!</v>
      </c>
      <c r="R2293" s="76" t="e">
        <f>#REF!+#REF!</f>
        <v>#REF!</v>
      </c>
      <c r="W2293" s="109" t="e">
        <f>(T20D35746[[#This Row],[現金及び預金（億）]]-T20D35746[[#This Row],[負債（億）]])/T20D35746[[#This Row],[総資産]]*100</f>
        <v>#DIV/0!</v>
      </c>
    </row>
    <row r="2294" spans="3:23" x14ac:dyDescent="0.25">
      <c r="C2294" s="71" t="str">
        <f>IFERROR(_xll.RssMarket($A2294,"市場部名称"),"")</f>
        <v/>
      </c>
      <c r="D2294" s="55"/>
      <c r="E2294" s="55" t="str">
        <f>IFERROR(_xll.RssMarket($A2294,"前日比"),"")</f>
        <v/>
      </c>
      <c r="F2294" s="75" t="str">
        <f>IFERROR(_xll.RssMarket($A2294,"時価総額"),"")</f>
        <v/>
      </c>
      <c r="G2294" s="75" t="e">
        <f>T20D35746[[#This Row],[時価総額]]/T20D35746[[#This Row],[現在値]]</f>
        <v>#VALUE!</v>
      </c>
      <c r="H2294" s="20"/>
      <c r="I2294" s="38"/>
      <c r="J2294" s="20"/>
      <c r="K2294" s="33"/>
      <c r="N2294" s="89"/>
      <c r="O2294" s="125" t="e">
        <f>ROUND(
 ((IF(OR(R2294="",R2294&lt;=0),20,R2294)/20)
  *(L2294/15))
 /(IFERROR(IF(H2294&gt;0,H2294,15),15)/15)
 *100,0)</f>
        <v>#REF!</v>
      </c>
      <c r="P2294" s="125" t="e">
        <f>ROUND(((R2294/20)*(L2294/15)*(S2294/15)*(1+W2294/200))/(H2294/15)*100,0)</f>
        <v>#REF!</v>
      </c>
      <c r="Q2294" s="147" t="e">
        <f>T20D35746[[#This Row],[スコア⑤]]/T20D35746[[#This Row],[スコア③]]</f>
        <v>#REF!</v>
      </c>
      <c r="R2294" s="76" t="e">
        <f>#REF!+#REF!</f>
        <v>#REF!</v>
      </c>
      <c r="W2294" s="109" t="e">
        <f>(T20D35746[[#This Row],[現金及び預金（億）]]-T20D35746[[#This Row],[負債（億）]])/T20D35746[[#This Row],[総資産]]*100</f>
        <v>#DIV/0!</v>
      </c>
    </row>
    <row r="2295" spans="3:23" x14ac:dyDescent="0.25">
      <c r="C2295" s="71" t="str">
        <f>IFERROR(_xll.RssMarket($A2295,"市場部名称"),"")</f>
        <v/>
      </c>
      <c r="D2295" s="55"/>
      <c r="E2295" s="55" t="str">
        <f>IFERROR(_xll.RssMarket($A2295,"前日比"),"")</f>
        <v/>
      </c>
      <c r="F2295" s="75" t="str">
        <f>IFERROR(_xll.RssMarket($A2295,"時価総額"),"")</f>
        <v/>
      </c>
      <c r="G2295" s="75" t="e">
        <f>T20D35746[[#This Row],[時価総額]]/T20D35746[[#This Row],[現在値]]</f>
        <v>#VALUE!</v>
      </c>
      <c r="H2295" s="20"/>
      <c r="I2295" s="38"/>
      <c r="J2295" s="20"/>
      <c r="K2295" s="33"/>
      <c r="N2295" s="89"/>
      <c r="O2295" s="125" t="e">
        <f>ROUND(
 ((IF(OR(R2295="",R2295&lt;=0),20,R2295)/20)
  *(L2295/15))
 /(IFERROR(IF(H2295&gt;0,H2295,15),15)/15)
 *100,0)</f>
        <v>#REF!</v>
      </c>
      <c r="P2295" s="125" t="e">
        <f>ROUND(((R2295/20)*(L2295/15)*(S2295/15)*(1+W2295/200))/(H2295/15)*100,0)</f>
        <v>#REF!</v>
      </c>
      <c r="Q2295" s="147" t="e">
        <f>T20D35746[[#This Row],[スコア⑤]]/T20D35746[[#This Row],[スコア③]]</f>
        <v>#REF!</v>
      </c>
      <c r="R2295" s="76" t="e">
        <f>#REF!+#REF!</f>
        <v>#REF!</v>
      </c>
      <c r="W2295" s="109" t="e">
        <f>(T20D35746[[#This Row],[現金及び預金（億）]]-T20D35746[[#This Row],[負債（億）]])/T20D35746[[#This Row],[総資産]]*100</f>
        <v>#DIV/0!</v>
      </c>
    </row>
    <row r="2296" spans="3:23" x14ac:dyDescent="0.25">
      <c r="C2296" s="71" t="str">
        <f>IFERROR(_xll.RssMarket($A2296,"市場部名称"),"")</f>
        <v/>
      </c>
      <c r="D2296" s="55"/>
      <c r="E2296" s="55" t="str">
        <f>IFERROR(_xll.RssMarket($A2296,"前日比"),"")</f>
        <v/>
      </c>
      <c r="F2296" s="75" t="str">
        <f>IFERROR(_xll.RssMarket($A2296,"時価総額"),"")</f>
        <v/>
      </c>
      <c r="G2296" s="75" t="e">
        <f>T20D35746[[#This Row],[時価総額]]/T20D35746[[#This Row],[現在値]]</f>
        <v>#VALUE!</v>
      </c>
      <c r="H2296" s="20"/>
      <c r="I2296" s="38"/>
      <c r="J2296" s="20"/>
      <c r="K2296" s="33"/>
      <c r="N2296" s="89"/>
      <c r="O2296" s="125" t="e">
        <f>ROUND(
 ((IF(OR(R2296="",R2296&lt;=0),20,R2296)/20)
  *(L2296/15))
 /(IFERROR(IF(H2296&gt;0,H2296,15),15)/15)
 *100,0)</f>
        <v>#REF!</v>
      </c>
      <c r="P2296" s="125" t="e">
        <f>ROUND(((R2296/20)*(L2296/15)*(S2296/15)*(1+W2296/200))/(H2296/15)*100,0)</f>
        <v>#REF!</v>
      </c>
      <c r="Q2296" s="147" t="e">
        <f>T20D35746[[#This Row],[スコア⑤]]/T20D35746[[#This Row],[スコア③]]</f>
        <v>#REF!</v>
      </c>
      <c r="R2296" s="76" t="e">
        <f>#REF!+#REF!</f>
        <v>#REF!</v>
      </c>
      <c r="W2296" s="109" t="e">
        <f>(T20D35746[[#This Row],[現金及び預金（億）]]-T20D35746[[#This Row],[負債（億）]])/T20D35746[[#This Row],[総資産]]*100</f>
        <v>#DIV/0!</v>
      </c>
    </row>
    <row r="2297" spans="3:23" x14ac:dyDescent="0.25">
      <c r="C2297" s="71" t="str">
        <f>IFERROR(_xll.RssMarket($A2297,"市場部名称"),"")</f>
        <v/>
      </c>
      <c r="D2297" s="55"/>
      <c r="E2297" s="55" t="str">
        <f>IFERROR(_xll.RssMarket($A2297,"前日比"),"")</f>
        <v/>
      </c>
      <c r="F2297" s="75" t="str">
        <f>IFERROR(_xll.RssMarket($A2297,"時価総額"),"")</f>
        <v/>
      </c>
      <c r="G2297" s="75" t="e">
        <f>T20D35746[[#This Row],[時価総額]]/T20D35746[[#This Row],[現在値]]</f>
        <v>#VALUE!</v>
      </c>
      <c r="H2297" s="20"/>
      <c r="I2297" s="38"/>
      <c r="J2297" s="20"/>
      <c r="K2297" s="33"/>
      <c r="N2297" s="89"/>
      <c r="O2297" s="125" t="e">
        <f>ROUND(
 ((IF(OR(R2297="",R2297&lt;=0),20,R2297)/20)
  *(L2297/15))
 /(IFERROR(IF(H2297&gt;0,H2297,15),15)/15)
 *100,0)</f>
        <v>#REF!</v>
      </c>
      <c r="P2297" s="125" t="e">
        <f>ROUND(((R2297/20)*(L2297/15)*(S2297/15)*(1+W2297/200))/(H2297/15)*100,0)</f>
        <v>#REF!</v>
      </c>
      <c r="Q2297" s="147" t="e">
        <f>T20D35746[[#This Row],[スコア⑤]]/T20D35746[[#This Row],[スコア③]]</f>
        <v>#REF!</v>
      </c>
      <c r="R2297" s="76" t="e">
        <f>#REF!+#REF!</f>
        <v>#REF!</v>
      </c>
      <c r="W2297" s="109" t="e">
        <f>(T20D35746[[#This Row],[現金及び預金（億）]]-T20D35746[[#This Row],[負債（億）]])/T20D35746[[#This Row],[総資産]]*100</f>
        <v>#DIV/0!</v>
      </c>
    </row>
    <row r="2298" spans="3:23" x14ac:dyDescent="0.25">
      <c r="C2298" s="71" t="str">
        <f>IFERROR(_xll.RssMarket($A2298,"市場部名称"),"")</f>
        <v/>
      </c>
      <c r="D2298" s="55"/>
      <c r="E2298" s="55" t="str">
        <f>IFERROR(_xll.RssMarket($A2298,"前日比"),"")</f>
        <v/>
      </c>
      <c r="F2298" s="75" t="str">
        <f>IFERROR(_xll.RssMarket($A2298,"時価総額"),"")</f>
        <v/>
      </c>
      <c r="G2298" s="75" t="e">
        <f>T20D35746[[#This Row],[時価総額]]/T20D35746[[#This Row],[現在値]]</f>
        <v>#VALUE!</v>
      </c>
      <c r="H2298" s="20"/>
      <c r="I2298" s="38"/>
      <c r="J2298" s="20"/>
      <c r="K2298" s="33"/>
      <c r="N2298" s="89"/>
      <c r="O2298" s="125" t="e">
        <f>ROUND(
 ((IF(OR(R2298="",R2298&lt;=0),20,R2298)/20)
  *(L2298/15))
 /(IFERROR(IF(H2298&gt;0,H2298,15),15)/15)
 *100,0)</f>
        <v>#REF!</v>
      </c>
      <c r="P2298" s="125" t="e">
        <f>ROUND(((R2298/20)*(L2298/15)*(S2298/15)*(1+W2298/200))/(H2298/15)*100,0)</f>
        <v>#REF!</v>
      </c>
      <c r="Q2298" s="147" t="e">
        <f>T20D35746[[#This Row],[スコア⑤]]/T20D35746[[#This Row],[スコア③]]</f>
        <v>#REF!</v>
      </c>
      <c r="R2298" s="76" t="e">
        <f>#REF!+#REF!</f>
        <v>#REF!</v>
      </c>
      <c r="W2298" s="109" t="e">
        <f>(T20D35746[[#This Row],[現金及び預金（億）]]-T20D35746[[#This Row],[負債（億）]])/T20D35746[[#This Row],[総資産]]*100</f>
        <v>#DIV/0!</v>
      </c>
    </row>
    <row r="2299" spans="3:23" x14ac:dyDescent="0.25">
      <c r="C2299" s="71" t="str">
        <f>IFERROR(_xll.RssMarket($A2299,"市場部名称"),"")</f>
        <v/>
      </c>
      <c r="D2299" s="55"/>
      <c r="E2299" s="55" t="str">
        <f>IFERROR(_xll.RssMarket($A2299,"前日比"),"")</f>
        <v/>
      </c>
      <c r="F2299" s="75" t="str">
        <f>IFERROR(_xll.RssMarket($A2299,"時価総額"),"")</f>
        <v/>
      </c>
      <c r="G2299" s="75" t="e">
        <f>T20D35746[[#This Row],[時価総額]]/T20D35746[[#This Row],[現在値]]</f>
        <v>#VALUE!</v>
      </c>
      <c r="H2299" s="20"/>
      <c r="I2299" s="38"/>
      <c r="J2299" s="20"/>
      <c r="K2299" s="33"/>
      <c r="N2299" s="89"/>
      <c r="O2299" s="125" t="e">
        <f>ROUND(
 ((IF(OR(R2299="",R2299&lt;=0),20,R2299)/20)
  *(L2299/15))
 /(IFERROR(IF(H2299&gt;0,H2299,15),15)/15)
 *100,0)</f>
        <v>#REF!</v>
      </c>
      <c r="P2299" s="125" t="e">
        <f>ROUND(((R2299/20)*(L2299/15)*(S2299/15)*(1+W2299/200))/(H2299/15)*100,0)</f>
        <v>#REF!</v>
      </c>
      <c r="Q2299" s="147" t="e">
        <f>T20D35746[[#This Row],[スコア⑤]]/T20D35746[[#This Row],[スコア③]]</f>
        <v>#REF!</v>
      </c>
      <c r="R2299" s="76" t="e">
        <f>#REF!+#REF!</f>
        <v>#REF!</v>
      </c>
      <c r="W2299" s="109" t="e">
        <f>(T20D35746[[#This Row],[現金及び預金（億）]]-T20D35746[[#This Row],[負債（億）]])/T20D35746[[#This Row],[総資産]]*100</f>
        <v>#DIV/0!</v>
      </c>
    </row>
    <row r="2300" spans="3:23" x14ac:dyDescent="0.25">
      <c r="C2300" s="71" t="str">
        <f>IFERROR(_xll.RssMarket($A2300,"市場部名称"),"")</f>
        <v/>
      </c>
      <c r="D2300" s="55"/>
      <c r="E2300" s="55" t="str">
        <f>IFERROR(_xll.RssMarket($A2300,"前日比"),"")</f>
        <v/>
      </c>
      <c r="F2300" s="75" t="str">
        <f>IFERROR(_xll.RssMarket($A2300,"時価総額"),"")</f>
        <v/>
      </c>
      <c r="G2300" s="75" t="e">
        <f>T20D35746[[#This Row],[時価総額]]/T20D35746[[#This Row],[現在値]]</f>
        <v>#VALUE!</v>
      </c>
      <c r="H2300" s="20"/>
      <c r="I2300" s="38"/>
      <c r="J2300" s="20"/>
      <c r="K2300" s="33"/>
      <c r="N2300" s="89"/>
      <c r="O2300" s="125" t="e">
        <f>ROUND(
 ((IF(OR(R2300="",R2300&lt;=0),20,R2300)/20)
  *(L2300/15))
 /(IFERROR(IF(H2300&gt;0,H2300,15),15)/15)
 *100,0)</f>
        <v>#REF!</v>
      </c>
      <c r="P2300" s="125" t="e">
        <f>ROUND(((R2300/20)*(L2300/15)*(S2300/15)*(1+W2300/200))/(H2300/15)*100,0)</f>
        <v>#REF!</v>
      </c>
      <c r="Q2300" s="147" t="e">
        <f>T20D35746[[#This Row],[スコア⑤]]/T20D35746[[#This Row],[スコア③]]</f>
        <v>#REF!</v>
      </c>
      <c r="R2300" s="76" t="e">
        <f>#REF!+#REF!</f>
        <v>#REF!</v>
      </c>
      <c r="W2300" s="109" t="e">
        <f>(T20D35746[[#This Row],[現金及び預金（億）]]-T20D35746[[#This Row],[負債（億）]])/T20D35746[[#This Row],[総資産]]*100</f>
        <v>#DIV/0!</v>
      </c>
    </row>
    <row r="2301" spans="3:23" x14ac:dyDescent="0.25">
      <c r="C2301" s="71" t="str">
        <f>IFERROR(_xll.RssMarket($A2301,"市場部名称"),"")</f>
        <v/>
      </c>
      <c r="D2301" s="55"/>
      <c r="E2301" s="55" t="str">
        <f>IFERROR(_xll.RssMarket($A2301,"前日比"),"")</f>
        <v/>
      </c>
      <c r="F2301" s="75" t="str">
        <f>IFERROR(_xll.RssMarket($A2301,"時価総額"),"")</f>
        <v/>
      </c>
      <c r="G2301" s="75" t="e">
        <f>T20D35746[[#This Row],[時価総額]]/T20D35746[[#This Row],[現在値]]</f>
        <v>#VALUE!</v>
      </c>
      <c r="H2301" s="20"/>
      <c r="I2301" s="38"/>
      <c r="J2301" s="20"/>
      <c r="K2301" s="33"/>
      <c r="N2301" s="89"/>
      <c r="O2301" s="125" t="e">
        <f>ROUND(
 ((IF(OR(R2301="",R2301&lt;=0),20,R2301)/20)
  *(L2301/15))
 /(IFERROR(IF(H2301&gt;0,H2301,15),15)/15)
 *100,0)</f>
        <v>#REF!</v>
      </c>
      <c r="P2301" s="125" t="e">
        <f>ROUND(((R2301/20)*(L2301/15)*(S2301/15)*(1+W2301/200))/(H2301/15)*100,0)</f>
        <v>#REF!</v>
      </c>
      <c r="Q2301" s="147" t="e">
        <f>T20D35746[[#This Row],[スコア⑤]]/T20D35746[[#This Row],[スコア③]]</f>
        <v>#REF!</v>
      </c>
      <c r="R2301" s="76" t="e">
        <f>#REF!+#REF!</f>
        <v>#REF!</v>
      </c>
      <c r="W2301" s="109" t="e">
        <f>(T20D35746[[#This Row],[現金及び預金（億）]]-T20D35746[[#This Row],[負債（億）]])/T20D35746[[#This Row],[総資産]]*100</f>
        <v>#DIV/0!</v>
      </c>
    </row>
    <row r="2302" spans="3:23" x14ac:dyDescent="0.25">
      <c r="C2302" s="71" t="str">
        <f>IFERROR(_xll.RssMarket($A2302,"市場部名称"),"")</f>
        <v/>
      </c>
      <c r="D2302" s="55"/>
      <c r="E2302" s="55" t="str">
        <f>IFERROR(_xll.RssMarket($A2302,"前日比"),"")</f>
        <v/>
      </c>
      <c r="F2302" s="75" t="str">
        <f>IFERROR(_xll.RssMarket($A2302,"時価総額"),"")</f>
        <v/>
      </c>
      <c r="G2302" s="75" t="e">
        <f>T20D35746[[#This Row],[時価総額]]/T20D35746[[#This Row],[現在値]]</f>
        <v>#VALUE!</v>
      </c>
      <c r="H2302" s="20"/>
      <c r="I2302" s="38"/>
      <c r="J2302" s="20"/>
      <c r="K2302" s="33"/>
      <c r="N2302" s="89"/>
      <c r="O2302" s="125" t="e">
        <f>ROUND(
 ((IF(OR(R2302="",R2302&lt;=0),20,R2302)/20)
  *(L2302/15))
 /(IFERROR(IF(H2302&gt;0,H2302,15),15)/15)
 *100,0)</f>
        <v>#REF!</v>
      </c>
      <c r="P2302" s="125" t="e">
        <f>ROUND(((R2302/20)*(L2302/15)*(S2302/15)*(1+W2302/200))/(H2302/15)*100,0)</f>
        <v>#REF!</v>
      </c>
      <c r="Q2302" s="147" t="e">
        <f>T20D35746[[#This Row],[スコア⑤]]/T20D35746[[#This Row],[スコア③]]</f>
        <v>#REF!</v>
      </c>
      <c r="R2302" s="76" t="e">
        <f>#REF!+#REF!</f>
        <v>#REF!</v>
      </c>
      <c r="W2302" s="109" t="e">
        <f>(T20D35746[[#This Row],[現金及び預金（億）]]-T20D35746[[#This Row],[負債（億）]])/T20D35746[[#This Row],[総資産]]*100</f>
        <v>#DIV/0!</v>
      </c>
    </row>
    <row r="2303" spans="3:23" x14ac:dyDescent="0.25">
      <c r="C2303" s="71" t="str">
        <f>IFERROR(_xll.RssMarket($A2303,"市場部名称"),"")</f>
        <v/>
      </c>
      <c r="D2303" s="55"/>
      <c r="E2303" s="55" t="str">
        <f>IFERROR(_xll.RssMarket($A2303,"前日比"),"")</f>
        <v/>
      </c>
      <c r="F2303" s="75" t="str">
        <f>IFERROR(_xll.RssMarket($A2303,"時価総額"),"")</f>
        <v/>
      </c>
      <c r="G2303" s="75" t="e">
        <f>T20D35746[[#This Row],[時価総額]]/T20D35746[[#This Row],[現在値]]</f>
        <v>#VALUE!</v>
      </c>
      <c r="H2303" s="20"/>
      <c r="I2303" s="38"/>
      <c r="J2303" s="20"/>
      <c r="K2303" s="33"/>
      <c r="N2303" s="89"/>
      <c r="O2303" s="125" t="e">
        <f>ROUND(
 ((IF(OR(R2303="",R2303&lt;=0),20,R2303)/20)
  *(L2303/15))
 /(IFERROR(IF(H2303&gt;0,H2303,15),15)/15)
 *100,0)</f>
        <v>#REF!</v>
      </c>
      <c r="P2303" s="125" t="e">
        <f>ROUND(((R2303/20)*(L2303/15)*(S2303/15)*(1+W2303/200))/(H2303/15)*100,0)</f>
        <v>#REF!</v>
      </c>
      <c r="Q2303" s="147" t="e">
        <f>T20D35746[[#This Row],[スコア⑤]]/T20D35746[[#This Row],[スコア③]]</f>
        <v>#REF!</v>
      </c>
      <c r="R2303" s="76" t="e">
        <f>#REF!+#REF!</f>
        <v>#REF!</v>
      </c>
      <c r="W2303" s="109" t="e">
        <f>(T20D35746[[#This Row],[現金及び預金（億）]]-T20D35746[[#This Row],[負債（億）]])/T20D35746[[#This Row],[総資産]]*100</f>
        <v>#DIV/0!</v>
      </c>
    </row>
    <row r="2304" spans="3:23" x14ac:dyDescent="0.25">
      <c r="C2304" s="71" t="str">
        <f>IFERROR(_xll.RssMarket($A2304,"市場部名称"),"")</f>
        <v/>
      </c>
      <c r="D2304" s="55"/>
      <c r="E2304" s="55" t="str">
        <f>IFERROR(_xll.RssMarket($A2304,"前日比"),"")</f>
        <v/>
      </c>
      <c r="F2304" s="75" t="str">
        <f>IFERROR(_xll.RssMarket($A2304,"時価総額"),"")</f>
        <v/>
      </c>
      <c r="G2304" s="75" t="e">
        <f>T20D35746[[#This Row],[時価総額]]/T20D35746[[#This Row],[現在値]]</f>
        <v>#VALUE!</v>
      </c>
      <c r="H2304" s="20"/>
      <c r="I2304" s="38"/>
      <c r="J2304" s="20"/>
      <c r="K2304" s="33"/>
      <c r="N2304" s="89"/>
      <c r="O2304" s="125" t="e">
        <f>ROUND(
 ((IF(OR(R2304="",R2304&lt;=0),20,R2304)/20)
  *(L2304/15))
 /(IFERROR(IF(H2304&gt;0,H2304,15),15)/15)
 *100,0)</f>
        <v>#REF!</v>
      </c>
      <c r="P2304" s="125" t="e">
        <f>ROUND(((R2304/20)*(L2304/15)*(S2304/15)*(1+W2304/200))/(H2304/15)*100,0)</f>
        <v>#REF!</v>
      </c>
      <c r="Q2304" s="147" t="e">
        <f>T20D35746[[#This Row],[スコア⑤]]/T20D35746[[#This Row],[スコア③]]</f>
        <v>#REF!</v>
      </c>
      <c r="R2304" s="76" t="e">
        <f>#REF!+#REF!</f>
        <v>#REF!</v>
      </c>
      <c r="W2304" s="109" t="e">
        <f>(T20D35746[[#This Row],[現金及び預金（億）]]-T20D35746[[#This Row],[負債（億）]])/T20D35746[[#This Row],[総資産]]*100</f>
        <v>#DIV/0!</v>
      </c>
    </row>
    <row r="2305" spans="3:23" x14ac:dyDescent="0.25">
      <c r="C2305" s="71" t="str">
        <f>IFERROR(_xll.RssMarket($A2305,"市場部名称"),"")</f>
        <v/>
      </c>
      <c r="D2305" s="55"/>
      <c r="E2305" s="55" t="str">
        <f>IFERROR(_xll.RssMarket($A2305,"前日比"),"")</f>
        <v/>
      </c>
      <c r="F2305" s="75" t="str">
        <f>IFERROR(_xll.RssMarket($A2305,"時価総額"),"")</f>
        <v/>
      </c>
      <c r="G2305" s="75" t="e">
        <f>T20D35746[[#This Row],[時価総額]]/T20D35746[[#This Row],[現在値]]</f>
        <v>#VALUE!</v>
      </c>
      <c r="H2305" s="20"/>
      <c r="I2305" s="38"/>
      <c r="J2305" s="20"/>
      <c r="K2305" s="33"/>
      <c r="N2305" s="89"/>
      <c r="O2305" s="125" t="e">
        <f>ROUND(
 ((IF(OR(R2305="",R2305&lt;=0),20,R2305)/20)
  *(L2305/15))
 /(IFERROR(IF(H2305&gt;0,H2305,15),15)/15)
 *100,0)</f>
        <v>#REF!</v>
      </c>
      <c r="P2305" s="125" t="e">
        <f>ROUND(((R2305/20)*(L2305/15)*(S2305/15)*(1+W2305/200))/(H2305/15)*100,0)</f>
        <v>#REF!</v>
      </c>
      <c r="Q2305" s="147" t="e">
        <f>T20D35746[[#This Row],[スコア⑤]]/T20D35746[[#This Row],[スコア③]]</f>
        <v>#REF!</v>
      </c>
      <c r="R2305" s="76" t="e">
        <f>#REF!+#REF!</f>
        <v>#REF!</v>
      </c>
      <c r="W2305" s="109" t="e">
        <f>(T20D35746[[#This Row],[現金及び預金（億）]]-T20D35746[[#This Row],[負債（億）]])/T20D35746[[#This Row],[総資産]]*100</f>
        <v>#DIV/0!</v>
      </c>
    </row>
    <row r="2306" spans="3:23" x14ac:dyDescent="0.25">
      <c r="C2306" s="71" t="str">
        <f>IFERROR(_xll.RssMarket($A2306,"市場部名称"),"")</f>
        <v/>
      </c>
      <c r="D2306" s="55"/>
      <c r="E2306" s="55" t="str">
        <f>IFERROR(_xll.RssMarket($A2306,"前日比"),"")</f>
        <v/>
      </c>
      <c r="F2306" s="75" t="str">
        <f>IFERROR(_xll.RssMarket($A2306,"時価総額"),"")</f>
        <v/>
      </c>
      <c r="G2306" s="75" t="e">
        <f>T20D35746[[#This Row],[時価総額]]/T20D35746[[#This Row],[現在値]]</f>
        <v>#VALUE!</v>
      </c>
      <c r="H2306" s="20"/>
      <c r="I2306" s="38"/>
      <c r="J2306" s="20"/>
      <c r="K2306" s="33"/>
      <c r="N2306" s="89"/>
      <c r="O2306" s="125" t="e">
        <f>ROUND(
 ((IF(OR(R2306="",R2306&lt;=0),20,R2306)/20)
  *(L2306/15))
 /(IFERROR(IF(H2306&gt;0,H2306,15),15)/15)
 *100,0)</f>
        <v>#REF!</v>
      </c>
      <c r="P2306" s="125" t="e">
        <f>ROUND(((R2306/20)*(L2306/15)*(S2306/15)*(1+W2306/200))/(H2306/15)*100,0)</f>
        <v>#REF!</v>
      </c>
      <c r="Q2306" s="147" t="e">
        <f>T20D35746[[#This Row],[スコア⑤]]/T20D35746[[#This Row],[スコア③]]</f>
        <v>#REF!</v>
      </c>
      <c r="R2306" s="76" t="e">
        <f>#REF!+#REF!</f>
        <v>#REF!</v>
      </c>
      <c r="W2306" s="109" t="e">
        <f>(T20D35746[[#This Row],[現金及び預金（億）]]-T20D35746[[#This Row],[負債（億）]])/T20D35746[[#This Row],[総資産]]*100</f>
        <v>#DIV/0!</v>
      </c>
    </row>
    <row r="2307" spans="3:23" x14ac:dyDescent="0.25">
      <c r="C2307" s="71" t="str">
        <f>IFERROR(_xll.RssMarket($A2307,"市場部名称"),"")</f>
        <v/>
      </c>
      <c r="D2307" s="55"/>
      <c r="E2307" s="55" t="str">
        <f>IFERROR(_xll.RssMarket($A2307,"前日比"),"")</f>
        <v/>
      </c>
      <c r="F2307" s="75" t="str">
        <f>IFERROR(_xll.RssMarket($A2307,"時価総額"),"")</f>
        <v/>
      </c>
      <c r="G2307" s="75" t="e">
        <f>T20D35746[[#This Row],[時価総額]]/T20D35746[[#This Row],[現在値]]</f>
        <v>#VALUE!</v>
      </c>
      <c r="H2307" s="20"/>
      <c r="I2307" s="38"/>
      <c r="J2307" s="20"/>
      <c r="K2307" s="33"/>
      <c r="N2307" s="89"/>
      <c r="O2307" s="125" t="e">
        <f>ROUND(
 ((IF(OR(R2307="",R2307&lt;=0),20,R2307)/20)
  *(L2307/15))
 /(IFERROR(IF(H2307&gt;0,H2307,15),15)/15)
 *100,0)</f>
        <v>#REF!</v>
      </c>
      <c r="P2307" s="125" t="e">
        <f>ROUND(((R2307/20)*(L2307/15)*(S2307/15)*(1+W2307/200))/(H2307/15)*100,0)</f>
        <v>#REF!</v>
      </c>
      <c r="Q2307" s="147" t="e">
        <f>T20D35746[[#This Row],[スコア⑤]]/T20D35746[[#This Row],[スコア③]]</f>
        <v>#REF!</v>
      </c>
      <c r="R2307" s="76" t="e">
        <f>#REF!+#REF!</f>
        <v>#REF!</v>
      </c>
      <c r="W2307" s="109" t="e">
        <f>(T20D35746[[#This Row],[現金及び預金（億）]]-T20D35746[[#This Row],[負債（億）]])/T20D35746[[#This Row],[総資産]]*100</f>
        <v>#DIV/0!</v>
      </c>
    </row>
    <row r="2308" spans="3:23" x14ac:dyDescent="0.25">
      <c r="C2308" s="71" t="str">
        <f>IFERROR(_xll.RssMarket($A2308,"市場部名称"),"")</f>
        <v/>
      </c>
      <c r="D2308" s="55"/>
      <c r="E2308" s="55" t="str">
        <f>IFERROR(_xll.RssMarket($A2308,"前日比"),"")</f>
        <v/>
      </c>
      <c r="F2308" s="75" t="str">
        <f>IFERROR(_xll.RssMarket($A2308,"時価総額"),"")</f>
        <v/>
      </c>
      <c r="G2308" s="75" t="e">
        <f>T20D35746[[#This Row],[時価総額]]/T20D35746[[#This Row],[現在値]]</f>
        <v>#VALUE!</v>
      </c>
      <c r="H2308" s="20"/>
      <c r="I2308" s="38"/>
      <c r="J2308" s="20"/>
      <c r="K2308" s="33"/>
      <c r="N2308" s="89"/>
      <c r="O2308" s="125" t="e">
        <f>ROUND(
 ((IF(OR(R2308="",R2308&lt;=0),20,R2308)/20)
  *(L2308/15))
 /(IFERROR(IF(H2308&gt;0,H2308,15),15)/15)
 *100,0)</f>
        <v>#REF!</v>
      </c>
      <c r="P2308" s="125" t="e">
        <f>ROUND(((R2308/20)*(L2308/15)*(S2308/15)*(1+W2308/200))/(H2308/15)*100,0)</f>
        <v>#REF!</v>
      </c>
      <c r="Q2308" s="147" t="e">
        <f>T20D35746[[#This Row],[スコア⑤]]/T20D35746[[#This Row],[スコア③]]</f>
        <v>#REF!</v>
      </c>
      <c r="R2308" s="76" t="e">
        <f>#REF!+#REF!</f>
        <v>#REF!</v>
      </c>
      <c r="W2308" s="109" t="e">
        <f>(T20D35746[[#This Row],[現金及び預金（億）]]-T20D35746[[#This Row],[負債（億）]])/T20D35746[[#This Row],[総資産]]*100</f>
        <v>#DIV/0!</v>
      </c>
    </row>
    <row r="2309" spans="3:23" x14ac:dyDescent="0.25">
      <c r="C2309" s="71" t="str">
        <f>IFERROR(_xll.RssMarket($A2309,"市場部名称"),"")</f>
        <v/>
      </c>
      <c r="D2309" s="55"/>
      <c r="E2309" s="55" t="str">
        <f>IFERROR(_xll.RssMarket($A2309,"前日比"),"")</f>
        <v/>
      </c>
      <c r="F2309" s="75" t="str">
        <f>IFERROR(_xll.RssMarket($A2309,"時価総額"),"")</f>
        <v/>
      </c>
      <c r="G2309" s="75" t="e">
        <f>T20D35746[[#This Row],[時価総額]]/T20D35746[[#This Row],[現在値]]</f>
        <v>#VALUE!</v>
      </c>
      <c r="H2309" s="20"/>
      <c r="I2309" s="38"/>
      <c r="J2309" s="20"/>
      <c r="K2309" s="33"/>
      <c r="N2309" s="89"/>
      <c r="O2309" s="125" t="e">
        <f>ROUND(
 ((IF(OR(R2309="",R2309&lt;=0),20,R2309)/20)
  *(L2309/15))
 /(IFERROR(IF(H2309&gt;0,H2309,15),15)/15)
 *100,0)</f>
        <v>#REF!</v>
      </c>
      <c r="P2309" s="125" t="e">
        <f>ROUND(((R2309/20)*(L2309/15)*(S2309/15)*(1+W2309/200))/(H2309/15)*100,0)</f>
        <v>#REF!</v>
      </c>
      <c r="Q2309" s="147" t="e">
        <f>T20D35746[[#This Row],[スコア⑤]]/T20D35746[[#This Row],[スコア③]]</f>
        <v>#REF!</v>
      </c>
      <c r="R2309" s="76" t="e">
        <f>#REF!+#REF!</f>
        <v>#REF!</v>
      </c>
      <c r="W2309" s="109" t="e">
        <f>(T20D35746[[#This Row],[現金及び預金（億）]]-T20D35746[[#This Row],[負債（億）]])/T20D35746[[#This Row],[総資産]]*100</f>
        <v>#DIV/0!</v>
      </c>
    </row>
    <row r="2310" spans="3:23" x14ac:dyDescent="0.25">
      <c r="C2310" s="71" t="str">
        <f>IFERROR(_xll.RssMarket($A2310,"市場部名称"),"")</f>
        <v/>
      </c>
      <c r="D2310" s="55"/>
      <c r="E2310" s="55" t="str">
        <f>IFERROR(_xll.RssMarket($A2310,"前日比"),"")</f>
        <v/>
      </c>
      <c r="F2310" s="75" t="str">
        <f>IFERROR(_xll.RssMarket($A2310,"時価総額"),"")</f>
        <v/>
      </c>
      <c r="G2310" s="75" t="e">
        <f>T20D35746[[#This Row],[時価総額]]/T20D35746[[#This Row],[現在値]]</f>
        <v>#VALUE!</v>
      </c>
      <c r="H2310" s="20"/>
      <c r="I2310" s="38"/>
      <c r="J2310" s="20"/>
      <c r="K2310" s="33"/>
      <c r="N2310" s="89"/>
      <c r="O2310" s="125" t="e">
        <f>ROUND(
 ((IF(OR(R2310="",R2310&lt;=0),20,R2310)/20)
  *(L2310/15))
 /(IFERROR(IF(H2310&gt;0,H2310,15),15)/15)
 *100,0)</f>
        <v>#REF!</v>
      </c>
      <c r="P2310" s="125" t="e">
        <f>ROUND(((R2310/20)*(L2310/15)*(S2310/15)*(1+W2310/200))/(H2310/15)*100,0)</f>
        <v>#REF!</v>
      </c>
      <c r="Q2310" s="147" t="e">
        <f>T20D35746[[#This Row],[スコア⑤]]/T20D35746[[#This Row],[スコア③]]</f>
        <v>#REF!</v>
      </c>
      <c r="R2310" s="76" t="e">
        <f>#REF!+#REF!</f>
        <v>#REF!</v>
      </c>
      <c r="W2310" s="109" t="e">
        <f>(T20D35746[[#This Row],[現金及び預金（億）]]-T20D35746[[#This Row],[負債（億）]])/T20D35746[[#This Row],[総資産]]*100</f>
        <v>#DIV/0!</v>
      </c>
    </row>
    <row r="2311" spans="3:23" x14ac:dyDescent="0.25">
      <c r="C2311" s="71" t="str">
        <f>IFERROR(_xll.RssMarket($A2311,"市場部名称"),"")</f>
        <v/>
      </c>
      <c r="D2311" s="55"/>
      <c r="E2311" s="55" t="str">
        <f>IFERROR(_xll.RssMarket($A2311,"前日比"),"")</f>
        <v/>
      </c>
      <c r="F2311" s="75" t="str">
        <f>IFERROR(_xll.RssMarket($A2311,"時価総額"),"")</f>
        <v/>
      </c>
      <c r="G2311" s="75" t="e">
        <f>T20D35746[[#This Row],[時価総額]]/T20D35746[[#This Row],[現在値]]</f>
        <v>#VALUE!</v>
      </c>
      <c r="H2311" s="20"/>
      <c r="I2311" s="38"/>
      <c r="J2311" s="20"/>
      <c r="K2311" s="33"/>
      <c r="N2311" s="89"/>
      <c r="O2311" s="125" t="e">
        <f>ROUND(
 ((IF(OR(R2311="",R2311&lt;=0),20,R2311)/20)
  *(L2311/15))
 /(IFERROR(IF(H2311&gt;0,H2311,15),15)/15)
 *100,0)</f>
        <v>#REF!</v>
      </c>
      <c r="P2311" s="125" t="e">
        <f>ROUND(((R2311/20)*(L2311/15)*(S2311/15)*(1+W2311/200))/(H2311/15)*100,0)</f>
        <v>#REF!</v>
      </c>
      <c r="Q2311" s="147" t="e">
        <f>T20D35746[[#This Row],[スコア⑤]]/T20D35746[[#This Row],[スコア③]]</f>
        <v>#REF!</v>
      </c>
      <c r="R2311" s="76" t="e">
        <f>#REF!+#REF!</f>
        <v>#REF!</v>
      </c>
      <c r="W2311" s="109" t="e">
        <f>(T20D35746[[#This Row],[現金及び預金（億）]]-T20D35746[[#This Row],[負債（億）]])/T20D35746[[#This Row],[総資産]]*100</f>
        <v>#DIV/0!</v>
      </c>
    </row>
    <row r="2312" spans="3:23" x14ac:dyDescent="0.25">
      <c r="C2312" s="71" t="str">
        <f>IFERROR(_xll.RssMarket($A2312,"市場部名称"),"")</f>
        <v/>
      </c>
      <c r="D2312" s="55"/>
      <c r="E2312" s="55" t="str">
        <f>IFERROR(_xll.RssMarket($A2312,"前日比"),"")</f>
        <v/>
      </c>
      <c r="F2312" s="75" t="str">
        <f>IFERROR(_xll.RssMarket($A2312,"時価総額"),"")</f>
        <v/>
      </c>
      <c r="G2312" s="75" t="e">
        <f>T20D35746[[#This Row],[時価総額]]/T20D35746[[#This Row],[現在値]]</f>
        <v>#VALUE!</v>
      </c>
      <c r="H2312" s="20"/>
      <c r="I2312" s="38"/>
      <c r="J2312" s="20"/>
      <c r="K2312" s="33"/>
      <c r="N2312" s="89"/>
      <c r="O2312" s="125" t="e">
        <f>ROUND(
 ((IF(OR(R2312="",R2312&lt;=0),20,R2312)/20)
  *(L2312/15))
 /(IFERROR(IF(H2312&gt;0,H2312,15),15)/15)
 *100,0)</f>
        <v>#REF!</v>
      </c>
      <c r="P2312" s="125" t="e">
        <f>ROUND(((R2312/20)*(L2312/15)*(S2312/15)*(1+W2312/200))/(H2312/15)*100,0)</f>
        <v>#REF!</v>
      </c>
      <c r="Q2312" s="147" t="e">
        <f>T20D35746[[#This Row],[スコア⑤]]/T20D35746[[#This Row],[スコア③]]</f>
        <v>#REF!</v>
      </c>
      <c r="R2312" s="76" t="e">
        <f>#REF!+#REF!</f>
        <v>#REF!</v>
      </c>
      <c r="W2312" s="109" t="e">
        <f>(T20D35746[[#This Row],[現金及び預金（億）]]-T20D35746[[#This Row],[負債（億）]])/T20D35746[[#This Row],[総資産]]*100</f>
        <v>#DIV/0!</v>
      </c>
    </row>
    <row r="2313" spans="3:23" x14ac:dyDescent="0.25">
      <c r="C2313" s="71" t="str">
        <f>IFERROR(_xll.RssMarket($A2313,"市場部名称"),"")</f>
        <v/>
      </c>
      <c r="D2313" s="55"/>
      <c r="E2313" s="55" t="str">
        <f>IFERROR(_xll.RssMarket($A2313,"前日比"),"")</f>
        <v/>
      </c>
      <c r="F2313" s="75" t="str">
        <f>IFERROR(_xll.RssMarket($A2313,"時価総額"),"")</f>
        <v/>
      </c>
      <c r="G2313" s="75" t="e">
        <f>T20D35746[[#This Row],[時価総額]]/T20D35746[[#This Row],[現在値]]</f>
        <v>#VALUE!</v>
      </c>
      <c r="H2313" s="20"/>
      <c r="I2313" s="38"/>
      <c r="J2313" s="20"/>
      <c r="K2313" s="33"/>
      <c r="N2313" s="89"/>
      <c r="O2313" s="125" t="e">
        <f>ROUND(
 ((IF(OR(R2313="",R2313&lt;=0),20,R2313)/20)
  *(L2313/15))
 /(IFERROR(IF(H2313&gt;0,H2313,15),15)/15)
 *100,0)</f>
        <v>#REF!</v>
      </c>
      <c r="P2313" s="125" t="e">
        <f>ROUND(((R2313/20)*(L2313/15)*(S2313/15)*(1+W2313/200))/(H2313/15)*100,0)</f>
        <v>#REF!</v>
      </c>
      <c r="Q2313" s="147" t="e">
        <f>T20D35746[[#This Row],[スコア⑤]]/T20D35746[[#This Row],[スコア③]]</f>
        <v>#REF!</v>
      </c>
      <c r="R2313" s="76" t="e">
        <f>#REF!+#REF!</f>
        <v>#REF!</v>
      </c>
      <c r="W2313" s="109" t="e">
        <f>(T20D35746[[#This Row],[現金及び預金（億）]]-T20D35746[[#This Row],[負債（億）]])/T20D35746[[#This Row],[総資産]]*100</f>
        <v>#DIV/0!</v>
      </c>
    </row>
    <row r="2314" spans="3:23" x14ac:dyDescent="0.25">
      <c r="C2314" s="71" t="str">
        <f>IFERROR(_xll.RssMarket($A2314,"市場部名称"),"")</f>
        <v/>
      </c>
      <c r="D2314" s="55"/>
      <c r="E2314" s="55" t="str">
        <f>IFERROR(_xll.RssMarket($A2314,"前日比"),"")</f>
        <v/>
      </c>
      <c r="F2314" s="75" t="str">
        <f>IFERROR(_xll.RssMarket($A2314,"時価総額"),"")</f>
        <v/>
      </c>
      <c r="G2314" s="75" t="e">
        <f>T20D35746[[#This Row],[時価総額]]/T20D35746[[#This Row],[現在値]]</f>
        <v>#VALUE!</v>
      </c>
      <c r="H2314" s="20"/>
      <c r="I2314" s="38"/>
      <c r="J2314" s="20"/>
      <c r="K2314" s="33"/>
      <c r="N2314" s="89"/>
      <c r="O2314" s="125" t="e">
        <f>ROUND(
 ((IF(OR(R2314="",R2314&lt;=0),20,R2314)/20)
  *(L2314/15))
 /(IFERROR(IF(H2314&gt;0,H2314,15),15)/15)
 *100,0)</f>
        <v>#REF!</v>
      </c>
      <c r="P2314" s="125" t="e">
        <f>ROUND(((R2314/20)*(L2314/15)*(S2314/15)*(1+W2314/200))/(H2314/15)*100,0)</f>
        <v>#REF!</v>
      </c>
      <c r="Q2314" s="147" t="e">
        <f>T20D35746[[#This Row],[スコア⑤]]/T20D35746[[#This Row],[スコア③]]</f>
        <v>#REF!</v>
      </c>
      <c r="R2314" s="76" t="e">
        <f>#REF!+#REF!</f>
        <v>#REF!</v>
      </c>
      <c r="W2314" s="109" t="e">
        <f>(T20D35746[[#This Row],[現金及び預金（億）]]-T20D35746[[#This Row],[負債（億）]])/T20D35746[[#This Row],[総資産]]*100</f>
        <v>#DIV/0!</v>
      </c>
    </row>
    <row r="2315" spans="3:23" x14ac:dyDescent="0.25">
      <c r="C2315" s="71" t="str">
        <f>IFERROR(_xll.RssMarket($A2315,"市場部名称"),"")</f>
        <v/>
      </c>
      <c r="D2315" s="55"/>
      <c r="E2315" s="55" t="str">
        <f>IFERROR(_xll.RssMarket($A2315,"前日比"),"")</f>
        <v/>
      </c>
      <c r="F2315" s="75" t="str">
        <f>IFERROR(_xll.RssMarket($A2315,"時価総額"),"")</f>
        <v/>
      </c>
      <c r="G2315" s="75" t="e">
        <f>T20D35746[[#This Row],[時価総額]]/T20D35746[[#This Row],[現在値]]</f>
        <v>#VALUE!</v>
      </c>
      <c r="H2315" s="20"/>
      <c r="I2315" s="38"/>
      <c r="J2315" s="20"/>
      <c r="K2315" s="33"/>
      <c r="N2315" s="89"/>
      <c r="O2315" s="125" t="e">
        <f>ROUND(
 ((IF(OR(R2315="",R2315&lt;=0),20,R2315)/20)
  *(L2315/15))
 /(IFERROR(IF(H2315&gt;0,H2315,15),15)/15)
 *100,0)</f>
        <v>#REF!</v>
      </c>
      <c r="P2315" s="125" t="e">
        <f>ROUND(((R2315/20)*(L2315/15)*(S2315/15)*(1+W2315/200))/(H2315/15)*100,0)</f>
        <v>#REF!</v>
      </c>
      <c r="Q2315" s="147" t="e">
        <f>T20D35746[[#This Row],[スコア⑤]]/T20D35746[[#This Row],[スコア③]]</f>
        <v>#REF!</v>
      </c>
      <c r="R2315" s="76" t="e">
        <f>#REF!+#REF!</f>
        <v>#REF!</v>
      </c>
      <c r="W2315" s="109" t="e">
        <f>(T20D35746[[#This Row],[現金及び預金（億）]]-T20D35746[[#This Row],[負債（億）]])/T20D35746[[#This Row],[総資産]]*100</f>
        <v>#DIV/0!</v>
      </c>
    </row>
    <row r="2316" spans="3:23" x14ac:dyDescent="0.25">
      <c r="C2316" s="71" t="str">
        <f>IFERROR(_xll.RssMarket($A2316,"市場部名称"),"")</f>
        <v/>
      </c>
      <c r="D2316" s="55"/>
      <c r="E2316" s="55" t="str">
        <f>IFERROR(_xll.RssMarket($A2316,"前日比"),"")</f>
        <v/>
      </c>
      <c r="F2316" s="75" t="str">
        <f>IFERROR(_xll.RssMarket($A2316,"時価総額"),"")</f>
        <v/>
      </c>
      <c r="G2316" s="75" t="e">
        <f>T20D35746[[#This Row],[時価総額]]/T20D35746[[#This Row],[現在値]]</f>
        <v>#VALUE!</v>
      </c>
      <c r="H2316" s="20"/>
      <c r="I2316" s="38"/>
      <c r="J2316" s="20"/>
      <c r="K2316" s="33"/>
      <c r="N2316" s="89"/>
      <c r="O2316" s="125" t="e">
        <f>ROUND(
 ((IF(OR(R2316="",R2316&lt;=0),20,R2316)/20)
  *(L2316/15))
 /(IFERROR(IF(H2316&gt;0,H2316,15),15)/15)
 *100,0)</f>
        <v>#REF!</v>
      </c>
      <c r="P2316" s="125" t="e">
        <f>ROUND(((R2316/20)*(L2316/15)*(S2316/15)*(1+W2316/200))/(H2316/15)*100,0)</f>
        <v>#REF!</v>
      </c>
      <c r="Q2316" s="147" t="e">
        <f>T20D35746[[#This Row],[スコア⑤]]/T20D35746[[#This Row],[スコア③]]</f>
        <v>#REF!</v>
      </c>
      <c r="R2316" s="76" t="e">
        <f>#REF!+#REF!</f>
        <v>#REF!</v>
      </c>
      <c r="W2316" s="109" t="e">
        <f>(T20D35746[[#This Row],[現金及び預金（億）]]-T20D35746[[#This Row],[負債（億）]])/T20D35746[[#This Row],[総資産]]*100</f>
        <v>#DIV/0!</v>
      </c>
    </row>
    <row r="2317" spans="3:23" x14ac:dyDescent="0.25">
      <c r="C2317" s="71" t="str">
        <f>IFERROR(_xll.RssMarket($A2317,"市場部名称"),"")</f>
        <v/>
      </c>
      <c r="D2317" s="55"/>
      <c r="E2317" s="55" t="str">
        <f>IFERROR(_xll.RssMarket($A2317,"前日比"),"")</f>
        <v/>
      </c>
      <c r="F2317" s="75" t="str">
        <f>IFERROR(_xll.RssMarket($A2317,"時価総額"),"")</f>
        <v/>
      </c>
      <c r="G2317" s="75" t="e">
        <f>T20D35746[[#This Row],[時価総額]]/T20D35746[[#This Row],[現在値]]</f>
        <v>#VALUE!</v>
      </c>
      <c r="H2317" s="20"/>
      <c r="I2317" s="38"/>
      <c r="J2317" s="20"/>
      <c r="K2317" s="33"/>
      <c r="N2317" s="89"/>
      <c r="O2317" s="125" t="e">
        <f>ROUND(
 ((IF(OR(R2317="",R2317&lt;=0),20,R2317)/20)
  *(L2317/15))
 /(IFERROR(IF(H2317&gt;0,H2317,15),15)/15)
 *100,0)</f>
        <v>#REF!</v>
      </c>
      <c r="P2317" s="125" t="e">
        <f>ROUND(((R2317/20)*(L2317/15)*(S2317/15)*(1+W2317/200))/(H2317/15)*100,0)</f>
        <v>#REF!</v>
      </c>
      <c r="Q2317" s="147" t="e">
        <f>T20D35746[[#This Row],[スコア⑤]]/T20D35746[[#This Row],[スコア③]]</f>
        <v>#REF!</v>
      </c>
      <c r="R2317" s="76" t="e">
        <f>#REF!+#REF!</f>
        <v>#REF!</v>
      </c>
      <c r="W2317" s="109" t="e">
        <f>(T20D35746[[#This Row],[現金及び預金（億）]]-T20D35746[[#This Row],[負債（億）]])/T20D35746[[#This Row],[総資産]]*100</f>
        <v>#DIV/0!</v>
      </c>
    </row>
    <row r="2318" spans="3:23" x14ac:dyDescent="0.25">
      <c r="C2318" s="71" t="str">
        <f>IFERROR(_xll.RssMarket($A2318,"市場部名称"),"")</f>
        <v/>
      </c>
      <c r="D2318" s="55"/>
      <c r="E2318" s="55" t="str">
        <f>IFERROR(_xll.RssMarket($A2318,"前日比"),"")</f>
        <v/>
      </c>
      <c r="F2318" s="75" t="str">
        <f>IFERROR(_xll.RssMarket($A2318,"時価総額"),"")</f>
        <v/>
      </c>
      <c r="G2318" s="75" t="e">
        <f>T20D35746[[#This Row],[時価総額]]/T20D35746[[#This Row],[現在値]]</f>
        <v>#VALUE!</v>
      </c>
      <c r="H2318" s="20"/>
      <c r="I2318" s="38"/>
      <c r="J2318" s="20"/>
      <c r="K2318" s="33"/>
      <c r="N2318" s="89"/>
      <c r="O2318" s="125" t="e">
        <f>ROUND(
 ((IF(OR(R2318="",R2318&lt;=0),20,R2318)/20)
  *(L2318/15))
 /(IFERROR(IF(H2318&gt;0,H2318,15),15)/15)
 *100,0)</f>
        <v>#REF!</v>
      </c>
      <c r="P2318" s="125" t="e">
        <f>ROUND(((R2318/20)*(L2318/15)*(S2318/15)*(1+W2318/200))/(H2318/15)*100,0)</f>
        <v>#REF!</v>
      </c>
      <c r="Q2318" s="147" t="e">
        <f>T20D35746[[#This Row],[スコア⑤]]/T20D35746[[#This Row],[スコア③]]</f>
        <v>#REF!</v>
      </c>
      <c r="R2318" s="76" t="e">
        <f>#REF!+#REF!</f>
        <v>#REF!</v>
      </c>
      <c r="W2318" s="109" t="e">
        <f>(T20D35746[[#This Row],[現金及び預金（億）]]-T20D35746[[#This Row],[負債（億）]])/T20D35746[[#This Row],[総資産]]*100</f>
        <v>#DIV/0!</v>
      </c>
    </row>
    <row r="2319" spans="3:23" x14ac:dyDescent="0.25">
      <c r="C2319" s="71" t="str">
        <f>IFERROR(_xll.RssMarket($A2319,"市場部名称"),"")</f>
        <v/>
      </c>
      <c r="D2319" s="55"/>
      <c r="E2319" s="55" t="str">
        <f>IFERROR(_xll.RssMarket($A2319,"前日比"),"")</f>
        <v/>
      </c>
      <c r="F2319" s="75" t="str">
        <f>IFERROR(_xll.RssMarket($A2319,"時価総額"),"")</f>
        <v/>
      </c>
      <c r="G2319" s="75" t="e">
        <f>T20D35746[[#This Row],[時価総額]]/T20D35746[[#This Row],[現在値]]</f>
        <v>#VALUE!</v>
      </c>
      <c r="H2319" s="20"/>
      <c r="I2319" s="38"/>
      <c r="J2319" s="20"/>
      <c r="K2319" s="33"/>
      <c r="N2319" s="89"/>
      <c r="O2319" s="125" t="e">
        <f>ROUND(
 ((IF(OR(R2319="",R2319&lt;=0),20,R2319)/20)
  *(L2319/15))
 /(IFERROR(IF(H2319&gt;0,H2319,15),15)/15)
 *100,0)</f>
        <v>#REF!</v>
      </c>
      <c r="P2319" s="125" t="e">
        <f>ROUND(((R2319/20)*(L2319/15)*(S2319/15)*(1+W2319/200))/(H2319/15)*100,0)</f>
        <v>#REF!</v>
      </c>
      <c r="Q2319" s="147" t="e">
        <f>T20D35746[[#This Row],[スコア⑤]]/T20D35746[[#This Row],[スコア③]]</f>
        <v>#REF!</v>
      </c>
      <c r="R2319" s="76" t="e">
        <f>#REF!+#REF!</f>
        <v>#REF!</v>
      </c>
      <c r="W2319" s="109" t="e">
        <f>(T20D35746[[#This Row],[現金及び預金（億）]]-T20D35746[[#This Row],[負債（億）]])/T20D35746[[#This Row],[総資産]]*100</f>
        <v>#DIV/0!</v>
      </c>
    </row>
    <row r="2320" spans="3:23" x14ac:dyDescent="0.25">
      <c r="C2320" s="71" t="str">
        <f>IFERROR(_xll.RssMarket($A2320,"市場部名称"),"")</f>
        <v/>
      </c>
      <c r="D2320" s="55"/>
      <c r="E2320" s="55" t="str">
        <f>IFERROR(_xll.RssMarket($A2320,"前日比"),"")</f>
        <v/>
      </c>
      <c r="F2320" s="75" t="str">
        <f>IFERROR(_xll.RssMarket($A2320,"時価総額"),"")</f>
        <v/>
      </c>
      <c r="G2320" s="75" t="e">
        <f>T20D35746[[#This Row],[時価総額]]/T20D35746[[#This Row],[現在値]]</f>
        <v>#VALUE!</v>
      </c>
      <c r="H2320" s="20"/>
      <c r="I2320" s="38"/>
      <c r="J2320" s="20"/>
      <c r="K2320" s="33"/>
      <c r="N2320" s="89"/>
      <c r="O2320" s="125" t="e">
        <f>ROUND(
 ((IF(OR(R2320="",R2320&lt;=0),20,R2320)/20)
  *(L2320/15))
 /(IFERROR(IF(H2320&gt;0,H2320,15),15)/15)
 *100,0)</f>
        <v>#REF!</v>
      </c>
      <c r="P2320" s="125" t="e">
        <f>ROUND(((R2320/20)*(L2320/15)*(S2320/15)*(1+W2320/200))/(H2320/15)*100,0)</f>
        <v>#REF!</v>
      </c>
      <c r="Q2320" s="147" t="e">
        <f>T20D35746[[#This Row],[スコア⑤]]/T20D35746[[#This Row],[スコア③]]</f>
        <v>#REF!</v>
      </c>
      <c r="R2320" s="76" t="e">
        <f>#REF!+#REF!</f>
        <v>#REF!</v>
      </c>
      <c r="W2320" s="109" t="e">
        <f>(T20D35746[[#This Row],[現金及び預金（億）]]-T20D35746[[#This Row],[負債（億）]])/T20D35746[[#This Row],[総資産]]*100</f>
        <v>#DIV/0!</v>
      </c>
    </row>
    <row r="2321" spans="3:23" x14ac:dyDescent="0.25">
      <c r="C2321" s="71" t="str">
        <f>IFERROR(_xll.RssMarket($A2321,"市場部名称"),"")</f>
        <v/>
      </c>
      <c r="D2321" s="55"/>
      <c r="E2321" s="55" t="str">
        <f>IFERROR(_xll.RssMarket($A2321,"前日比"),"")</f>
        <v/>
      </c>
      <c r="F2321" s="75" t="str">
        <f>IFERROR(_xll.RssMarket($A2321,"時価総額"),"")</f>
        <v/>
      </c>
      <c r="G2321" s="75" t="e">
        <f>T20D35746[[#This Row],[時価総額]]/T20D35746[[#This Row],[現在値]]</f>
        <v>#VALUE!</v>
      </c>
      <c r="H2321" s="20"/>
      <c r="I2321" s="38"/>
      <c r="J2321" s="20"/>
      <c r="K2321" s="33"/>
      <c r="N2321" s="89"/>
      <c r="O2321" s="125" t="e">
        <f>ROUND(
 ((IF(OR(R2321="",R2321&lt;=0),20,R2321)/20)
  *(L2321/15))
 /(IFERROR(IF(H2321&gt;0,H2321,15),15)/15)
 *100,0)</f>
        <v>#REF!</v>
      </c>
      <c r="P2321" s="125" t="e">
        <f>ROUND(((R2321/20)*(L2321/15)*(S2321/15)*(1+W2321/200))/(H2321/15)*100,0)</f>
        <v>#REF!</v>
      </c>
      <c r="Q2321" s="147" t="e">
        <f>T20D35746[[#This Row],[スコア⑤]]/T20D35746[[#This Row],[スコア③]]</f>
        <v>#REF!</v>
      </c>
      <c r="R2321" s="76" t="e">
        <f>#REF!+#REF!</f>
        <v>#REF!</v>
      </c>
      <c r="W2321" s="109" t="e">
        <f>(T20D35746[[#This Row],[現金及び預金（億）]]-T20D35746[[#This Row],[負債（億）]])/T20D35746[[#This Row],[総資産]]*100</f>
        <v>#DIV/0!</v>
      </c>
    </row>
    <row r="2322" spans="3:23" x14ac:dyDescent="0.25">
      <c r="C2322" s="71" t="str">
        <f>IFERROR(_xll.RssMarket($A2322,"市場部名称"),"")</f>
        <v/>
      </c>
      <c r="D2322" s="55"/>
      <c r="E2322" s="55" t="str">
        <f>IFERROR(_xll.RssMarket($A2322,"前日比"),"")</f>
        <v/>
      </c>
      <c r="F2322" s="75" t="str">
        <f>IFERROR(_xll.RssMarket($A2322,"時価総額"),"")</f>
        <v/>
      </c>
      <c r="G2322" s="75" t="e">
        <f>T20D35746[[#This Row],[時価総額]]/T20D35746[[#This Row],[現在値]]</f>
        <v>#VALUE!</v>
      </c>
      <c r="H2322" s="20"/>
      <c r="I2322" s="38"/>
      <c r="J2322" s="20"/>
      <c r="K2322" s="33"/>
      <c r="N2322" s="89"/>
      <c r="O2322" s="125" t="e">
        <f>ROUND(
 ((IF(OR(R2322="",R2322&lt;=0),20,R2322)/20)
  *(L2322/15))
 /(IFERROR(IF(H2322&gt;0,H2322,15),15)/15)
 *100,0)</f>
        <v>#REF!</v>
      </c>
      <c r="P2322" s="125" t="e">
        <f>ROUND(((R2322/20)*(L2322/15)*(S2322/15)*(1+W2322/200))/(H2322/15)*100,0)</f>
        <v>#REF!</v>
      </c>
      <c r="Q2322" s="147" t="e">
        <f>T20D35746[[#This Row],[スコア⑤]]/T20D35746[[#This Row],[スコア③]]</f>
        <v>#REF!</v>
      </c>
      <c r="R2322" s="76" t="e">
        <f>#REF!+#REF!</f>
        <v>#REF!</v>
      </c>
      <c r="W2322" s="109" t="e">
        <f>(T20D35746[[#This Row],[現金及び預金（億）]]-T20D35746[[#This Row],[負債（億）]])/T20D35746[[#This Row],[総資産]]*100</f>
        <v>#DIV/0!</v>
      </c>
    </row>
    <row r="2323" spans="3:23" x14ac:dyDescent="0.25">
      <c r="C2323" s="71" t="str">
        <f>IFERROR(_xll.RssMarket($A2323,"市場部名称"),"")</f>
        <v/>
      </c>
      <c r="D2323" s="55"/>
      <c r="E2323" s="55" t="str">
        <f>IFERROR(_xll.RssMarket($A2323,"前日比"),"")</f>
        <v/>
      </c>
      <c r="F2323" s="75" t="str">
        <f>IFERROR(_xll.RssMarket($A2323,"時価総額"),"")</f>
        <v/>
      </c>
      <c r="G2323" s="75" t="e">
        <f>T20D35746[[#This Row],[時価総額]]/T20D35746[[#This Row],[現在値]]</f>
        <v>#VALUE!</v>
      </c>
      <c r="H2323" s="20"/>
      <c r="I2323" s="38"/>
      <c r="J2323" s="20"/>
      <c r="K2323" s="33"/>
      <c r="N2323" s="89"/>
      <c r="O2323" s="125" t="e">
        <f>ROUND(
 ((IF(OR(R2323="",R2323&lt;=0),20,R2323)/20)
  *(L2323/15))
 /(IFERROR(IF(H2323&gt;0,H2323,15),15)/15)
 *100,0)</f>
        <v>#REF!</v>
      </c>
      <c r="P2323" s="125" t="e">
        <f>ROUND(((R2323/20)*(L2323/15)*(S2323/15)*(1+W2323/200))/(H2323/15)*100,0)</f>
        <v>#REF!</v>
      </c>
      <c r="Q2323" s="147" t="e">
        <f>T20D35746[[#This Row],[スコア⑤]]/T20D35746[[#This Row],[スコア③]]</f>
        <v>#REF!</v>
      </c>
      <c r="R2323" s="76" t="e">
        <f>#REF!+#REF!</f>
        <v>#REF!</v>
      </c>
      <c r="W2323" s="109" t="e">
        <f>(T20D35746[[#This Row],[現金及び預金（億）]]-T20D35746[[#This Row],[負債（億）]])/T20D35746[[#This Row],[総資産]]*100</f>
        <v>#DIV/0!</v>
      </c>
    </row>
    <row r="2324" spans="3:23" x14ac:dyDescent="0.25">
      <c r="C2324" s="71" t="str">
        <f>IFERROR(_xll.RssMarket($A2324,"市場部名称"),"")</f>
        <v/>
      </c>
      <c r="D2324" s="55"/>
      <c r="E2324" s="55" t="str">
        <f>IFERROR(_xll.RssMarket($A2324,"前日比"),"")</f>
        <v/>
      </c>
      <c r="F2324" s="75" t="str">
        <f>IFERROR(_xll.RssMarket($A2324,"時価総額"),"")</f>
        <v/>
      </c>
      <c r="G2324" s="75" t="e">
        <f>T20D35746[[#This Row],[時価総額]]/T20D35746[[#This Row],[現在値]]</f>
        <v>#VALUE!</v>
      </c>
      <c r="H2324" s="20"/>
      <c r="I2324" s="38"/>
      <c r="J2324" s="20"/>
      <c r="K2324" s="33"/>
      <c r="N2324" s="89"/>
      <c r="O2324" s="125" t="e">
        <f>ROUND(
 ((IF(OR(R2324="",R2324&lt;=0),20,R2324)/20)
  *(L2324/15))
 /(IFERROR(IF(H2324&gt;0,H2324,15),15)/15)
 *100,0)</f>
        <v>#REF!</v>
      </c>
      <c r="P2324" s="125" t="e">
        <f>ROUND(((R2324/20)*(L2324/15)*(S2324/15)*(1+W2324/200))/(H2324/15)*100,0)</f>
        <v>#REF!</v>
      </c>
      <c r="Q2324" s="147" t="e">
        <f>T20D35746[[#This Row],[スコア⑤]]/T20D35746[[#This Row],[スコア③]]</f>
        <v>#REF!</v>
      </c>
      <c r="R2324" s="76" t="e">
        <f>#REF!+#REF!</f>
        <v>#REF!</v>
      </c>
      <c r="W2324" s="109" t="e">
        <f>(T20D35746[[#This Row],[現金及び預金（億）]]-T20D35746[[#This Row],[負債（億）]])/T20D35746[[#This Row],[総資産]]*100</f>
        <v>#DIV/0!</v>
      </c>
    </row>
    <row r="2325" spans="3:23" x14ac:dyDescent="0.25">
      <c r="C2325" s="71" t="str">
        <f>IFERROR(_xll.RssMarket($A2325,"市場部名称"),"")</f>
        <v/>
      </c>
      <c r="D2325" s="55"/>
      <c r="E2325" s="55" t="str">
        <f>IFERROR(_xll.RssMarket($A2325,"前日比"),"")</f>
        <v/>
      </c>
      <c r="F2325" s="75" t="str">
        <f>IFERROR(_xll.RssMarket($A2325,"時価総額"),"")</f>
        <v/>
      </c>
      <c r="G2325" s="75" t="e">
        <f>T20D35746[[#This Row],[時価総額]]/T20D35746[[#This Row],[現在値]]</f>
        <v>#VALUE!</v>
      </c>
      <c r="H2325" s="20"/>
      <c r="I2325" s="38"/>
      <c r="J2325" s="20"/>
      <c r="K2325" s="33"/>
      <c r="N2325" s="89"/>
      <c r="O2325" s="125" t="e">
        <f>ROUND(
 ((IF(OR(R2325="",R2325&lt;=0),20,R2325)/20)
  *(L2325/15))
 /(IFERROR(IF(H2325&gt;0,H2325,15),15)/15)
 *100,0)</f>
        <v>#REF!</v>
      </c>
      <c r="P2325" s="125" t="e">
        <f>ROUND(((R2325/20)*(L2325/15)*(S2325/15)*(1+W2325/200))/(H2325/15)*100,0)</f>
        <v>#REF!</v>
      </c>
      <c r="Q2325" s="147" t="e">
        <f>T20D35746[[#This Row],[スコア⑤]]/T20D35746[[#This Row],[スコア③]]</f>
        <v>#REF!</v>
      </c>
      <c r="R2325" s="76" t="e">
        <f>#REF!+#REF!</f>
        <v>#REF!</v>
      </c>
      <c r="W2325" s="109" t="e">
        <f>(T20D35746[[#This Row],[現金及び預金（億）]]-T20D35746[[#This Row],[負債（億）]])/T20D35746[[#This Row],[総資産]]*100</f>
        <v>#DIV/0!</v>
      </c>
    </row>
    <row r="2326" spans="3:23" x14ac:dyDescent="0.25">
      <c r="C2326" s="71" t="str">
        <f>IFERROR(_xll.RssMarket($A2326,"市場部名称"),"")</f>
        <v/>
      </c>
      <c r="D2326" s="55"/>
      <c r="E2326" s="55" t="str">
        <f>IFERROR(_xll.RssMarket($A2326,"前日比"),"")</f>
        <v/>
      </c>
      <c r="F2326" s="75" t="str">
        <f>IFERROR(_xll.RssMarket($A2326,"時価総額"),"")</f>
        <v/>
      </c>
      <c r="G2326" s="75" t="e">
        <f>T20D35746[[#This Row],[時価総額]]/T20D35746[[#This Row],[現在値]]</f>
        <v>#VALUE!</v>
      </c>
      <c r="H2326" s="20"/>
      <c r="I2326" s="38"/>
      <c r="J2326" s="20"/>
      <c r="K2326" s="33"/>
      <c r="N2326" s="89"/>
      <c r="O2326" s="125" t="e">
        <f>ROUND(
 ((IF(OR(R2326="",R2326&lt;=0),20,R2326)/20)
  *(L2326/15))
 /(IFERROR(IF(H2326&gt;0,H2326,15),15)/15)
 *100,0)</f>
        <v>#REF!</v>
      </c>
      <c r="P2326" s="125" t="e">
        <f>ROUND(((R2326/20)*(L2326/15)*(S2326/15)*(1+W2326/200))/(H2326/15)*100,0)</f>
        <v>#REF!</v>
      </c>
      <c r="Q2326" s="147" t="e">
        <f>T20D35746[[#This Row],[スコア⑤]]/T20D35746[[#This Row],[スコア③]]</f>
        <v>#REF!</v>
      </c>
      <c r="R2326" s="76" t="e">
        <f>#REF!+#REF!</f>
        <v>#REF!</v>
      </c>
      <c r="W2326" s="109" t="e">
        <f>(T20D35746[[#This Row],[現金及び預金（億）]]-T20D35746[[#This Row],[負債（億）]])/T20D35746[[#This Row],[総資産]]*100</f>
        <v>#DIV/0!</v>
      </c>
    </row>
    <row r="2327" spans="3:23" x14ac:dyDescent="0.25">
      <c r="C2327" s="71" t="str">
        <f>IFERROR(_xll.RssMarket($A2327,"市場部名称"),"")</f>
        <v/>
      </c>
      <c r="D2327" s="55"/>
      <c r="E2327" s="55" t="str">
        <f>IFERROR(_xll.RssMarket($A2327,"前日比"),"")</f>
        <v/>
      </c>
      <c r="F2327" s="75" t="str">
        <f>IFERROR(_xll.RssMarket($A2327,"時価総額"),"")</f>
        <v/>
      </c>
      <c r="G2327" s="75" t="e">
        <f>T20D35746[[#This Row],[時価総額]]/T20D35746[[#This Row],[現在値]]</f>
        <v>#VALUE!</v>
      </c>
      <c r="H2327" s="20"/>
      <c r="I2327" s="38"/>
      <c r="J2327" s="20"/>
      <c r="K2327" s="33"/>
      <c r="N2327" s="89"/>
      <c r="O2327" s="125" t="e">
        <f>ROUND(
 ((IF(OR(R2327="",R2327&lt;=0),20,R2327)/20)
  *(L2327/15))
 /(IFERROR(IF(H2327&gt;0,H2327,15),15)/15)
 *100,0)</f>
        <v>#REF!</v>
      </c>
      <c r="P2327" s="125" t="e">
        <f>ROUND(((R2327/20)*(L2327/15)*(S2327/15)*(1+W2327/200))/(H2327/15)*100,0)</f>
        <v>#REF!</v>
      </c>
      <c r="Q2327" s="147" t="e">
        <f>T20D35746[[#This Row],[スコア⑤]]/T20D35746[[#This Row],[スコア③]]</f>
        <v>#REF!</v>
      </c>
      <c r="R2327" s="76" t="e">
        <f>#REF!+#REF!</f>
        <v>#REF!</v>
      </c>
      <c r="W2327" s="109" t="e">
        <f>(T20D35746[[#This Row],[現金及び預金（億）]]-T20D35746[[#This Row],[負債（億）]])/T20D35746[[#This Row],[総資産]]*100</f>
        <v>#DIV/0!</v>
      </c>
    </row>
    <row r="2328" spans="3:23" x14ac:dyDescent="0.25">
      <c r="C2328" s="71" t="str">
        <f>IFERROR(_xll.RssMarket($A2328,"市場部名称"),"")</f>
        <v/>
      </c>
      <c r="D2328" s="55"/>
      <c r="E2328" s="55" t="str">
        <f>IFERROR(_xll.RssMarket($A2328,"前日比"),"")</f>
        <v/>
      </c>
      <c r="F2328" s="75" t="str">
        <f>IFERROR(_xll.RssMarket($A2328,"時価総額"),"")</f>
        <v/>
      </c>
      <c r="G2328" s="75" t="e">
        <f>T20D35746[[#This Row],[時価総額]]/T20D35746[[#This Row],[現在値]]</f>
        <v>#VALUE!</v>
      </c>
      <c r="H2328" s="20"/>
      <c r="I2328" s="38"/>
      <c r="J2328" s="20"/>
      <c r="K2328" s="33"/>
      <c r="N2328" s="89"/>
      <c r="O2328" s="125" t="e">
        <f>ROUND(
 ((IF(OR(R2328="",R2328&lt;=0),20,R2328)/20)
  *(L2328/15))
 /(IFERROR(IF(H2328&gt;0,H2328,15),15)/15)
 *100,0)</f>
        <v>#REF!</v>
      </c>
      <c r="P2328" s="125" t="e">
        <f>ROUND(((R2328/20)*(L2328/15)*(S2328/15)*(1+W2328/200))/(H2328/15)*100,0)</f>
        <v>#REF!</v>
      </c>
      <c r="Q2328" s="147" t="e">
        <f>T20D35746[[#This Row],[スコア⑤]]/T20D35746[[#This Row],[スコア③]]</f>
        <v>#REF!</v>
      </c>
      <c r="R2328" s="76" t="e">
        <f>#REF!+#REF!</f>
        <v>#REF!</v>
      </c>
      <c r="W2328" s="109" t="e">
        <f>(T20D35746[[#This Row],[現金及び預金（億）]]-T20D35746[[#This Row],[負債（億）]])/T20D35746[[#This Row],[総資産]]*100</f>
        <v>#DIV/0!</v>
      </c>
    </row>
    <row r="2329" spans="3:23" x14ac:dyDescent="0.25">
      <c r="C2329" s="71" t="str">
        <f>IFERROR(_xll.RssMarket($A2329,"市場部名称"),"")</f>
        <v/>
      </c>
      <c r="D2329" s="55"/>
      <c r="E2329" s="55" t="str">
        <f>IFERROR(_xll.RssMarket($A2329,"前日比"),"")</f>
        <v/>
      </c>
      <c r="F2329" s="75" t="str">
        <f>IFERROR(_xll.RssMarket($A2329,"時価総額"),"")</f>
        <v/>
      </c>
      <c r="G2329" s="75" t="e">
        <f>T20D35746[[#This Row],[時価総額]]/T20D35746[[#This Row],[現在値]]</f>
        <v>#VALUE!</v>
      </c>
      <c r="H2329" s="20"/>
      <c r="I2329" s="38"/>
      <c r="J2329" s="20"/>
      <c r="K2329" s="33"/>
      <c r="N2329" s="89"/>
      <c r="O2329" s="125" t="e">
        <f>ROUND(
 ((IF(OR(R2329="",R2329&lt;=0),20,R2329)/20)
  *(L2329/15))
 /(IFERROR(IF(H2329&gt;0,H2329,15),15)/15)
 *100,0)</f>
        <v>#REF!</v>
      </c>
      <c r="P2329" s="125" t="e">
        <f>ROUND(((R2329/20)*(L2329/15)*(S2329/15)*(1+W2329/200))/(H2329/15)*100,0)</f>
        <v>#REF!</v>
      </c>
      <c r="Q2329" s="147" t="e">
        <f>T20D35746[[#This Row],[スコア⑤]]/T20D35746[[#This Row],[スコア③]]</f>
        <v>#REF!</v>
      </c>
      <c r="R2329" s="76" t="e">
        <f>#REF!+#REF!</f>
        <v>#REF!</v>
      </c>
      <c r="W2329" s="109" t="e">
        <f>(T20D35746[[#This Row],[現金及び預金（億）]]-T20D35746[[#This Row],[負債（億）]])/T20D35746[[#This Row],[総資産]]*100</f>
        <v>#DIV/0!</v>
      </c>
    </row>
    <row r="2330" spans="3:23" x14ac:dyDescent="0.25">
      <c r="C2330" s="71" t="str">
        <f>IFERROR(_xll.RssMarket($A2330,"市場部名称"),"")</f>
        <v/>
      </c>
      <c r="D2330" s="55"/>
      <c r="E2330" s="55" t="str">
        <f>IFERROR(_xll.RssMarket($A2330,"前日比"),"")</f>
        <v/>
      </c>
      <c r="F2330" s="75" t="str">
        <f>IFERROR(_xll.RssMarket($A2330,"時価総額"),"")</f>
        <v/>
      </c>
      <c r="G2330" s="75" t="e">
        <f>T20D35746[[#This Row],[時価総額]]/T20D35746[[#This Row],[現在値]]</f>
        <v>#VALUE!</v>
      </c>
      <c r="H2330" s="20"/>
      <c r="I2330" s="38"/>
      <c r="J2330" s="20"/>
      <c r="K2330" s="33"/>
      <c r="N2330" s="89"/>
      <c r="O2330" s="125" t="e">
        <f>ROUND(
 ((IF(OR(R2330="",R2330&lt;=0),20,R2330)/20)
  *(L2330/15))
 /(IFERROR(IF(H2330&gt;0,H2330,15),15)/15)
 *100,0)</f>
        <v>#REF!</v>
      </c>
      <c r="P2330" s="125" t="e">
        <f>ROUND(((R2330/20)*(L2330/15)*(S2330/15)*(1+W2330/200))/(H2330/15)*100,0)</f>
        <v>#REF!</v>
      </c>
      <c r="Q2330" s="147" t="e">
        <f>T20D35746[[#This Row],[スコア⑤]]/T20D35746[[#This Row],[スコア③]]</f>
        <v>#REF!</v>
      </c>
      <c r="R2330" s="76" t="e">
        <f>#REF!+#REF!</f>
        <v>#REF!</v>
      </c>
      <c r="W2330" s="109" t="e">
        <f>(T20D35746[[#This Row],[現金及び預金（億）]]-T20D35746[[#This Row],[負債（億）]])/T20D35746[[#This Row],[総資産]]*100</f>
        <v>#DIV/0!</v>
      </c>
    </row>
    <row r="2331" spans="3:23" x14ac:dyDescent="0.25">
      <c r="C2331" s="71" t="str">
        <f>IFERROR(_xll.RssMarket($A2331,"市場部名称"),"")</f>
        <v/>
      </c>
      <c r="D2331" s="55"/>
      <c r="E2331" s="55" t="str">
        <f>IFERROR(_xll.RssMarket($A2331,"前日比"),"")</f>
        <v/>
      </c>
      <c r="F2331" s="75" t="str">
        <f>IFERROR(_xll.RssMarket($A2331,"時価総額"),"")</f>
        <v/>
      </c>
      <c r="G2331" s="75" t="e">
        <f>T20D35746[[#This Row],[時価総額]]/T20D35746[[#This Row],[現在値]]</f>
        <v>#VALUE!</v>
      </c>
      <c r="H2331" s="20"/>
      <c r="I2331" s="38"/>
      <c r="J2331" s="20"/>
      <c r="K2331" s="33"/>
      <c r="N2331" s="89"/>
      <c r="O2331" s="125" t="e">
        <f>ROUND(
 ((IF(OR(R2331="",R2331&lt;=0),20,R2331)/20)
  *(L2331/15))
 /(IFERROR(IF(H2331&gt;0,H2331,15),15)/15)
 *100,0)</f>
        <v>#REF!</v>
      </c>
      <c r="P2331" s="125" t="e">
        <f>ROUND(((R2331/20)*(L2331/15)*(S2331/15)*(1+W2331/200))/(H2331/15)*100,0)</f>
        <v>#REF!</v>
      </c>
      <c r="Q2331" s="147" t="e">
        <f>T20D35746[[#This Row],[スコア⑤]]/T20D35746[[#This Row],[スコア③]]</f>
        <v>#REF!</v>
      </c>
      <c r="R2331" s="76" t="e">
        <f>#REF!+#REF!</f>
        <v>#REF!</v>
      </c>
      <c r="W2331" s="109" t="e">
        <f>(T20D35746[[#This Row],[現金及び預金（億）]]-T20D35746[[#This Row],[負債（億）]])/T20D35746[[#This Row],[総資産]]*100</f>
        <v>#DIV/0!</v>
      </c>
    </row>
    <row r="2332" spans="3:23" x14ac:dyDescent="0.25">
      <c r="C2332" s="71" t="str">
        <f>IFERROR(_xll.RssMarket($A2332,"市場部名称"),"")</f>
        <v/>
      </c>
      <c r="D2332" s="55"/>
      <c r="E2332" s="55" t="str">
        <f>IFERROR(_xll.RssMarket($A2332,"前日比"),"")</f>
        <v/>
      </c>
      <c r="F2332" s="75" t="str">
        <f>IFERROR(_xll.RssMarket($A2332,"時価総額"),"")</f>
        <v/>
      </c>
      <c r="G2332" s="75" t="e">
        <f>T20D35746[[#This Row],[時価総額]]/T20D35746[[#This Row],[現在値]]</f>
        <v>#VALUE!</v>
      </c>
      <c r="H2332" s="20"/>
      <c r="I2332" s="38"/>
      <c r="J2332" s="20"/>
      <c r="K2332" s="33"/>
      <c r="N2332" s="89"/>
      <c r="O2332" s="125" t="e">
        <f>ROUND(
 ((IF(OR(R2332="",R2332&lt;=0),20,R2332)/20)
  *(L2332/15))
 /(IFERROR(IF(H2332&gt;0,H2332,15),15)/15)
 *100,0)</f>
        <v>#REF!</v>
      </c>
      <c r="P2332" s="125" t="e">
        <f>ROUND(((R2332/20)*(L2332/15)*(S2332/15)*(1+W2332/200))/(H2332/15)*100,0)</f>
        <v>#REF!</v>
      </c>
      <c r="Q2332" s="147" t="e">
        <f>T20D35746[[#This Row],[スコア⑤]]/T20D35746[[#This Row],[スコア③]]</f>
        <v>#REF!</v>
      </c>
      <c r="R2332" s="76" t="e">
        <f>#REF!+#REF!</f>
        <v>#REF!</v>
      </c>
      <c r="W2332" s="109" t="e">
        <f>(T20D35746[[#This Row],[現金及び預金（億）]]-T20D35746[[#This Row],[負債（億）]])/T20D35746[[#This Row],[総資産]]*100</f>
        <v>#DIV/0!</v>
      </c>
    </row>
    <row r="2333" spans="3:23" x14ac:dyDescent="0.25">
      <c r="C2333" s="71" t="str">
        <f>IFERROR(_xll.RssMarket($A2333,"市場部名称"),"")</f>
        <v/>
      </c>
      <c r="D2333" s="55"/>
      <c r="E2333" s="55" t="str">
        <f>IFERROR(_xll.RssMarket($A2333,"前日比"),"")</f>
        <v/>
      </c>
      <c r="F2333" s="75" t="str">
        <f>IFERROR(_xll.RssMarket($A2333,"時価総額"),"")</f>
        <v/>
      </c>
      <c r="G2333" s="75" t="e">
        <f>T20D35746[[#This Row],[時価総額]]/T20D35746[[#This Row],[現在値]]</f>
        <v>#VALUE!</v>
      </c>
      <c r="H2333" s="20"/>
      <c r="I2333" s="38"/>
      <c r="J2333" s="20"/>
      <c r="K2333" s="33"/>
      <c r="N2333" s="89"/>
      <c r="O2333" s="125" t="e">
        <f>ROUND(
 ((IF(OR(R2333="",R2333&lt;=0),20,R2333)/20)
  *(L2333/15))
 /(IFERROR(IF(H2333&gt;0,H2333,15),15)/15)
 *100,0)</f>
        <v>#REF!</v>
      </c>
      <c r="P2333" s="125" t="e">
        <f>ROUND(((R2333/20)*(L2333/15)*(S2333/15)*(1+W2333/200))/(H2333/15)*100,0)</f>
        <v>#REF!</v>
      </c>
      <c r="Q2333" s="147" t="e">
        <f>T20D35746[[#This Row],[スコア⑤]]/T20D35746[[#This Row],[スコア③]]</f>
        <v>#REF!</v>
      </c>
      <c r="R2333" s="76" t="e">
        <f>#REF!+#REF!</f>
        <v>#REF!</v>
      </c>
      <c r="W2333" s="109" t="e">
        <f>(T20D35746[[#This Row],[現金及び預金（億）]]-T20D35746[[#This Row],[負債（億）]])/T20D35746[[#This Row],[総資産]]*100</f>
        <v>#DIV/0!</v>
      </c>
    </row>
    <row r="2334" spans="3:23" x14ac:dyDescent="0.25">
      <c r="C2334" s="71" t="str">
        <f>IFERROR(_xll.RssMarket($A2334,"市場部名称"),"")</f>
        <v/>
      </c>
      <c r="D2334" s="55"/>
      <c r="E2334" s="55" t="str">
        <f>IFERROR(_xll.RssMarket($A2334,"前日比"),"")</f>
        <v/>
      </c>
      <c r="F2334" s="75" t="str">
        <f>IFERROR(_xll.RssMarket($A2334,"時価総額"),"")</f>
        <v/>
      </c>
      <c r="G2334" s="75" t="e">
        <f>T20D35746[[#This Row],[時価総額]]/T20D35746[[#This Row],[現在値]]</f>
        <v>#VALUE!</v>
      </c>
      <c r="H2334" s="20"/>
      <c r="I2334" s="38"/>
      <c r="J2334" s="20"/>
      <c r="K2334" s="33"/>
      <c r="N2334" s="89"/>
      <c r="O2334" s="125" t="e">
        <f>ROUND(
 ((IF(OR(R2334="",R2334&lt;=0),20,R2334)/20)
  *(L2334/15))
 /(IFERROR(IF(H2334&gt;0,H2334,15),15)/15)
 *100,0)</f>
        <v>#REF!</v>
      </c>
      <c r="P2334" s="125" t="e">
        <f>ROUND(((R2334/20)*(L2334/15)*(S2334/15)*(1+W2334/200))/(H2334/15)*100,0)</f>
        <v>#REF!</v>
      </c>
      <c r="Q2334" s="147" t="e">
        <f>T20D35746[[#This Row],[スコア⑤]]/T20D35746[[#This Row],[スコア③]]</f>
        <v>#REF!</v>
      </c>
      <c r="R2334" s="76" t="e">
        <f>#REF!+#REF!</f>
        <v>#REF!</v>
      </c>
      <c r="W2334" s="109" t="e">
        <f>(T20D35746[[#This Row],[現金及び預金（億）]]-T20D35746[[#This Row],[負債（億）]])/T20D35746[[#This Row],[総資産]]*100</f>
        <v>#DIV/0!</v>
      </c>
    </row>
    <row r="2335" spans="3:23" x14ac:dyDescent="0.25">
      <c r="C2335" s="71" t="str">
        <f>IFERROR(_xll.RssMarket($A2335,"市場部名称"),"")</f>
        <v/>
      </c>
      <c r="D2335" s="55"/>
      <c r="E2335" s="55" t="str">
        <f>IFERROR(_xll.RssMarket($A2335,"前日比"),"")</f>
        <v/>
      </c>
      <c r="F2335" s="75" t="str">
        <f>IFERROR(_xll.RssMarket($A2335,"時価総額"),"")</f>
        <v/>
      </c>
      <c r="G2335" s="75" t="e">
        <f>T20D35746[[#This Row],[時価総額]]/T20D35746[[#This Row],[現在値]]</f>
        <v>#VALUE!</v>
      </c>
      <c r="H2335" s="20"/>
      <c r="I2335" s="38"/>
      <c r="J2335" s="20"/>
      <c r="K2335" s="33"/>
      <c r="N2335" s="89"/>
      <c r="O2335" s="125" t="e">
        <f>ROUND(
 ((IF(OR(R2335="",R2335&lt;=0),20,R2335)/20)
  *(L2335/15))
 /(IFERROR(IF(H2335&gt;0,H2335,15),15)/15)
 *100,0)</f>
        <v>#REF!</v>
      </c>
      <c r="P2335" s="125" t="e">
        <f>ROUND(((R2335/20)*(L2335/15)*(S2335/15)*(1+W2335/200))/(H2335/15)*100,0)</f>
        <v>#REF!</v>
      </c>
      <c r="Q2335" s="147" t="e">
        <f>T20D35746[[#This Row],[スコア⑤]]/T20D35746[[#This Row],[スコア③]]</f>
        <v>#REF!</v>
      </c>
      <c r="R2335" s="76" t="e">
        <f>#REF!+#REF!</f>
        <v>#REF!</v>
      </c>
      <c r="W2335" s="109" t="e">
        <f>(T20D35746[[#This Row],[現金及び預金（億）]]-T20D35746[[#This Row],[負債（億）]])/T20D35746[[#This Row],[総資産]]*100</f>
        <v>#DIV/0!</v>
      </c>
    </row>
    <row r="2336" spans="3:23" x14ac:dyDescent="0.25">
      <c r="C2336" s="71" t="str">
        <f>IFERROR(_xll.RssMarket($A2336,"市場部名称"),"")</f>
        <v/>
      </c>
      <c r="D2336" s="55"/>
      <c r="E2336" s="55" t="str">
        <f>IFERROR(_xll.RssMarket($A2336,"前日比"),"")</f>
        <v/>
      </c>
      <c r="F2336" s="75" t="str">
        <f>IFERROR(_xll.RssMarket($A2336,"時価総額"),"")</f>
        <v/>
      </c>
      <c r="G2336" s="75" t="e">
        <f>T20D35746[[#This Row],[時価総額]]/T20D35746[[#This Row],[現在値]]</f>
        <v>#VALUE!</v>
      </c>
      <c r="H2336" s="20"/>
      <c r="I2336" s="38"/>
      <c r="J2336" s="20"/>
      <c r="K2336" s="33"/>
      <c r="N2336" s="89"/>
      <c r="O2336" s="125" t="e">
        <f>ROUND(
 ((IF(OR(R2336="",R2336&lt;=0),20,R2336)/20)
  *(L2336/15))
 /(IFERROR(IF(H2336&gt;0,H2336,15),15)/15)
 *100,0)</f>
        <v>#REF!</v>
      </c>
      <c r="P2336" s="125" t="e">
        <f>ROUND(((R2336/20)*(L2336/15)*(S2336/15)*(1+W2336/200))/(H2336/15)*100,0)</f>
        <v>#REF!</v>
      </c>
      <c r="Q2336" s="147" t="e">
        <f>T20D35746[[#This Row],[スコア⑤]]/T20D35746[[#This Row],[スコア③]]</f>
        <v>#REF!</v>
      </c>
      <c r="R2336" s="76" t="e">
        <f>#REF!+#REF!</f>
        <v>#REF!</v>
      </c>
      <c r="W2336" s="109" t="e">
        <f>(T20D35746[[#This Row],[現金及び預金（億）]]-T20D35746[[#This Row],[負債（億）]])/T20D35746[[#This Row],[総資産]]*100</f>
        <v>#DIV/0!</v>
      </c>
    </row>
    <row r="2337" spans="3:23" x14ac:dyDescent="0.25">
      <c r="C2337" s="71" t="str">
        <f>IFERROR(_xll.RssMarket($A2337,"市場部名称"),"")</f>
        <v/>
      </c>
      <c r="D2337" s="55"/>
      <c r="E2337" s="55" t="str">
        <f>IFERROR(_xll.RssMarket($A2337,"前日比"),"")</f>
        <v/>
      </c>
      <c r="F2337" s="75" t="str">
        <f>IFERROR(_xll.RssMarket($A2337,"時価総額"),"")</f>
        <v/>
      </c>
      <c r="G2337" s="75" t="e">
        <f>T20D35746[[#This Row],[時価総額]]/T20D35746[[#This Row],[現在値]]</f>
        <v>#VALUE!</v>
      </c>
      <c r="H2337" s="20"/>
      <c r="I2337" s="38"/>
      <c r="J2337" s="20"/>
      <c r="K2337" s="33"/>
      <c r="N2337" s="89"/>
      <c r="O2337" s="125" t="e">
        <f>ROUND(
 ((IF(OR(R2337="",R2337&lt;=0),20,R2337)/20)
  *(L2337/15))
 /(IFERROR(IF(H2337&gt;0,H2337,15),15)/15)
 *100,0)</f>
        <v>#REF!</v>
      </c>
      <c r="P2337" s="125" t="e">
        <f>ROUND(((R2337/20)*(L2337/15)*(S2337/15)*(1+W2337/200))/(H2337/15)*100,0)</f>
        <v>#REF!</v>
      </c>
      <c r="Q2337" s="147" t="e">
        <f>T20D35746[[#This Row],[スコア⑤]]/T20D35746[[#This Row],[スコア③]]</f>
        <v>#REF!</v>
      </c>
      <c r="R2337" s="76" t="e">
        <f>#REF!+#REF!</f>
        <v>#REF!</v>
      </c>
      <c r="W2337" s="109" t="e">
        <f>(T20D35746[[#This Row],[現金及び預金（億）]]-T20D35746[[#This Row],[負債（億）]])/T20D35746[[#This Row],[総資産]]*100</f>
        <v>#DIV/0!</v>
      </c>
    </row>
    <row r="2338" spans="3:23" x14ac:dyDescent="0.25">
      <c r="C2338" s="71" t="str">
        <f>IFERROR(_xll.RssMarket($A2338,"市場部名称"),"")</f>
        <v/>
      </c>
      <c r="D2338" s="55"/>
      <c r="E2338" s="55" t="str">
        <f>IFERROR(_xll.RssMarket($A2338,"前日比"),"")</f>
        <v/>
      </c>
      <c r="F2338" s="75" t="str">
        <f>IFERROR(_xll.RssMarket($A2338,"時価総額"),"")</f>
        <v/>
      </c>
      <c r="G2338" s="75" t="e">
        <f>T20D35746[[#This Row],[時価総額]]/T20D35746[[#This Row],[現在値]]</f>
        <v>#VALUE!</v>
      </c>
      <c r="H2338" s="20"/>
      <c r="I2338" s="38"/>
      <c r="J2338" s="20"/>
      <c r="K2338" s="33"/>
      <c r="N2338" s="89"/>
      <c r="O2338" s="125" t="e">
        <f>ROUND(
 ((IF(OR(R2338="",R2338&lt;=0),20,R2338)/20)
  *(L2338/15))
 /(IFERROR(IF(H2338&gt;0,H2338,15),15)/15)
 *100,0)</f>
        <v>#REF!</v>
      </c>
      <c r="P2338" s="125" t="e">
        <f>ROUND(((R2338/20)*(L2338/15)*(S2338/15)*(1+W2338/200))/(H2338/15)*100,0)</f>
        <v>#REF!</v>
      </c>
      <c r="Q2338" s="147" t="e">
        <f>T20D35746[[#This Row],[スコア⑤]]/T20D35746[[#This Row],[スコア③]]</f>
        <v>#REF!</v>
      </c>
      <c r="R2338" s="76" t="e">
        <f>#REF!+#REF!</f>
        <v>#REF!</v>
      </c>
      <c r="W2338" s="109" t="e">
        <f>(T20D35746[[#This Row],[現金及び預金（億）]]-T20D35746[[#This Row],[負債（億）]])/T20D35746[[#This Row],[総資産]]*100</f>
        <v>#DIV/0!</v>
      </c>
    </row>
    <row r="2339" spans="3:23" x14ac:dyDescent="0.25">
      <c r="C2339" s="71" t="str">
        <f>IFERROR(_xll.RssMarket($A2339,"市場部名称"),"")</f>
        <v/>
      </c>
      <c r="D2339" s="55"/>
      <c r="E2339" s="55" t="str">
        <f>IFERROR(_xll.RssMarket($A2339,"前日比"),"")</f>
        <v/>
      </c>
      <c r="F2339" s="75" t="str">
        <f>IFERROR(_xll.RssMarket($A2339,"時価総額"),"")</f>
        <v/>
      </c>
      <c r="G2339" s="75" t="e">
        <f>T20D35746[[#This Row],[時価総額]]/T20D35746[[#This Row],[現在値]]</f>
        <v>#VALUE!</v>
      </c>
      <c r="H2339" s="20"/>
      <c r="I2339" s="38"/>
      <c r="J2339" s="20"/>
      <c r="K2339" s="33"/>
      <c r="N2339" s="89"/>
      <c r="O2339" s="125" t="e">
        <f>ROUND(
 ((IF(OR(R2339="",R2339&lt;=0),20,R2339)/20)
  *(L2339/15))
 /(IFERROR(IF(H2339&gt;0,H2339,15),15)/15)
 *100,0)</f>
        <v>#REF!</v>
      </c>
      <c r="P2339" s="125" t="e">
        <f>ROUND(((R2339/20)*(L2339/15)*(S2339/15)*(1+W2339/200))/(H2339/15)*100,0)</f>
        <v>#REF!</v>
      </c>
      <c r="Q2339" s="147" t="e">
        <f>T20D35746[[#This Row],[スコア⑤]]/T20D35746[[#This Row],[スコア③]]</f>
        <v>#REF!</v>
      </c>
      <c r="R2339" s="76" t="e">
        <f>#REF!+#REF!</f>
        <v>#REF!</v>
      </c>
      <c r="W2339" s="109" t="e">
        <f>(T20D35746[[#This Row],[現金及び預金（億）]]-T20D35746[[#This Row],[負債（億）]])/T20D35746[[#This Row],[総資産]]*100</f>
        <v>#DIV/0!</v>
      </c>
    </row>
    <row r="2340" spans="3:23" x14ac:dyDescent="0.25">
      <c r="C2340" s="71" t="str">
        <f>IFERROR(_xll.RssMarket($A2340,"市場部名称"),"")</f>
        <v/>
      </c>
      <c r="D2340" s="55"/>
      <c r="E2340" s="55" t="str">
        <f>IFERROR(_xll.RssMarket($A2340,"前日比"),"")</f>
        <v/>
      </c>
      <c r="F2340" s="75" t="str">
        <f>IFERROR(_xll.RssMarket($A2340,"時価総額"),"")</f>
        <v/>
      </c>
      <c r="G2340" s="75" t="e">
        <f>T20D35746[[#This Row],[時価総額]]/T20D35746[[#This Row],[現在値]]</f>
        <v>#VALUE!</v>
      </c>
      <c r="H2340" s="20"/>
      <c r="I2340" s="38"/>
      <c r="J2340" s="20"/>
      <c r="K2340" s="33"/>
      <c r="N2340" s="89"/>
      <c r="O2340" s="125" t="e">
        <f>ROUND(
 ((IF(OR(R2340="",R2340&lt;=0),20,R2340)/20)
  *(L2340/15))
 /(IFERROR(IF(H2340&gt;0,H2340,15),15)/15)
 *100,0)</f>
        <v>#REF!</v>
      </c>
      <c r="P2340" s="125" t="e">
        <f>ROUND(((R2340/20)*(L2340/15)*(S2340/15)*(1+W2340/200))/(H2340/15)*100,0)</f>
        <v>#REF!</v>
      </c>
      <c r="Q2340" s="147" t="e">
        <f>T20D35746[[#This Row],[スコア⑤]]/T20D35746[[#This Row],[スコア③]]</f>
        <v>#REF!</v>
      </c>
      <c r="R2340" s="76" t="e">
        <f>#REF!+#REF!</f>
        <v>#REF!</v>
      </c>
      <c r="W2340" s="109" t="e">
        <f>(T20D35746[[#This Row],[現金及び預金（億）]]-T20D35746[[#This Row],[負債（億）]])/T20D35746[[#This Row],[総資産]]*100</f>
        <v>#DIV/0!</v>
      </c>
    </row>
    <row r="2341" spans="3:23" x14ac:dyDescent="0.25">
      <c r="C2341" s="71" t="str">
        <f>IFERROR(_xll.RssMarket($A2341,"市場部名称"),"")</f>
        <v/>
      </c>
      <c r="D2341" s="55"/>
      <c r="E2341" s="55" t="str">
        <f>IFERROR(_xll.RssMarket($A2341,"前日比"),"")</f>
        <v/>
      </c>
      <c r="F2341" s="75" t="str">
        <f>IFERROR(_xll.RssMarket($A2341,"時価総額"),"")</f>
        <v/>
      </c>
      <c r="G2341" s="75" t="e">
        <f>T20D35746[[#This Row],[時価総額]]/T20D35746[[#This Row],[現在値]]</f>
        <v>#VALUE!</v>
      </c>
      <c r="H2341" s="20"/>
      <c r="I2341" s="38"/>
      <c r="J2341" s="20"/>
      <c r="K2341" s="33"/>
      <c r="N2341" s="89"/>
      <c r="O2341" s="125" t="e">
        <f>ROUND(
 ((IF(OR(R2341="",R2341&lt;=0),20,R2341)/20)
  *(L2341/15))
 /(IFERROR(IF(H2341&gt;0,H2341,15),15)/15)
 *100,0)</f>
        <v>#REF!</v>
      </c>
      <c r="P2341" s="125" t="e">
        <f>ROUND(((R2341/20)*(L2341/15)*(S2341/15)*(1+W2341/200))/(H2341/15)*100,0)</f>
        <v>#REF!</v>
      </c>
      <c r="Q2341" s="147" t="e">
        <f>T20D35746[[#This Row],[スコア⑤]]/T20D35746[[#This Row],[スコア③]]</f>
        <v>#REF!</v>
      </c>
      <c r="R2341" s="76" t="e">
        <f>#REF!+#REF!</f>
        <v>#REF!</v>
      </c>
      <c r="W2341" s="109" t="e">
        <f>(T20D35746[[#This Row],[現金及び預金（億）]]-T20D35746[[#This Row],[負債（億）]])/T20D35746[[#This Row],[総資産]]*100</f>
        <v>#DIV/0!</v>
      </c>
    </row>
    <row r="2342" spans="3:23" x14ac:dyDescent="0.25">
      <c r="C2342" s="71" t="str">
        <f>IFERROR(_xll.RssMarket($A2342,"市場部名称"),"")</f>
        <v/>
      </c>
      <c r="D2342" s="55"/>
      <c r="E2342" s="55" t="str">
        <f>IFERROR(_xll.RssMarket($A2342,"前日比"),"")</f>
        <v/>
      </c>
      <c r="F2342" s="75" t="str">
        <f>IFERROR(_xll.RssMarket($A2342,"時価総額"),"")</f>
        <v/>
      </c>
      <c r="G2342" s="75" t="e">
        <f>T20D35746[[#This Row],[時価総額]]/T20D35746[[#This Row],[現在値]]</f>
        <v>#VALUE!</v>
      </c>
      <c r="H2342" s="20"/>
      <c r="I2342" s="38"/>
      <c r="J2342" s="20"/>
      <c r="K2342" s="33"/>
      <c r="N2342" s="89"/>
      <c r="O2342" s="125" t="e">
        <f>ROUND(
 ((IF(OR(R2342="",R2342&lt;=0),20,R2342)/20)
  *(L2342/15))
 /(IFERROR(IF(H2342&gt;0,H2342,15),15)/15)
 *100,0)</f>
        <v>#REF!</v>
      </c>
      <c r="P2342" s="125" t="e">
        <f>ROUND(((R2342/20)*(L2342/15)*(S2342/15)*(1+W2342/200))/(H2342/15)*100,0)</f>
        <v>#REF!</v>
      </c>
      <c r="Q2342" s="147" t="e">
        <f>T20D35746[[#This Row],[スコア⑤]]/T20D35746[[#This Row],[スコア③]]</f>
        <v>#REF!</v>
      </c>
      <c r="R2342" s="76" t="e">
        <f>#REF!+#REF!</f>
        <v>#REF!</v>
      </c>
      <c r="W2342" s="109" t="e">
        <f>(T20D35746[[#This Row],[現金及び預金（億）]]-T20D35746[[#This Row],[負債（億）]])/T20D35746[[#This Row],[総資産]]*100</f>
        <v>#DIV/0!</v>
      </c>
    </row>
    <row r="2343" spans="3:23" x14ac:dyDescent="0.25">
      <c r="C2343" s="71" t="str">
        <f>IFERROR(_xll.RssMarket($A2343,"市場部名称"),"")</f>
        <v/>
      </c>
      <c r="D2343" s="55"/>
      <c r="E2343" s="55" t="str">
        <f>IFERROR(_xll.RssMarket($A2343,"前日比"),"")</f>
        <v/>
      </c>
      <c r="F2343" s="75" t="str">
        <f>IFERROR(_xll.RssMarket($A2343,"時価総額"),"")</f>
        <v/>
      </c>
      <c r="G2343" s="75" t="e">
        <f>T20D35746[[#This Row],[時価総額]]/T20D35746[[#This Row],[現在値]]</f>
        <v>#VALUE!</v>
      </c>
      <c r="H2343" s="20"/>
      <c r="I2343" s="38"/>
      <c r="J2343" s="20"/>
      <c r="K2343" s="33"/>
      <c r="N2343" s="89"/>
      <c r="O2343" s="125" t="e">
        <f>ROUND(
 ((IF(OR(R2343="",R2343&lt;=0),20,R2343)/20)
  *(L2343/15))
 /(IFERROR(IF(H2343&gt;0,H2343,15),15)/15)
 *100,0)</f>
        <v>#REF!</v>
      </c>
      <c r="P2343" s="125" t="e">
        <f>ROUND(((R2343/20)*(L2343/15)*(S2343/15)*(1+W2343/200))/(H2343/15)*100,0)</f>
        <v>#REF!</v>
      </c>
      <c r="Q2343" s="147" t="e">
        <f>T20D35746[[#This Row],[スコア⑤]]/T20D35746[[#This Row],[スコア③]]</f>
        <v>#REF!</v>
      </c>
      <c r="R2343" s="76" t="e">
        <f>#REF!+#REF!</f>
        <v>#REF!</v>
      </c>
      <c r="W2343" s="109" t="e">
        <f>(T20D35746[[#This Row],[現金及び預金（億）]]-T20D35746[[#This Row],[負債（億）]])/T20D35746[[#This Row],[総資産]]*100</f>
        <v>#DIV/0!</v>
      </c>
    </row>
    <row r="2344" spans="3:23" x14ac:dyDescent="0.25">
      <c r="C2344" s="71" t="str">
        <f>IFERROR(_xll.RssMarket($A2344,"市場部名称"),"")</f>
        <v/>
      </c>
      <c r="D2344" s="55"/>
      <c r="E2344" s="55" t="str">
        <f>IFERROR(_xll.RssMarket($A2344,"前日比"),"")</f>
        <v/>
      </c>
      <c r="F2344" s="75" t="str">
        <f>IFERROR(_xll.RssMarket($A2344,"時価総額"),"")</f>
        <v/>
      </c>
      <c r="G2344" s="75" t="e">
        <f>T20D35746[[#This Row],[時価総額]]/T20D35746[[#This Row],[現在値]]</f>
        <v>#VALUE!</v>
      </c>
      <c r="H2344" s="20"/>
      <c r="I2344" s="38"/>
      <c r="J2344" s="20"/>
      <c r="K2344" s="33"/>
      <c r="N2344" s="89"/>
      <c r="O2344" s="125" t="e">
        <f>ROUND(
 ((IF(OR(R2344="",R2344&lt;=0),20,R2344)/20)
  *(L2344/15))
 /(IFERROR(IF(H2344&gt;0,H2344,15),15)/15)
 *100,0)</f>
        <v>#REF!</v>
      </c>
      <c r="P2344" s="125" t="e">
        <f>ROUND(((R2344/20)*(L2344/15)*(S2344/15)*(1+W2344/200))/(H2344/15)*100,0)</f>
        <v>#REF!</v>
      </c>
      <c r="Q2344" s="147" t="e">
        <f>T20D35746[[#This Row],[スコア⑤]]/T20D35746[[#This Row],[スコア③]]</f>
        <v>#REF!</v>
      </c>
      <c r="R2344" s="76" t="e">
        <f>#REF!+#REF!</f>
        <v>#REF!</v>
      </c>
      <c r="W2344" s="109" t="e">
        <f>(T20D35746[[#This Row],[現金及び預金（億）]]-T20D35746[[#This Row],[負債（億）]])/T20D35746[[#This Row],[総資産]]*100</f>
        <v>#DIV/0!</v>
      </c>
    </row>
    <row r="2345" spans="3:23" x14ac:dyDescent="0.25">
      <c r="C2345" s="71" t="str">
        <f>IFERROR(_xll.RssMarket($A2345,"市場部名称"),"")</f>
        <v/>
      </c>
      <c r="D2345" s="55"/>
      <c r="E2345" s="55" t="str">
        <f>IFERROR(_xll.RssMarket($A2345,"前日比"),"")</f>
        <v/>
      </c>
      <c r="F2345" s="75" t="str">
        <f>IFERROR(_xll.RssMarket($A2345,"時価総額"),"")</f>
        <v/>
      </c>
      <c r="G2345" s="75" t="e">
        <f>T20D35746[[#This Row],[時価総額]]/T20D35746[[#This Row],[現在値]]</f>
        <v>#VALUE!</v>
      </c>
      <c r="H2345" s="20"/>
      <c r="I2345" s="38"/>
      <c r="J2345" s="20"/>
      <c r="K2345" s="33"/>
      <c r="N2345" s="89"/>
      <c r="O2345" s="125" t="e">
        <f>ROUND(
 ((IF(OR(R2345="",R2345&lt;=0),20,R2345)/20)
  *(L2345/15))
 /(IFERROR(IF(H2345&gt;0,H2345,15),15)/15)
 *100,0)</f>
        <v>#REF!</v>
      </c>
      <c r="P2345" s="125" t="e">
        <f>ROUND(((R2345/20)*(L2345/15)*(S2345/15)*(1+W2345/200))/(H2345/15)*100,0)</f>
        <v>#REF!</v>
      </c>
      <c r="Q2345" s="147" t="e">
        <f>T20D35746[[#This Row],[スコア⑤]]/T20D35746[[#This Row],[スコア③]]</f>
        <v>#REF!</v>
      </c>
      <c r="R2345" s="76" t="e">
        <f>#REF!+#REF!</f>
        <v>#REF!</v>
      </c>
      <c r="W2345" s="109" t="e">
        <f>(T20D35746[[#This Row],[現金及び預金（億）]]-T20D35746[[#This Row],[負債（億）]])/T20D35746[[#This Row],[総資産]]*100</f>
        <v>#DIV/0!</v>
      </c>
    </row>
    <row r="2346" spans="3:23" x14ac:dyDescent="0.25">
      <c r="C2346" s="71" t="str">
        <f>IFERROR(_xll.RssMarket($A2346,"市場部名称"),"")</f>
        <v/>
      </c>
      <c r="D2346" s="55"/>
      <c r="E2346" s="55" t="str">
        <f>IFERROR(_xll.RssMarket($A2346,"前日比"),"")</f>
        <v/>
      </c>
      <c r="F2346" s="75" t="str">
        <f>IFERROR(_xll.RssMarket($A2346,"時価総額"),"")</f>
        <v/>
      </c>
      <c r="G2346" s="75" t="e">
        <f>T20D35746[[#This Row],[時価総額]]/T20D35746[[#This Row],[現在値]]</f>
        <v>#VALUE!</v>
      </c>
      <c r="H2346" s="20"/>
      <c r="I2346" s="38"/>
      <c r="J2346" s="20"/>
      <c r="K2346" s="33"/>
      <c r="N2346" s="89"/>
      <c r="O2346" s="125" t="e">
        <f>ROUND(
 ((IF(OR(R2346="",R2346&lt;=0),20,R2346)/20)
  *(L2346/15))
 /(IFERROR(IF(H2346&gt;0,H2346,15),15)/15)
 *100,0)</f>
        <v>#REF!</v>
      </c>
      <c r="P2346" s="125" t="e">
        <f>ROUND(((R2346/20)*(L2346/15)*(S2346/15)*(1+W2346/200))/(H2346/15)*100,0)</f>
        <v>#REF!</v>
      </c>
      <c r="Q2346" s="147" t="e">
        <f>T20D35746[[#This Row],[スコア⑤]]/T20D35746[[#This Row],[スコア③]]</f>
        <v>#REF!</v>
      </c>
      <c r="R2346" s="76" t="e">
        <f>#REF!+#REF!</f>
        <v>#REF!</v>
      </c>
      <c r="W2346" s="109" t="e">
        <f>(T20D35746[[#This Row],[現金及び預金（億）]]-T20D35746[[#This Row],[負債（億）]])/T20D35746[[#This Row],[総資産]]*100</f>
        <v>#DIV/0!</v>
      </c>
    </row>
    <row r="2347" spans="3:23" x14ac:dyDescent="0.25">
      <c r="C2347" s="71" t="str">
        <f>IFERROR(_xll.RssMarket($A2347,"市場部名称"),"")</f>
        <v/>
      </c>
      <c r="D2347" s="55"/>
      <c r="E2347" s="55" t="str">
        <f>IFERROR(_xll.RssMarket($A2347,"前日比"),"")</f>
        <v/>
      </c>
      <c r="F2347" s="75" t="str">
        <f>IFERROR(_xll.RssMarket($A2347,"時価総額"),"")</f>
        <v/>
      </c>
      <c r="G2347" s="75" t="e">
        <f>T20D35746[[#This Row],[時価総額]]/T20D35746[[#This Row],[現在値]]</f>
        <v>#VALUE!</v>
      </c>
      <c r="H2347" s="20"/>
      <c r="I2347" s="38"/>
      <c r="J2347" s="20"/>
      <c r="K2347" s="33"/>
      <c r="N2347" s="89"/>
      <c r="O2347" s="125" t="e">
        <f>ROUND(
 ((IF(OR(R2347="",R2347&lt;=0),20,R2347)/20)
  *(L2347/15))
 /(IFERROR(IF(H2347&gt;0,H2347,15),15)/15)
 *100,0)</f>
        <v>#REF!</v>
      </c>
      <c r="P2347" s="125" t="e">
        <f>ROUND(((R2347/20)*(L2347/15)*(S2347/15)*(1+W2347/200))/(H2347/15)*100,0)</f>
        <v>#REF!</v>
      </c>
      <c r="Q2347" s="147" t="e">
        <f>T20D35746[[#This Row],[スコア⑤]]/T20D35746[[#This Row],[スコア③]]</f>
        <v>#REF!</v>
      </c>
      <c r="R2347" s="76" t="e">
        <f>#REF!+#REF!</f>
        <v>#REF!</v>
      </c>
      <c r="W2347" s="109" t="e">
        <f>(T20D35746[[#This Row],[現金及び預金（億）]]-T20D35746[[#This Row],[負債（億）]])/T20D35746[[#This Row],[総資産]]*100</f>
        <v>#DIV/0!</v>
      </c>
    </row>
    <row r="2348" spans="3:23" x14ac:dyDescent="0.25">
      <c r="C2348" s="71" t="str">
        <f>IFERROR(_xll.RssMarket($A2348,"市場部名称"),"")</f>
        <v/>
      </c>
      <c r="D2348" s="55"/>
      <c r="E2348" s="55" t="str">
        <f>IFERROR(_xll.RssMarket($A2348,"前日比"),"")</f>
        <v/>
      </c>
      <c r="F2348" s="75" t="str">
        <f>IFERROR(_xll.RssMarket($A2348,"時価総額"),"")</f>
        <v/>
      </c>
      <c r="G2348" s="75" t="e">
        <f>T20D35746[[#This Row],[時価総額]]/T20D35746[[#This Row],[現在値]]</f>
        <v>#VALUE!</v>
      </c>
      <c r="H2348" s="20"/>
      <c r="I2348" s="38"/>
      <c r="J2348" s="20"/>
      <c r="K2348" s="33"/>
      <c r="N2348" s="89"/>
      <c r="O2348" s="125" t="e">
        <f>ROUND(
 ((IF(OR(R2348="",R2348&lt;=0),20,R2348)/20)
  *(L2348/15))
 /(IFERROR(IF(H2348&gt;0,H2348,15),15)/15)
 *100,0)</f>
        <v>#REF!</v>
      </c>
      <c r="P2348" s="125" t="e">
        <f>ROUND(((R2348/20)*(L2348/15)*(S2348/15)*(1+W2348/200))/(H2348/15)*100,0)</f>
        <v>#REF!</v>
      </c>
      <c r="Q2348" s="147" t="e">
        <f>T20D35746[[#This Row],[スコア⑤]]/T20D35746[[#This Row],[スコア③]]</f>
        <v>#REF!</v>
      </c>
      <c r="R2348" s="76" t="e">
        <f>#REF!+#REF!</f>
        <v>#REF!</v>
      </c>
      <c r="W2348" s="109" t="e">
        <f>(T20D35746[[#This Row],[現金及び預金（億）]]-T20D35746[[#This Row],[負債（億）]])/T20D35746[[#This Row],[総資産]]*100</f>
        <v>#DIV/0!</v>
      </c>
    </row>
    <row r="2349" spans="3:23" x14ac:dyDescent="0.25">
      <c r="C2349" s="71" t="str">
        <f>IFERROR(_xll.RssMarket($A2349,"市場部名称"),"")</f>
        <v/>
      </c>
      <c r="D2349" s="55"/>
      <c r="E2349" s="55" t="str">
        <f>IFERROR(_xll.RssMarket($A2349,"前日比"),"")</f>
        <v/>
      </c>
      <c r="F2349" s="75" t="str">
        <f>IFERROR(_xll.RssMarket($A2349,"時価総額"),"")</f>
        <v/>
      </c>
      <c r="G2349" s="75" t="e">
        <f>T20D35746[[#This Row],[時価総額]]/T20D35746[[#This Row],[現在値]]</f>
        <v>#VALUE!</v>
      </c>
      <c r="H2349" s="20"/>
      <c r="I2349" s="38"/>
      <c r="J2349" s="20"/>
      <c r="K2349" s="33"/>
      <c r="N2349" s="89"/>
      <c r="O2349" s="125" t="e">
        <f>ROUND(
 ((IF(OR(R2349="",R2349&lt;=0),20,R2349)/20)
  *(L2349/15))
 /(IFERROR(IF(H2349&gt;0,H2349,15),15)/15)
 *100,0)</f>
        <v>#REF!</v>
      </c>
      <c r="P2349" s="125" t="e">
        <f>ROUND(((R2349/20)*(L2349/15)*(S2349/15)*(1+W2349/200))/(H2349/15)*100,0)</f>
        <v>#REF!</v>
      </c>
      <c r="Q2349" s="147" t="e">
        <f>T20D35746[[#This Row],[スコア⑤]]/T20D35746[[#This Row],[スコア③]]</f>
        <v>#REF!</v>
      </c>
      <c r="R2349" s="76" t="e">
        <f>#REF!+#REF!</f>
        <v>#REF!</v>
      </c>
      <c r="W2349" s="109" t="e">
        <f>(T20D35746[[#This Row],[現金及び預金（億）]]-T20D35746[[#This Row],[負債（億）]])/T20D35746[[#This Row],[総資産]]*100</f>
        <v>#DIV/0!</v>
      </c>
    </row>
    <row r="2350" spans="3:23" x14ac:dyDescent="0.25">
      <c r="C2350" s="71" t="str">
        <f>IFERROR(_xll.RssMarket($A2350,"市場部名称"),"")</f>
        <v/>
      </c>
      <c r="D2350" s="55"/>
      <c r="E2350" s="55" t="str">
        <f>IFERROR(_xll.RssMarket($A2350,"前日比"),"")</f>
        <v/>
      </c>
      <c r="F2350" s="75" t="str">
        <f>IFERROR(_xll.RssMarket($A2350,"時価総額"),"")</f>
        <v/>
      </c>
      <c r="G2350" s="75" t="e">
        <f>T20D35746[[#This Row],[時価総額]]/T20D35746[[#This Row],[現在値]]</f>
        <v>#VALUE!</v>
      </c>
      <c r="H2350" s="20"/>
      <c r="I2350" s="38"/>
      <c r="J2350" s="20"/>
      <c r="K2350" s="33"/>
      <c r="N2350" s="89"/>
      <c r="O2350" s="125" t="e">
        <f>ROUND(
 ((IF(OR(R2350="",R2350&lt;=0),20,R2350)/20)
  *(L2350/15))
 /(IFERROR(IF(H2350&gt;0,H2350,15),15)/15)
 *100,0)</f>
        <v>#REF!</v>
      </c>
      <c r="P2350" s="125" t="e">
        <f>ROUND(((R2350/20)*(L2350/15)*(S2350/15)*(1+W2350/200))/(H2350/15)*100,0)</f>
        <v>#REF!</v>
      </c>
      <c r="Q2350" s="147" t="e">
        <f>T20D35746[[#This Row],[スコア⑤]]/T20D35746[[#This Row],[スコア③]]</f>
        <v>#REF!</v>
      </c>
      <c r="R2350" s="76" t="e">
        <f>#REF!+#REF!</f>
        <v>#REF!</v>
      </c>
      <c r="W2350" s="109" t="e">
        <f>(T20D35746[[#This Row],[現金及び預金（億）]]-T20D35746[[#This Row],[負債（億）]])/T20D35746[[#This Row],[総資産]]*100</f>
        <v>#DIV/0!</v>
      </c>
    </row>
    <row r="2351" spans="3:23" x14ac:dyDescent="0.25">
      <c r="C2351" s="71" t="str">
        <f>IFERROR(_xll.RssMarket($A2351,"市場部名称"),"")</f>
        <v/>
      </c>
      <c r="D2351" s="55"/>
      <c r="E2351" s="55" t="str">
        <f>IFERROR(_xll.RssMarket($A2351,"前日比"),"")</f>
        <v/>
      </c>
      <c r="F2351" s="75" t="str">
        <f>IFERROR(_xll.RssMarket($A2351,"時価総額"),"")</f>
        <v/>
      </c>
      <c r="G2351" s="75" t="e">
        <f>T20D35746[[#This Row],[時価総額]]/T20D35746[[#This Row],[現在値]]</f>
        <v>#VALUE!</v>
      </c>
      <c r="H2351" s="20"/>
      <c r="I2351" s="38"/>
      <c r="J2351" s="20"/>
      <c r="K2351" s="33"/>
      <c r="N2351" s="89"/>
      <c r="O2351" s="125" t="e">
        <f>ROUND(
 ((IF(OR(R2351="",R2351&lt;=0),20,R2351)/20)
  *(L2351/15))
 /(IFERROR(IF(H2351&gt;0,H2351,15),15)/15)
 *100,0)</f>
        <v>#REF!</v>
      </c>
      <c r="P2351" s="125" t="e">
        <f>ROUND(((R2351/20)*(L2351/15)*(S2351/15)*(1+W2351/200))/(H2351/15)*100,0)</f>
        <v>#REF!</v>
      </c>
      <c r="Q2351" s="147" t="e">
        <f>T20D35746[[#This Row],[スコア⑤]]/T20D35746[[#This Row],[スコア③]]</f>
        <v>#REF!</v>
      </c>
      <c r="R2351" s="76" t="e">
        <f>#REF!+#REF!</f>
        <v>#REF!</v>
      </c>
      <c r="W2351" s="109" t="e">
        <f>(T20D35746[[#This Row],[現金及び預金（億）]]-T20D35746[[#This Row],[負債（億）]])/T20D35746[[#This Row],[総資産]]*100</f>
        <v>#DIV/0!</v>
      </c>
    </row>
    <row r="2352" spans="3:23" x14ac:dyDescent="0.25">
      <c r="C2352" s="71" t="str">
        <f>IFERROR(_xll.RssMarket($A2352,"市場部名称"),"")</f>
        <v/>
      </c>
      <c r="D2352" s="55"/>
      <c r="E2352" s="55" t="str">
        <f>IFERROR(_xll.RssMarket($A2352,"前日比"),"")</f>
        <v/>
      </c>
      <c r="F2352" s="75" t="str">
        <f>IFERROR(_xll.RssMarket($A2352,"時価総額"),"")</f>
        <v/>
      </c>
      <c r="G2352" s="75" t="e">
        <f>T20D35746[[#This Row],[時価総額]]/T20D35746[[#This Row],[現在値]]</f>
        <v>#VALUE!</v>
      </c>
      <c r="H2352" s="20"/>
      <c r="I2352" s="38"/>
      <c r="J2352" s="20"/>
      <c r="K2352" s="33"/>
      <c r="N2352" s="89"/>
      <c r="O2352" s="125" t="e">
        <f>ROUND(
 ((IF(OR(R2352="",R2352&lt;=0),20,R2352)/20)
  *(L2352/15))
 /(IFERROR(IF(H2352&gt;0,H2352,15),15)/15)
 *100,0)</f>
        <v>#REF!</v>
      </c>
      <c r="P2352" s="125" t="e">
        <f>ROUND(((R2352/20)*(L2352/15)*(S2352/15)*(1+W2352/200))/(H2352/15)*100,0)</f>
        <v>#REF!</v>
      </c>
      <c r="Q2352" s="147" t="e">
        <f>T20D35746[[#This Row],[スコア⑤]]/T20D35746[[#This Row],[スコア③]]</f>
        <v>#REF!</v>
      </c>
      <c r="R2352" s="76" t="e">
        <f>#REF!+#REF!</f>
        <v>#REF!</v>
      </c>
      <c r="W2352" s="109" t="e">
        <f>(T20D35746[[#This Row],[現金及び預金（億）]]-T20D35746[[#This Row],[負債（億）]])/T20D35746[[#This Row],[総資産]]*100</f>
        <v>#DIV/0!</v>
      </c>
    </row>
    <row r="2353" spans="3:23" x14ac:dyDescent="0.25">
      <c r="C2353" s="71" t="str">
        <f>IFERROR(_xll.RssMarket($A2353,"市場部名称"),"")</f>
        <v/>
      </c>
      <c r="D2353" s="55"/>
      <c r="E2353" s="55" t="str">
        <f>IFERROR(_xll.RssMarket($A2353,"前日比"),"")</f>
        <v/>
      </c>
      <c r="F2353" s="75" t="str">
        <f>IFERROR(_xll.RssMarket($A2353,"時価総額"),"")</f>
        <v/>
      </c>
      <c r="G2353" s="75" t="e">
        <f>T20D35746[[#This Row],[時価総額]]/T20D35746[[#This Row],[現在値]]</f>
        <v>#VALUE!</v>
      </c>
      <c r="H2353" s="20"/>
      <c r="I2353" s="38"/>
      <c r="J2353" s="20"/>
      <c r="K2353" s="33"/>
      <c r="N2353" s="89"/>
      <c r="O2353" s="125" t="e">
        <f>ROUND(
 ((IF(OR(R2353="",R2353&lt;=0),20,R2353)/20)
  *(L2353/15))
 /(IFERROR(IF(H2353&gt;0,H2353,15),15)/15)
 *100,0)</f>
        <v>#REF!</v>
      </c>
      <c r="P2353" s="125" t="e">
        <f>ROUND(((R2353/20)*(L2353/15)*(S2353/15)*(1+W2353/200))/(H2353/15)*100,0)</f>
        <v>#REF!</v>
      </c>
      <c r="Q2353" s="147" t="e">
        <f>T20D35746[[#This Row],[スコア⑤]]/T20D35746[[#This Row],[スコア③]]</f>
        <v>#REF!</v>
      </c>
      <c r="R2353" s="76" t="e">
        <f>#REF!+#REF!</f>
        <v>#REF!</v>
      </c>
      <c r="W2353" s="109" t="e">
        <f>(T20D35746[[#This Row],[現金及び預金（億）]]-T20D35746[[#This Row],[負債（億）]])/T20D35746[[#This Row],[総資産]]*100</f>
        <v>#DIV/0!</v>
      </c>
    </row>
    <row r="2354" spans="3:23" x14ac:dyDescent="0.25">
      <c r="C2354" s="71" t="str">
        <f>IFERROR(_xll.RssMarket($A2354,"市場部名称"),"")</f>
        <v/>
      </c>
      <c r="D2354" s="55"/>
      <c r="E2354" s="55" t="str">
        <f>IFERROR(_xll.RssMarket($A2354,"前日比"),"")</f>
        <v/>
      </c>
      <c r="F2354" s="75" t="str">
        <f>IFERROR(_xll.RssMarket($A2354,"時価総額"),"")</f>
        <v/>
      </c>
      <c r="G2354" s="75" t="e">
        <f>T20D35746[[#This Row],[時価総額]]/T20D35746[[#This Row],[現在値]]</f>
        <v>#VALUE!</v>
      </c>
      <c r="H2354" s="20"/>
      <c r="I2354" s="38"/>
      <c r="J2354" s="20"/>
      <c r="K2354" s="33"/>
      <c r="N2354" s="89"/>
      <c r="O2354" s="125" t="e">
        <f>ROUND(
 ((IF(OR(R2354="",R2354&lt;=0),20,R2354)/20)
  *(L2354/15))
 /(IFERROR(IF(H2354&gt;0,H2354,15),15)/15)
 *100,0)</f>
        <v>#REF!</v>
      </c>
      <c r="P2354" s="125" t="e">
        <f>ROUND(((R2354/20)*(L2354/15)*(S2354/15)*(1+W2354/200))/(H2354/15)*100,0)</f>
        <v>#REF!</v>
      </c>
      <c r="Q2354" s="147" t="e">
        <f>T20D35746[[#This Row],[スコア⑤]]/T20D35746[[#This Row],[スコア③]]</f>
        <v>#REF!</v>
      </c>
      <c r="R2354" s="76" t="e">
        <f>#REF!+#REF!</f>
        <v>#REF!</v>
      </c>
      <c r="W2354" s="109" t="e">
        <f>(T20D35746[[#This Row],[現金及び預金（億）]]-T20D35746[[#This Row],[負債（億）]])/T20D35746[[#This Row],[総資産]]*100</f>
        <v>#DIV/0!</v>
      </c>
    </row>
    <row r="2355" spans="3:23" x14ac:dyDescent="0.25">
      <c r="C2355" s="71" t="str">
        <f>IFERROR(_xll.RssMarket($A2355,"市場部名称"),"")</f>
        <v/>
      </c>
      <c r="D2355" s="55"/>
      <c r="E2355" s="55" t="str">
        <f>IFERROR(_xll.RssMarket($A2355,"前日比"),"")</f>
        <v/>
      </c>
      <c r="F2355" s="75" t="str">
        <f>IFERROR(_xll.RssMarket($A2355,"時価総額"),"")</f>
        <v/>
      </c>
      <c r="G2355" s="75" t="e">
        <f>T20D35746[[#This Row],[時価総額]]/T20D35746[[#This Row],[現在値]]</f>
        <v>#VALUE!</v>
      </c>
      <c r="H2355" s="20"/>
      <c r="I2355" s="38"/>
      <c r="J2355" s="20"/>
      <c r="K2355" s="33"/>
      <c r="N2355" s="89"/>
      <c r="O2355" s="125" t="e">
        <f>ROUND(
 ((IF(OR(R2355="",R2355&lt;=0),20,R2355)/20)
  *(L2355/15))
 /(IFERROR(IF(H2355&gt;0,H2355,15),15)/15)
 *100,0)</f>
        <v>#REF!</v>
      </c>
      <c r="P2355" s="125" t="e">
        <f>ROUND(((R2355/20)*(L2355/15)*(S2355/15)*(1+W2355/200))/(H2355/15)*100,0)</f>
        <v>#REF!</v>
      </c>
      <c r="Q2355" s="147" t="e">
        <f>T20D35746[[#This Row],[スコア⑤]]/T20D35746[[#This Row],[スコア③]]</f>
        <v>#REF!</v>
      </c>
      <c r="R2355" s="76" t="e">
        <f>#REF!+#REF!</f>
        <v>#REF!</v>
      </c>
      <c r="W2355" s="109" t="e">
        <f>(T20D35746[[#This Row],[現金及び預金（億）]]-T20D35746[[#This Row],[負債（億）]])/T20D35746[[#This Row],[総資産]]*100</f>
        <v>#DIV/0!</v>
      </c>
    </row>
    <row r="2356" spans="3:23" x14ac:dyDescent="0.25">
      <c r="C2356" s="71" t="str">
        <f>IFERROR(_xll.RssMarket($A2356,"市場部名称"),"")</f>
        <v/>
      </c>
      <c r="D2356" s="55"/>
      <c r="E2356" s="55" t="str">
        <f>IFERROR(_xll.RssMarket($A2356,"前日比"),"")</f>
        <v/>
      </c>
      <c r="F2356" s="75" t="str">
        <f>IFERROR(_xll.RssMarket($A2356,"時価総額"),"")</f>
        <v/>
      </c>
      <c r="G2356" s="75" t="e">
        <f>T20D35746[[#This Row],[時価総額]]/T20D35746[[#This Row],[現在値]]</f>
        <v>#VALUE!</v>
      </c>
      <c r="H2356" s="20"/>
      <c r="I2356" s="38"/>
      <c r="J2356" s="20"/>
      <c r="K2356" s="33"/>
      <c r="N2356" s="89"/>
      <c r="O2356" s="125" t="e">
        <f>ROUND(
 ((IF(OR(R2356="",R2356&lt;=0),20,R2356)/20)
  *(L2356/15))
 /(IFERROR(IF(H2356&gt;0,H2356,15),15)/15)
 *100,0)</f>
        <v>#REF!</v>
      </c>
      <c r="P2356" s="125" t="e">
        <f>ROUND(((R2356/20)*(L2356/15)*(S2356/15)*(1+W2356/200))/(H2356/15)*100,0)</f>
        <v>#REF!</v>
      </c>
      <c r="Q2356" s="147" t="e">
        <f>T20D35746[[#This Row],[スコア⑤]]/T20D35746[[#This Row],[スコア③]]</f>
        <v>#REF!</v>
      </c>
      <c r="R2356" s="76" t="e">
        <f>#REF!+#REF!</f>
        <v>#REF!</v>
      </c>
      <c r="W2356" s="109" t="e">
        <f>(T20D35746[[#This Row],[現金及び預金（億）]]-T20D35746[[#This Row],[負債（億）]])/T20D35746[[#This Row],[総資産]]*100</f>
        <v>#DIV/0!</v>
      </c>
    </row>
    <row r="2357" spans="3:23" x14ac:dyDescent="0.25">
      <c r="C2357" s="71" t="str">
        <f>IFERROR(_xll.RssMarket($A2357,"市場部名称"),"")</f>
        <v/>
      </c>
      <c r="D2357" s="55"/>
      <c r="E2357" s="55" t="str">
        <f>IFERROR(_xll.RssMarket($A2357,"前日比"),"")</f>
        <v/>
      </c>
      <c r="F2357" s="75" t="str">
        <f>IFERROR(_xll.RssMarket($A2357,"時価総額"),"")</f>
        <v/>
      </c>
      <c r="G2357" s="75" t="e">
        <f>T20D35746[[#This Row],[時価総額]]/T20D35746[[#This Row],[現在値]]</f>
        <v>#VALUE!</v>
      </c>
      <c r="H2357" s="20"/>
      <c r="I2357" s="38"/>
      <c r="J2357" s="20"/>
      <c r="K2357" s="33"/>
      <c r="N2357" s="89"/>
      <c r="O2357" s="125" t="e">
        <f>ROUND(
 ((IF(OR(R2357="",R2357&lt;=0),20,R2357)/20)
  *(L2357/15))
 /(IFERROR(IF(H2357&gt;0,H2357,15),15)/15)
 *100,0)</f>
        <v>#REF!</v>
      </c>
      <c r="P2357" s="125" t="e">
        <f>ROUND(((R2357/20)*(L2357/15)*(S2357/15)*(1+W2357/200))/(H2357/15)*100,0)</f>
        <v>#REF!</v>
      </c>
      <c r="Q2357" s="147" t="e">
        <f>T20D35746[[#This Row],[スコア⑤]]/T20D35746[[#This Row],[スコア③]]</f>
        <v>#REF!</v>
      </c>
      <c r="R2357" s="76" t="e">
        <f>#REF!+#REF!</f>
        <v>#REF!</v>
      </c>
      <c r="W2357" s="109" t="e">
        <f>(T20D35746[[#This Row],[現金及び預金（億）]]-T20D35746[[#This Row],[負債（億）]])/T20D35746[[#This Row],[総資産]]*100</f>
        <v>#DIV/0!</v>
      </c>
    </row>
    <row r="2358" spans="3:23" x14ac:dyDescent="0.25">
      <c r="C2358" s="71" t="str">
        <f>IFERROR(_xll.RssMarket($A2358,"市場部名称"),"")</f>
        <v/>
      </c>
      <c r="D2358" s="55"/>
      <c r="E2358" s="55" t="str">
        <f>IFERROR(_xll.RssMarket($A2358,"前日比"),"")</f>
        <v/>
      </c>
      <c r="F2358" s="75" t="str">
        <f>IFERROR(_xll.RssMarket($A2358,"時価総額"),"")</f>
        <v/>
      </c>
      <c r="G2358" s="75" t="e">
        <f>T20D35746[[#This Row],[時価総額]]/T20D35746[[#This Row],[現在値]]</f>
        <v>#VALUE!</v>
      </c>
      <c r="H2358" s="20"/>
      <c r="I2358" s="38"/>
      <c r="J2358" s="20"/>
      <c r="K2358" s="33"/>
      <c r="N2358" s="89"/>
      <c r="O2358" s="125" t="e">
        <f>ROUND(
 ((IF(OR(R2358="",R2358&lt;=0),20,R2358)/20)
  *(L2358/15))
 /(IFERROR(IF(H2358&gt;0,H2358,15),15)/15)
 *100,0)</f>
        <v>#REF!</v>
      </c>
      <c r="P2358" s="125" t="e">
        <f>ROUND(((R2358/20)*(L2358/15)*(S2358/15)*(1+W2358/200))/(H2358/15)*100,0)</f>
        <v>#REF!</v>
      </c>
      <c r="Q2358" s="147" t="e">
        <f>T20D35746[[#This Row],[スコア⑤]]/T20D35746[[#This Row],[スコア③]]</f>
        <v>#REF!</v>
      </c>
      <c r="R2358" s="76" t="e">
        <f>#REF!+#REF!</f>
        <v>#REF!</v>
      </c>
      <c r="W2358" s="109" t="e">
        <f>(T20D35746[[#This Row],[現金及び預金（億）]]-T20D35746[[#This Row],[負債（億）]])/T20D35746[[#This Row],[総資産]]*100</f>
        <v>#DIV/0!</v>
      </c>
    </row>
    <row r="2359" spans="3:23" x14ac:dyDescent="0.25">
      <c r="C2359" s="71" t="str">
        <f>IFERROR(_xll.RssMarket($A2359,"市場部名称"),"")</f>
        <v/>
      </c>
      <c r="D2359" s="55"/>
      <c r="E2359" s="55" t="str">
        <f>IFERROR(_xll.RssMarket($A2359,"前日比"),"")</f>
        <v/>
      </c>
      <c r="F2359" s="75" t="str">
        <f>IFERROR(_xll.RssMarket($A2359,"時価総額"),"")</f>
        <v/>
      </c>
      <c r="G2359" s="75" t="e">
        <f>T20D35746[[#This Row],[時価総額]]/T20D35746[[#This Row],[現在値]]</f>
        <v>#VALUE!</v>
      </c>
      <c r="H2359" s="20"/>
      <c r="I2359" s="38"/>
      <c r="J2359" s="20"/>
      <c r="K2359" s="33"/>
      <c r="N2359" s="89"/>
      <c r="O2359" s="125" t="e">
        <f>ROUND(
 ((IF(OR(R2359="",R2359&lt;=0),20,R2359)/20)
  *(L2359/15))
 /(IFERROR(IF(H2359&gt;0,H2359,15),15)/15)
 *100,0)</f>
        <v>#REF!</v>
      </c>
      <c r="P2359" s="125" t="e">
        <f>ROUND(((R2359/20)*(L2359/15)*(S2359/15)*(1+W2359/200))/(H2359/15)*100,0)</f>
        <v>#REF!</v>
      </c>
      <c r="Q2359" s="147" t="e">
        <f>T20D35746[[#This Row],[スコア⑤]]/T20D35746[[#This Row],[スコア③]]</f>
        <v>#REF!</v>
      </c>
      <c r="R2359" s="76" t="e">
        <f>#REF!+#REF!</f>
        <v>#REF!</v>
      </c>
      <c r="W2359" s="109" t="e">
        <f>(T20D35746[[#This Row],[現金及び預金（億）]]-T20D35746[[#This Row],[負債（億）]])/T20D35746[[#This Row],[総資産]]*100</f>
        <v>#DIV/0!</v>
      </c>
    </row>
    <row r="2360" spans="3:23" x14ac:dyDescent="0.25">
      <c r="C2360" s="71" t="str">
        <f>IFERROR(_xll.RssMarket($A2360,"市場部名称"),"")</f>
        <v/>
      </c>
      <c r="D2360" s="55"/>
      <c r="E2360" s="55" t="str">
        <f>IFERROR(_xll.RssMarket($A2360,"前日比"),"")</f>
        <v/>
      </c>
      <c r="F2360" s="75" t="str">
        <f>IFERROR(_xll.RssMarket($A2360,"時価総額"),"")</f>
        <v/>
      </c>
      <c r="G2360" s="75" t="e">
        <f>T20D35746[[#This Row],[時価総額]]/T20D35746[[#This Row],[現在値]]</f>
        <v>#VALUE!</v>
      </c>
      <c r="H2360" s="20"/>
      <c r="I2360" s="38"/>
      <c r="J2360" s="20"/>
      <c r="K2360" s="33"/>
      <c r="N2360" s="89"/>
      <c r="O2360" s="125" t="e">
        <f>ROUND(
 ((IF(OR(R2360="",R2360&lt;=0),20,R2360)/20)
  *(L2360/15))
 /(IFERROR(IF(H2360&gt;0,H2360,15),15)/15)
 *100,0)</f>
        <v>#REF!</v>
      </c>
      <c r="P2360" s="125" t="e">
        <f>ROUND(((R2360/20)*(L2360/15)*(S2360/15)*(1+W2360/200))/(H2360/15)*100,0)</f>
        <v>#REF!</v>
      </c>
      <c r="Q2360" s="147" t="e">
        <f>T20D35746[[#This Row],[スコア⑤]]/T20D35746[[#This Row],[スコア③]]</f>
        <v>#REF!</v>
      </c>
      <c r="R2360" s="76" t="e">
        <f>#REF!+#REF!</f>
        <v>#REF!</v>
      </c>
      <c r="W2360" s="109" t="e">
        <f>(T20D35746[[#This Row],[現金及び預金（億）]]-T20D35746[[#This Row],[負債（億）]])/T20D35746[[#This Row],[総資産]]*100</f>
        <v>#DIV/0!</v>
      </c>
    </row>
    <row r="2361" spans="3:23" x14ac:dyDescent="0.25">
      <c r="C2361" s="71" t="str">
        <f>IFERROR(_xll.RssMarket($A2361,"市場部名称"),"")</f>
        <v/>
      </c>
      <c r="D2361" s="55"/>
      <c r="E2361" s="55" t="str">
        <f>IFERROR(_xll.RssMarket($A2361,"前日比"),"")</f>
        <v/>
      </c>
      <c r="F2361" s="75" t="str">
        <f>IFERROR(_xll.RssMarket($A2361,"時価総額"),"")</f>
        <v/>
      </c>
      <c r="G2361" s="75" t="e">
        <f>T20D35746[[#This Row],[時価総額]]/T20D35746[[#This Row],[現在値]]</f>
        <v>#VALUE!</v>
      </c>
      <c r="H2361" s="20"/>
      <c r="I2361" s="38"/>
      <c r="J2361" s="20"/>
      <c r="K2361" s="33"/>
      <c r="N2361" s="89"/>
      <c r="O2361" s="125" t="e">
        <f>ROUND(
 ((IF(OR(R2361="",R2361&lt;=0),20,R2361)/20)
  *(L2361/15))
 /(IFERROR(IF(H2361&gt;0,H2361,15),15)/15)
 *100,0)</f>
        <v>#REF!</v>
      </c>
      <c r="P2361" s="125" t="e">
        <f>ROUND(((R2361/20)*(L2361/15)*(S2361/15)*(1+W2361/200))/(H2361/15)*100,0)</f>
        <v>#REF!</v>
      </c>
      <c r="Q2361" s="147" t="e">
        <f>T20D35746[[#This Row],[スコア⑤]]/T20D35746[[#This Row],[スコア③]]</f>
        <v>#REF!</v>
      </c>
      <c r="R2361" s="76" t="e">
        <f>#REF!+#REF!</f>
        <v>#REF!</v>
      </c>
      <c r="W2361" s="109" t="e">
        <f>(T20D35746[[#This Row],[現金及び預金（億）]]-T20D35746[[#This Row],[負債（億）]])/T20D35746[[#This Row],[総資産]]*100</f>
        <v>#DIV/0!</v>
      </c>
    </row>
    <row r="2362" spans="3:23" x14ac:dyDescent="0.25">
      <c r="C2362" s="71" t="str">
        <f>IFERROR(_xll.RssMarket($A2362,"市場部名称"),"")</f>
        <v/>
      </c>
      <c r="D2362" s="55"/>
      <c r="E2362" s="55" t="str">
        <f>IFERROR(_xll.RssMarket($A2362,"前日比"),"")</f>
        <v/>
      </c>
      <c r="F2362" s="75" t="str">
        <f>IFERROR(_xll.RssMarket($A2362,"時価総額"),"")</f>
        <v/>
      </c>
      <c r="G2362" s="75" t="e">
        <f>T20D35746[[#This Row],[時価総額]]/T20D35746[[#This Row],[現在値]]</f>
        <v>#VALUE!</v>
      </c>
      <c r="H2362" s="20"/>
      <c r="I2362" s="38"/>
      <c r="J2362" s="20"/>
      <c r="K2362" s="33"/>
      <c r="N2362" s="89"/>
      <c r="O2362" s="125" t="e">
        <f>ROUND(
 ((IF(OR(R2362="",R2362&lt;=0),20,R2362)/20)
  *(L2362/15))
 /(IFERROR(IF(H2362&gt;0,H2362,15),15)/15)
 *100,0)</f>
        <v>#REF!</v>
      </c>
      <c r="P2362" s="125" t="e">
        <f>ROUND(((R2362/20)*(L2362/15)*(S2362/15)*(1+W2362/200))/(H2362/15)*100,0)</f>
        <v>#REF!</v>
      </c>
      <c r="Q2362" s="147" t="e">
        <f>T20D35746[[#This Row],[スコア⑤]]/T20D35746[[#This Row],[スコア③]]</f>
        <v>#REF!</v>
      </c>
      <c r="R2362" s="76" t="e">
        <f>#REF!+#REF!</f>
        <v>#REF!</v>
      </c>
      <c r="W2362" s="109" t="e">
        <f>(T20D35746[[#This Row],[現金及び預金（億）]]-T20D35746[[#This Row],[負債（億）]])/T20D35746[[#This Row],[総資産]]*100</f>
        <v>#DIV/0!</v>
      </c>
    </row>
    <row r="2363" spans="3:23" x14ac:dyDescent="0.25">
      <c r="C2363" s="71" t="str">
        <f>IFERROR(_xll.RssMarket($A2363,"市場部名称"),"")</f>
        <v/>
      </c>
      <c r="D2363" s="55"/>
      <c r="E2363" s="55" t="str">
        <f>IFERROR(_xll.RssMarket($A2363,"前日比"),"")</f>
        <v/>
      </c>
      <c r="F2363" s="75" t="str">
        <f>IFERROR(_xll.RssMarket($A2363,"時価総額"),"")</f>
        <v/>
      </c>
      <c r="G2363" s="75" t="e">
        <f>T20D35746[[#This Row],[時価総額]]/T20D35746[[#This Row],[現在値]]</f>
        <v>#VALUE!</v>
      </c>
      <c r="H2363" s="20"/>
      <c r="I2363" s="38"/>
      <c r="J2363" s="20"/>
      <c r="K2363" s="33"/>
      <c r="N2363" s="89"/>
      <c r="O2363" s="125" t="e">
        <f>ROUND(
 ((IF(OR(R2363="",R2363&lt;=0),20,R2363)/20)
  *(L2363/15))
 /(IFERROR(IF(H2363&gt;0,H2363,15),15)/15)
 *100,0)</f>
        <v>#REF!</v>
      </c>
      <c r="P2363" s="125" t="e">
        <f>ROUND(((R2363/20)*(L2363/15)*(S2363/15)*(1+W2363/200))/(H2363/15)*100,0)</f>
        <v>#REF!</v>
      </c>
      <c r="Q2363" s="147" t="e">
        <f>T20D35746[[#This Row],[スコア⑤]]/T20D35746[[#This Row],[スコア③]]</f>
        <v>#REF!</v>
      </c>
      <c r="R2363" s="76" t="e">
        <f>#REF!+#REF!</f>
        <v>#REF!</v>
      </c>
      <c r="W2363" s="109" t="e">
        <f>(T20D35746[[#This Row],[現金及び預金（億）]]-T20D35746[[#This Row],[負債（億）]])/T20D35746[[#This Row],[総資産]]*100</f>
        <v>#DIV/0!</v>
      </c>
    </row>
    <row r="2364" spans="3:23" x14ac:dyDescent="0.25">
      <c r="C2364" s="71" t="str">
        <f>IFERROR(_xll.RssMarket($A2364,"市場部名称"),"")</f>
        <v/>
      </c>
      <c r="D2364" s="55"/>
      <c r="E2364" s="55" t="str">
        <f>IFERROR(_xll.RssMarket($A2364,"前日比"),"")</f>
        <v/>
      </c>
      <c r="F2364" s="75" t="str">
        <f>IFERROR(_xll.RssMarket($A2364,"時価総額"),"")</f>
        <v/>
      </c>
      <c r="G2364" s="75" t="e">
        <f>T20D35746[[#This Row],[時価総額]]/T20D35746[[#This Row],[現在値]]</f>
        <v>#VALUE!</v>
      </c>
      <c r="H2364" s="20"/>
      <c r="I2364" s="38"/>
      <c r="J2364" s="20"/>
      <c r="K2364" s="33"/>
      <c r="N2364" s="89"/>
      <c r="O2364" s="125" t="e">
        <f>ROUND(
 ((IF(OR(R2364="",R2364&lt;=0),20,R2364)/20)
  *(L2364/15))
 /(IFERROR(IF(H2364&gt;0,H2364,15),15)/15)
 *100,0)</f>
        <v>#REF!</v>
      </c>
      <c r="P2364" s="125" t="e">
        <f>ROUND(((R2364/20)*(L2364/15)*(S2364/15)*(1+W2364/200))/(H2364/15)*100,0)</f>
        <v>#REF!</v>
      </c>
      <c r="Q2364" s="147" t="e">
        <f>T20D35746[[#This Row],[スコア⑤]]/T20D35746[[#This Row],[スコア③]]</f>
        <v>#REF!</v>
      </c>
      <c r="R2364" s="76" t="e">
        <f>#REF!+#REF!</f>
        <v>#REF!</v>
      </c>
      <c r="W2364" s="109" t="e">
        <f>(T20D35746[[#This Row],[現金及び預金（億）]]-T20D35746[[#This Row],[負債（億）]])/T20D35746[[#This Row],[総資産]]*100</f>
        <v>#DIV/0!</v>
      </c>
    </row>
    <row r="2365" spans="3:23" x14ac:dyDescent="0.25">
      <c r="C2365" s="71" t="str">
        <f>IFERROR(_xll.RssMarket($A2365,"市場部名称"),"")</f>
        <v/>
      </c>
      <c r="D2365" s="55"/>
      <c r="E2365" s="55" t="str">
        <f>IFERROR(_xll.RssMarket($A2365,"前日比"),"")</f>
        <v/>
      </c>
      <c r="F2365" s="75" t="str">
        <f>IFERROR(_xll.RssMarket($A2365,"時価総額"),"")</f>
        <v/>
      </c>
      <c r="G2365" s="75" t="e">
        <f>T20D35746[[#This Row],[時価総額]]/T20D35746[[#This Row],[現在値]]</f>
        <v>#VALUE!</v>
      </c>
      <c r="H2365" s="20"/>
      <c r="I2365" s="38"/>
      <c r="J2365" s="20"/>
      <c r="K2365" s="33"/>
      <c r="N2365" s="89"/>
      <c r="O2365" s="125" t="e">
        <f>ROUND(
 ((IF(OR(R2365="",R2365&lt;=0),20,R2365)/20)
  *(L2365/15))
 /(IFERROR(IF(H2365&gt;0,H2365,15),15)/15)
 *100,0)</f>
        <v>#REF!</v>
      </c>
      <c r="P2365" s="125" t="e">
        <f>ROUND(((R2365/20)*(L2365/15)*(S2365/15)*(1+W2365/200))/(H2365/15)*100,0)</f>
        <v>#REF!</v>
      </c>
      <c r="Q2365" s="147" t="e">
        <f>T20D35746[[#This Row],[スコア⑤]]/T20D35746[[#This Row],[スコア③]]</f>
        <v>#REF!</v>
      </c>
      <c r="R2365" s="76" t="e">
        <f>#REF!+#REF!</f>
        <v>#REF!</v>
      </c>
      <c r="W2365" s="109" t="e">
        <f>(T20D35746[[#This Row],[現金及び預金（億）]]-T20D35746[[#This Row],[負債（億）]])/T20D35746[[#This Row],[総資産]]*100</f>
        <v>#DIV/0!</v>
      </c>
    </row>
    <row r="2366" spans="3:23" x14ac:dyDescent="0.25">
      <c r="C2366" s="71" t="str">
        <f>IFERROR(_xll.RssMarket($A2366,"市場部名称"),"")</f>
        <v/>
      </c>
      <c r="D2366" s="55"/>
      <c r="E2366" s="55" t="str">
        <f>IFERROR(_xll.RssMarket($A2366,"前日比"),"")</f>
        <v/>
      </c>
      <c r="F2366" s="75" t="str">
        <f>IFERROR(_xll.RssMarket($A2366,"時価総額"),"")</f>
        <v/>
      </c>
      <c r="G2366" s="75" t="e">
        <f>T20D35746[[#This Row],[時価総額]]/T20D35746[[#This Row],[現在値]]</f>
        <v>#VALUE!</v>
      </c>
      <c r="H2366" s="20"/>
      <c r="I2366" s="38"/>
      <c r="J2366" s="20"/>
      <c r="K2366" s="33"/>
      <c r="N2366" s="89"/>
      <c r="O2366" s="125" t="e">
        <f>ROUND(
 ((IF(OR(R2366="",R2366&lt;=0),20,R2366)/20)
  *(L2366/15))
 /(IFERROR(IF(H2366&gt;0,H2366,15),15)/15)
 *100,0)</f>
        <v>#REF!</v>
      </c>
      <c r="P2366" s="125" t="e">
        <f>ROUND(((R2366/20)*(L2366/15)*(S2366/15)*(1+W2366/200))/(H2366/15)*100,0)</f>
        <v>#REF!</v>
      </c>
      <c r="Q2366" s="147" t="e">
        <f>T20D35746[[#This Row],[スコア⑤]]/T20D35746[[#This Row],[スコア③]]</f>
        <v>#REF!</v>
      </c>
      <c r="R2366" s="76" t="e">
        <f>#REF!+#REF!</f>
        <v>#REF!</v>
      </c>
      <c r="W2366" s="109" t="e">
        <f>(T20D35746[[#This Row],[現金及び預金（億）]]-T20D35746[[#This Row],[負債（億）]])/T20D35746[[#This Row],[総資産]]*100</f>
        <v>#DIV/0!</v>
      </c>
    </row>
    <row r="2367" spans="3:23" x14ac:dyDescent="0.25">
      <c r="C2367" s="71" t="str">
        <f>IFERROR(_xll.RssMarket($A2367,"市場部名称"),"")</f>
        <v/>
      </c>
      <c r="D2367" s="55"/>
      <c r="E2367" s="55" t="str">
        <f>IFERROR(_xll.RssMarket($A2367,"前日比"),"")</f>
        <v/>
      </c>
      <c r="F2367" s="75" t="str">
        <f>IFERROR(_xll.RssMarket($A2367,"時価総額"),"")</f>
        <v/>
      </c>
      <c r="G2367" s="75" t="e">
        <f>T20D35746[[#This Row],[時価総額]]/T20D35746[[#This Row],[現在値]]</f>
        <v>#VALUE!</v>
      </c>
      <c r="H2367" s="20"/>
      <c r="I2367" s="38"/>
      <c r="J2367" s="20"/>
      <c r="K2367" s="33"/>
      <c r="N2367" s="89"/>
      <c r="O2367" s="125" t="e">
        <f>ROUND(
 ((IF(OR(R2367="",R2367&lt;=0),20,R2367)/20)
  *(L2367/15))
 /(IFERROR(IF(H2367&gt;0,H2367,15),15)/15)
 *100,0)</f>
        <v>#REF!</v>
      </c>
      <c r="P2367" s="125" t="e">
        <f>ROUND(((R2367/20)*(L2367/15)*(S2367/15)*(1+W2367/200))/(H2367/15)*100,0)</f>
        <v>#REF!</v>
      </c>
      <c r="Q2367" s="147" t="e">
        <f>T20D35746[[#This Row],[スコア⑤]]/T20D35746[[#This Row],[スコア③]]</f>
        <v>#REF!</v>
      </c>
      <c r="R2367" s="76" t="e">
        <f>#REF!+#REF!</f>
        <v>#REF!</v>
      </c>
      <c r="W2367" s="109" t="e">
        <f>(T20D35746[[#This Row],[現金及び預金（億）]]-T20D35746[[#This Row],[負債（億）]])/T20D35746[[#This Row],[総資産]]*100</f>
        <v>#DIV/0!</v>
      </c>
    </row>
    <row r="2368" spans="3:23" x14ac:dyDescent="0.25">
      <c r="C2368" s="71" t="str">
        <f>IFERROR(_xll.RssMarket($A2368,"市場部名称"),"")</f>
        <v/>
      </c>
      <c r="D2368" s="55"/>
      <c r="E2368" s="55" t="str">
        <f>IFERROR(_xll.RssMarket($A2368,"前日比"),"")</f>
        <v/>
      </c>
      <c r="F2368" s="75" t="str">
        <f>IFERROR(_xll.RssMarket($A2368,"時価総額"),"")</f>
        <v/>
      </c>
      <c r="G2368" s="75" t="e">
        <f>T20D35746[[#This Row],[時価総額]]/T20D35746[[#This Row],[現在値]]</f>
        <v>#VALUE!</v>
      </c>
      <c r="H2368" s="20"/>
      <c r="I2368" s="38"/>
      <c r="J2368" s="20"/>
      <c r="K2368" s="33"/>
      <c r="N2368" s="89"/>
      <c r="O2368" s="125" t="e">
        <f>ROUND(
 ((IF(OR(R2368="",R2368&lt;=0),20,R2368)/20)
  *(L2368/15))
 /(IFERROR(IF(H2368&gt;0,H2368,15),15)/15)
 *100,0)</f>
        <v>#REF!</v>
      </c>
      <c r="P2368" s="125" t="e">
        <f>ROUND(((R2368/20)*(L2368/15)*(S2368/15)*(1+W2368/200))/(H2368/15)*100,0)</f>
        <v>#REF!</v>
      </c>
      <c r="Q2368" s="147" t="e">
        <f>T20D35746[[#This Row],[スコア⑤]]/T20D35746[[#This Row],[スコア③]]</f>
        <v>#REF!</v>
      </c>
      <c r="R2368" s="76" t="e">
        <f>#REF!+#REF!</f>
        <v>#REF!</v>
      </c>
      <c r="W2368" s="109" t="e">
        <f>(T20D35746[[#This Row],[現金及び預金（億）]]-T20D35746[[#This Row],[負債（億）]])/T20D35746[[#This Row],[総資産]]*100</f>
        <v>#DIV/0!</v>
      </c>
    </row>
    <row r="2369" spans="3:23" x14ac:dyDescent="0.25">
      <c r="C2369" s="71" t="str">
        <f>IFERROR(_xll.RssMarket($A2369,"市場部名称"),"")</f>
        <v/>
      </c>
      <c r="D2369" s="55"/>
      <c r="E2369" s="55" t="str">
        <f>IFERROR(_xll.RssMarket($A2369,"前日比"),"")</f>
        <v/>
      </c>
      <c r="F2369" s="75" t="str">
        <f>IFERROR(_xll.RssMarket($A2369,"時価総額"),"")</f>
        <v/>
      </c>
      <c r="G2369" s="75" t="e">
        <f>T20D35746[[#This Row],[時価総額]]/T20D35746[[#This Row],[現在値]]</f>
        <v>#VALUE!</v>
      </c>
      <c r="H2369" s="20"/>
      <c r="I2369" s="38"/>
      <c r="J2369" s="20"/>
      <c r="K2369" s="33"/>
      <c r="N2369" s="89"/>
      <c r="O2369" s="125" t="e">
        <f>ROUND(
 ((IF(OR(R2369="",R2369&lt;=0),20,R2369)/20)
  *(L2369/15))
 /(IFERROR(IF(H2369&gt;0,H2369,15),15)/15)
 *100,0)</f>
        <v>#REF!</v>
      </c>
      <c r="P2369" s="125" t="e">
        <f>ROUND(((R2369/20)*(L2369/15)*(S2369/15)*(1+W2369/200))/(H2369/15)*100,0)</f>
        <v>#REF!</v>
      </c>
      <c r="Q2369" s="147" t="e">
        <f>T20D35746[[#This Row],[スコア⑤]]/T20D35746[[#This Row],[スコア③]]</f>
        <v>#REF!</v>
      </c>
      <c r="R2369" s="76" t="e">
        <f>#REF!+#REF!</f>
        <v>#REF!</v>
      </c>
      <c r="W2369" s="109" t="e">
        <f>(T20D35746[[#This Row],[現金及び預金（億）]]-T20D35746[[#This Row],[負債（億）]])/T20D35746[[#This Row],[総資産]]*100</f>
        <v>#DIV/0!</v>
      </c>
    </row>
    <row r="2370" spans="3:23" x14ac:dyDescent="0.25">
      <c r="C2370" s="71" t="str">
        <f>IFERROR(_xll.RssMarket($A2370,"市場部名称"),"")</f>
        <v/>
      </c>
      <c r="D2370" s="55"/>
      <c r="E2370" s="55" t="str">
        <f>IFERROR(_xll.RssMarket($A2370,"前日比"),"")</f>
        <v/>
      </c>
      <c r="F2370" s="75" t="str">
        <f>IFERROR(_xll.RssMarket($A2370,"時価総額"),"")</f>
        <v/>
      </c>
      <c r="G2370" s="75" t="e">
        <f>T20D35746[[#This Row],[時価総額]]/T20D35746[[#This Row],[現在値]]</f>
        <v>#VALUE!</v>
      </c>
      <c r="H2370" s="20"/>
      <c r="I2370" s="38"/>
      <c r="J2370" s="20"/>
      <c r="K2370" s="33"/>
      <c r="N2370" s="89"/>
      <c r="O2370" s="125" t="e">
        <f>ROUND(
 ((IF(OR(R2370="",R2370&lt;=0),20,R2370)/20)
  *(L2370/15))
 /(IFERROR(IF(H2370&gt;0,H2370,15),15)/15)
 *100,0)</f>
        <v>#REF!</v>
      </c>
      <c r="P2370" s="125" t="e">
        <f>ROUND(((R2370/20)*(L2370/15)*(S2370/15)*(1+W2370/200))/(H2370/15)*100,0)</f>
        <v>#REF!</v>
      </c>
      <c r="Q2370" s="147" t="e">
        <f>T20D35746[[#This Row],[スコア⑤]]/T20D35746[[#This Row],[スコア③]]</f>
        <v>#REF!</v>
      </c>
      <c r="R2370" s="76" t="e">
        <f>#REF!+#REF!</f>
        <v>#REF!</v>
      </c>
      <c r="W2370" s="109" t="e">
        <f>(T20D35746[[#This Row],[現金及び預金（億）]]-T20D35746[[#This Row],[負債（億）]])/T20D35746[[#This Row],[総資産]]*100</f>
        <v>#DIV/0!</v>
      </c>
    </row>
    <row r="2371" spans="3:23" x14ac:dyDescent="0.25">
      <c r="C2371" s="71" t="str">
        <f>IFERROR(_xll.RssMarket($A2371,"市場部名称"),"")</f>
        <v/>
      </c>
      <c r="D2371" s="55"/>
      <c r="E2371" s="55" t="str">
        <f>IFERROR(_xll.RssMarket($A2371,"前日比"),"")</f>
        <v/>
      </c>
      <c r="F2371" s="75" t="str">
        <f>IFERROR(_xll.RssMarket($A2371,"時価総額"),"")</f>
        <v/>
      </c>
      <c r="G2371" s="75" t="e">
        <f>T20D35746[[#This Row],[時価総額]]/T20D35746[[#This Row],[現在値]]</f>
        <v>#VALUE!</v>
      </c>
      <c r="H2371" s="20"/>
      <c r="I2371" s="38"/>
      <c r="J2371" s="20"/>
      <c r="K2371" s="33"/>
      <c r="N2371" s="89"/>
      <c r="O2371" s="125" t="e">
        <f>ROUND(
 ((IF(OR(R2371="",R2371&lt;=0),20,R2371)/20)
  *(L2371/15))
 /(IFERROR(IF(H2371&gt;0,H2371,15),15)/15)
 *100,0)</f>
        <v>#REF!</v>
      </c>
      <c r="P2371" s="125" t="e">
        <f>ROUND(((R2371/20)*(L2371/15)*(S2371/15)*(1+W2371/200))/(H2371/15)*100,0)</f>
        <v>#REF!</v>
      </c>
      <c r="Q2371" s="147" t="e">
        <f>T20D35746[[#This Row],[スコア⑤]]/T20D35746[[#This Row],[スコア③]]</f>
        <v>#REF!</v>
      </c>
      <c r="R2371" s="76" t="e">
        <f>#REF!+#REF!</f>
        <v>#REF!</v>
      </c>
      <c r="W2371" s="109" t="e">
        <f>(T20D35746[[#This Row],[現金及び預金（億）]]-T20D35746[[#This Row],[負債（億）]])/T20D35746[[#This Row],[総資産]]*100</f>
        <v>#DIV/0!</v>
      </c>
    </row>
    <row r="2372" spans="3:23" x14ac:dyDescent="0.25">
      <c r="C2372" s="71" t="str">
        <f>IFERROR(_xll.RssMarket($A2372,"市場部名称"),"")</f>
        <v/>
      </c>
      <c r="D2372" s="55"/>
      <c r="E2372" s="55" t="str">
        <f>IFERROR(_xll.RssMarket($A2372,"前日比"),"")</f>
        <v/>
      </c>
      <c r="F2372" s="75" t="str">
        <f>IFERROR(_xll.RssMarket($A2372,"時価総額"),"")</f>
        <v/>
      </c>
      <c r="G2372" s="75" t="e">
        <f>T20D35746[[#This Row],[時価総額]]/T20D35746[[#This Row],[現在値]]</f>
        <v>#VALUE!</v>
      </c>
      <c r="H2372" s="20"/>
      <c r="I2372" s="38"/>
      <c r="J2372" s="20"/>
      <c r="K2372" s="33"/>
      <c r="N2372" s="89"/>
      <c r="O2372" s="125" t="e">
        <f>ROUND(
 ((IF(OR(R2372="",R2372&lt;=0),20,R2372)/20)
  *(L2372/15))
 /(IFERROR(IF(H2372&gt;0,H2372,15),15)/15)
 *100,0)</f>
        <v>#REF!</v>
      </c>
      <c r="P2372" s="125" t="e">
        <f>ROUND(((R2372/20)*(L2372/15)*(S2372/15)*(1+W2372/200))/(H2372/15)*100,0)</f>
        <v>#REF!</v>
      </c>
      <c r="Q2372" s="147" t="e">
        <f>T20D35746[[#This Row],[スコア⑤]]/T20D35746[[#This Row],[スコア③]]</f>
        <v>#REF!</v>
      </c>
      <c r="R2372" s="76" t="e">
        <f>#REF!+#REF!</f>
        <v>#REF!</v>
      </c>
      <c r="W2372" s="109" t="e">
        <f>(T20D35746[[#This Row],[現金及び預金（億）]]-T20D35746[[#This Row],[負債（億）]])/T20D35746[[#This Row],[総資産]]*100</f>
        <v>#DIV/0!</v>
      </c>
    </row>
    <row r="2373" spans="3:23" x14ac:dyDescent="0.25">
      <c r="C2373" s="71" t="str">
        <f>IFERROR(_xll.RssMarket($A2373,"市場部名称"),"")</f>
        <v/>
      </c>
      <c r="D2373" s="55"/>
      <c r="E2373" s="55" t="str">
        <f>IFERROR(_xll.RssMarket($A2373,"前日比"),"")</f>
        <v/>
      </c>
      <c r="F2373" s="75" t="str">
        <f>IFERROR(_xll.RssMarket($A2373,"時価総額"),"")</f>
        <v/>
      </c>
      <c r="G2373" s="75" t="e">
        <f>T20D35746[[#This Row],[時価総額]]/T20D35746[[#This Row],[現在値]]</f>
        <v>#VALUE!</v>
      </c>
      <c r="H2373" s="20"/>
      <c r="I2373" s="38"/>
      <c r="J2373" s="20"/>
      <c r="K2373" s="33"/>
      <c r="N2373" s="89"/>
      <c r="O2373" s="125" t="e">
        <f>ROUND(
 ((IF(OR(R2373="",R2373&lt;=0),20,R2373)/20)
  *(L2373/15))
 /(IFERROR(IF(H2373&gt;0,H2373,15),15)/15)
 *100,0)</f>
        <v>#REF!</v>
      </c>
      <c r="P2373" s="125" t="e">
        <f>ROUND(((R2373/20)*(L2373/15)*(S2373/15)*(1+W2373/200))/(H2373/15)*100,0)</f>
        <v>#REF!</v>
      </c>
      <c r="Q2373" s="147" t="e">
        <f>T20D35746[[#This Row],[スコア⑤]]/T20D35746[[#This Row],[スコア③]]</f>
        <v>#REF!</v>
      </c>
      <c r="R2373" s="76" t="e">
        <f>#REF!+#REF!</f>
        <v>#REF!</v>
      </c>
      <c r="W2373" s="109" t="e">
        <f>(T20D35746[[#This Row],[現金及び預金（億）]]-T20D35746[[#This Row],[負債（億）]])/T20D35746[[#This Row],[総資産]]*100</f>
        <v>#DIV/0!</v>
      </c>
    </row>
    <row r="2374" spans="3:23" x14ac:dyDescent="0.25">
      <c r="C2374" s="71" t="str">
        <f>IFERROR(_xll.RssMarket($A2374,"市場部名称"),"")</f>
        <v/>
      </c>
      <c r="D2374" s="55"/>
      <c r="E2374" s="55" t="str">
        <f>IFERROR(_xll.RssMarket($A2374,"前日比"),"")</f>
        <v/>
      </c>
      <c r="F2374" s="75" t="str">
        <f>IFERROR(_xll.RssMarket($A2374,"時価総額"),"")</f>
        <v/>
      </c>
      <c r="G2374" s="75" t="e">
        <f>T20D35746[[#This Row],[時価総額]]/T20D35746[[#This Row],[現在値]]</f>
        <v>#VALUE!</v>
      </c>
      <c r="H2374" s="20"/>
      <c r="I2374" s="38"/>
      <c r="J2374" s="20"/>
      <c r="K2374" s="33"/>
      <c r="N2374" s="89"/>
      <c r="O2374" s="125" t="e">
        <f>ROUND(
 ((IF(OR(R2374="",R2374&lt;=0),20,R2374)/20)
  *(L2374/15))
 /(IFERROR(IF(H2374&gt;0,H2374,15),15)/15)
 *100,0)</f>
        <v>#REF!</v>
      </c>
      <c r="P2374" s="125" t="e">
        <f>ROUND(((R2374/20)*(L2374/15)*(S2374/15)*(1+W2374/200))/(H2374/15)*100,0)</f>
        <v>#REF!</v>
      </c>
      <c r="Q2374" s="147" t="e">
        <f>T20D35746[[#This Row],[スコア⑤]]/T20D35746[[#This Row],[スコア③]]</f>
        <v>#REF!</v>
      </c>
      <c r="R2374" s="76" t="e">
        <f>#REF!+#REF!</f>
        <v>#REF!</v>
      </c>
      <c r="W2374" s="109" t="e">
        <f>(T20D35746[[#This Row],[現金及び預金（億）]]-T20D35746[[#This Row],[負債（億）]])/T20D35746[[#This Row],[総資産]]*100</f>
        <v>#DIV/0!</v>
      </c>
    </row>
    <row r="2375" spans="3:23" x14ac:dyDescent="0.25">
      <c r="C2375" s="71" t="str">
        <f>IFERROR(_xll.RssMarket($A2375,"市場部名称"),"")</f>
        <v/>
      </c>
      <c r="D2375" s="55"/>
      <c r="E2375" s="55" t="str">
        <f>IFERROR(_xll.RssMarket($A2375,"前日比"),"")</f>
        <v/>
      </c>
      <c r="F2375" s="75" t="str">
        <f>IFERROR(_xll.RssMarket($A2375,"時価総額"),"")</f>
        <v/>
      </c>
      <c r="G2375" s="75" t="e">
        <f>T20D35746[[#This Row],[時価総額]]/T20D35746[[#This Row],[現在値]]</f>
        <v>#VALUE!</v>
      </c>
      <c r="H2375" s="20"/>
      <c r="I2375" s="38"/>
      <c r="J2375" s="20"/>
      <c r="K2375" s="33"/>
      <c r="N2375" s="89"/>
      <c r="O2375" s="125" t="e">
        <f>ROUND(
 ((IF(OR(R2375="",R2375&lt;=0),20,R2375)/20)
  *(L2375/15))
 /(IFERROR(IF(H2375&gt;0,H2375,15),15)/15)
 *100,0)</f>
        <v>#REF!</v>
      </c>
      <c r="P2375" s="125" t="e">
        <f>ROUND(((R2375/20)*(L2375/15)*(S2375/15)*(1+W2375/200))/(H2375/15)*100,0)</f>
        <v>#REF!</v>
      </c>
      <c r="Q2375" s="147" t="e">
        <f>T20D35746[[#This Row],[スコア⑤]]/T20D35746[[#This Row],[スコア③]]</f>
        <v>#REF!</v>
      </c>
      <c r="R2375" s="76" t="e">
        <f>#REF!+#REF!</f>
        <v>#REF!</v>
      </c>
      <c r="W2375" s="109" t="e">
        <f>(T20D35746[[#This Row],[現金及び預金（億）]]-T20D35746[[#This Row],[負債（億）]])/T20D35746[[#This Row],[総資産]]*100</f>
        <v>#DIV/0!</v>
      </c>
    </row>
    <row r="2376" spans="3:23" x14ac:dyDescent="0.25">
      <c r="C2376" s="71" t="str">
        <f>IFERROR(_xll.RssMarket($A2376,"市場部名称"),"")</f>
        <v/>
      </c>
      <c r="D2376" s="55"/>
      <c r="E2376" s="55" t="str">
        <f>IFERROR(_xll.RssMarket($A2376,"前日比"),"")</f>
        <v/>
      </c>
      <c r="F2376" s="75" t="str">
        <f>IFERROR(_xll.RssMarket($A2376,"時価総額"),"")</f>
        <v/>
      </c>
      <c r="G2376" s="75" t="e">
        <f>T20D35746[[#This Row],[時価総額]]/T20D35746[[#This Row],[現在値]]</f>
        <v>#VALUE!</v>
      </c>
      <c r="H2376" s="20"/>
      <c r="I2376" s="38"/>
      <c r="J2376" s="20"/>
      <c r="K2376" s="33"/>
      <c r="N2376" s="89"/>
      <c r="O2376" s="125" t="e">
        <f>ROUND(
 ((IF(OR(R2376="",R2376&lt;=0),20,R2376)/20)
  *(L2376/15))
 /(IFERROR(IF(H2376&gt;0,H2376,15),15)/15)
 *100,0)</f>
        <v>#REF!</v>
      </c>
      <c r="P2376" s="125" t="e">
        <f>ROUND(((R2376/20)*(L2376/15)*(S2376/15)*(1+W2376/200))/(H2376/15)*100,0)</f>
        <v>#REF!</v>
      </c>
      <c r="Q2376" s="147" t="e">
        <f>T20D35746[[#This Row],[スコア⑤]]/T20D35746[[#This Row],[スコア③]]</f>
        <v>#REF!</v>
      </c>
      <c r="R2376" s="76" t="e">
        <f>#REF!+#REF!</f>
        <v>#REF!</v>
      </c>
      <c r="W2376" s="109" t="e">
        <f>(T20D35746[[#This Row],[現金及び預金（億）]]-T20D35746[[#This Row],[負債（億）]])/T20D35746[[#This Row],[総資産]]*100</f>
        <v>#DIV/0!</v>
      </c>
    </row>
    <row r="2377" spans="3:23" x14ac:dyDescent="0.25">
      <c r="C2377" s="71" t="str">
        <f>IFERROR(_xll.RssMarket($A2377,"市場部名称"),"")</f>
        <v/>
      </c>
      <c r="D2377" s="55"/>
      <c r="E2377" s="55" t="str">
        <f>IFERROR(_xll.RssMarket($A2377,"前日比"),"")</f>
        <v/>
      </c>
      <c r="F2377" s="75" t="str">
        <f>IFERROR(_xll.RssMarket($A2377,"時価総額"),"")</f>
        <v/>
      </c>
      <c r="G2377" s="75" t="e">
        <f>T20D35746[[#This Row],[時価総額]]/T20D35746[[#This Row],[現在値]]</f>
        <v>#VALUE!</v>
      </c>
      <c r="H2377" s="20"/>
      <c r="I2377" s="38"/>
      <c r="J2377" s="20"/>
      <c r="K2377" s="33"/>
      <c r="N2377" s="89"/>
      <c r="O2377" s="125" t="e">
        <f>ROUND(
 ((IF(OR(R2377="",R2377&lt;=0),20,R2377)/20)
  *(L2377/15))
 /(IFERROR(IF(H2377&gt;0,H2377,15),15)/15)
 *100,0)</f>
        <v>#REF!</v>
      </c>
      <c r="P2377" s="125" t="e">
        <f>ROUND(((R2377/20)*(L2377/15)*(S2377/15)*(1+W2377/200))/(H2377/15)*100,0)</f>
        <v>#REF!</v>
      </c>
      <c r="Q2377" s="147" t="e">
        <f>T20D35746[[#This Row],[スコア⑤]]/T20D35746[[#This Row],[スコア③]]</f>
        <v>#REF!</v>
      </c>
      <c r="R2377" s="76" t="e">
        <f>#REF!+#REF!</f>
        <v>#REF!</v>
      </c>
      <c r="W2377" s="109" t="e">
        <f>(T20D35746[[#This Row],[現金及び預金（億）]]-T20D35746[[#This Row],[負債（億）]])/T20D35746[[#This Row],[総資産]]*100</f>
        <v>#DIV/0!</v>
      </c>
    </row>
    <row r="2378" spans="3:23" x14ac:dyDescent="0.25">
      <c r="C2378" s="71" t="str">
        <f>IFERROR(_xll.RssMarket($A2378,"市場部名称"),"")</f>
        <v/>
      </c>
      <c r="D2378" s="55"/>
      <c r="E2378" s="55" t="str">
        <f>IFERROR(_xll.RssMarket($A2378,"前日比"),"")</f>
        <v/>
      </c>
      <c r="F2378" s="75" t="str">
        <f>IFERROR(_xll.RssMarket($A2378,"時価総額"),"")</f>
        <v/>
      </c>
      <c r="G2378" s="75" t="e">
        <f>T20D35746[[#This Row],[時価総額]]/T20D35746[[#This Row],[現在値]]</f>
        <v>#VALUE!</v>
      </c>
      <c r="H2378" s="20"/>
      <c r="I2378" s="38"/>
      <c r="J2378" s="20"/>
      <c r="K2378" s="33"/>
      <c r="N2378" s="89"/>
      <c r="O2378" s="125" t="e">
        <f>ROUND(
 ((IF(OR(R2378="",R2378&lt;=0),20,R2378)/20)
  *(L2378/15))
 /(IFERROR(IF(H2378&gt;0,H2378,15),15)/15)
 *100,0)</f>
        <v>#REF!</v>
      </c>
      <c r="P2378" s="125" t="e">
        <f>ROUND(((R2378/20)*(L2378/15)*(S2378/15)*(1+W2378/200))/(H2378/15)*100,0)</f>
        <v>#REF!</v>
      </c>
      <c r="Q2378" s="147" t="e">
        <f>T20D35746[[#This Row],[スコア⑤]]/T20D35746[[#This Row],[スコア③]]</f>
        <v>#REF!</v>
      </c>
      <c r="R2378" s="76" t="e">
        <f>#REF!+#REF!</f>
        <v>#REF!</v>
      </c>
      <c r="W2378" s="109" t="e">
        <f>(T20D35746[[#This Row],[現金及び預金（億）]]-T20D35746[[#This Row],[負債（億）]])/T20D35746[[#This Row],[総資産]]*100</f>
        <v>#DIV/0!</v>
      </c>
    </row>
    <row r="2379" spans="3:23" x14ac:dyDescent="0.25">
      <c r="C2379" s="71" t="str">
        <f>IFERROR(_xll.RssMarket($A2379,"市場部名称"),"")</f>
        <v/>
      </c>
      <c r="D2379" s="55"/>
      <c r="E2379" s="55" t="str">
        <f>IFERROR(_xll.RssMarket($A2379,"前日比"),"")</f>
        <v/>
      </c>
      <c r="F2379" s="75" t="str">
        <f>IFERROR(_xll.RssMarket($A2379,"時価総額"),"")</f>
        <v/>
      </c>
      <c r="G2379" s="75" t="e">
        <f>T20D35746[[#This Row],[時価総額]]/T20D35746[[#This Row],[現在値]]</f>
        <v>#VALUE!</v>
      </c>
      <c r="H2379" s="20"/>
      <c r="I2379" s="38"/>
      <c r="J2379" s="20"/>
      <c r="K2379" s="33"/>
      <c r="N2379" s="89"/>
      <c r="O2379" s="125" t="e">
        <f>ROUND(
 ((IF(OR(R2379="",R2379&lt;=0),20,R2379)/20)
  *(L2379/15))
 /(IFERROR(IF(H2379&gt;0,H2379,15),15)/15)
 *100,0)</f>
        <v>#REF!</v>
      </c>
      <c r="P2379" s="125" t="e">
        <f>ROUND(((R2379/20)*(L2379/15)*(S2379/15)*(1+W2379/200))/(H2379/15)*100,0)</f>
        <v>#REF!</v>
      </c>
      <c r="Q2379" s="147" t="e">
        <f>T20D35746[[#This Row],[スコア⑤]]/T20D35746[[#This Row],[スコア③]]</f>
        <v>#REF!</v>
      </c>
      <c r="R2379" s="76" t="e">
        <f>#REF!+#REF!</f>
        <v>#REF!</v>
      </c>
      <c r="W2379" s="109" t="e">
        <f>(T20D35746[[#This Row],[現金及び預金（億）]]-T20D35746[[#This Row],[負債（億）]])/T20D35746[[#This Row],[総資産]]*100</f>
        <v>#DIV/0!</v>
      </c>
    </row>
    <row r="2380" spans="3:23" x14ac:dyDescent="0.25">
      <c r="C2380" s="71" t="str">
        <f>IFERROR(_xll.RssMarket($A2380,"市場部名称"),"")</f>
        <v/>
      </c>
      <c r="D2380" s="55"/>
      <c r="E2380" s="55" t="str">
        <f>IFERROR(_xll.RssMarket($A2380,"前日比"),"")</f>
        <v/>
      </c>
      <c r="F2380" s="75" t="str">
        <f>IFERROR(_xll.RssMarket($A2380,"時価総額"),"")</f>
        <v/>
      </c>
      <c r="G2380" s="75" t="e">
        <f>T20D35746[[#This Row],[時価総額]]/T20D35746[[#This Row],[現在値]]</f>
        <v>#VALUE!</v>
      </c>
      <c r="H2380" s="20"/>
      <c r="I2380" s="38"/>
      <c r="J2380" s="20"/>
      <c r="K2380" s="33"/>
      <c r="N2380" s="89"/>
      <c r="O2380" s="125" t="e">
        <f>ROUND(
 ((IF(OR(R2380="",R2380&lt;=0),20,R2380)/20)
  *(L2380/15))
 /(IFERROR(IF(H2380&gt;0,H2380,15),15)/15)
 *100,0)</f>
        <v>#REF!</v>
      </c>
      <c r="P2380" s="125" t="e">
        <f>ROUND(((R2380/20)*(L2380/15)*(S2380/15)*(1+W2380/200))/(H2380/15)*100,0)</f>
        <v>#REF!</v>
      </c>
      <c r="Q2380" s="147" t="e">
        <f>T20D35746[[#This Row],[スコア⑤]]/T20D35746[[#This Row],[スコア③]]</f>
        <v>#REF!</v>
      </c>
      <c r="R2380" s="76" t="e">
        <f>#REF!+#REF!</f>
        <v>#REF!</v>
      </c>
      <c r="W2380" s="109" t="e">
        <f>(T20D35746[[#This Row],[現金及び預金（億）]]-T20D35746[[#This Row],[負債（億）]])/T20D35746[[#This Row],[総資産]]*100</f>
        <v>#DIV/0!</v>
      </c>
    </row>
    <row r="2381" spans="3:23" x14ac:dyDescent="0.25">
      <c r="C2381" s="71" t="str">
        <f>IFERROR(_xll.RssMarket($A2381,"市場部名称"),"")</f>
        <v/>
      </c>
      <c r="D2381" s="55"/>
      <c r="E2381" s="55" t="str">
        <f>IFERROR(_xll.RssMarket($A2381,"前日比"),"")</f>
        <v/>
      </c>
      <c r="F2381" s="75" t="str">
        <f>IFERROR(_xll.RssMarket($A2381,"時価総額"),"")</f>
        <v/>
      </c>
      <c r="G2381" s="75" t="e">
        <f>T20D35746[[#This Row],[時価総額]]/T20D35746[[#This Row],[現在値]]</f>
        <v>#VALUE!</v>
      </c>
      <c r="H2381" s="20"/>
      <c r="I2381" s="38"/>
      <c r="J2381" s="20"/>
      <c r="K2381" s="33"/>
      <c r="N2381" s="89"/>
      <c r="O2381" s="125" t="e">
        <f>ROUND(
 ((IF(OR(R2381="",R2381&lt;=0),20,R2381)/20)
  *(L2381/15))
 /(IFERROR(IF(H2381&gt;0,H2381,15),15)/15)
 *100,0)</f>
        <v>#REF!</v>
      </c>
      <c r="P2381" s="125" t="e">
        <f>ROUND(((R2381/20)*(L2381/15)*(S2381/15)*(1+W2381/200))/(H2381/15)*100,0)</f>
        <v>#REF!</v>
      </c>
      <c r="Q2381" s="147" t="e">
        <f>T20D35746[[#This Row],[スコア⑤]]/T20D35746[[#This Row],[スコア③]]</f>
        <v>#REF!</v>
      </c>
      <c r="R2381" s="76" t="e">
        <f>#REF!+#REF!</f>
        <v>#REF!</v>
      </c>
      <c r="W2381" s="109" t="e">
        <f>(T20D35746[[#This Row],[現金及び預金（億）]]-T20D35746[[#This Row],[負債（億）]])/T20D35746[[#This Row],[総資産]]*100</f>
        <v>#DIV/0!</v>
      </c>
    </row>
    <row r="2382" spans="3:23" x14ac:dyDescent="0.25">
      <c r="C2382" s="71" t="str">
        <f>IFERROR(_xll.RssMarket($A2382,"市場部名称"),"")</f>
        <v/>
      </c>
      <c r="D2382" s="55"/>
      <c r="E2382" s="55" t="str">
        <f>IFERROR(_xll.RssMarket($A2382,"前日比"),"")</f>
        <v/>
      </c>
      <c r="F2382" s="75" t="str">
        <f>IFERROR(_xll.RssMarket($A2382,"時価総額"),"")</f>
        <v/>
      </c>
      <c r="G2382" s="75" t="e">
        <f>T20D35746[[#This Row],[時価総額]]/T20D35746[[#This Row],[現在値]]</f>
        <v>#VALUE!</v>
      </c>
      <c r="H2382" s="20"/>
      <c r="I2382" s="38"/>
      <c r="J2382" s="20"/>
      <c r="K2382" s="33"/>
      <c r="N2382" s="89"/>
      <c r="O2382" s="125" t="e">
        <f>ROUND(
 ((IF(OR(R2382="",R2382&lt;=0),20,R2382)/20)
  *(L2382/15))
 /(IFERROR(IF(H2382&gt;0,H2382,15),15)/15)
 *100,0)</f>
        <v>#REF!</v>
      </c>
      <c r="P2382" s="125" t="e">
        <f>ROUND(((R2382/20)*(L2382/15)*(S2382/15)*(1+W2382/200))/(H2382/15)*100,0)</f>
        <v>#REF!</v>
      </c>
      <c r="Q2382" s="147" t="e">
        <f>T20D35746[[#This Row],[スコア⑤]]/T20D35746[[#This Row],[スコア③]]</f>
        <v>#REF!</v>
      </c>
      <c r="R2382" s="76" t="e">
        <f>#REF!+#REF!</f>
        <v>#REF!</v>
      </c>
      <c r="W2382" s="109" t="e">
        <f>(T20D35746[[#This Row],[現金及び預金（億）]]-T20D35746[[#This Row],[負債（億）]])/T20D35746[[#This Row],[総資産]]*100</f>
        <v>#DIV/0!</v>
      </c>
    </row>
    <row r="2383" spans="3:23" x14ac:dyDescent="0.25">
      <c r="C2383" s="71" t="str">
        <f>IFERROR(_xll.RssMarket($A2383,"市場部名称"),"")</f>
        <v/>
      </c>
      <c r="D2383" s="55"/>
      <c r="E2383" s="55" t="str">
        <f>IFERROR(_xll.RssMarket($A2383,"前日比"),"")</f>
        <v/>
      </c>
      <c r="F2383" s="75" t="str">
        <f>IFERROR(_xll.RssMarket($A2383,"時価総額"),"")</f>
        <v/>
      </c>
      <c r="G2383" s="75" t="e">
        <f>T20D35746[[#This Row],[時価総額]]/T20D35746[[#This Row],[現在値]]</f>
        <v>#VALUE!</v>
      </c>
      <c r="H2383" s="20"/>
      <c r="I2383" s="38"/>
      <c r="J2383" s="20"/>
      <c r="K2383" s="33"/>
      <c r="N2383" s="89"/>
      <c r="O2383" s="125" t="e">
        <f>ROUND(
 ((IF(OR(R2383="",R2383&lt;=0),20,R2383)/20)
  *(L2383/15))
 /(IFERROR(IF(H2383&gt;0,H2383,15),15)/15)
 *100,0)</f>
        <v>#REF!</v>
      </c>
      <c r="P2383" s="125" t="e">
        <f>ROUND(((R2383/20)*(L2383/15)*(S2383/15)*(1+W2383/200))/(H2383/15)*100,0)</f>
        <v>#REF!</v>
      </c>
      <c r="Q2383" s="147" t="e">
        <f>T20D35746[[#This Row],[スコア⑤]]/T20D35746[[#This Row],[スコア③]]</f>
        <v>#REF!</v>
      </c>
      <c r="R2383" s="76" t="e">
        <f>#REF!+#REF!</f>
        <v>#REF!</v>
      </c>
      <c r="W2383" s="109" t="e">
        <f>(T20D35746[[#This Row],[現金及び預金（億）]]-T20D35746[[#This Row],[負債（億）]])/T20D35746[[#This Row],[総資産]]*100</f>
        <v>#DIV/0!</v>
      </c>
    </row>
    <row r="2384" spans="3:23" x14ac:dyDescent="0.25">
      <c r="C2384" s="71" t="str">
        <f>IFERROR(_xll.RssMarket($A2384,"市場部名称"),"")</f>
        <v/>
      </c>
      <c r="D2384" s="55"/>
      <c r="E2384" s="55" t="str">
        <f>IFERROR(_xll.RssMarket($A2384,"前日比"),"")</f>
        <v/>
      </c>
      <c r="F2384" s="75" t="str">
        <f>IFERROR(_xll.RssMarket($A2384,"時価総額"),"")</f>
        <v/>
      </c>
      <c r="G2384" s="75" t="e">
        <f>T20D35746[[#This Row],[時価総額]]/T20D35746[[#This Row],[現在値]]</f>
        <v>#VALUE!</v>
      </c>
      <c r="H2384" s="20"/>
      <c r="I2384" s="38"/>
      <c r="J2384" s="20"/>
      <c r="K2384" s="33"/>
      <c r="N2384" s="89"/>
      <c r="O2384" s="125" t="e">
        <f>ROUND(
 ((IF(OR(R2384="",R2384&lt;=0),20,R2384)/20)
  *(L2384/15))
 /(IFERROR(IF(H2384&gt;0,H2384,15),15)/15)
 *100,0)</f>
        <v>#REF!</v>
      </c>
      <c r="P2384" s="125" t="e">
        <f>ROUND(((R2384/20)*(L2384/15)*(S2384/15)*(1+W2384/200))/(H2384/15)*100,0)</f>
        <v>#REF!</v>
      </c>
      <c r="Q2384" s="147" t="e">
        <f>T20D35746[[#This Row],[スコア⑤]]/T20D35746[[#This Row],[スコア③]]</f>
        <v>#REF!</v>
      </c>
      <c r="R2384" s="76" t="e">
        <f>#REF!+#REF!</f>
        <v>#REF!</v>
      </c>
      <c r="W2384" s="109" t="e">
        <f>(T20D35746[[#This Row],[現金及び預金（億）]]-T20D35746[[#This Row],[負債（億）]])/T20D35746[[#This Row],[総資産]]*100</f>
        <v>#DIV/0!</v>
      </c>
    </row>
    <row r="2385" spans="3:23" x14ac:dyDescent="0.25">
      <c r="C2385" s="71" t="str">
        <f>IFERROR(_xll.RssMarket($A2385,"市場部名称"),"")</f>
        <v/>
      </c>
      <c r="D2385" s="55"/>
      <c r="E2385" s="55" t="str">
        <f>IFERROR(_xll.RssMarket($A2385,"前日比"),"")</f>
        <v/>
      </c>
      <c r="F2385" s="75" t="str">
        <f>IFERROR(_xll.RssMarket($A2385,"時価総額"),"")</f>
        <v/>
      </c>
      <c r="G2385" s="75" t="e">
        <f>T20D35746[[#This Row],[時価総額]]/T20D35746[[#This Row],[現在値]]</f>
        <v>#VALUE!</v>
      </c>
      <c r="H2385" s="20"/>
      <c r="I2385" s="38"/>
      <c r="J2385" s="20"/>
      <c r="K2385" s="33"/>
      <c r="N2385" s="89"/>
      <c r="O2385" s="125" t="e">
        <f>ROUND(
 ((IF(OR(R2385="",R2385&lt;=0),20,R2385)/20)
  *(L2385/15))
 /(IFERROR(IF(H2385&gt;0,H2385,15),15)/15)
 *100,0)</f>
        <v>#REF!</v>
      </c>
      <c r="P2385" s="125" t="e">
        <f>ROUND(((R2385/20)*(L2385/15)*(S2385/15)*(1+W2385/200))/(H2385/15)*100,0)</f>
        <v>#REF!</v>
      </c>
      <c r="Q2385" s="147" t="e">
        <f>T20D35746[[#This Row],[スコア⑤]]/T20D35746[[#This Row],[スコア③]]</f>
        <v>#REF!</v>
      </c>
      <c r="R2385" s="76" t="e">
        <f>#REF!+#REF!</f>
        <v>#REF!</v>
      </c>
      <c r="W2385" s="109" t="e">
        <f>(T20D35746[[#This Row],[現金及び預金（億）]]-T20D35746[[#This Row],[負債（億）]])/T20D35746[[#This Row],[総資産]]*100</f>
        <v>#DIV/0!</v>
      </c>
    </row>
    <row r="2386" spans="3:23" x14ac:dyDescent="0.25">
      <c r="C2386" s="71" t="str">
        <f>IFERROR(_xll.RssMarket($A2386,"市場部名称"),"")</f>
        <v/>
      </c>
      <c r="D2386" s="55"/>
      <c r="E2386" s="55" t="str">
        <f>IFERROR(_xll.RssMarket($A2386,"前日比"),"")</f>
        <v/>
      </c>
      <c r="F2386" s="75" t="str">
        <f>IFERROR(_xll.RssMarket($A2386,"時価総額"),"")</f>
        <v/>
      </c>
      <c r="G2386" s="75" t="e">
        <f>T20D35746[[#This Row],[時価総額]]/T20D35746[[#This Row],[現在値]]</f>
        <v>#VALUE!</v>
      </c>
      <c r="H2386" s="20"/>
      <c r="I2386" s="38"/>
      <c r="J2386" s="20"/>
      <c r="K2386" s="33"/>
      <c r="N2386" s="89"/>
      <c r="O2386" s="125" t="e">
        <f>ROUND(
 ((IF(OR(R2386="",R2386&lt;=0),20,R2386)/20)
  *(L2386/15))
 /(IFERROR(IF(H2386&gt;0,H2386,15),15)/15)
 *100,0)</f>
        <v>#REF!</v>
      </c>
      <c r="P2386" s="125" t="e">
        <f>ROUND(((R2386/20)*(L2386/15)*(S2386/15)*(1+W2386/200))/(H2386/15)*100,0)</f>
        <v>#REF!</v>
      </c>
      <c r="Q2386" s="147" t="e">
        <f>T20D35746[[#This Row],[スコア⑤]]/T20D35746[[#This Row],[スコア③]]</f>
        <v>#REF!</v>
      </c>
      <c r="R2386" s="76" t="e">
        <f>#REF!+#REF!</f>
        <v>#REF!</v>
      </c>
      <c r="W2386" s="109" t="e">
        <f>(T20D35746[[#This Row],[現金及び預金（億）]]-T20D35746[[#This Row],[負債（億）]])/T20D35746[[#This Row],[総資産]]*100</f>
        <v>#DIV/0!</v>
      </c>
    </row>
    <row r="2387" spans="3:23" x14ac:dyDescent="0.25">
      <c r="C2387" s="71" t="str">
        <f>IFERROR(_xll.RssMarket($A2387,"市場部名称"),"")</f>
        <v/>
      </c>
      <c r="D2387" s="55"/>
      <c r="E2387" s="55" t="str">
        <f>IFERROR(_xll.RssMarket($A2387,"前日比"),"")</f>
        <v/>
      </c>
      <c r="F2387" s="75" t="str">
        <f>IFERROR(_xll.RssMarket($A2387,"時価総額"),"")</f>
        <v/>
      </c>
      <c r="G2387" s="75" t="e">
        <f>T20D35746[[#This Row],[時価総額]]/T20D35746[[#This Row],[現在値]]</f>
        <v>#VALUE!</v>
      </c>
      <c r="H2387" s="20"/>
      <c r="I2387" s="38"/>
      <c r="J2387" s="20"/>
      <c r="K2387" s="33"/>
      <c r="N2387" s="89"/>
      <c r="O2387" s="125" t="e">
        <f>ROUND(
 ((IF(OR(R2387="",R2387&lt;=0),20,R2387)/20)
  *(L2387/15))
 /(IFERROR(IF(H2387&gt;0,H2387,15),15)/15)
 *100,0)</f>
        <v>#REF!</v>
      </c>
      <c r="P2387" s="125" t="e">
        <f>ROUND(((R2387/20)*(L2387/15)*(S2387/15)*(1+W2387/200))/(H2387/15)*100,0)</f>
        <v>#REF!</v>
      </c>
      <c r="Q2387" s="147" t="e">
        <f>T20D35746[[#This Row],[スコア⑤]]/T20D35746[[#This Row],[スコア③]]</f>
        <v>#REF!</v>
      </c>
      <c r="R2387" s="76" t="e">
        <f>#REF!+#REF!</f>
        <v>#REF!</v>
      </c>
      <c r="W2387" s="109" t="e">
        <f>(T20D35746[[#This Row],[現金及び預金（億）]]-T20D35746[[#This Row],[負債（億）]])/T20D35746[[#This Row],[総資産]]*100</f>
        <v>#DIV/0!</v>
      </c>
    </row>
    <row r="2388" spans="3:23" x14ac:dyDescent="0.25">
      <c r="C2388" s="71" t="str">
        <f>IFERROR(_xll.RssMarket($A2388,"市場部名称"),"")</f>
        <v/>
      </c>
      <c r="D2388" s="55"/>
      <c r="E2388" s="55" t="str">
        <f>IFERROR(_xll.RssMarket($A2388,"前日比"),"")</f>
        <v/>
      </c>
      <c r="F2388" s="75" t="str">
        <f>IFERROR(_xll.RssMarket($A2388,"時価総額"),"")</f>
        <v/>
      </c>
      <c r="G2388" s="75" t="e">
        <f>T20D35746[[#This Row],[時価総額]]/T20D35746[[#This Row],[現在値]]</f>
        <v>#VALUE!</v>
      </c>
      <c r="H2388" s="20"/>
      <c r="I2388" s="38"/>
      <c r="J2388" s="20"/>
      <c r="K2388" s="33"/>
      <c r="N2388" s="89"/>
      <c r="O2388" s="125" t="e">
        <f>ROUND(
 ((IF(OR(R2388="",R2388&lt;=0),20,R2388)/20)
  *(L2388/15))
 /(IFERROR(IF(H2388&gt;0,H2388,15),15)/15)
 *100,0)</f>
        <v>#REF!</v>
      </c>
      <c r="P2388" s="125" t="e">
        <f>ROUND(((R2388/20)*(L2388/15)*(S2388/15)*(1+W2388/200))/(H2388/15)*100,0)</f>
        <v>#REF!</v>
      </c>
      <c r="Q2388" s="147" t="e">
        <f>T20D35746[[#This Row],[スコア⑤]]/T20D35746[[#This Row],[スコア③]]</f>
        <v>#REF!</v>
      </c>
      <c r="R2388" s="76" t="e">
        <f>#REF!+#REF!</f>
        <v>#REF!</v>
      </c>
      <c r="W2388" s="109" t="e">
        <f>(T20D35746[[#This Row],[現金及び預金（億）]]-T20D35746[[#This Row],[負債（億）]])/T20D35746[[#This Row],[総資産]]*100</f>
        <v>#DIV/0!</v>
      </c>
    </row>
    <row r="2389" spans="3:23" x14ac:dyDescent="0.25">
      <c r="C2389" s="71" t="str">
        <f>IFERROR(_xll.RssMarket($A2389,"市場部名称"),"")</f>
        <v/>
      </c>
      <c r="D2389" s="55"/>
      <c r="E2389" s="55" t="str">
        <f>IFERROR(_xll.RssMarket($A2389,"前日比"),"")</f>
        <v/>
      </c>
      <c r="F2389" s="75" t="str">
        <f>IFERROR(_xll.RssMarket($A2389,"時価総額"),"")</f>
        <v/>
      </c>
      <c r="G2389" s="75" t="e">
        <f>T20D35746[[#This Row],[時価総額]]/T20D35746[[#This Row],[現在値]]</f>
        <v>#VALUE!</v>
      </c>
      <c r="H2389" s="20"/>
      <c r="I2389" s="38"/>
      <c r="J2389" s="20"/>
      <c r="K2389" s="33"/>
      <c r="N2389" s="89"/>
      <c r="O2389" s="125" t="e">
        <f>ROUND(
 ((IF(OR(R2389="",R2389&lt;=0),20,R2389)/20)
  *(L2389/15))
 /(IFERROR(IF(H2389&gt;0,H2389,15),15)/15)
 *100,0)</f>
        <v>#REF!</v>
      </c>
      <c r="P2389" s="125" t="e">
        <f>ROUND(((R2389/20)*(L2389/15)*(S2389/15)*(1+W2389/200))/(H2389/15)*100,0)</f>
        <v>#REF!</v>
      </c>
      <c r="Q2389" s="147" t="e">
        <f>T20D35746[[#This Row],[スコア⑤]]/T20D35746[[#This Row],[スコア③]]</f>
        <v>#REF!</v>
      </c>
      <c r="R2389" s="76" t="e">
        <f>#REF!+#REF!</f>
        <v>#REF!</v>
      </c>
      <c r="W2389" s="109" t="e">
        <f>(T20D35746[[#This Row],[現金及び預金（億）]]-T20D35746[[#This Row],[負債（億）]])/T20D35746[[#This Row],[総資産]]*100</f>
        <v>#DIV/0!</v>
      </c>
    </row>
    <row r="2390" spans="3:23" x14ac:dyDescent="0.25">
      <c r="C2390" s="71" t="str">
        <f>IFERROR(_xll.RssMarket($A2390,"市場部名称"),"")</f>
        <v/>
      </c>
      <c r="D2390" s="55"/>
      <c r="E2390" s="55" t="str">
        <f>IFERROR(_xll.RssMarket($A2390,"前日比"),"")</f>
        <v/>
      </c>
      <c r="F2390" s="75" t="str">
        <f>IFERROR(_xll.RssMarket($A2390,"時価総額"),"")</f>
        <v/>
      </c>
      <c r="G2390" s="75" t="e">
        <f>T20D35746[[#This Row],[時価総額]]/T20D35746[[#This Row],[現在値]]</f>
        <v>#VALUE!</v>
      </c>
      <c r="H2390" s="20"/>
      <c r="I2390" s="38"/>
      <c r="J2390" s="20"/>
      <c r="K2390" s="33"/>
      <c r="N2390" s="89"/>
      <c r="O2390" s="125" t="e">
        <f>ROUND(
 ((IF(OR(R2390="",R2390&lt;=0),20,R2390)/20)
  *(L2390/15))
 /(IFERROR(IF(H2390&gt;0,H2390,15),15)/15)
 *100,0)</f>
        <v>#REF!</v>
      </c>
      <c r="P2390" s="125" t="e">
        <f>ROUND(((R2390/20)*(L2390/15)*(S2390/15)*(1+W2390/200))/(H2390/15)*100,0)</f>
        <v>#REF!</v>
      </c>
      <c r="Q2390" s="147" t="e">
        <f>T20D35746[[#This Row],[スコア⑤]]/T20D35746[[#This Row],[スコア③]]</f>
        <v>#REF!</v>
      </c>
      <c r="R2390" s="76" t="e">
        <f>#REF!+#REF!</f>
        <v>#REF!</v>
      </c>
      <c r="W2390" s="109" t="e">
        <f>(T20D35746[[#This Row],[現金及び預金（億）]]-T20D35746[[#This Row],[負債（億）]])/T20D35746[[#This Row],[総資産]]*100</f>
        <v>#DIV/0!</v>
      </c>
    </row>
    <row r="2391" spans="3:23" x14ac:dyDescent="0.25">
      <c r="C2391" s="71" t="str">
        <f>IFERROR(_xll.RssMarket($A2391,"市場部名称"),"")</f>
        <v/>
      </c>
      <c r="D2391" s="55"/>
      <c r="E2391" s="55" t="str">
        <f>IFERROR(_xll.RssMarket($A2391,"前日比"),"")</f>
        <v/>
      </c>
      <c r="F2391" s="75" t="str">
        <f>IFERROR(_xll.RssMarket($A2391,"時価総額"),"")</f>
        <v/>
      </c>
      <c r="G2391" s="75" t="e">
        <f>T20D35746[[#This Row],[時価総額]]/T20D35746[[#This Row],[現在値]]</f>
        <v>#VALUE!</v>
      </c>
      <c r="H2391" s="20"/>
      <c r="I2391" s="38"/>
      <c r="J2391" s="20"/>
      <c r="K2391" s="33"/>
      <c r="N2391" s="89"/>
      <c r="O2391" s="125" t="e">
        <f>ROUND(
 ((IF(OR(R2391="",R2391&lt;=0),20,R2391)/20)
  *(L2391/15))
 /(IFERROR(IF(H2391&gt;0,H2391,15),15)/15)
 *100,0)</f>
        <v>#REF!</v>
      </c>
      <c r="P2391" s="125" t="e">
        <f>ROUND(((R2391/20)*(L2391/15)*(S2391/15)*(1+W2391/200))/(H2391/15)*100,0)</f>
        <v>#REF!</v>
      </c>
      <c r="Q2391" s="147" t="e">
        <f>T20D35746[[#This Row],[スコア⑤]]/T20D35746[[#This Row],[スコア③]]</f>
        <v>#REF!</v>
      </c>
      <c r="R2391" s="76" t="e">
        <f>#REF!+#REF!</f>
        <v>#REF!</v>
      </c>
      <c r="W2391" s="109" t="e">
        <f>(T20D35746[[#This Row],[現金及び預金（億）]]-T20D35746[[#This Row],[負債（億）]])/T20D35746[[#This Row],[総資産]]*100</f>
        <v>#DIV/0!</v>
      </c>
    </row>
    <row r="2392" spans="3:23" x14ac:dyDescent="0.25">
      <c r="C2392" s="71" t="str">
        <f>IFERROR(_xll.RssMarket($A2392,"市場部名称"),"")</f>
        <v/>
      </c>
      <c r="D2392" s="55"/>
      <c r="E2392" s="55" t="str">
        <f>IFERROR(_xll.RssMarket($A2392,"前日比"),"")</f>
        <v/>
      </c>
      <c r="F2392" s="75" t="str">
        <f>IFERROR(_xll.RssMarket($A2392,"時価総額"),"")</f>
        <v/>
      </c>
      <c r="G2392" s="75" t="e">
        <f>T20D35746[[#This Row],[時価総額]]/T20D35746[[#This Row],[現在値]]</f>
        <v>#VALUE!</v>
      </c>
      <c r="H2392" s="20"/>
      <c r="I2392" s="38"/>
      <c r="J2392" s="20"/>
      <c r="K2392" s="33"/>
      <c r="N2392" s="89"/>
      <c r="O2392" s="125" t="e">
        <f>ROUND(
 ((IF(OR(R2392="",R2392&lt;=0),20,R2392)/20)
  *(L2392/15))
 /(IFERROR(IF(H2392&gt;0,H2392,15),15)/15)
 *100,0)</f>
        <v>#REF!</v>
      </c>
      <c r="P2392" s="125" t="e">
        <f>ROUND(((R2392/20)*(L2392/15)*(S2392/15)*(1+W2392/200))/(H2392/15)*100,0)</f>
        <v>#REF!</v>
      </c>
      <c r="Q2392" s="147" t="e">
        <f>T20D35746[[#This Row],[スコア⑤]]/T20D35746[[#This Row],[スコア③]]</f>
        <v>#REF!</v>
      </c>
      <c r="R2392" s="76" t="e">
        <f>#REF!+#REF!</f>
        <v>#REF!</v>
      </c>
      <c r="W2392" s="109" t="e">
        <f>(T20D35746[[#This Row],[現金及び預金（億）]]-T20D35746[[#This Row],[負債（億）]])/T20D35746[[#This Row],[総資産]]*100</f>
        <v>#DIV/0!</v>
      </c>
    </row>
    <row r="2393" spans="3:23" x14ac:dyDescent="0.25">
      <c r="C2393" s="71" t="str">
        <f>IFERROR(_xll.RssMarket($A2393,"市場部名称"),"")</f>
        <v/>
      </c>
      <c r="D2393" s="55"/>
      <c r="E2393" s="55" t="str">
        <f>IFERROR(_xll.RssMarket($A2393,"前日比"),"")</f>
        <v/>
      </c>
      <c r="F2393" s="75" t="str">
        <f>IFERROR(_xll.RssMarket($A2393,"時価総額"),"")</f>
        <v/>
      </c>
      <c r="G2393" s="75" t="e">
        <f>T20D35746[[#This Row],[時価総額]]/T20D35746[[#This Row],[現在値]]</f>
        <v>#VALUE!</v>
      </c>
      <c r="H2393" s="20"/>
      <c r="I2393" s="38"/>
      <c r="J2393" s="20"/>
      <c r="K2393" s="33"/>
      <c r="N2393" s="89"/>
      <c r="O2393" s="125" t="e">
        <f>ROUND(
 ((IF(OR(R2393="",R2393&lt;=0),20,R2393)/20)
  *(L2393/15))
 /(IFERROR(IF(H2393&gt;0,H2393,15),15)/15)
 *100,0)</f>
        <v>#REF!</v>
      </c>
      <c r="P2393" s="125" t="e">
        <f>ROUND(((R2393/20)*(L2393/15)*(S2393/15)*(1+W2393/200))/(H2393/15)*100,0)</f>
        <v>#REF!</v>
      </c>
      <c r="Q2393" s="147" t="e">
        <f>T20D35746[[#This Row],[スコア⑤]]/T20D35746[[#This Row],[スコア③]]</f>
        <v>#REF!</v>
      </c>
      <c r="R2393" s="76" t="e">
        <f>#REF!+#REF!</f>
        <v>#REF!</v>
      </c>
      <c r="W2393" s="109" t="e">
        <f>(T20D35746[[#This Row],[現金及び預金（億）]]-T20D35746[[#This Row],[負債（億）]])/T20D35746[[#This Row],[総資産]]*100</f>
        <v>#DIV/0!</v>
      </c>
    </row>
    <row r="2394" spans="3:23" x14ac:dyDescent="0.25">
      <c r="C2394" s="71" t="str">
        <f>IFERROR(_xll.RssMarket($A2394,"市場部名称"),"")</f>
        <v/>
      </c>
      <c r="D2394" s="55"/>
      <c r="E2394" s="55" t="str">
        <f>IFERROR(_xll.RssMarket($A2394,"前日比"),"")</f>
        <v/>
      </c>
      <c r="F2394" s="75" t="str">
        <f>IFERROR(_xll.RssMarket($A2394,"時価総額"),"")</f>
        <v/>
      </c>
      <c r="G2394" s="75" t="e">
        <f>T20D35746[[#This Row],[時価総額]]/T20D35746[[#This Row],[現在値]]</f>
        <v>#VALUE!</v>
      </c>
      <c r="H2394" s="20"/>
      <c r="I2394" s="38"/>
      <c r="J2394" s="20"/>
      <c r="K2394" s="33"/>
      <c r="N2394" s="89"/>
      <c r="O2394" s="125" t="e">
        <f>ROUND(
 ((IF(OR(R2394="",R2394&lt;=0),20,R2394)/20)
  *(L2394/15))
 /(IFERROR(IF(H2394&gt;0,H2394,15),15)/15)
 *100,0)</f>
        <v>#REF!</v>
      </c>
      <c r="P2394" s="125" t="e">
        <f>ROUND(((R2394/20)*(L2394/15)*(S2394/15)*(1+W2394/200))/(H2394/15)*100,0)</f>
        <v>#REF!</v>
      </c>
      <c r="Q2394" s="147" t="e">
        <f>T20D35746[[#This Row],[スコア⑤]]/T20D35746[[#This Row],[スコア③]]</f>
        <v>#REF!</v>
      </c>
      <c r="R2394" s="76" t="e">
        <f>#REF!+#REF!</f>
        <v>#REF!</v>
      </c>
      <c r="W2394" s="109" t="e">
        <f>(T20D35746[[#This Row],[現金及び預金（億）]]-T20D35746[[#This Row],[負債（億）]])/T20D35746[[#This Row],[総資産]]*100</f>
        <v>#DIV/0!</v>
      </c>
    </row>
    <row r="2395" spans="3:23" x14ac:dyDescent="0.25">
      <c r="C2395" s="71" t="str">
        <f>IFERROR(_xll.RssMarket($A2395,"市場部名称"),"")</f>
        <v/>
      </c>
      <c r="D2395" s="55"/>
      <c r="E2395" s="55" t="str">
        <f>IFERROR(_xll.RssMarket($A2395,"前日比"),"")</f>
        <v/>
      </c>
      <c r="F2395" s="75" t="str">
        <f>IFERROR(_xll.RssMarket($A2395,"時価総額"),"")</f>
        <v/>
      </c>
      <c r="G2395" s="75" t="e">
        <f>T20D35746[[#This Row],[時価総額]]/T20D35746[[#This Row],[現在値]]</f>
        <v>#VALUE!</v>
      </c>
      <c r="H2395" s="20"/>
      <c r="I2395" s="38"/>
      <c r="J2395" s="20"/>
      <c r="K2395" s="33"/>
      <c r="N2395" s="89"/>
      <c r="O2395" s="125" t="e">
        <f>ROUND(
 ((IF(OR(R2395="",R2395&lt;=0),20,R2395)/20)
  *(L2395/15))
 /(IFERROR(IF(H2395&gt;0,H2395,15),15)/15)
 *100,0)</f>
        <v>#REF!</v>
      </c>
      <c r="P2395" s="125" t="e">
        <f>ROUND(((R2395/20)*(L2395/15)*(S2395/15)*(1+W2395/200))/(H2395/15)*100,0)</f>
        <v>#REF!</v>
      </c>
      <c r="Q2395" s="147" t="e">
        <f>T20D35746[[#This Row],[スコア⑤]]/T20D35746[[#This Row],[スコア③]]</f>
        <v>#REF!</v>
      </c>
      <c r="R2395" s="76" t="e">
        <f>#REF!+#REF!</f>
        <v>#REF!</v>
      </c>
      <c r="W2395" s="109" t="e">
        <f>(T20D35746[[#This Row],[現金及び預金（億）]]-T20D35746[[#This Row],[負債（億）]])/T20D35746[[#This Row],[総資産]]*100</f>
        <v>#DIV/0!</v>
      </c>
    </row>
    <row r="2396" spans="3:23" x14ac:dyDescent="0.25">
      <c r="C2396" s="71" t="str">
        <f>IFERROR(_xll.RssMarket($A2396,"市場部名称"),"")</f>
        <v/>
      </c>
      <c r="D2396" s="55"/>
      <c r="E2396" s="55" t="str">
        <f>IFERROR(_xll.RssMarket($A2396,"前日比"),"")</f>
        <v/>
      </c>
      <c r="F2396" s="75" t="str">
        <f>IFERROR(_xll.RssMarket($A2396,"時価総額"),"")</f>
        <v/>
      </c>
      <c r="G2396" s="75" t="e">
        <f>T20D35746[[#This Row],[時価総額]]/T20D35746[[#This Row],[現在値]]</f>
        <v>#VALUE!</v>
      </c>
      <c r="H2396" s="20"/>
      <c r="I2396" s="38"/>
      <c r="J2396" s="20"/>
      <c r="K2396" s="33"/>
      <c r="N2396" s="89"/>
      <c r="O2396" s="125" t="e">
        <f>ROUND(
 ((IF(OR(R2396="",R2396&lt;=0),20,R2396)/20)
  *(L2396/15))
 /(IFERROR(IF(H2396&gt;0,H2396,15),15)/15)
 *100,0)</f>
        <v>#REF!</v>
      </c>
      <c r="P2396" s="125" t="e">
        <f>ROUND(((R2396/20)*(L2396/15)*(S2396/15)*(1+W2396/200))/(H2396/15)*100,0)</f>
        <v>#REF!</v>
      </c>
      <c r="Q2396" s="147" t="e">
        <f>T20D35746[[#This Row],[スコア⑤]]/T20D35746[[#This Row],[スコア③]]</f>
        <v>#REF!</v>
      </c>
      <c r="R2396" s="76" t="e">
        <f>#REF!+#REF!</f>
        <v>#REF!</v>
      </c>
      <c r="W2396" s="109" t="e">
        <f>(T20D35746[[#This Row],[現金及び預金（億）]]-T20D35746[[#This Row],[負債（億）]])/T20D35746[[#This Row],[総資産]]*100</f>
        <v>#DIV/0!</v>
      </c>
    </row>
    <row r="2397" spans="3:23" x14ac:dyDescent="0.25">
      <c r="C2397" s="71" t="str">
        <f>IFERROR(_xll.RssMarket($A2397,"市場部名称"),"")</f>
        <v/>
      </c>
      <c r="D2397" s="55"/>
      <c r="E2397" s="55" t="str">
        <f>IFERROR(_xll.RssMarket($A2397,"前日比"),"")</f>
        <v/>
      </c>
      <c r="F2397" s="75" t="str">
        <f>IFERROR(_xll.RssMarket($A2397,"時価総額"),"")</f>
        <v/>
      </c>
      <c r="G2397" s="75" t="e">
        <f>T20D35746[[#This Row],[時価総額]]/T20D35746[[#This Row],[現在値]]</f>
        <v>#VALUE!</v>
      </c>
      <c r="H2397" s="20"/>
      <c r="I2397" s="38"/>
      <c r="J2397" s="20"/>
      <c r="K2397" s="33"/>
      <c r="N2397" s="89"/>
      <c r="O2397" s="125" t="e">
        <f>ROUND(
 ((IF(OR(R2397="",R2397&lt;=0),20,R2397)/20)
  *(L2397/15))
 /(IFERROR(IF(H2397&gt;0,H2397,15),15)/15)
 *100,0)</f>
        <v>#REF!</v>
      </c>
      <c r="P2397" s="125" t="e">
        <f>ROUND(((R2397/20)*(L2397/15)*(S2397/15)*(1+W2397/200))/(H2397/15)*100,0)</f>
        <v>#REF!</v>
      </c>
      <c r="Q2397" s="147" t="e">
        <f>T20D35746[[#This Row],[スコア⑤]]/T20D35746[[#This Row],[スコア③]]</f>
        <v>#REF!</v>
      </c>
      <c r="R2397" s="76" t="e">
        <f>#REF!+#REF!</f>
        <v>#REF!</v>
      </c>
      <c r="W2397" s="109" t="e">
        <f>(T20D35746[[#This Row],[現金及び預金（億）]]-T20D35746[[#This Row],[負債（億）]])/T20D35746[[#This Row],[総資産]]*100</f>
        <v>#DIV/0!</v>
      </c>
    </row>
    <row r="2398" spans="3:23" x14ac:dyDescent="0.25">
      <c r="C2398" s="71" t="str">
        <f>IFERROR(_xll.RssMarket($A2398,"市場部名称"),"")</f>
        <v/>
      </c>
      <c r="D2398" s="55"/>
      <c r="E2398" s="55" t="str">
        <f>IFERROR(_xll.RssMarket($A2398,"前日比"),"")</f>
        <v/>
      </c>
      <c r="F2398" s="75" t="str">
        <f>IFERROR(_xll.RssMarket($A2398,"時価総額"),"")</f>
        <v/>
      </c>
      <c r="G2398" s="75" t="e">
        <f>T20D35746[[#This Row],[時価総額]]/T20D35746[[#This Row],[現在値]]</f>
        <v>#VALUE!</v>
      </c>
      <c r="H2398" s="20"/>
      <c r="I2398" s="38"/>
      <c r="J2398" s="20"/>
      <c r="K2398" s="33"/>
      <c r="N2398" s="89"/>
      <c r="O2398" s="125" t="e">
        <f>ROUND(
 ((IF(OR(R2398="",R2398&lt;=0),20,R2398)/20)
  *(L2398/15))
 /(IFERROR(IF(H2398&gt;0,H2398,15),15)/15)
 *100,0)</f>
        <v>#REF!</v>
      </c>
      <c r="P2398" s="125" t="e">
        <f>ROUND(((R2398/20)*(L2398/15)*(S2398/15)*(1+W2398/200))/(H2398/15)*100,0)</f>
        <v>#REF!</v>
      </c>
      <c r="Q2398" s="147" t="e">
        <f>T20D35746[[#This Row],[スコア⑤]]/T20D35746[[#This Row],[スコア③]]</f>
        <v>#REF!</v>
      </c>
      <c r="R2398" s="76" t="e">
        <f>#REF!+#REF!</f>
        <v>#REF!</v>
      </c>
      <c r="W2398" s="109" t="e">
        <f>(T20D35746[[#This Row],[現金及び預金（億）]]-T20D35746[[#This Row],[負債（億）]])/T20D35746[[#This Row],[総資産]]*100</f>
        <v>#DIV/0!</v>
      </c>
    </row>
    <row r="2399" spans="3:23" x14ac:dyDescent="0.25">
      <c r="C2399" s="71" t="str">
        <f>IFERROR(_xll.RssMarket($A2399,"市場部名称"),"")</f>
        <v/>
      </c>
      <c r="D2399" s="55"/>
      <c r="E2399" s="55" t="str">
        <f>IFERROR(_xll.RssMarket($A2399,"前日比"),"")</f>
        <v/>
      </c>
      <c r="F2399" s="75" t="str">
        <f>IFERROR(_xll.RssMarket($A2399,"時価総額"),"")</f>
        <v/>
      </c>
      <c r="G2399" s="75" t="e">
        <f>T20D35746[[#This Row],[時価総額]]/T20D35746[[#This Row],[現在値]]</f>
        <v>#VALUE!</v>
      </c>
      <c r="H2399" s="20"/>
      <c r="I2399" s="38"/>
      <c r="J2399" s="20"/>
      <c r="K2399" s="33"/>
      <c r="N2399" s="89"/>
      <c r="O2399" s="125" t="e">
        <f>ROUND(
 ((IF(OR(R2399="",R2399&lt;=0),20,R2399)/20)
  *(L2399/15))
 /(IFERROR(IF(H2399&gt;0,H2399,15),15)/15)
 *100,0)</f>
        <v>#REF!</v>
      </c>
      <c r="P2399" s="125" t="e">
        <f>ROUND(((R2399/20)*(L2399/15)*(S2399/15)*(1+W2399/200))/(H2399/15)*100,0)</f>
        <v>#REF!</v>
      </c>
      <c r="Q2399" s="147" t="e">
        <f>T20D35746[[#This Row],[スコア⑤]]/T20D35746[[#This Row],[スコア③]]</f>
        <v>#REF!</v>
      </c>
      <c r="R2399" s="76" t="e">
        <f>#REF!+#REF!</f>
        <v>#REF!</v>
      </c>
      <c r="W2399" s="109" t="e">
        <f>(T20D35746[[#This Row],[現金及び預金（億）]]-T20D35746[[#This Row],[負債（億）]])/T20D35746[[#This Row],[総資産]]*100</f>
        <v>#DIV/0!</v>
      </c>
    </row>
    <row r="2400" spans="3:23" x14ac:dyDescent="0.25">
      <c r="C2400" s="71" t="str">
        <f>IFERROR(_xll.RssMarket($A2400,"市場部名称"),"")</f>
        <v/>
      </c>
      <c r="D2400" s="55"/>
      <c r="E2400" s="55" t="str">
        <f>IFERROR(_xll.RssMarket($A2400,"前日比"),"")</f>
        <v/>
      </c>
      <c r="F2400" s="75" t="str">
        <f>IFERROR(_xll.RssMarket($A2400,"時価総額"),"")</f>
        <v/>
      </c>
      <c r="G2400" s="75" t="e">
        <f>T20D35746[[#This Row],[時価総額]]/T20D35746[[#This Row],[現在値]]</f>
        <v>#VALUE!</v>
      </c>
      <c r="H2400" s="20"/>
      <c r="I2400" s="38"/>
      <c r="J2400" s="20"/>
      <c r="K2400" s="33"/>
      <c r="N2400" s="89"/>
      <c r="O2400" s="125" t="e">
        <f>ROUND(
 ((IF(OR(R2400="",R2400&lt;=0),20,R2400)/20)
  *(L2400/15))
 /(IFERROR(IF(H2400&gt;0,H2400,15),15)/15)
 *100,0)</f>
        <v>#REF!</v>
      </c>
      <c r="P2400" s="125" t="e">
        <f>ROUND(((R2400/20)*(L2400/15)*(S2400/15)*(1+W2400/200))/(H2400/15)*100,0)</f>
        <v>#REF!</v>
      </c>
      <c r="Q2400" s="147" t="e">
        <f>T20D35746[[#This Row],[スコア⑤]]/T20D35746[[#This Row],[スコア③]]</f>
        <v>#REF!</v>
      </c>
      <c r="R2400" s="76" t="e">
        <f>#REF!+#REF!</f>
        <v>#REF!</v>
      </c>
      <c r="W2400" s="109" t="e">
        <f>(T20D35746[[#This Row],[現金及び預金（億）]]-T20D35746[[#This Row],[負債（億）]])/T20D35746[[#This Row],[総資産]]*100</f>
        <v>#DIV/0!</v>
      </c>
    </row>
    <row r="2401" spans="3:23" x14ac:dyDescent="0.25">
      <c r="C2401" s="71" t="str">
        <f>IFERROR(_xll.RssMarket($A2401,"市場部名称"),"")</f>
        <v/>
      </c>
      <c r="D2401" s="55"/>
      <c r="E2401" s="55" t="str">
        <f>IFERROR(_xll.RssMarket($A2401,"前日比"),"")</f>
        <v/>
      </c>
      <c r="F2401" s="75" t="str">
        <f>IFERROR(_xll.RssMarket($A2401,"時価総額"),"")</f>
        <v/>
      </c>
      <c r="G2401" s="75" t="e">
        <f>T20D35746[[#This Row],[時価総額]]/T20D35746[[#This Row],[現在値]]</f>
        <v>#VALUE!</v>
      </c>
      <c r="H2401" s="20"/>
      <c r="I2401" s="38"/>
      <c r="J2401" s="20"/>
      <c r="K2401" s="33"/>
      <c r="N2401" s="89"/>
      <c r="O2401" s="125" t="e">
        <f>ROUND(
 ((IF(OR(R2401="",R2401&lt;=0),20,R2401)/20)
  *(L2401/15))
 /(IFERROR(IF(H2401&gt;0,H2401,15),15)/15)
 *100,0)</f>
        <v>#REF!</v>
      </c>
      <c r="P2401" s="125" t="e">
        <f>ROUND(((R2401/20)*(L2401/15)*(S2401/15)*(1+W2401/200))/(H2401/15)*100,0)</f>
        <v>#REF!</v>
      </c>
      <c r="Q2401" s="147" t="e">
        <f>T20D35746[[#This Row],[スコア⑤]]/T20D35746[[#This Row],[スコア③]]</f>
        <v>#REF!</v>
      </c>
      <c r="R2401" s="76" t="e">
        <f>#REF!+#REF!</f>
        <v>#REF!</v>
      </c>
      <c r="W2401" s="109" t="e">
        <f>(T20D35746[[#This Row],[現金及び預金（億）]]-T20D35746[[#This Row],[負債（億）]])/T20D35746[[#This Row],[総資産]]*100</f>
        <v>#DIV/0!</v>
      </c>
    </row>
    <row r="2402" spans="3:23" x14ac:dyDescent="0.25">
      <c r="C2402" s="71" t="str">
        <f>IFERROR(_xll.RssMarket($A2402,"市場部名称"),"")</f>
        <v/>
      </c>
      <c r="D2402" s="55"/>
      <c r="E2402" s="55" t="str">
        <f>IFERROR(_xll.RssMarket($A2402,"前日比"),"")</f>
        <v/>
      </c>
      <c r="F2402" s="75" t="str">
        <f>IFERROR(_xll.RssMarket($A2402,"時価総額"),"")</f>
        <v/>
      </c>
      <c r="G2402" s="75" t="e">
        <f>T20D35746[[#This Row],[時価総額]]/T20D35746[[#This Row],[現在値]]</f>
        <v>#VALUE!</v>
      </c>
      <c r="H2402" s="20"/>
      <c r="I2402" s="38"/>
      <c r="J2402" s="20"/>
      <c r="K2402" s="33"/>
      <c r="N2402" s="89"/>
      <c r="O2402" s="125" t="e">
        <f>ROUND(
 ((IF(OR(R2402="",R2402&lt;=0),20,R2402)/20)
  *(L2402/15))
 /(IFERROR(IF(H2402&gt;0,H2402,15),15)/15)
 *100,0)</f>
        <v>#REF!</v>
      </c>
      <c r="P2402" s="125" t="e">
        <f>ROUND(((R2402/20)*(L2402/15)*(S2402/15)*(1+W2402/200))/(H2402/15)*100,0)</f>
        <v>#REF!</v>
      </c>
      <c r="Q2402" s="147" t="e">
        <f>T20D35746[[#This Row],[スコア⑤]]/T20D35746[[#This Row],[スコア③]]</f>
        <v>#REF!</v>
      </c>
      <c r="R2402" s="76" t="e">
        <f>#REF!+#REF!</f>
        <v>#REF!</v>
      </c>
      <c r="W2402" s="109" t="e">
        <f>(T20D35746[[#This Row],[現金及び預金（億）]]-T20D35746[[#This Row],[負債（億）]])/T20D35746[[#This Row],[総資産]]*100</f>
        <v>#DIV/0!</v>
      </c>
    </row>
    <row r="2403" spans="3:23" x14ac:dyDescent="0.25">
      <c r="C2403" s="71" t="str">
        <f>IFERROR(_xll.RssMarket($A2403,"市場部名称"),"")</f>
        <v/>
      </c>
      <c r="D2403" s="55"/>
      <c r="E2403" s="55" t="str">
        <f>IFERROR(_xll.RssMarket($A2403,"前日比"),"")</f>
        <v/>
      </c>
      <c r="F2403" s="75" t="str">
        <f>IFERROR(_xll.RssMarket($A2403,"時価総額"),"")</f>
        <v/>
      </c>
      <c r="G2403" s="75" t="e">
        <f>T20D35746[[#This Row],[時価総額]]/T20D35746[[#This Row],[現在値]]</f>
        <v>#VALUE!</v>
      </c>
      <c r="H2403" s="20"/>
      <c r="I2403" s="38"/>
      <c r="J2403" s="20"/>
      <c r="K2403" s="33"/>
      <c r="N2403" s="89"/>
      <c r="O2403" s="125" t="e">
        <f>ROUND(
 ((IF(OR(R2403="",R2403&lt;=0),20,R2403)/20)
  *(L2403/15))
 /(IFERROR(IF(H2403&gt;0,H2403,15),15)/15)
 *100,0)</f>
        <v>#REF!</v>
      </c>
      <c r="P2403" s="125" t="e">
        <f>ROUND(((R2403/20)*(L2403/15)*(S2403/15)*(1+W2403/200))/(H2403/15)*100,0)</f>
        <v>#REF!</v>
      </c>
      <c r="Q2403" s="147" t="e">
        <f>T20D35746[[#This Row],[スコア⑤]]/T20D35746[[#This Row],[スコア③]]</f>
        <v>#REF!</v>
      </c>
      <c r="R2403" s="76" t="e">
        <f>#REF!+#REF!</f>
        <v>#REF!</v>
      </c>
      <c r="W2403" s="109" t="e">
        <f>(T20D35746[[#This Row],[現金及び預金（億）]]-T20D35746[[#This Row],[負債（億）]])/T20D35746[[#This Row],[総資産]]*100</f>
        <v>#DIV/0!</v>
      </c>
    </row>
    <row r="2404" spans="3:23" x14ac:dyDescent="0.25">
      <c r="C2404" s="71" t="str">
        <f>IFERROR(_xll.RssMarket($A2404,"市場部名称"),"")</f>
        <v/>
      </c>
      <c r="D2404" s="55"/>
      <c r="E2404" s="55" t="str">
        <f>IFERROR(_xll.RssMarket($A2404,"前日比"),"")</f>
        <v/>
      </c>
      <c r="F2404" s="75" t="str">
        <f>IFERROR(_xll.RssMarket($A2404,"時価総額"),"")</f>
        <v/>
      </c>
      <c r="G2404" s="75" t="e">
        <f>T20D35746[[#This Row],[時価総額]]/T20D35746[[#This Row],[現在値]]</f>
        <v>#VALUE!</v>
      </c>
      <c r="H2404" s="20"/>
      <c r="I2404" s="38"/>
      <c r="J2404" s="20"/>
      <c r="K2404" s="33"/>
      <c r="N2404" s="89"/>
      <c r="O2404" s="125" t="e">
        <f>ROUND(
 ((IF(OR(R2404="",R2404&lt;=0),20,R2404)/20)
  *(L2404/15))
 /(IFERROR(IF(H2404&gt;0,H2404,15),15)/15)
 *100,0)</f>
        <v>#REF!</v>
      </c>
      <c r="P2404" s="125" t="e">
        <f>ROUND(((R2404/20)*(L2404/15)*(S2404/15)*(1+W2404/200))/(H2404/15)*100,0)</f>
        <v>#REF!</v>
      </c>
      <c r="Q2404" s="147" t="e">
        <f>T20D35746[[#This Row],[スコア⑤]]/T20D35746[[#This Row],[スコア③]]</f>
        <v>#REF!</v>
      </c>
      <c r="R2404" s="76" t="e">
        <f>#REF!+#REF!</f>
        <v>#REF!</v>
      </c>
      <c r="W2404" s="109" t="e">
        <f>(T20D35746[[#This Row],[現金及び預金（億）]]-T20D35746[[#This Row],[負債（億）]])/T20D35746[[#This Row],[総資産]]*100</f>
        <v>#DIV/0!</v>
      </c>
    </row>
    <row r="2405" spans="3:23" x14ac:dyDescent="0.25">
      <c r="C2405" s="71" t="str">
        <f>IFERROR(_xll.RssMarket($A2405,"市場部名称"),"")</f>
        <v/>
      </c>
      <c r="D2405" s="55"/>
      <c r="E2405" s="55" t="str">
        <f>IFERROR(_xll.RssMarket($A2405,"前日比"),"")</f>
        <v/>
      </c>
      <c r="F2405" s="75" t="str">
        <f>IFERROR(_xll.RssMarket($A2405,"時価総額"),"")</f>
        <v/>
      </c>
      <c r="G2405" s="75" t="e">
        <f>T20D35746[[#This Row],[時価総額]]/T20D35746[[#This Row],[現在値]]</f>
        <v>#VALUE!</v>
      </c>
      <c r="H2405" s="20"/>
      <c r="I2405" s="38"/>
      <c r="J2405" s="20"/>
      <c r="K2405" s="33"/>
      <c r="N2405" s="89"/>
      <c r="O2405" s="125" t="e">
        <f>ROUND(
 ((IF(OR(R2405="",R2405&lt;=0),20,R2405)/20)
  *(L2405/15))
 /(IFERROR(IF(H2405&gt;0,H2405,15),15)/15)
 *100,0)</f>
        <v>#REF!</v>
      </c>
      <c r="P2405" s="125" t="e">
        <f>ROUND(((R2405/20)*(L2405/15)*(S2405/15)*(1+W2405/200))/(H2405/15)*100,0)</f>
        <v>#REF!</v>
      </c>
      <c r="Q2405" s="147" t="e">
        <f>T20D35746[[#This Row],[スコア⑤]]/T20D35746[[#This Row],[スコア③]]</f>
        <v>#REF!</v>
      </c>
      <c r="R2405" s="76" t="e">
        <f>#REF!+#REF!</f>
        <v>#REF!</v>
      </c>
      <c r="W2405" s="109" t="e">
        <f>(T20D35746[[#This Row],[現金及び預金（億）]]-T20D35746[[#This Row],[負債（億）]])/T20D35746[[#This Row],[総資産]]*100</f>
        <v>#DIV/0!</v>
      </c>
    </row>
    <row r="2406" spans="3:23" x14ac:dyDescent="0.25">
      <c r="C2406" s="71" t="str">
        <f>IFERROR(_xll.RssMarket($A2406,"市場部名称"),"")</f>
        <v/>
      </c>
      <c r="D2406" s="55"/>
      <c r="E2406" s="55" t="str">
        <f>IFERROR(_xll.RssMarket($A2406,"前日比"),"")</f>
        <v/>
      </c>
      <c r="F2406" s="75" t="str">
        <f>IFERROR(_xll.RssMarket($A2406,"時価総額"),"")</f>
        <v/>
      </c>
      <c r="G2406" s="75" t="e">
        <f>T20D35746[[#This Row],[時価総額]]/T20D35746[[#This Row],[現在値]]</f>
        <v>#VALUE!</v>
      </c>
      <c r="H2406" s="20"/>
      <c r="I2406" s="38"/>
      <c r="J2406" s="20"/>
      <c r="K2406" s="33"/>
      <c r="N2406" s="89"/>
      <c r="O2406" s="125" t="e">
        <f>ROUND(
 ((IF(OR(R2406="",R2406&lt;=0),20,R2406)/20)
  *(L2406/15))
 /(IFERROR(IF(H2406&gt;0,H2406,15),15)/15)
 *100,0)</f>
        <v>#REF!</v>
      </c>
      <c r="P2406" s="125" t="e">
        <f>ROUND(((R2406/20)*(L2406/15)*(S2406/15)*(1+W2406/200))/(H2406/15)*100,0)</f>
        <v>#REF!</v>
      </c>
      <c r="Q2406" s="147" t="e">
        <f>T20D35746[[#This Row],[スコア⑤]]/T20D35746[[#This Row],[スコア③]]</f>
        <v>#REF!</v>
      </c>
      <c r="R2406" s="76" t="e">
        <f>#REF!+#REF!</f>
        <v>#REF!</v>
      </c>
      <c r="W2406" s="109" t="e">
        <f>(T20D35746[[#This Row],[現金及び預金（億）]]-T20D35746[[#This Row],[負債（億）]])/T20D35746[[#This Row],[総資産]]*100</f>
        <v>#DIV/0!</v>
      </c>
    </row>
    <row r="2407" spans="3:23" x14ac:dyDescent="0.25">
      <c r="C2407" s="71" t="str">
        <f>IFERROR(_xll.RssMarket($A2407,"市場部名称"),"")</f>
        <v/>
      </c>
      <c r="D2407" s="55"/>
      <c r="E2407" s="55" t="str">
        <f>IFERROR(_xll.RssMarket($A2407,"前日比"),"")</f>
        <v/>
      </c>
      <c r="F2407" s="75" t="str">
        <f>IFERROR(_xll.RssMarket($A2407,"時価総額"),"")</f>
        <v/>
      </c>
      <c r="G2407" s="75" t="e">
        <f>T20D35746[[#This Row],[時価総額]]/T20D35746[[#This Row],[現在値]]</f>
        <v>#VALUE!</v>
      </c>
      <c r="H2407" s="20"/>
      <c r="I2407" s="38"/>
      <c r="J2407" s="20"/>
      <c r="K2407" s="33"/>
      <c r="N2407" s="89"/>
      <c r="O2407" s="125" t="e">
        <f>ROUND(
 ((IF(OR(R2407="",R2407&lt;=0),20,R2407)/20)
  *(L2407/15))
 /(IFERROR(IF(H2407&gt;0,H2407,15),15)/15)
 *100,0)</f>
        <v>#REF!</v>
      </c>
      <c r="P2407" s="125" t="e">
        <f>ROUND(((R2407/20)*(L2407/15)*(S2407/15)*(1+W2407/200))/(H2407/15)*100,0)</f>
        <v>#REF!</v>
      </c>
      <c r="Q2407" s="147" t="e">
        <f>T20D35746[[#This Row],[スコア⑤]]/T20D35746[[#This Row],[スコア③]]</f>
        <v>#REF!</v>
      </c>
      <c r="R2407" s="76" t="e">
        <f>#REF!+#REF!</f>
        <v>#REF!</v>
      </c>
      <c r="W2407" s="109" t="e">
        <f>(T20D35746[[#This Row],[現金及び預金（億）]]-T20D35746[[#This Row],[負債（億）]])/T20D35746[[#This Row],[総資産]]*100</f>
        <v>#DIV/0!</v>
      </c>
    </row>
    <row r="2408" spans="3:23" x14ac:dyDescent="0.25">
      <c r="C2408" s="71" t="str">
        <f>IFERROR(_xll.RssMarket($A2408,"市場部名称"),"")</f>
        <v/>
      </c>
      <c r="D2408" s="55"/>
      <c r="E2408" s="55" t="str">
        <f>IFERROR(_xll.RssMarket($A2408,"前日比"),"")</f>
        <v/>
      </c>
      <c r="F2408" s="75" t="str">
        <f>IFERROR(_xll.RssMarket($A2408,"時価総額"),"")</f>
        <v/>
      </c>
      <c r="G2408" s="75" t="e">
        <f>T20D35746[[#This Row],[時価総額]]/T20D35746[[#This Row],[現在値]]</f>
        <v>#VALUE!</v>
      </c>
      <c r="H2408" s="20"/>
      <c r="I2408" s="38"/>
      <c r="J2408" s="20"/>
      <c r="K2408" s="33"/>
      <c r="N2408" s="89"/>
      <c r="O2408" s="125" t="e">
        <f>ROUND(
 ((IF(OR(R2408="",R2408&lt;=0),20,R2408)/20)
  *(L2408/15))
 /(IFERROR(IF(H2408&gt;0,H2408,15),15)/15)
 *100,0)</f>
        <v>#REF!</v>
      </c>
      <c r="P2408" s="125" t="e">
        <f>ROUND(((R2408/20)*(L2408/15)*(S2408/15)*(1+W2408/200))/(H2408/15)*100,0)</f>
        <v>#REF!</v>
      </c>
      <c r="Q2408" s="147" t="e">
        <f>T20D35746[[#This Row],[スコア⑤]]/T20D35746[[#This Row],[スコア③]]</f>
        <v>#REF!</v>
      </c>
      <c r="R2408" s="76" t="e">
        <f>#REF!+#REF!</f>
        <v>#REF!</v>
      </c>
      <c r="W2408" s="109" t="e">
        <f>(T20D35746[[#This Row],[現金及び預金（億）]]-T20D35746[[#This Row],[負債（億）]])/T20D35746[[#This Row],[総資産]]*100</f>
        <v>#DIV/0!</v>
      </c>
    </row>
    <row r="2409" spans="3:23" x14ac:dyDescent="0.25">
      <c r="C2409" s="71" t="str">
        <f>IFERROR(_xll.RssMarket($A2409,"市場部名称"),"")</f>
        <v/>
      </c>
      <c r="D2409" s="55"/>
      <c r="E2409" s="55" t="str">
        <f>IFERROR(_xll.RssMarket($A2409,"前日比"),"")</f>
        <v/>
      </c>
      <c r="F2409" s="75" t="str">
        <f>IFERROR(_xll.RssMarket($A2409,"時価総額"),"")</f>
        <v/>
      </c>
      <c r="G2409" s="75" t="e">
        <f>T20D35746[[#This Row],[時価総額]]/T20D35746[[#This Row],[現在値]]</f>
        <v>#VALUE!</v>
      </c>
      <c r="H2409" s="20"/>
      <c r="I2409" s="38"/>
      <c r="J2409" s="20"/>
      <c r="K2409" s="33"/>
      <c r="N2409" s="89"/>
      <c r="O2409" s="125" t="e">
        <f>ROUND(
 ((IF(OR(R2409="",R2409&lt;=0),20,R2409)/20)
  *(L2409/15))
 /(IFERROR(IF(H2409&gt;0,H2409,15),15)/15)
 *100,0)</f>
        <v>#REF!</v>
      </c>
      <c r="P2409" s="125" t="e">
        <f>ROUND(((R2409/20)*(L2409/15)*(S2409/15)*(1+W2409/200))/(H2409/15)*100,0)</f>
        <v>#REF!</v>
      </c>
      <c r="Q2409" s="147" t="e">
        <f>T20D35746[[#This Row],[スコア⑤]]/T20D35746[[#This Row],[スコア③]]</f>
        <v>#REF!</v>
      </c>
      <c r="R2409" s="76" t="e">
        <f>#REF!+#REF!</f>
        <v>#REF!</v>
      </c>
      <c r="W2409" s="109" t="e">
        <f>(T20D35746[[#This Row],[現金及び預金（億）]]-T20D35746[[#This Row],[負債（億）]])/T20D35746[[#This Row],[総資産]]*100</f>
        <v>#DIV/0!</v>
      </c>
    </row>
    <row r="2410" spans="3:23" x14ac:dyDescent="0.25">
      <c r="C2410" s="71" t="str">
        <f>IFERROR(_xll.RssMarket($A2410,"市場部名称"),"")</f>
        <v/>
      </c>
      <c r="D2410" s="55"/>
      <c r="E2410" s="55" t="str">
        <f>IFERROR(_xll.RssMarket($A2410,"前日比"),"")</f>
        <v/>
      </c>
      <c r="F2410" s="75" t="str">
        <f>IFERROR(_xll.RssMarket($A2410,"時価総額"),"")</f>
        <v/>
      </c>
      <c r="G2410" s="75" t="e">
        <f>T20D35746[[#This Row],[時価総額]]/T20D35746[[#This Row],[現在値]]</f>
        <v>#VALUE!</v>
      </c>
      <c r="H2410" s="20"/>
      <c r="I2410" s="38"/>
      <c r="J2410" s="20"/>
      <c r="K2410" s="33"/>
      <c r="N2410" s="89"/>
      <c r="O2410" s="125" t="e">
        <f>ROUND(
 ((IF(OR(R2410="",R2410&lt;=0),20,R2410)/20)
  *(L2410/15))
 /(IFERROR(IF(H2410&gt;0,H2410,15),15)/15)
 *100,0)</f>
        <v>#REF!</v>
      </c>
      <c r="P2410" s="125" t="e">
        <f>ROUND(((R2410/20)*(L2410/15)*(S2410/15)*(1+W2410/200))/(H2410/15)*100,0)</f>
        <v>#REF!</v>
      </c>
      <c r="Q2410" s="147" t="e">
        <f>T20D35746[[#This Row],[スコア⑤]]/T20D35746[[#This Row],[スコア③]]</f>
        <v>#REF!</v>
      </c>
      <c r="R2410" s="76" t="e">
        <f>#REF!+#REF!</f>
        <v>#REF!</v>
      </c>
      <c r="W2410" s="109" t="e">
        <f>(T20D35746[[#This Row],[現金及び預金（億）]]-T20D35746[[#This Row],[負債（億）]])/T20D35746[[#This Row],[総資産]]*100</f>
        <v>#DIV/0!</v>
      </c>
    </row>
    <row r="2411" spans="3:23" x14ac:dyDescent="0.25">
      <c r="C2411" s="71" t="str">
        <f>IFERROR(_xll.RssMarket($A2411,"市場部名称"),"")</f>
        <v/>
      </c>
      <c r="D2411" s="55"/>
      <c r="E2411" s="55" t="str">
        <f>IFERROR(_xll.RssMarket($A2411,"前日比"),"")</f>
        <v/>
      </c>
      <c r="F2411" s="75" t="str">
        <f>IFERROR(_xll.RssMarket($A2411,"時価総額"),"")</f>
        <v/>
      </c>
      <c r="G2411" s="75" t="e">
        <f>T20D35746[[#This Row],[時価総額]]/T20D35746[[#This Row],[現在値]]</f>
        <v>#VALUE!</v>
      </c>
      <c r="H2411" s="20"/>
      <c r="I2411" s="38"/>
      <c r="J2411" s="20"/>
      <c r="K2411" s="33"/>
      <c r="N2411" s="89"/>
      <c r="O2411" s="125" t="e">
        <f>ROUND(
 ((IF(OR(R2411="",R2411&lt;=0),20,R2411)/20)
  *(L2411/15))
 /(IFERROR(IF(H2411&gt;0,H2411,15),15)/15)
 *100,0)</f>
        <v>#REF!</v>
      </c>
      <c r="P2411" s="125" t="e">
        <f>ROUND(((R2411/20)*(L2411/15)*(S2411/15)*(1+W2411/200))/(H2411/15)*100,0)</f>
        <v>#REF!</v>
      </c>
      <c r="Q2411" s="147" t="e">
        <f>T20D35746[[#This Row],[スコア⑤]]/T20D35746[[#This Row],[スコア③]]</f>
        <v>#REF!</v>
      </c>
      <c r="R2411" s="76" t="e">
        <f>#REF!+#REF!</f>
        <v>#REF!</v>
      </c>
      <c r="W2411" s="109" t="e">
        <f>(T20D35746[[#This Row],[現金及び預金（億）]]-T20D35746[[#This Row],[負債（億）]])/T20D35746[[#This Row],[総資産]]*100</f>
        <v>#DIV/0!</v>
      </c>
    </row>
    <row r="2412" spans="3:23" x14ac:dyDescent="0.25">
      <c r="C2412" s="71" t="str">
        <f>IFERROR(_xll.RssMarket($A2412,"市場部名称"),"")</f>
        <v/>
      </c>
      <c r="D2412" s="55"/>
      <c r="E2412" s="55" t="str">
        <f>IFERROR(_xll.RssMarket($A2412,"前日比"),"")</f>
        <v/>
      </c>
      <c r="F2412" s="75" t="str">
        <f>IFERROR(_xll.RssMarket($A2412,"時価総額"),"")</f>
        <v/>
      </c>
      <c r="G2412" s="75" t="e">
        <f>T20D35746[[#This Row],[時価総額]]/T20D35746[[#This Row],[現在値]]</f>
        <v>#VALUE!</v>
      </c>
      <c r="H2412" s="20"/>
      <c r="I2412" s="38"/>
      <c r="J2412" s="20"/>
      <c r="K2412" s="33"/>
      <c r="N2412" s="89"/>
      <c r="O2412" s="125" t="e">
        <f>ROUND(
 ((IF(OR(R2412="",R2412&lt;=0),20,R2412)/20)
  *(L2412/15))
 /(IFERROR(IF(H2412&gt;0,H2412,15),15)/15)
 *100,0)</f>
        <v>#REF!</v>
      </c>
      <c r="P2412" s="125" t="e">
        <f>ROUND(((R2412/20)*(L2412/15)*(S2412/15)*(1+W2412/200))/(H2412/15)*100,0)</f>
        <v>#REF!</v>
      </c>
      <c r="Q2412" s="147" t="e">
        <f>T20D35746[[#This Row],[スコア⑤]]/T20D35746[[#This Row],[スコア③]]</f>
        <v>#REF!</v>
      </c>
      <c r="R2412" s="76" t="e">
        <f>#REF!+#REF!</f>
        <v>#REF!</v>
      </c>
      <c r="W2412" s="109" t="e">
        <f>(T20D35746[[#This Row],[現金及び預金（億）]]-T20D35746[[#This Row],[負債（億）]])/T20D35746[[#This Row],[総資産]]*100</f>
        <v>#DIV/0!</v>
      </c>
    </row>
    <row r="2413" spans="3:23" x14ac:dyDescent="0.25">
      <c r="C2413" s="71" t="str">
        <f>IFERROR(_xll.RssMarket($A2413,"市場部名称"),"")</f>
        <v/>
      </c>
      <c r="D2413" s="55"/>
      <c r="E2413" s="55" t="str">
        <f>IFERROR(_xll.RssMarket($A2413,"前日比"),"")</f>
        <v/>
      </c>
      <c r="F2413" s="75" t="str">
        <f>IFERROR(_xll.RssMarket($A2413,"時価総額"),"")</f>
        <v/>
      </c>
      <c r="G2413" s="75" t="e">
        <f>T20D35746[[#This Row],[時価総額]]/T20D35746[[#This Row],[現在値]]</f>
        <v>#VALUE!</v>
      </c>
      <c r="H2413" s="20"/>
      <c r="I2413" s="38"/>
      <c r="J2413" s="20"/>
      <c r="K2413" s="33"/>
      <c r="N2413" s="89"/>
      <c r="O2413" s="125" t="e">
        <f>ROUND(
 ((IF(OR(R2413="",R2413&lt;=0),20,R2413)/20)
  *(L2413/15))
 /(IFERROR(IF(H2413&gt;0,H2413,15),15)/15)
 *100,0)</f>
        <v>#REF!</v>
      </c>
      <c r="P2413" s="125" t="e">
        <f>ROUND(((R2413/20)*(L2413/15)*(S2413/15)*(1+W2413/200))/(H2413/15)*100,0)</f>
        <v>#REF!</v>
      </c>
      <c r="Q2413" s="147" t="e">
        <f>T20D35746[[#This Row],[スコア⑤]]/T20D35746[[#This Row],[スコア③]]</f>
        <v>#REF!</v>
      </c>
      <c r="R2413" s="76" t="e">
        <f>#REF!+#REF!</f>
        <v>#REF!</v>
      </c>
      <c r="W2413" s="109" t="e">
        <f>(T20D35746[[#This Row],[現金及び預金（億）]]-T20D35746[[#This Row],[負債（億）]])/T20D35746[[#This Row],[総資産]]*100</f>
        <v>#DIV/0!</v>
      </c>
    </row>
    <row r="2414" spans="3:23" x14ac:dyDescent="0.25">
      <c r="C2414" s="71" t="str">
        <f>IFERROR(_xll.RssMarket($A2414,"市場部名称"),"")</f>
        <v/>
      </c>
      <c r="D2414" s="55"/>
      <c r="E2414" s="55" t="str">
        <f>IFERROR(_xll.RssMarket($A2414,"前日比"),"")</f>
        <v/>
      </c>
      <c r="F2414" s="75" t="str">
        <f>IFERROR(_xll.RssMarket($A2414,"時価総額"),"")</f>
        <v/>
      </c>
      <c r="G2414" s="75" t="e">
        <f>T20D35746[[#This Row],[時価総額]]/T20D35746[[#This Row],[現在値]]</f>
        <v>#VALUE!</v>
      </c>
      <c r="H2414" s="20"/>
      <c r="I2414" s="38"/>
      <c r="J2414" s="20"/>
      <c r="K2414" s="33"/>
      <c r="N2414" s="89"/>
      <c r="O2414" s="125" t="e">
        <f>ROUND(
 ((IF(OR(R2414="",R2414&lt;=0),20,R2414)/20)
  *(L2414/15))
 /(IFERROR(IF(H2414&gt;0,H2414,15),15)/15)
 *100,0)</f>
        <v>#REF!</v>
      </c>
      <c r="P2414" s="125" t="e">
        <f>ROUND(((R2414/20)*(L2414/15)*(S2414/15)*(1+W2414/200))/(H2414/15)*100,0)</f>
        <v>#REF!</v>
      </c>
      <c r="Q2414" s="147" t="e">
        <f>T20D35746[[#This Row],[スコア⑤]]/T20D35746[[#This Row],[スコア③]]</f>
        <v>#REF!</v>
      </c>
      <c r="R2414" s="76" t="e">
        <f>#REF!+#REF!</f>
        <v>#REF!</v>
      </c>
      <c r="W2414" s="109" t="e">
        <f>(T20D35746[[#This Row],[現金及び預金（億）]]-T20D35746[[#This Row],[負債（億）]])/T20D35746[[#This Row],[総資産]]*100</f>
        <v>#DIV/0!</v>
      </c>
    </row>
    <row r="2415" spans="3:23" x14ac:dyDescent="0.25">
      <c r="C2415" s="71" t="str">
        <f>IFERROR(_xll.RssMarket($A2415,"市場部名称"),"")</f>
        <v/>
      </c>
      <c r="D2415" s="55"/>
      <c r="E2415" s="55" t="str">
        <f>IFERROR(_xll.RssMarket($A2415,"前日比"),"")</f>
        <v/>
      </c>
      <c r="F2415" s="75" t="str">
        <f>IFERROR(_xll.RssMarket($A2415,"時価総額"),"")</f>
        <v/>
      </c>
      <c r="G2415" s="75" t="e">
        <f>T20D35746[[#This Row],[時価総額]]/T20D35746[[#This Row],[現在値]]</f>
        <v>#VALUE!</v>
      </c>
      <c r="H2415" s="20"/>
      <c r="I2415" s="38"/>
      <c r="J2415" s="20"/>
      <c r="K2415" s="33"/>
      <c r="N2415" s="89"/>
      <c r="O2415" s="125" t="e">
        <f>ROUND(
 ((IF(OR(R2415="",R2415&lt;=0),20,R2415)/20)
  *(L2415/15))
 /(IFERROR(IF(H2415&gt;0,H2415,15),15)/15)
 *100,0)</f>
        <v>#REF!</v>
      </c>
      <c r="P2415" s="125" t="e">
        <f>ROUND(((R2415/20)*(L2415/15)*(S2415/15)*(1+W2415/200))/(H2415/15)*100,0)</f>
        <v>#REF!</v>
      </c>
      <c r="Q2415" s="147" t="e">
        <f>T20D35746[[#This Row],[スコア⑤]]/T20D35746[[#This Row],[スコア③]]</f>
        <v>#REF!</v>
      </c>
      <c r="R2415" s="76" t="e">
        <f>#REF!+#REF!</f>
        <v>#REF!</v>
      </c>
      <c r="W2415" s="109" t="e">
        <f>(T20D35746[[#This Row],[現金及び預金（億）]]-T20D35746[[#This Row],[負債（億）]])/T20D35746[[#This Row],[総資産]]*100</f>
        <v>#DIV/0!</v>
      </c>
    </row>
    <row r="2416" spans="3:23" x14ac:dyDescent="0.25">
      <c r="C2416" s="71" t="str">
        <f>IFERROR(_xll.RssMarket($A2416,"市場部名称"),"")</f>
        <v/>
      </c>
      <c r="D2416" s="55"/>
      <c r="E2416" s="55" t="str">
        <f>IFERROR(_xll.RssMarket($A2416,"前日比"),"")</f>
        <v/>
      </c>
      <c r="F2416" s="75" t="str">
        <f>IFERROR(_xll.RssMarket($A2416,"時価総額"),"")</f>
        <v/>
      </c>
      <c r="G2416" s="75" t="e">
        <f>T20D35746[[#This Row],[時価総額]]/T20D35746[[#This Row],[現在値]]</f>
        <v>#VALUE!</v>
      </c>
      <c r="H2416" s="20"/>
      <c r="I2416" s="38"/>
      <c r="J2416" s="20"/>
      <c r="K2416" s="33"/>
      <c r="N2416" s="89"/>
      <c r="O2416" s="125" t="e">
        <f>ROUND(
 ((IF(OR(R2416="",R2416&lt;=0),20,R2416)/20)
  *(L2416/15))
 /(IFERROR(IF(H2416&gt;0,H2416,15),15)/15)
 *100,0)</f>
        <v>#REF!</v>
      </c>
      <c r="P2416" s="125" t="e">
        <f>ROUND(((R2416/20)*(L2416/15)*(S2416/15)*(1+W2416/200))/(H2416/15)*100,0)</f>
        <v>#REF!</v>
      </c>
      <c r="Q2416" s="147" t="e">
        <f>T20D35746[[#This Row],[スコア⑤]]/T20D35746[[#This Row],[スコア③]]</f>
        <v>#REF!</v>
      </c>
      <c r="R2416" s="76" t="e">
        <f>#REF!+#REF!</f>
        <v>#REF!</v>
      </c>
      <c r="W2416" s="109" t="e">
        <f>(T20D35746[[#This Row],[現金及び預金（億）]]-T20D35746[[#This Row],[負債（億）]])/T20D35746[[#This Row],[総資産]]*100</f>
        <v>#DIV/0!</v>
      </c>
    </row>
    <row r="2417" spans="3:23" x14ac:dyDescent="0.25">
      <c r="C2417" s="71" t="str">
        <f>IFERROR(_xll.RssMarket($A2417,"市場部名称"),"")</f>
        <v/>
      </c>
      <c r="D2417" s="55"/>
      <c r="E2417" s="55" t="str">
        <f>IFERROR(_xll.RssMarket($A2417,"前日比"),"")</f>
        <v/>
      </c>
      <c r="F2417" s="75" t="str">
        <f>IFERROR(_xll.RssMarket($A2417,"時価総額"),"")</f>
        <v/>
      </c>
      <c r="G2417" s="75" t="e">
        <f>T20D35746[[#This Row],[時価総額]]/T20D35746[[#This Row],[現在値]]</f>
        <v>#VALUE!</v>
      </c>
      <c r="H2417" s="20"/>
      <c r="I2417" s="38"/>
      <c r="J2417" s="20"/>
      <c r="K2417" s="33"/>
      <c r="N2417" s="89"/>
      <c r="O2417" s="125" t="e">
        <f>ROUND(
 ((IF(OR(R2417="",R2417&lt;=0),20,R2417)/20)
  *(L2417/15))
 /(IFERROR(IF(H2417&gt;0,H2417,15),15)/15)
 *100,0)</f>
        <v>#REF!</v>
      </c>
      <c r="P2417" s="125" t="e">
        <f>ROUND(((R2417/20)*(L2417/15)*(S2417/15)*(1+W2417/200))/(H2417/15)*100,0)</f>
        <v>#REF!</v>
      </c>
      <c r="Q2417" s="147" t="e">
        <f>T20D35746[[#This Row],[スコア⑤]]/T20D35746[[#This Row],[スコア③]]</f>
        <v>#REF!</v>
      </c>
      <c r="R2417" s="76" t="e">
        <f>#REF!+#REF!</f>
        <v>#REF!</v>
      </c>
      <c r="W2417" s="109" t="e">
        <f>(T20D35746[[#This Row],[現金及び預金（億）]]-T20D35746[[#This Row],[負債（億）]])/T20D35746[[#This Row],[総資産]]*100</f>
        <v>#DIV/0!</v>
      </c>
    </row>
    <row r="2418" spans="3:23" x14ac:dyDescent="0.25">
      <c r="C2418" s="71" t="str">
        <f>IFERROR(_xll.RssMarket($A2418,"市場部名称"),"")</f>
        <v/>
      </c>
      <c r="D2418" s="55"/>
      <c r="E2418" s="55" t="str">
        <f>IFERROR(_xll.RssMarket($A2418,"前日比"),"")</f>
        <v/>
      </c>
      <c r="F2418" s="75" t="str">
        <f>IFERROR(_xll.RssMarket($A2418,"時価総額"),"")</f>
        <v/>
      </c>
      <c r="G2418" s="75" t="e">
        <f>T20D35746[[#This Row],[時価総額]]/T20D35746[[#This Row],[現在値]]</f>
        <v>#VALUE!</v>
      </c>
      <c r="H2418" s="20"/>
      <c r="I2418" s="38"/>
      <c r="J2418" s="20"/>
      <c r="K2418" s="33"/>
      <c r="N2418" s="89"/>
      <c r="O2418" s="125" t="e">
        <f>ROUND(
 ((IF(OR(R2418="",R2418&lt;=0),20,R2418)/20)
  *(L2418/15))
 /(IFERROR(IF(H2418&gt;0,H2418,15),15)/15)
 *100,0)</f>
        <v>#REF!</v>
      </c>
      <c r="P2418" s="125" t="e">
        <f>ROUND(((R2418/20)*(L2418/15)*(S2418/15)*(1+W2418/200))/(H2418/15)*100,0)</f>
        <v>#REF!</v>
      </c>
      <c r="Q2418" s="147" t="e">
        <f>T20D35746[[#This Row],[スコア⑤]]/T20D35746[[#This Row],[スコア③]]</f>
        <v>#REF!</v>
      </c>
      <c r="R2418" s="76" t="e">
        <f>#REF!+#REF!</f>
        <v>#REF!</v>
      </c>
      <c r="W2418" s="109" t="e">
        <f>(T20D35746[[#This Row],[現金及び預金（億）]]-T20D35746[[#This Row],[負債（億）]])/T20D35746[[#This Row],[総資産]]*100</f>
        <v>#DIV/0!</v>
      </c>
    </row>
    <row r="2419" spans="3:23" x14ac:dyDescent="0.25">
      <c r="C2419" s="71" t="str">
        <f>IFERROR(_xll.RssMarket($A2419,"市場部名称"),"")</f>
        <v/>
      </c>
      <c r="D2419" s="55"/>
      <c r="E2419" s="55" t="str">
        <f>IFERROR(_xll.RssMarket($A2419,"前日比"),"")</f>
        <v/>
      </c>
      <c r="F2419" s="75" t="str">
        <f>IFERROR(_xll.RssMarket($A2419,"時価総額"),"")</f>
        <v/>
      </c>
      <c r="G2419" s="75" t="e">
        <f>T20D35746[[#This Row],[時価総額]]/T20D35746[[#This Row],[現在値]]</f>
        <v>#VALUE!</v>
      </c>
      <c r="H2419" s="20"/>
      <c r="I2419" s="38"/>
      <c r="J2419" s="20"/>
      <c r="K2419" s="33"/>
      <c r="N2419" s="89"/>
      <c r="O2419" s="125" t="e">
        <f>ROUND(
 ((IF(OR(R2419="",R2419&lt;=0),20,R2419)/20)
  *(L2419/15))
 /(IFERROR(IF(H2419&gt;0,H2419,15),15)/15)
 *100,0)</f>
        <v>#REF!</v>
      </c>
      <c r="P2419" s="125" t="e">
        <f>ROUND(((R2419/20)*(L2419/15)*(S2419/15)*(1+W2419/200))/(H2419/15)*100,0)</f>
        <v>#REF!</v>
      </c>
      <c r="Q2419" s="147" t="e">
        <f>T20D35746[[#This Row],[スコア⑤]]/T20D35746[[#This Row],[スコア③]]</f>
        <v>#REF!</v>
      </c>
      <c r="R2419" s="76" t="e">
        <f>#REF!+#REF!</f>
        <v>#REF!</v>
      </c>
      <c r="W2419" s="109" t="e">
        <f>(T20D35746[[#This Row],[現金及び預金（億）]]-T20D35746[[#This Row],[負債（億）]])/T20D35746[[#This Row],[総資産]]*100</f>
        <v>#DIV/0!</v>
      </c>
    </row>
    <row r="2420" spans="3:23" x14ac:dyDescent="0.25">
      <c r="C2420" s="71" t="str">
        <f>IFERROR(_xll.RssMarket($A2420,"市場部名称"),"")</f>
        <v/>
      </c>
      <c r="D2420" s="55"/>
      <c r="E2420" s="55" t="str">
        <f>IFERROR(_xll.RssMarket($A2420,"前日比"),"")</f>
        <v/>
      </c>
      <c r="F2420" s="75" t="str">
        <f>IFERROR(_xll.RssMarket($A2420,"時価総額"),"")</f>
        <v/>
      </c>
      <c r="G2420" s="75" t="e">
        <f>T20D35746[[#This Row],[時価総額]]/T20D35746[[#This Row],[現在値]]</f>
        <v>#VALUE!</v>
      </c>
      <c r="H2420" s="20"/>
      <c r="I2420" s="38"/>
      <c r="J2420" s="20"/>
      <c r="K2420" s="33"/>
      <c r="N2420" s="89"/>
      <c r="O2420" s="125" t="e">
        <f>ROUND(
 ((IF(OR(R2420="",R2420&lt;=0),20,R2420)/20)
  *(L2420/15))
 /(IFERROR(IF(H2420&gt;0,H2420,15),15)/15)
 *100,0)</f>
        <v>#REF!</v>
      </c>
      <c r="P2420" s="125" t="e">
        <f>ROUND(((R2420/20)*(L2420/15)*(S2420/15)*(1+W2420/200))/(H2420/15)*100,0)</f>
        <v>#REF!</v>
      </c>
      <c r="Q2420" s="147" t="e">
        <f>T20D35746[[#This Row],[スコア⑤]]/T20D35746[[#This Row],[スコア③]]</f>
        <v>#REF!</v>
      </c>
      <c r="R2420" s="76" t="e">
        <f>#REF!+#REF!</f>
        <v>#REF!</v>
      </c>
      <c r="W2420" s="109" t="e">
        <f>(T20D35746[[#This Row],[現金及び預金（億）]]-T20D35746[[#This Row],[負債（億）]])/T20D35746[[#This Row],[総資産]]*100</f>
        <v>#DIV/0!</v>
      </c>
    </row>
    <row r="2421" spans="3:23" x14ac:dyDescent="0.25">
      <c r="C2421" s="71" t="str">
        <f>IFERROR(_xll.RssMarket($A2421,"市場部名称"),"")</f>
        <v/>
      </c>
      <c r="D2421" s="55"/>
      <c r="E2421" s="55" t="str">
        <f>IFERROR(_xll.RssMarket($A2421,"前日比"),"")</f>
        <v/>
      </c>
      <c r="F2421" s="75" t="str">
        <f>IFERROR(_xll.RssMarket($A2421,"時価総額"),"")</f>
        <v/>
      </c>
      <c r="G2421" s="75" t="e">
        <f>T20D35746[[#This Row],[時価総額]]/T20D35746[[#This Row],[現在値]]</f>
        <v>#VALUE!</v>
      </c>
      <c r="H2421" s="20"/>
      <c r="I2421" s="38"/>
      <c r="J2421" s="20"/>
      <c r="K2421" s="33"/>
      <c r="N2421" s="89"/>
      <c r="O2421" s="125" t="e">
        <f>ROUND(
 ((IF(OR(R2421="",R2421&lt;=0),20,R2421)/20)
  *(L2421/15))
 /(IFERROR(IF(H2421&gt;0,H2421,15),15)/15)
 *100,0)</f>
        <v>#REF!</v>
      </c>
      <c r="P2421" s="125" t="e">
        <f>ROUND(((R2421/20)*(L2421/15)*(S2421/15)*(1+W2421/200))/(H2421/15)*100,0)</f>
        <v>#REF!</v>
      </c>
      <c r="Q2421" s="147" t="e">
        <f>T20D35746[[#This Row],[スコア⑤]]/T20D35746[[#This Row],[スコア③]]</f>
        <v>#REF!</v>
      </c>
      <c r="R2421" s="76" t="e">
        <f>#REF!+#REF!</f>
        <v>#REF!</v>
      </c>
      <c r="W2421" s="109" t="e">
        <f>(T20D35746[[#This Row],[現金及び預金（億）]]-T20D35746[[#This Row],[負債（億）]])/T20D35746[[#This Row],[総資産]]*100</f>
        <v>#DIV/0!</v>
      </c>
    </row>
    <row r="2422" spans="3:23" x14ac:dyDescent="0.25">
      <c r="C2422" s="71" t="str">
        <f>IFERROR(_xll.RssMarket($A2422,"市場部名称"),"")</f>
        <v/>
      </c>
      <c r="D2422" s="55"/>
      <c r="E2422" s="55" t="str">
        <f>IFERROR(_xll.RssMarket($A2422,"前日比"),"")</f>
        <v/>
      </c>
      <c r="F2422" s="75" t="str">
        <f>IFERROR(_xll.RssMarket($A2422,"時価総額"),"")</f>
        <v/>
      </c>
      <c r="G2422" s="75" t="e">
        <f>T20D35746[[#This Row],[時価総額]]/T20D35746[[#This Row],[現在値]]</f>
        <v>#VALUE!</v>
      </c>
      <c r="H2422" s="20"/>
      <c r="I2422" s="38"/>
      <c r="J2422" s="20"/>
      <c r="K2422" s="33"/>
      <c r="N2422" s="89"/>
      <c r="O2422" s="125" t="e">
        <f>ROUND(
 ((IF(OR(R2422="",R2422&lt;=0),20,R2422)/20)
  *(L2422/15))
 /(IFERROR(IF(H2422&gt;0,H2422,15),15)/15)
 *100,0)</f>
        <v>#REF!</v>
      </c>
      <c r="P2422" s="125" t="e">
        <f>ROUND(((R2422/20)*(L2422/15)*(S2422/15)*(1+W2422/200))/(H2422/15)*100,0)</f>
        <v>#REF!</v>
      </c>
      <c r="Q2422" s="147" t="e">
        <f>T20D35746[[#This Row],[スコア⑤]]/T20D35746[[#This Row],[スコア③]]</f>
        <v>#REF!</v>
      </c>
      <c r="R2422" s="76" t="e">
        <f>#REF!+#REF!</f>
        <v>#REF!</v>
      </c>
      <c r="W2422" s="109" t="e">
        <f>(T20D35746[[#This Row],[現金及び預金（億）]]-T20D35746[[#This Row],[負債（億）]])/T20D35746[[#This Row],[総資産]]*100</f>
        <v>#DIV/0!</v>
      </c>
    </row>
    <row r="2423" spans="3:23" x14ac:dyDescent="0.25">
      <c r="C2423" s="71" t="str">
        <f>IFERROR(_xll.RssMarket($A2423,"市場部名称"),"")</f>
        <v/>
      </c>
      <c r="D2423" s="55"/>
      <c r="E2423" s="55" t="str">
        <f>IFERROR(_xll.RssMarket($A2423,"前日比"),"")</f>
        <v/>
      </c>
      <c r="F2423" s="75" t="str">
        <f>IFERROR(_xll.RssMarket($A2423,"時価総額"),"")</f>
        <v/>
      </c>
      <c r="G2423" s="75" t="e">
        <f>T20D35746[[#This Row],[時価総額]]/T20D35746[[#This Row],[現在値]]</f>
        <v>#VALUE!</v>
      </c>
      <c r="H2423" s="20"/>
      <c r="I2423" s="38"/>
      <c r="J2423" s="20"/>
      <c r="K2423" s="33"/>
      <c r="N2423" s="89"/>
      <c r="O2423" s="125" t="e">
        <f>ROUND(
 ((IF(OR(R2423="",R2423&lt;=0),20,R2423)/20)
  *(L2423/15))
 /(IFERROR(IF(H2423&gt;0,H2423,15),15)/15)
 *100,0)</f>
        <v>#REF!</v>
      </c>
      <c r="P2423" s="125" t="e">
        <f>ROUND(((R2423/20)*(L2423/15)*(S2423/15)*(1+W2423/200))/(H2423/15)*100,0)</f>
        <v>#REF!</v>
      </c>
      <c r="Q2423" s="147" t="e">
        <f>T20D35746[[#This Row],[スコア⑤]]/T20D35746[[#This Row],[スコア③]]</f>
        <v>#REF!</v>
      </c>
      <c r="R2423" s="76" t="e">
        <f>#REF!+#REF!</f>
        <v>#REF!</v>
      </c>
      <c r="W2423" s="109" t="e">
        <f>(T20D35746[[#This Row],[現金及び預金（億）]]-T20D35746[[#This Row],[負債（億）]])/T20D35746[[#This Row],[総資産]]*100</f>
        <v>#DIV/0!</v>
      </c>
    </row>
    <row r="2424" spans="3:23" x14ac:dyDescent="0.25">
      <c r="C2424" s="71" t="str">
        <f>IFERROR(_xll.RssMarket($A2424,"市場部名称"),"")</f>
        <v/>
      </c>
      <c r="D2424" s="55"/>
      <c r="E2424" s="55" t="str">
        <f>IFERROR(_xll.RssMarket($A2424,"前日比"),"")</f>
        <v/>
      </c>
      <c r="F2424" s="75" t="str">
        <f>IFERROR(_xll.RssMarket($A2424,"時価総額"),"")</f>
        <v/>
      </c>
      <c r="G2424" s="75" t="e">
        <f>T20D35746[[#This Row],[時価総額]]/T20D35746[[#This Row],[現在値]]</f>
        <v>#VALUE!</v>
      </c>
      <c r="H2424" s="20"/>
      <c r="I2424" s="38"/>
      <c r="J2424" s="20"/>
      <c r="K2424" s="33"/>
      <c r="N2424" s="89"/>
      <c r="O2424" s="125" t="e">
        <f>ROUND(
 ((IF(OR(R2424="",R2424&lt;=0),20,R2424)/20)
  *(L2424/15))
 /(IFERROR(IF(H2424&gt;0,H2424,15),15)/15)
 *100,0)</f>
        <v>#REF!</v>
      </c>
      <c r="P2424" s="125" t="e">
        <f>ROUND(((R2424/20)*(L2424/15)*(S2424/15)*(1+W2424/200))/(H2424/15)*100,0)</f>
        <v>#REF!</v>
      </c>
      <c r="Q2424" s="147" t="e">
        <f>T20D35746[[#This Row],[スコア⑤]]/T20D35746[[#This Row],[スコア③]]</f>
        <v>#REF!</v>
      </c>
      <c r="R2424" s="76" t="e">
        <f>#REF!+#REF!</f>
        <v>#REF!</v>
      </c>
      <c r="W2424" s="109" t="e">
        <f>(T20D35746[[#This Row],[現金及び預金（億）]]-T20D35746[[#This Row],[負債（億）]])/T20D35746[[#This Row],[総資産]]*100</f>
        <v>#DIV/0!</v>
      </c>
    </row>
    <row r="2425" spans="3:23" x14ac:dyDescent="0.25">
      <c r="C2425" s="71" t="str">
        <f>IFERROR(_xll.RssMarket($A2425,"市場部名称"),"")</f>
        <v/>
      </c>
      <c r="D2425" s="55"/>
      <c r="E2425" s="55" t="str">
        <f>IFERROR(_xll.RssMarket($A2425,"前日比"),"")</f>
        <v/>
      </c>
      <c r="F2425" s="75" t="str">
        <f>IFERROR(_xll.RssMarket($A2425,"時価総額"),"")</f>
        <v/>
      </c>
      <c r="G2425" s="75" t="e">
        <f>T20D35746[[#This Row],[時価総額]]/T20D35746[[#This Row],[現在値]]</f>
        <v>#VALUE!</v>
      </c>
      <c r="H2425" s="20"/>
      <c r="I2425" s="38"/>
      <c r="J2425" s="20"/>
      <c r="K2425" s="33"/>
      <c r="N2425" s="89"/>
      <c r="O2425" s="125" t="e">
        <f>ROUND(
 ((IF(OR(R2425="",R2425&lt;=0),20,R2425)/20)
  *(L2425/15))
 /(IFERROR(IF(H2425&gt;0,H2425,15),15)/15)
 *100,0)</f>
        <v>#REF!</v>
      </c>
      <c r="P2425" s="125" t="e">
        <f>ROUND(((R2425/20)*(L2425/15)*(S2425/15)*(1+W2425/200))/(H2425/15)*100,0)</f>
        <v>#REF!</v>
      </c>
      <c r="Q2425" s="147" t="e">
        <f>T20D35746[[#This Row],[スコア⑤]]/T20D35746[[#This Row],[スコア③]]</f>
        <v>#REF!</v>
      </c>
      <c r="R2425" s="76" t="e">
        <f>#REF!+#REF!</f>
        <v>#REF!</v>
      </c>
      <c r="W2425" s="109" t="e">
        <f>(T20D35746[[#This Row],[現金及び預金（億）]]-T20D35746[[#This Row],[負債（億）]])/T20D35746[[#This Row],[総資産]]*100</f>
        <v>#DIV/0!</v>
      </c>
    </row>
    <row r="2426" spans="3:23" x14ac:dyDescent="0.25">
      <c r="C2426" s="71" t="str">
        <f>IFERROR(_xll.RssMarket($A2426,"市場部名称"),"")</f>
        <v/>
      </c>
      <c r="D2426" s="55"/>
      <c r="E2426" s="55" t="str">
        <f>IFERROR(_xll.RssMarket($A2426,"前日比"),"")</f>
        <v/>
      </c>
      <c r="F2426" s="75" t="str">
        <f>IFERROR(_xll.RssMarket($A2426,"時価総額"),"")</f>
        <v/>
      </c>
      <c r="G2426" s="75" t="e">
        <f>T20D35746[[#This Row],[時価総額]]/T20D35746[[#This Row],[現在値]]</f>
        <v>#VALUE!</v>
      </c>
      <c r="H2426" s="20"/>
      <c r="I2426" s="38"/>
      <c r="J2426" s="20"/>
      <c r="K2426" s="33"/>
      <c r="N2426" s="89"/>
      <c r="O2426" s="125" t="e">
        <f>ROUND(
 ((IF(OR(R2426="",R2426&lt;=0),20,R2426)/20)
  *(L2426/15))
 /(IFERROR(IF(H2426&gt;0,H2426,15),15)/15)
 *100,0)</f>
        <v>#REF!</v>
      </c>
      <c r="P2426" s="125" t="e">
        <f>ROUND(((R2426/20)*(L2426/15)*(S2426/15)*(1+W2426/200))/(H2426/15)*100,0)</f>
        <v>#REF!</v>
      </c>
      <c r="Q2426" s="147" t="e">
        <f>T20D35746[[#This Row],[スコア⑤]]/T20D35746[[#This Row],[スコア③]]</f>
        <v>#REF!</v>
      </c>
      <c r="R2426" s="76" t="e">
        <f>#REF!+#REF!</f>
        <v>#REF!</v>
      </c>
      <c r="W2426" s="109" t="e">
        <f>(T20D35746[[#This Row],[現金及び預金（億）]]-T20D35746[[#This Row],[負債（億）]])/T20D35746[[#This Row],[総資産]]*100</f>
        <v>#DIV/0!</v>
      </c>
    </row>
    <row r="2427" spans="3:23" x14ac:dyDescent="0.25">
      <c r="C2427" s="71" t="str">
        <f>IFERROR(_xll.RssMarket($A2427,"市場部名称"),"")</f>
        <v/>
      </c>
      <c r="D2427" s="55"/>
      <c r="E2427" s="55" t="str">
        <f>IFERROR(_xll.RssMarket($A2427,"前日比"),"")</f>
        <v/>
      </c>
      <c r="F2427" s="75" t="str">
        <f>IFERROR(_xll.RssMarket($A2427,"時価総額"),"")</f>
        <v/>
      </c>
      <c r="G2427" s="75" t="e">
        <f>T20D35746[[#This Row],[時価総額]]/T20D35746[[#This Row],[現在値]]</f>
        <v>#VALUE!</v>
      </c>
      <c r="H2427" s="20"/>
      <c r="I2427" s="38"/>
      <c r="J2427" s="20"/>
      <c r="K2427" s="33"/>
      <c r="N2427" s="89"/>
      <c r="O2427" s="125" t="e">
        <f>ROUND(
 ((IF(OR(R2427="",R2427&lt;=0),20,R2427)/20)
  *(L2427/15))
 /(IFERROR(IF(H2427&gt;0,H2427,15),15)/15)
 *100,0)</f>
        <v>#REF!</v>
      </c>
      <c r="P2427" s="125" t="e">
        <f>ROUND(((R2427/20)*(L2427/15)*(S2427/15)*(1+W2427/200))/(H2427/15)*100,0)</f>
        <v>#REF!</v>
      </c>
      <c r="Q2427" s="147" t="e">
        <f>T20D35746[[#This Row],[スコア⑤]]/T20D35746[[#This Row],[スコア③]]</f>
        <v>#REF!</v>
      </c>
      <c r="R2427" s="76" t="e">
        <f>#REF!+#REF!</f>
        <v>#REF!</v>
      </c>
      <c r="W2427" s="109" t="e">
        <f>(T20D35746[[#This Row],[現金及び預金（億）]]-T20D35746[[#This Row],[負債（億）]])/T20D35746[[#This Row],[総資産]]*100</f>
        <v>#DIV/0!</v>
      </c>
    </row>
    <row r="2428" spans="3:23" x14ac:dyDescent="0.25">
      <c r="C2428" s="71" t="str">
        <f>IFERROR(_xll.RssMarket($A2428,"市場部名称"),"")</f>
        <v/>
      </c>
      <c r="D2428" s="55"/>
      <c r="E2428" s="55" t="str">
        <f>IFERROR(_xll.RssMarket($A2428,"前日比"),"")</f>
        <v/>
      </c>
      <c r="F2428" s="75" t="str">
        <f>IFERROR(_xll.RssMarket($A2428,"時価総額"),"")</f>
        <v/>
      </c>
      <c r="G2428" s="75" t="e">
        <f>T20D35746[[#This Row],[時価総額]]/T20D35746[[#This Row],[現在値]]</f>
        <v>#VALUE!</v>
      </c>
      <c r="H2428" s="20"/>
      <c r="I2428" s="38"/>
      <c r="J2428" s="20"/>
      <c r="K2428" s="33"/>
      <c r="N2428" s="89"/>
      <c r="O2428" s="125" t="e">
        <f>ROUND(
 ((IF(OR(R2428="",R2428&lt;=0),20,R2428)/20)
  *(L2428/15))
 /(IFERROR(IF(H2428&gt;0,H2428,15),15)/15)
 *100,0)</f>
        <v>#REF!</v>
      </c>
      <c r="P2428" s="125" t="e">
        <f>ROUND(((R2428/20)*(L2428/15)*(S2428/15)*(1+W2428/200))/(H2428/15)*100,0)</f>
        <v>#REF!</v>
      </c>
      <c r="Q2428" s="147" t="e">
        <f>T20D35746[[#This Row],[スコア⑤]]/T20D35746[[#This Row],[スコア③]]</f>
        <v>#REF!</v>
      </c>
      <c r="R2428" s="76" t="e">
        <f>#REF!+#REF!</f>
        <v>#REF!</v>
      </c>
      <c r="W2428" s="109" t="e">
        <f>(T20D35746[[#This Row],[現金及び預金（億）]]-T20D35746[[#This Row],[負債（億）]])/T20D35746[[#This Row],[総資産]]*100</f>
        <v>#DIV/0!</v>
      </c>
    </row>
    <row r="2429" spans="3:23" x14ac:dyDescent="0.25">
      <c r="C2429" s="71" t="str">
        <f>IFERROR(_xll.RssMarket($A2429,"市場部名称"),"")</f>
        <v/>
      </c>
      <c r="D2429" s="55"/>
      <c r="E2429" s="55" t="str">
        <f>IFERROR(_xll.RssMarket($A2429,"前日比"),"")</f>
        <v/>
      </c>
      <c r="F2429" s="75" t="str">
        <f>IFERROR(_xll.RssMarket($A2429,"時価総額"),"")</f>
        <v/>
      </c>
      <c r="G2429" s="75" t="e">
        <f>T20D35746[[#This Row],[時価総額]]/T20D35746[[#This Row],[現在値]]</f>
        <v>#VALUE!</v>
      </c>
      <c r="H2429" s="20"/>
      <c r="I2429" s="38"/>
      <c r="J2429" s="20"/>
      <c r="K2429" s="33"/>
      <c r="N2429" s="89"/>
      <c r="O2429" s="125" t="e">
        <f>ROUND(
 ((IF(OR(R2429="",R2429&lt;=0),20,R2429)/20)
  *(L2429/15))
 /(IFERROR(IF(H2429&gt;0,H2429,15),15)/15)
 *100,0)</f>
        <v>#REF!</v>
      </c>
      <c r="P2429" s="125" t="e">
        <f>ROUND(((R2429/20)*(L2429/15)*(S2429/15)*(1+W2429/200))/(H2429/15)*100,0)</f>
        <v>#REF!</v>
      </c>
      <c r="Q2429" s="147" t="e">
        <f>T20D35746[[#This Row],[スコア⑤]]/T20D35746[[#This Row],[スコア③]]</f>
        <v>#REF!</v>
      </c>
      <c r="R2429" s="76" t="e">
        <f>#REF!+#REF!</f>
        <v>#REF!</v>
      </c>
      <c r="W2429" s="109" t="e">
        <f>(T20D35746[[#This Row],[現金及び預金（億）]]-T20D35746[[#This Row],[負債（億）]])/T20D35746[[#This Row],[総資産]]*100</f>
        <v>#DIV/0!</v>
      </c>
    </row>
    <row r="2430" spans="3:23" x14ac:dyDescent="0.25">
      <c r="C2430" s="71" t="str">
        <f>IFERROR(_xll.RssMarket($A2430,"市場部名称"),"")</f>
        <v/>
      </c>
      <c r="D2430" s="55"/>
      <c r="E2430" s="55" t="str">
        <f>IFERROR(_xll.RssMarket($A2430,"前日比"),"")</f>
        <v/>
      </c>
      <c r="F2430" s="75" t="str">
        <f>IFERROR(_xll.RssMarket($A2430,"時価総額"),"")</f>
        <v/>
      </c>
      <c r="G2430" s="75" t="e">
        <f>T20D35746[[#This Row],[時価総額]]/T20D35746[[#This Row],[現在値]]</f>
        <v>#VALUE!</v>
      </c>
      <c r="H2430" s="20"/>
      <c r="I2430" s="38"/>
      <c r="J2430" s="20"/>
      <c r="K2430" s="33"/>
      <c r="N2430" s="89"/>
      <c r="O2430" s="125" t="e">
        <f>ROUND(
 ((IF(OR(R2430="",R2430&lt;=0),20,R2430)/20)
  *(L2430/15))
 /(IFERROR(IF(H2430&gt;0,H2430,15),15)/15)
 *100,0)</f>
        <v>#REF!</v>
      </c>
      <c r="P2430" s="125" t="e">
        <f>ROUND(((R2430/20)*(L2430/15)*(S2430/15)*(1+W2430/200))/(H2430/15)*100,0)</f>
        <v>#REF!</v>
      </c>
      <c r="Q2430" s="147" t="e">
        <f>T20D35746[[#This Row],[スコア⑤]]/T20D35746[[#This Row],[スコア③]]</f>
        <v>#REF!</v>
      </c>
      <c r="R2430" s="76" t="e">
        <f>#REF!+#REF!</f>
        <v>#REF!</v>
      </c>
      <c r="W2430" s="109" t="e">
        <f>(T20D35746[[#This Row],[現金及び預金（億）]]-T20D35746[[#This Row],[負債（億）]])/T20D35746[[#This Row],[総資産]]*100</f>
        <v>#DIV/0!</v>
      </c>
    </row>
    <row r="2431" spans="3:23" x14ac:dyDescent="0.25">
      <c r="C2431" s="71" t="str">
        <f>IFERROR(_xll.RssMarket($A2431,"市場部名称"),"")</f>
        <v/>
      </c>
      <c r="D2431" s="55"/>
      <c r="E2431" s="55" t="str">
        <f>IFERROR(_xll.RssMarket($A2431,"前日比"),"")</f>
        <v/>
      </c>
      <c r="F2431" s="75" t="str">
        <f>IFERROR(_xll.RssMarket($A2431,"時価総額"),"")</f>
        <v/>
      </c>
      <c r="G2431" s="75" t="e">
        <f>T20D35746[[#This Row],[時価総額]]/T20D35746[[#This Row],[現在値]]</f>
        <v>#VALUE!</v>
      </c>
      <c r="H2431" s="20"/>
      <c r="I2431" s="38"/>
      <c r="J2431" s="20"/>
      <c r="K2431" s="33"/>
      <c r="N2431" s="89"/>
      <c r="O2431" s="125" t="e">
        <f>ROUND(
 ((IF(OR(R2431="",R2431&lt;=0),20,R2431)/20)
  *(L2431/15))
 /(IFERROR(IF(H2431&gt;0,H2431,15),15)/15)
 *100,0)</f>
        <v>#REF!</v>
      </c>
      <c r="P2431" s="125" t="e">
        <f>ROUND(((R2431/20)*(L2431/15)*(S2431/15)*(1+W2431/200))/(H2431/15)*100,0)</f>
        <v>#REF!</v>
      </c>
      <c r="Q2431" s="147" t="e">
        <f>T20D35746[[#This Row],[スコア⑤]]/T20D35746[[#This Row],[スコア③]]</f>
        <v>#REF!</v>
      </c>
      <c r="R2431" s="76" t="e">
        <f>#REF!+#REF!</f>
        <v>#REF!</v>
      </c>
      <c r="W2431" s="109" t="e">
        <f>(T20D35746[[#This Row],[現金及び預金（億）]]-T20D35746[[#This Row],[負債（億）]])/T20D35746[[#This Row],[総資産]]*100</f>
        <v>#DIV/0!</v>
      </c>
    </row>
    <row r="2432" spans="3:23" x14ac:dyDescent="0.25">
      <c r="C2432" s="71" t="str">
        <f>IFERROR(_xll.RssMarket($A2432,"市場部名称"),"")</f>
        <v/>
      </c>
      <c r="D2432" s="55"/>
      <c r="E2432" s="55" t="str">
        <f>IFERROR(_xll.RssMarket($A2432,"前日比"),"")</f>
        <v/>
      </c>
      <c r="F2432" s="75" t="str">
        <f>IFERROR(_xll.RssMarket($A2432,"時価総額"),"")</f>
        <v/>
      </c>
      <c r="G2432" s="75" t="e">
        <f>T20D35746[[#This Row],[時価総額]]/T20D35746[[#This Row],[現在値]]</f>
        <v>#VALUE!</v>
      </c>
      <c r="H2432" s="20"/>
      <c r="I2432" s="38"/>
      <c r="J2432" s="20"/>
      <c r="K2432" s="33"/>
      <c r="N2432" s="89"/>
      <c r="O2432" s="125" t="e">
        <f>ROUND(
 ((IF(OR(R2432="",R2432&lt;=0),20,R2432)/20)
  *(L2432/15))
 /(IFERROR(IF(H2432&gt;0,H2432,15),15)/15)
 *100,0)</f>
        <v>#REF!</v>
      </c>
      <c r="P2432" s="125" t="e">
        <f>ROUND(((R2432/20)*(L2432/15)*(S2432/15)*(1+W2432/200))/(H2432/15)*100,0)</f>
        <v>#REF!</v>
      </c>
      <c r="Q2432" s="147" t="e">
        <f>T20D35746[[#This Row],[スコア⑤]]/T20D35746[[#This Row],[スコア③]]</f>
        <v>#REF!</v>
      </c>
      <c r="R2432" s="76" t="e">
        <f>#REF!+#REF!</f>
        <v>#REF!</v>
      </c>
      <c r="W2432" s="109" t="e">
        <f>(T20D35746[[#This Row],[現金及び預金（億）]]-T20D35746[[#This Row],[負債（億）]])/T20D35746[[#This Row],[総資産]]*100</f>
        <v>#DIV/0!</v>
      </c>
    </row>
    <row r="2433" spans="3:23" x14ac:dyDescent="0.25">
      <c r="C2433" s="71" t="str">
        <f>IFERROR(_xll.RssMarket($A2433,"市場部名称"),"")</f>
        <v/>
      </c>
      <c r="D2433" s="55"/>
      <c r="E2433" s="55" t="str">
        <f>IFERROR(_xll.RssMarket($A2433,"前日比"),"")</f>
        <v/>
      </c>
      <c r="F2433" s="75" t="str">
        <f>IFERROR(_xll.RssMarket($A2433,"時価総額"),"")</f>
        <v/>
      </c>
      <c r="G2433" s="75" t="e">
        <f>T20D35746[[#This Row],[時価総額]]/T20D35746[[#This Row],[現在値]]</f>
        <v>#VALUE!</v>
      </c>
      <c r="H2433" s="20"/>
      <c r="I2433" s="38"/>
      <c r="J2433" s="20"/>
      <c r="K2433" s="33"/>
      <c r="N2433" s="89"/>
      <c r="O2433" s="125" t="e">
        <f>ROUND(
 ((IF(OR(R2433="",R2433&lt;=0),20,R2433)/20)
  *(L2433/15))
 /(IFERROR(IF(H2433&gt;0,H2433,15),15)/15)
 *100,0)</f>
        <v>#REF!</v>
      </c>
      <c r="P2433" s="125" t="e">
        <f>ROUND(((R2433/20)*(L2433/15)*(S2433/15)*(1+W2433/200))/(H2433/15)*100,0)</f>
        <v>#REF!</v>
      </c>
      <c r="Q2433" s="147" t="e">
        <f>T20D35746[[#This Row],[スコア⑤]]/T20D35746[[#This Row],[スコア③]]</f>
        <v>#REF!</v>
      </c>
      <c r="R2433" s="76" t="e">
        <f>#REF!+#REF!</f>
        <v>#REF!</v>
      </c>
      <c r="W2433" s="109" t="e">
        <f>(T20D35746[[#This Row],[現金及び預金（億）]]-T20D35746[[#This Row],[負債（億）]])/T20D35746[[#This Row],[総資産]]*100</f>
        <v>#DIV/0!</v>
      </c>
    </row>
    <row r="2434" spans="3:23" x14ac:dyDescent="0.25">
      <c r="C2434" s="71" t="str">
        <f>IFERROR(_xll.RssMarket($A2434,"市場部名称"),"")</f>
        <v/>
      </c>
      <c r="D2434" s="55"/>
      <c r="E2434" s="55" t="str">
        <f>IFERROR(_xll.RssMarket($A2434,"前日比"),"")</f>
        <v/>
      </c>
      <c r="F2434" s="75" t="str">
        <f>IFERROR(_xll.RssMarket($A2434,"時価総額"),"")</f>
        <v/>
      </c>
      <c r="G2434" s="75" t="e">
        <f>T20D35746[[#This Row],[時価総額]]/T20D35746[[#This Row],[現在値]]</f>
        <v>#VALUE!</v>
      </c>
      <c r="H2434" s="20"/>
      <c r="I2434" s="38"/>
      <c r="J2434" s="20"/>
      <c r="K2434" s="33"/>
      <c r="N2434" s="89"/>
      <c r="O2434" s="125" t="e">
        <f>ROUND(
 ((IF(OR(R2434="",R2434&lt;=0),20,R2434)/20)
  *(L2434/15))
 /(IFERROR(IF(H2434&gt;0,H2434,15),15)/15)
 *100,0)</f>
        <v>#REF!</v>
      </c>
      <c r="P2434" s="125" t="e">
        <f>ROUND(((R2434/20)*(L2434/15)*(S2434/15)*(1+W2434/200))/(H2434/15)*100,0)</f>
        <v>#REF!</v>
      </c>
      <c r="Q2434" s="147" t="e">
        <f>T20D35746[[#This Row],[スコア⑤]]/T20D35746[[#This Row],[スコア③]]</f>
        <v>#REF!</v>
      </c>
      <c r="R2434" s="76" t="e">
        <f>#REF!+#REF!</f>
        <v>#REF!</v>
      </c>
      <c r="W2434" s="109" t="e">
        <f>(T20D35746[[#This Row],[現金及び預金（億）]]-T20D35746[[#This Row],[負債（億）]])/T20D35746[[#This Row],[総資産]]*100</f>
        <v>#DIV/0!</v>
      </c>
    </row>
    <row r="2435" spans="3:23" x14ac:dyDescent="0.25">
      <c r="C2435" s="71" t="str">
        <f>IFERROR(_xll.RssMarket($A2435,"市場部名称"),"")</f>
        <v/>
      </c>
      <c r="D2435" s="55"/>
      <c r="E2435" s="55" t="str">
        <f>IFERROR(_xll.RssMarket($A2435,"前日比"),"")</f>
        <v/>
      </c>
      <c r="F2435" s="75" t="str">
        <f>IFERROR(_xll.RssMarket($A2435,"時価総額"),"")</f>
        <v/>
      </c>
      <c r="G2435" s="75" t="e">
        <f>T20D35746[[#This Row],[時価総額]]/T20D35746[[#This Row],[現在値]]</f>
        <v>#VALUE!</v>
      </c>
      <c r="H2435" s="20"/>
      <c r="I2435" s="38"/>
      <c r="J2435" s="20"/>
      <c r="K2435" s="33"/>
      <c r="N2435" s="89"/>
      <c r="O2435" s="125" t="e">
        <f>ROUND(
 ((IF(OR(R2435="",R2435&lt;=0),20,R2435)/20)
  *(L2435/15))
 /(IFERROR(IF(H2435&gt;0,H2435,15),15)/15)
 *100,0)</f>
        <v>#REF!</v>
      </c>
      <c r="P2435" s="125" t="e">
        <f>ROUND(((R2435/20)*(L2435/15)*(S2435/15)*(1+W2435/200))/(H2435/15)*100,0)</f>
        <v>#REF!</v>
      </c>
      <c r="Q2435" s="147" t="e">
        <f>T20D35746[[#This Row],[スコア⑤]]/T20D35746[[#This Row],[スコア③]]</f>
        <v>#REF!</v>
      </c>
      <c r="R2435" s="76" t="e">
        <f>#REF!+#REF!</f>
        <v>#REF!</v>
      </c>
      <c r="W2435" s="109" t="e">
        <f>(T20D35746[[#This Row],[現金及び預金（億）]]-T20D35746[[#This Row],[負債（億）]])/T20D35746[[#This Row],[総資産]]*100</f>
        <v>#DIV/0!</v>
      </c>
    </row>
    <row r="2436" spans="3:23" x14ac:dyDescent="0.25">
      <c r="C2436" s="71" t="str">
        <f>IFERROR(_xll.RssMarket($A2436,"市場部名称"),"")</f>
        <v/>
      </c>
      <c r="D2436" s="55"/>
      <c r="E2436" s="55" t="str">
        <f>IFERROR(_xll.RssMarket($A2436,"前日比"),"")</f>
        <v/>
      </c>
      <c r="F2436" s="75" t="str">
        <f>IFERROR(_xll.RssMarket($A2436,"時価総額"),"")</f>
        <v/>
      </c>
      <c r="G2436" s="75" t="e">
        <f>T20D35746[[#This Row],[時価総額]]/T20D35746[[#This Row],[現在値]]</f>
        <v>#VALUE!</v>
      </c>
      <c r="H2436" s="20"/>
      <c r="I2436" s="38"/>
      <c r="J2436" s="20"/>
      <c r="K2436" s="33"/>
      <c r="N2436" s="89"/>
      <c r="O2436" s="125" t="e">
        <f>ROUND(
 ((IF(OR(R2436="",R2436&lt;=0),20,R2436)/20)
  *(L2436/15))
 /(IFERROR(IF(H2436&gt;0,H2436,15),15)/15)
 *100,0)</f>
        <v>#REF!</v>
      </c>
      <c r="P2436" s="125" t="e">
        <f>ROUND(((R2436/20)*(L2436/15)*(S2436/15)*(1+W2436/200))/(H2436/15)*100,0)</f>
        <v>#REF!</v>
      </c>
      <c r="Q2436" s="147" t="e">
        <f>T20D35746[[#This Row],[スコア⑤]]/T20D35746[[#This Row],[スコア③]]</f>
        <v>#REF!</v>
      </c>
      <c r="R2436" s="76" t="e">
        <f>#REF!+#REF!</f>
        <v>#REF!</v>
      </c>
      <c r="W2436" s="109" t="e">
        <f>(T20D35746[[#This Row],[現金及び預金（億）]]-T20D35746[[#This Row],[負債（億）]])/T20D35746[[#This Row],[総資産]]*100</f>
        <v>#DIV/0!</v>
      </c>
    </row>
    <row r="2437" spans="3:23" x14ac:dyDescent="0.25">
      <c r="C2437" s="71" t="str">
        <f>IFERROR(_xll.RssMarket($A2437,"市場部名称"),"")</f>
        <v/>
      </c>
      <c r="D2437" s="55"/>
      <c r="E2437" s="55" t="str">
        <f>IFERROR(_xll.RssMarket($A2437,"前日比"),"")</f>
        <v/>
      </c>
      <c r="F2437" s="75" t="str">
        <f>IFERROR(_xll.RssMarket($A2437,"時価総額"),"")</f>
        <v/>
      </c>
      <c r="G2437" s="75" t="e">
        <f>T20D35746[[#This Row],[時価総額]]/T20D35746[[#This Row],[現在値]]</f>
        <v>#VALUE!</v>
      </c>
      <c r="H2437" s="20"/>
      <c r="I2437" s="38"/>
      <c r="J2437" s="20"/>
      <c r="K2437" s="33"/>
      <c r="N2437" s="89"/>
      <c r="O2437" s="125" t="e">
        <f>ROUND(
 ((IF(OR(R2437="",R2437&lt;=0),20,R2437)/20)
  *(L2437/15))
 /(IFERROR(IF(H2437&gt;0,H2437,15),15)/15)
 *100,0)</f>
        <v>#REF!</v>
      </c>
      <c r="P2437" s="125" t="e">
        <f>ROUND(((R2437/20)*(L2437/15)*(S2437/15)*(1+W2437/200))/(H2437/15)*100,0)</f>
        <v>#REF!</v>
      </c>
      <c r="Q2437" s="147" t="e">
        <f>T20D35746[[#This Row],[スコア⑤]]/T20D35746[[#This Row],[スコア③]]</f>
        <v>#REF!</v>
      </c>
      <c r="R2437" s="76" t="e">
        <f>#REF!+#REF!</f>
        <v>#REF!</v>
      </c>
      <c r="W2437" s="109" t="e">
        <f>(T20D35746[[#This Row],[現金及び預金（億）]]-T20D35746[[#This Row],[負債（億）]])/T20D35746[[#This Row],[総資産]]*100</f>
        <v>#DIV/0!</v>
      </c>
    </row>
    <row r="2438" spans="3:23" x14ac:dyDescent="0.25">
      <c r="C2438" s="71" t="str">
        <f>IFERROR(_xll.RssMarket($A2438,"市場部名称"),"")</f>
        <v/>
      </c>
      <c r="D2438" s="55"/>
      <c r="E2438" s="55" t="str">
        <f>IFERROR(_xll.RssMarket($A2438,"前日比"),"")</f>
        <v/>
      </c>
      <c r="F2438" s="75" t="str">
        <f>IFERROR(_xll.RssMarket($A2438,"時価総額"),"")</f>
        <v/>
      </c>
      <c r="G2438" s="75" t="e">
        <f>T20D35746[[#This Row],[時価総額]]/T20D35746[[#This Row],[現在値]]</f>
        <v>#VALUE!</v>
      </c>
      <c r="H2438" s="20"/>
      <c r="I2438" s="38"/>
      <c r="J2438" s="20"/>
      <c r="K2438" s="33"/>
      <c r="N2438" s="89"/>
      <c r="O2438" s="125" t="e">
        <f>ROUND(
 ((IF(OR(R2438="",R2438&lt;=0),20,R2438)/20)
  *(L2438/15))
 /(IFERROR(IF(H2438&gt;0,H2438,15),15)/15)
 *100,0)</f>
        <v>#REF!</v>
      </c>
      <c r="P2438" s="125" t="e">
        <f>ROUND(((R2438/20)*(L2438/15)*(S2438/15)*(1+W2438/200))/(H2438/15)*100,0)</f>
        <v>#REF!</v>
      </c>
      <c r="Q2438" s="147" t="e">
        <f>T20D35746[[#This Row],[スコア⑤]]/T20D35746[[#This Row],[スコア③]]</f>
        <v>#REF!</v>
      </c>
      <c r="R2438" s="76" t="e">
        <f>#REF!+#REF!</f>
        <v>#REF!</v>
      </c>
      <c r="W2438" s="109" t="e">
        <f>(T20D35746[[#This Row],[現金及び預金（億）]]-T20D35746[[#This Row],[負債（億）]])/T20D35746[[#This Row],[総資産]]*100</f>
        <v>#DIV/0!</v>
      </c>
    </row>
    <row r="2439" spans="3:23" x14ac:dyDescent="0.25">
      <c r="C2439" s="71" t="str">
        <f>IFERROR(_xll.RssMarket($A2439,"市場部名称"),"")</f>
        <v/>
      </c>
      <c r="D2439" s="55"/>
      <c r="E2439" s="55" t="str">
        <f>IFERROR(_xll.RssMarket($A2439,"前日比"),"")</f>
        <v/>
      </c>
      <c r="F2439" s="75" t="str">
        <f>IFERROR(_xll.RssMarket($A2439,"時価総額"),"")</f>
        <v/>
      </c>
      <c r="G2439" s="75" t="e">
        <f>T20D35746[[#This Row],[時価総額]]/T20D35746[[#This Row],[現在値]]</f>
        <v>#VALUE!</v>
      </c>
      <c r="H2439" s="20"/>
      <c r="I2439" s="38"/>
      <c r="J2439" s="20"/>
      <c r="K2439" s="33"/>
      <c r="N2439" s="89"/>
      <c r="O2439" s="125" t="e">
        <f>ROUND(
 ((IF(OR(R2439="",R2439&lt;=0),20,R2439)/20)
  *(L2439/15))
 /(IFERROR(IF(H2439&gt;0,H2439,15),15)/15)
 *100,0)</f>
        <v>#REF!</v>
      </c>
      <c r="P2439" s="125" t="e">
        <f>ROUND(((R2439/20)*(L2439/15)*(S2439/15)*(1+W2439/200))/(H2439/15)*100,0)</f>
        <v>#REF!</v>
      </c>
      <c r="Q2439" s="147" t="e">
        <f>T20D35746[[#This Row],[スコア⑤]]/T20D35746[[#This Row],[スコア③]]</f>
        <v>#REF!</v>
      </c>
      <c r="R2439" s="76" t="e">
        <f>#REF!+#REF!</f>
        <v>#REF!</v>
      </c>
      <c r="W2439" s="109" t="e">
        <f>(T20D35746[[#This Row],[現金及び預金（億）]]-T20D35746[[#This Row],[負債（億）]])/T20D35746[[#This Row],[総資産]]*100</f>
        <v>#DIV/0!</v>
      </c>
    </row>
    <row r="2440" spans="3:23" x14ac:dyDescent="0.25">
      <c r="C2440" s="71" t="str">
        <f>IFERROR(_xll.RssMarket($A2440,"市場部名称"),"")</f>
        <v/>
      </c>
      <c r="D2440" s="55"/>
      <c r="E2440" s="55" t="str">
        <f>IFERROR(_xll.RssMarket($A2440,"前日比"),"")</f>
        <v/>
      </c>
      <c r="F2440" s="75" t="str">
        <f>IFERROR(_xll.RssMarket($A2440,"時価総額"),"")</f>
        <v/>
      </c>
      <c r="G2440" s="75" t="e">
        <f>T20D35746[[#This Row],[時価総額]]/T20D35746[[#This Row],[現在値]]</f>
        <v>#VALUE!</v>
      </c>
      <c r="H2440" s="20"/>
      <c r="I2440" s="38"/>
      <c r="J2440" s="20"/>
      <c r="K2440" s="33"/>
      <c r="N2440" s="89"/>
      <c r="O2440" s="125" t="e">
        <f>ROUND(
 ((IF(OR(R2440="",R2440&lt;=0),20,R2440)/20)
  *(L2440/15))
 /(IFERROR(IF(H2440&gt;0,H2440,15),15)/15)
 *100,0)</f>
        <v>#REF!</v>
      </c>
      <c r="P2440" s="125" t="e">
        <f>ROUND(((R2440/20)*(L2440/15)*(S2440/15)*(1+W2440/200))/(H2440/15)*100,0)</f>
        <v>#REF!</v>
      </c>
      <c r="Q2440" s="147" t="e">
        <f>T20D35746[[#This Row],[スコア⑤]]/T20D35746[[#This Row],[スコア③]]</f>
        <v>#REF!</v>
      </c>
      <c r="R2440" s="76" t="e">
        <f>#REF!+#REF!</f>
        <v>#REF!</v>
      </c>
      <c r="W2440" s="109" t="e">
        <f>(T20D35746[[#This Row],[現金及び預金（億）]]-T20D35746[[#This Row],[負債（億）]])/T20D35746[[#This Row],[総資産]]*100</f>
        <v>#DIV/0!</v>
      </c>
    </row>
    <row r="2441" spans="3:23" x14ac:dyDescent="0.25">
      <c r="C2441" s="71" t="str">
        <f>IFERROR(_xll.RssMarket($A2441,"市場部名称"),"")</f>
        <v/>
      </c>
      <c r="D2441" s="55"/>
      <c r="E2441" s="55" t="str">
        <f>IFERROR(_xll.RssMarket($A2441,"前日比"),"")</f>
        <v/>
      </c>
      <c r="F2441" s="75" t="str">
        <f>IFERROR(_xll.RssMarket($A2441,"時価総額"),"")</f>
        <v/>
      </c>
      <c r="G2441" s="75" t="e">
        <f>T20D35746[[#This Row],[時価総額]]/T20D35746[[#This Row],[現在値]]</f>
        <v>#VALUE!</v>
      </c>
      <c r="H2441" s="20"/>
      <c r="I2441" s="38"/>
      <c r="J2441" s="20"/>
      <c r="K2441" s="33"/>
      <c r="N2441" s="89"/>
      <c r="O2441" s="125" t="e">
        <f>ROUND(
 ((IF(OR(R2441="",R2441&lt;=0),20,R2441)/20)
  *(L2441/15))
 /(IFERROR(IF(H2441&gt;0,H2441,15),15)/15)
 *100,0)</f>
        <v>#REF!</v>
      </c>
      <c r="P2441" s="125" t="e">
        <f>ROUND(((R2441/20)*(L2441/15)*(S2441/15)*(1+W2441/200))/(H2441/15)*100,0)</f>
        <v>#REF!</v>
      </c>
      <c r="Q2441" s="147" t="e">
        <f>T20D35746[[#This Row],[スコア⑤]]/T20D35746[[#This Row],[スコア③]]</f>
        <v>#REF!</v>
      </c>
      <c r="R2441" s="76" t="e">
        <f>#REF!+#REF!</f>
        <v>#REF!</v>
      </c>
      <c r="W2441" s="109" t="e">
        <f>(T20D35746[[#This Row],[現金及び預金（億）]]-T20D35746[[#This Row],[負債（億）]])/T20D35746[[#This Row],[総資産]]*100</f>
        <v>#DIV/0!</v>
      </c>
    </row>
    <row r="2442" spans="3:23" x14ac:dyDescent="0.25">
      <c r="C2442" s="71" t="str">
        <f>IFERROR(_xll.RssMarket($A2442,"市場部名称"),"")</f>
        <v/>
      </c>
      <c r="D2442" s="55"/>
      <c r="E2442" s="55" t="str">
        <f>IFERROR(_xll.RssMarket($A2442,"前日比"),"")</f>
        <v/>
      </c>
      <c r="F2442" s="75" t="str">
        <f>IFERROR(_xll.RssMarket($A2442,"時価総額"),"")</f>
        <v/>
      </c>
      <c r="G2442" s="75" t="e">
        <f>T20D35746[[#This Row],[時価総額]]/T20D35746[[#This Row],[現在値]]</f>
        <v>#VALUE!</v>
      </c>
      <c r="H2442" s="20"/>
      <c r="I2442" s="38"/>
      <c r="J2442" s="20"/>
      <c r="K2442" s="33"/>
      <c r="N2442" s="89"/>
      <c r="O2442" s="125" t="e">
        <f>ROUND(
 ((IF(OR(R2442="",R2442&lt;=0),20,R2442)/20)
  *(L2442/15))
 /(IFERROR(IF(H2442&gt;0,H2442,15),15)/15)
 *100,0)</f>
        <v>#REF!</v>
      </c>
      <c r="P2442" s="125" t="e">
        <f>ROUND(((R2442/20)*(L2442/15)*(S2442/15)*(1+W2442/200))/(H2442/15)*100,0)</f>
        <v>#REF!</v>
      </c>
      <c r="Q2442" s="147" t="e">
        <f>T20D35746[[#This Row],[スコア⑤]]/T20D35746[[#This Row],[スコア③]]</f>
        <v>#REF!</v>
      </c>
      <c r="R2442" s="76" t="e">
        <f>#REF!+#REF!</f>
        <v>#REF!</v>
      </c>
      <c r="W2442" s="109" t="e">
        <f>(T20D35746[[#This Row],[現金及び預金（億）]]-T20D35746[[#This Row],[負債（億）]])/T20D35746[[#This Row],[総資産]]*100</f>
        <v>#DIV/0!</v>
      </c>
    </row>
    <row r="2443" spans="3:23" x14ac:dyDescent="0.25">
      <c r="C2443" s="71" t="str">
        <f>IFERROR(_xll.RssMarket($A2443,"市場部名称"),"")</f>
        <v/>
      </c>
      <c r="D2443" s="55"/>
      <c r="E2443" s="55" t="str">
        <f>IFERROR(_xll.RssMarket($A2443,"前日比"),"")</f>
        <v/>
      </c>
      <c r="F2443" s="75" t="str">
        <f>IFERROR(_xll.RssMarket($A2443,"時価総額"),"")</f>
        <v/>
      </c>
      <c r="G2443" s="75" t="e">
        <f>T20D35746[[#This Row],[時価総額]]/T20D35746[[#This Row],[現在値]]</f>
        <v>#VALUE!</v>
      </c>
      <c r="H2443" s="20"/>
      <c r="I2443" s="38"/>
      <c r="J2443" s="20"/>
      <c r="K2443" s="33"/>
      <c r="N2443" s="89"/>
      <c r="O2443" s="125" t="e">
        <f>ROUND(
 ((IF(OR(R2443="",R2443&lt;=0),20,R2443)/20)
  *(L2443/15))
 /(IFERROR(IF(H2443&gt;0,H2443,15),15)/15)
 *100,0)</f>
        <v>#REF!</v>
      </c>
      <c r="P2443" s="125" t="e">
        <f>ROUND(((R2443/20)*(L2443/15)*(S2443/15)*(1+W2443/200))/(H2443/15)*100,0)</f>
        <v>#REF!</v>
      </c>
      <c r="Q2443" s="147" t="e">
        <f>T20D35746[[#This Row],[スコア⑤]]/T20D35746[[#This Row],[スコア③]]</f>
        <v>#REF!</v>
      </c>
      <c r="R2443" s="76" t="e">
        <f>#REF!+#REF!</f>
        <v>#REF!</v>
      </c>
      <c r="W2443" s="109" t="e">
        <f>(T20D35746[[#This Row],[現金及び預金（億）]]-T20D35746[[#This Row],[負債（億）]])/T20D35746[[#This Row],[総資産]]*100</f>
        <v>#DIV/0!</v>
      </c>
    </row>
    <row r="2444" spans="3:23" x14ac:dyDescent="0.25">
      <c r="C2444" s="71" t="str">
        <f>IFERROR(_xll.RssMarket($A2444,"市場部名称"),"")</f>
        <v/>
      </c>
      <c r="D2444" s="55"/>
      <c r="E2444" s="55" t="str">
        <f>IFERROR(_xll.RssMarket($A2444,"前日比"),"")</f>
        <v/>
      </c>
      <c r="F2444" s="75" t="str">
        <f>IFERROR(_xll.RssMarket($A2444,"時価総額"),"")</f>
        <v/>
      </c>
      <c r="G2444" s="75" t="e">
        <f>T20D35746[[#This Row],[時価総額]]/T20D35746[[#This Row],[現在値]]</f>
        <v>#VALUE!</v>
      </c>
      <c r="H2444" s="20"/>
      <c r="I2444" s="38"/>
      <c r="J2444" s="20"/>
      <c r="K2444" s="33"/>
      <c r="N2444" s="89"/>
      <c r="O2444" s="125" t="e">
        <f>ROUND(
 ((IF(OR(R2444="",R2444&lt;=0),20,R2444)/20)
  *(L2444/15))
 /(IFERROR(IF(H2444&gt;0,H2444,15),15)/15)
 *100,0)</f>
        <v>#REF!</v>
      </c>
      <c r="P2444" s="125" t="e">
        <f>ROUND(((R2444/20)*(L2444/15)*(S2444/15)*(1+W2444/200))/(H2444/15)*100,0)</f>
        <v>#REF!</v>
      </c>
      <c r="Q2444" s="147" t="e">
        <f>T20D35746[[#This Row],[スコア⑤]]/T20D35746[[#This Row],[スコア③]]</f>
        <v>#REF!</v>
      </c>
      <c r="R2444" s="76" t="e">
        <f>#REF!+#REF!</f>
        <v>#REF!</v>
      </c>
      <c r="W2444" s="109" t="e">
        <f>(T20D35746[[#This Row],[現金及び預金（億）]]-T20D35746[[#This Row],[負債（億）]])/T20D35746[[#This Row],[総資産]]*100</f>
        <v>#DIV/0!</v>
      </c>
    </row>
    <row r="2445" spans="3:23" x14ac:dyDescent="0.25">
      <c r="C2445" s="71" t="str">
        <f>IFERROR(_xll.RssMarket($A2445,"市場部名称"),"")</f>
        <v/>
      </c>
      <c r="D2445" s="55"/>
      <c r="E2445" s="55" t="str">
        <f>IFERROR(_xll.RssMarket($A2445,"前日比"),"")</f>
        <v/>
      </c>
      <c r="F2445" s="75" t="str">
        <f>IFERROR(_xll.RssMarket($A2445,"時価総額"),"")</f>
        <v/>
      </c>
      <c r="G2445" s="75" t="e">
        <f>T20D35746[[#This Row],[時価総額]]/T20D35746[[#This Row],[現在値]]</f>
        <v>#VALUE!</v>
      </c>
      <c r="H2445" s="20"/>
      <c r="I2445" s="38"/>
      <c r="J2445" s="20"/>
      <c r="K2445" s="33"/>
      <c r="N2445" s="89"/>
      <c r="O2445" s="125" t="e">
        <f>ROUND(
 ((IF(OR(R2445="",R2445&lt;=0),20,R2445)/20)
  *(L2445/15))
 /(IFERROR(IF(H2445&gt;0,H2445,15),15)/15)
 *100,0)</f>
        <v>#REF!</v>
      </c>
      <c r="P2445" s="125" t="e">
        <f>ROUND(((R2445/20)*(L2445/15)*(S2445/15)*(1+W2445/200))/(H2445/15)*100,0)</f>
        <v>#REF!</v>
      </c>
      <c r="Q2445" s="147" t="e">
        <f>T20D35746[[#This Row],[スコア⑤]]/T20D35746[[#This Row],[スコア③]]</f>
        <v>#REF!</v>
      </c>
      <c r="R2445" s="76" t="e">
        <f>#REF!+#REF!</f>
        <v>#REF!</v>
      </c>
      <c r="W2445" s="109" t="e">
        <f>(T20D35746[[#This Row],[現金及び預金（億）]]-T20D35746[[#This Row],[負債（億）]])/T20D35746[[#This Row],[総資産]]*100</f>
        <v>#DIV/0!</v>
      </c>
    </row>
    <row r="2446" spans="3:23" x14ac:dyDescent="0.25">
      <c r="C2446" s="71" t="str">
        <f>IFERROR(_xll.RssMarket($A2446,"市場部名称"),"")</f>
        <v/>
      </c>
      <c r="D2446" s="55"/>
      <c r="E2446" s="55" t="str">
        <f>IFERROR(_xll.RssMarket($A2446,"前日比"),"")</f>
        <v/>
      </c>
      <c r="F2446" s="75" t="str">
        <f>IFERROR(_xll.RssMarket($A2446,"時価総額"),"")</f>
        <v/>
      </c>
      <c r="G2446" s="75" t="e">
        <f>T20D35746[[#This Row],[時価総額]]/T20D35746[[#This Row],[現在値]]</f>
        <v>#VALUE!</v>
      </c>
      <c r="H2446" s="20"/>
      <c r="I2446" s="38"/>
      <c r="J2446" s="20"/>
      <c r="K2446" s="33"/>
      <c r="N2446" s="89"/>
      <c r="O2446" s="125" t="e">
        <f>ROUND(
 ((IF(OR(R2446="",R2446&lt;=0),20,R2446)/20)
  *(L2446/15))
 /(IFERROR(IF(H2446&gt;0,H2446,15),15)/15)
 *100,0)</f>
        <v>#REF!</v>
      </c>
      <c r="P2446" s="125" t="e">
        <f>ROUND(((R2446/20)*(L2446/15)*(S2446/15)*(1+W2446/200))/(H2446/15)*100,0)</f>
        <v>#REF!</v>
      </c>
      <c r="Q2446" s="147" t="e">
        <f>T20D35746[[#This Row],[スコア⑤]]/T20D35746[[#This Row],[スコア③]]</f>
        <v>#REF!</v>
      </c>
      <c r="R2446" s="76" t="e">
        <f>#REF!+#REF!</f>
        <v>#REF!</v>
      </c>
      <c r="W2446" s="109" t="e">
        <f>(T20D35746[[#This Row],[現金及び預金（億）]]-T20D35746[[#This Row],[負債（億）]])/T20D35746[[#This Row],[総資産]]*100</f>
        <v>#DIV/0!</v>
      </c>
    </row>
    <row r="2447" spans="3:23" x14ac:dyDescent="0.25">
      <c r="C2447" s="71" t="str">
        <f>IFERROR(_xll.RssMarket($A2447,"市場部名称"),"")</f>
        <v/>
      </c>
      <c r="D2447" s="55"/>
      <c r="E2447" s="55" t="str">
        <f>IFERROR(_xll.RssMarket($A2447,"前日比"),"")</f>
        <v/>
      </c>
      <c r="F2447" s="75" t="str">
        <f>IFERROR(_xll.RssMarket($A2447,"時価総額"),"")</f>
        <v/>
      </c>
      <c r="G2447" s="75" t="e">
        <f>T20D35746[[#This Row],[時価総額]]/T20D35746[[#This Row],[現在値]]</f>
        <v>#VALUE!</v>
      </c>
      <c r="H2447" s="20"/>
      <c r="I2447" s="38"/>
      <c r="J2447" s="20"/>
      <c r="K2447" s="33"/>
      <c r="N2447" s="89"/>
      <c r="O2447" s="125" t="e">
        <f>ROUND(
 ((IF(OR(R2447="",R2447&lt;=0),20,R2447)/20)
  *(L2447/15))
 /(IFERROR(IF(H2447&gt;0,H2447,15),15)/15)
 *100,0)</f>
        <v>#REF!</v>
      </c>
      <c r="P2447" s="125" t="e">
        <f>ROUND(((R2447/20)*(L2447/15)*(S2447/15)*(1+W2447/200))/(H2447/15)*100,0)</f>
        <v>#REF!</v>
      </c>
      <c r="Q2447" s="147" t="e">
        <f>T20D35746[[#This Row],[スコア⑤]]/T20D35746[[#This Row],[スコア③]]</f>
        <v>#REF!</v>
      </c>
      <c r="R2447" s="76" t="e">
        <f>#REF!+#REF!</f>
        <v>#REF!</v>
      </c>
      <c r="W2447" s="109" t="e">
        <f>(T20D35746[[#This Row],[現金及び預金（億）]]-T20D35746[[#This Row],[負債（億）]])/T20D35746[[#This Row],[総資産]]*100</f>
        <v>#DIV/0!</v>
      </c>
    </row>
    <row r="2448" spans="3:23" x14ac:dyDescent="0.25">
      <c r="C2448" s="71" t="str">
        <f>IFERROR(_xll.RssMarket($A2448,"市場部名称"),"")</f>
        <v/>
      </c>
      <c r="D2448" s="55"/>
      <c r="E2448" s="55" t="str">
        <f>IFERROR(_xll.RssMarket($A2448,"前日比"),"")</f>
        <v/>
      </c>
      <c r="F2448" s="75" t="str">
        <f>IFERROR(_xll.RssMarket($A2448,"時価総額"),"")</f>
        <v/>
      </c>
      <c r="G2448" s="75" t="e">
        <f>T20D35746[[#This Row],[時価総額]]/T20D35746[[#This Row],[現在値]]</f>
        <v>#VALUE!</v>
      </c>
      <c r="H2448" s="20"/>
      <c r="I2448" s="38"/>
      <c r="J2448" s="20"/>
      <c r="K2448" s="33"/>
      <c r="N2448" s="89"/>
      <c r="O2448" s="125" t="e">
        <f>ROUND(
 ((IF(OR(R2448="",R2448&lt;=0),20,R2448)/20)
  *(L2448/15))
 /(IFERROR(IF(H2448&gt;0,H2448,15),15)/15)
 *100,0)</f>
        <v>#REF!</v>
      </c>
      <c r="P2448" s="125" t="e">
        <f>ROUND(((R2448/20)*(L2448/15)*(S2448/15)*(1+W2448/200))/(H2448/15)*100,0)</f>
        <v>#REF!</v>
      </c>
      <c r="Q2448" s="147" t="e">
        <f>T20D35746[[#This Row],[スコア⑤]]/T20D35746[[#This Row],[スコア③]]</f>
        <v>#REF!</v>
      </c>
      <c r="R2448" s="76" t="e">
        <f>#REF!+#REF!</f>
        <v>#REF!</v>
      </c>
      <c r="W2448" s="109" t="e">
        <f>(T20D35746[[#This Row],[現金及び預金（億）]]-T20D35746[[#This Row],[負債（億）]])/T20D35746[[#This Row],[総資産]]*100</f>
        <v>#DIV/0!</v>
      </c>
    </row>
    <row r="2449" spans="3:23" x14ac:dyDescent="0.25">
      <c r="C2449" s="71" t="str">
        <f>IFERROR(_xll.RssMarket($A2449,"市場部名称"),"")</f>
        <v/>
      </c>
      <c r="D2449" s="55"/>
      <c r="E2449" s="55" t="str">
        <f>IFERROR(_xll.RssMarket($A2449,"前日比"),"")</f>
        <v/>
      </c>
      <c r="F2449" s="75" t="str">
        <f>IFERROR(_xll.RssMarket($A2449,"時価総額"),"")</f>
        <v/>
      </c>
      <c r="G2449" s="75" t="e">
        <f>T20D35746[[#This Row],[時価総額]]/T20D35746[[#This Row],[現在値]]</f>
        <v>#VALUE!</v>
      </c>
      <c r="H2449" s="20"/>
      <c r="I2449" s="38"/>
      <c r="J2449" s="20"/>
      <c r="K2449" s="33"/>
      <c r="N2449" s="89"/>
      <c r="O2449" s="125" t="e">
        <f>ROUND(
 ((IF(OR(R2449="",R2449&lt;=0),20,R2449)/20)
  *(L2449/15))
 /(IFERROR(IF(H2449&gt;0,H2449,15),15)/15)
 *100,0)</f>
        <v>#REF!</v>
      </c>
      <c r="P2449" s="125" t="e">
        <f>ROUND(((R2449/20)*(L2449/15)*(S2449/15)*(1+W2449/200))/(H2449/15)*100,0)</f>
        <v>#REF!</v>
      </c>
      <c r="Q2449" s="147" t="e">
        <f>T20D35746[[#This Row],[スコア⑤]]/T20D35746[[#This Row],[スコア③]]</f>
        <v>#REF!</v>
      </c>
      <c r="R2449" s="76" t="e">
        <f>#REF!+#REF!</f>
        <v>#REF!</v>
      </c>
      <c r="W2449" s="109" t="e">
        <f>(T20D35746[[#This Row],[現金及び預金（億）]]-T20D35746[[#This Row],[負債（億）]])/T20D35746[[#This Row],[総資産]]*100</f>
        <v>#DIV/0!</v>
      </c>
    </row>
    <row r="2450" spans="3:23" x14ac:dyDescent="0.25">
      <c r="C2450" s="71" t="str">
        <f>IFERROR(_xll.RssMarket($A2450,"市場部名称"),"")</f>
        <v/>
      </c>
      <c r="D2450" s="55"/>
      <c r="E2450" s="55" t="str">
        <f>IFERROR(_xll.RssMarket($A2450,"前日比"),"")</f>
        <v/>
      </c>
      <c r="F2450" s="75" t="str">
        <f>IFERROR(_xll.RssMarket($A2450,"時価総額"),"")</f>
        <v/>
      </c>
      <c r="G2450" s="75" t="e">
        <f>T20D35746[[#This Row],[時価総額]]/T20D35746[[#This Row],[現在値]]</f>
        <v>#VALUE!</v>
      </c>
      <c r="H2450" s="20"/>
      <c r="I2450" s="38"/>
      <c r="J2450" s="20"/>
      <c r="K2450" s="33"/>
      <c r="N2450" s="89"/>
      <c r="O2450" s="125" t="e">
        <f>ROUND(
 ((IF(OR(R2450="",R2450&lt;=0),20,R2450)/20)
  *(L2450/15))
 /(IFERROR(IF(H2450&gt;0,H2450,15),15)/15)
 *100,0)</f>
        <v>#REF!</v>
      </c>
      <c r="P2450" s="125" t="e">
        <f>ROUND(((R2450/20)*(L2450/15)*(S2450/15)*(1+W2450/200))/(H2450/15)*100,0)</f>
        <v>#REF!</v>
      </c>
      <c r="Q2450" s="147" t="e">
        <f>T20D35746[[#This Row],[スコア⑤]]/T20D35746[[#This Row],[スコア③]]</f>
        <v>#REF!</v>
      </c>
      <c r="R2450" s="76" t="e">
        <f>#REF!+#REF!</f>
        <v>#REF!</v>
      </c>
      <c r="W2450" s="109" t="e">
        <f>(T20D35746[[#This Row],[現金及び預金（億）]]-T20D35746[[#This Row],[負債（億）]])/T20D35746[[#This Row],[総資産]]*100</f>
        <v>#DIV/0!</v>
      </c>
    </row>
    <row r="2451" spans="3:23" x14ac:dyDescent="0.25">
      <c r="C2451" s="71" t="str">
        <f>IFERROR(_xll.RssMarket($A2451,"市場部名称"),"")</f>
        <v/>
      </c>
      <c r="D2451" s="55"/>
      <c r="E2451" s="55" t="str">
        <f>IFERROR(_xll.RssMarket($A2451,"前日比"),"")</f>
        <v/>
      </c>
      <c r="F2451" s="75" t="str">
        <f>IFERROR(_xll.RssMarket($A2451,"時価総額"),"")</f>
        <v/>
      </c>
      <c r="G2451" s="75" t="e">
        <f>T20D35746[[#This Row],[時価総額]]/T20D35746[[#This Row],[現在値]]</f>
        <v>#VALUE!</v>
      </c>
      <c r="H2451" s="20"/>
      <c r="I2451" s="38"/>
      <c r="J2451" s="20"/>
      <c r="K2451" s="33"/>
      <c r="N2451" s="89"/>
      <c r="O2451" s="125" t="e">
        <f>ROUND(
 ((IF(OR(R2451="",R2451&lt;=0),20,R2451)/20)
  *(L2451/15))
 /(IFERROR(IF(H2451&gt;0,H2451,15),15)/15)
 *100,0)</f>
        <v>#REF!</v>
      </c>
      <c r="P2451" s="125" t="e">
        <f>ROUND(((R2451/20)*(L2451/15)*(S2451/15)*(1+W2451/200))/(H2451/15)*100,0)</f>
        <v>#REF!</v>
      </c>
      <c r="Q2451" s="147" t="e">
        <f>T20D35746[[#This Row],[スコア⑤]]/T20D35746[[#This Row],[スコア③]]</f>
        <v>#REF!</v>
      </c>
      <c r="R2451" s="76" t="e">
        <f>#REF!+#REF!</f>
        <v>#REF!</v>
      </c>
      <c r="W2451" s="109" t="e">
        <f>(T20D35746[[#This Row],[現金及び預金（億）]]-T20D35746[[#This Row],[負債（億）]])/T20D35746[[#This Row],[総資産]]*100</f>
        <v>#DIV/0!</v>
      </c>
    </row>
    <row r="2452" spans="3:23" x14ac:dyDescent="0.25">
      <c r="C2452" s="71" t="str">
        <f>IFERROR(_xll.RssMarket($A2452,"市場部名称"),"")</f>
        <v/>
      </c>
      <c r="D2452" s="55"/>
      <c r="E2452" s="55" t="str">
        <f>IFERROR(_xll.RssMarket($A2452,"前日比"),"")</f>
        <v/>
      </c>
      <c r="F2452" s="75" t="str">
        <f>IFERROR(_xll.RssMarket($A2452,"時価総額"),"")</f>
        <v/>
      </c>
      <c r="G2452" s="75" t="e">
        <f>T20D35746[[#This Row],[時価総額]]/T20D35746[[#This Row],[現在値]]</f>
        <v>#VALUE!</v>
      </c>
      <c r="H2452" s="20"/>
      <c r="I2452" s="38"/>
      <c r="J2452" s="20"/>
      <c r="K2452" s="33"/>
      <c r="N2452" s="89"/>
      <c r="O2452" s="125" t="e">
        <f>ROUND(
 ((IF(OR(R2452="",R2452&lt;=0),20,R2452)/20)
  *(L2452/15))
 /(IFERROR(IF(H2452&gt;0,H2452,15),15)/15)
 *100,0)</f>
        <v>#REF!</v>
      </c>
      <c r="P2452" s="125" t="e">
        <f>ROUND(((R2452/20)*(L2452/15)*(S2452/15)*(1+W2452/200))/(H2452/15)*100,0)</f>
        <v>#REF!</v>
      </c>
      <c r="Q2452" s="147" t="e">
        <f>T20D35746[[#This Row],[スコア⑤]]/T20D35746[[#This Row],[スコア③]]</f>
        <v>#REF!</v>
      </c>
      <c r="R2452" s="76" t="e">
        <f>#REF!+#REF!</f>
        <v>#REF!</v>
      </c>
      <c r="W2452" s="109" t="e">
        <f>(T20D35746[[#This Row],[現金及び預金（億）]]-T20D35746[[#This Row],[負債（億）]])/T20D35746[[#This Row],[総資産]]*100</f>
        <v>#DIV/0!</v>
      </c>
    </row>
    <row r="2453" spans="3:23" x14ac:dyDescent="0.25">
      <c r="C2453" s="71" t="str">
        <f>IFERROR(_xll.RssMarket($A2453,"市場部名称"),"")</f>
        <v/>
      </c>
      <c r="D2453" s="55"/>
      <c r="E2453" s="55" t="str">
        <f>IFERROR(_xll.RssMarket($A2453,"前日比"),"")</f>
        <v/>
      </c>
      <c r="F2453" s="75" t="str">
        <f>IFERROR(_xll.RssMarket($A2453,"時価総額"),"")</f>
        <v/>
      </c>
      <c r="G2453" s="75" t="e">
        <f>T20D35746[[#This Row],[時価総額]]/T20D35746[[#This Row],[現在値]]</f>
        <v>#VALUE!</v>
      </c>
      <c r="H2453" s="20"/>
      <c r="I2453" s="38"/>
      <c r="J2453" s="20"/>
      <c r="K2453" s="33"/>
      <c r="N2453" s="89"/>
      <c r="O2453" s="125" t="e">
        <f>ROUND(
 ((IF(OR(R2453="",R2453&lt;=0),20,R2453)/20)
  *(L2453/15))
 /(IFERROR(IF(H2453&gt;0,H2453,15),15)/15)
 *100,0)</f>
        <v>#REF!</v>
      </c>
      <c r="P2453" s="125" t="e">
        <f>ROUND(((R2453/20)*(L2453/15)*(S2453/15)*(1+W2453/200))/(H2453/15)*100,0)</f>
        <v>#REF!</v>
      </c>
      <c r="Q2453" s="147" t="e">
        <f>T20D35746[[#This Row],[スコア⑤]]/T20D35746[[#This Row],[スコア③]]</f>
        <v>#REF!</v>
      </c>
      <c r="R2453" s="76" t="e">
        <f>#REF!+#REF!</f>
        <v>#REF!</v>
      </c>
      <c r="W2453" s="109" t="e">
        <f>(T20D35746[[#This Row],[現金及び預金（億）]]-T20D35746[[#This Row],[負債（億）]])/T20D35746[[#This Row],[総資産]]*100</f>
        <v>#DIV/0!</v>
      </c>
    </row>
    <row r="2454" spans="3:23" x14ac:dyDescent="0.25">
      <c r="C2454" s="71" t="str">
        <f>IFERROR(_xll.RssMarket($A2454,"市場部名称"),"")</f>
        <v/>
      </c>
      <c r="D2454" s="55"/>
      <c r="E2454" s="55" t="str">
        <f>IFERROR(_xll.RssMarket($A2454,"前日比"),"")</f>
        <v/>
      </c>
      <c r="F2454" s="75" t="str">
        <f>IFERROR(_xll.RssMarket($A2454,"時価総額"),"")</f>
        <v/>
      </c>
      <c r="G2454" s="75" t="e">
        <f>T20D35746[[#This Row],[時価総額]]/T20D35746[[#This Row],[現在値]]</f>
        <v>#VALUE!</v>
      </c>
      <c r="H2454" s="20"/>
      <c r="I2454" s="38"/>
      <c r="J2454" s="20"/>
      <c r="K2454" s="33"/>
      <c r="N2454" s="89"/>
      <c r="O2454" s="125" t="e">
        <f>ROUND(
 ((IF(OR(R2454="",R2454&lt;=0),20,R2454)/20)
  *(L2454/15))
 /(IFERROR(IF(H2454&gt;0,H2454,15),15)/15)
 *100,0)</f>
        <v>#REF!</v>
      </c>
      <c r="P2454" s="125" t="e">
        <f>ROUND(((R2454/20)*(L2454/15)*(S2454/15)*(1+W2454/200))/(H2454/15)*100,0)</f>
        <v>#REF!</v>
      </c>
      <c r="Q2454" s="147" t="e">
        <f>T20D35746[[#This Row],[スコア⑤]]/T20D35746[[#This Row],[スコア③]]</f>
        <v>#REF!</v>
      </c>
      <c r="R2454" s="76" t="e">
        <f>#REF!+#REF!</f>
        <v>#REF!</v>
      </c>
      <c r="W2454" s="109" t="e">
        <f>(T20D35746[[#This Row],[現金及び預金（億）]]-T20D35746[[#This Row],[負債（億）]])/T20D35746[[#This Row],[総資産]]*100</f>
        <v>#DIV/0!</v>
      </c>
    </row>
    <row r="2455" spans="3:23" x14ac:dyDescent="0.25">
      <c r="C2455" s="71" t="str">
        <f>IFERROR(_xll.RssMarket($A2455,"市場部名称"),"")</f>
        <v/>
      </c>
      <c r="D2455" s="55"/>
      <c r="E2455" s="55" t="str">
        <f>IFERROR(_xll.RssMarket($A2455,"前日比"),"")</f>
        <v/>
      </c>
      <c r="F2455" s="75" t="str">
        <f>IFERROR(_xll.RssMarket($A2455,"時価総額"),"")</f>
        <v/>
      </c>
      <c r="G2455" s="75" t="e">
        <f>T20D35746[[#This Row],[時価総額]]/T20D35746[[#This Row],[現在値]]</f>
        <v>#VALUE!</v>
      </c>
      <c r="H2455" s="20"/>
      <c r="I2455" s="38"/>
      <c r="J2455" s="20"/>
      <c r="K2455" s="33"/>
      <c r="N2455" s="89"/>
      <c r="O2455" s="125" t="e">
        <f>ROUND(
 ((IF(OR(R2455="",R2455&lt;=0),20,R2455)/20)
  *(L2455/15))
 /(IFERROR(IF(H2455&gt;0,H2455,15),15)/15)
 *100,0)</f>
        <v>#REF!</v>
      </c>
      <c r="P2455" s="125" t="e">
        <f>ROUND(((R2455/20)*(L2455/15)*(S2455/15)*(1+W2455/200))/(H2455/15)*100,0)</f>
        <v>#REF!</v>
      </c>
      <c r="Q2455" s="147" t="e">
        <f>T20D35746[[#This Row],[スコア⑤]]/T20D35746[[#This Row],[スコア③]]</f>
        <v>#REF!</v>
      </c>
      <c r="R2455" s="76" t="e">
        <f>#REF!+#REF!</f>
        <v>#REF!</v>
      </c>
      <c r="W2455" s="109" t="e">
        <f>(T20D35746[[#This Row],[現金及び預金（億）]]-T20D35746[[#This Row],[負債（億）]])/T20D35746[[#This Row],[総資産]]*100</f>
        <v>#DIV/0!</v>
      </c>
    </row>
    <row r="2456" spans="3:23" x14ac:dyDescent="0.25">
      <c r="C2456" s="71" t="str">
        <f>IFERROR(_xll.RssMarket($A2456,"市場部名称"),"")</f>
        <v/>
      </c>
      <c r="D2456" s="55"/>
      <c r="E2456" s="55" t="str">
        <f>IFERROR(_xll.RssMarket($A2456,"前日比"),"")</f>
        <v/>
      </c>
      <c r="F2456" s="75" t="str">
        <f>IFERROR(_xll.RssMarket($A2456,"時価総額"),"")</f>
        <v/>
      </c>
      <c r="G2456" s="75" t="e">
        <f>T20D35746[[#This Row],[時価総額]]/T20D35746[[#This Row],[現在値]]</f>
        <v>#VALUE!</v>
      </c>
      <c r="H2456" s="20"/>
      <c r="I2456" s="38"/>
      <c r="J2456" s="20"/>
      <c r="K2456" s="33"/>
      <c r="N2456" s="89"/>
      <c r="O2456" s="125" t="e">
        <f>ROUND(
 ((IF(OR(R2456="",R2456&lt;=0),20,R2456)/20)
  *(L2456/15))
 /(IFERROR(IF(H2456&gt;0,H2456,15),15)/15)
 *100,0)</f>
        <v>#REF!</v>
      </c>
      <c r="P2456" s="125" t="e">
        <f>ROUND(((R2456/20)*(L2456/15)*(S2456/15)*(1+W2456/200))/(H2456/15)*100,0)</f>
        <v>#REF!</v>
      </c>
      <c r="Q2456" s="147" t="e">
        <f>T20D35746[[#This Row],[スコア⑤]]/T20D35746[[#This Row],[スコア③]]</f>
        <v>#REF!</v>
      </c>
      <c r="R2456" s="76" t="e">
        <f>#REF!+#REF!</f>
        <v>#REF!</v>
      </c>
      <c r="W2456" s="109" t="e">
        <f>(T20D35746[[#This Row],[現金及び預金（億）]]-T20D35746[[#This Row],[負債（億）]])/T20D35746[[#This Row],[総資産]]*100</f>
        <v>#DIV/0!</v>
      </c>
    </row>
    <row r="2457" spans="3:23" x14ac:dyDescent="0.25">
      <c r="C2457" s="71" t="str">
        <f>IFERROR(_xll.RssMarket($A2457,"市場部名称"),"")</f>
        <v/>
      </c>
      <c r="D2457" s="55"/>
      <c r="E2457" s="55" t="str">
        <f>IFERROR(_xll.RssMarket($A2457,"前日比"),"")</f>
        <v/>
      </c>
      <c r="F2457" s="75" t="str">
        <f>IFERROR(_xll.RssMarket($A2457,"時価総額"),"")</f>
        <v/>
      </c>
      <c r="G2457" s="75" t="e">
        <f>T20D35746[[#This Row],[時価総額]]/T20D35746[[#This Row],[現在値]]</f>
        <v>#VALUE!</v>
      </c>
      <c r="H2457" s="20"/>
      <c r="I2457" s="38"/>
      <c r="J2457" s="20"/>
      <c r="K2457" s="33"/>
      <c r="N2457" s="89"/>
      <c r="O2457" s="125" t="e">
        <f>ROUND(
 ((IF(OR(R2457="",R2457&lt;=0),20,R2457)/20)
  *(L2457/15))
 /(IFERROR(IF(H2457&gt;0,H2457,15),15)/15)
 *100,0)</f>
        <v>#REF!</v>
      </c>
      <c r="P2457" s="125" t="e">
        <f>ROUND(((R2457/20)*(L2457/15)*(S2457/15)*(1+W2457/200))/(H2457/15)*100,0)</f>
        <v>#REF!</v>
      </c>
      <c r="Q2457" s="147" t="e">
        <f>T20D35746[[#This Row],[スコア⑤]]/T20D35746[[#This Row],[スコア③]]</f>
        <v>#REF!</v>
      </c>
      <c r="R2457" s="76" t="e">
        <f>#REF!+#REF!</f>
        <v>#REF!</v>
      </c>
      <c r="W2457" s="109" t="e">
        <f>(T20D35746[[#This Row],[現金及び預金（億）]]-T20D35746[[#This Row],[負債（億）]])/T20D35746[[#This Row],[総資産]]*100</f>
        <v>#DIV/0!</v>
      </c>
    </row>
    <row r="2458" spans="3:23" x14ac:dyDescent="0.25">
      <c r="C2458" s="71" t="str">
        <f>IFERROR(_xll.RssMarket($A2458,"市場部名称"),"")</f>
        <v/>
      </c>
      <c r="D2458" s="55"/>
      <c r="E2458" s="55" t="str">
        <f>IFERROR(_xll.RssMarket($A2458,"前日比"),"")</f>
        <v/>
      </c>
      <c r="F2458" s="75" t="str">
        <f>IFERROR(_xll.RssMarket($A2458,"時価総額"),"")</f>
        <v/>
      </c>
      <c r="G2458" s="75" t="e">
        <f>T20D35746[[#This Row],[時価総額]]/T20D35746[[#This Row],[現在値]]</f>
        <v>#VALUE!</v>
      </c>
      <c r="H2458" s="20"/>
      <c r="I2458" s="38"/>
      <c r="J2458" s="20"/>
      <c r="K2458" s="33"/>
      <c r="N2458" s="89"/>
      <c r="O2458" s="125" t="e">
        <f>ROUND(
 ((IF(OR(R2458="",R2458&lt;=0),20,R2458)/20)
  *(L2458/15))
 /(IFERROR(IF(H2458&gt;0,H2458,15),15)/15)
 *100,0)</f>
        <v>#REF!</v>
      </c>
      <c r="P2458" s="125" t="e">
        <f>ROUND(((R2458/20)*(L2458/15)*(S2458/15)*(1+W2458/200))/(H2458/15)*100,0)</f>
        <v>#REF!</v>
      </c>
      <c r="Q2458" s="147" t="e">
        <f>T20D35746[[#This Row],[スコア⑤]]/T20D35746[[#This Row],[スコア③]]</f>
        <v>#REF!</v>
      </c>
      <c r="R2458" s="76" t="e">
        <f>#REF!+#REF!</f>
        <v>#REF!</v>
      </c>
      <c r="W2458" s="109" t="e">
        <f>(T20D35746[[#This Row],[現金及び預金（億）]]-T20D35746[[#This Row],[負債（億）]])/T20D35746[[#This Row],[総資産]]*100</f>
        <v>#DIV/0!</v>
      </c>
    </row>
    <row r="2459" spans="3:23" x14ac:dyDescent="0.25">
      <c r="C2459" s="71" t="str">
        <f>IFERROR(_xll.RssMarket($A2459,"市場部名称"),"")</f>
        <v/>
      </c>
      <c r="D2459" s="55"/>
      <c r="E2459" s="55" t="str">
        <f>IFERROR(_xll.RssMarket($A2459,"前日比"),"")</f>
        <v/>
      </c>
      <c r="F2459" s="75" t="str">
        <f>IFERROR(_xll.RssMarket($A2459,"時価総額"),"")</f>
        <v/>
      </c>
      <c r="G2459" s="75" t="e">
        <f>T20D35746[[#This Row],[時価総額]]/T20D35746[[#This Row],[現在値]]</f>
        <v>#VALUE!</v>
      </c>
      <c r="H2459" s="20"/>
      <c r="I2459" s="38"/>
      <c r="J2459" s="20"/>
      <c r="K2459" s="33"/>
      <c r="N2459" s="89"/>
      <c r="O2459" s="125" t="e">
        <f>ROUND(
 ((IF(OR(R2459="",R2459&lt;=0),20,R2459)/20)
  *(L2459/15))
 /(IFERROR(IF(H2459&gt;0,H2459,15),15)/15)
 *100,0)</f>
        <v>#REF!</v>
      </c>
      <c r="P2459" s="125" t="e">
        <f>ROUND(((R2459/20)*(L2459/15)*(S2459/15)*(1+W2459/200))/(H2459/15)*100,0)</f>
        <v>#REF!</v>
      </c>
      <c r="Q2459" s="147" t="e">
        <f>T20D35746[[#This Row],[スコア⑤]]/T20D35746[[#This Row],[スコア③]]</f>
        <v>#REF!</v>
      </c>
      <c r="R2459" s="76" t="e">
        <f>#REF!+#REF!</f>
        <v>#REF!</v>
      </c>
      <c r="W2459" s="109" t="e">
        <f>(T20D35746[[#This Row],[現金及び預金（億）]]-T20D35746[[#This Row],[負債（億）]])/T20D35746[[#This Row],[総資産]]*100</f>
        <v>#DIV/0!</v>
      </c>
    </row>
    <row r="2460" spans="3:23" x14ac:dyDescent="0.25">
      <c r="C2460" s="71" t="str">
        <f>IFERROR(_xll.RssMarket($A2460,"市場部名称"),"")</f>
        <v/>
      </c>
      <c r="D2460" s="55"/>
      <c r="E2460" s="55" t="str">
        <f>IFERROR(_xll.RssMarket($A2460,"前日比"),"")</f>
        <v/>
      </c>
      <c r="F2460" s="75" t="str">
        <f>IFERROR(_xll.RssMarket($A2460,"時価総額"),"")</f>
        <v/>
      </c>
      <c r="G2460" s="75" t="e">
        <f>T20D35746[[#This Row],[時価総額]]/T20D35746[[#This Row],[現在値]]</f>
        <v>#VALUE!</v>
      </c>
      <c r="H2460" s="20"/>
      <c r="I2460" s="38"/>
      <c r="J2460" s="20"/>
      <c r="K2460" s="33"/>
      <c r="N2460" s="89"/>
      <c r="O2460" s="125" t="e">
        <f>ROUND(
 ((IF(OR(R2460="",R2460&lt;=0),20,R2460)/20)
  *(L2460/15))
 /(IFERROR(IF(H2460&gt;0,H2460,15),15)/15)
 *100,0)</f>
        <v>#REF!</v>
      </c>
      <c r="P2460" s="125" t="e">
        <f>ROUND(((R2460/20)*(L2460/15)*(S2460/15)*(1+W2460/200))/(H2460/15)*100,0)</f>
        <v>#REF!</v>
      </c>
      <c r="Q2460" s="147" t="e">
        <f>T20D35746[[#This Row],[スコア⑤]]/T20D35746[[#This Row],[スコア③]]</f>
        <v>#REF!</v>
      </c>
      <c r="R2460" s="76" t="e">
        <f>#REF!+#REF!</f>
        <v>#REF!</v>
      </c>
      <c r="W2460" s="109" t="e">
        <f>(T20D35746[[#This Row],[現金及び預金（億）]]-T20D35746[[#This Row],[負債（億）]])/T20D35746[[#This Row],[総資産]]*100</f>
        <v>#DIV/0!</v>
      </c>
    </row>
    <row r="2461" spans="3:23" x14ac:dyDescent="0.25">
      <c r="C2461" s="71" t="str">
        <f>IFERROR(_xll.RssMarket($A2461,"市場部名称"),"")</f>
        <v/>
      </c>
      <c r="D2461" s="55"/>
      <c r="E2461" s="55" t="str">
        <f>IFERROR(_xll.RssMarket($A2461,"前日比"),"")</f>
        <v/>
      </c>
      <c r="F2461" s="75" t="str">
        <f>IFERROR(_xll.RssMarket($A2461,"時価総額"),"")</f>
        <v/>
      </c>
      <c r="G2461" s="75" t="e">
        <f>T20D35746[[#This Row],[時価総額]]/T20D35746[[#This Row],[現在値]]</f>
        <v>#VALUE!</v>
      </c>
      <c r="H2461" s="20"/>
      <c r="I2461" s="38"/>
      <c r="J2461" s="20"/>
      <c r="K2461" s="33"/>
      <c r="N2461" s="89"/>
      <c r="O2461" s="125" t="e">
        <f>ROUND(
 ((IF(OR(R2461="",R2461&lt;=0),20,R2461)/20)
  *(L2461/15))
 /(IFERROR(IF(H2461&gt;0,H2461,15),15)/15)
 *100,0)</f>
        <v>#REF!</v>
      </c>
      <c r="P2461" s="125" t="e">
        <f>ROUND(((R2461/20)*(L2461/15)*(S2461/15)*(1+W2461/200))/(H2461/15)*100,0)</f>
        <v>#REF!</v>
      </c>
      <c r="Q2461" s="147" t="e">
        <f>T20D35746[[#This Row],[スコア⑤]]/T20D35746[[#This Row],[スコア③]]</f>
        <v>#REF!</v>
      </c>
      <c r="R2461" s="76" t="e">
        <f>#REF!+#REF!</f>
        <v>#REF!</v>
      </c>
      <c r="W2461" s="109" t="e">
        <f>(T20D35746[[#This Row],[現金及び預金（億）]]-T20D35746[[#This Row],[負債（億）]])/T20D35746[[#This Row],[総資産]]*100</f>
        <v>#DIV/0!</v>
      </c>
    </row>
    <row r="2462" spans="3:23" x14ac:dyDescent="0.25">
      <c r="C2462" s="71" t="str">
        <f>IFERROR(_xll.RssMarket($A2462,"市場部名称"),"")</f>
        <v/>
      </c>
      <c r="D2462" s="55"/>
      <c r="E2462" s="55" t="str">
        <f>IFERROR(_xll.RssMarket($A2462,"前日比"),"")</f>
        <v/>
      </c>
      <c r="F2462" s="75" t="str">
        <f>IFERROR(_xll.RssMarket($A2462,"時価総額"),"")</f>
        <v/>
      </c>
      <c r="G2462" s="75" t="e">
        <f>T20D35746[[#This Row],[時価総額]]/T20D35746[[#This Row],[現在値]]</f>
        <v>#VALUE!</v>
      </c>
      <c r="H2462" s="20"/>
      <c r="I2462" s="38"/>
      <c r="J2462" s="20"/>
      <c r="K2462" s="33"/>
      <c r="N2462" s="89"/>
      <c r="O2462" s="125" t="e">
        <f>ROUND(
 ((IF(OR(R2462="",R2462&lt;=0),20,R2462)/20)
  *(L2462/15))
 /(IFERROR(IF(H2462&gt;0,H2462,15),15)/15)
 *100,0)</f>
        <v>#REF!</v>
      </c>
      <c r="P2462" s="125" t="e">
        <f>ROUND(((R2462/20)*(L2462/15)*(S2462/15)*(1+W2462/200))/(H2462/15)*100,0)</f>
        <v>#REF!</v>
      </c>
      <c r="Q2462" s="147" t="e">
        <f>T20D35746[[#This Row],[スコア⑤]]/T20D35746[[#This Row],[スコア③]]</f>
        <v>#REF!</v>
      </c>
      <c r="R2462" s="76" t="e">
        <f>#REF!+#REF!</f>
        <v>#REF!</v>
      </c>
      <c r="W2462" s="109" t="e">
        <f>(T20D35746[[#This Row],[現金及び預金（億）]]-T20D35746[[#This Row],[負債（億）]])/T20D35746[[#This Row],[総資産]]*100</f>
        <v>#DIV/0!</v>
      </c>
    </row>
    <row r="2463" spans="3:23" x14ac:dyDescent="0.25">
      <c r="C2463" s="71" t="str">
        <f>IFERROR(_xll.RssMarket($A2463,"市場部名称"),"")</f>
        <v/>
      </c>
      <c r="D2463" s="55"/>
      <c r="E2463" s="55" t="str">
        <f>IFERROR(_xll.RssMarket($A2463,"前日比"),"")</f>
        <v/>
      </c>
      <c r="F2463" s="75" t="str">
        <f>IFERROR(_xll.RssMarket($A2463,"時価総額"),"")</f>
        <v/>
      </c>
      <c r="G2463" s="75" t="e">
        <f>T20D35746[[#This Row],[時価総額]]/T20D35746[[#This Row],[現在値]]</f>
        <v>#VALUE!</v>
      </c>
      <c r="H2463" s="20"/>
      <c r="I2463" s="38"/>
      <c r="J2463" s="20"/>
      <c r="K2463" s="33"/>
      <c r="N2463" s="89"/>
      <c r="O2463" s="125" t="e">
        <f>ROUND(
 ((IF(OR(R2463="",R2463&lt;=0),20,R2463)/20)
  *(L2463/15))
 /(IFERROR(IF(H2463&gt;0,H2463,15),15)/15)
 *100,0)</f>
        <v>#REF!</v>
      </c>
      <c r="P2463" s="125" t="e">
        <f>ROUND(((R2463/20)*(L2463/15)*(S2463/15)*(1+W2463/200))/(H2463/15)*100,0)</f>
        <v>#REF!</v>
      </c>
      <c r="Q2463" s="147" t="e">
        <f>T20D35746[[#This Row],[スコア⑤]]/T20D35746[[#This Row],[スコア③]]</f>
        <v>#REF!</v>
      </c>
      <c r="R2463" s="76" t="e">
        <f>#REF!+#REF!</f>
        <v>#REF!</v>
      </c>
      <c r="W2463" s="109" t="e">
        <f>(T20D35746[[#This Row],[現金及び預金（億）]]-T20D35746[[#This Row],[負債（億）]])/T20D35746[[#This Row],[総資産]]*100</f>
        <v>#DIV/0!</v>
      </c>
    </row>
    <row r="2464" spans="3:23" x14ac:dyDescent="0.25">
      <c r="C2464" s="71" t="str">
        <f>IFERROR(_xll.RssMarket($A2464,"市場部名称"),"")</f>
        <v/>
      </c>
      <c r="D2464" s="55"/>
      <c r="E2464" s="55" t="str">
        <f>IFERROR(_xll.RssMarket($A2464,"前日比"),"")</f>
        <v/>
      </c>
      <c r="F2464" s="75" t="str">
        <f>IFERROR(_xll.RssMarket($A2464,"時価総額"),"")</f>
        <v/>
      </c>
      <c r="G2464" s="75" t="e">
        <f>T20D35746[[#This Row],[時価総額]]/T20D35746[[#This Row],[現在値]]</f>
        <v>#VALUE!</v>
      </c>
      <c r="H2464" s="20"/>
      <c r="I2464" s="38"/>
      <c r="J2464" s="20"/>
      <c r="K2464" s="33"/>
      <c r="N2464" s="89"/>
      <c r="O2464" s="125" t="e">
        <f>ROUND(
 ((IF(OR(R2464="",R2464&lt;=0),20,R2464)/20)
  *(L2464/15))
 /(IFERROR(IF(H2464&gt;0,H2464,15),15)/15)
 *100,0)</f>
        <v>#REF!</v>
      </c>
      <c r="P2464" s="125" t="e">
        <f>ROUND(((R2464/20)*(L2464/15)*(S2464/15)*(1+W2464/200))/(H2464/15)*100,0)</f>
        <v>#REF!</v>
      </c>
      <c r="Q2464" s="147" t="e">
        <f>T20D35746[[#This Row],[スコア⑤]]/T20D35746[[#This Row],[スコア③]]</f>
        <v>#REF!</v>
      </c>
      <c r="R2464" s="76" t="e">
        <f>#REF!+#REF!</f>
        <v>#REF!</v>
      </c>
      <c r="W2464" s="109" t="e">
        <f>(T20D35746[[#This Row],[現金及び預金（億）]]-T20D35746[[#This Row],[負債（億）]])/T20D35746[[#This Row],[総資産]]*100</f>
        <v>#DIV/0!</v>
      </c>
    </row>
    <row r="2465" spans="3:23" x14ac:dyDescent="0.25">
      <c r="C2465" s="71" t="str">
        <f>IFERROR(_xll.RssMarket($A2465,"市場部名称"),"")</f>
        <v/>
      </c>
      <c r="D2465" s="55"/>
      <c r="E2465" s="55" t="str">
        <f>IFERROR(_xll.RssMarket($A2465,"前日比"),"")</f>
        <v/>
      </c>
      <c r="F2465" s="75" t="str">
        <f>IFERROR(_xll.RssMarket($A2465,"時価総額"),"")</f>
        <v/>
      </c>
      <c r="G2465" s="75" t="e">
        <f>T20D35746[[#This Row],[時価総額]]/T20D35746[[#This Row],[現在値]]</f>
        <v>#VALUE!</v>
      </c>
      <c r="H2465" s="20"/>
      <c r="I2465" s="38"/>
      <c r="J2465" s="20"/>
      <c r="K2465" s="33"/>
      <c r="N2465" s="89"/>
      <c r="O2465" s="125" t="e">
        <f>ROUND(
 ((IF(OR(R2465="",R2465&lt;=0),20,R2465)/20)
  *(L2465/15))
 /(IFERROR(IF(H2465&gt;0,H2465,15),15)/15)
 *100,0)</f>
        <v>#REF!</v>
      </c>
      <c r="P2465" s="125" t="e">
        <f>ROUND(((R2465/20)*(L2465/15)*(S2465/15)*(1+W2465/200))/(H2465/15)*100,0)</f>
        <v>#REF!</v>
      </c>
      <c r="Q2465" s="147" t="e">
        <f>T20D35746[[#This Row],[スコア⑤]]/T20D35746[[#This Row],[スコア③]]</f>
        <v>#REF!</v>
      </c>
      <c r="R2465" s="76" t="e">
        <f>#REF!+#REF!</f>
        <v>#REF!</v>
      </c>
      <c r="W2465" s="109" t="e">
        <f>(T20D35746[[#This Row],[現金及び預金（億）]]-T20D35746[[#This Row],[負債（億）]])/T20D35746[[#This Row],[総資産]]*100</f>
        <v>#DIV/0!</v>
      </c>
    </row>
    <row r="2466" spans="3:23" x14ac:dyDescent="0.25">
      <c r="C2466" s="71" t="str">
        <f>IFERROR(_xll.RssMarket($A2466,"市場部名称"),"")</f>
        <v/>
      </c>
      <c r="D2466" s="55"/>
      <c r="E2466" s="55" t="str">
        <f>IFERROR(_xll.RssMarket($A2466,"前日比"),"")</f>
        <v/>
      </c>
      <c r="F2466" s="75" t="str">
        <f>IFERROR(_xll.RssMarket($A2466,"時価総額"),"")</f>
        <v/>
      </c>
      <c r="G2466" s="75" t="e">
        <f>T20D35746[[#This Row],[時価総額]]/T20D35746[[#This Row],[現在値]]</f>
        <v>#VALUE!</v>
      </c>
      <c r="H2466" s="20"/>
      <c r="I2466" s="38"/>
      <c r="J2466" s="20"/>
      <c r="K2466" s="33"/>
      <c r="N2466" s="89"/>
      <c r="O2466" s="125" t="e">
        <f>ROUND(
 ((IF(OR(R2466="",R2466&lt;=0),20,R2466)/20)
  *(L2466/15))
 /(IFERROR(IF(H2466&gt;0,H2466,15),15)/15)
 *100,0)</f>
        <v>#REF!</v>
      </c>
      <c r="P2466" s="125" t="e">
        <f>ROUND(((R2466/20)*(L2466/15)*(S2466/15)*(1+W2466/200))/(H2466/15)*100,0)</f>
        <v>#REF!</v>
      </c>
      <c r="Q2466" s="147" t="e">
        <f>T20D35746[[#This Row],[スコア⑤]]/T20D35746[[#This Row],[スコア③]]</f>
        <v>#REF!</v>
      </c>
      <c r="R2466" s="76" t="e">
        <f>#REF!+#REF!</f>
        <v>#REF!</v>
      </c>
      <c r="W2466" s="109" t="e">
        <f>(T20D35746[[#This Row],[現金及び預金（億）]]-T20D35746[[#This Row],[負債（億）]])/T20D35746[[#This Row],[総資産]]*100</f>
        <v>#DIV/0!</v>
      </c>
    </row>
    <row r="2467" spans="3:23" x14ac:dyDescent="0.25">
      <c r="C2467" s="71" t="str">
        <f>IFERROR(_xll.RssMarket($A2467,"市場部名称"),"")</f>
        <v/>
      </c>
      <c r="D2467" s="55"/>
      <c r="E2467" s="55" t="str">
        <f>IFERROR(_xll.RssMarket($A2467,"前日比"),"")</f>
        <v/>
      </c>
      <c r="F2467" s="75" t="str">
        <f>IFERROR(_xll.RssMarket($A2467,"時価総額"),"")</f>
        <v/>
      </c>
      <c r="G2467" s="75" t="e">
        <f>T20D35746[[#This Row],[時価総額]]/T20D35746[[#This Row],[現在値]]</f>
        <v>#VALUE!</v>
      </c>
      <c r="H2467" s="20"/>
      <c r="I2467" s="38"/>
      <c r="J2467" s="20"/>
      <c r="K2467" s="33"/>
      <c r="N2467" s="89"/>
      <c r="O2467" s="125" t="e">
        <f>ROUND(
 ((IF(OR(R2467="",R2467&lt;=0),20,R2467)/20)
  *(L2467/15))
 /(IFERROR(IF(H2467&gt;0,H2467,15),15)/15)
 *100,0)</f>
        <v>#REF!</v>
      </c>
      <c r="P2467" s="125" t="e">
        <f>ROUND(((R2467/20)*(L2467/15)*(S2467/15)*(1+W2467/200))/(H2467/15)*100,0)</f>
        <v>#REF!</v>
      </c>
      <c r="Q2467" s="147" t="e">
        <f>T20D35746[[#This Row],[スコア⑤]]/T20D35746[[#This Row],[スコア③]]</f>
        <v>#REF!</v>
      </c>
      <c r="R2467" s="76" t="e">
        <f>#REF!+#REF!</f>
        <v>#REF!</v>
      </c>
      <c r="W2467" s="109" t="e">
        <f>(T20D35746[[#This Row],[現金及び預金（億）]]-T20D35746[[#This Row],[負債（億）]])/T20D35746[[#This Row],[総資産]]*100</f>
        <v>#DIV/0!</v>
      </c>
    </row>
    <row r="2468" spans="3:23" x14ac:dyDescent="0.25">
      <c r="C2468" s="71" t="str">
        <f>IFERROR(_xll.RssMarket($A2468,"市場部名称"),"")</f>
        <v/>
      </c>
      <c r="D2468" s="55"/>
      <c r="E2468" s="55" t="str">
        <f>IFERROR(_xll.RssMarket($A2468,"前日比"),"")</f>
        <v/>
      </c>
      <c r="F2468" s="75" t="str">
        <f>IFERROR(_xll.RssMarket($A2468,"時価総額"),"")</f>
        <v/>
      </c>
      <c r="G2468" s="75" t="e">
        <f>T20D35746[[#This Row],[時価総額]]/T20D35746[[#This Row],[現在値]]</f>
        <v>#VALUE!</v>
      </c>
      <c r="H2468" s="20"/>
      <c r="I2468" s="38"/>
      <c r="J2468" s="20"/>
      <c r="K2468" s="33"/>
      <c r="N2468" s="89"/>
      <c r="O2468" s="125" t="e">
        <f>ROUND(
 ((IF(OR(R2468="",R2468&lt;=0),20,R2468)/20)
  *(L2468/15))
 /(IFERROR(IF(H2468&gt;0,H2468,15),15)/15)
 *100,0)</f>
        <v>#REF!</v>
      </c>
      <c r="P2468" s="125" t="e">
        <f>ROUND(((R2468/20)*(L2468/15)*(S2468/15)*(1+W2468/200))/(H2468/15)*100,0)</f>
        <v>#REF!</v>
      </c>
      <c r="Q2468" s="147" t="e">
        <f>T20D35746[[#This Row],[スコア⑤]]/T20D35746[[#This Row],[スコア③]]</f>
        <v>#REF!</v>
      </c>
      <c r="R2468" s="76" t="e">
        <f>#REF!+#REF!</f>
        <v>#REF!</v>
      </c>
      <c r="W2468" s="109" t="e">
        <f>(T20D35746[[#This Row],[現金及び預金（億）]]-T20D35746[[#This Row],[負債（億）]])/T20D35746[[#This Row],[総資産]]*100</f>
        <v>#DIV/0!</v>
      </c>
    </row>
    <row r="2469" spans="3:23" x14ac:dyDescent="0.25">
      <c r="C2469" s="71" t="str">
        <f>IFERROR(_xll.RssMarket($A2469,"市場部名称"),"")</f>
        <v/>
      </c>
      <c r="D2469" s="55"/>
      <c r="E2469" s="55" t="str">
        <f>IFERROR(_xll.RssMarket($A2469,"前日比"),"")</f>
        <v/>
      </c>
      <c r="F2469" s="75" t="str">
        <f>IFERROR(_xll.RssMarket($A2469,"時価総額"),"")</f>
        <v/>
      </c>
      <c r="G2469" s="75" t="e">
        <f>T20D35746[[#This Row],[時価総額]]/T20D35746[[#This Row],[現在値]]</f>
        <v>#VALUE!</v>
      </c>
      <c r="H2469" s="20"/>
      <c r="I2469" s="38"/>
      <c r="J2469" s="20"/>
      <c r="K2469" s="33"/>
      <c r="N2469" s="89"/>
      <c r="O2469" s="125" t="e">
        <f>ROUND(
 ((IF(OR(R2469="",R2469&lt;=0),20,R2469)/20)
  *(L2469/15))
 /(IFERROR(IF(H2469&gt;0,H2469,15),15)/15)
 *100,0)</f>
        <v>#REF!</v>
      </c>
      <c r="P2469" s="125" t="e">
        <f>ROUND(((R2469/20)*(L2469/15)*(S2469/15)*(1+W2469/200))/(H2469/15)*100,0)</f>
        <v>#REF!</v>
      </c>
      <c r="Q2469" s="147" t="e">
        <f>T20D35746[[#This Row],[スコア⑤]]/T20D35746[[#This Row],[スコア③]]</f>
        <v>#REF!</v>
      </c>
      <c r="R2469" s="76" t="e">
        <f>#REF!+#REF!</f>
        <v>#REF!</v>
      </c>
      <c r="W2469" s="109" t="e">
        <f>(T20D35746[[#This Row],[現金及び預金（億）]]-T20D35746[[#This Row],[負債（億）]])/T20D35746[[#This Row],[総資産]]*100</f>
        <v>#DIV/0!</v>
      </c>
    </row>
    <row r="2470" spans="3:23" x14ac:dyDescent="0.25">
      <c r="C2470" s="71" t="str">
        <f>IFERROR(_xll.RssMarket($A2470,"市場部名称"),"")</f>
        <v/>
      </c>
      <c r="D2470" s="55"/>
      <c r="E2470" s="55" t="str">
        <f>IFERROR(_xll.RssMarket($A2470,"前日比"),"")</f>
        <v/>
      </c>
      <c r="F2470" s="75" t="str">
        <f>IFERROR(_xll.RssMarket($A2470,"時価総額"),"")</f>
        <v/>
      </c>
      <c r="G2470" s="75" t="e">
        <f>T20D35746[[#This Row],[時価総額]]/T20D35746[[#This Row],[現在値]]</f>
        <v>#VALUE!</v>
      </c>
      <c r="H2470" s="20"/>
      <c r="I2470" s="38"/>
      <c r="J2470" s="20"/>
      <c r="K2470" s="33"/>
      <c r="N2470" s="89"/>
      <c r="O2470" s="125" t="e">
        <f>ROUND(
 ((IF(OR(R2470="",R2470&lt;=0),20,R2470)/20)
  *(L2470/15))
 /(IFERROR(IF(H2470&gt;0,H2470,15),15)/15)
 *100,0)</f>
        <v>#REF!</v>
      </c>
      <c r="P2470" s="125" t="e">
        <f>ROUND(((R2470/20)*(L2470/15)*(S2470/15)*(1+W2470/200))/(H2470/15)*100,0)</f>
        <v>#REF!</v>
      </c>
      <c r="Q2470" s="147" t="e">
        <f>T20D35746[[#This Row],[スコア⑤]]/T20D35746[[#This Row],[スコア③]]</f>
        <v>#REF!</v>
      </c>
      <c r="R2470" s="76" t="e">
        <f>#REF!+#REF!</f>
        <v>#REF!</v>
      </c>
      <c r="W2470" s="109" t="e">
        <f>(T20D35746[[#This Row],[現金及び預金（億）]]-T20D35746[[#This Row],[負債（億）]])/T20D35746[[#This Row],[総資産]]*100</f>
        <v>#DIV/0!</v>
      </c>
    </row>
    <row r="2471" spans="3:23" x14ac:dyDescent="0.25">
      <c r="C2471" s="71" t="str">
        <f>IFERROR(_xll.RssMarket($A2471,"市場部名称"),"")</f>
        <v/>
      </c>
      <c r="D2471" s="55"/>
      <c r="E2471" s="55" t="str">
        <f>IFERROR(_xll.RssMarket($A2471,"前日比"),"")</f>
        <v/>
      </c>
      <c r="F2471" s="75" t="str">
        <f>IFERROR(_xll.RssMarket($A2471,"時価総額"),"")</f>
        <v/>
      </c>
      <c r="G2471" s="75" t="e">
        <f>T20D35746[[#This Row],[時価総額]]/T20D35746[[#This Row],[現在値]]</f>
        <v>#VALUE!</v>
      </c>
      <c r="H2471" s="20"/>
      <c r="I2471" s="38"/>
      <c r="J2471" s="20"/>
      <c r="K2471" s="33"/>
      <c r="N2471" s="89"/>
      <c r="O2471" s="125" t="e">
        <f>ROUND(
 ((IF(OR(R2471="",R2471&lt;=0),20,R2471)/20)
  *(L2471/15))
 /(IFERROR(IF(H2471&gt;0,H2471,15),15)/15)
 *100,0)</f>
        <v>#REF!</v>
      </c>
      <c r="P2471" s="125" t="e">
        <f>ROUND(((R2471/20)*(L2471/15)*(S2471/15)*(1+W2471/200))/(H2471/15)*100,0)</f>
        <v>#REF!</v>
      </c>
      <c r="Q2471" s="147" t="e">
        <f>T20D35746[[#This Row],[スコア⑤]]/T20D35746[[#This Row],[スコア③]]</f>
        <v>#REF!</v>
      </c>
      <c r="R2471" s="76" t="e">
        <f>#REF!+#REF!</f>
        <v>#REF!</v>
      </c>
      <c r="W2471" s="109" t="e">
        <f>(T20D35746[[#This Row],[現金及び預金（億）]]-T20D35746[[#This Row],[負債（億）]])/T20D35746[[#This Row],[総資産]]*100</f>
        <v>#DIV/0!</v>
      </c>
    </row>
    <row r="2472" spans="3:23" x14ac:dyDescent="0.25">
      <c r="C2472" s="71" t="str">
        <f>IFERROR(_xll.RssMarket($A2472,"市場部名称"),"")</f>
        <v/>
      </c>
      <c r="D2472" s="55"/>
      <c r="E2472" s="55" t="str">
        <f>IFERROR(_xll.RssMarket($A2472,"前日比"),"")</f>
        <v/>
      </c>
      <c r="F2472" s="75" t="str">
        <f>IFERROR(_xll.RssMarket($A2472,"時価総額"),"")</f>
        <v/>
      </c>
      <c r="G2472" s="75" t="e">
        <f>T20D35746[[#This Row],[時価総額]]/T20D35746[[#This Row],[現在値]]</f>
        <v>#VALUE!</v>
      </c>
      <c r="H2472" s="20"/>
      <c r="I2472" s="38"/>
      <c r="J2472" s="20"/>
      <c r="K2472" s="33"/>
      <c r="N2472" s="89"/>
      <c r="O2472" s="125" t="e">
        <f>ROUND(
 ((IF(OR(R2472="",R2472&lt;=0),20,R2472)/20)
  *(L2472/15))
 /(IFERROR(IF(H2472&gt;0,H2472,15),15)/15)
 *100,0)</f>
        <v>#REF!</v>
      </c>
      <c r="P2472" s="125" t="e">
        <f>ROUND(((R2472/20)*(L2472/15)*(S2472/15)*(1+W2472/200))/(H2472/15)*100,0)</f>
        <v>#REF!</v>
      </c>
      <c r="Q2472" s="147" t="e">
        <f>T20D35746[[#This Row],[スコア⑤]]/T20D35746[[#This Row],[スコア③]]</f>
        <v>#REF!</v>
      </c>
      <c r="R2472" s="76" t="e">
        <f>#REF!+#REF!</f>
        <v>#REF!</v>
      </c>
      <c r="W2472" s="109" t="e">
        <f>(T20D35746[[#This Row],[現金及び預金（億）]]-T20D35746[[#This Row],[負債（億）]])/T20D35746[[#This Row],[総資産]]*100</f>
        <v>#DIV/0!</v>
      </c>
    </row>
    <row r="2473" spans="3:23" x14ac:dyDescent="0.25">
      <c r="C2473" s="71" t="str">
        <f>IFERROR(_xll.RssMarket($A2473,"市場部名称"),"")</f>
        <v/>
      </c>
      <c r="D2473" s="55"/>
      <c r="E2473" s="55" t="str">
        <f>IFERROR(_xll.RssMarket($A2473,"前日比"),"")</f>
        <v/>
      </c>
      <c r="F2473" s="75" t="str">
        <f>IFERROR(_xll.RssMarket($A2473,"時価総額"),"")</f>
        <v/>
      </c>
      <c r="G2473" s="75" t="e">
        <f>T20D35746[[#This Row],[時価総額]]/T20D35746[[#This Row],[現在値]]</f>
        <v>#VALUE!</v>
      </c>
      <c r="H2473" s="20"/>
      <c r="I2473" s="38"/>
      <c r="J2473" s="20"/>
      <c r="K2473" s="33"/>
      <c r="N2473" s="89"/>
      <c r="O2473" s="125" t="e">
        <f>ROUND(
 ((IF(OR(R2473="",R2473&lt;=0),20,R2473)/20)
  *(L2473/15))
 /(IFERROR(IF(H2473&gt;0,H2473,15),15)/15)
 *100,0)</f>
        <v>#REF!</v>
      </c>
      <c r="P2473" s="125" t="e">
        <f>ROUND(((R2473/20)*(L2473/15)*(S2473/15)*(1+W2473/200))/(H2473/15)*100,0)</f>
        <v>#REF!</v>
      </c>
      <c r="Q2473" s="147" t="e">
        <f>T20D35746[[#This Row],[スコア⑤]]/T20D35746[[#This Row],[スコア③]]</f>
        <v>#REF!</v>
      </c>
      <c r="R2473" s="76" t="e">
        <f>#REF!+#REF!</f>
        <v>#REF!</v>
      </c>
      <c r="W2473" s="109" t="e">
        <f>(T20D35746[[#This Row],[現金及び預金（億）]]-T20D35746[[#This Row],[負債（億）]])/T20D35746[[#This Row],[総資産]]*100</f>
        <v>#DIV/0!</v>
      </c>
    </row>
    <row r="2474" spans="3:23" x14ac:dyDescent="0.25">
      <c r="C2474" s="71" t="str">
        <f>IFERROR(_xll.RssMarket($A2474,"市場部名称"),"")</f>
        <v/>
      </c>
      <c r="D2474" s="55"/>
      <c r="E2474" s="55" t="str">
        <f>IFERROR(_xll.RssMarket($A2474,"前日比"),"")</f>
        <v/>
      </c>
      <c r="F2474" s="75" t="str">
        <f>IFERROR(_xll.RssMarket($A2474,"時価総額"),"")</f>
        <v/>
      </c>
      <c r="G2474" s="75" t="e">
        <f>T20D35746[[#This Row],[時価総額]]/T20D35746[[#This Row],[現在値]]</f>
        <v>#VALUE!</v>
      </c>
      <c r="H2474" s="20"/>
      <c r="I2474" s="38"/>
      <c r="J2474" s="20"/>
      <c r="K2474" s="33"/>
      <c r="N2474" s="89"/>
      <c r="O2474" s="125" t="e">
        <f>ROUND(
 ((IF(OR(R2474="",R2474&lt;=0),20,R2474)/20)
  *(L2474/15))
 /(IFERROR(IF(H2474&gt;0,H2474,15),15)/15)
 *100,0)</f>
        <v>#REF!</v>
      </c>
      <c r="P2474" s="125" t="e">
        <f>ROUND(((R2474/20)*(L2474/15)*(S2474/15)*(1+W2474/200))/(H2474/15)*100,0)</f>
        <v>#REF!</v>
      </c>
      <c r="Q2474" s="147" t="e">
        <f>T20D35746[[#This Row],[スコア⑤]]/T20D35746[[#This Row],[スコア③]]</f>
        <v>#REF!</v>
      </c>
      <c r="R2474" s="76" t="e">
        <f>#REF!+#REF!</f>
        <v>#REF!</v>
      </c>
      <c r="W2474" s="109" t="e">
        <f>(T20D35746[[#This Row],[現金及び預金（億）]]-T20D35746[[#This Row],[負債（億）]])/T20D35746[[#This Row],[総資産]]*100</f>
        <v>#DIV/0!</v>
      </c>
    </row>
    <row r="2475" spans="3:23" x14ac:dyDescent="0.25">
      <c r="C2475" s="71" t="str">
        <f>IFERROR(_xll.RssMarket($A2475,"市場部名称"),"")</f>
        <v/>
      </c>
      <c r="D2475" s="55"/>
      <c r="E2475" s="55" t="str">
        <f>IFERROR(_xll.RssMarket($A2475,"前日比"),"")</f>
        <v/>
      </c>
      <c r="F2475" s="75" t="str">
        <f>IFERROR(_xll.RssMarket($A2475,"時価総額"),"")</f>
        <v/>
      </c>
      <c r="G2475" s="75" t="e">
        <f>T20D35746[[#This Row],[時価総額]]/T20D35746[[#This Row],[現在値]]</f>
        <v>#VALUE!</v>
      </c>
      <c r="H2475" s="20"/>
      <c r="I2475" s="38"/>
      <c r="J2475" s="20"/>
      <c r="K2475" s="33"/>
      <c r="N2475" s="89"/>
      <c r="O2475" s="125" t="e">
        <f>ROUND(
 ((IF(OR(R2475="",R2475&lt;=0),20,R2475)/20)
  *(L2475/15))
 /(IFERROR(IF(H2475&gt;0,H2475,15),15)/15)
 *100,0)</f>
        <v>#REF!</v>
      </c>
      <c r="P2475" s="125" t="e">
        <f>ROUND(((R2475/20)*(L2475/15)*(S2475/15)*(1+W2475/200))/(H2475/15)*100,0)</f>
        <v>#REF!</v>
      </c>
      <c r="Q2475" s="147" t="e">
        <f>T20D35746[[#This Row],[スコア⑤]]/T20D35746[[#This Row],[スコア③]]</f>
        <v>#REF!</v>
      </c>
      <c r="R2475" s="76" t="e">
        <f>#REF!+#REF!</f>
        <v>#REF!</v>
      </c>
      <c r="W2475" s="109" t="e">
        <f>(T20D35746[[#This Row],[現金及び預金（億）]]-T20D35746[[#This Row],[負債（億）]])/T20D35746[[#This Row],[総資産]]*100</f>
        <v>#DIV/0!</v>
      </c>
    </row>
    <row r="2476" spans="3:23" x14ac:dyDescent="0.25">
      <c r="C2476" s="71" t="str">
        <f>IFERROR(_xll.RssMarket($A2476,"市場部名称"),"")</f>
        <v/>
      </c>
      <c r="D2476" s="55"/>
      <c r="E2476" s="55" t="str">
        <f>IFERROR(_xll.RssMarket($A2476,"前日比"),"")</f>
        <v/>
      </c>
      <c r="F2476" s="75" t="str">
        <f>IFERROR(_xll.RssMarket($A2476,"時価総額"),"")</f>
        <v/>
      </c>
      <c r="G2476" s="75" t="e">
        <f>T20D35746[[#This Row],[時価総額]]/T20D35746[[#This Row],[現在値]]</f>
        <v>#VALUE!</v>
      </c>
      <c r="H2476" s="20"/>
      <c r="I2476" s="38"/>
      <c r="J2476" s="20"/>
      <c r="K2476" s="33"/>
      <c r="N2476" s="89"/>
      <c r="O2476" s="125" t="e">
        <f>ROUND(
 ((IF(OR(R2476="",R2476&lt;=0),20,R2476)/20)
  *(L2476/15))
 /(IFERROR(IF(H2476&gt;0,H2476,15),15)/15)
 *100,0)</f>
        <v>#REF!</v>
      </c>
      <c r="P2476" s="125" t="e">
        <f>ROUND(((R2476/20)*(L2476/15)*(S2476/15)*(1+W2476/200))/(H2476/15)*100,0)</f>
        <v>#REF!</v>
      </c>
      <c r="Q2476" s="147" t="e">
        <f>T20D35746[[#This Row],[スコア⑤]]/T20D35746[[#This Row],[スコア③]]</f>
        <v>#REF!</v>
      </c>
      <c r="R2476" s="76" t="e">
        <f>#REF!+#REF!</f>
        <v>#REF!</v>
      </c>
      <c r="W2476" s="109" t="e">
        <f>(T20D35746[[#This Row],[現金及び預金（億）]]-T20D35746[[#This Row],[負債（億）]])/T20D35746[[#This Row],[総資産]]*100</f>
        <v>#DIV/0!</v>
      </c>
    </row>
    <row r="2477" spans="3:23" x14ac:dyDescent="0.25">
      <c r="C2477" s="71" t="str">
        <f>IFERROR(_xll.RssMarket($A2477,"市場部名称"),"")</f>
        <v/>
      </c>
      <c r="D2477" s="55"/>
      <c r="E2477" s="55" t="str">
        <f>IFERROR(_xll.RssMarket($A2477,"前日比"),"")</f>
        <v/>
      </c>
      <c r="F2477" s="75" t="str">
        <f>IFERROR(_xll.RssMarket($A2477,"時価総額"),"")</f>
        <v/>
      </c>
      <c r="G2477" s="75" t="e">
        <f>T20D35746[[#This Row],[時価総額]]/T20D35746[[#This Row],[現在値]]</f>
        <v>#VALUE!</v>
      </c>
      <c r="H2477" s="20"/>
      <c r="I2477" s="38"/>
      <c r="J2477" s="20"/>
      <c r="K2477" s="33"/>
      <c r="N2477" s="89"/>
      <c r="O2477" s="125" t="e">
        <f>ROUND(
 ((IF(OR(R2477="",R2477&lt;=0),20,R2477)/20)
  *(L2477/15))
 /(IFERROR(IF(H2477&gt;0,H2477,15),15)/15)
 *100,0)</f>
        <v>#REF!</v>
      </c>
      <c r="P2477" s="125" t="e">
        <f>ROUND(((R2477/20)*(L2477/15)*(S2477/15)*(1+W2477/200))/(H2477/15)*100,0)</f>
        <v>#REF!</v>
      </c>
      <c r="Q2477" s="147" t="e">
        <f>T20D35746[[#This Row],[スコア⑤]]/T20D35746[[#This Row],[スコア③]]</f>
        <v>#REF!</v>
      </c>
      <c r="R2477" s="76" t="e">
        <f>#REF!+#REF!</f>
        <v>#REF!</v>
      </c>
      <c r="W2477" s="109" t="e">
        <f>(T20D35746[[#This Row],[現金及び預金（億）]]-T20D35746[[#This Row],[負債（億）]])/T20D35746[[#This Row],[総資産]]*100</f>
        <v>#DIV/0!</v>
      </c>
    </row>
    <row r="2478" spans="3:23" x14ac:dyDescent="0.25">
      <c r="C2478" s="71" t="str">
        <f>IFERROR(_xll.RssMarket($A2478,"市場部名称"),"")</f>
        <v/>
      </c>
      <c r="D2478" s="55"/>
      <c r="E2478" s="55" t="str">
        <f>IFERROR(_xll.RssMarket($A2478,"前日比"),"")</f>
        <v/>
      </c>
      <c r="F2478" s="75" t="str">
        <f>IFERROR(_xll.RssMarket($A2478,"時価総額"),"")</f>
        <v/>
      </c>
      <c r="G2478" s="75" t="e">
        <f>T20D35746[[#This Row],[時価総額]]/T20D35746[[#This Row],[現在値]]</f>
        <v>#VALUE!</v>
      </c>
      <c r="H2478" s="20"/>
      <c r="I2478" s="38"/>
      <c r="J2478" s="20"/>
      <c r="K2478" s="33"/>
      <c r="N2478" s="89"/>
      <c r="O2478" s="125" t="e">
        <f>ROUND(
 ((IF(OR(R2478="",R2478&lt;=0),20,R2478)/20)
  *(L2478/15))
 /(IFERROR(IF(H2478&gt;0,H2478,15),15)/15)
 *100,0)</f>
        <v>#REF!</v>
      </c>
      <c r="P2478" s="125" t="e">
        <f>ROUND(((R2478/20)*(L2478/15)*(S2478/15)*(1+W2478/200))/(H2478/15)*100,0)</f>
        <v>#REF!</v>
      </c>
      <c r="Q2478" s="147" t="e">
        <f>T20D35746[[#This Row],[スコア⑤]]/T20D35746[[#This Row],[スコア③]]</f>
        <v>#REF!</v>
      </c>
      <c r="R2478" s="76" t="e">
        <f>#REF!+#REF!</f>
        <v>#REF!</v>
      </c>
      <c r="W2478" s="109" t="e">
        <f>(T20D35746[[#This Row],[現金及び預金（億）]]-T20D35746[[#This Row],[負債（億）]])/T20D35746[[#This Row],[総資産]]*100</f>
        <v>#DIV/0!</v>
      </c>
    </row>
    <row r="2479" spans="3:23" x14ac:dyDescent="0.25">
      <c r="C2479" s="71" t="str">
        <f>IFERROR(_xll.RssMarket($A2479,"市場部名称"),"")</f>
        <v/>
      </c>
      <c r="D2479" s="55"/>
      <c r="E2479" s="55" t="str">
        <f>IFERROR(_xll.RssMarket($A2479,"前日比"),"")</f>
        <v/>
      </c>
      <c r="F2479" s="75" t="str">
        <f>IFERROR(_xll.RssMarket($A2479,"時価総額"),"")</f>
        <v/>
      </c>
      <c r="G2479" s="75" t="e">
        <f>T20D35746[[#This Row],[時価総額]]/T20D35746[[#This Row],[現在値]]</f>
        <v>#VALUE!</v>
      </c>
      <c r="H2479" s="20"/>
      <c r="I2479" s="38"/>
      <c r="J2479" s="20"/>
      <c r="K2479" s="33"/>
      <c r="N2479" s="89"/>
      <c r="O2479" s="125" t="e">
        <f>ROUND(
 ((IF(OR(R2479="",R2479&lt;=0),20,R2479)/20)
  *(L2479/15))
 /(IFERROR(IF(H2479&gt;0,H2479,15),15)/15)
 *100,0)</f>
        <v>#REF!</v>
      </c>
      <c r="P2479" s="125" t="e">
        <f>ROUND(((R2479/20)*(L2479/15)*(S2479/15)*(1+W2479/200))/(H2479/15)*100,0)</f>
        <v>#REF!</v>
      </c>
      <c r="Q2479" s="147" t="e">
        <f>T20D35746[[#This Row],[スコア⑤]]/T20D35746[[#This Row],[スコア③]]</f>
        <v>#REF!</v>
      </c>
      <c r="R2479" s="76" t="e">
        <f>#REF!+#REF!</f>
        <v>#REF!</v>
      </c>
      <c r="W2479" s="109" t="e">
        <f>(T20D35746[[#This Row],[現金及び預金（億）]]-T20D35746[[#This Row],[負債（億）]])/T20D35746[[#This Row],[総資産]]*100</f>
        <v>#DIV/0!</v>
      </c>
    </row>
    <row r="2480" spans="3:23" x14ac:dyDescent="0.25">
      <c r="C2480" s="71" t="str">
        <f>IFERROR(_xll.RssMarket($A2480,"市場部名称"),"")</f>
        <v/>
      </c>
      <c r="D2480" s="55"/>
      <c r="E2480" s="55" t="str">
        <f>IFERROR(_xll.RssMarket($A2480,"前日比"),"")</f>
        <v/>
      </c>
      <c r="F2480" s="75" t="str">
        <f>IFERROR(_xll.RssMarket($A2480,"時価総額"),"")</f>
        <v/>
      </c>
      <c r="G2480" s="75" t="e">
        <f>T20D35746[[#This Row],[時価総額]]/T20D35746[[#This Row],[現在値]]</f>
        <v>#VALUE!</v>
      </c>
      <c r="H2480" s="20"/>
      <c r="I2480" s="38"/>
      <c r="J2480" s="20"/>
      <c r="K2480" s="33"/>
      <c r="N2480" s="89"/>
      <c r="O2480" s="125" t="e">
        <f>ROUND(
 ((IF(OR(R2480="",R2480&lt;=0),20,R2480)/20)
  *(L2480/15))
 /(IFERROR(IF(H2480&gt;0,H2480,15),15)/15)
 *100,0)</f>
        <v>#REF!</v>
      </c>
      <c r="P2480" s="125" t="e">
        <f>ROUND(((R2480/20)*(L2480/15)*(S2480/15)*(1+W2480/200))/(H2480/15)*100,0)</f>
        <v>#REF!</v>
      </c>
      <c r="Q2480" s="147" t="e">
        <f>T20D35746[[#This Row],[スコア⑤]]/T20D35746[[#This Row],[スコア③]]</f>
        <v>#REF!</v>
      </c>
      <c r="R2480" s="76" t="e">
        <f>#REF!+#REF!</f>
        <v>#REF!</v>
      </c>
      <c r="W2480" s="109" t="e">
        <f>(T20D35746[[#This Row],[現金及び預金（億）]]-T20D35746[[#This Row],[負債（億）]])/T20D35746[[#This Row],[総資産]]*100</f>
        <v>#DIV/0!</v>
      </c>
    </row>
    <row r="2481" spans="3:23" x14ac:dyDescent="0.25">
      <c r="C2481" s="71" t="str">
        <f>IFERROR(_xll.RssMarket($A2481,"市場部名称"),"")</f>
        <v/>
      </c>
      <c r="D2481" s="55"/>
      <c r="E2481" s="55" t="str">
        <f>IFERROR(_xll.RssMarket($A2481,"前日比"),"")</f>
        <v/>
      </c>
      <c r="F2481" s="75" t="str">
        <f>IFERROR(_xll.RssMarket($A2481,"時価総額"),"")</f>
        <v/>
      </c>
      <c r="G2481" s="75" t="e">
        <f>T20D35746[[#This Row],[時価総額]]/T20D35746[[#This Row],[現在値]]</f>
        <v>#VALUE!</v>
      </c>
      <c r="H2481" s="20"/>
      <c r="I2481" s="38"/>
      <c r="J2481" s="20"/>
      <c r="K2481" s="33"/>
      <c r="N2481" s="89"/>
      <c r="O2481" s="125" t="e">
        <f>ROUND(
 ((IF(OR(R2481="",R2481&lt;=0),20,R2481)/20)
  *(L2481/15))
 /(IFERROR(IF(H2481&gt;0,H2481,15),15)/15)
 *100,0)</f>
        <v>#REF!</v>
      </c>
      <c r="P2481" s="125" t="e">
        <f>ROUND(((R2481/20)*(L2481/15)*(S2481/15)*(1+W2481/200))/(H2481/15)*100,0)</f>
        <v>#REF!</v>
      </c>
      <c r="Q2481" s="147" t="e">
        <f>T20D35746[[#This Row],[スコア⑤]]/T20D35746[[#This Row],[スコア③]]</f>
        <v>#REF!</v>
      </c>
      <c r="R2481" s="76" t="e">
        <f>#REF!+#REF!</f>
        <v>#REF!</v>
      </c>
      <c r="W2481" s="109" t="e">
        <f>(T20D35746[[#This Row],[現金及び預金（億）]]-T20D35746[[#This Row],[負債（億）]])/T20D35746[[#This Row],[総資産]]*100</f>
        <v>#DIV/0!</v>
      </c>
    </row>
    <row r="2482" spans="3:23" x14ac:dyDescent="0.25">
      <c r="C2482" s="71" t="str">
        <f>IFERROR(_xll.RssMarket($A2482,"市場部名称"),"")</f>
        <v/>
      </c>
      <c r="D2482" s="55"/>
      <c r="E2482" s="55" t="str">
        <f>IFERROR(_xll.RssMarket($A2482,"前日比"),"")</f>
        <v/>
      </c>
      <c r="F2482" s="75" t="str">
        <f>IFERROR(_xll.RssMarket($A2482,"時価総額"),"")</f>
        <v/>
      </c>
      <c r="G2482" s="75" t="e">
        <f>T20D35746[[#This Row],[時価総額]]/T20D35746[[#This Row],[現在値]]</f>
        <v>#VALUE!</v>
      </c>
      <c r="H2482" s="20"/>
      <c r="I2482" s="38"/>
      <c r="J2482" s="20"/>
      <c r="K2482" s="33"/>
      <c r="N2482" s="89"/>
      <c r="O2482" s="125" t="e">
        <f>ROUND(
 ((IF(OR(R2482="",R2482&lt;=0),20,R2482)/20)
  *(L2482/15))
 /(IFERROR(IF(H2482&gt;0,H2482,15),15)/15)
 *100,0)</f>
        <v>#REF!</v>
      </c>
      <c r="P2482" s="125" t="e">
        <f>ROUND(((R2482/20)*(L2482/15)*(S2482/15)*(1+W2482/200))/(H2482/15)*100,0)</f>
        <v>#REF!</v>
      </c>
      <c r="Q2482" s="147" t="e">
        <f>T20D35746[[#This Row],[スコア⑤]]/T20D35746[[#This Row],[スコア③]]</f>
        <v>#REF!</v>
      </c>
      <c r="R2482" s="76" t="e">
        <f>#REF!+#REF!</f>
        <v>#REF!</v>
      </c>
      <c r="W2482" s="109" t="e">
        <f>(T20D35746[[#This Row],[現金及び預金（億）]]-T20D35746[[#This Row],[負債（億）]])/T20D35746[[#This Row],[総資産]]*100</f>
        <v>#DIV/0!</v>
      </c>
    </row>
    <row r="2483" spans="3:23" x14ac:dyDescent="0.25">
      <c r="C2483" s="71" t="str">
        <f>IFERROR(_xll.RssMarket($A2483,"市場部名称"),"")</f>
        <v/>
      </c>
      <c r="D2483" s="55"/>
      <c r="E2483" s="55" t="str">
        <f>IFERROR(_xll.RssMarket($A2483,"前日比"),"")</f>
        <v/>
      </c>
      <c r="F2483" s="75" t="str">
        <f>IFERROR(_xll.RssMarket($A2483,"時価総額"),"")</f>
        <v/>
      </c>
      <c r="G2483" s="75" t="e">
        <f>T20D35746[[#This Row],[時価総額]]/T20D35746[[#This Row],[現在値]]</f>
        <v>#VALUE!</v>
      </c>
      <c r="H2483" s="20"/>
      <c r="I2483" s="38"/>
      <c r="J2483" s="20"/>
      <c r="K2483" s="33"/>
      <c r="N2483" s="89"/>
      <c r="O2483" s="125" t="e">
        <f>ROUND(
 ((IF(OR(R2483="",R2483&lt;=0),20,R2483)/20)
  *(L2483/15))
 /(IFERROR(IF(H2483&gt;0,H2483,15),15)/15)
 *100,0)</f>
        <v>#REF!</v>
      </c>
      <c r="P2483" s="125" t="e">
        <f>ROUND(((R2483/20)*(L2483/15)*(S2483/15)*(1+W2483/200))/(H2483/15)*100,0)</f>
        <v>#REF!</v>
      </c>
      <c r="Q2483" s="147" t="e">
        <f>T20D35746[[#This Row],[スコア⑤]]/T20D35746[[#This Row],[スコア③]]</f>
        <v>#REF!</v>
      </c>
      <c r="R2483" s="76" t="e">
        <f>#REF!+#REF!</f>
        <v>#REF!</v>
      </c>
      <c r="W2483" s="109" t="e">
        <f>(T20D35746[[#This Row],[現金及び預金（億）]]-T20D35746[[#This Row],[負債（億）]])/T20D35746[[#This Row],[総資産]]*100</f>
        <v>#DIV/0!</v>
      </c>
    </row>
    <row r="2484" spans="3:23" x14ac:dyDescent="0.25">
      <c r="C2484" s="71" t="str">
        <f>IFERROR(_xll.RssMarket($A2484,"市場部名称"),"")</f>
        <v/>
      </c>
      <c r="D2484" s="55"/>
      <c r="E2484" s="55" t="str">
        <f>IFERROR(_xll.RssMarket($A2484,"前日比"),"")</f>
        <v/>
      </c>
      <c r="F2484" s="75" t="str">
        <f>IFERROR(_xll.RssMarket($A2484,"時価総額"),"")</f>
        <v/>
      </c>
      <c r="G2484" s="75" t="e">
        <f>T20D35746[[#This Row],[時価総額]]/T20D35746[[#This Row],[現在値]]</f>
        <v>#VALUE!</v>
      </c>
      <c r="H2484" s="20"/>
      <c r="I2484" s="38"/>
      <c r="J2484" s="20"/>
      <c r="K2484" s="33"/>
      <c r="N2484" s="89"/>
      <c r="O2484" s="125" t="e">
        <f>ROUND(
 ((IF(OR(R2484="",R2484&lt;=0),20,R2484)/20)
  *(L2484/15))
 /(IFERROR(IF(H2484&gt;0,H2484,15),15)/15)
 *100,0)</f>
        <v>#REF!</v>
      </c>
      <c r="P2484" s="125" t="e">
        <f>ROUND(((R2484/20)*(L2484/15)*(S2484/15)*(1+W2484/200))/(H2484/15)*100,0)</f>
        <v>#REF!</v>
      </c>
      <c r="Q2484" s="147" t="e">
        <f>T20D35746[[#This Row],[スコア⑤]]/T20D35746[[#This Row],[スコア③]]</f>
        <v>#REF!</v>
      </c>
      <c r="R2484" s="76" t="e">
        <f>#REF!+#REF!</f>
        <v>#REF!</v>
      </c>
      <c r="W2484" s="109" t="e">
        <f>(T20D35746[[#This Row],[現金及び預金（億）]]-T20D35746[[#This Row],[負債（億）]])/T20D35746[[#This Row],[総資産]]*100</f>
        <v>#DIV/0!</v>
      </c>
    </row>
    <row r="2485" spans="3:23" x14ac:dyDescent="0.25">
      <c r="C2485" s="71" t="str">
        <f>IFERROR(_xll.RssMarket($A2485,"市場部名称"),"")</f>
        <v/>
      </c>
      <c r="D2485" s="55"/>
      <c r="E2485" s="55" t="str">
        <f>IFERROR(_xll.RssMarket($A2485,"前日比"),"")</f>
        <v/>
      </c>
      <c r="F2485" s="75" t="str">
        <f>IFERROR(_xll.RssMarket($A2485,"時価総額"),"")</f>
        <v/>
      </c>
      <c r="G2485" s="75" t="e">
        <f>T20D35746[[#This Row],[時価総額]]/T20D35746[[#This Row],[現在値]]</f>
        <v>#VALUE!</v>
      </c>
      <c r="H2485" s="20"/>
      <c r="I2485" s="38"/>
      <c r="J2485" s="20"/>
      <c r="K2485" s="33"/>
      <c r="N2485" s="89"/>
      <c r="O2485" s="125" t="e">
        <f>ROUND(
 ((IF(OR(R2485="",R2485&lt;=0),20,R2485)/20)
  *(L2485/15))
 /(IFERROR(IF(H2485&gt;0,H2485,15),15)/15)
 *100,0)</f>
        <v>#REF!</v>
      </c>
      <c r="P2485" s="125" t="e">
        <f>ROUND(((R2485/20)*(L2485/15)*(S2485/15)*(1+W2485/200))/(H2485/15)*100,0)</f>
        <v>#REF!</v>
      </c>
      <c r="Q2485" s="147" t="e">
        <f>T20D35746[[#This Row],[スコア⑤]]/T20D35746[[#This Row],[スコア③]]</f>
        <v>#REF!</v>
      </c>
      <c r="R2485" s="76" t="e">
        <f>#REF!+#REF!</f>
        <v>#REF!</v>
      </c>
      <c r="W2485" s="109" t="e">
        <f>(T20D35746[[#This Row],[現金及び預金（億）]]-T20D35746[[#This Row],[負債（億）]])/T20D35746[[#This Row],[総資産]]*100</f>
        <v>#DIV/0!</v>
      </c>
    </row>
    <row r="2486" spans="3:23" x14ac:dyDescent="0.25">
      <c r="C2486" s="71" t="str">
        <f>IFERROR(_xll.RssMarket($A2486,"市場部名称"),"")</f>
        <v/>
      </c>
      <c r="D2486" s="55"/>
      <c r="E2486" s="55" t="str">
        <f>IFERROR(_xll.RssMarket($A2486,"前日比"),"")</f>
        <v/>
      </c>
      <c r="F2486" s="75" t="str">
        <f>IFERROR(_xll.RssMarket($A2486,"時価総額"),"")</f>
        <v/>
      </c>
      <c r="G2486" s="75" t="e">
        <f>T20D35746[[#This Row],[時価総額]]/T20D35746[[#This Row],[現在値]]</f>
        <v>#VALUE!</v>
      </c>
      <c r="H2486" s="20"/>
      <c r="I2486" s="38"/>
      <c r="J2486" s="20"/>
      <c r="K2486" s="33"/>
      <c r="N2486" s="89"/>
      <c r="O2486" s="125" t="e">
        <f>ROUND(
 ((IF(OR(R2486="",R2486&lt;=0),20,R2486)/20)
  *(L2486/15))
 /(IFERROR(IF(H2486&gt;0,H2486,15),15)/15)
 *100,0)</f>
        <v>#REF!</v>
      </c>
      <c r="P2486" s="125" t="e">
        <f>ROUND(((R2486/20)*(L2486/15)*(S2486/15)*(1+W2486/200))/(H2486/15)*100,0)</f>
        <v>#REF!</v>
      </c>
      <c r="Q2486" s="147" t="e">
        <f>T20D35746[[#This Row],[スコア⑤]]/T20D35746[[#This Row],[スコア③]]</f>
        <v>#REF!</v>
      </c>
      <c r="R2486" s="76" t="e">
        <f>#REF!+#REF!</f>
        <v>#REF!</v>
      </c>
      <c r="W2486" s="109" t="e">
        <f>(T20D35746[[#This Row],[現金及び預金（億）]]-T20D35746[[#This Row],[負債（億）]])/T20D35746[[#This Row],[総資産]]*100</f>
        <v>#DIV/0!</v>
      </c>
    </row>
    <row r="2487" spans="3:23" x14ac:dyDescent="0.25">
      <c r="C2487" s="71" t="str">
        <f>IFERROR(_xll.RssMarket($A2487,"市場部名称"),"")</f>
        <v/>
      </c>
      <c r="D2487" s="55"/>
      <c r="E2487" s="55" t="str">
        <f>IFERROR(_xll.RssMarket($A2487,"前日比"),"")</f>
        <v/>
      </c>
      <c r="F2487" s="75" t="str">
        <f>IFERROR(_xll.RssMarket($A2487,"時価総額"),"")</f>
        <v/>
      </c>
      <c r="G2487" s="75" t="e">
        <f>T20D35746[[#This Row],[時価総額]]/T20D35746[[#This Row],[現在値]]</f>
        <v>#VALUE!</v>
      </c>
      <c r="H2487" s="20"/>
      <c r="I2487" s="38"/>
      <c r="J2487" s="20"/>
      <c r="K2487" s="33"/>
      <c r="N2487" s="89"/>
      <c r="O2487" s="125" t="e">
        <f>ROUND(
 ((IF(OR(R2487="",R2487&lt;=0),20,R2487)/20)
  *(L2487/15))
 /(IFERROR(IF(H2487&gt;0,H2487,15),15)/15)
 *100,0)</f>
        <v>#REF!</v>
      </c>
      <c r="P2487" s="125" t="e">
        <f>ROUND(((R2487/20)*(L2487/15)*(S2487/15)*(1+W2487/200))/(H2487/15)*100,0)</f>
        <v>#REF!</v>
      </c>
      <c r="Q2487" s="147" t="e">
        <f>T20D35746[[#This Row],[スコア⑤]]/T20D35746[[#This Row],[スコア③]]</f>
        <v>#REF!</v>
      </c>
      <c r="R2487" s="76" t="e">
        <f>#REF!+#REF!</f>
        <v>#REF!</v>
      </c>
      <c r="W2487" s="109" t="e">
        <f>(T20D35746[[#This Row],[現金及び預金（億）]]-T20D35746[[#This Row],[負債（億）]])/T20D35746[[#This Row],[総資産]]*100</f>
        <v>#DIV/0!</v>
      </c>
    </row>
    <row r="2488" spans="3:23" x14ac:dyDescent="0.25">
      <c r="C2488" s="71" t="str">
        <f>IFERROR(_xll.RssMarket($A2488,"市場部名称"),"")</f>
        <v/>
      </c>
      <c r="D2488" s="55"/>
      <c r="E2488" s="55" t="str">
        <f>IFERROR(_xll.RssMarket($A2488,"前日比"),"")</f>
        <v/>
      </c>
      <c r="F2488" s="75" t="str">
        <f>IFERROR(_xll.RssMarket($A2488,"時価総額"),"")</f>
        <v/>
      </c>
      <c r="G2488" s="75" t="e">
        <f>T20D35746[[#This Row],[時価総額]]/T20D35746[[#This Row],[現在値]]</f>
        <v>#VALUE!</v>
      </c>
      <c r="H2488" s="20"/>
      <c r="I2488" s="38"/>
      <c r="J2488" s="20"/>
      <c r="K2488" s="33"/>
      <c r="N2488" s="89"/>
      <c r="O2488" s="125" t="e">
        <f>ROUND(
 ((IF(OR(R2488="",R2488&lt;=0),20,R2488)/20)
  *(L2488/15))
 /(IFERROR(IF(H2488&gt;0,H2488,15),15)/15)
 *100,0)</f>
        <v>#REF!</v>
      </c>
      <c r="P2488" s="125" t="e">
        <f>ROUND(((R2488/20)*(L2488/15)*(S2488/15)*(1+W2488/200))/(H2488/15)*100,0)</f>
        <v>#REF!</v>
      </c>
      <c r="Q2488" s="147" t="e">
        <f>T20D35746[[#This Row],[スコア⑤]]/T20D35746[[#This Row],[スコア③]]</f>
        <v>#REF!</v>
      </c>
      <c r="R2488" s="76" t="e">
        <f>#REF!+#REF!</f>
        <v>#REF!</v>
      </c>
      <c r="W2488" s="109" t="e">
        <f>(T20D35746[[#This Row],[現金及び預金（億）]]-T20D35746[[#This Row],[負債（億）]])/T20D35746[[#This Row],[総資産]]*100</f>
        <v>#DIV/0!</v>
      </c>
    </row>
    <row r="2489" spans="3:23" x14ac:dyDescent="0.25">
      <c r="C2489" s="71" t="str">
        <f>IFERROR(_xll.RssMarket($A2489,"市場部名称"),"")</f>
        <v/>
      </c>
      <c r="D2489" s="55"/>
      <c r="E2489" s="55" t="str">
        <f>IFERROR(_xll.RssMarket($A2489,"前日比"),"")</f>
        <v/>
      </c>
      <c r="F2489" s="75" t="str">
        <f>IFERROR(_xll.RssMarket($A2489,"時価総額"),"")</f>
        <v/>
      </c>
      <c r="G2489" s="75" t="e">
        <f>T20D35746[[#This Row],[時価総額]]/T20D35746[[#This Row],[現在値]]</f>
        <v>#VALUE!</v>
      </c>
      <c r="H2489" s="20"/>
      <c r="I2489" s="38"/>
      <c r="J2489" s="20"/>
      <c r="K2489" s="33"/>
      <c r="N2489" s="89"/>
      <c r="O2489" s="125" t="e">
        <f>ROUND(
 ((IF(OR(R2489="",R2489&lt;=0),20,R2489)/20)
  *(L2489/15))
 /(IFERROR(IF(H2489&gt;0,H2489,15),15)/15)
 *100,0)</f>
        <v>#REF!</v>
      </c>
      <c r="P2489" s="125" t="e">
        <f>ROUND(((R2489/20)*(L2489/15)*(S2489/15)*(1+W2489/200))/(H2489/15)*100,0)</f>
        <v>#REF!</v>
      </c>
      <c r="Q2489" s="147" t="e">
        <f>T20D35746[[#This Row],[スコア⑤]]/T20D35746[[#This Row],[スコア③]]</f>
        <v>#REF!</v>
      </c>
      <c r="R2489" s="76" t="e">
        <f>#REF!+#REF!</f>
        <v>#REF!</v>
      </c>
      <c r="W2489" s="109" t="e">
        <f>(T20D35746[[#This Row],[現金及び預金（億）]]-T20D35746[[#This Row],[負債（億）]])/T20D35746[[#This Row],[総資産]]*100</f>
        <v>#DIV/0!</v>
      </c>
    </row>
    <row r="2490" spans="3:23" x14ac:dyDescent="0.25">
      <c r="C2490" s="71" t="str">
        <f>IFERROR(_xll.RssMarket($A2490,"市場部名称"),"")</f>
        <v/>
      </c>
      <c r="D2490" s="55"/>
      <c r="E2490" s="55" t="str">
        <f>IFERROR(_xll.RssMarket($A2490,"前日比"),"")</f>
        <v/>
      </c>
      <c r="F2490" s="75" t="str">
        <f>IFERROR(_xll.RssMarket($A2490,"時価総額"),"")</f>
        <v/>
      </c>
      <c r="G2490" s="75" t="e">
        <f>T20D35746[[#This Row],[時価総額]]/T20D35746[[#This Row],[現在値]]</f>
        <v>#VALUE!</v>
      </c>
      <c r="H2490" s="20"/>
      <c r="I2490" s="38"/>
      <c r="J2490" s="20"/>
      <c r="K2490" s="33"/>
      <c r="N2490" s="89"/>
      <c r="O2490" s="125" t="e">
        <f>ROUND(
 ((IF(OR(R2490="",R2490&lt;=0),20,R2490)/20)
  *(L2490/15))
 /(IFERROR(IF(H2490&gt;0,H2490,15),15)/15)
 *100,0)</f>
        <v>#REF!</v>
      </c>
      <c r="P2490" s="125" t="e">
        <f>ROUND(((R2490/20)*(L2490/15)*(S2490/15)*(1+W2490/200))/(H2490/15)*100,0)</f>
        <v>#REF!</v>
      </c>
      <c r="Q2490" s="147" t="e">
        <f>T20D35746[[#This Row],[スコア⑤]]/T20D35746[[#This Row],[スコア③]]</f>
        <v>#REF!</v>
      </c>
      <c r="R2490" s="76" t="e">
        <f>#REF!+#REF!</f>
        <v>#REF!</v>
      </c>
      <c r="W2490" s="109" t="e">
        <f>(T20D35746[[#This Row],[現金及び預金（億）]]-T20D35746[[#This Row],[負債（億）]])/T20D35746[[#This Row],[総資産]]*100</f>
        <v>#DIV/0!</v>
      </c>
    </row>
    <row r="2491" spans="3:23" x14ac:dyDescent="0.25">
      <c r="C2491" s="71" t="str">
        <f>IFERROR(_xll.RssMarket($A2491,"市場部名称"),"")</f>
        <v/>
      </c>
      <c r="D2491" s="55"/>
      <c r="E2491" s="55" t="str">
        <f>IFERROR(_xll.RssMarket($A2491,"前日比"),"")</f>
        <v/>
      </c>
      <c r="F2491" s="75" t="str">
        <f>IFERROR(_xll.RssMarket($A2491,"時価総額"),"")</f>
        <v/>
      </c>
      <c r="G2491" s="75" t="e">
        <f>T20D35746[[#This Row],[時価総額]]/T20D35746[[#This Row],[現在値]]</f>
        <v>#VALUE!</v>
      </c>
      <c r="H2491" s="20"/>
      <c r="I2491" s="38"/>
      <c r="J2491" s="20"/>
      <c r="K2491" s="33"/>
      <c r="N2491" s="89"/>
      <c r="O2491" s="125" t="e">
        <f>ROUND(
 ((IF(OR(R2491="",R2491&lt;=0),20,R2491)/20)
  *(L2491/15))
 /(IFERROR(IF(H2491&gt;0,H2491,15),15)/15)
 *100,0)</f>
        <v>#REF!</v>
      </c>
      <c r="P2491" s="125" t="e">
        <f>ROUND(((R2491/20)*(L2491/15)*(S2491/15)*(1+W2491/200))/(H2491/15)*100,0)</f>
        <v>#REF!</v>
      </c>
      <c r="Q2491" s="147" t="e">
        <f>T20D35746[[#This Row],[スコア⑤]]/T20D35746[[#This Row],[スコア③]]</f>
        <v>#REF!</v>
      </c>
      <c r="R2491" s="76" t="e">
        <f>#REF!+#REF!</f>
        <v>#REF!</v>
      </c>
      <c r="W2491" s="109" t="e">
        <f>(T20D35746[[#This Row],[現金及び預金（億）]]-T20D35746[[#This Row],[負債（億）]])/T20D35746[[#This Row],[総資産]]*100</f>
        <v>#DIV/0!</v>
      </c>
    </row>
    <row r="2492" spans="3:23" x14ac:dyDescent="0.25">
      <c r="C2492" s="71" t="str">
        <f>IFERROR(_xll.RssMarket($A2492,"市場部名称"),"")</f>
        <v/>
      </c>
      <c r="D2492" s="55"/>
      <c r="E2492" s="55" t="str">
        <f>IFERROR(_xll.RssMarket($A2492,"前日比"),"")</f>
        <v/>
      </c>
      <c r="F2492" s="75" t="str">
        <f>IFERROR(_xll.RssMarket($A2492,"時価総額"),"")</f>
        <v/>
      </c>
      <c r="G2492" s="75" t="e">
        <f>T20D35746[[#This Row],[時価総額]]/T20D35746[[#This Row],[現在値]]</f>
        <v>#VALUE!</v>
      </c>
      <c r="H2492" s="20"/>
      <c r="I2492" s="38"/>
      <c r="J2492" s="20"/>
      <c r="K2492" s="33"/>
      <c r="N2492" s="89"/>
      <c r="O2492" s="125" t="e">
        <f>ROUND(
 ((IF(OR(R2492="",R2492&lt;=0),20,R2492)/20)
  *(L2492/15))
 /(IFERROR(IF(H2492&gt;0,H2492,15),15)/15)
 *100,0)</f>
        <v>#REF!</v>
      </c>
      <c r="P2492" s="125" t="e">
        <f>ROUND(((R2492/20)*(L2492/15)*(S2492/15)*(1+W2492/200))/(H2492/15)*100,0)</f>
        <v>#REF!</v>
      </c>
      <c r="Q2492" s="147" t="e">
        <f>T20D35746[[#This Row],[スコア⑤]]/T20D35746[[#This Row],[スコア③]]</f>
        <v>#REF!</v>
      </c>
      <c r="R2492" s="76" t="e">
        <f>#REF!+#REF!</f>
        <v>#REF!</v>
      </c>
      <c r="W2492" s="109" t="e">
        <f>(T20D35746[[#This Row],[現金及び預金（億）]]-T20D35746[[#This Row],[負債（億）]])/T20D35746[[#This Row],[総資産]]*100</f>
        <v>#DIV/0!</v>
      </c>
    </row>
    <row r="2493" spans="3:23" x14ac:dyDescent="0.25">
      <c r="C2493" s="71" t="str">
        <f>IFERROR(_xll.RssMarket($A2493,"市場部名称"),"")</f>
        <v/>
      </c>
      <c r="D2493" s="55"/>
      <c r="E2493" s="55" t="str">
        <f>IFERROR(_xll.RssMarket($A2493,"前日比"),"")</f>
        <v/>
      </c>
      <c r="F2493" s="75" t="str">
        <f>IFERROR(_xll.RssMarket($A2493,"時価総額"),"")</f>
        <v/>
      </c>
      <c r="G2493" s="75" t="e">
        <f>T20D35746[[#This Row],[時価総額]]/T20D35746[[#This Row],[現在値]]</f>
        <v>#VALUE!</v>
      </c>
      <c r="H2493" s="20"/>
      <c r="I2493" s="38"/>
      <c r="J2493" s="20"/>
      <c r="K2493" s="33"/>
      <c r="N2493" s="89"/>
      <c r="O2493" s="125" t="e">
        <f>ROUND(
 ((IF(OR(R2493="",R2493&lt;=0),20,R2493)/20)
  *(L2493/15))
 /(IFERROR(IF(H2493&gt;0,H2493,15),15)/15)
 *100,0)</f>
        <v>#REF!</v>
      </c>
      <c r="P2493" s="125" t="e">
        <f>ROUND(((R2493/20)*(L2493/15)*(S2493/15)*(1+W2493/200))/(H2493/15)*100,0)</f>
        <v>#REF!</v>
      </c>
      <c r="Q2493" s="147" t="e">
        <f>T20D35746[[#This Row],[スコア⑤]]/T20D35746[[#This Row],[スコア③]]</f>
        <v>#REF!</v>
      </c>
      <c r="R2493" s="76" t="e">
        <f>#REF!+#REF!</f>
        <v>#REF!</v>
      </c>
      <c r="W2493" s="109" t="e">
        <f>(T20D35746[[#This Row],[現金及び預金（億）]]-T20D35746[[#This Row],[負債（億）]])/T20D35746[[#This Row],[総資産]]*100</f>
        <v>#DIV/0!</v>
      </c>
    </row>
    <row r="2494" spans="3:23" x14ac:dyDescent="0.25">
      <c r="C2494" s="71" t="str">
        <f>IFERROR(_xll.RssMarket($A2494,"市場部名称"),"")</f>
        <v/>
      </c>
      <c r="D2494" s="55"/>
      <c r="E2494" s="55" t="str">
        <f>IFERROR(_xll.RssMarket($A2494,"前日比"),"")</f>
        <v/>
      </c>
      <c r="F2494" s="75" t="str">
        <f>IFERROR(_xll.RssMarket($A2494,"時価総額"),"")</f>
        <v/>
      </c>
      <c r="G2494" s="75" t="e">
        <f>T20D35746[[#This Row],[時価総額]]/T20D35746[[#This Row],[現在値]]</f>
        <v>#VALUE!</v>
      </c>
      <c r="H2494" s="20"/>
      <c r="I2494" s="38"/>
      <c r="J2494" s="20"/>
      <c r="K2494" s="33"/>
      <c r="N2494" s="89"/>
      <c r="O2494" s="125" t="e">
        <f>ROUND(
 ((IF(OR(R2494="",R2494&lt;=0),20,R2494)/20)
  *(L2494/15))
 /(IFERROR(IF(H2494&gt;0,H2494,15),15)/15)
 *100,0)</f>
        <v>#REF!</v>
      </c>
      <c r="P2494" s="125" t="e">
        <f>ROUND(((R2494/20)*(L2494/15)*(S2494/15)*(1+W2494/200))/(H2494/15)*100,0)</f>
        <v>#REF!</v>
      </c>
      <c r="Q2494" s="147" t="e">
        <f>T20D35746[[#This Row],[スコア⑤]]/T20D35746[[#This Row],[スコア③]]</f>
        <v>#REF!</v>
      </c>
      <c r="R2494" s="76" t="e">
        <f>#REF!+#REF!</f>
        <v>#REF!</v>
      </c>
      <c r="W2494" s="109" t="e">
        <f>(T20D35746[[#This Row],[現金及び預金（億）]]-T20D35746[[#This Row],[負債（億）]])/T20D35746[[#This Row],[総資産]]*100</f>
        <v>#DIV/0!</v>
      </c>
    </row>
    <row r="2495" spans="3:23" x14ac:dyDescent="0.25">
      <c r="C2495" s="71" t="str">
        <f>IFERROR(_xll.RssMarket($A2495,"市場部名称"),"")</f>
        <v/>
      </c>
      <c r="D2495" s="55"/>
      <c r="E2495" s="55" t="str">
        <f>IFERROR(_xll.RssMarket($A2495,"前日比"),"")</f>
        <v/>
      </c>
      <c r="F2495" s="75" t="str">
        <f>IFERROR(_xll.RssMarket($A2495,"時価総額"),"")</f>
        <v/>
      </c>
      <c r="G2495" s="75" t="e">
        <f>T20D35746[[#This Row],[時価総額]]/T20D35746[[#This Row],[現在値]]</f>
        <v>#VALUE!</v>
      </c>
      <c r="H2495" s="20"/>
      <c r="I2495" s="38"/>
      <c r="J2495" s="20"/>
      <c r="K2495" s="33"/>
      <c r="N2495" s="89"/>
      <c r="O2495" s="125" t="e">
        <f>ROUND(
 ((IF(OR(R2495="",R2495&lt;=0),20,R2495)/20)
  *(L2495/15))
 /(IFERROR(IF(H2495&gt;0,H2495,15),15)/15)
 *100,0)</f>
        <v>#REF!</v>
      </c>
      <c r="P2495" s="125" t="e">
        <f>ROUND(((R2495/20)*(L2495/15)*(S2495/15)*(1+W2495/200))/(H2495/15)*100,0)</f>
        <v>#REF!</v>
      </c>
      <c r="Q2495" s="147" t="e">
        <f>T20D35746[[#This Row],[スコア⑤]]/T20D35746[[#This Row],[スコア③]]</f>
        <v>#REF!</v>
      </c>
      <c r="R2495" s="76" t="e">
        <f>#REF!+#REF!</f>
        <v>#REF!</v>
      </c>
      <c r="W2495" s="109" t="e">
        <f>(T20D35746[[#This Row],[現金及び預金（億）]]-T20D35746[[#This Row],[負債（億）]])/T20D35746[[#This Row],[総資産]]*100</f>
        <v>#DIV/0!</v>
      </c>
    </row>
    <row r="2496" spans="3:23" x14ac:dyDescent="0.25">
      <c r="C2496" s="71" t="str">
        <f>IFERROR(_xll.RssMarket($A2496,"市場部名称"),"")</f>
        <v/>
      </c>
      <c r="D2496" s="55"/>
      <c r="E2496" s="55" t="str">
        <f>IFERROR(_xll.RssMarket($A2496,"前日比"),"")</f>
        <v/>
      </c>
      <c r="F2496" s="75" t="str">
        <f>IFERROR(_xll.RssMarket($A2496,"時価総額"),"")</f>
        <v/>
      </c>
      <c r="G2496" s="75" t="e">
        <f>T20D35746[[#This Row],[時価総額]]/T20D35746[[#This Row],[現在値]]</f>
        <v>#VALUE!</v>
      </c>
      <c r="H2496" s="20"/>
      <c r="I2496" s="38"/>
      <c r="J2496" s="20"/>
      <c r="K2496" s="33"/>
      <c r="N2496" s="89"/>
      <c r="O2496" s="125" t="e">
        <f>ROUND(
 ((IF(OR(R2496="",R2496&lt;=0),20,R2496)/20)
  *(L2496/15))
 /(IFERROR(IF(H2496&gt;0,H2496,15),15)/15)
 *100,0)</f>
        <v>#REF!</v>
      </c>
      <c r="P2496" s="125" t="e">
        <f>ROUND(((R2496/20)*(L2496/15)*(S2496/15)*(1+W2496/200))/(H2496/15)*100,0)</f>
        <v>#REF!</v>
      </c>
      <c r="Q2496" s="147" t="e">
        <f>T20D35746[[#This Row],[スコア⑤]]/T20D35746[[#This Row],[スコア③]]</f>
        <v>#REF!</v>
      </c>
      <c r="R2496" s="76" t="e">
        <f>#REF!+#REF!</f>
        <v>#REF!</v>
      </c>
      <c r="W2496" s="109" t="e">
        <f>(T20D35746[[#This Row],[現金及び預金（億）]]-T20D35746[[#This Row],[負債（億）]])/T20D35746[[#This Row],[総資産]]*100</f>
        <v>#DIV/0!</v>
      </c>
    </row>
    <row r="2497" spans="3:23" x14ac:dyDescent="0.25">
      <c r="C2497" s="71" t="str">
        <f>IFERROR(_xll.RssMarket($A2497,"市場部名称"),"")</f>
        <v/>
      </c>
      <c r="D2497" s="55"/>
      <c r="E2497" s="55" t="str">
        <f>IFERROR(_xll.RssMarket($A2497,"前日比"),"")</f>
        <v/>
      </c>
      <c r="F2497" s="75" t="str">
        <f>IFERROR(_xll.RssMarket($A2497,"時価総額"),"")</f>
        <v/>
      </c>
      <c r="G2497" s="75" t="e">
        <f>T20D35746[[#This Row],[時価総額]]/T20D35746[[#This Row],[現在値]]</f>
        <v>#VALUE!</v>
      </c>
      <c r="H2497" s="20"/>
      <c r="I2497" s="38"/>
      <c r="J2497" s="20"/>
      <c r="K2497" s="33"/>
      <c r="N2497" s="89"/>
      <c r="O2497" s="125" t="e">
        <f>ROUND(
 ((IF(OR(R2497="",R2497&lt;=0),20,R2497)/20)
  *(L2497/15))
 /(IFERROR(IF(H2497&gt;0,H2497,15),15)/15)
 *100,0)</f>
        <v>#REF!</v>
      </c>
      <c r="P2497" s="125" t="e">
        <f>ROUND(((R2497/20)*(L2497/15)*(S2497/15)*(1+W2497/200))/(H2497/15)*100,0)</f>
        <v>#REF!</v>
      </c>
      <c r="Q2497" s="147" t="e">
        <f>T20D35746[[#This Row],[スコア⑤]]/T20D35746[[#This Row],[スコア③]]</f>
        <v>#REF!</v>
      </c>
      <c r="R2497" s="76" t="e">
        <f>#REF!+#REF!</f>
        <v>#REF!</v>
      </c>
      <c r="W2497" s="109" t="e">
        <f>(T20D35746[[#This Row],[現金及び預金（億）]]-T20D35746[[#This Row],[負債（億）]])/T20D35746[[#This Row],[総資産]]*100</f>
        <v>#DIV/0!</v>
      </c>
    </row>
    <row r="2498" spans="3:23" x14ac:dyDescent="0.25">
      <c r="C2498" s="71" t="str">
        <f>IFERROR(_xll.RssMarket($A2498,"市場部名称"),"")</f>
        <v/>
      </c>
      <c r="D2498" s="55"/>
      <c r="E2498" s="55" t="str">
        <f>IFERROR(_xll.RssMarket($A2498,"前日比"),"")</f>
        <v/>
      </c>
      <c r="F2498" s="75" t="str">
        <f>IFERROR(_xll.RssMarket($A2498,"時価総額"),"")</f>
        <v/>
      </c>
      <c r="G2498" s="75" t="e">
        <f>T20D35746[[#This Row],[時価総額]]/T20D35746[[#This Row],[現在値]]</f>
        <v>#VALUE!</v>
      </c>
      <c r="H2498" s="20"/>
      <c r="I2498" s="38"/>
      <c r="J2498" s="20"/>
      <c r="K2498" s="33"/>
      <c r="N2498" s="89"/>
      <c r="O2498" s="125" t="e">
        <f>ROUND(
 ((IF(OR(R2498="",R2498&lt;=0),20,R2498)/20)
  *(L2498/15))
 /(IFERROR(IF(H2498&gt;0,H2498,15),15)/15)
 *100,0)</f>
        <v>#REF!</v>
      </c>
      <c r="P2498" s="125" t="e">
        <f>ROUND(((R2498/20)*(L2498/15)*(S2498/15)*(1+W2498/200))/(H2498/15)*100,0)</f>
        <v>#REF!</v>
      </c>
      <c r="Q2498" s="147" t="e">
        <f>T20D35746[[#This Row],[スコア⑤]]/T20D35746[[#This Row],[スコア③]]</f>
        <v>#REF!</v>
      </c>
      <c r="R2498" s="76" t="e">
        <f>#REF!+#REF!</f>
        <v>#REF!</v>
      </c>
      <c r="W2498" s="109" t="e">
        <f>(T20D35746[[#This Row],[現金及び預金（億）]]-T20D35746[[#This Row],[負債（億）]])/T20D35746[[#This Row],[総資産]]*100</f>
        <v>#DIV/0!</v>
      </c>
    </row>
    <row r="2499" spans="3:23" x14ac:dyDescent="0.25">
      <c r="C2499" s="71" t="str">
        <f>IFERROR(_xll.RssMarket($A2499,"市場部名称"),"")</f>
        <v/>
      </c>
      <c r="D2499" s="55"/>
      <c r="E2499" s="55" t="str">
        <f>IFERROR(_xll.RssMarket($A2499,"前日比"),"")</f>
        <v/>
      </c>
      <c r="F2499" s="75" t="str">
        <f>IFERROR(_xll.RssMarket($A2499,"時価総額"),"")</f>
        <v/>
      </c>
      <c r="G2499" s="75" t="e">
        <f>T20D35746[[#This Row],[時価総額]]/T20D35746[[#This Row],[現在値]]</f>
        <v>#VALUE!</v>
      </c>
      <c r="H2499" s="20"/>
      <c r="I2499" s="38"/>
      <c r="J2499" s="20"/>
      <c r="K2499" s="33"/>
      <c r="N2499" s="89"/>
      <c r="O2499" s="125" t="e">
        <f>ROUND(
 ((IF(OR(R2499="",R2499&lt;=0),20,R2499)/20)
  *(L2499/15))
 /(IFERROR(IF(H2499&gt;0,H2499,15),15)/15)
 *100,0)</f>
        <v>#REF!</v>
      </c>
      <c r="P2499" s="125" t="e">
        <f>ROUND(((R2499/20)*(L2499/15)*(S2499/15)*(1+W2499/200))/(H2499/15)*100,0)</f>
        <v>#REF!</v>
      </c>
      <c r="Q2499" s="147" t="e">
        <f>T20D35746[[#This Row],[スコア⑤]]/T20D35746[[#This Row],[スコア③]]</f>
        <v>#REF!</v>
      </c>
      <c r="R2499" s="76" t="e">
        <f>#REF!+#REF!</f>
        <v>#REF!</v>
      </c>
      <c r="W2499" s="109" t="e">
        <f>(T20D35746[[#This Row],[現金及び預金（億）]]-T20D35746[[#This Row],[負債（億）]])/T20D35746[[#This Row],[総資産]]*100</f>
        <v>#DIV/0!</v>
      </c>
    </row>
    <row r="2500" spans="3:23" x14ac:dyDescent="0.25">
      <c r="C2500" s="71" t="str">
        <f>IFERROR(_xll.RssMarket($A2500,"市場部名称"),"")</f>
        <v/>
      </c>
      <c r="D2500" s="55"/>
      <c r="E2500" s="55" t="str">
        <f>IFERROR(_xll.RssMarket($A2500,"前日比"),"")</f>
        <v/>
      </c>
      <c r="F2500" s="75" t="str">
        <f>IFERROR(_xll.RssMarket($A2500,"時価総額"),"")</f>
        <v/>
      </c>
      <c r="G2500" s="75" t="e">
        <f>T20D35746[[#This Row],[時価総額]]/T20D35746[[#This Row],[現在値]]</f>
        <v>#VALUE!</v>
      </c>
      <c r="H2500" s="20"/>
      <c r="I2500" s="38"/>
      <c r="J2500" s="20"/>
      <c r="K2500" s="33"/>
      <c r="N2500" s="89"/>
      <c r="O2500" s="125" t="e">
        <f>ROUND(
 ((IF(OR(R2500="",R2500&lt;=0),20,R2500)/20)
  *(L2500/15))
 /(IFERROR(IF(H2500&gt;0,H2500,15),15)/15)
 *100,0)</f>
        <v>#REF!</v>
      </c>
      <c r="P2500" s="125" t="e">
        <f>ROUND(((R2500/20)*(L2500/15)*(S2500/15)*(1+W2500/200))/(H2500/15)*100,0)</f>
        <v>#REF!</v>
      </c>
      <c r="Q2500" s="147" t="e">
        <f>T20D35746[[#This Row],[スコア⑤]]/T20D35746[[#This Row],[スコア③]]</f>
        <v>#REF!</v>
      </c>
      <c r="R2500" s="76" t="e">
        <f>#REF!+#REF!</f>
        <v>#REF!</v>
      </c>
      <c r="W2500" s="109" t="e">
        <f>(T20D35746[[#This Row],[現金及び預金（億）]]-T20D35746[[#This Row],[負債（億）]])/T20D35746[[#This Row],[総資産]]*100</f>
        <v>#DIV/0!</v>
      </c>
    </row>
    <row r="2501" spans="3:23" x14ac:dyDescent="0.25">
      <c r="C2501" s="71" t="str">
        <f>IFERROR(_xll.RssMarket($A2501,"市場部名称"),"")</f>
        <v/>
      </c>
      <c r="D2501" s="55"/>
      <c r="E2501" s="55" t="str">
        <f>IFERROR(_xll.RssMarket($A2501,"前日比"),"")</f>
        <v/>
      </c>
      <c r="F2501" s="75" t="str">
        <f>IFERROR(_xll.RssMarket($A2501,"時価総額"),"")</f>
        <v/>
      </c>
      <c r="G2501" s="75" t="e">
        <f>T20D35746[[#This Row],[時価総額]]/T20D35746[[#This Row],[現在値]]</f>
        <v>#VALUE!</v>
      </c>
      <c r="H2501" s="20"/>
      <c r="I2501" s="38"/>
      <c r="J2501" s="20"/>
      <c r="K2501" s="33"/>
      <c r="N2501" s="89"/>
      <c r="O2501" s="125" t="e">
        <f>ROUND(
 ((IF(OR(R2501="",R2501&lt;=0),20,R2501)/20)
  *(L2501/15))
 /(IFERROR(IF(H2501&gt;0,H2501,15),15)/15)
 *100,0)</f>
        <v>#REF!</v>
      </c>
      <c r="P2501" s="125" t="e">
        <f>ROUND(((R2501/20)*(L2501/15)*(S2501/15)*(1+W2501/200))/(H2501/15)*100,0)</f>
        <v>#REF!</v>
      </c>
      <c r="Q2501" s="147" t="e">
        <f>T20D35746[[#This Row],[スコア⑤]]/T20D35746[[#This Row],[スコア③]]</f>
        <v>#REF!</v>
      </c>
      <c r="R2501" s="76" t="e">
        <f>#REF!+#REF!</f>
        <v>#REF!</v>
      </c>
      <c r="W2501" s="109" t="e">
        <f>(T20D35746[[#This Row],[現金及び預金（億）]]-T20D35746[[#This Row],[負債（億）]])/T20D35746[[#This Row],[総資産]]*100</f>
        <v>#DIV/0!</v>
      </c>
    </row>
    <row r="2502" spans="3:23" x14ac:dyDescent="0.25">
      <c r="C2502" s="71" t="str">
        <f>IFERROR(_xll.RssMarket($A2502,"市場部名称"),"")</f>
        <v/>
      </c>
      <c r="D2502" s="55"/>
      <c r="E2502" s="55" t="str">
        <f>IFERROR(_xll.RssMarket($A2502,"前日比"),"")</f>
        <v/>
      </c>
      <c r="F2502" s="75" t="str">
        <f>IFERROR(_xll.RssMarket($A2502,"時価総額"),"")</f>
        <v/>
      </c>
      <c r="G2502" s="75" t="e">
        <f>T20D35746[[#This Row],[時価総額]]/T20D35746[[#This Row],[現在値]]</f>
        <v>#VALUE!</v>
      </c>
      <c r="H2502" s="20"/>
      <c r="I2502" s="38"/>
      <c r="J2502" s="20"/>
      <c r="K2502" s="33"/>
      <c r="N2502" s="89"/>
      <c r="O2502" s="125" t="e">
        <f>ROUND(
 ((IF(OR(R2502="",R2502&lt;=0),20,R2502)/20)
  *(L2502/15))
 /(IFERROR(IF(H2502&gt;0,H2502,15),15)/15)
 *100,0)</f>
        <v>#REF!</v>
      </c>
      <c r="P2502" s="125" t="e">
        <f>ROUND(((R2502/20)*(L2502/15)*(S2502/15)*(1+W2502/200))/(H2502/15)*100,0)</f>
        <v>#REF!</v>
      </c>
      <c r="Q2502" s="147" t="e">
        <f>T20D35746[[#This Row],[スコア⑤]]/T20D35746[[#This Row],[スコア③]]</f>
        <v>#REF!</v>
      </c>
      <c r="R2502" s="76" t="e">
        <f>#REF!+#REF!</f>
        <v>#REF!</v>
      </c>
      <c r="W2502" s="109" t="e">
        <f>(T20D35746[[#This Row],[現金及び預金（億）]]-T20D35746[[#This Row],[負債（億）]])/T20D35746[[#This Row],[総資産]]*100</f>
        <v>#DIV/0!</v>
      </c>
    </row>
    <row r="2503" spans="3:23" x14ac:dyDescent="0.25">
      <c r="C2503" s="71" t="str">
        <f>IFERROR(_xll.RssMarket($A2503,"市場部名称"),"")</f>
        <v/>
      </c>
      <c r="D2503" s="55"/>
      <c r="E2503" s="55" t="str">
        <f>IFERROR(_xll.RssMarket($A2503,"前日比"),"")</f>
        <v/>
      </c>
      <c r="F2503" s="75" t="str">
        <f>IFERROR(_xll.RssMarket($A2503,"時価総額"),"")</f>
        <v/>
      </c>
      <c r="G2503" s="75" t="e">
        <f>T20D35746[[#This Row],[時価総額]]/T20D35746[[#This Row],[現在値]]</f>
        <v>#VALUE!</v>
      </c>
      <c r="H2503" s="20"/>
      <c r="I2503" s="38"/>
      <c r="J2503" s="20"/>
      <c r="K2503" s="33"/>
      <c r="N2503" s="89"/>
      <c r="O2503" s="125" t="e">
        <f>ROUND(
 ((IF(OR(R2503="",R2503&lt;=0),20,R2503)/20)
  *(L2503/15))
 /(IFERROR(IF(H2503&gt;0,H2503,15),15)/15)
 *100,0)</f>
        <v>#REF!</v>
      </c>
      <c r="P2503" s="125" t="e">
        <f>ROUND(((R2503/20)*(L2503/15)*(S2503/15)*(1+W2503/200))/(H2503/15)*100,0)</f>
        <v>#REF!</v>
      </c>
      <c r="Q2503" s="147" t="e">
        <f>T20D35746[[#This Row],[スコア⑤]]/T20D35746[[#This Row],[スコア③]]</f>
        <v>#REF!</v>
      </c>
      <c r="R2503" s="76" t="e">
        <f>#REF!+#REF!</f>
        <v>#REF!</v>
      </c>
      <c r="W2503" s="109" t="e">
        <f>(T20D35746[[#This Row],[現金及び預金（億）]]-T20D35746[[#This Row],[負債（億）]])/T20D35746[[#This Row],[総資産]]*100</f>
        <v>#DIV/0!</v>
      </c>
    </row>
    <row r="2504" spans="3:23" x14ac:dyDescent="0.25">
      <c r="C2504" s="71" t="str">
        <f>IFERROR(_xll.RssMarket($A2504,"市場部名称"),"")</f>
        <v/>
      </c>
      <c r="D2504" s="55"/>
      <c r="E2504" s="55" t="str">
        <f>IFERROR(_xll.RssMarket($A2504,"前日比"),"")</f>
        <v/>
      </c>
      <c r="F2504" s="75" t="str">
        <f>IFERROR(_xll.RssMarket($A2504,"時価総額"),"")</f>
        <v/>
      </c>
      <c r="G2504" s="75" t="e">
        <f>T20D35746[[#This Row],[時価総額]]/T20D35746[[#This Row],[現在値]]</f>
        <v>#VALUE!</v>
      </c>
      <c r="H2504" s="20"/>
      <c r="I2504" s="38"/>
      <c r="J2504" s="20"/>
      <c r="K2504" s="33"/>
      <c r="N2504" s="89"/>
      <c r="O2504" s="125" t="e">
        <f>ROUND(
 ((IF(OR(R2504="",R2504&lt;=0),20,R2504)/20)
  *(L2504/15))
 /(IFERROR(IF(H2504&gt;0,H2504,15),15)/15)
 *100,0)</f>
        <v>#REF!</v>
      </c>
      <c r="P2504" s="125" t="e">
        <f>ROUND(((R2504/20)*(L2504/15)*(S2504/15)*(1+W2504/200))/(H2504/15)*100,0)</f>
        <v>#REF!</v>
      </c>
      <c r="Q2504" s="147" t="e">
        <f>T20D35746[[#This Row],[スコア⑤]]/T20D35746[[#This Row],[スコア③]]</f>
        <v>#REF!</v>
      </c>
      <c r="R2504" s="76" t="e">
        <f>#REF!+#REF!</f>
        <v>#REF!</v>
      </c>
      <c r="W2504" s="109" t="e">
        <f>(T20D35746[[#This Row],[現金及び預金（億）]]-T20D35746[[#This Row],[負債（億）]])/T20D35746[[#This Row],[総資産]]*100</f>
        <v>#DIV/0!</v>
      </c>
    </row>
    <row r="2505" spans="3:23" x14ac:dyDescent="0.25">
      <c r="C2505" s="71" t="str">
        <f>IFERROR(_xll.RssMarket($A2505,"市場部名称"),"")</f>
        <v/>
      </c>
      <c r="D2505" s="55"/>
      <c r="E2505" s="55" t="str">
        <f>IFERROR(_xll.RssMarket($A2505,"前日比"),"")</f>
        <v/>
      </c>
      <c r="F2505" s="75" t="str">
        <f>IFERROR(_xll.RssMarket($A2505,"時価総額"),"")</f>
        <v/>
      </c>
      <c r="G2505" s="75" t="e">
        <f>T20D35746[[#This Row],[時価総額]]/T20D35746[[#This Row],[現在値]]</f>
        <v>#VALUE!</v>
      </c>
      <c r="H2505" s="20"/>
      <c r="I2505" s="38"/>
      <c r="J2505" s="20"/>
      <c r="K2505" s="33"/>
      <c r="N2505" s="89"/>
      <c r="O2505" s="125" t="e">
        <f>ROUND(
 ((IF(OR(R2505="",R2505&lt;=0),20,R2505)/20)
  *(L2505/15))
 /(IFERROR(IF(H2505&gt;0,H2505,15),15)/15)
 *100,0)</f>
        <v>#REF!</v>
      </c>
      <c r="P2505" s="125" t="e">
        <f>ROUND(((R2505/20)*(L2505/15)*(S2505/15)*(1+W2505/200))/(H2505/15)*100,0)</f>
        <v>#REF!</v>
      </c>
      <c r="Q2505" s="147" t="e">
        <f>T20D35746[[#This Row],[スコア⑤]]/T20D35746[[#This Row],[スコア③]]</f>
        <v>#REF!</v>
      </c>
      <c r="R2505" s="76" t="e">
        <f>#REF!+#REF!</f>
        <v>#REF!</v>
      </c>
      <c r="W2505" s="109" t="e">
        <f>(T20D35746[[#This Row],[現金及び預金（億）]]-T20D35746[[#This Row],[負債（億）]])/T20D35746[[#This Row],[総資産]]*100</f>
        <v>#DIV/0!</v>
      </c>
    </row>
    <row r="2506" spans="3:23" x14ac:dyDescent="0.25">
      <c r="C2506" s="71" t="str">
        <f>IFERROR(_xll.RssMarket($A2506,"市場部名称"),"")</f>
        <v/>
      </c>
      <c r="D2506" s="55"/>
      <c r="E2506" s="55" t="str">
        <f>IFERROR(_xll.RssMarket($A2506,"前日比"),"")</f>
        <v/>
      </c>
      <c r="F2506" s="75" t="str">
        <f>IFERROR(_xll.RssMarket($A2506,"時価総額"),"")</f>
        <v/>
      </c>
      <c r="G2506" s="75" t="e">
        <f>T20D35746[[#This Row],[時価総額]]/T20D35746[[#This Row],[現在値]]</f>
        <v>#VALUE!</v>
      </c>
      <c r="H2506" s="20"/>
      <c r="I2506" s="38"/>
      <c r="J2506" s="20"/>
      <c r="K2506" s="33"/>
      <c r="N2506" s="89"/>
      <c r="O2506" s="125" t="e">
        <f>ROUND(
 ((IF(OR(R2506="",R2506&lt;=0),20,R2506)/20)
  *(L2506/15))
 /(IFERROR(IF(H2506&gt;0,H2506,15),15)/15)
 *100,0)</f>
        <v>#REF!</v>
      </c>
      <c r="P2506" s="125" t="e">
        <f>ROUND(((R2506/20)*(L2506/15)*(S2506/15)*(1+W2506/200))/(H2506/15)*100,0)</f>
        <v>#REF!</v>
      </c>
      <c r="Q2506" s="147" t="e">
        <f>T20D35746[[#This Row],[スコア⑤]]/T20D35746[[#This Row],[スコア③]]</f>
        <v>#REF!</v>
      </c>
      <c r="R2506" s="76" t="e">
        <f>#REF!+#REF!</f>
        <v>#REF!</v>
      </c>
      <c r="W2506" s="109" t="e">
        <f>(T20D35746[[#This Row],[現金及び預金（億）]]-T20D35746[[#This Row],[負債（億）]])/T20D35746[[#This Row],[総資産]]*100</f>
        <v>#DIV/0!</v>
      </c>
    </row>
    <row r="2507" spans="3:23" x14ac:dyDescent="0.25">
      <c r="C2507" s="71" t="str">
        <f>IFERROR(_xll.RssMarket($A2507,"市場部名称"),"")</f>
        <v/>
      </c>
      <c r="D2507" s="55"/>
      <c r="E2507" s="55" t="str">
        <f>IFERROR(_xll.RssMarket($A2507,"前日比"),"")</f>
        <v/>
      </c>
      <c r="F2507" s="75" t="str">
        <f>IFERROR(_xll.RssMarket($A2507,"時価総額"),"")</f>
        <v/>
      </c>
      <c r="G2507" s="75" t="e">
        <f>T20D35746[[#This Row],[時価総額]]/T20D35746[[#This Row],[現在値]]</f>
        <v>#VALUE!</v>
      </c>
      <c r="H2507" s="20"/>
      <c r="I2507" s="38"/>
      <c r="J2507" s="20"/>
      <c r="K2507" s="33"/>
      <c r="N2507" s="89"/>
      <c r="O2507" s="125" t="e">
        <f>ROUND(
 ((IF(OR(R2507="",R2507&lt;=0),20,R2507)/20)
  *(L2507/15))
 /(IFERROR(IF(H2507&gt;0,H2507,15),15)/15)
 *100,0)</f>
        <v>#REF!</v>
      </c>
      <c r="P2507" s="125" t="e">
        <f>ROUND(((R2507/20)*(L2507/15)*(S2507/15)*(1+W2507/200))/(H2507/15)*100,0)</f>
        <v>#REF!</v>
      </c>
      <c r="Q2507" s="147" t="e">
        <f>T20D35746[[#This Row],[スコア⑤]]/T20D35746[[#This Row],[スコア③]]</f>
        <v>#REF!</v>
      </c>
      <c r="R2507" s="76" t="e">
        <f>#REF!+#REF!</f>
        <v>#REF!</v>
      </c>
      <c r="W2507" s="109" t="e">
        <f>(T20D35746[[#This Row],[現金及び預金（億）]]-T20D35746[[#This Row],[負債（億）]])/T20D35746[[#This Row],[総資産]]*100</f>
        <v>#DIV/0!</v>
      </c>
    </row>
    <row r="2508" spans="3:23" x14ac:dyDescent="0.25">
      <c r="C2508" s="71" t="str">
        <f>IFERROR(_xll.RssMarket($A2508,"市場部名称"),"")</f>
        <v/>
      </c>
      <c r="D2508" s="55"/>
      <c r="E2508" s="55" t="str">
        <f>IFERROR(_xll.RssMarket($A2508,"前日比"),"")</f>
        <v/>
      </c>
      <c r="F2508" s="75" t="str">
        <f>IFERROR(_xll.RssMarket($A2508,"時価総額"),"")</f>
        <v/>
      </c>
      <c r="G2508" s="75" t="e">
        <f>T20D35746[[#This Row],[時価総額]]/T20D35746[[#This Row],[現在値]]</f>
        <v>#VALUE!</v>
      </c>
      <c r="H2508" s="20"/>
      <c r="I2508" s="38"/>
      <c r="J2508" s="20"/>
      <c r="K2508" s="33"/>
      <c r="N2508" s="89"/>
      <c r="O2508" s="125" t="e">
        <f>ROUND(
 ((IF(OR(R2508="",R2508&lt;=0),20,R2508)/20)
  *(L2508/15))
 /(IFERROR(IF(H2508&gt;0,H2508,15),15)/15)
 *100,0)</f>
        <v>#REF!</v>
      </c>
      <c r="P2508" s="125" t="e">
        <f>ROUND(((R2508/20)*(L2508/15)*(S2508/15)*(1+W2508/200))/(H2508/15)*100,0)</f>
        <v>#REF!</v>
      </c>
      <c r="Q2508" s="147" t="e">
        <f>T20D35746[[#This Row],[スコア⑤]]/T20D35746[[#This Row],[スコア③]]</f>
        <v>#REF!</v>
      </c>
      <c r="R2508" s="76" t="e">
        <f>#REF!+#REF!</f>
        <v>#REF!</v>
      </c>
      <c r="W2508" s="109" t="e">
        <f>(T20D35746[[#This Row],[現金及び預金（億）]]-T20D35746[[#This Row],[負債（億）]])/T20D35746[[#This Row],[総資産]]*100</f>
        <v>#DIV/0!</v>
      </c>
    </row>
    <row r="2509" spans="3:23" x14ac:dyDescent="0.25">
      <c r="C2509" s="71" t="str">
        <f>IFERROR(_xll.RssMarket($A2509,"市場部名称"),"")</f>
        <v/>
      </c>
      <c r="D2509" s="55"/>
      <c r="E2509" s="55" t="str">
        <f>IFERROR(_xll.RssMarket($A2509,"前日比"),"")</f>
        <v/>
      </c>
      <c r="F2509" s="75" t="str">
        <f>IFERROR(_xll.RssMarket($A2509,"時価総額"),"")</f>
        <v/>
      </c>
      <c r="G2509" s="75" t="e">
        <f>T20D35746[[#This Row],[時価総額]]/T20D35746[[#This Row],[現在値]]</f>
        <v>#VALUE!</v>
      </c>
      <c r="H2509" s="20"/>
      <c r="I2509" s="38"/>
      <c r="J2509" s="20"/>
      <c r="K2509" s="33"/>
      <c r="N2509" s="89"/>
      <c r="O2509" s="125" t="e">
        <f>ROUND(
 ((IF(OR(R2509="",R2509&lt;=0),20,R2509)/20)
  *(L2509/15))
 /(IFERROR(IF(H2509&gt;0,H2509,15),15)/15)
 *100,0)</f>
        <v>#REF!</v>
      </c>
      <c r="P2509" s="125" t="e">
        <f>ROUND(((R2509/20)*(L2509/15)*(S2509/15)*(1+W2509/200))/(H2509/15)*100,0)</f>
        <v>#REF!</v>
      </c>
      <c r="Q2509" s="147" t="e">
        <f>T20D35746[[#This Row],[スコア⑤]]/T20D35746[[#This Row],[スコア③]]</f>
        <v>#REF!</v>
      </c>
      <c r="R2509" s="76" t="e">
        <f>#REF!+#REF!</f>
        <v>#REF!</v>
      </c>
      <c r="W2509" s="109" t="e">
        <f>(T20D35746[[#This Row],[現金及び預金（億）]]-T20D35746[[#This Row],[負債（億）]])/T20D35746[[#This Row],[総資産]]*100</f>
        <v>#DIV/0!</v>
      </c>
    </row>
    <row r="2510" spans="3:23" x14ac:dyDescent="0.25">
      <c r="C2510" s="71" t="str">
        <f>IFERROR(_xll.RssMarket($A2510,"市場部名称"),"")</f>
        <v/>
      </c>
      <c r="D2510" s="55"/>
      <c r="E2510" s="55" t="str">
        <f>IFERROR(_xll.RssMarket($A2510,"前日比"),"")</f>
        <v/>
      </c>
      <c r="F2510" s="75" t="str">
        <f>IFERROR(_xll.RssMarket($A2510,"時価総額"),"")</f>
        <v/>
      </c>
      <c r="G2510" s="75" t="e">
        <f>T20D35746[[#This Row],[時価総額]]/T20D35746[[#This Row],[現在値]]</f>
        <v>#VALUE!</v>
      </c>
      <c r="H2510" s="20"/>
      <c r="I2510" s="38"/>
      <c r="J2510" s="20"/>
      <c r="K2510" s="33"/>
      <c r="N2510" s="89"/>
      <c r="O2510" s="125" t="e">
        <f>ROUND(
 ((IF(OR(R2510="",R2510&lt;=0),20,R2510)/20)
  *(L2510/15))
 /(IFERROR(IF(H2510&gt;0,H2510,15),15)/15)
 *100,0)</f>
        <v>#REF!</v>
      </c>
      <c r="P2510" s="125" t="e">
        <f>ROUND(((R2510/20)*(L2510/15)*(S2510/15)*(1+W2510/200))/(H2510/15)*100,0)</f>
        <v>#REF!</v>
      </c>
      <c r="Q2510" s="147" t="e">
        <f>T20D35746[[#This Row],[スコア⑤]]/T20D35746[[#This Row],[スコア③]]</f>
        <v>#REF!</v>
      </c>
      <c r="R2510" s="76" t="e">
        <f>#REF!+#REF!</f>
        <v>#REF!</v>
      </c>
      <c r="W2510" s="109" t="e">
        <f>(T20D35746[[#This Row],[現金及び預金（億）]]-T20D35746[[#This Row],[負債（億）]])/T20D35746[[#This Row],[総資産]]*100</f>
        <v>#DIV/0!</v>
      </c>
    </row>
    <row r="2511" spans="3:23" x14ac:dyDescent="0.25">
      <c r="C2511" s="71" t="str">
        <f>IFERROR(_xll.RssMarket($A2511,"市場部名称"),"")</f>
        <v/>
      </c>
      <c r="D2511" s="55"/>
      <c r="E2511" s="55" t="str">
        <f>IFERROR(_xll.RssMarket($A2511,"前日比"),"")</f>
        <v/>
      </c>
      <c r="F2511" s="75" t="str">
        <f>IFERROR(_xll.RssMarket($A2511,"時価総額"),"")</f>
        <v/>
      </c>
      <c r="G2511" s="75" t="e">
        <f>T20D35746[[#This Row],[時価総額]]/T20D35746[[#This Row],[現在値]]</f>
        <v>#VALUE!</v>
      </c>
      <c r="H2511" s="20"/>
      <c r="I2511" s="38"/>
      <c r="J2511" s="20"/>
      <c r="K2511" s="33"/>
      <c r="N2511" s="89"/>
      <c r="O2511" s="125" t="e">
        <f>ROUND(
 ((IF(OR(R2511="",R2511&lt;=0),20,R2511)/20)
  *(L2511/15))
 /(IFERROR(IF(H2511&gt;0,H2511,15),15)/15)
 *100,0)</f>
        <v>#REF!</v>
      </c>
      <c r="P2511" s="125" t="e">
        <f>ROUND(((R2511/20)*(L2511/15)*(S2511/15)*(1+W2511/200))/(H2511/15)*100,0)</f>
        <v>#REF!</v>
      </c>
      <c r="Q2511" s="147" t="e">
        <f>T20D35746[[#This Row],[スコア⑤]]/T20D35746[[#This Row],[スコア③]]</f>
        <v>#REF!</v>
      </c>
      <c r="R2511" s="76" t="e">
        <f>#REF!+#REF!</f>
        <v>#REF!</v>
      </c>
      <c r="W2511" s="109" t="e">
        <f>(T20D35746[[#This Row],[現金及び預金（億）]]-T20D35746[[#This Row],[負債（億）]])/T20D35746[[#This Row],[総資産]]*100</f>
        <v>#DIV/0!</v>
      </c>
    </row>
    <row r="2512" spans="3:23" x14ac:dyDescent="0.25">
      <c r="C2512" s="71" t="str">
        <f>IFERROR(_xll.RssMarket($A2512,"市場部名称"),"")</f>
        <v/>
      </c>
      <c r="D2512" s="55"/>
      <c r="E2512" s="55" t="str">
        <f>IFERROR(_xll.RssMarket($A2512,"前日比"),"")</f>
        <v/>
      </c>
      <c r="F2512" s="75" t="str">
        <f>IFERROR(_xll.RssMarket($A2512,"時価総額"),"")</f>
        <v/>
      </c>
      <c r="G2512" s="75" t="e">
        <f>T20D35746[[#This Row],[時価総額]]/T20D35746[[#This Row],[現在値]]</f>
        <v>#VALUE!</v>
      </c>
      <c r="H2512" s="20"/>
      <c r="I2512" s="38"/>
      <c r="J2512" s="20"/>
      <c r="K2512" s="33"/>
      <c r="N2512" s="89"/>
      <c r="O2512" s="125" t="e">
        <f>ROUND(
 ((IF(OR(R2512="",R2512&lt;=0),20,R2512)/20)
  *(L2512/15))
 /(IFERROR(IF(H2512&gt;0,H2512,15),15)/15)
 *100,0)</f>
        <v>#REF!</v>
      </c>
      <c r="P2512" s="125" t="e">
        <f>ROUND(((R2512/20)*(L2512/15)*(S2512/15)*(1+W2512/200))/(H2512/15)*100,0)</f>
        <v>#REF!</v>
      </c>
      <c r="Q2512" s="147" t="e">
        <f>T20D35746[[#This Row],[スコア⑤]]/T20D35746[[#This Row],[スコア③]]</f>
        <v>#REF!</v>
      </c>
      <c r="R2512" s="76" t="e">
        <f>#REF!+#REF!</f>
        <v>#REF!</v>
      </c>
      <c r="W2512" s="109" t="e">
        <f>(T20D35746[[#This Row],[現金及び預金（億）]]-T20D35746[[#This Row],[負債（億）]])/T20D35746[[#This Row],[総資産]]*100</f>
        <v>#DIV/0!</v>
      </c>
    </row>
    <row r="2513" spans="3:23" x14ac:dyDescent="0.25">
      <c r="C2513" s="71" t="str">
        <f>IFERROR(_xll.RssMarket($A2513,"市場部名称"),"")</f>
        <v/>
      </c>
      <c r="D2513" s="55"/>
      <c r="E2513" s="55" t="str">
        <f>IFERROR(_xll.RssMarket($A2513,"前日比"),"")</f>
        <v/>
      </c>
      <c r="F2513" s="75" t="str">
        <f>IFERROR(_xll.RssMarket($A2513,"時価総額"),"")</f>
        <v/>
      </c>
      <c r="G2513" s="75" t="e">
        <f>T20D35746[[#This Row],[時価総額]]/T20D35746[[#This Row],[現在値]]</f>
        <v>#VALUE!</v>
      </c>
      <c r="H2513" s="20"/>
      <c r="I2513" s="38"/>
      <c r="J2513" s="20"/>
      <c r="K2513" s="33"/>
      <c r="N2513" s="89"/>
      <c r="O2513" s="125" t="e">
        <f>ROUND(
 ((IF(OR(R2513="",R2513&lt;=0),20,R2513)/20)
  *(L2513/15))
 /(IFERROR(IF(H2513&gt;0,H2513,15),15)/15)
 *100,0)</f>
        <v>#REF!</v>
      </c>
      <c r="P2513" s="125" t="e">
        <f>ROUND(((R2513/20)*(L2513/15)*(S2513/15)*(1+W2513/200))/(H2513/15)*100,0)</f>
        <v>#REF!</v>
      </c>
      <c r="Q2513" s="147" t="e">
        <f>T20D35746[[#This Row],[スコア⑤]]/T20D35746[[#This Row],[スコア③]]</f>
        <v>#REF!</v>
      </c>
      <c r="R2513" s="76" t="e">
        <f>#REF!+#REF!</f>
        <v>#REF!</v>
      </c>
      <c r="W2513" s="109" t="e">
        <f>(T20D35746[[#This Row],[現金及び預金（億）]]-T20D35746[[#This Row],[負債（億）]])/T20D35746[[#This Row],[総資産]]*100</f>
        <v>#DIV/0!</v>
      </c>
    </row>
    <row r="2514" spans="3:23" x14ac:dyDescent="0.25">
      <c r="C2514" s="71" t="str">
        <f>IFERROR(_xll.RssMarket($A2514,"市場部名称"),"")</f>
        <v/>
      </c>
      <c r="D2514" s="55"/>
      <c r="E2514" s="55" t="str">
        <f>IFERROR(_xll.RssMarket($A2514,"前日比"),"")</f>
        <v/>
      </c>
      <c r="F2514" s="75" t="str">
        <f>IFERROR(_xll.RssMarket($A2514,"時価総額"),"")</f>
        <v/>
      </c>
      <c r="G2514" s="75" t="e">
        <f>T20D35746[[#This Row],[時価総額]]/T20D35746[[#This Row],[現在値]]</f>
        <v>#VALUE!</v>
      </c>
      <c r="H2514" s="20"/>
      <c r="I2514" s="38"/>
      <c r="J2514" s="20"/>
      <c r="K2514" s="33"/>
      <c r="N2514" s="89"/>
      <c r="O2514" s="125" t="e">
        <f>ROUND(
 ((IF(OR(R2514="",R2514&lt;=0),20,R2514)/20)
  *(L2514/15))
 /(IFERROR(IF(H2514&gt;0,H2514,15),15)/15)
 *100,0)</f>
        <v>#REF!</v>
      </c>
      <c r="P2514" s="125" t="e">
        <f>ROUND(((R2514/20)*(L2514/15)*(S2514/15)*(1+W2514/200))/(H2514/15)*100,0)</f>
        <v>#REF!</v>
      </c>
      <c r="Q2514" s="147" t="e">
        <f>T20D35746[[#This Row],[スコア⑤]]/T20D35746[[#This Row],[スコア③]]</f>
        <v>#REF!</v>
      </c>
      <c r="R2514" s="76" t="e">
        <f>#REF!+#REF!</f>
        <v>#REF!</v>
      </c>
      <c r="W2514" s="109" t="e">
        <f>(T20D35746[[#This Row],[現金及び預金（億）]]-T20D35746[[#This Row],[負債（億）]])/T20D35746[[#This Row],[総資産]]*100</f>
        <v>#DIV/0!</v>
      </c>
    </row>
    <row r="2515" spans="3:23" x14ac:dyDescent="0.25">
      <c r="C2515" s="71" t="str">
        <f>IFERROR(_xll.RssMarket($A2515,"市場部名称"),"")</f>
        <v/>
      </c>
      <c r="D2515" s="55"/>
      <c r="E2515" s="55" t="str">
        <f>IFERROR(_xll.RssMarket($A2515,"前日比"),"")</f>
        <v/>
      </c>
      <c r="F2515" s="75" t="str">
        <f>IFERROR(_xll.RssMarket($A2515,"時価総額"),"")</f>
        <v/>
      </c>
      <c r="G2515" s="75" t="e">
        <f>T20D35746[[#This Row],[時価総額]]/T20D35746[[#This Row],[現在値]]</f>
        <v>#VALUE!</v>
      </c>
      <c r="H2515" s="20"/>
      <c r="I2515" s="38"/>
      <c r="J2515" s="20"/>
      <c r="K2515" s="33"/>
      <c r="N2515" s="89"/>
      <c r="O2515" s="125" t="e">
        <f>ROUND(
 ((IF(OR(R2515="",R2515&lt;=0),20,R2515)/20)
  *(L2515/15))
 /(IFERROR(IF(H2515&gt;0,H2515,15),15)/15)
 *100,0)</f>
        <v>#REF!</v>
      </c>
      <c r="P2515" s="125" t="e">
        <f>ROUND(((R2515/20)*(L2515/15)*(S2515/15)*(1+W2515/200))/(H2515/15)*100,0)</f>
        <v>#REF!</v>
      </c>
      <c r="Q2515" s="147" t="e">
        <f>T20D35746[[#This Row],[スコア⑤]]/T20D35746[[#This Row],[スコア③]]</f>
        <v>#REF!</v>
      </c>
      <c r="R2515" s="76" t="e">
        <f>#REF!+#REF!</f>
        <v>#REF!</v>
      </c>
      <c r="W2515" s="109" t="e">
        <f>(T20D35746[[#This Row],[現金及び預金（億）]]-T20D35746[[#This Row],[負債（億）]])/T20D35746[[#This Row],[総資産]]*100</f>
        <v>#DIV/0!</v>
      </c>
    </row>
    <row r="2516" spans="3:23" x14ac:dyDescent="0.25">
      <c r="C2516" s="71" t="str">
        <f>IFERROR(_xll.RssMarket($A2516,"市場部名称"),"")</f>
        <v/>
      </c>
      <c r="D2516" s="55"/>
      <c r="E2516" s="55" t="str">
        <f>IFERROR(_xll.RssMarket($A2516,"前日比"),"")</f>
        <v/>
      </c>
      <c r="F2516" s="75" t="str">
        <f>IFERROR(_xll.RssMarket($A2516,"時価総額"),"")</f>
        <v/>
      </c>
      <c r="G2516" s="75" t="e">
        <f>T20D35746[[#This Row],[時価総額]]/T20D35746[[#This Row],[現在値]]</f>
        <v>#VALUE!</v>
      </c>
      <c r="H2516" s="20"/>
      <c r="I2516" s="38"/>
      <c r="J2516" s="20"/>
      <c r="K2516" s="33"/>
      <c r="N2516" s="89"/>
      <c r="O2516" s="125" t="e">
        <f>ROUND(
 ((IF(OR(R2516="",R2516&lt;=0),20,R2516)/20)
  *(L2516/15))
 /(IFERROR(IF(H2516&gt;0,H2516,15),15)/15)
 *100,0)</f>
        <v>#REF!</v>
      </c>
      <c r="P2516" s="125" t="e">
        <f>ROUND(((R2516/20)*(L2516/15)*(S2516/15)*(1+W2516/200))/(H2516/15)*100,0)</f>
        <v>#REF!</v>
      </c>
      <c r="Q2516" s="147" t="e">
        <f>T20D35746[[#This Row],[スコア⑤]]/T20D35746[[#This Row],[スコア③]]</f>
        <v>#REF!</v>
      </c>
      <c r="R2516" s="76" t="e">
        <f>#REF!+#REF!</f>
        <v>#REF!</v>
      </c>
      <c r="W2516" s="109" t="e">
        <f>(T20D35746[[#This Row],[現金及び預金（億）]]-T20D35746[[#This Row],[負債（億）]])/T20D35746[[#This Row],[総資産]]*100</f>
        <v>#DIV/0!</v>
      </c>
    </row>
    <row r="2517" spans="3:23" x14ac:dyDescent="0.25">
      <c r="C2517" s="71" t="str">
        <f>IFERROR(_xll.RssMarket($A2517,"市場部名称"),"")</f>
        <v/>
      </c>
      <c r="D2517" s="55"/>
      <c r="E2517" s="55" t="str">
        <f>IFERROR(_xll.RssMarket($A2517,"前日比"),"")</f>
        <v/>
      </c>
      <c r="F2517" s="75" t="str">
        <f>IFERROR(_xll.RssMarket($A2517,"時価総額"),"")</f>
        <v/>
      </c>
      <c r="G2517" s="75" t="e">
        <f>T20D35746[[#This Row],[時価総額]]/T20D35746[[#This Row],[現在値]]</f>
        <v>#VALUE!</v>
      </c>
      <c r="H2517" s="20"/>
      <c r="I2517" s="38"/>
      <c r="J2517" s="20"/>
      <c r="K2517" s="33"/>
      <c r="N2517" s="89"/>
      <c r="O2517" s="125" t="e">
        <f>ROUND(
 ((IF(OR(R2517="",R2517&lt;=0),20,R2517)/20)
  *(L2517/15))
 /(IFERROR(IF(H2517&gt;0,H2517,15),15)/15)
 *100,0)</f>
        <v>#REF!</v>
      </c>
      <c r="P2517" s="125" t="e">
        <f>ROUND(((R2517/20)*(L2517/15)*(S2517/15)*(1+W2517/200))/(H2517/15)*100,0)</f>
        <v>#REF!</v>
      </c>
      <c r="Q2517" s="147" t="e">
        <f>T20D35746[[#This Row],[スコア⑤]]/T20D35746[[#This Row],[スコア③]]</f>
        <v>#REF!</v>
      </c>
      <c r="R2517" s="76" t="e">
        <f>#REF!+#REF!</f>
        <v>#REF!</v>
      </c>
      <c r="W2517" s="109" t="e">
        <f>(T20D35746[[#This Row],[現金及び預金（億）]]-T20D35746[[#This Row],[負債（億）]])/T20D35746[[#This Row],[総資産]]*100</f>
        <v>#DIV/0!</v>
      </c>
    </row>
    <row r="2518" spans="3:23" x14ac:dyDescent="0.25">
      <c r="C2518" s="71" t="str">
        <f>IFERROR(_xll.RssMarket($A2518,"市場部名称"),"")</f>
        <v/>
      </c>
      <c r="D2518" s="55"/>
      <c r="E2518" s="55" t="str">
        <f>IFERROR(_xll.RssMarket($A2518,"前日比"),"")</f>
        <v/>
      </c>
      <c r="F2518" s="75" t="str">
        <f>IFERROR(_xll.RssMarket($A2518,"時価総額"),"")</f>
        <v/>
      </c>
      <c r="G2518" s="75" t="e">
        <f>T20D35746[[#This Row],[時価総額]]/T20D35746[[#This Row],[現在値]]</f>
        <v>#VALUE!</v>
      </c>
      <c r="H2518" s="20"/>
      <c r="I2518" s="38"/>
      <c r="J2518" s="20"/>
      <c r="K2518" s="33"/>
      <c r="N2518" s="89"/>
      <c r="O2518" s="125" t="e">
        <f>ROUND(
 ((IF(OR(R2518="",R2518&lt;=0),20,R2518)/20)
  *(L2518/15))
 /(IFERROR(IF(H2518&gt;0,H2518,15),15)/15)
 *100,0)</f>
        <v>#REF!</v>
      </c>
      <c r="P2518" s="125" t="e">
        <f>ROUND(((R2518/20)*(L2518/15)*(S2518/15)*(1+W2518/200))/(H2518/15)*100,0)</f>
        <v>#REF!</v>
      </c>
      <c r="Q2518" s="147" t="e">
        <f>T20D35746[[#This Row],[スコア⑤]]/T20D35746[[#This Row],[スコア③]]</f>
        <v>#REF!</v>
      </c>
      <c r="R2518" s="76" t="e">
        <f>#REF!+#REF!</f>
        <v>#REF!</v>
      </c>
      <c r="W2518" s="109" t="e">
        <f>(T20D35746[[#This Row],[現金及び預金（億）]]-T20D35746[[#This Row],[負債（億）]])/T20D35746[[#This Row],[総資産]]*100</f>
        <v>#DIV/0!</v>
      </c>
    </row>
    <row r="2519" spans="3:23" x14ac:dyDescent="0.25">
      <c r="C2519" s="71" t="str">
        <f>IFERROR(_xll.RssMarket($A2519,"市場部名称"),"")</f>
        <v/>
      </c>
      <c r="D2519" s="55"/>
      <c r="E2519" s="55" t="str">
        <f>IFERROR(_xll.RssMarket($A2519,"前日比"),"")</f>
        <v/>
      </c>
      <c r="F2519" s="75" t="str">
        <f>IFERROR(_xll.RssMarket($A2519,"時価総額"),"")</f>
        <v/>
      </c>
      <c r="G2519" s="75" t="e">
        <f>T20D35746[[#This Row],[時価総額]]/T20D35746[[#This Row],[現在値]]</f>
        <v>#VALUE!</v>
      </c>
      <c r="H2519" s="20"/>
      <c r="I2519" s="38"/>
      <c r="J2519" s="20"/>
      <c r="K2519" s="33"/>
      <c r="N2519" s="89"/>
      <c r="O2519" s="125" t="e">
        <f>ROUND(
 ((IF(OR(R2519="",R2519&lt;=0),20,R2519)/20)
  *(L2519/15))
 /(IFERROR(IF(H2519&gt;0,H2519,15),15)/15)
 *100,0)</f>
        <v>#REF!</v>
      </c>
      <c r="P2519" s="125" t="e">
        <f>ROUND(((R2519/20)*(L2519/15)*(S2519/15)*(1+W2519/200))/(H2519/15)*100,0)</f>
        <v>#REF!</v>
      </c>
      <c r="Q2519" s="147" t="e">
        <f>T20D35746[[#This Row],[スコア⑤]]/T20D35746[[#This Row],[スコア③]]</f>
        <v>#REF!</v>
      </c>
      <c r="R2519" s="76" t="e">
        <f>#REF!+#REF!</f>
        <v>#REF!</v>
      </c>
      <c r="W2519" s="109" t="e">
        <f>(T20D35746[[#This Row],[現金及び預金（億）]]-T20D35746[[#This Row],[負債（億）]])/T20D35746[[#This Row],[総資産]]*100</f>
        <v>#DIV/0!</v>
      </c>
    </row>
    <row r="2520" spans="3:23" x14ac:dyDescent="0.25">
      <c r="C2520" s="71" t="str">
        <f>IFERROR(_xll.RssMarket($A2520,"市場部名称"),"")</f>
        <v/>
      </c>
      <c r="D2520" s="55"/>
      <c r="E2520" s="55" t="str">
        <f>IFERROR(_xll.RssMarket($A2520,"前日比"),"")</f>
        <v/>
      </c>
      <c r="F2520" s="75" t="str">
        <f>IFERROR(_xll.RssMarket($A2520,"時価総額"),"")</f>
        <v/>
      </c>
      <c r="G2520" s="75" t="e">
        <f>T20D35746[[#This Row],[時価総額]]/T20D35746[[#This Row],[現在値]]</f>
        <v>#VALUE!</v>
      </c>
      <c r="H2520" s="20"/>
      <c r="I2520" s="38"/>
      <c r="J2520" s="20"/>
      <c r="K2520" s="33"/>
      <c r="N2520" s="89"/>
      <c r="O2520" s="125" t="e">
        <f>ROUND(
 ((IF(OR(R2520="",R2520&lt;=0),20,R2520)/20)
  *(L2520/15))
 /(IFERROR(IF(H2520&gt;0,H2520,15),15)/15)
 *100,0)</f>
        <v>#REF!</v>
      </c>
      <c r="P2520" s="125" t="e">
        <f>ROUND(((R2520/20)*(L2520/15)*(S2520/15)*(1+W2520/200))/(H2520/15)*100,0)</f>
        <v>#REF!</v>
      </c>
      <c r="Q2520" s="147" t="e">
        <f>T20D35746[[#This Row],[スコア⑤]]/T20D35746[[#This Row],[スコア③]]</f>
        <v>#REF!</v>
      </c>
      <c r="R2520" s="76" t="e">
        <f>#REF!+#REF!</f>
        <v>#REF!</v>
      </c>
      <c r="W2520" s="109" t="e">
        <f>(T20D35746[[#This Row],[現金及び預金（億）]]-T20D35746[[#This Row],[負債（億）]])/T20D35746[[#This Row],[総資産]]*100</f>
        <v>#DIV/0!</v>
      </c>
    </row>
    <row r="2521" spans="3:23" x14ac:dyDescent="0.25">
      <c r="C2521" s="71" t="str">
        <f>IFERROR(_xll.RssMarket($A2521,"市場部名称"),"")</f>
        <v/>
      </c>
      <c r="D2521" s="55"/>
      <c r="E2521" s="55" t="str">
        <f>IFERROR(_xll.RssMarket($A2521,"前日比"),"")</f>
        <v/>
      </c>
      <c r="F2521" s="75" t="str">
        <f>IFERROR(_xll.RssMarket($A2521,"時価総額"),"")</f>
        <v/>
      </c>
      <c r="G2521" s="75" t="e">
        <f>T20D35746[[#This Row],[時価総額]]/T20D35746[[#This Row],[現在値]]</f>
        <v>#VALUE!</v>
      </c>
      <c r="H2521" s="20"/>
      <c r="I2521" s="38"/>
      <c r="J2521" s="20"/>
      <c r="K2521" s="33"/>
      <c r="N2521" s="89"/>
      <c r="O2521" s="125" t="e">
        <f>ROUND(
 ((IF(OR(R2521="",R2521&lt;=0),20,R2521)/20)
  *(L2521/15))
 /(IFERROR(IF(H2521&gt;0,H2521,15),15)/15)
 *100,0)</f>
        <v>#REF!</v>
      </c>
      <c r="P2521" s="125" t="e">
        <f>ROUND(((R2521/20)*(L2521/15)*(S2521/15)*(1+W2521/200))/(H2521/15)*100,0)</f>
        <v>#REF!</v>
      </c>
      <c r="Q2521" s="147" t="e">
        <f>T20D35746[[#This Row],[スコア⑤]]/T20D35746[[#This Row],[スコア③]]</f>
        <v>#REF!</v>
      </c>
      <c r="R2521" s="76" t="e">
        <f>#REF!+#REF!</f>
        <v>#REF!</v>
      </c>
      <c r="W2521" s="109" t="e">
        <f>(T20D35746[[#This Row],[現金及び預金（億）]]-T20D35746[[#This Row],[負債（億）]])/T20D35746[[#This Row],[総資産]]*100</f>
        <v>#DIV/0!</v>
      </c>
    </row>
    <row r="2522" spans="3:23" x14ac:dyDescent="0.25">
      <c r="C2522" s="71" t="str">
        <f>IFERROR(_xll.RssMarket($A2522,"市場部名称"),"")</f>
        <v/>
      </c>
      <c r="D2522" s="55"/>
      <c r="E2522" s="55" t="str">
        <f>IFERROR(_xll.RssMarket($A2522,"前日比"),"")</f>
        <v/>
      </c>
      <c r="F2522" s="75" t="str">
        <f>IFERROR(_xll.RssMarket($A2522,"時価総額"),"")</f>
        <v/>
      </c>
      <c r="G2522" s="75" t="e">
        <f>T20D35746[[#This Row],[時価総額]]/T20D35746[[#This Row],[現在値]]</f>
        <v>#VALUE!</v>
      </c>
      <c r="H2522" s="20"/>
      <c r="I2522" s="38"/>
      <c r="J2522" s="20"/>
      <c r="K2522" s="33"/>
      <c r="N2522" s="89"/>
      <c r="O2522" s="125" t="e">
        <f>ROUND(
 ((IF(OR(R2522="",R2522&lt;=0),20,R2522)/20)
  *(L2522/15))
 /(IFERROR(IF(H2522&gt;0,H2522,15),15)/15)
 *100,0)</f>
        <v>#REF!</v>
      </c>
      <c r="P2522" s="125" t="e">
        <f>ROUND(((R2522/20)*(L2522/15)*(S2522/15)*(1+W2522/200))/(H2522/15)*100,0)</f>
        <v>#REF!</v>
      </c>
      <c r="Q2522" s="147" t="e">
        <f>T20D35746[[#This Row],[スコア⑤]]/T20D35746[[#This Row],[スコア③]]</f>
        <v>#REF!</v>
      </c>
      <c r="R2522" s="76" t="e">
        <f>#REF!+#REF!</f>
        <v>#REF!</v>
      </c>
      <c r="W2522" s="109" t="e">
        <f>(T20D35746[[#This Row],[現金及び預金（億）]]-T20D35746[[#This Row],[負債（億）]])/T20D35746[[#This Row],[総資産]]*100</f>
        <v>#DIV/0!</v>
      </c>
    </row>
    <row r="2523" spans="3:23" x14ac:dyDescent="0.25">
      <c r="C2523" s="71" t="str">
        <f>IFERROR(_xll.RssMarket($A2523,"市場部名称"),"")</f>
        <v/>
      </c>
      <c r="D2523" s="55"/>
      <c r="E2523" s="55" t="str">
        <f>IFERROR(_xll.RssMarket($A2523,"前日比"),"")</f>
        <v/>
      </c>
      <c r="F2523" s="75" t="str">
        <f>IFERROR(_xll.RssMarket($A2523,"時価総額"),"")</f>
        <v/>
      </c>
      <c r="G2523" s="75" t="e">
        <f>T20D35746[[#This Row],[時価総額]]/T20D35746[[#This Row],[現在値]]</f>
        <v>#VALUE!</v>
      </c>
      <c r="H2523" s="20"/>
      <c r="I2523" s="38"/>
      <c r="J2523" s="20"/>
      <c r="K2523" s="33"/>
      <c r="N2523" s="89"/>
      <c r="O2523" s="125" t="e">
        <f>ROUND(
 ((IF(OR(R2523="",R2523&lt;=0),20,R2523)/20)
  *(L2523/15))
 /(IFERROR(IF(H2523&gt;0,H2523,15),15)/15)
 *100,0)</f>
        <v>#REF!</v>
      </c>
      <c r="P2523" s="125" t="e">
        <f>ROUND(((R2523/20)*(L2523/15)*(S2523/15)*(1+W2523/200))/(H2523/15)*100,0)</f>
        <v>#REF!</v>
      </c>
      <c r="Q2523" s="147" t="e">
        <f>T20D35746[[#This Row],[スコア⑤]]/T20D35746[[#This Row],[スコア③]]</f>
        <v>#REF!</v>
      </c>
      <c r="R2523" s="76" t="e">
        <f>#REF!+#REF!</f>
        <v>#REF!</v>
      </c>
      <c r="W2523" s="109" t="e">
        <f>(T20D35746[[#This Row],[現金及び預金（億）]]-T20D35746[[#This Row],[負債（億）]])/T20D35746[[#This Row],[総資産]]*100</f>
        <v>#DIV/0!</v>
      </c>
    </row>
    <row r="2524" spans="3:23" x14ac:dyDescent="0.25">
      <c r="C2524" s="71" t="str">
        <f>IFERROR(_xll.RssMarket($A2524,"市場部名称"),"")</f>
        <v/>
      </c>
      <c r="D2524" s="55"/>
      <c r="E2524" s="55" t="str">
        <f>IFERROR(_xll.RssMarket($A2524,"前日比"),"")</f>
        <v/>
      </c>
      <c r="F2524" s="75" t="str">
        <f>IFERROR(_xll.RssMarket($A2524,"時価総額"),"")</f>
        <v/>
      </c>
      <c r="G2524" s="75" t="e">
        <f>T20D35746[[#This Row],[時価総額]]/T20D35746[[#This Row],[現在値]]</f>
        <v>#VALUE!</v>
      </c>
      <c r="H2524" s="20"/>
      <c r="I2524" s="38"/>
      <c r="J2524" s="20"/>
      <c r="K2524" s="33"/>
      <c r="N2524" s="89"/>
      <c r="O2524" s="125" t="e">
        <f>ROUND(
 ((IF(OR(R2524="",R2524&lt;=0),20,R2524)/20)
  *(L2524/15))
 /(IFERROR(IF(H2524&gt;0,H2524,15),15)/15)
 *100,0)</f>
        <v>#REF!</v>
      </c>
      <c r="P2524" s="125" t="e">
        <f>ROUND(((R2524/20)*(L2524/15)*(S2524/15)*(1+W2524/200))/(H2524/15)*100,0)</f>
        <v>#REF!</v>
      </c>
      <c r="Q2524" s="147" t="e">
        <f>T20D35746[[#This Row],[スコア⑤]]/T20D35746[[#This Row],[スコア③]]</f>
        <v>#REF!</v>
      </c>
      <c r="R2524" s="76" t="e">
        <f>#REF!+#REF!</f>
        <v>#REF!</v>
      </c>
      <c r="W2524" s="109" t="e">
        <f>(T20D35746[[#This Row],[現金及び預金（億）]]-T20D35746[[#This Row],[負債（億）]])/T20D35746[[#This Row],[総資産]]*100</f>
        <v>#DIV/0!</v>
      </c>
    </row>
    <row r="2525" spans="3:23" x14ac:dyDescent="0.25">
      <c r="C2525" s="71" t="str">
        <f>IFERROR(_xll.RssMarket($A2525,"市場部名称"),"")</f>
        <v/>
      </c>
      <c r="D2525" s="55"/>
      <c r="E2525" s="55" t="str">
        <f>IFERROR(_xll.RssMarket($A2525,"前日比"),"")</f>
        <v/>
      </c>
      <c r="F2525" s="75" t="str">
        <f>IFERROR(_xll.RssMarket($A2525,"時価総額"),"")</f>
        <v/>
      </c>
      <c r="G2525" s="75" t="e">
        <f>T20D35746[[#This Row],[時価総額]]/T20D35746[[#This Row],[現在値]]</f>
        <v>#VALUE!</v>
      </c>
      <c r="H2525" s="20"/>
      <c r="I2525" s="38"/>
      <c r="J2525" s="20"/>
      <c r="K2525" s="33"/>
      <c r="N2525" s="89"/>
      <c r="O2525" s="125" t="e">
        <f>ROUND(
 ((IF(OR(R2525="",R2525&lt;=0),20,R2525)/20)
  *(L2525/15))
 /(IFERROR(IF(H2525&gt;0,H2525,15),15)/15)
 *100,0)</f>
        <v>#REF!</v>
      </c>
      <c r="P2525" s="125" t="e">
        <f>ROUND(((R2525/20)*(L2525/15)*(S2525/15)*(1+W2525/200))/(H2525/15)*100,0)</f>
        <v>#REF!</v>
      </c>
      <c r="Q2525" s="147" t="e">
        <f>T20D35746[[#This Row],[スコア⑤]]/T20D35746[[#This Row],[スコア③]]</f>
        <v>#REF!</v>
      </c>
      <c r="R2525" s="76" t="e">
        <f>#REF!+#REF!</f>
        <v>#REF!</v>
      </c>
      <c r="W2525" s="109" t="e">
        <f>(T20D35746[[#This Row],[現金及び預金（億）]]-T20D35746[[#This Row],[負債（億）]])/T20D35746[[#This Row],[総資産]]*100</f>
        <v>#DIV/0!</v>
      </c>
    </row>
    <row r="2526" spans="3:23" x14ac:dyDescent="0.25">
      <c r="C2526" s="71" t="str">
        <f>IFERROR(_xll.RssMarket($A2526,"市場部名称"),"")</f>
        <v/>
      </c>
      <c r="D2526" s="55"/>
      <c r="E2526" s="55" t="str">
        <f>IFERROR(_xll.RssMarket($A2526,"前日比"),"")</f>
        <v/>
      </c>
      <c r="F2526" s="75" t="str">
        <f>IFERROR(_xll.RssMarket($A2526,"時価総額"),"")</f>
        <v/>
      </c>
      <c r="G2526" s="75" t="e">
        <f>T20D35746[[#This Row],[時価総額]]/T20D35746[[#This Row],[現在値]]</f>
        <v>#VALUE!</v>
      </c>
      <c r="H2526" s="20"/>
      <c r="I2526" s="38"/>
      <c r="J2526" s="20"/>
      <c r="K2526" s="33"/>
      <c r="N2526" s="89"/>
      <c r="O2526" s="125" t="e">
        <f>ROUND(
 ((IF(OR(R2526="",R2526&lt;=0),20,R2526)/20)
  *(L2526/15))
 /(IFERROR(IF(H2526&gt;0,H2526,15),15)/15)
 *100,0)</f>
        <v>#REF!</v>
      </c>
      <c r="P2526" s="125" t="e">
        <f>ROUND(((R2526/20)*(L2526/15)*(S2526/15)*(1+W2526/200))/(H2526/15)*100,0)</f>
        <v>#REF!</v>
      </c>
      <c r="Q2526" s="147" t="e">
        <f>T20D35746[[#This Row],[スコア⑤]]/T20D35746[[#This Row],[スコア③]]</f>
        <v>#REF!</v>
      </c>
      <c r="R2526" s="76" t="e">
        <f>#REF!+#REF!</f>
        <v>#REF!</v>
      </c>
      <c r="W2526" s="109" t="e">
        <f>(T20D35746[[#This Row],[現金及び預金（億）]]-T20D35746[[#This Row],[負債（億）]])/T20D35746[[#This Row],[総資産]]*100</f>
        <v>#DIV/0!</v>
      </c>
    </row>
    <row r="2527" spans="3:23" x14ac:dyDescent="0.25">
      <c r="C2527" s="71" t="str">
        <f>IFERROR(_xll.RssMarket($A2527,"市場部名称"),"")</f>
        <v/>
      </c>
      <c r="D2527" s="55"/>
      <c r="E2527" s="55" t="str">
        <f>IFERROR(_xll.RssMarket($A2527,"前日比"),"")</f>
        <v/>
      </c>
      <c r="F2527" s="75" t="str">
        <f>IFERROR(_xll.RssMarket($A2527,"時価総額"),"")</f>
        <v/>
      </c>
      <c r="G2527" s="75" t="e">
        <f>T20D35746[[#This Row],[時価総額]]/T20D35746[[#This Row],[現在値]]</f>
        <v>#VALUE!</v>
      </c>
      <c r="H2527" s="20"/>
      <c r="I2527" s="38"/>
      <c r="J2527" s="20"/>
      <c r="K2527" s="33"/>
      <c r="N2527" s="89"/>
      <c r="O2527" s="125" t="e">
        <f>ROUND(
 ((IF(OR(R2527="",R2527&lt;=0),20,R2527)/20)
  *(L2527/15))
 /(IFERROR(IF(H2527&gt;0,H2527,15),15)/15)
 *100,0)</f>
        <v>#REF!</v>
      </c>
      <c r="P2527" s="125" t="e">
        <f>ROUND(((R2527/20)*(L2527/15)*(S2527/15)*(1+W2527/200))/(H2527/15)*100,0)</f>
        <v>#REF!</v>
      </c>
      <c r="Q2527" s="147" t="e">
        <f>T20D35746[[#This Row],[スコア⑤]]/T20D35746[[#This Row],[スコア③]]</f>
        <v>#REF!</v>
      </c>
      <c r="R2527" s="76" t="e">
        <f>#REF!+#REF!</f>
        <v>#REF!</v>
      </c>
      <c r="W2527" s="109" t="e">
        <f>(T20D35746[[#This Row],[現金及び預金（億）]]-T20D35746[[#This Row],[負債（億）]])/T20D35746[[#This Row],[総資産]]*100</f>
        <v>#DIV/0!</v>
      </c>
    </row>
    <row r="2528" spans="3:23" x14ac:dyDescent="0.25">
      <c r="C2528" s="71" t="str">
        <f>IFERROR(_xll.RssMarket($A2528,"市場部名称"),"")</f>
        <v/>
      </c>
      <c r="D2528" s="55"/>
      <c r="E2528" s="55" t="str">
        <f>IFERROR(_xll.RssMarket($A2528,"前日比"),"")</f>
        <v/>
      </c>
      <c r="F2528" s="75" t="str">
        <f>IFERROR(_xll.RssMarket($A2528,"時価総額"),"")</f>
        <v/>
      </c>
      <c r="G2528" s="75" t="e">
        <f>T20D35746[[#This Row],[時価総額]]/T20D35746[[#This Row],[現在値]]</f>
        <v>#VALUE!</v>
      </c>
      <c r="H2528" s="20"/>
      <c r="I2528" s="38"/>
      <c r="J2528" s="20"/>
      <c r="K2528" s="33"/>
      <c r="N2528" s="89"/>
      <c r="O2528" s="125" t="e">
        <f>ROUND(
 ((IF(OR(R2528="",R2528&lt;=0),20,R2528)/20)
  *(L2528/15))
 /(IFERROR(IF(H2528&gt;0,H2528,15),15)/15)
 *100,0)</f>
        <v>#REF!</v>
      </c>
      <c r="P2528" s="125" t="e">
        <f>ROUND(((R2528/20)*(L2528/15)*(S2528/15)*(1+W2528/200))/(H2528/15)*100,0)</f>
        <v>#REF!</v>
      </c>
      <c r="Q2528" s="147" t="e">
        <f>T20D35746[[#This Row],[スコア⑤]]/T20D35746[[#This Row],[スコア③]]</f>
        <v>#REF!</v>
      </c>
      <c r="R2528" s="76" t="e">
        <f>#REF!+#REF!</f>
        <v>#REF!</v>
      </c>
      <c r="W2528" s="109" t="e">
        <f>(T20D35746[[#This Row],[現金及び預金（億）]]-T20D35746[[#This Row],[負債（億）]])/T20D35746[[#This Row],[総資産]]*100</f>
        <v>#DIV/0!</v>
      </c>
    </row>
    <row r="2529" spans="3:23" x14ac:dyDescent="0.25">
      <c r="C2529" s="71" t="str">
        <f>IFERROR(_xll.RssMarket($A2529,"市場部名称"),"")</f>
        <v/>
      </c>
      <c r="D2529" s="55"/>
      <c r="E2529" s="55" t="str">
        <f>IFERROR(_xll.RssMarket($A2529,"前日比"),"")</f>
        <v/>
      </c>
      <c r="F2529" s="75" t="str">
        <f>IFERROR(_xll.RssMarket($A2529,"時価総額"),"")</f>
        <v/>
      </c>
      <c r="G2529" s="75" t="e">
        <f>T20D35746[[#This Row],[時価総額]]/T20D35746[[#This Row],[現在値]]</f>
        <v>#VALUE!</v>
      </c>
      <c r="H2529" s="20"/>
      <c r="I2529" s="38"/>
      <c r="J2529" s="20"/>
      <c r="K2529" s="33"/>
      <c r="N2529" s="89"/>
      <c r="O2529" s="125" t="e">
        <f>ROUND(
 ((IF(OR(R2529="",R2529&lt;=0),20,R2529)/20)
  *(L2529/15))
 /(IFERROR(IF(H2529&gt;0,H2529,15),15)/15)
 *100,0)</f>
        <v>#REF!</v>
      </c>
      <c r="P2529" s="125" t="e">
        <f>ROUND(((R2529/20)*(L2529/15)*(S2529/15)*(1+W2529/200))/(H2529/15)*100,0)</f>
        <v>#REF!</v>
      </c>
      <c r="Q2529" s="147" t="e">
        <f>T20D35746[[#This Row],[スコア⑤]]/T20D35746[[#This Row],[スコア③]]</f>
        <v>#REF!</v>
      </c>
      <c r="R2529" s="76" t="e">
        <f>#REF!+#REF!</f>
        <v>#REF!</v>
      </c>
      <c r="W2529" s="109" t="e">
        <f>(T20D35746[[#This Row],[現金及び預金（億）]]-T20D35746[[#This Row],[負債（億）]])/T20D35746[[#This Row],[総資産]]*100</f>
        <v>#DIV/0!</v>
      </c>
    </row>
    <row r="2530" spans="3:23" x14ac:dyDescent="0.25">
      <c r="C2530" s="71" t="str">
        <f>IFERROR(_xll.RssMarket($A2530,"市場部名称"),"")</f>
        <v/>
      </c>
      <c r="D2530" s="55"/>
      <c r="E2530" s="55" t="str">
        <f>IFERROR(_xll.RssMarket($A2530,"前日比"),"")</f>
        <v/>
      </c>
      <c r="F2530" s="75" t="str">
        <f>IFERROR(_xll.RssMarket($A2530,"時価総額"),"")</f>
        <v/>
      </c>
      <c r="G2530" s="75" t="e">
        <f>T20D35746[[#This Row],[時価総額]]/T20D35746[[#This Row],[現在値]]</f>
        <v>#VALUE!</v>
      </c>
      <c r="H2530" s="20"/>
      <c r="I2530" s="38"/>
      <c r="J2530" s="20"/>
      <c r="K2530" s="33"/>
      <c r="N2530" s="89"/>
      <c r="O2530" s="125" t="e">
        <f>ROUND(
 ((IF(OR(R2530="",R2530&lt;=0),20,R2530)/20)
  *(L2530/15))
 /(IFERROR(IF(H2530&gt;0,H2530,15),15)/15)
 *100,0)</f>
        <v>#REF!</v>
      </c>
      <c r="P2530" s="125" t="e">
        <f>ROUND(((R2530/20)*(L2530/15)*(S2530/15)*(1+W2530/200))/(H2530/15)*100,0)</f>
        <v>#REF!</v>
      </c>
      <c r="Q2530" s="147" t="e">
        <f>T20D35746[[#This Row],[スコア⑤]]/T20D35746[[#This Row],[スコア③]]</f>
        <v>#REF!</v>
      </c>
      <c r="R2530" s="76" t="e">
        <f>#REF!+#REF!</f>
        <v>#REF!</v>
      </c>
      <c r="W2530" s="109" t="e">
        <f>(T20D35746[[#This Row],[現金及び預金（億）]]-T20D35746[[#This Row],[負債（億）]])/T20D35746[[#This Row],[総資産]]*100</f>
        <v>#DIV/0!</v>
      </c>
    </row>
    <row r="2531" spans="3:23" x14ac:dyDescent="0.25">
      <c r="C2531" s="71" t="str">
        <f>IFERROR(_xll.RssMarket($A2531,"市場部名称"),"")</f>
        <v/>
      </c>
      <c r="D2531" s="55"/>
      <c r="E2531" s="55" t="str">
        <f>IFERROR(_xll.RssMarket($A2531,"前日比"),"")</f>
        <v/>
      </c>
      <c r="F2531" s="75" t="str">
        <f>IFERROR(_xll.RssMarket($A2531,"時価総額"),"")</f>
        <v/>
      </c>
      <c r="G2531" s="75" t="e">
        <f>T20D35746[[#This Row],[時価総額]]/T20D35746[[#This Row],[現在値]]</f>
        <v>#VALUE!</v>
      </c>
      <c r="H2531" s="20"/>
      <c r="I2531" s="38"/>
      <c r="J2531" s="20"/>
      <c r="K2531" s="33"/>
      <c r="N2531" s="89"/>
      <c r="O2531" s="125" t="e">
        <f>ROUND(
 ((IF(OR(R2531="",R2531&lt;=0),20,R2531)/20)
  *(L2531/15))
 /(IFERROR(IF(H2531&gt;0,H2531,15),15)/15)
 *100,0)</f>
        <v>#REF!</v>
      </c>
      <c r="P2531" s="125" t="e">
        <f>ROUND(((R2531/20)*(L2531/15)*(S2531/15)*(1+W2531/200))/(H2531/15)*100,0)</f>
        <v>#REF!</v>
      </c>
      <c r="Q2531" s="147" t="e">
        <f>T20D35746[[#This Row],[スコア⑤]]/T20D35746[[#This Row],[スコア③]]</f>
        <v>#REF!</v>
      </c>
      <c r="R2531" s="76" t="e">
        <f>#REF!+#REF!</f>
        <v>#REF!</v>
      </c>
      <c r="W2531" s="109" t="e">
        <f>(T20D35746[[#This Row],[現金及び預金（億）]]-T20D35746[[#This Row],[負債（億）]])/T20D35746[[#This Row],[総資産]]*100</f>
        <v>#DIV/0!</v>
      </c>
    </row>
    <row r="2532" spans="3:23" x14ac:dyDescent="0.25">
      <c r="C2532" s="71" t="str">
        <f>IFERROR(_xll.RssMarket($A2532,"市場部名称"),"")</f>
        <v/>
      </c>
      <c r="D2532" s="55"/>
      <c r="E2532" s="55" t="str">
        <f>IFERROR(_xll.RssMarket($A2532,"前日比"),"")</f>
        <v/>
      </c>
      <c r="F2532" s="75" t="str">
        <f>IFERROR(_xll.RssMarket($A2532,"時価総額"),"")</f>
        <v/>
      </c>
      <c r="G2532" s="75" t="e">
        <f>T20D35746[[#This Row],[時価総額]]/T20D35746[[#This Row],[現在値]]</f>
        <v>#VALUE!</v>
      </c>
      <c r="H2532" s="20"/>
      <c r="I2532" s="38"/>
      <c r="J2532" s="20"/>
      <c r="K2532" s="33"/>
      <c r="N2532" s="89"/>
      <c r="O2532" s="125" t="e">
        <f>ROUND(
 ((IF(OR(R2532="",R2532&lt;=0),20,R2532)/20)
  *(L2532/15))
 /(IFERROR(IF(H2532&gt;0,H2532,15),15)/15)
 *100,0)</f>
        <v>#REF!</v>
      </c>
      <c r="P2532" s="125" t="e">
        <f>ROUND(((R2532/20)*(L2532/15)*(S2532/15)*(1+W2532/200))/(H2532/15)*100,0)</f>
        <v>#REF!</v>
      </c>
      <c r="Q2532" s="147" t="e">
        <f>T20D35746[[#This Row],[スコア⑤]]/T20D35746[[#This Row],[スコア③]]</f>
        <v>#REF!</v>
      </c>
      <c r="R2532" s="76" t="e">
        <f>#REF!+#REF!</f>
        <v>#REF!</v>
      </c>
      <c r="W2532" s="109" t="e">
        <f>(T20D35746[[#This Row],[現金及び預金（億）]]-T20D35746[[#This Row],[負債（億）]])/T20D35746[[#This Row],[総資産]]*100</f>
        <v>#DIV/0!</v>
      </c>
    </row>
    <row r="2533" spans="3:23" x14ac:dyDescent="0.25">
      <c r="C2533" s="71" t="str">
        <f>IFERROR(_xll.RssMarket($A2533,"市場部名称"),"")</f>
        <v/>
      </c>
      <c r="D2533" s="55"/>
      <c r="E2533" s="55" t="str">
        <f>IFERROR(_xll.RssMarket($A2533,"前日比"),"")</f>
        <v/>
      </c>
      <c r="F2533" s="75" t="str">
        <f>IFERROR(_xll.RssMarket($A2533,"時価総額"),"")</f>
        <v/>
      </c>
      <c r="G2533" s="75" t="e">
        <f>T20D35746[[#This Row],[時価総額]]/T20D35746[[#This Row],[現在値]]</f>
        <v>#VALUE!</v>
      </c>
      <c r="H2533" s="20"/>
      <c r="I2533" s="38"/>
      <c r="J2533" s="20"/>
      <c r="K2533" s="33"/>
      <c r="N2533" s="89"/>
      <c r="O2533" s="125" t="e">
        <f>ROUND(
 ((IF(OR(R2533="",R2533&lt;=0),20,R2533)/20)
  *(L2533/15))
 /(IFERROR(IF(H2533&gt;0,H2533,15),15)/15)
 *100,0)</f>
        <v>#REF!</v>
      </c>
      <c r="P2533" s="125" t="e">
        <f>ROUND(((R2533/20)*(L2533/15)*(S2533/15)*(1+W2533/200))/(H2533/15)*100,0)</f>
        <v>#REF!</v>
      </c>
      <c r="Q2533" s="147" t="e">
        <f>T20D35746[[#This Row],[スコア⑤]]/T20D35746[[#This Row],[スコア③]]</f>
        <v>#REF!</v>
      </c>
      <c r="R2533" s="76" t="e">
        <f>#REF!+#REF!</f>
        <v>#REF!</v>
      </c>
      <c r="W2533" s="109" t="e">
        <f>(T20D35746[[#This Row],[現金及び預金（億）]]-T20D35746[[#This Row],[負債（億）]])/T20D35746[[#This Row],[総資産]]*100</f>
        <v>#DIV/0!</v>
      </c>
    </row>
    <row r="2534" spans="3:23" x14ac:dyDescent="0.25">
      <c r="C2534" s="71" t="str">
        <f>IFERROR(_xll.RssMarket($A2534,"市場部名称"),"")</f>
        <v/>
      </c>
      <c r="D2534" s="55"/>
      <c r="E2534" s="55" t="str">
        <f>IFERROR(_xll.RssMarket($A2534,"前日比"),"")</f>
        <v/>
      </c>
      <c r="F2534" s="75" t="str">
        <f>IFERROR(_xll.RssMarket($A2534,"時価総額"),"")</f>
        <v/>
      </c>
      <c r="G2534" s="75" t="e">
        <f>T20D35746[[#This Row],[時価総額]]/T20D35746[[#This Row],[現在値]]</f>
        <v>#VALUE!</v>
      </c>
      <c r="H2534" s="20"/>
      <c r="I2534" s="38"/>
      <c r="J2534" s="20"/>
      <c r="K2534" s="33"/>
      <c r="N2534" s="89"/>
      <c r="O2534" s="125" t="e">
        <f>ROUND(
 ((IF(OR(R2534="",R2534&lt;=0),20,R2534)/20)
  *(L2534/15))
 /(IFERROR(IF(H2534&gt;0,H2534,15),15)/15)
 *100,0)</f>
        <v>#REF!</v>
      </c>
      <c r="P2534" s="125" t="e">
        <f>ROUND(((R2534/20)*(L2534/15)*(S2534/15)*(1+W2534/200))/(H2534/15)*100,0)</f>
        <v>#REF!</v>
      </c>
      <c r="Q2534" s="147" t="e">
        <f>T20D35746[[#This Row],[スコア⑤]]/T20D35746[[#This Row],[スコア③]]</f>
        <v>#REF!</v>
      </c>
      <c r="R2534" s="76" t="e">
        <f>#REF!+#REF!</f>
        <v>#REF!</v>
      </c>
      <c r="W2534" s="109" t="e">
        <f>(T20D35746[[#This Row],[現金及び預金（億）]]-T20D35746[[#This Row],[負債（億）]])/T20D35746[[#This Row],[総資産]]*100</f>
        <v>#DIV/0!</v>
      </c>
    </row>
    <row r="2535" spans="3:23" x14ac:dyDescent="0.25">
      <c r="C2535" s="71" t="str">
        <f>IFERROR(_xll.RssMarket($A2535,"市場部名称"),"")</f>
        <v/>
      </c>
      <c r="D2535" s="55"/>
      <c r="E2535" s="55" t="str">
        <f>IFERROR(_xll.RssMarket($A2535,"前日比"),"")</f>
        <v/>
      </c>
      <c r="F2535" s="75" t="str">
        <f>IFERROR(_xll.RssMarket($A2535,"時価総額"),"")</f>
        <v/>
      </c>
      <c r="G2535" s="75" t="e">
        <f>T20D35746[[#This Row],[時価総額]]/T20D35746[[#This Row],[現在値]]</f>
        <v>#VALUE!</v>
      </c>
      <c r="H2535" s="20"/>
      <c r="I2535" s="38"/>
      <c r="J2535" s="20"/>
      <c r="K2535" s="33"/>
      <c r="N2535" s="89"/>
      <c r="O2535" s="125" t="e">
        <f>ROUND(
 ((IF(OR(R2535="",R2535&lt;=0),20,R2535)/20)
  *(L2535/15))
 /(IFERROR(IF(H2535&gt;0,H2535,15),15)/15)
 *100,0)</f>
        <v>#REF!</v>
      </c>
      <c r="P2535" s="125" t="e">
        <f>ROUND(((R2535/20)*(L2535/15)*(S2535/15)*(1+W2535/200))/(H2535/15)*100,0)</f>
        <v>#REF!</v>
      </c>
      <c r="Q2535" s="147" t="e">
        <f>T20D35746[[#This Row],[スコア⑤]]/T20D35746[[#This Row],[スコア③]]</f>
        <v>#REF!</v>
      </c>
      <c r="R2535" s="76" t="e">
        <f>#REF!+#REF!</f>
        <v>#REF!</v>
      </c>
      <c r="W2535" s="109" t="e">
        <f>(T20D35746[[#This Row],[現金及び預金（億）]]-T20D35746[[#This Row],[負債（億）]])/T20D35746[[#This Row],[総資産]]*100</f>
        <v>#DIV/0!</v>
      </c>
    </row>
    <row r="2536" spans="3:23" x14ac:dyDescent="0.25">
      <c r="C2536" s="71" t="str">
        <f>IFERROR(_xll.RssMarket($A2536,"市場部名称"),"")</f>
        <v/>
      </c>
      <c r="D2536" s="55"/>
      <c r="E2536" s="55" t="str">
        <f>IFERROR(_xll.RssMarket($A2536,"前日比"),"")</f>
        <v/>
      </c>
      <c r="F2536" s="75" t="str">
        <f>IFERROR(_xll.RssMarket($A2536,"時価総額"),"")</f>
        <v/>
      </c>
      <c r="G2536" s="75" t="e">
        <f>T20D35746[[#This Row],[時価総額]]/T20D35746[[#This Row],[現在値]]</f>
        <v>#VALUE!</v>
      </c>
      <c r="H2536" s="20"/>
      <c r="I2536" s="38"/>
      <c r="J2536" s="20"/>
      <c r="K2536" s="33"/>
      <c r="N2536" s="89"/>
      <c r="O2536" s="125" t="e">
        <f>ROUND(
 ((IF(OR(R2536="",R2536&lt;=0),20,R2536)/20)
  *(L2536/15))
 /(IFERROR(IF(H2536&gt;0,H2536,15),15)/15)
 *100,0)</f>
        <v>#REF!</v>
      </c>
      <c r="P2536" s="125" t="e">
        <f>ROUND(((R2536/20)*(L2536/15)*(S2536/15)*(1+W2536/200))/(H2536/15)*100,0)</f>
        <v>#REF!</v>
      </c>
      <c r="Q2536" s="147" t="e">
        <f>T20D35746[[#This Row],[スコア⑤]]/T20D35746[[#This Row],[スコア③]]</f>
        <v>#REF!</v>
      </c>
      <c r="R2536" s="76" t="e">
        <f>#REF!+#REF!</f>
        <v>#REF!</v>
      </c>
      <c r="W2536" s="109" t="e">
        <f>(T20D35746[[#This Row],[現金及び預金（億）]]-T20D35746[[#This Row],[負債（億）]])/T20D35746[[#This Row],[総資産]]*100</f>
        <v>#DIV/0!</v>
      </c>
    </row>
    <row r="2537" spans="3:23" x14ac:dyDescent="0.25">
      <c r="C2537" s="71" t="str">
        <f>IFERROR(_xll.RssMarket($A2537,"市場部名称"),"")</f>
        <v/>
      </c>
      <c r="D2537" s="55"/>
      <c r="E2537" s="55" t="str">
        <f>IFERROR(_xll.RssMarket($A2537,"前日比"),"")</f>
        <v/>
      </c>
      <c r="F2537" s="75" t="str">
        <f>IFERROR(_xll.RssMarket($A2537,"時価総額"),"")</f>
        <v/>
      </c>
      <c r="G2537" s="75" t="e">
        <f>T20D35746[[#This Row],[時価総額]]/T20D35746[[#This Row],[現在値]]</f>
        <v>#VALUE!</v>
      </c>
      <c r="H2537" s="20"/>
      <c r="I2537" s="38"/>
      <c r="J2537" s="20"/>
      <c r="K2537" s="33"/>
      <c r="N2537" s="89"/>
      <c r="O2537" s="125" t="e">
        <f>ROUND(
 ((IF(OR(R2537="",R2537&lt;=0),20,R2537)/20)
  *(L2537/15))
 /(IFERROR(IF(H2537&gt;0,H2537,15),15)/15)
 *100,0)</f>
        <v>#REF!</v>
      </c>
      <c r="P2537" s="125" t="e">
        <f>ROUND(((R2537/20)*(L2537/15)*(S2537/15)*(1+W2537/200))/(H2537/15)*100,0)</f>
        <v>#REF!</v>
      </c>
      <c r="Q2537" s="147" t="e">
        <f>T20D35746[[#This Row],[スコア⑤]]/T20D35746[[#This Row],[スコア③]]</f>
        <v>#REF!</v>
      </c>
      <c r="R2537" s="76" t="e">
        <f>#REF!+#REF!</f>
        <v>#REF!</v>
      </c>
      <c r="W2537" s="109" t="e">
        <f>(T20D35746[[#This Row],[現金及び預金（億）]]-T20D35746[[#This Row],[負債（億）]])/T20D35746[[#This Row],[総資産]]*100</f>
        <v>#DIV/0!</v>
      </c>
    </row>
    <row r="2538" spans="3:23" x14ac:dyDescent="0.25">
      <c r="C2538" s="71" t="str">
        <f>IFERROR(_xll.RssMarket($A2538,"市場部名称"),"")</f>
        <v/>
      </c>
      <c r="D2538" s="55"/>
      <c r="E2538" s="55" t="str">
        <f>IFERROR(_xll.RssMarket($A2538,"前日比"),"")</f>
        <v/>
      </c>
      <c r="F2538" s="75" t="str">
        <f>IFERROR(_xll.RssMarket($A2538,"時価総額"),"")</f>
        <v/>
      </c>
      <c r="G2538" s="75" t="e">
        <f>T20D35746[[#This Row],[時価総額]]/T20D35746[[#This Row],[現在値]]</f>
        <v>#VALUE!</v>
      </c>
      <c r="H2538" s="20"/>
      <c r="I2538" s="38"/>
      <c r="J2538" s="20"/>
      <c r="K2538" s="33"/>
      <c r="N2538" s="89"/>
      <c r="O2538" s="125" t="e">
        <f>ROUND(
 ((IF(OR(R2538="",R2538&lt;=0),20,R2538)/20)
  *(L2538/15))
 /(IFERROR(IF(H2538&gt;0,H2538,15),15)/15)
 *100,0)</f>
        <v>#REF!</v>
      </c>
      <c r="P2538" s="125" t="e">
        <f>ROUND(((R2538/20)*(L2538/15)*(S2538/15)*(1+W2538/200))/(H2538/15)*100,0)</f>
        <v>#REF!</v>
      </c>
      <c r="Q2538" s="147" t="e">
        <f>T20D35746[[#This Row],[スコア⑤]]/T20D35746[[#This Row],[スコア③]]</f>
        <v>#REF!</v>
      </c>
      <c r="R2538" s="76" t="e">
        <f>#REF!+#REF!</f>
        <v>#REF!</v>
      </c>
      <c r="W2538" s="109" t="e">
        <f>(T20D35746[[#This Row],[現金及び預金（億）]]-T20D35746[[#This Row],[負債（億）]])/T20D35746[[#This Row],[総資産]]*100</f>
        <v>#DIV/0!</v>
      </c>
    </row>
    <row r="2539" spans="3:23" x14ac:dyDescent="0.25">
      <c r="C2539" s="71" t="str">
        <f>IFERROR(_xll.RssMarket($A2539,"市場部名称"),"")</f>
        <v/>
      </c>
      <c r="D2539" s="55"/>
      <c r="E2539" s="55" t="str">
        <f>IFERROR(_xll.RssMarket($A2539,"前日比"),"")</f>
        <v/>
      </c>
      <c r="F2539" s="75" t="str">
        <f>IFERROR(_xll.RssMarket($A2539,"時価総額"),"")</f>
        <v/>
      </c>
      <c r="G2539" s="75" t="e">
        <f>T20D35746[[#This Row],[時価総額]]/T20D35746[[#This Row],[現在値]]</f>
        <v>#VALUE!</v>
      </c>
      <c r="H2539" s="20"/>
      <c r="I2539" s="38"/>
      <c r="J2539" s="20"/>
      <c r="K2539" s="33"/>
      <c r="N2539" s="89"/>
      <c r="O2539" s="125" t="e">
        <f>ROUND(
 ((IF(OR(R2539="",R2539&lt;=0),20,R2539)/20)
  *(L2539/15))
 /(IFERROR(IF(H2539&gt;0,H2539,15),15)/15)
 *100,0)</f>
        <v>#REF!</v>
      </c>
      <c r="P2539" s="125" t="e">
        <f>ROUND(((R2539/20)*(L2539/15)*(S2539/15)*(1+W2539/200))/(H2539/15)*100,0)</f>
        <v>#REF!</v>
      </c>
      <c r="Q2539" s="147" t="e">
        <f>T20D35746[[#This Row],[スコア⑤]]/T20D35746[[#This Row],[スコア③]]</f>
        <v>#REF!</v>
      </c>
      <c r="R2539" s="76" t="e">
        <f>#REF!+#REF!</f>
        <v>#REF!</v>
      </c>
      <c r="W2539" s="109" t="e">
        <f>(T20D35746[[#This Row],[現金及び預金（億）]]-T20D35746[[#This Row],[負債（億）]])/T20D35746[[#This Row],[総資産]]*100</f>
        <v>#DIV/0!</v>
      </c>
    </row>
    <row r="2540" spans="3:23" x14ac:dyDescent="0.25">
      <c r="C2540" s="71" t="str">
        <f>IFERROR(_xll.RssMarket($A2540,"市場部名称"),"")</f>
        <v/>
      </c>
      <c r="D2540" s="55"/>
      <c r="E2540" s="55" t="str">
        <f>IFERROR(_xll.RssMarket($A2540,"前日比"),"")</f>
        <v/>
      </c>
      <c r="F2540" s="75" t="str">
        <f>IFERROR(_xll.RssMarket($A2540,"時価総額"),"")</f>
        <v/>
      </c>
      <c r="G2540" s="75" t="e">
        <f>T20D35746[[#This Row],[時価総額]]/T20D35746[[#This Row],[現在値]]</f>
        <v>#VALUE!</v>
      </c>
      <c r="H2540" s="20"/>
      <c r="I2540" s="38"/>
      <c r="J2540" s="20"/>
      <c r="K2540" s="33"/>
      <c r="N2540" s="89"/>
      <c r="O2540" s="125" t="e">
        <f>ROUND(
 ((IF(OR(R2540="",R2540&lt;=0),20,R2540)/20)
  *(L2540/15))
 /(IFERROR(IF(H2540&gt;0,H2540,15),15)/15)
 *100,0)</f>
        <v>#REF!</v>
      </c>
      <c r="P2540" s="125" t="e">
        <f>ROUND(((R2540/20)*(L2540/15)*(S2540/15)*(1+W2540/200))/(H2540/15)*100,0)</f>
        <v>#REF!</v>
      </c>
      <c r="Q2540" s="147" t="e">
        <f>T20D35746[[#This Row],[スコア⑤]]/T20D35746[[#This Row],[スコア③]]</f>
        <v>#REF!</v>
      </c>
      <c r="R2540" s="76" t="e">
        <f>#REF!+#REF!</f>
        <v>#REF!</v>
      </c>
      <c r="W2540" s="109" t="e">
        <f>(T20D35746[[#This Row],[現金及び預金（億）]]-T20D35746[[#This Row],[負債（億）]])/T20D35746[[#This Row],[総資産]]*100</f>
        <v>#DIV/0!</v>
      </c>
    </row>
    <row r="2541" spans="3:23" x14ac:dyDescent="0.25">
      <c r="C2541" s="71" t="str">
        <f>IFERROR(_xll.RssMarket($A2541,"市場部名称"),"")</f>
        <v/>
      </c>
      <c r="D2541" s="55"/>
      <c r="E2541" s="55" t="str">
        <f>IFERROR(_xll.RssMarket($A2541,"前日比"),"")</f>
        <v/>
      </c>
      <c r="F2541" s="75" t="str">
        <f>IFERROR(_xll.RssMarket($A2541,"時価総額"),"")</f>
        <v/>
      </c>
      <c r="G2541" s="75" t="e">
        <f>T20D35746[[#This Row],[時価総額]]/T20D35746[[#This Row],[現在値]]</f>
        <v>#VALUE!</v>
      </c>
      <c r="H2541" s="20"/>
      <c r="I2541" s="38"/>
      <c r="J2541" s="20"/>
      <c r="K2541" s="33"/>
      <c r="N2541" s="89"/>
      <c r="O2541" s="125" t="e">
        <f>ROUND(
 ((IF(OR(R2541="",R2541&lt;=0),20,R2541)/20)
  *(L2541/15))
 /(IFERROR(IF(H2541&gt;0,H2541,15),15)/15)
 *100,0)</f>
        <v>#REF!</v>
      </c>
      <c r="P2541" s="125" t="e">
        <f>ROUND(((R2541/20)*(L2541/15)*(S2541/15)*(1+W2541/200))/(H2541/15)*100,0)</f>
        <v>#REF!</v>
      </c>
      <c r="Q2541" s="147" t="e">
        <f>T20D35746[[#This Row],[スコア⑤]]/T20D35746[[#This Row],[スコア③]]</f>
        <v>#REF!</v>
      </c>
      <c r="R2541" s="76" t="e">
        <f>#REF!+#REF!</f>
        <v>#REF!</v>
      </c>
      <c r="W2541" s="109" t="e">
        <f>(T20D35746[[#This Row],[現金及び預金（億）]]-T20D35746[[#This Row],[負債（億）]])/T20D35746[[#This Row],[総資産]]*100</f>
        <v>#DIV/0!</v>
      </c>
    </row>
    <row r="2542" spans="3:23" x14ac:dyDescent="0.25">
      <c r="C2542" s="71" t="str">
        <f>IFERROR(_xll.RssMarket($A2542,"市場部名称"),"")</f>
        <v/>
      </c>
      <c r="D2542" s="55"/>
      <c r="E2542" s="55" t="str">
        <f>IFERROR(_xll.RssMarket($A2542,"前日比"),"")</f>
        <v/>
      </c>
      <c r="F2542" s="75" t="str">
        <f>IFERROR(_xll.RssMarket($A2542,"時価総額"),"")</f>
        <v/>
      </c>
      <c r="G2542" s="75" t="e">
        <f>T20D35746[[#This Row],[時価総額]]/T20D35746[[#This Row],[現在値]]</f>
        <v>#VALUE!</v>
      </c>
      <c r="H2542" s="20"/>
      <c r="I2542" s="38"/>
      <c r="J2542" s="20"/>
      <c r="K2542" s="33"/>
      <c r="N2542" s="89"/>
      <c r="O2542" s="125" t="e">
        <f>ROUND(
 ((IF(OR(R2542="",R2542&lt;=0),20,R2542)/20)
  *(L2542/15))
 /(IFERROR(IF(H2542&gt;0,H2542,15),15)/15)
 *100,0)</f>
        <v>#REF!</v>
      </c>
      <c r="P2542" s="125" t="e">
        <f>ROUND(((R2542/20)*(L2542/15)*(S2542/15)*(1+W2542/200))/(H2542/15)*100,0)</f>
        <v>#REF!</v>
      </c>
      <c r="Q2542" s="147" t="e">
        <f>T20D35746[[#This Row],[スコア⑤]]/T20D35746[[#This Row],[スコア③]]</f>
        <v>#REF!</v>
      </c>
      <c r="R2542" s="76" t="e">
        <f>#REF!+#REF!</f>
        <v>#REF!</v>
      </c>
      <c r="W2542" s="109" t="e">
        <f>(T20D35746[[#This Row],[現金及び預金（億）]]-T20D35746[[#This Row],[負債（億）]])/T20D35746[[#This Row],[総資産]]*100</f>
        <v>#DIV/0!</v>
      </c>
    </row>
    <row r="2543" spans="3:23" x14ac:dyDescent="0.25">
      <c r="C2543" s="71" t="str">
        <f>IFERROR(_xll.RssMarket($A2543,"市場部名称"),"")</f>
        <v/>
      </c>
      <c r="D2543" s="55"/>
      <c r="E2543" s="55" t="str">
        <f>IFERROR(_xll.RssMarket($A2543,"前日比"),"")</f>
        <v/>
      </c>
      <c r="F2543" s="75" t="str">
        <f>IFERROR(_xll.RssMarket($A2543,"時価総額"),"")</f>
        <v/>
      </c>
      <c r="G2543" s="75" t="e">
        <f>T20D35746[[#This Row],[時価総額]]/T20D35746[[#This Row],[現在値]]</f>
        <v>#VALUE!</v>
      </c>
      <c r="H2543" s="20"/>
      <c r="I2543" s="38"/>
      <c r="J2543" s="20"/>
      <c r="K2543" s="33"/>
      <c r="N2543" s="89"/>
      <c r="O2543" s="125" t="e">
        <f>ROUND(
 ((IF(OR(R2543="",R2543&lt;=0),20,R2543)/20)
  *(L2543/15))
 /(IFERROR(IF(H2543&gt;0,H2543,15),15)/15)
 *100,0)</f>
        <v>#REF!</v>
      </c>
      <c r="P2543" s="125" t="e">
        <f>ROUND(((R2543/20)*(L2543/15)*(S2543/15)*(1+W2543/200))/(H2543/15)*100,0)</f>
        <v>#REF!</v>
      </c>
      <c r="Q2543" s="147" t="e">
        <f>T20D35746[[#This Row],[スコア⑤]]/T20D35746[[#This Row],[スコア③]]</f>
        <v>#REF!</v>
      </c>
      <c r="R2543" s="76" t="e">
        <f>#REF!+#REF!</f>
        <v>#REF!</v>
      </c>
      <c r="W2543" s="109" t="e">
        <f>(T20D35746[[#This Row],[現金及び預金（億）]]-T20D35746[[#This Row],[負債（億）]])/T20D35746[[#This Row],[総資産]]*100</f>
        <v>#DIV/0!</v>
      </c>
    </row>
    <row r="2544" spans="3:23" x14ac:dyDescent="0.25">
      <c r="C2544" s="71" t="str">
        <f>IFERROR(_xll.RssMarket($A2544,"市場部名称"),"")</f>
        <v/>
      </c>
      <c r="D2544" s="55"/>
      <c r="E2544" s="55" t="str">
        <f>IFERROR(_xll.RssMarket($A2544,"前日比"),"")</f>
        <v/>
      </c>
      <c r="F2544" s="75" t="str">
        <f>IFERROR(_xll.RssMarket($A2544,"時価総額"),"")</f>
        <v/>
      </c>
      <c r="G2544" s="75" t="e">
        <f>T20D35746[[#This Row],[時価総額]]/T20D35746[[#This Row],[現在値]]</f>
        <v>#VALUE!</v>
      </c>
      <c r="H2544" s="20"/>
      <c r="I2544" s="38"/>
      <c r="J2544" s="20"/>
      <c r="K2544" s="33"/>
      <c r="N2544" s="89"/>
      <c r="O2544" s="125" t="e">
        <f>ROUND(
 ((IF(OR(R2544="",R2544&lt;=0),20,R2544)/20)
  *(L2544/15))
 /(IFERROR(IF(H2544&gt;0,H2544,15),15)/15)
 *100,0)</f>
        <v>#REF!</v>
      </c>
      <c r="P2544" s="125" t="e">
        <f>ROUND(((R2544/20)*(L2544/15)*(S2544/15)*(1+W2544/200))/(H2544/15)*100,0)</f>
        <v>#REF!</v>
      </c>
      <c r="Q2544" s="147" t="e">
        <f>T20D35746[[#This Row],[スコア⑤]]/T20D35746[[#This Row],[スコア③]]</f>
        <v>#REF!</v>
      </c>
      <c r="R2544" s="76" t="e">
        <f>#REF!+#REF!</f>
        <v>#REF!</v>
      </c>
      <c r="W2544" s="109" t="e">
        <f>(T20D35746[[#This Row],[現金及び預金（億）]]-T20D35746[[#This Row],[負債（億）]])/T20D35746[[#This Row],[総資産]]*100</f>
        <v>#DIV/0!</v>
      </c>
    </row>
    <row r="2545" spans="3:23" x14ac:dyDescent="0.25">
      <c r="C2545" s="71" t="str">
        <f>IFERROR(_xll.RssMarket($A2545,"市場部名称"),"")</f>
        <v/>
      </c>
      <c r="D2545" s="55"/>
      <c r="E2545" s="55" t="str">
        <f>IFERROR(_xll.RssMarket($A2545,"前日比"),"")</f>
        <v/>
      </c>
      <c r="F2545" s="75" t="str">
        <f>IFERROR(_xll.RssMarket($A2545,"時価総額"),"")</f>
        <v/>
      </c>
      <c r="G2545" s="75" t="e">
        <f>T20D35746[[#This Row],[時価総額]]/T20D35746[[#This Row],[現在値]]</f>
        <v>#VALUE!</v>
      </c>
      <c r="H2545" s="20"/>
      <c r="I2545" s="38"/>
      <c r="J2545" s="20"/>
      <c r="K2545" s="33"/>
      <c r="N2545" s="89"/>
      <c r="O2545" s="125" t="e">
        <f>ROUND(
 ((IF(OR(R2545="",R2545&lt;=0),20,R2545)/20)
  *(L2545/15))
 /(IFERROR(IF(H2545&gt;0,H2545,15),15)/15)
 *100,0)</f>
        <v>#REF!</v>
      </c>
      <c r="P2545" s="125" t="e">
        <f>ROUND(((R2545/20)*(L2545/15)*(S2545/15)*(1+W2545/200))/(H2545/15)*100,0)</f>
        <v>#REF!</v>
      </c>
      <c r="Q2545" s="147" t="e">
        <f>T20D35746[[#This Row],[スコア⑤]]/T20D35746[[#This Row],[スコア③]]</f>
        <v>#REF!</v>
      </c>
      <c r="R2545" s="76" t="e">
        <f>#REF!+#REF!</f>
        <v>#REF!</v>
      </c>
      <c r="W2545" s="109" t="e">
        <f>(T20D35746[[#This Row],[現金及び預金（億）]]-T20D35746[[#This Row],[負債（億）]])/T20D35746[[#This Row],[総資産]]*100</f>
        <v>#DIV/0!</v>
      </c>
    </row>
    <row r="2546" spans="3:23" x14ac:dyDescent="0.25">
      <c r="C2546" s="71" t="str">
        <f>IFERROR(_xll.RssMarket($A2546,"市場部名称"),"")</f>
        <v/>
      </c>
      <c r="D2546" s="55"/>
      <c r="E2546" s="55" t="str">
        <f>IFERROR(_xll.RssMarket($A2546,"前日比"),"")</f>
        <v/>
      </c>
      <c r="F2546" s="75" t="str">
        <f>IFERROR(_xll.RssMarket($A2546,"時価総額"),"")</f>
        <v/>
      </c>
      <c r="G2546" s="75" t="e">
        <f>T20D35746[[#This Row],[時価総額]]/T20D35746[[#This Row],[現在値]]</f>
        <v>#VALUE!</v>
      </c>
      <c r="H2546" s="20"/>
      <c r="I2546" s="38"/>
      <c r="J2546" s="20"/>
      <c r="K2546" s="33"/>
      <c r="N2546" s="89"/>
      <c r="O2546" s="125" t="e">
        <f>ROUND(
 ((IF(OR(R2546="",R2546&lt;=0),20,R2546)/20)
  *(L2546/15))
 /(IFERROR(IF(H2546&gt;0,H2546,15),15)/15)
 *100,0)</f>
        <v>#REF!</v>
      </c>
      <c r="P2546" s="125" t="e">
        <f>ROUND(((R2546/20)*(L2546/15)*(S2546/15)*(1+W2546/200))/(H2546/15)*100,0)</f>
        <v>#REF!</v>
      </c>
      <c r="Q2546" s="147" t="e">
        <f>T20D35746[[#This Row],[スコア⑤]]/T20D35746[[#This Row],[スコア③]]</f>
        <v>#REF!</v>
      </c>
      <c r="R2546" s="76" t="e">
        <f>#REF!+#REF!</f>
        <v>#REF!</v>
      </c>
      <c r="W2546" s="109" t="e">
        <f>(T20D35746[[#This Row],[現金及び預金（億）]]-T20D35746[[#This Row],[負債（億）]])/T20D35746[[#This Row],[総資産]]*100</f>
        <v>#DIV/0!</v>
      </c>
    </row>
    <row r="2547" spans="3:23" x14ac:dyDescent="0.25">
      <c r="C2547" s="71" t="str">
        <f>IFERROR(_xll.RssMarket($A2547,"市場部名称"),"")</f>
        <v/>
      </c>
      <c r="D2547" s="55"/>
      <c r="E2547" s="55" t="str">
        <f>IFERROR(_xll.RssMarket($A2547,"前日比"),"")</f>
        <v/>
      </c>
      <c r="F2547" s="75" t="str">
        <f>IFERROR(_xll.RssMarket($A2547,"時価総額"),"")</f>
        <v/>
      </c>
      <c r="G2547" s="75" t="e">
        <f>T20D35746[[#This Row],[時価総額]]/T20D35746[[#This Row],[現在値]]</f>
        <v>#VALUE!</v>
      </c>
      <c r="H2547" s="20"/>
      <c r="I2547" s="38"/>
      <c r="J2547" s="20"/>
      <c r="K2547" s="33"/>
      <c r="N2547" s="89"/>
      <c r="O2547" s="125" t="e">
        <f>ROUND(
 ((IF(OR(R2547="",R2547&lt;=0),20,R2547)/20)
  *(L2547/15))
 /(IFERROR(IF(H2547&gt;0,H2547,15),15)/15)
 *100,0)</f>
        <v>#REF!</v>
      </c>
      <c r="P2547" s="125" t="e">
        <f>ROUND(((R2547/20)*(L2547/15)*(S2547/15)*(1+W2547/200))/(H2547/15)*100,0)</f>
        <v>#REF!</v>
      </c>
      <c r="Q2547" s="147" t="e">
        <f>T20D35746[[#This Row],[スコア⑤]]/T20D35746[[#This Row],[スコア③]]</f>
        <v>#REF!</v>
      </c>
      <c r="R2547" s="76" t="e">
        <f>#REF!+#REF!</f>
        <v>#REF!</v>
      </c>
      <c r="W2547" s="109" t="e">
        <f>(T20D35746[[#This Row],[現金及び預金（億）]]-T20D35746[[#This Row],[負債（億）]])/T20D35746[[#This Row],[総資産]]*100</f>
        <v>#DIV/0!</v>
      </c>
    </row>
    <row r="2548" spans="3:23" x14ac:dyDescent="0.25">
      <c r="C2548" s="71" t="str">
        <f>IFERROR(_xll.RssMarket($A2548,"市場部名称"),"")</f>
        <v/>
      </c>
      <c r="D2548" s="55"/>
      <c r="E2548" s="55" t="str">
        <f>IFERROR(_xll.RssMarket($A2548,"前日比"),"")</f>
        <v/>
      </c>
      <c r="F2548" s="75" t="str">
        <f>IFERROR(_xll.RssMarket($A2548,"時価総額"),"")</f>
        <v/>
      </c>
      <c r="G2548" s="75" t="e">
        <f>T20D35746[[#This Row],[時価総額]]/T20D35746[[#This Row],[現在値]]</f>
        <v>#VALUE!</v>
      </c>
      <c r="H2548" s="20"/>
      <c r="I2548" s="38"/>
      <c r="J2548" s="20"/>
      <c r="K2548" s="33"/>
      <c r="N2548" s="89"/>
      <c r="O2548" s="125" t="e">
        <f>ROUND(
 ((IF(OR(R2548="",R2548&lt;=0),20,R2548)/20)
  *(L2548/15))
 /(IFERROR(IF(H2548&gt;0,H2548,15),15)/15)
 *100,0)</f>
        <v>#REF!</v>
      </c>
      <c r="P2548" s="125" t="e">
        <f>ROUND(((R2548/20)*(L2548/15)*(S2548/15)*(1+W2548/200))/(H2548/15)*100,0)</f>
        <v>#REF!</v>
      </c>
      <c r="Q2548" s="147" t="e">
        <f>T20D35746[[#This Row],[スコア⑤]]/T20D35746[[#This Row],[スコア③]]</f>
        <v>#REF!</v>
      </c>
      <c r="R2548" s="76" t="e">
        <f>#REF!+#REF!</f>
        <v>#REF!</v>
      </c>
      <c r="W2548" s="109" t="e">
        <f>(T20D35746[[#This Row],[現金及び預金（億）]]-T20D35746[[#This Row],[負債（億）]])/T20D35746[[#This Row],[総資産]]*100</f>
        <v>#DIV/0!</v>
      </c>
    </row>
    <row r="2549" spans="3:23" x14ac:dyDescent="0.25">
      <c r="C2549" s="71" t="str">
        <f>IFERROR(_xll.RssMarket($A2549,"市場部名称"),"")</f>
        <v/>
      </c>
      <c r="D2549" s="55"/>
      <c r="E2549" s="55" t="str">
        <f>IFERROR(_xll.RssMarket($A2549,"前日比"),"")</f>
        <v/>
      </c>
      <c r="F2549" s="75" t="str">
        <f>IFERROR(_xll.RssMarket($A2549,"時価総額"),"")</f>
        <v/>
      </c>
      <c r="G2549" s="75" t="e">
        <f>T20D35746[[#This Row],[時価総額]]/T20D35746[[#This Row],[現在値]]</f>
        <v>#VALUE!</v>
      </c>
      <c r="H2549" s="20"/>
      <c r="I2549" s="38"/>
      <c r="J2549" s="20"/>
      <c r="K2549" s="33"/>
      <c r="N2549" s="89"/>
      <c r="O2549" s="125" t="e">
        <f>ROUND(
 ((IF(OR(R2549="",R2549&lt;=0),20,R2549)/20)
  *(L2549/15))
 /(IFERROR(IF(H2549&gt;0,H2549,15),15)/15)
 *100,0)</f>
        <v>#REF!</v>
      </c>
      <c r="P2549" s="125" t="e">
        <f>ROUND(((R2549/20)*(L2549/15)*(S2549/15)*(1+W2549/200))/(H2549/15)*100,0)</f>
        <v>#REF!</v>
      </c>
      <c r="Q2549" s="147" t="e">
        <f>T20D35746[[#This Row],[スコア⑤]]/T20D35746[[#This Row],[スコア③]]</f>
        <v>#REF!</v>
      </c>
      <c r="R2549" s="76" t="e">
        <f>#REF!+#REF!</f>
        <v>#REF!</v>
      </c>
      <c r="W2549" s="109" t="e">
        <f>(T20D35746[[#This Row],[現金及び預金（億）]]-T20D35746[[#This Row],[負債（億）]])/T20D35746[[#This Row],[総資産]]*100</f>
        <v>#DIV/0!</v>
      </c>
    </row>
    <row r="2550" spans="3:23" x14ac:dyDescent="0.25">
      <c r="C2550" s="71" t="str">
        <f>IFERROR(_xll.RssMarket($A2550,"市場部名称"),"")</f>
        <v/>
      </c>
      <c r="D2550" s="55"/>
      <c r="E2550" s="55" t="str">
        <f>IFERROR(_xll.RssMarket($A2550,"前日比"),"")</f>
        <v/>
      </c>
      <c r="F2550" s="75" t="str">
        <f>IFERROR(_xll.RssMarket($A2550,"時価総額"),"")</f>
        <v/>
      </c>
      <c r="G2550" s="75" t="e">
        <f>T20D35746[[#This Row],[時価総額]]/T20D35746[[#This Row],[現在値]]</f>
        <v>#VALUE!</v>
      </c>
      <c r="H2550" s="20"/>
      <c r="I2550" s="38"/>
      <c r="J2550" s="20"/>
      <c r="K2550" s="33"/>
      <c r="N2550" s="89"/>
      <c r="O2550" s="125" t="e">
        <f>ROUND(
 ((IF(OR(R2550="",R2550&lt;=0),20,R2550)/20)
  *(L2550/15))
 /(IFERROR(IF(H2550&gt;0,H2550,15),15)/15)
 *100,0)</f>
        <v>#REF!</v>
      </c>
      <c r="P2550" s="125" t="e">
        <f>ROUND(((R2550/20)*(L2550/15)*(S2550/15)*(1+W2550/200))/(H2550/15)*100,0)</f>
        <v>#REF!</v>
      </c>
      <c r="Q2550" s="147" t="e">
        <f>T20D35746[[#This Row],[スコア⑤]]/T20D35746[[#This Row],[スコア③]]</f>
        <v>#REF!</v>
      </c>
      <c r="R2550" s="76" t="e">
        <f>#REF!+#REF!</f>
        <v>#REF!</v>
      </c>
      <c r="W2550" s="109" t="e">
        <f>(T20D35746[[#This Row],[現金及び預金（億）]]-T20D35746[[#This Row],[負債（億）]])/T20D35746[[#This Row],[総資産]]*100</f>
        <v>#DIV/0!</v>
      </c>
    </row>
    <row r="2551" spans="3:23" x14ac:dyDescent="0.25">
      <c r="C2551" s="71" t="str">
        <f>IFERROR(_xll.RssMarket($A2551,"市場部名称"),"")</f>
        <v/>
      </c>
      <c r="D2551" s="55"/>
      <c r="E2551" s="55" t="str">
        <f>IFERROR(_xll.RssMarket($A2551,"前日比"),"")</f>
        <v/>
      </c>
      <c r="F2551" s="75" t="str">
        <f>IFERROR(_xll.RssMarket($A2551,"時価総額"),"")</f>
        <v/>
      </c>
      <c r="G2551" s="75" t="e">
        <f>T20D35746[[#This Row],[時価総額]]/T20D35746[[#This Row],[現在値]]</f>
        <v>#VALUE!</v>
      </c>
      <c r="H2551" s="20"/>
      <c r="I2551" s="38"/>
      <c r="J2551" s="20"/>
      <c r="K2551" s="33"/>
      <c r="N2551" s="89"/>
      <c r="O2551" s="125" t="e">
        <f>ROUND(
 ((IF(OR(R2551="",R2551&lt;=0),20,R2551)/20)
  *(L2551/15))
 /(IFERROR(IF(H2551&gt;0,H2551,15),15)/15)
 *100,0)</f>
        <v>#REF!</v>
      </c>
      <c r="P2551" s="125" t="e">
        <f>ROUND(((R2551/20)*(L2551/15)*(S2551/15)*(1+W2551/200))/(H2551/15)*100,0)</f>
        <v>#REF!</v>
      </c>
      <c r="Q2551" s="147" t="e">
        <f>T20D35746[[#This Row],[スコア⑤]]/T20D35746[[#This Row],[スコア③]]</f>
        <v>#REF!</v>
      </c>
      <c r="R2551" s="76" t="e">
        <f>#REF!+#REF!</f>
        <v>#REF!</v>
      </c>
      <c r="W2551" s="109" t="e">
        <f>(T20D35746[[#This Row],[現金及び預金（億）]]-T20D35746[[#This Row],[負債（億）]])/T20D35746[[#This Row],[総資産]]*100</f>
        <v>#DIV/0!</v>
      </c>
    </row>
    <row r="2552" spans="3:23" x14ac:dyDescent="0.25">
      <c r="C2552" s="71" t="str">
        <f>IFERROR(_xll.RssMarket($A2552,"市場部名称"),"")</f>
        <v/>
      </c>
      <c r="D2552" s="55"/>
      <c r="E2552" s="55" t="str">
        <f>IFERROR(_xll.RssMarket($A2552,"前日比"),"")</f>
        <v/>
      </c>
      <c r="F2552" s="75" t="str">
        <f>IFERROR(_xll.RssMarket($A2552,"時価総額"),"")</f>
        <v/>
      </c>
      <c r="G2552" s="75" t="e">
        <f>T20D35746[[#This Row],[時価総額]]/T20D35746[[#This Row],[現在値]]</f>
        <v>#VALUE!</v>
      </c>
      <c r="H2552" s="20"/>
      <c r="I2552" s="38"/>
      <c r="J2552" s="20"/>
      <c r="K2552" s="33"/>
      <c r="N2552" s="89"/>
      <c r="O2552" s="125" t="e">
        <f>ROUND(
 ((IF(OR(R2552="",R2552&lt;=0),20,R2552)/20)
  *(L2552/15))
 /(IFERROR(IF(H2552&gt;0,H2552,15),15)/15)
 *100,0)</f>
        <v>#REF!</v>
      </c>
      <c r="P2552" s="125" t="e">
        <f>ROUND(((R2552/20)*(L2552/15)*(S2552/15)*(1+W2552/200))/(H2552/15)*100,0)</f>
        <v>#REF!</v>
      </c>
      <c r="Q2552" s="147" t="e">
        <f>T20D35746[[#This Row],[スコア⑤]]/T20D35746[[#This Row],[スコア③]]</f>
        <v>#REF!</v>
      </c>
      <c r="R2552" s="76" t="e">
        <f>#REF!+#REF!</f>
        <v>#REF!</v>
      </c>
      <c r="W2552" s="109" t="e">
        <f>(T20D35746[[#This Row],[現金及び預金（億）]]-T20D35746[[#This Row],[負債（億）]])/T20D35746[[#This Row],[総資産]]*100</f>
        <v>#DIV/0!</v>
      </c>
    </row>
    <row r="2553" spans="3:23" x14ac:dyDescent="0.25">
      <c r="C2553" s="71" t="str">
        <f>IFERROR(_xll.RssMarket($A2553,"市場部名称"),"")</f>
        <v/>
      </c>
      <c r="D2553" s="55"/>
      <c r="E2553" s="55" t="str">
        <f>IFERROR(_xll.RssMarket($A2553,"前日比"),"")</f>
        <v/>
      </c>
      <c r="F2553" s="75" t="str">
        <f>IFERROR(_xll.RssMarket($A2553,"時価総額"),"")</f>
        <v/>
      </c>
      <c r="G2553" s="75" t="e">
        <f>T20D35746[[#This Row],[時価総額]]/T20D35746[[#This Row],[現在値]]</f>
        <v>#VALUE!</v>
      </c>
      <c r="H2553" s="20"/>
      <c r="I2553" s="38"/>
      <c r="J2553" s="20"/>
      <c r="K2553" s="33"/>
      <c r="N2553" s="89"/>
      <c r="O2553" s="125" t="e">
        <f>ROUND(
 ((IF(OR(R2553="",R2553&lt;=0),20,R2553)/20)
  *(L2553/15))
 /(IFERROR(IF(H2553&gt;0,H2553,15),15)/15)
 *100,0)</f>
        <v>#REF!</v>
      </c>
      <c r="P2553" s="125" t="e">
        <f>ROUND(((R2553/20)*(L2553/15)*(S2553/15)*(1+W2553/200))/(H2553/15)*100,0)</f>
        <v>#REF!</v>
      </c>
      <c r="Q2553" s="147" t="e">
        <f>T20D35746[[#This Row],[スコア⑤]]/T20D35746[[#This Row],[スコア③]]</f>
        <v>#REF!</v>
      </c>
      <c r="R2553" s="76" t="e">
        <f>#REF!+#REF!</f>
        <v>#REF!</v>
      </c>
      <c r="W2553" s="109" t="e">
        <f>(T20D35746[[#This Row],[現金及び預金（億）]]-T20D35746[[#This Row],[負債（億）]])/T20D35746[[#This Row],[総資産]]*100</f>
        <v>#DIV/0!</v>
      </c>
    </row>
    <row r="2554" spans="3:23" x14ac:dyDescent="0.25">
      <c r="C2554" s="71" t="str">
        <f>IFERROR(_xll.RssMarket($A2554,"市場部名称"),"")</f>
        <v/>
      </c>
      <c r="D2554" s="55"/>
      <c r="E2554" s="55" t="str">
        <f>IFERROR(_xll.RssMarket($A2554,"前日比"),"")</f>
        <v/>
      </c>
      <c r="F2554" s="75" t="str">
        <f>IFERROR(_xll.RssMarket($A2554,"時価総額"),"")</f>
        <v/>
      </c>
      <c r="G2554" s="75" t="e">
        <f>T20D35746[[#This Row],[時価総額]]/T20D35746[[#This Row],[現在値]]</f>
        <v>#VALUE!</v>
      </c>
      <c r="H2554" s="20"/>
      <c r="I2554" s="38"/>
      <c r="J2554" s="20"/>
      <c r="K2554" s="33"/>
      <c r="N2554" s="89"/>
      <c r="O2554" s="125" t="e">
        <f>ROUND(
 ((IF(OR(R2554="",R2554&lt;=0),20,R2554)/20)
  *(L2554/15))
 /(IFERROR(IF(H2554&gt;0,H2554,15),15)/15)
 *100,0)</f>
        <v>#REF!</v>
      </c>
      <c r="P2554" s="125" t="e">
        <f>ROUND(((R2554/20)*(L2554/15)*(S2554/15)*(1+W2554/200))/(H2554/15)*100,0)</f>
        <v>#REF!</v>
      </c>
      <c r="Q2554" s="147" t="e">
        <f>T20D35746[[#This Row],[スコア⑤]]/T20D35746[[#This Row],[スコア③]]</f>
        <v>#REF!</v>
      </c>
      <c r="R2554" s="76" t="e">
        <f>#REF!+#REF!</f>
        <v>#REF!</v>
      </c>
      <c r="W2554" s="109" t="e">
        <f>(T20D35746[[#This Row],[現金及び預金（億）]]-T20D35746[[#This Row],[負債（億）]])/T20D35746[[#This Row],[総資産]]*100</f>
        <v>#DIV/0!</v>
      </c>
    </row>
    <row r="2555" spans="3:23" x14ac:dyDescent="0.25">
      <c r="C2555" s="71" t="str">
        <f>IFERROR(_xll.RssMarket($A2555,"市場部名称"),"")</f>
        <v/>
      </c>
      <c r="D2555" s="55"/>
      <c r="E2555" s="55" t="str">
        <f>IFERROR(_xll.RssMarket($A2555,"前日比"),"")</f>
        <v/>
      </c>
      <c r="F2555" s="75" t="str">
        <f>IFERROR(_xll.RssMarket($A2555,"時価総額"),"")</f>
        <v/>
      </c>
      <c r="G2555" s="75" t="e">
        <f>T20D35746[[#This Row],[時価総額]]/T20D35746[[#This Row],[現在値]]</f>
        <v>#VALUE!</v>
      </c>
      <c r="H2555" s="20"/>
      <c r="I2555" s="38"/>
      <c r="J2555" s="20"/>
      <c r="K2555" s="33"/>
      <c r="N2555" s="89"/>
      <c r="O2555" s="125" t="e">
        <f>ROUND(
 ((IF(OR(R2555="",R2555&lt;=0),20,R2555)/20)
  *(L2555/15))
 /(IFERROR(IF(H2555&gt;0,H2555,15),15)/15)
 *100,0)</f>
        <v>#REF!</v>
      </c>
      <c r="P2555" s="125" t="e">
        <f>ROUND(((R2555/20)*(L2555/15)*(S2555/15)*(1+W2555/200))/(H2555/15)*100,0)</f>
        <v>#REF!</v>
      </c>
      <c r="Q2555" s="147" t="e">
        <f>T20D35746[[#This Row],[スコア⑤]]/T20D35746[[#This Row],[スコア③]]</f>
        <v>#REF!</v>
      </c>
      <c r="R2555" s="76" t="e">
        <f>#REF!+#REF!</f>
        <v>#REF!</v>
      </c>
      <c r="W2555" s="109" t="e">
        <f>(T20D35746[[#This Row],[現金及び預金（億）]]-T20D35746[[#This Row],[負債（億）]])/T20D35746[[#This Row],[総資産]]*100</f>
        <v>#DIV/0!</v>
      </c>
    </row>
    <row r="2556" spans="3:23" x14ac:dyDescent="0.25">
      <c r="C2556" s="71" t="str">
        <f>IFERROR(_xll.RssMarket($A2556,"市場部名称"),"")</f>
        <v/>
      </c>
      <c r="D2556" s="55"/>
      <c r="E2556" s="55" t="str">
        <f>IFERROR(_xll.RssMarket($A2556,"前日比"),"")</f>
        <v/>
      </c>
      <c r="F2556" s="75" t="str">
        <f>IFERROR(_xll.RssMarket($A2556,"時価総額"),"")</f>
        <v/>
      </c>
      <c r="G2556" s="75" t="e">
        <f>T20D35746[[#This Row],[時価総額]]/T20D35746[[#This Row],[現在値]]</f>
        <v>#VALUE!</v>
      </c>
      <c r="H2556" s="20"/>
      <c r="I2556" s="38"/>
      <c r="J2556" s="20"/>
      <c r="K2556" s="33"/>
      <c r="N2556" s="89"/>
      <c r="O2556" s="125" t="e">
        <f>ROUND(
 ((IF(OR(R2556="",R2556&lt;=0),20,R2556)/20)
  *(L2556/15))
 /(IFERROR(IF(H2556&gt;0,H2556,15),15)/15)
 *100,0)</f>
        <v>#REF!</v>
      </c>
      <c r="P2556" s="125" t="e">
        <f>ROUND(((R2556/20)*(L2556/15)*(S2556/15)*(1+W2556/200))/(H2556/15)*100,0)</f>
        <v>#REF!</v>
      </c>
      <c r="Q2556" s="147" t="e">
        <f>T20D35746[[#This Row],[スコア⑤]]/T20D35746[[#This Row],[スコア③]]</f>
        <v>#REF!</v>
      </c>
      <c r="R2556" s="76" t="e">
        <f>#REF!+#REF!</f>
        <v>#REF!</v>
      </c>
      <c r="W2556" s="109" t="e">
        <f>(T20D35746[[#This Row],[現金及び預金（億）]]-T20D35746[[#This Row],[負債（億）]])/T20D35746[[#This Row],[総資産]]*100</f>
        <v>#DIV/0!</v>
      </c>
    </row>
    <row r="2557" spans="3:23" x14ac:dyDescent="0.25">
      <c r="C2557" s="71" t="str">
        <f>IFERROR(_xll.RssMarket($A2557,"市場部名称"),"")</f>
        <v/>
      </c>
      <c r="D2557" s="55"/>
      <c r="E2557" s="55" t="str">
        <f>IFERROR(_xll.RssMarket($A2557,"前日比"),"")</f>
        <v/>
      </c>
      <c r="F2557" s="75" t="str">
        <f>IFERROR(_xll.RssMarket($A2557,"時価総額"),"")</f>
        <v/>
      </c>
      <c r="G2557" s="75" t="e">
        <f>T20D35746[[#This Row],[時価総額]]/T20D35746[[#This Row],[現在値]]</f>
        <v>#VALUE!</v>
      </c>
      <c r="H2557" s="20"/>
      <c r="I2557" s="38"/>
      <c r="J2557" s="20"/>
      <c r="K2557" s="33"/>
      <c r="N2557" s="89"/>
      <c r="O2557" s="125" t="e">
        <f>ROUND(
 ((IF(OR(R2557="",R2557&lt;=0),20,R2557)/20)
  *(L2557/15))
 /(IFERROR(IF(H2557&gt;0,H2557,15),15)/15)
 *100,0)</f>
        <v>#REF!</v>
      </c>
      <c r="P2557" s="125" t="e">
        <f>ROUND(((R2557/20)*(L2557/15)*(S2557/15)*(1+W2557/200))/(H2557/15)*100,0)</f>
        <v>#REF!</v>
      </c>
      <c r="Q2557" s="147" t="e">
        <f>T20D35746[[#This Row],[スコア⑤]]/T20D35746[[#This Row],[スコア③]]</f>
        <v>#REF!</v>
      </c>
      <c r="R2557" s="76" t="e">
        <f>#REF!+#REF!</f>
        <v>#REF!</v>
      </c>
      <c r="W2557" s="109" t="e">
        <f>(T20D35746[[#This Row],[現金及び預金（億）]]-T20D35746[[#This Row],[負債（億）]])/T20D35746[[#This Row],[総資産]]*100</f>
        <v>#DIV/0!</v>
      </c>
    </row>
    <row r="2558" spans="3:23" x14ac:dyDescent="0.25">
      <c r="C2558" s="71" t="str">
        <f>IFERROR(_xll.RssMarket($A2558,"市場部名称"),"")</f>
        <v/>
      </c>
      <c r="D2558" s="55"/>
      <c r="E2558" s="55" t="str">
        <f>IFERROR(_xll.RssMarket($A2558,"前日比"),"")</f>
        <v/>
      </c>
      <c r="F2558" s="75" t="str">
        <f>IFERROR(_xll.RssMarket($A2558,"時価総額"),"")</f>
        <v/>
      </c>
      <c r="G2558" s="75" t="e">
        <f>T20D35746[[#This Row],[時価総額]]/T20D35746[[#This Row],[現在値]]</f>
        <v>#VALUE!</v>
      </c>
      <c r="H2558" s="20"/>
      <c r="I2558" s="38"/>
      <c r="J2558" s="20"/>
      <c r="K2558" s="33"/>
      <c r="N2558" s="89"/>
      <c r="O2558" s="125" t="e">
        <f>ROUND(
 ((IF(OR(R2558="",R2558&lt;=0),20,R2558)/20)
  *(L2558/15))
 /(IFERROR(IF(H2558&gt;0,H2558,15),15)/15)
 *100,0)</f>
        <v>#REF!</v>
      </c>
      <c r="P2558" s="125" t="e">
        <f>ROUND(((R2558/20)*(L2558/15)*(S2558/15)*(1+W2558/200))/(H2558/15)*100,0)</f>
        <v>#REF!</v>
      </c>
      <c r="Q2558" s="147" t="e">
        <f>T20D35746[[#This Row],[スコア⑤]]/T20D35746[[#This Row],[スコア③]]</f>
        <v>#REF!</v>
      </c>
      <c r="R2558" s="76" t="e">
        <f>#REF!+#REF!</f>
        <v>#REF!</v>
      </c>
      <c r="W2558" s="109" t="e">
        <f>(T20D35746[[#This Row],[現金及び預金（億）]]-T20D35746[[#This Row],[負債（億）]])/T20D35746[[#This Row],[総資産]]*100</f>
        <v>#DIV/0!</v>
      </c>
    </row>
    <row r="2559" spans="3:23" x14ac:dyDescent="0.25">
      <c r="C2559" s="71" t="str">
        <f>IFERROR(_xll.RssMarket($A2559,"市場部名称"),"")</f>
        <v/>
      </c>
      <c r="D2559" s="55"/>
      <c r="E2559" s="55" t="str">
        <f>IFERROR(_xll.RssMarket($A2559,"前日比"),"")</f>
        <v/>
      </c>
      <c r="F2559" s="75" t="str">
        <f>IFERROR(_xll.RssMarket($A2559,"時価総額"),"")</f>
        <v/>
      </c>
      <c r="G2559" s="75" t="e">
        <f>T20D35746[[#This Row],[時価総額]]/T20D35746[[#This Row],[現在値]]</f>
        <v>#VALUE!</v>
      </c>
      <c r="H2559" s="20"/>
      <c r="I2559" s="38"/>
      <c r="J2559" s="20"/>
      <c r="K2559" s="33"/>
      <c r="N2559" s="89"/>
      <c r="O2559" s="125" t="e">
        <f>ROUND(
 ((IF(OR(R2559="",R2559&lt;=0),20,R2559)/20)
  *(L2559/15))
 /(IFERROR(IF(H2559&gt;0,H2559,15),15)/15)
 *100,0)</f>
        <v>#REF!</v>
      </c>
      <c r="P2559" s="125" t="e">
        <f>ROUND(((R2559/20)*(L2559/15)*(S2559/15)*(1+W2559/200))/(H2559/15)*100,0)</f>
        <v>#REF!</v>
      </c>
      <c r="Q2559" s="147" t="e">
        <f>T20D35746[[#This Row],[スコア⑤]]/T20D35746[[#This Row],[スコア③]]</f>
        <v>#REF!</v>
      </c>
      <c r="R2559" s="76" t="e">
        <f>#REF!+#REF!</f>
        <v>#REF!</v>
      </c>
      <c r="W2559" s="109" t="e">
        <f>(T20D35746[[#This Row],[現金及び預金（億）]]-T20D35746[[#This Row],[負債（億）]])/T20D35746[[#This Row],[総資産]]*100</f>
        <v>#DIV/0!</v>
      </c>
    </row>
    <row r="2560" spans="3:23" x14ac:dyDescent="0.25">
      <c r="C2560" s="71" t="str">
        <f>IFERROR(_xll.RssMarket($A2560,"市場部名称"),"")</f>
        <v/>
      </c>
      <c r="D2560" s="55"/>
      <c r="E2560" s="55" t="str">
        <f>IFERROR(_xll.RssMarket($A2560,"前日比"),"")</f>
        <v/>
      </c>
      <c r="F2560" s="75" t="str">
        <f>IFERROR(_xll.RssMarket($A2560,"時価総額"),"")</f>
        <v/>
      </c>
      <c r="G2560" s="75" t="e">
        <f>T20D35746[[#This Row],[時価総額]]/T20D35746[[#This Row],[現在値]]</f>
        <v>#VALUE!</v>
      </c>
      <c r="H2560" s="20"/>
      <c r="I2560" s="38"/>
      <c r="J2560" s="20"/>
      <c r="K2560" s="33"/>
      <c r="N2560" s="89"/>
      <c r="O2560" s="125" t="e">
        <f>ROUND(
 ((IF(OR(R2560="",R2560&lt;=0),20,R2560)/20)
  *(L2560/15))
 /(IFERROR(IF(H2560&gt;0,H2560,15),15)/15)
 *100,0)</f>
        <v>#REF!</v>
      </c>
      <c r="P2560" s="125" t="e">
        <f>ROUND(((R2560/20)*(L2560/15)*(S2560/15)*(1+W2560/200))/(H2560/15)*100,0)</f>
        <v>#REF!</v>
      </c>
      <c r="Q2560" s="147" t="e">
        <f>T20D35746[[#This Row],[スコア⑤]]/T20D35746[[#This Row],[スコア③]]</f>
        <v>#REF!</v>
      </c>
      <c r="R2560" s="76" t="e">
        <f>#REF!+#REF!</f>
        <v>#REF!</v>
      </c>
      <c r="W2560" s="109" t="e">
        <f>(T20D35746[[#This Row],[現金及び預金（億）]]-T20D35746[[#This Row],[負債（億）]])/T20D35746[[#This Row],[総資産]]*100</f>
        <v>#DIV/0!</v>
      </c>
    </row>
    <row r="2561" spans="3:23" x14ac:dyDescent="0.25">
      <c r="C2561" s="71" t="str">
        <f>IFERROR(_xll.RssMarket($A2561,"市場部名称"),"")</f>
        <v/>
      </c>
      <c r="D2561" s="55"/>
      <c r="E2561" s="55" t="str">
        <f>IFERROR(_xll.RssMarket($A2561,"前日比"),"")</f>
        <v/>
      </c>
      <c r="F2561" s="75" t="str">
        <f>IFERROR(_xll.RssMarket($A2561,"時価総額"),"")</f>
        <v/>
      </c>
      <c r="G2561" s="75" t="e">
        <f>T20D35746[[#This Row],[時価総額]]/T20D35746[[#This Row],[現在値]]</f>
        <v>#VALUE!</v>
      </c>
      <c r="H2561" s="20"/>
      <c r="I2561" s="38"/>
      <c r="J2561" s="20"/>
      <c r="K2561" s="33"/>
      <c r="N2561" s="89"/>
      <c r="O2561" s="125" t="e">
        <f>ROUND(
 ((IF(OR(R2561="",R2561&lt;=0),20,R2561)/20)
  *(L2561/15))
 /(IFERROR(IF(H2561&gt;0,H2561,15),15)/15)
 *100,0)</f>
        <v>#REF!</v>
      </c>
      <c r="P2561" s="125" t="e">
        <f>ROUND(((R2561/20)*(L2561/15)*(S2561/15)*(1+W2561/200))/(H2561/15)*100,0)</f>
        <v>#REF!</v>
      </c>
      <c r="Q2561" s="147" t="e">
        <f>T20D35746[[#This Row],[スコア⑤]]/T20D35746[[#This Row],[スコア③]]</f>
        <v>#REF!</v>
      </c>
      <c r="R2561" s="76" t="e">
        <f>#REF!+#REF!</f>
        <v>#REF!</v>
      </c>
      <c r="W2561" s="109" t="e">
        <f>(T20D35746[[#This Row],[現金及び預金（億）]]-T20D35746[[#This Row],[負債（億）]])/T20D35746[[#This Row],[総資産]]*100</f>
        <v>#DIV/0!</v>
      </c>
    </row>
    <row r="2562" spans="3:23" x14ac:dyDescent="0.25">
      <c r="C2562" s="71" t="str">
        <f>IFERROR(_xll.RssMarket($A2562,"市場部名称"),"")</f>
        <v/>
      </c>
      <c r="D2562" s="55"/>
      <c r="E2562" s="55" t="str">
        <f>IFERROR(_xll.RssMarket($A2562,"前日比"),"")</f>
        <v/>
      </c>
      <c r="F2562" s="75" t="str">
        <f>IFERROR(_xll.RssMarket($A2562,"時価総額"),"")</f>
        <v/>
      </c>
      <c r="G2562" s="75" t="e">
        <f>T20D35746[[#This Row],[時価総額]]/T20D35746[[#This Row],[現在値]]</f>
        <v>#VALUE!</v>
      </c>
      <c r="H2562" s="20"/>
      <c r="I2562" s="38"/>
      <c r="J2562" s="20"/>
      <c r="K2562" s="33"/>
      <c r="N2562" s="89"/>
      <c r="O2562" s="125" t="e">
        <f>ROUND(
 ((IF(OR(R2562="",R2562&lt;=0),20,R2562)/20)
  *(L2562/15))
 /(IFERROR(IF(H2562&gt;0,H2562,15),15)/15)
 *100,0)</f>
        <v>#REF!</v>
      </c>
      <c r="P2562" s="125" t="e">
        <f>ROUND(((R2562/20)*(L2562/15)*(S2562/15)*(1+W2562/200))/(H2562/15)*100,0)</f>
        <v>#REF!</v>
      </c>
      <c r="Q2562" s="147" t="e">
        <f>T20D35746[[#This Row],[スコア⑤]]/T20D35746[[#This Row],[スコア③]]</f>
        <v>#REF!</v>
      </c>
      <c r="R2562" s="76" t="e">
        <f>#REF!+#REF!</f>
        <v>#REF!</v>
      </c>
      <c r="W2562" s="109" t="e">
        <f>(T20D35746[[#This Row],[現金及び預金（億）]]-T20D35746[[#This Row],[負債（億）]])/T20D35746[[#This Row],[総資産]]*100</f>
        <v>#DIV/0!</v>
      </c>
    </row>
    <row r="2563" spans="3:23" x14ac:dyDescent="0.25">
      <c r="C2563" s="71" t="str">
        <f>IFERROR(_xll.RssMarket($A2563,"市場部名称"),"")</f>
        <v/>
      </c>
      <c r="D2563" s="55"/>
      <c r="E2563" s="55" t="str">
        <f>IFERROR(_xll.RssMarket($A2563,"前日比"),"")</f>
        <v/>
      </c>
      <c r="F2563" s="75" t="str">
        <f>IFERROR(_xll.RssMarket($A2563,"時価総額"),"")</f>
        <v/>
      </c>
      <c r="G2563" s="75" t="e">
        <f>T20D35746[[#This Row],[時価総額]]/T20D35746[[#This Row],[現在値]]</f>
        <v>#VALUE!</v>
      </c>
      <c r="H2563" s="20"/>
      <c r="I2563" s="38"/>
      <c r="J2563" s="20"/>
      <c r="K2563" s="33"/>
      <c r="N2563" s="89"/>
      <c r="O2563" s="125" t="e">
        <f>ROUND(
 ((IF(OR(R2563="",R2563&lt;=0),20,R2563)/20)
  *(L2563/15))
 /(IFERROR(IF(H2563&gt;0,H2563,15),15)/15)
 *100,0)</f>
        <v>#REF!</v>
      </c>
      <c r="P2563" s="125" t="e">
        <f>ROUND(((R2563/20)*(L2563/15)*(S2563/15)*(1+W2563/200))/(H2563/15)*100,0)</f>
        <v>#REF!</v>
      </c>
      <c r="Q2563" s="147" t="e">
        <f>T20D35746[[#This Row],[スコア⑤]]/T20D35746[[#This Row],[スコア③]]</f>
        <v>#REF!</v>
      </c>
      <c r="R2563" s="76" t="e">
        <f>#REF!+#REF!</f>
        <v>#REF!</v>
      </c>
      <c r="W2563" s="109" t="e">
        <f>(T20D35746[[#This Row],[現金及び預金（億）]]-T20D35746[[#This Row],[負債（億）]])/T20D35746[[#This Row],[総資産]]*100</f>
        <v>#DIV/0!</v>
      </c>
    </row>
    <row r="2564" spans="3:23" x14ac:dyDescent="0.25">
      <c r="C2564" s="71" t="str">
        <f>IFERROR(_xll.RssMarket($A2564,"市場部名称"),"")</f>
        <v/>
      </c>
      <c r="D2564" s="55"/>
      <c r="E2564" s="55" t="str">
        <f>IFERROR(_xll.RssMarket($A2564,"前日比"),"")</f>
        <v/>
      </c>
      <c r="F2564" s="75" t="str">
        <f>IFERROR(_xll.RssMarket($A2564,"時価総額"),"")</f>
        <v/>
      </c>
      <c r="G2564" s="75" t="e">
        <f>T20D35746[[#This Row],[時価総額]]/T20D35746[[#This Row],[現在値]]</f>
        <v>#VALUE!</v>
      </c>
      <c r="H2564" s="20"/>
      <c r="I2564" s="38"/>
      <c r="J2564" s="20"/>
      <c r="K2564" s="33"/>
      <c r="N2564" s="89"/>
      <c r="O2564" s="125" t="e">
        <f>ROUND(
 ((IF(OR(R2564="",R2564&lt;=0),20,R2564)/20)
  *(L2564/15))
 /(IFERROR(IF(H2564&gt;0,H2564,15),15)/15)
 *100,0)</f>
        <v>#REF!</v>
      </c>
      <c r="P2564" s="125" t="e">
        <f>ROUND(((R2564/20)*(L2564/15)*(S2564/15)*(1+W2564/200))/(H2564/15)*100,0)</f>
        <v>#REF!</v>
      </c>
      <c r="Q2564" s="147" t="e">
        <f>T20D35746[[#This Row],[スコア⑤]]/T20D35746[[#This Row],[スコア③]]</f>
        <v>#REF!</v>
      </c>
      <c r="R2564" s="76" t="e">
        <f>#REF!+#REF!</f>
        <v>#REF!</v>
      </c>
      <c r="W2564" s="109" t="e">
        <f>(T20D35746[[#This Row],[現金及び預金（億）]]-T20D35746[[#This Row],[負債（億）]])/T20D35746[[#This Row],[総資産]]*100</f>
        <v>#DIV/0!</v>
      </c>
    </row>
    <row r="2565" spans="3:23" x14ac:dyDescent="0.25">
      <c r="C2565" s="71" t="str">
        <f>IFERROR(_xll.RssMarket($A2565,"市場部名称"),"")</f>
        <v/>
      </c>
      <c r="D2565" s="55"/>
      <c r="E2565" s="55" t="str">
        <f>IFERROR(_xll.RssMarket($A2565,"前日比"),"")</f>
        <v/>
      </c>
      <c r="F2565" s="75" t="str">
        <f>IFERROR(_xll.RssMarket($A2565,"時価総額"),"")</f>
        <v/>
      </c>
      <c r="G2565" s="75" t="e">
        <f>T20D35746[[#This Row],[時価総額]]/T20D35746[[#This Row],[現在値]]</f>
        <v>#VALUE!</v>
      </c>
      <c r="H2565" s="20"/>
      <c r="I2565" s="38"/>
      <c r="J2565" s="20"/>
      <c r="K2565" s="33"/>
      <c r="N2565" s="89"/>
      <c r="O2565" s="125" t="e">
        <f>ROUND(
 ((IF(OR(R2565="",R2565&lt;=0),20,R2565)/20)
  *(L2565/15))
 /(IFERROR(IF(H2565&gt;0,H2565,15),15)/15)
 *100,0)</f>
        <v>#REF!</v>
      </c>
      <c r="P2565" s="125" t="e">
        <f>ROUND(((R2565/20)*(L2565/15)*(S2565/15)*(1+W2565/200))/(H2565/15)*100,0)</f>
        <v>#REF!</v>
      </c>
      <c r="Q2565" s="147" t="e">
        <f>T20D35746[[#This Row],[スコア⑤]]/T20D35746[[#This Row],[スコア③]]</f>
        <v>#REF!</v>
      </c>
      <c r="R2565" s="76" t="e">
        <f>#REF!+#REF!</f>
        <v>#REF!</v>
      </c>
      <c r="W2565" s="109" t="e">
        <f>(T20D35746[[#This Row],[現金及び預金（億）]]-T20D35746[[#This Row],[負債（億）]])/T20D35746[[#This Row],[総資産]]*100</f>
        <v>#DIV/0!</v>
      </c>
    </row>
    <row r="2566" spans="3:23" x14ac:dyDescent="0.25">
      <c r="C2566" s="71" t="str">
        <f>IFERROR(_xll.RssMarket($A2566,"市場部名称"),"")</f>
        <v/>
      </c>
      <c r="D2566" s="55"/>
      <c r="E2566" s="55" t="str">
        <f>IFERROR(_xll.RssMarket($A2566,"前日比"),"")</f>
        <v/>
      </c>
      <c r="F2566" s="75" t="str">
        <f>IFERROR(_xll.RssMarket($A2566,"時価総額"),"")</f>
        <v/>
      </c>
      <c r="G2566" s="75" t="e">
        <f>T20D35746[[#This Row],[時価総額]]/T20D35746[[#This Row],[現在値]]</f>
        <v>#VALUE!</v>
      </c>
      <c r="H2566" s="20"/>
      <c r="I2566" s="38"/>
      <c r="J2566" s="20"/>
      <c r="K2566" s="33"/>
      <c r="N2566" s="89"/>
      <c r="O2566" s="125" t="e">
        <f>ROUND(
 ((IF(OR(R2566="",R2566&lt;=0),20,R2566)/20)
  *(L2566/15))
 /(IFERROR(IF(H2566&gt;0,H2566,15),15)/15)
 *100,0)</f>
        <v>#REF!</v>
      </c>
      <c r="P2566" s="125" t="e">
        <f>ROUND(((R2566/20)*(L2566/15)*(S2566/15)*(1+W2566/200))/(H2566/15)*100,0)</f>
        <v>#REF!</v>
      </c>
      <c r="Q2566" s="147" t="e">
        <f>T20D35746[[#This Row],[スコア⑤]]/T20D35746[[#This Row],[スコア③]]</f>
        <v>#REF!</v>
      </c>
      <c r="R2566" s="76" t="e">
        <f>#REF!+#REF!</f>
        <v>#REF!</v>
      </c>
      <c r="W2566" s="109" t="e">
        <f>(T20D35746[[#This Row],[現金及び預金（億）]]-T20D35746[[#This Row],[負債（億）]])/T20D35746[[#This Row],[総資産]]*100</f>
        <v>#DIV/0!</v>
      </c>
    </row>
    <row r="2567" spans="3:23" x14ac:dyDescent="0.25">
      <c r="C2567" s="71" t="str">
        <f>IFERROR(_xll.RssMarket($A2567,"市場部名称"),"")</f>
        <v/>
      </c>
      <c r="D2567" s="55"/>
      <c r="E2567" s="55" t="str">
        <f>IFERROR(_xll.RssMarket($A2567,"前日比"),"")</f>
        <v/>
      </c>
      <c r="F2567" s="75" t="str">
        <f>IFERROR(_xll.RssMarket($A2567,"時価総額"),"")</f>
        <v/>
      </c>
      <c r="G2567" s="75" t="e">
        <f>T20D35746[[#This Row],[時価総額]]/T20D35746[[#This Row],[現在値]]</f>
        <v>#VALUE!</v>
      </c>
      <c r="H2567" s="20"/>
      <c r="I2567" s="38"/>
      <c r="J2567" s="20"/>
      <c r="K2567" s="33"/>
      <c r="N2567" s="89"/>
      <c r="O2567" s="125" t="e">
        <f>ROUND(
 ((IF(OR(R2567="",R2567&lt;=0),20,R2567)/20)
  *(L2567/15))
 /(IFERROR(IF(H2567&gt;0,H2567,15),15)/15)
 *100,0)</f>
        <v>#REF!</v>
      </c>
      <c r="P2567" s="125" t="e">
        <f>ROUND(((R2567/20)*(L2567/15)*(S2567/15)*(1+W2567/200))/(H2567/15)*100,0)</f>
        <v>#REF!</v>
      </c>
      <c r="Q2567" s="147" t="e">
        <f>T20D35746[[#This Row],[スコア⑤]]/T20D35746[[#This Row],[スコア③]]</f>
        <v>#REF!</v>
      </c>
      <c r="R2567" s="76" t="e">
        <f>#REF!+#REF!</f>
        <v>#REF!</v>
      </c>
      <c r="W2567" s="109" t="e">
        <f>(T20D35746[[#This Row],[現金及び預金（億）]]-T20D35746[[#This Row],[負債（億）]])/T20D35746[[#This Row],[総資産]]*100</f>
        <v>#DIV/0!</v>
      </c>
    </row>
    <row r="2568" spans="3:23" x14ac:dyDescent="0.25">
      <c r="C2568" s="71" t="str">
        <f>IFERROR(_xll.RssMarket($A2568,"市場部名称"),"")</f>
        <v/>
      </c>
      <c r="D2568" s="55"/>
      <c r="E2568" s="55" t="str">
        <f>IFERROR(_xll.RssMarket($A2568,"前日比"),"")</f>
        <v/>
      </c>
      <c r="F2568" s="75" t="str">
        <f>IFERROR(_xll.RssMarket($A2568,"時価総額"),"")</f>
        <v/>
      </c>
      <c r="G2568" s="75" t="e">
        <f>T20D35746[[#This Row],[時価総額]]/T20D35746[[#This Row],[現在値]]</f>
        <v>#VALUE!</v>
      </c>
      <c r="H2568" s="20"/>
      <c r="I2568" s="38"/>
      <c r="J2568" s="20"/>
      <c r="K2568" s="33"/>
      <c r="N2568" s="89"/>
      <c r="O2568" s="125" t="e">
        <f>ROUND(
 ((IF(OR(R2568="",R2568&lt;=0),20,R2568)/20)
  *(L2568/15))
 /(IFERROR(IF(H2568&gt;0,H2568,15),15)/15)
 *100,0)</f>
        <v>#REF!</v>
      </c>
      <c r="P2568" s="125" t="e">
        <f>ROUND(((R2568/20)*(L2568/15)*(S2568/15)*(1+W2568/200))/(H2568/15)*100,0)</f>
        <v>#REF!</v>
      </c>
      <c r="Q2568" s="147" t="e">
        <f>T20D35746[[#This Row],[スコア⑤]]/T20D35746[[#This Row],[スコア③]]</f>
        <v>#REF!</v>
      </c>
      <c r="R2568" s="76" t="e">
        <f>#REF!+#REF!</f>
        <v>#REF!</v>
      </c>
      <c r="W2568" s="109" t="e">
        <f>(T20D35746[[#This Row],[現金及び預金（億）]]-T20D35746[[#This Row],[負債（億）]])/T20D35746[[#This Row],[総資産]]*100</f>
        <v>#DIV/0!</v>
      </c>
    </row>
    <row r="2569" spans="3:23" x14ac:dyDescent="0.25">
      <c r="C2569" s="71" t="str">
        <f>IFERROR(_xll.RssMarket($A2569,"市場部名称"),"")</f>
        <v/>
      </c>
      <c r="D2569" s="55"/>
      <c r="E2569" s="55" t="str">
        <f>IFERROR(_xll.RssMarket($A2569,"前日比"),"")</f>
        <v/>
      </c>
      <c r="F2569" s="75" t="str">
        <f>IFERROR(_xll.RssMarket($A2569,"時価総額"),"")</f>
        <v/>
      </c>
      <c r="G2569" s="75" t="e">
        <f>T20D35746[[#This Row],[時価総額]]/T20D35746[[#This Row],[現在値]]</f>
        <v>#VALUE!</v>
      </c>
      <c r="H2569" s="20"/>
      <c r="I2569" s="38"/>
      <c r="J2569" s="20"/>
      <c r="K2569" s="33"/>
      <c r="N2569" s="89"/>
      <c r="O2569" s="125" t="e">
        <f>ROUND(
 ((IF(OR(R2569="",R2569&lt;=0),20,R2569)/20)
  *(L2569/15))
 /(IFERROR(IF(H2569&gt;0,H2569,15),15)/15)
 *100,0)</f>
        <v>#REF!</v>
      </c>
      <c r="P2569" s="125" t="e">
        <f>ROUND(((R2569/20)*(L2569/15)*(S2569/15)*(1+W2569/200))/(H2569/15)*100,0)</f>
        <v>#REF!</v>
      </c>
      <c r="Q2569" s="147" t="e">
        <f>T20D35746[[#This Row],[スコア⑤]]/T20D35746[[#This Row],[スコア③]]</f>
        <v>#REF!</v>
      </c>
      <c r="R2569" s="76" t="e">
        <f>#REF!+#REF!</f>
        <v>#REF!</v>
      </c>
      <c r="W2569" s="109" t="e">
        <f>(T20D35746[[#This Row],[現金及び預金（億）]]-T20D35746[[#This Row],[負債（億）]])/T20D35746[[#This Row],[総資産]]*100</f>
        <v>#DIV/0!</v>
      </c>
    </row>
    <row r="2570" spans="3:23" x14ac:dyDescent="0.25">
      <c r="C2570" s="71" t="str">
        <f>IFERROR(_xll.RssMarket($A2570,"市場部名称"),"")</f>
        <v/>
      </c>
      <c r="D2570" s="55"/>
      <c r="E2570" s="55" t="str">
        <f>IFERROR(_xll.RssMarket($A2570,"前日比"),"")</f>
        <v/>
      </c>
      <c r="F2570" s="75" t="str">
        <f>IFERROR(_xll.RssMarket($A2570,"時価総額"),"")</f>
        <v/>
      </c>
      <c r="G2570" s="75" t="e">
        <f>T20D35746[[#This Row],[時価総額]]/T20D35746[[#This Row],[現在値]]</f>
        <v>#VALUE!</v>
      </c>
      <c r="H2570" s="20"/>
      <c r="I2570" s="38"/>
      <c r="J2570" s="20"/>
      <c r="K2570" s="33"/>
      <c r="N2570" s="89"/>
      <c r="O2570" s="125" t="e">
        <f>ROUND(
 ((IF(OR(R2570="",R2570&lt;=0),20,R2570)/20)
  *(L2570/15))
 /(IFERROR(IF(H2570&gt;0,H2570,15),15)/15)
 *100,0)</f>
        <v>#REF!</v>
      </c>
      <c r="P2570" s="125" t="e">
        <f>ROUND(((R2570/20)*(L2570/15)*(S2570/15)*(1+W2570/200))/(H2570/15)*100,0)</f>
        <v>#REF!</v>
      </c>
      <c r="Q2570" s="147" t="e">
        <f>T20D35746[[#This Row],[スコア⑤]]/T20D35746[[#This Row],[スコア③]]</f>
        <v>#REF!</v>
      </c>
      <c r="R2570" s="76" t="e">
        <f>#REF!+#REF!</f>
        <v>#REF!</v>
      </c>
      <c r="W2570" s="109" t="e">
        <f>(T20D35746[[#This Row],[現金及び預金（億）]]-T20D35746[[#This Row],[負債（億）]])/T20D35746[[#This Row],[総資産]]*100</f>
        <v>#DIV/0!</v>
      </c>
    </row>
    <row r="2571" spans="3:23" x14ac:dyDescent="0.25">
      <c r="C2571" s="71" t="str">
        <f>IFERROR(_xll.RssMarket($A2571,"市場部名称"),"")</f>
        <v/>
      </c>
      <c r="D2571" s="55"/>
      <c r="E2571" s="55" t="str">
        <f>IFERROR(_xll.RssMarket($A2571,"前日比"),"")</f>
        <v/>
      </c>
      <c r="F2571" s="75" t="str">
        <f>IFERROR(_xll.RssMarket($A2571,"時価総額"),"")</f>
        <v/>
      </c>
      <c r="G2571" s="75" t="e">
        <f>T20D35746[[#This Row],[時価総額]]/T20D35746[[#This Row],[現在値]]</f>
        <v>#VALUE!</v>
      </c>
      <c r="H2571" s="20"/>
      <c r="I2571" s="38"/>
      <c r="J2571" s="20"/>
      <c r="K2571" s="33"/>
      <c r="N2571" s="89"/>
      <c r="O2571" s="125" t="e">
        <f>ROUND(
 ((IF(OR(R2571="",R2571&lt;=0),20,R2571)/20)
  *(L2571/15))
 /(IFERROR(IF(H2571&gt;0,H2571,15),15)/15)
 *100,0)</f>
        <v>#REF!</v>
      </c>
      <c r="P2571" s="125" t="e">
        <f>ROUND(((R2571/20)*(L2571/15)*(S2571/15)*(1+W2571/200))/(H2571/15)*100,0)</f>
        <v>#REF!</v>
      </c>
      <c r="Q2571" s="147" t="e">
        <f>T20D35746[[#This Row],[スコア⑤]]/T20D35746[[#This Row],[スコア③]]</f>
        <v>#REF!</v>
      </c>
      <c r="R2571" s="76" t="e">
        <f>#REF!+#REF!</f>
        <v>#REF!</v>
      </c>
      <c r="W2571" s="109" t="e">
        <f>(T20D35746[[#This Row],[現金及び預金（億）]]-T20D35746[[#This Row],[負債（億）]])/T20D35746[[#This Row],[総資産]]*100</f>
        <v>#DIV/0!</v>
      </c>
    </row>
    <row r="2572" spans="3:23" x14ac:dyDescent="0.25">
      <c r="C2572" s="71" t="str">
        <f>IFERROR(_xll.RssMarket($A2572,"市場部名称"),"")</f>
        <v/>
      </c>
      <c r="D2572" s="55"/>
      <c r="E2572" s="55" t="str">
        <f>IFERROR(_xll.RssMarket($A2572,"前日比"),"")</f>
        <v/>
      </c>
      <c r="F2572" s="75" t="str">
        <f>IFERROR(_xll.RssMarket($A2572,"時価総額"),"")</f>
        <v/>
      </c>
      <c r="G2572" s="75" t="e">
        <f>T20D35746[[#This Row],[時価総額]]/T20D35746[[#This Row],[現在値]]</f>
        <v>#VALUE!</v>
      </c>
      <c r="H2572" s="20"/>
      <c r="I2572" s="38"/>
      <c r="J2572" s="20"/>
      <c r="K2572" s="33"/>
      <c r="N2572" s="89"/>
      <c r="O2572" s="125" t="e">
        <f>ROUND(
 ((IF(OR(R2572="",R2572&lt;=0),20,R2572)/20)
  *(L2572/15))
 /(IFERROR(IF(H2572&gt;0,H2572,15),15)/15)
 *100,0)</f>
        <v>#REF!</v>
      </c>
      <c r="P2572" s="125" t="e">
        <f>ROUND(((R2572/20)*(L2572/15)*(S2572/15)*(1+W2572/200))/(H2572/15)*100,0)</f>
        <v>#REF!</v>
      </c>
      <c r="Q2572" s="147" t="e">
        <f>T20D35746[[#This Row],[スコア⑤]]/T20D35746[[#This Row],[スコア③]]</f>
        <v>#REF!</v>
      </c>
      <c r="R2572" s="76" t="e">
        <f>#REF!+#REF!</f>
        <v>#REF!</v>
      </c>
      <c r="W2572" s="109" t="e">
        <f>(T20D35746[[#This Row],[現金及び預金（億）]]-T20D35746[[#This Row],[負債（億）]])/T20D35746[[#This Row],[総資産]]*100</f>
        <v>#DIV/0!</v>
      </c>
    </row>
    <row r="2573" spans="3:23" x14ac:dyDescent="0.25">
      <c r="C2573" s="71" t="str">
        <f>IFERROR(_xll.RssMarket($A2573,"市場部名称"),"")</f>
        <v/>
      </c>
      <c r="D2573" s="55"/>
      <c r="E2573" s="55" t="str">
        <f>IFERROR(_xll.RssMarket($A2573,"前日比"),"")</f>
        <v/>
      </c>
      <c r="F2573" s="75" t="str">
        <f>IFERROR(_xll.RssMarket($A2573,"時価総額"),"")</f>
        <v/>
      </c>
      <c r="G2573" s="75" t="e">
        <f>T20D35746[[#This Row],[時価総額]]/T20D35746[[#This Row],[現在値]]</f>
        <v>#VALUE!</v>
      </c>
      <c r="H2573" s="20"/>
      <c r="I2573" s="38"/>
      <c r="J2573" s="20"/>
      <c r="K2573" s="33"/>
      <c r="N2573" s="89"/>
      <c r="O2573" s="125" t="e">
        <f>ROUND(
 ((IF(OR(R2573="",R2573&lt;=0),20,R2573)/20)
  *(L2573/15))
 /(IFERROR(IF(H2573&gt;0,H2573,15),15)/15)
 *100,0)</f>
        <v>#REF!</v>
      </c>
      <c r="P2573" s="125" t="e">
        <f>ROUND(((R2573/20)*(L2573/15)*(S2573/15)*(1+W2573/200))/(H2573/15)*100,0)</f>
        <v>#REF!</v>
      </c>
      <c r="Q2573" s="147" t="e">
        <f>T20D35746[[#This Row],[スコア⑤]]/T20D35746[[#This Row],[スコア③]]</f>
        <v>#REF!</v>
      </c>
      <c r="R2573" s="76" t="e">
        <f>#REF!+#REF!</f>
        <v>#REF!</v>
      </c>
      <c r="W2573" s="109" t="e">
        <f>(T20D35746[[#This Row],[現金及び預金（億）]]-T20D35746[[#This Row],[負債（億）]])/T20D35746[[#This Row],[総資産]]*100</f>
        <v>#DIV/0!</v>
      </c>
    </row>
    <row r="2574" spans="3:23" x14ac:dyDescent="0.25">
      <c r="C2574" s="71" t="str">
        <f>IFERROR(_xll.RssMarket($A2574,"市場部名称"),"")</f>
        <v/>
      </c>
      <c r="D2574" s="55"/>
      <c r="E2574" s="55" t="str">
        <f>IFERROR(_xll.RssMarket($A2574,"前日比"),"")</f>
        <v/>
      </c>
      <c r="F2574" s="75" t="str">
        <f>IFERROR(_xll.RssMarket($A2574,"時価総額"),"")</f>
        <v/>
      </c>
      <c r="G2574" s="75" t="e">
        <f>T20D35746[[#This Row],[時価総額]]/T20D35746[[#This Row],[現在値]]</f>
        <v>#VALUE!</v>
      </c>
      <c r="H2574" s="20"/>
      <c r="I2574" s="38"/>
      <c r="J2574" s="20"/>
      <c r="K2574" s="33"/>
      <c r="N2574" s="89"/>
      <c r="O2574" s="125" t="e">
        <f>ROUND(
 ((IF(OR(R2574="",R2574&lt;=0),20,R2574)/20)
  *(L2574/15))
 /(IFERROR(IF(H2574&gt;0,H2574,15),15)/15)
 *100,0)</f>
        <v>#REF!</v>
      </c>
      <c r="P2574" s="125" t="e">
        <f>ROUND(((R2574/20)*(L2574/15)*(S2574/15)*(1+W2574/200))/(H2574/15)*100,0)</f>
        <v>#REF!</v>
      </c>
      <c r="Q2574" s="147" t="e">
        <f>T20D35746[[#This Row],[スコア⑤]]/T20D35746[[#This Row],[スコア③]]</f>
        <v>#REF!</v>
      </c>
      <c r="R2574" s="76" t="e">
        <f>#REF!+#REF!</f>
        <v>#REF!</v>
      </c>
      <c r="W2574" s="109" t="e">
        <f>(T20D35746[[#This Row],[現金及び預金（億）]]-T20D35746[[#This Row],[負債（億）]])/T20D35746[[#This Row],[総資産]]*100</f>
        <v>#DIV/0!</v>
      </c>
    </row>
    <row r="2575" spans="3:23" x14ac:dyDescent="0.25">
      <c r="C2575" s="71" t="str">
        <f>IFERROR(_xll.RssMarket($A2575,"市場部名称"),"")</f>
        <v/>
      </c>
      <c r="D2575" s="55"/>
      <c r="E2575" s="55" t="str">
        <f>IFERROR(_xll.RssMarket($A2575,"前日比"),"")</f>
        <v/>
      </c>
      <c r="F2575" s="75" t="str">
        <f>IFERROR(_xll.RssMarket($A2575,"時価総額"),"")</f>
        <v/>
      </c>
      <c r="G2575" s="75" t="e">
        <f>T20D35746[[#This Row],[時価総額]]/T20D35746[[#This Row],[現在値]]</f>
        <v>#VALUE!</v>
      </c>
      <c r="H2575" s="20"/>
      <c r="I2575" s="38"/>
      <c r="J2575" s="20"/>
      <c r="K2575" s="33"/>
      <c r="N2575" s="89"/>
      <c r="O2575" s="125" t="e">
        <f>ROUND(
 ((IF(OR(R2575="",R2575&lt;=0),20,R2575)/20)
  *(L2575/15))
 /(IFERROR(IF(H2575&gt;0,H2575,15),15)/15)
 *100,0)</f>
        <v>#REF!</v>
      </c>
      <c r="P2575" s="125" t="e">
        <f>ROUND(((R2575/20)*(L2575/15)*(S2575/15)*(1+W2575/200))/(H2575/15)*100,0)</f>
        <v>#REF!</v>
      </c>
      <c r="Q2575" s="147" t="e">
        <f>T20D35746[[#This Row],[スコア⑤]]/T20D35746[[#This Row],[スコア③]]</f>
        <v>#REF!</v>
      </c>
      <c r="R2575" s="76" t="e">
        <f>#REF!+#REF!</f>
        <v>#REF!</v>
      </c>
      <c r="W2575" s="109" t="e">
        <f>(T20D35746[[#This Row],[現金及び預金（億）]]-T20D35746[[#This Row],[負債（億）]])/T20D35746[[#This Row],[総資産]]*100</f>
        <v>#DIV/0!</v>
      </c>
    </row>
    <row r="2576" spans="3:23" x14ac:dyDescent="0.25">
      <c r="C2576" s="71" t="str">
        <f>IFERROR(_xll.RssMarket($A2576,"市場部名称"),"")</f>
        <v/>
      </c>
      <c r="D2576" s="55"/>
      <c r="E2576" s="55" t="str">
        <f>IFERROR(_xll.RssMarket($A2576,"前日比"),"")</f>
        <v/>
      </c>
      <c r="F2576" s="75" t="str">
        <f>IFERROR(_xll.RssMarket($A2576,"時価総額"),"")</f>
        <v/>
      </c>
      <c r="G2576" s="75" t="e">
        <f>T20D35746[[#This Row],[時価総額]]/T20D35746[[#This Row],[現在値]]</f>
        <v>#VALUE!</v>
      </c>
      <c r="H2576" s="20"/>
      <c r="I2576" s="38"/>
      <c r="J2576" s="20"/>
      <c r="K2576" s="33"/>
      <c r="N2576" s="89"/>
      <c r="O2576" s="125" t="e">
        <f>ROUND(
 ((IF(OR(R2576="",R2576&lt;=0),20,R2576)/20)
  *(L2576/15))
 /(IFERROR(IF(H2576&gt;0,H2576,15),15)/15)
 *100,0)</f>
        <v>#REF!</v>
      </c>
      <c r="P2576" s="125" t="e">
        <f>ROUND(((R2576/20)*(L2576/15)*(S2576/15)*(1+W2576/200))/(H2576/15)*100,0)</f>
        <v>#REF!</v>
      </c>
      <c r="Q2576" s="147" t="e">
        <f>T20D35746[[#This Row],[スコア⑤]]/T20D35746[[#This Row],[スコア③]]</f>
        <v>#REF!</v>
      </c>
      <c r="R2576" s="76" t="e">
        <f>#REF!+#REF!</f>
        <v>#REF!</v>
      </c>
      <c r="W2576" s="109" t="e">
        <f>(T20D35746[[#This Row],[現金及び預金（億）]]-T20D35746[[#This Row],[負債（億）]])/T20D35746[[#This Row],[総資産]]*100</f>
        <v>#DIV/0!</v>
      </c>
    </row>
    <row r="2577" spans="3:23" x14ac:dyDescent="0.25">
      <c r="C2577" s="71" t="str">
        <f>IFERROR(_xll.RssMarket($A2577,"市場部名称"),"")</f>
        <v/>
      </c>
      <c r="D2577" s="55"/>
      <c r="E2577" s="55" t="str">
        <f>IFERROR(_xll.RssMarket($A2577,"前日比"),"")</f>
        <v/>
      </c>
      <c r="F2577" s="75" t="str">
        <f>IFERROR(_xll.RssMarket($A2577,"時価総額"),"")</f>
        <v/>
      </c>
      <c r="G2577" s="75" t="e">
        <f>T20D35746[[#This Row],[時価総額]]/T20D35746[[#This Row],[現在値]]</f>
        <v>#VALUE!</v>
      </c>
      <c r="H2577" s="20"/>
      <c r="I2577" s="38"/>
      <c r="J2577" s="20"/>
      <c r="K2577" s="33"/>
      <c r="N2577" s="89"/>
      <c r="O2577" s="125" t="e">
        <f>ROUND(
 ((IF(OR(R2577="",R2577&lt;=0),20,R2577)/20)
  *(L2577/15))
 /(IFERROR(IF(H2577&gt;0,H2577,15),15)/15)
 *100,0)</f>
        <v>#REF!</v>
      </c>
      <c r="P2577" s="125" t="e">
        <f>ROUND(((R2577/20)*(L2577/15)*(S2577/15)*(1+W2577/200))/(H2577/15)*100,0)</f>
        <v>#REF!</v>
      </c>
      <c r="Q2577" s="147" t="e">
        <f>T20D35746[[#This Row],[スコア⑤]]/T20D35746[[#This Row],[スコア③]]</f>
        <v>#REF!</v>
      </c>
      <c r="R2577" s="76" t="e">
        <f>#REF!+#REF!</f>
        <v>#REF!</v>
      </c>
      <c r="W2577" s="109" t="e">
        <f>(T20D35746[[#This Row],[現金及び預金（億）]]-T20D35746[[#This Row],[負債（億）]])/T20D35746[[#This Row],[総資産]]*100</f>
        <v>#DIV/0!</v>
      </c>
    </row>
    <row r="2578" spans="3:23" x14ac:dyDescent="0.25">
      <c r="C2578" s="71" t="str">
        <f>IFERROR(_xll.RssMarket($A2578,"市場部名称"),"")</f>
        <v/>
      </c>
      <c r="D2578" s="55"/>
      <c r="E2578" s="55" t="str">
        <f>IFERROR(_xll.RssMarket($A2578,"前日比"),"")</f>
        <v/>
      </c>
      <c r="F2578" s="75" t="str">
        <f>IFERROR(_xll.RssMarket($A2578,"時価総額"),"")</f>
        <v/>
      </c>
      <c r="G2578" s="75" t="e">
        <f>T20D35746[[#This Row],[時価総額]]/T20D35746[[#This Row],[現在値]]</f>
        <v>#VALUE!</v>
      </c>
      <c r="H2578" s="20"/>
      <c r="I2578" s="38"/>
      <c r="J2578" s="20"/>
      <c r="K2578" s="33"/>
      <c r="N2578" s="89"/>
      <c r="O2578" s="125" t="e">
        <f>ROUND(
 ((IF(OR(R2578="",R2578&lt;=0),20,R2578)/20)
  *(L2578/15))
 /(IFERROR(IF(H2578&gt;0,H2578,15),15)/15)
 *100,0)</f>
        <v>#REF!</v>
      </c>
      <c r="P2578" s="125" t="e">
        <f>ROUND(((R2578/20)*(L2578/15)*(S2578/15)*(1+W2578/200))/(H2578/15)*100,0)</f>
        <v>#REF!</v>
      </c>
      <c r="Q2578" s="147" t="e">
        <f>T20D35746[[#This Row],[スコア⑤]]/T20D35746[[#This Row],[スコア③]]</f>
        <v>#REF!</v>
      </c>
      <c r="R2578" s="76" t="e">
        <f>#REF!+#REF!</f>
        <v>#REF!</v>
      </c>
      <c r="W2578" s="109" t="e">
        <f>(T20D35746[[#This Row],[現金及び預金（億）]]-T20D35746[[#This Row],[負債（億）]])/T20D35746[[#This Row],[総資産]]*100</f>
        <v>#DIV/0!</v>
      </c>
    </row>
    <row r="2579" spans="3:23" x14ac:dyDescent="0.25">
      <c r="C2579" s="71" t="str">
        <f>IFERROR(_xll.RssMarket($A2579,"市場部名称"),"")</f>
        <v/>
      </c>
      <c r="D2579" s="55"/>
      <c r="E2579" s="55" t="str">
        <f>IFERROR(_xll.RssMarket($A2579,"前日比"),"")</f>
        <v/>
      </c>
      <c r="F2579" s="75" t="str">
        <f>IFERROR(_xll.RssMarket($A2579,"時価総額"),"")</f>
        <v/>
      </c>
      <c r="G2579" s="75" t="e">
        <f>T20D35746[[#This Row],[時価総額]]/T20D35746[[#This Row],[現在値]]</f>
        <v>#VALUE!</v>
      </c>
      <c r="H2579" s="20"/>
      <c r="I2579" s="38"/>
      <c r="J2579" s="20"/>
      <c r="K2579" s="33"/>
      <c r="N2579" s="89"/>
      <c r="O2579" s="125" t="e">
        <f>ROUND(
 ((IF(OR(R2579="",R2579&lt;=0),20,R2579)/20)
  *(L2579/15))
 /(IFERROR(IF(H2579&gt;0,H2579,15),15)/15)
 *100,0)</f>
        <v>#REF!</v>
      </c>
      <c r="P2579" s="125" t="e">
        <f>ROUND(((R2579/20)*(L2579/15)*(S2579/15)*(1+W2579/200))/(H2579/15)*100,0)</f>
        <v>#REF!</v>
      </c>
      <c r="Q2579" s="147" t="e">
        <f>T20D35746[[#This Row],[スコア⑤]]/T20D35746[[#This Row],[スコア③]]</f>
        <v>#REF!</v>
      </c>
      <c r="R2579" s="76" t="e">
        <f>#REF!+#REF!</f>
        <v>#REF!</v>
      </c>
      <c r="W2579" s="109" t="e">
        <f>(T20D35746[[#This Row],[現金及び預金（億）]]-T20D35746[[#This Row],[負債（億）]])/T20D35746[[#This Row],[総資産]]*100</f>
        <v>#DIV/0!</v>
      </c>
    </row>
    <row r="2580" spans="3:23" x14ac:dyDescent="0.25">
      <c r="C2580" s="71" t="str">
        <f>IFERROR(_xll.RssMarket($A2580,"市場部名称"),"")</f>
        <v/>
      </c>
      <c r="D2580" s="55"/>
      <c r="E2580" s="55" t="str">
        <f>IFERROR(_xll.RssMarket($A2580,"前日比"),"")</f>
        <v/>
      </c>
      <c r="F2580" s="75" t="str">
        <f>IFERROR(_xll.RssMarket($A2580,"時価総額"),"")</f>
        <v/>
      </c>
      <c r="G2580" s="75" t="e">
        <f>T20D35746[[#This Row],[時価総額]]/T20D35746[[#This Row],[現在値]]</f>
        <v>#VALUE!</v>
      </c>
      <c r="H2580" s="20"/>
      <c r="I2580" s="38"/>
      <c r="J2580" s="20"/>
      <c r="K2580" s="33"/>
      <c r="N2580" s="89"/>
      <c r="O2580" s="125" t="e">
        <f>ROUND(
 ((IF(OR(R2580="",R2580&lt;=0),20,R2580)/20)
  *(L2580/15))
 /(IFERROR(IF(H2580&gt;0,H2580,15),15)/15)
 *100,0)</f>
        <v>#REF!</v>
      </c>
      <c r="P2580" s="125" t="e">
        <f>ROUND(((R2580/20)*(L2580/15)*(S2580/15)*(1+W2580/200))/(H2580/15)*100,0)</f>
        <v>#REF!</v>
      </c>
      <c r="Q2580" s="147" t="e">
        <f>T20D35746[[#This Row],[スコア⑤]]/T20D35746[[#This Row],[スコア③]]</f>
        <v>#REF!</v>
      </c>
      <c r="R2580" s="76" t="e">
        <f>#REF!+#REF!</f>
        <v>#REF!</v>
      </c>
      <c r="W2580" s="109" t="e">
        <f>(T20D35746[[#This Row],[現金及び預金（億）]]-T20D35746[[#This Row],[負債（億）]])/T20D35746[[#This Row],[総資産]]*100</f>
        <v>#DIV/0!</v>
      </c>
    </row>
    <row r="2581" spans="3:23" x14ac:dyDescent="0.25">
      <c r="C2581" s="71" t="str">
        <f>IFERROR(_xll.RssMarket($A2581,"市場部名称"),"")</f>
        <v/>
      </c>
      <c r="D2581" s="55"/>
      <c r="E2581" s="55" t="str">
        <f>IFERROR(_xll.RssMarket($A2581,"前日比"),"")</f>
        <v/>
      </c>
      <c r="F2581" s="75" t="str">
        <f>IFERROR(_xll.RssMarket($A2581,"時価総額"),"")</f>
        <v/>
      </c>
      <c r="G2581" s="75" t="e">
        <f>T20D35746[[#This Row],[時価総額]]/T20D35746[[#This Row],[現在値]]</f>
        <v>#VALUE!</v>
      </c>
      <c r="H2581" s="20"/>
      <c r="I2581" s="38"/>
      <c r="J2581" s="20"/>
      <c r="K2581" s="33"/>
      <c r="N2581" s="89"/>
      <c r="O2581" s="125" t="e">
        <f>ROUND(
 ((IF(OR(R2581="",R2581&lt;=0),20,R2581)/20)
  *(L2581/15))
 /(IFERROR(IF(H2581&gt;0,H2581,15),15)/15)
 *100,0)</f>
        <v>#REF!</v>
      </c>
      <c r="P2581" s="125" t="e">
        <f>ROUND(((R2581/20)*(L2581/15)*(S2581/15)*(1+W2581/200))/(H2581/15)*100,0)</f>
        <v>#REF!</v>
      </c>
      <c r="Q2581" s="147" t="e">
        <f>T20D35746[[#This Row],[スコア⑤]]/T20D35746[[#This Row],[スコア③]]</f>
        <v>#REF!</v>
      </c>
      <c r="R2581" s="76" t="e">
        <f>#REF!+#REF!</f>
        <v>#REF!</v>
      </c>
      <c r="W2581" s="109" t="e">
        <f>(T20D35746[[#This Row],[現金及び預金（億）]]-T20D35746[[#This Row],[負債（億）]])/T20D35746[[#This Row],[総資産]]*100</f>
        <v>#DIV/0!</v>
      </c>
    </row>
    <row r="2582" spans="3:23" x14ac:dyDescent="0.25">
      <c r="C2582" s="71" t="str">
        <f>IFERROR(_xll.RssMarket($A2582,"市場部名称"),"")</f>
        <v/>
      </c>
      <c r="D2582" s="55"/>
      <c r="E2582" s="55" t="str">
        <f>IFERROR(_xll.RssMarket($A2582,"前日比"),"")</f>
        <v/>
      </c>
      <c r="F2582" s="75" t="str">
        <f>IFERROR(_xll.RssMarket($A2582,"時価総額"),"")</f>
        <v/>
      </c>
      <c r="G2582" s="75" t="e">
        <f>T20D35746[[#This Row],[時価総額]]/T20D35746[[#This Row],[現在値]]</f>
        <v>#VALUE!</v>
      </c>
      <c r="H2582" s="20"/>
      <c r="I2582" s="38"/>
      <c r="J2582" s="20"/>
      <c r="K2582" s="33"/>
      <c r="N2582" s="89"/>
      <c r="O2582" s="125" t="e">
        <f>ROUND(
 ((IF(OR(R2582="",R2582&lt;=0),20,R2582)/20)
  *(L2582/15))
 /(IFERROR(IF(H2582&gt;0,H2582,15),15)/15)
 *100,0)</f>
        <v>#REF!</v>
      </c>
      <c r="P2582" s="125" t="e">
        <f>ROUND(((R2582/20)*(L2582/15)*(S2582/15)*(1+W2582/200))/(H2582/15)*100,0)</f>
        <v>#REF!</v>
      </c>
      <c r="Q2582" s="147" t="e">
        <f>T20D35746[[#This Row],[スコア⑤]]/T20D35746[[#This Row],[スコア③]]</f>
        <v>#REF!</v>
      </c>
      <c r="R2582" s="76" t="e">
        <f>#REF!+#REF!</f>
        <v>#REF!</v>
      </c>
      <c r="W2582" s="109" t="e">
        <f>(T20D35746[[#This Row],[現金及び預金（億）]]-T20D35746[[#This Row],[負債（億）]])/T20D35746[[#This Row],[総資産]]*100</f>
        <v>#DIV/0!</v>
      </c>
    </row>
    <row r="2583" spans="3:23" x14ac:dyDescent="0.25">
      <c r="C2583" s="71" t="str">
        <f>IFERROR(_xll.RssMarket($A2583,"市場部名称"),"")</f>
        <v/>
      </c>
      <c r="D2583" s="55"/>
      <c r="E2583" s="55" t="str">
        <f>IFERROR(_xll.RssMarket($A2583,"前日比"),"")</f>
        <v/>
      </c>
      <c r="F2583" s="75" t="str">
        <f>IFERROR(_xll.RssMarket($A2583,"時価総額"),"")</f>
        <v/>
      </c>
      <c r="G2583" s="75" t="e">
        <f>T20D35746[[#This Row],[時価総額]]/T20D35746[[#This Row],[現在値]]</f>
        <v>#VALUE!</v>
      </c>
      <c r="H2583" s="20"/>
      <c r="I2583" s="38"/>
      <c r="J2583" s="20"/>
      <c r="K2583" s="33"/>
      <c r="N2583" s="89"/>
      <c r="O2583" s="125" t="e">
        <f>ROUND(
 ((IF(OR(R2583="",R2583&lt;=0),20,R2583)/20)
  *(L2583/15))
 /(IFERROR(IF(H2583&gt;0,H2583,15),15)/15)
 *100,0)</f>
        <v>#REF!</v>
      </c>
      <c r="P2583" s="125" t="e">
        <f>ROUND(((R2583/20)*(L2583/15)*(S2583/15)*(1+W2583/200))/(H2583/15)*100,0)</f>
        <v>#REF!</v>
      </c>
      <c r="Q2583" s="147" t="e">
        <f>T20D35746[[#This Row],[スコア⑤]]/T20D35746[[#This Row],[スコア③]]</f>
        <v>#REF!</v>
      </c>
      <c r="R2583" s="76" t="e">
        <f>#REF!+#REF!</f>
        <v>#REF!</v>
      </c>
      <c r="W2583" s="109" t="e">
        <f>(T20D35746[[#This Row],[現金及び預金（億）]]-T20D35746[[#This Row],[負債（億）]])/T20D35746[[#This Row],[総資産]]*100</f>
        <v>#DIV/0!</v>
      </c>
    </row>
    <row r="2584" spans="3:23" x14ac:dyDescent="0.25">
      <c r="C2584" s="71" t="str">
        <f>IFERROR(_xll.RssMarket($A2584,"市場部名称"),"")</f>
        <v/>
      </c>
      <c r="D2584" s="55"/>
      <c r="E2584" s="55" t="str">
        <f>IFERROR(_xll.RssMarket($A2584,"前日比"),"")</f>
        <v/>
      </c>
      <c r="F2584" s="75" t="str">
        <f>IFERROR(_xll.RssMarket($A2584,"時価総額"),"")</f>
        <v/>
      </c>
      <c r="G2584" s="75" t="e">
        <f>T20D35746[[#This Row],[時価総額]]/T20D35746[[#This Row],[現在値]]</f>
        <v>#VALUE!</v>
      </c>
      <c r="H2584" s="20"/>
      <c r="I2584" s="38"/>
      <c r="J2584" s="20"/>
      <c r="K2584" s="33"/>
      <c r="N2584" s="89"/>
      <c r="O2584" s="125" t="e">
        <f>ROUND(
 ((IF(OR(R2584="",R2584&lt;=0),20,R2584)/20)
  *(L2584/15))
 /(IFERROR(IF(H2584&gt;0,H2584,15),15)/15)
 *100,0)</f>
        <v>#REF!</v>
      </c>
      <c r="P2584" s="125" t="e">
        <f>ROUND(((R2584/20)*(L2584/15)*(S2584/15)*(1+W2584/200))/(H2584/15)*100,0)</f>
        <v>#REF!</v>
      </c>
      <c r="Q2584" s="147" t="e">
        <f>T20D35746[[#This Row],[スコア⑤]]/T20D35746[[#This Row],[スコア③]]</f>
        <v>#REF!</v>
      </c>
      <c r="R2584" s="76" t="e">
        <f>#REF!+#REF!</f>
        <v>#REF!</v>
      </c>
      <c r="W2584" s="109" t="e">
        <f>(T20D35746[[#This Row],[現金及び預金（億）]]-T20D35746[[#This Row],[負債（億）]])/T20D35746[[#This Row],[総資産]]*100</f>
        <v>#DIV/0!</v>
      </c>
    </row>
    <row r="2585" spans="3:23" x14ac:dyDescent="0.25">
      <c r="C2585" s="71" t="str">
        <f>IFERROR(_xll.RssMarket($A2585,"市場部名称"),"")</f>
        <v/>
      </c>
      <c r="D2585" s="55"/>
      <c r="E2585" s="55" t="str">
        <f>IFERROR(_xll.RssMarket($A2585,"前日比"),"")</f>
        <v/>
      </c>
      <c r="F2585" s="75" t="str">
        <f>IFERROR(_xll.RssMarket($A2585,"時価総額"),"")</f>
        <v/>
      </c>
      <c r="G2585" s="75" t="e">
        <f>T20D35746[[#This Row],[時価総額]]/T20D35746[[#This Row],[現在値]]</f>
        <v>#VALUE!</v>
      </c>
      <c r="H2585" s="20"/>
      <c r="I2585" s="38"/>
      <c r="J2585" s="20"/>
      <c r="K2585" s="33"/>
      <c r="N2585" s="89"/>
      <c r="O2585" s="125" t="e">
        <f>ROUND(
 ((IF(OR(R2585="",R2585&lt;=0),20,R2585)/20)
  *(L2585/15))
 /(IFERROR(IF(H2585&gt;0,H2585,15),15)/15)
 *100,0)</f>
        <v>#REF!</v>
      </c>
      <c r="P2585" s="125" t="e">
        <f>ROUND(((R2585/20)*(L2585/15)*(S2585/15)*(1+W2585/200))/(H2585/15)*100,0)</f>
        <v>#REF!</v>
      </c>
      <c r="Q2585" s="147" t="e">
        <f>T20D35746[[#This Row],[スコア⑤]]/T20D35746[[#This Row],[スコア③]]</f>
        <v>#REF!</v>
      </c>
      <c r="R2585" s="76" t="e">
        <f>#REF!+#REF!</f>
        <v>#REF!</v>
      </c>
      <c r="W2585" s="109" t="e">
        <f>(T20D35746[[#This Row],[現金及び預金（億）]]-T20D35746[[#This Row],[負債（億）]])/T20D35746[[#This Row],[総資産]]*100</f>
        <v>#DIV/0!</v>
      </c>
    </row>
    <row r="2586" spans="3:23" x14ac:dyDescent="0.25">
      <c r="C2586" s="71" t="str">
        <f>IFERROR(_xll.RssMarket($A2586,"市場部名称"),"")</f>
        <v/>
      </c>
      <c r="D2586" s="55"/>
      <c r="E2586" s="55" t="str">
        <f>IFERROR(_xll.RssMarket($A2586,"前日比"),"")</f>
        <v/>
      </c>
      <c r="F2586" s="75" t="str">
        <f>IFERROR(_xll.RssMarket($A2586,"時価総額"),"")</f>
        <v/>
      </c>
      <c r="G2586" s="75" t="e">
        <f>T20D35746[[#This Row],[時価総額]]/T20D35746[[#This Row],[現在値]]</f>
        <v>#VALUE!</v>
      </c>
      <c r="H2586" s="20"/>
      <c r="I2586" s="38"/>
      <c r="J2586" s="20"/>
      <c r="K2586" s="33"/>
      <c r="N2586" s="89"/>
      <c r="O2586" s="125" t="e">
        <f>ROUND(
 ((IF(OR(R2586="",R2586&lt;=0),20,R2586)/20)
  *(L2586/15))
 /(IFERROR(IF(H2586&gt;0,H2586,15),15)/15)
 *100,0)</f>
        <v>#REF!</v>
      </c>
      <c r="P2586" s="125" t="e">
        <f>ROUND(((R2586/20)*(L2586/15)*(S2586/15)*(1+W2586/200))/(H2586/15)*100,0)</f>
        <v>#REF!</v>
      </c>
      <c r="Q2586" s="147" t="e">
        <f>T20D35746[[#This Row],[スコア⑤]]/T20D35746[[#This Row],[スコア③]]</f>
        <v>#REF!</v>
      </c>
      <c r="R2586" s="76" t="e">
        <f>#REF!+#REF!</f>
        <v>#REF!</v>
      </c>
      <c r="W2586" s="109" t="e">
        <f>(T20D35746[[#This Row],[現金及び預金（億）]]-T20D35746[[#This Row],[負債（億）]])/T20D35746[[#This Row],[総資産]]*100</f>
        <v>#DIV/0!</v>
      </c>
    </row>
    <row r="2587" spans="3:23" x14ac:dyDescent="0.25">
      <c r="C2587" s="71" t="str">
        <f>IFERROR(_xll.RssMarket($A2587,"市場部名称"),"")</f>
        <v/>
      </c>
      <c r="D2587" s="55"/>
      <c r="E2587" s="55" t="str">
        <f>IFERROR(_xll.RssMarket($A2587,"前日比"),"")</f>
        <v/>
      </c>
      <c r="F2587" s="75" t="str">
        <f>IFERROR(_xll.RssMarket($A2587,"時価総額"),"")</f>
        <v/>
      </c>
      <c r="G2587" s="75" t="e">
        <f>T20D35746[[#This Row],[時価総額]]/T20D35746[[#This Row],[現在値]]</f>
        <v>#VALUE!</v>
      </c>
      <c r="H2587" s="20"/>
      <c r="I2587" s="38"/>
      <c r="J2587" s="20"/>
      <c r="K2587" s="33"/>
      <c r="N2587" s="89"/>
      <c r="O2587" s="125" t="e">
        <f>ROUND(
 ((IF(OR(R2587="",R2587&lt;=0),20,R2587)/20)
  *(L2587/15))
 /(IFERROR(IF(H2587&gt;0,H2587,15),15)/15)
 *100,0)</f>
        <v>#REF!</v>
      </c>
      <c r="P2587" s="125" t="e">
        <f>ROUND(((R2587/20)*(L2587/15)*(S2587/15)*(1+W2587/200))/(H2587/15)*100,0)</f>
        <v>#REF!</v>
      </c>
      <c r="Q2587" s="147" t="e">
        <f>T20D35746[[#This Row],[スコア⑤]]/T20D35746[[#This Row],[スコア③]]</f>
        <v>#REF!</v>
      </c>
      <c r="R2587" s="76" t="e">
        <f>#REF!+#REF!</f>
        <v>#REF!</v>
      </c>
      <c r="W2587" s="109" t="e">
        <f>(T20D35746[[#This Row],[現金及び預金（億）]]-T20D35746[[#This Row],[負債（億）]])/T20D35746[[#This Row],[総資産]]*100</f>
        <v>#DIV/0!</v>
      </c>
    </row>
    <row r="2588" spans="3:23" x14ac:dyDescent="0.25">
      <c r="C2588" s="71" t="str">
        <f>IFERROR(_xll.RssMarket($A2588,"市場部名称"),"")</f>
        <v/>
      </c>
      <c r="D2588" s="55"/>
      <c r="E2588" s="55" t="str">
        <f>IFERROR(_xll.RssMarket($A2588,"前日比"),"")</f>
        <v/>
      </c>
      <c r="F2588" s="75" t="str">
        <f>IFERROR(_xll.RssMarket($A2588,"時価総額"),"")</f>
        <v/>
      </c>
      <c r="G2588" s="75" t="e">
        <f>T20D35746[[#This Row],[時価総額]]/T20D35746[[#This Row],[現在値]]</f>
        <v>#VALUE!</v>
      </c>
      <c r="H2588" s="20"/>
      <c r="I2588" s="38"/>
      <c r="J2588" s="20"/>
      <c r="K2588" s="33"/>
      <c r="N2588" s="89"/>
      <c r="O2588" s="125" t="e">
        <f>ROUND(
 ((IF(OR(R2588="",R2588&lt;=0),20,R2588)/20)
  *(L2588/15))
 /(IFERROR(IF(H2588&gt;0,H2588,15),15)/15)
 *100,0)</f>
        <v>#REF!</v>
      </c>
      <c r="P2588" s="125" t="e">
        <f>ROUND(((R2588/20)*(L2588/15)*(S2588/15)*(1+W2588/200))/(H2588/15)*100,0)</f>
        <v>#REF!</v>
      </c>
      <c r="Q2588" s="147" t="e">
        <f>T20D35746[[#This Row],[スコア⑤]]/T20D35746[[#This Row],[スコア③]]</f>
        <v>#REF!</v>
      </c>
      <c r="R2588" s="76" t="e">
        <f>#REF!+#REF!</f>
        <v>#REF!</v>
      </c>
      <c r="W2588" s="109" t="e">
        <f>(T20D35746[[#This Row],[現金及び預金（億）]]-T20D35746[[#This Row],[負債（億）]])/T20D35746[[#This Row],[総資産]]*100</f>
        <v>#DIV/0!</v>
      </c>
    </row>
    <row r="2589" spans="3:23" x14ac:dyDescent="0.25">
      <c r="C2589" s="71" t="str">
        <f>IFERROR(_xll.RssMarket($A2589,"市場部名称"),"")</f>
        <v/>
      </c>
      <c r="D2589" s="55"/>
      <c r="E2589" s="55" t="str">
        <f>IFERROR(_xll.RssMarket($A2589,"前日比"),"")</f>
        <v/>
      </c>
      <c r="F2589" s="75" t="str">
        <f>IFERROR(_xll.RssMarket($A2589,"時価総額"),"")</f>
        <v/>
      </c>
      <c r="G2589" s="75" t="e">
        <f>T20D35746[[#This Row],[時価総額]]/T20D35746[[#This Row],[現在値]]</f>
        <v>#VALUE!</v>
      </c>
      <c r="H2589" s="20"/>
      <c r="I2589" s="38"/>
      <c r="J2589" s="20"/>
      <c r="K2589" s="33"/>
      <c r="N2589" s="89"/>
      <c r="O2589" s="125" t="e">
        <f>ROUND(
 ((IF(OR(R2589="",R2589&lt;=0),20,R2589)/20)
  *(L2589/15))
 /(IFERROR(IF(H2589&gt;0,H2589,15),15)/15)
 *100,0)</f>
        <v>#REF!</v>
      </c>
      <c r="P2589" s="125" t="e">
        <f>ROUND(((R2589/20)*(L2589/15)*(S2589/15)*(1+W2589/200))/(H2589/15)*100,0)</f>
        <v>#REF!</v>
      </c>
      <c r="Q2589" s="147" t="e">
        <f>T20D35746[[#This Row],[スコア⑤]]/T20D35746[[#This Row],[スコア③]]</f>
        <v>#REF!</v>
      </c>
      <c r="R2589" s="76" t="e">
        <f>#REF!+#REF!</f>
        <v>#REF!</v>
      </c>
      <c r="W2589" s="109" t="e">
        <f>(T20D35746[[#This Row],[現金及び預金（億）]]-T20D35746[[#This Row],[負債（億）]])/T20D35746[[#This Row],[総資産]]*100</f>
        <v>#DIV/0!</v>
      </c>
    </row>
    <row r="2590" spans="3:23" x14ac:dyDescent="0.25">
      <c r="C2590" s="71" t="str">
        <f>IFERROR(_xll.RssMarket($A2590,"市場部名称"),"")</f>
        <v/>
      </c>
      <c r="D2590" s="55"/>
      <c r="E2590" s="55" t="str">
        <f>IFERROR(_xll.RssMarket($A2590,"前日比"),"")</f>
        <v/>
      </c>
      <c r="F2590" s="75" t="str">
        <f>IFERROR(_xll.RssMarket($A2590,"時価総額"),"")</f>
        <v/>
      </c>
      <c r="G2590" s="75" t="e">
        <f>T20D35746[[#This Row],[時価総額]]/T20D35746[[#This Row],[現在値]]</f>
        <v>#VALUE!</v>
      </c>
      <c r="H2590" s="20"/>
      <c r="I2590" s="38"/>
      <c r="J2590" s="20"/>
      <c r="K2590" s="33"/>
      <c r="N2590" s="89"/>
      <c r="O2590" s="125" t="e">
        <f>ROUND(
 ((IF(OR(R2590="",R2590&lt;=0),20,R2590)/20)
  *(L2590/15))
 /(IFERROR(IF(H2590&gt;0,H2590,15),15)/15)
 *100,0)</f>
        <v>#REF!</v>
      </c>
      <c r="P2590" s="125" t="e">
        <f>ROUND(((R2590/20)*(L2590/15)*(S2590/15)*(1+W2590/200))/(H2590/15)*100,0)</f>
        <v>#REF!</v>
      </c>
      <c r="Q2590" s="147" t="e">
        <f>T20D35746[[#This Row],[スコア⑤]]/T20D35746[[#This Row],[スコア③]]</f>
        <v>#REF!</v>
      </c>
      <c r="R2590" s="76" t="e">
        <f>#REF!+#REF!</f>
        <v>#REF!</v>
      </c>
      <c r="W2590" s="109" t="e">
        <f>(T20D35746[[#This Row],[現金及び預金（億）]]-T20D35746[[#This Row],[負債（億）]])/T20D35746[[#This Row],[総資産]]*100</f>
        <v>#DIV/0!</v>
      </c>
    </row>
    <row r="2591" spans="3:23" x14ac:dyDescent="0.25">
      <c r="C2591" s="71" t="str">
        <f>IFERROR(_xll.RssMarket($A2591,"市場部名称"),"")</f>
        <v/>
      </c>
      <c r="D2591" s="55"/>
      <c r="E2591" s="55" t="str">
        <f>IFERROR(_xll.RssMarket($A2591,"前日比"),"")</f>
        <v/>
      </c>
      <c r="F2591" s="75" t="str">
        <f>IFERROR(_xll.RssMarket($A2591,"時価総額"),"")</f>
        <v/>
      </c>
      <c r="G2591" s="75" t="e">
        <f>T20D35746[[#This Row],[時価総額]]/T20D35746[[#This Row],[現在値]]</f>
        <v>#VALUE!</v>
      </c>
      <c r="H2591" s="20"/>
      <c r="I2591" s="38"/>
      <c r="J2591" s="20"/>
      <c r="K2591" s="33"/>
      <c r="N2591" s="89"/>
      <c r="O2591" s="125" t="e">
        <f>ROUND(
 ((IF(OR(R2591="",R2591&lt;=0),20,R2591)/20)
  *(L2591/15))
 /(IFERROR(IF(H2591&gt;0,H2591,15),15)/15)
 *100,0)</f>
        <v>#REF!</v>
      </c>
      <c r="P2591" s="125" t="e">
        <f>ROUND(((R2591/20)*(L2591/15)*(S2591/15)*(1+W2591/200))/(H2591/15)*100,0)</f>
        <v>#REF!</v>
      </c>
      <c r="Q2591" s="147" t="e">
        <f>T20D35746[[#This Row],[スコア⑤]]/T20D35746[[#This Row],[スコア③]]</f>
        <v>#REF!</v>
      </c>
      <c r="R2591" s="76" t="e">
        <f>#REF!+#REF!</f>
        <v>#REF!</v>
      </c>
      <c r="W2591" s="109" t="e">
        <f>(T20D35746[[#This Row],[現金及び預金（億）]]-T20D35746[[#This Row],[負債（億）]])/T20D35746[[#This Row],[総資産]]*100</f>
        <v>#DIV/0!</v>
      </c>
    </row>
    <row r="2592" spans="3:23" x14ac:dyDescent="0.25">
      <c r="C2592" s="71" t="str">
        <f>IFERROR(_xll.RssMarket($A2592,"市場部名称"),"")</f>
        <v/>
      </c>
      <c r="D2592" s="55"/>
      <c r="E2592" s="55" t="str">
        <f>IFERROR(_xll.RssMarket($A2592,"前日比"),"")</f>
        <v/>
      </c>
      <c r="F2592" s="75" t="str">
        <f>IFERROR(_xll.RssMarket($A2592,"時価総額"),"")</f>
        <v/>
      </c>
      <c r="G2592" s="75" t="e">
        <f>T20D35746[[#This Row],[時価総額]]/T20D35746[[#This Row],[現在値]]</f>
        <v>#VALUE!</v>
      </c>
      <c r="H2592" s="20"/>
      <c r="I2592" s="38"/>
      <c r="J2592" s="20"/>
      <c r="K2592" s="33"/>
      <c r="N2592" s="89"/>
      <c r="O2592" s="125" t="e">
        <f>ROUND(
 ((IF(OR(R2592="",R2592&lt;=0),20,R2592)/20)
  *(L2592/15))
 /(IFERROR(IF(H2592&gt;0,H2592,15),15)/15)
 *100,0)</f>
        <v>#REF!</v>
      </c>
      <c r="P2592" s="125" t="e">
        <f>ROUND(((R2592/20)*(L2592/15)*(S2592/15)*(1+W2592/200))/(H2592/15)*100,0)</f>
        <v>#REF!</v>
      </c>
      <c r="Q2592" s="147" t="e">
        <f>T20D35746[[#This Row],[スコア⑤]]/T20D35746[[#This Row],[スコア③]]</f>
        <v>#REF!</v>
      </c>
      <c r="R2592" s="76" t="e">
        <f>#REF!+#REF!</f>
        <v>#REF!</v>
      </c>
      <c r="W2592" s="109" t="e">
        <f>(T20D35746[[#This Row],[現金及び預金（億）]]-T20D35746[[#This Row],[負債（億）]])/T20D35746[[#This Row],[総資産]]*100</f>
        <v>#DIV/0!</v>
      </c>
    </row>
    <row r="2593" spans="3:23" x14ac:dyDescent="0.25">
      <c r="C2593" s="71" t="str">
        <f>IFERROR(_xll.RssMarket($A2593,"市場部名称"),"")</f>
        <v/>
      </c>
      <c r="D2593" s="55"/>
      <c r="E2593" s="55" t="str">
        <f>IFERROR(_xll.RssMarket($A2593,"前日比"),"")</f>
        <v/>
      </c>
      <c r="F2593" s="75" t="str">
        <f>IFERROR(_xll.RssMarket($A2593,"時価総額"),"")</f>
        <v/>
      </c>
      <c r="G2593" s="75" t="e">
        <f>T20D35746[[#This Row],[時価総額]]/T20D35746[[#This Row],[現在値]]</f>
        <v>#VALUE!</v>
      </c>
      <c r="H2593" s="20"/>
      <c r="I2593" s="38"/>
      <c r="J2593" s="20"/>
      <c r="K2593" s="33"/>
      <c r="N2593" s="89"/>
      <c r="O2593" s="125" t="e">
        <f>ROUND(
 ((IF(OR(R2593="",R2593&lt;=0),20,R2593)/20)
  *(L2593/15))
 /(IFERROR(IF(H2593&gt;0,H2593,15),15)/15)
 *100,0)</f>
        <v>#REF!</v>
      </c>
      <c r="P2593" s="125" t="e">
        <f>ROUND(((R2593/20)*(L2593/15)*(S2593/15)*(1+W2593/200))/(H2593/15)*100,0)</f>
        <v>#REF!</v>
      </c>
      <c r="Q2593" s="147" t="e">
        <f>T20D35746[[#This Row],[スコア⑤]]/T20D35746[[#This Row],[スコア③]]</f>
        <v>#REF!</v>
      </c>
      <c r="R2593" s="76" t="e">
        <f>#REF!+#REF!</f>
        <v>#REF!</v>
      </c>
      <c r="W2593" s="109" t="e">
        <f>(T20D35746[[#This Row],[現金及び預金（億）]]-T20D35746[[#This Row],[負債（億）]])/T20D35746[[#This Row],[総資産]]*100</f>
        <v>#DIV/0!</v>
      </c>
    </row>
    <row r="2594" spans="3:23" x14ac:dyDescent="0.25">
      <c r="C2594" s="71" t="str">
        <f>IFERROR(_xll.RssMarket($A2594,"市場部名称"),"")</f>
        <v/>
      </c>
      <c r="D2594" s="55"/>
      <c r="E2594" s="55" t="str">
        <f>IFERROR(_xll.RssMarket($A2594,"前日比"),"")</f>
        <v/>
      </c>
      <c r="F2594" s="75" t="str">
        <f>IFERROR(_xll.RssMarket($A2594,"時価総額"),"")</f>
        <v/>
      </c>
      <c r="G2594" s="75" t="e">
        <f>T20D35746[[#This Row],[時価総額]]/T20D35746[[#This Row],[現在値]]</f>
        <v>#VALUE!</v>
      </c>
      <c r="H2594" s="20"/>
      <c r="I2594" s="38"/>
      <c r="J2594" s="20"/>
      <c r="K2594" s="33"/>
      <c r="N2594" s="89"/>
      <c r="O2594" s="125" t="e">
        <f>ROUND(
 ((IF(OR(R2594="",R2594&lt;=0),20,R2594)/20)
  *(L2594/15))
 /(IFERROR(IF(H2594&gt;0,H2594,15),15)/15)
 *100,0)</f>
        <v>#REF!</v>
      </c>
      <c r="P2594" s="125" t="e">
        <f>ROUND(((R2594/20)*(L2594/15)*(S2594/15)*(1+W2594/200))/(H2594/15)*100,0)</f>
        <v>#REF!</v>
      </c>
      <c r="Q2594" s="147" t="e">
        <f>T20D35746[[#This Row],[スコア⑤]]/T20D35746[[#This Row],[スコア③]]</f>
        <v>#REF!</v>
      </c>
      <c r="R2594" s="76" t="e">
        <f>#REF!+#REF!</f>
        <v>#REF!</v>
      </c>
      <c r="W2594" s="109" t="e">
        <f>(T20D35746[[#This Row],[現金及び預金（億）]]-T20D35746[[#This Row],[負債（億）]])/T20D35746[[#This Row],[総資産]]*100</f>
        <v>#DIV/0!</v>
      </c>
    </row>
    <row r="2595" spans="3:23" x14ac:dyDescent="0.25">
      <c r="C2595" s="71" t="str">
        <f>IFERROR(_xll.RssMarket($A2595,"市場部名称"),"")</f>
        <v/>
      </c>
      <c r="D2595" s="55"/>
      <c r="E2595" s="55" t="str">
        <f>IFERROR(_xll.RssMarket($A2595,"前日比"),"")</f>
        <v/>
      </c>
      <c r="F2595" s="75" t="str">
        <f>IFERROR(_xll.RssMarket($A2595,"時価総額"),"")</f>
        <v/>
      </c>
      <c r="G2595" s="75" t="e">
        <f>T20D35746[[#This Row],[時価総額]]/T20D35746[[#This Row],[現在値]]</f>
        <v>#VALUE!</v>
      </c>
      <c r="H2595" s="20"/>
      <c r="I2595" s="38"/>
      <c r="J2595" s="20"/>
      <c r="K2595" s="33"/>
      <c r="N2595" s="89"/>
      <c r="O2595" s="125" t="e">
        <f>ROUND(
 ((IF(OR(R2595="",R2595&lt;=0),20,R2595)/20)
  *(L2595/15))
 /(IFERROR(IF(H2595&gt;0,H2595,15),15)/15)
 *100,0)</f>
        <v>#REF!</v>
      </c>
      <c r="P2595" s="125" t="e">
        <f>ROUND(((R2595/20)*(L2595/15)*(S2595/15)*(1+W2595/200))/(H2595/15)*100,0)</f>
        <v>#REF!</v>
      </c>
      <c r="Q2595" s="147" t="e">
        <f>T20D35746[[#This Row],[スコア⑤]]/T20D35746[[#This Row],[スコア③]]</f>
        <v>#REF!</v>
      </c>
      <c r="R2595" s="76" t="e">
        <f>#REF!+#REF!</f>
        <v>#REF!</v>
      </c>
      <c r="W2595" s="109" t="e">
        <f>(T20D35746[[#This Row],[現金及び預金（億）]]-T20D35746[[#This Row],[負債（億）]])/T20D35746[[#This Row],[総資産]]*100</f>
        <v>#DIV/0!</v>
      </c>
    </row>
    <row r="2596" spans="3:23" x14ac:dyDescent="0.25">
      <c r="C2596" s="71" t="str">
        <f>IFERROR(_xll.RssMarket($A2596,"市場部名称"),"")</f>
        <v/>
      </c>
      <c r="D2596" s="55"/>
      <c r="E2596" s="55" t="str">
        <f>IFERROR(_xll.RssMarket($A2596,"前日比"),"")</f>
        <v/>
      </c>
      <c r="F2596" s="75" t="str">
        <f>IFERROR(_xll.RssMarket($A2596,"時価総額"),"")</f>
        <v/>
      </c>
      <c r="G2596" s="75" t="e">
        <f>T20D35746[[#This Row],[時価総額]]/T20D35746[[#This Row],[現在値]]</f>
        <v>#VALUE!</v>
      </c>
      <c r="H2596" s="20"/>
      <c r="I2596" s="38"/>
      <c r="J2596" s="20"/>
      <c r="K2596" s="33"/>
      <c r="N2596" s="89"/>
      <c r="O2596" s="125" t="e">
        <f>ROUND(
 ((IF(OR(R2596="",R2596&lt;=0),20,R2596)/20)
  *(L2596/15))
 /(IFERROR(IF(H2596&gt;0,H2596,15),15)/15)
 *100,0)</f>
        <v>#REF!</v>
      </c>
      <c r="P2596" s="125" t="e">
        <f>ROUND(((R2596/20)*(L2596/15)*(S2596/15)*(1+W2596/200))/(H2596/15)*100,0)</f>
        <v>#REF!</v>
      </c>
      <c r="Q2596" s="147" t="e">
        <f>T20D35746[[#This Row],[スコア⑤]]/T20D35746[[#This Row],[スコア③]]</f>
        <v>#REF!</v>
      </c>
      <c r="R2596" s="76" t="e">
        <f>#REF!+#REF!</f>
        <v>#REF!</v>
      </c>
      <c r="W2596" s="109" t="e">
        <f>(T20D35746[[#This Row],[現金及び預金（億）]]-T20D35746[[#This Row],[負債（億）]])/T20D35746[[#This Row],[総資産]]*100</f>
        <v>#DIV/0!</v>
      </c>
    </row>
    <row r="2597" spans="3:23" x14ac:dyDescent="0.25">
      <c r="C2597" s="71" t="str">
        <f>IFERROR(_xll.RssMarket($A2597,"市場部名称"),"")</f>
        <v/>
      </c>
      <c r="D2597" s="55"/>
      <c r="E2597" s="55" t="str">
        <f>IFERROR(_xll.RssMarket($A2597,"前日比"),"")</f>
        <v/>
      </c>
      <c r="F2597" s="75" t="str">
        <f>IFERROR(_xll.RssMarket($A2597,"時価総額"),"")</f>
        <v/>
      </c>
      <c r="G2597" s="75" t="e">
        <f>T20D35746[[#This Row],[時価総額]]/T20D35746[[#This Row],[現在値]]</f>
        <v>#VALUE!</v>
      </c>
      <c r="H2597" s="20"/>
      <c r="I2597" s="38"/>
      <c r="J2597" s="20"/>
      <c r="K2597" s="33"/>
      <c r="N2597" s="89"/>
      <c r="O2597" s="125" t="e">
        <f>ROUND(
 ((IF(OR(R2597="",R2597&lt;=0),20,R2597)/20)
  *(L2597/15))
 /(IFERROR(IF(H2597&gt;0,H2597,15),15)/15)
 *100,0)</f>
        <v>#REF!</v>
      </c>
      <c r="P2597" s="125" t="e">
        <f>ROUND(((R2597/20)*(L2597/15)*(S2597/15)*(1+W2597/200))/(H2597/15)*100,0)</f>
        <v>#REF!</v>
      </c>
      <c r="Q2597" s="147" t="e">
        <f>T20D35746[[#This Row],[スコア⑤]]/T20D35746[[#This Row],[スコア③]]</f>
        <v>#REF!</v>
      </c>
      <c r="R2597" s="76" t="e">
        <f>#REF!+#REF!</f>
        <v>#REF!</v>
      </c>
      <c r="W2597" s="109" t="e">
        <f>(T20D35746[[#This Row],[現金及び預金（億）]]-T20D35746[[#This Row],[負債（億）]])/T20D35746[[#This Row],[総資産]]*100</f>
        <v>#DIV/0!</v>
      </c>
    </row>
    <row r="2598" spans="3:23" x14ac:dyDescent="0.25">
      <c r="C2598" s="71" t="str">
        <f>IFERROR(_xll.RssMarket($A2598,"市場部名称"),"")</f>
        <v/>
      </c>
      <c r="D2598" s="55"/>
      <c r="E2598" s="55" t="str">
        <f>IFERROR(_xll.RssMarket($A2598,"前日比"),"")</f>
        <v/>
      </c>
      <c r="F2598" s="75" t="str">
        <f>IFERROR(_xll.RssMarket($A2598,"時価総額"),"")</f>
        <v/>
      </c>
      <c r="G2598" s="75" t="e">
        <f>T20D35746[[#This Row],[時価総額]]/T20D35746[[#This Row],[現在値]]</f>
        <v>#VALUE!</v>
      </c>
      <c r="H2598" s="20"/>
      <c r="I2598" s="38"/>
      <c r="J2598" s="20"/>
      <c r="K2598" s="33"/>
      <c r="N2598" s="89"/>
      <c r="O2598" s="125" t="e">
        <f>ROUND(
 ((IF(OR(R2598="",R2598&lt;=0),20,R2598)/20)
  *(L2598/15))
 /(IFERROR(IF(H2598&gt;0,H2598,15),15)/15)
 *100,0)</f>
        <v>#REF!</v>
      </c>
      <c r="P2598" s="125" t="e">
        <f>ROUND(((R2598/20)*(L2598/15)*(S2598/15)*(1+W2598/200))/(H2598/15)*100,0)</f>
        <v>#REF!</v>
      </c>
      <c r="Q2598" s="147" t="e">
        <f>T20D35746[[#This Row],[スコア⑤]]/T20D35746[[#This Row],[スコア③]]</f>
        <v>#REF!</v>
      </c>
      <c r="R2598" s="76" t="e">
        <f>#REF!+#REF!</f>
        <v>#REF!</v>
      </c>
      <c r="W2598" s="109" t="e">
        <f>(T20D35746[[#This Row],[現金及び預金（億）]]-T20D35746[[#This Row],[負債（億）]])/T20D35746[[#This Row],[総資産]]*100</f>
        <v>#DIV/0!</v>
      </c>
    </row>
    <row r="2599" spans="3:23" x14ac:dyDescent="0.25">
      <c r="C2599" s="71" t="str">
        <f>IFERROR(_xll.RssMarket($A2599,"市場部名称"),"")</f>
        <v/>
      </c>
      <c r="D2599" s="55"/>
      <c r="E2599" s="55" t="str">
        <f>IFERROR(_xll.RssMarket($A2599,"前日比"),"")</f>
        <v/>
      </c>
      <c r="F2599" s="75" t="str">
        <f>IFERROR(_xll.RssMarket($A2599,"時価総額"),"")</f>
        <v/>
      </c>
      <c r="G2599" s="75" t="e">
        <f>T20D35746[[#This Row],[時価総額]]/T20D35746[[#This Row],[現在値]]</f>
        <v>#VALUE!</v>
      </c>
      <c r="H2599" s="20"/>
      <c r="I2599" s="38"/>
      <c r="J2599" s="20"/>
      <c r="K2599" s="33"/>
      <c r="N2599" s="89"/>
      <c r="O2599" s="125" t="e">
        <f>ROUND(
 ((IF(OR(R2599="",R2599&lt;=0),20,R2599)/20)
  *(L2599/15))
 /(IFERROR(IF(H2599&gt;0,H2599,15),15)/15)
 *100,0)</f>
        <v>#REF!</v>
      </c>
      <c r="P2599" s="125" t="e">
        <f>ROUND(((R2599/20)*(L2599/15)*(S2599/15)*(1+W2599/200))/(H2599/15)*100,0)</f>
        <v>#REF!</v>
      </c>
      <c r="Q2599" s="147" t="e">
        <f>T20D35746[[#This Row],[スコア⑤]]/T20D35746[[#This Row],[スコア③]]</f>
        <v>#REF!</v>
      </c>
      <c r="R2599" s="76" t="e">
        <f>#REF!+#REF!</f>
        <v>#REF!</v>
      </c>
      <c r="W2599" s="109" t="e">
        <f>(T20D35746[[#This Row],[現金及び預金（億）]]-T20D35746[[#This Row],[負債（億）]])/T20D35746[[#This Row],[総資産]]*100</f>
        <v>#DIV/0!</v>
      </c>
    </row>
    <row r="2600" spans="3:23" x14ac:dyDescent="0.25">
      <c r="C2600" s="71" t="str">
        <f>IFERROR(_xll.RssMarket($A2600,"市場部名称"),"")</f>
        <v/>
      </c>
      <c r="D2600" s="55"/>
      <c r="E2600" s="55" t="str">
        <f>IFERROR(_xll.RssMarket($A2600,"前日比"),"")</f>
        <v/>
      </c>
      <c r="F2600" s="75" t="str">
        <f>IFERROR(_xll.RssMarket($A2600,"時価総額"),"")</f>
        <v/>
      </c>
      <c r="G2600" s="75" t="e">
        <f>T20D35746[[#This Row],[時価総額]]/T20D35746[[#This Row],[現在値]]</f>
        <v>#VALUE!</v>
      </c>
      <c r="H2600" s="20"/>
      <c r="I2600" s="38"/>
      <c r="J2600" s="20"/>
      <c r="K2600" s="33"/>
      <c r="N2600" s="89"/>
      <c r="O2600" s="125" t="e">
        <f>ROUND(
 ((IF(OR(R2600="",R2600&lt;=0),20,R2600)/20)
  *(L2600/15))
 /(IFERROR(IF(H2600&gt;0,H2600,15),15)/15)
 *100,0)</f>
        <v>#REF!</v>
      </c>
      <c r="P2600" s="125" t="e">
        <f>ROUND(((R2600/20)*(L2600/15)*(S2600/15)*(1+W2600/200))/(H2600/15)*100,0)</f>
        <v>#REF!</v>
      </c>
      <c r="Q2600" s="147" t="e">
        <f>T20D35746[[#This Row],[スコア⑤]]/T20D35746[[#This Row],[スコア③]]</f>
        <v>#REF!</v>
      </c>
      <c r="R2600" s="76" t="e">
        <f>#REF!+#REF!</f>
        <v>#REF!</v>
      </c>
      <c r="W2600" s="109" t="e">
        <f>(T20D35746[[#This Row],[現金及び預金（億）]]-T20D35746[[#This Row],[負債（億）]])/T20D35746[[#This Row],[総資産]]*100</f>
        <v>#DIV/0!</v>
      </c>
    </row>
    <row r="2601" spans="3:23" x14ac:dyDescent="0.25">
      <c r="C2601" s="71" t="str">
        <f>IFERROR(_xll.RssMarket($A2601,"市場部名称"),"")</f>
        <v/>
      </c>
      <c r="D2601" s="55"/>
      <c r="E2601" s="55" t="str">
        <f>IFERROR(_xll.RssMarket($A2601,"前日比"),"")</f>
        <v/>
      </c>
      <c r="F2601" s="75" t="str">
        <f>IFERROR(_xll.RssMarket($A2601,"時価総額"),"")</f>
        <v/>
      </c>
      <c r="G2601" s="75" t="e">
        <f>T20D35746[[#This Row],[時価総額]]/T20D35746[[#This Row],[現在値]]</f>
        <v>#VALUE!</v>
      </c>
      <c r="H2601" s="20"/>
      <c r="I2601" s="38"/>
      <c r="J2601" s="20"/>
      <c r="K2601" s="33"/>
      <c r="N2601" s="89"/>
      <c r="O2601" s="125" t="e">
        <f>ROUND(
 ((IF(OR(R2601="",R2601&lt;=0),20,R2601)/20)
  *(L2601/15))
 /(IFERROR(IF(H2601&gt;0,H2601,15),15)/15)
 *100,0)</f>
        <v>#REF!</v>
      </c>
      <c r="P2601" s="125" t="e">
        <f>ROUND(((R2601/20)*(L2601/15)*(S2601/15)*(1+W2601/200))/(H2601/15)*100,0)</f>
        <v>#REF!</v>
      </c>
      <c r="Q2601" s="147" t="e">
        <f>T20D35746[[#This Row],[スコア⑤]]/T20D35746[[#This Row],[スコア③]]</f>
        <v>#REF!</v>
      </c>
      <c r="R2601" s="76" t="e">
        <f>#REF!+#REF!</f>
        <v>#REF!</v>
      </c>
      <c r="W2601" s="109" t="e">
        <f>(T20D35746[[#This Row],[現金及び預金（億）]]-T20D35746[[#This Row],[負債（億）]])/T20D35746[[#This Row],[総資産]]*100</f>
        <v>#DIV/0!</v>
      </c>
    </row>
    <row r="2602" spans="3:23" x14ac:dyDescent="0.25">
      <c r="C2602" s="71" t="str">
        <f>IFERROR(_xll.RssMarket($A2602,"市場部名称"),"")</f>
        <v/>
      </c>
      <c r="D2602" s="55"/>
      <c r="E2602" s="55" t="str">
        <f>IFERROR(_xll.RssMarket($A2602,"前日比"),"")</f>
        <v/>
      </c>
      <c r="F2602" s="75" t="str">
        <f>IFERROR(_xll.RssMarket($A2602,"時価総額"),"")</f>
        <v/>
      </c>
      <c r="G2602" s="75" t="e">
        <f>T20D35746[[#This Row],[時価総額]]/T20D35746[[#This Row],[現在値]]</f>
        <v>#VALUE!</v>
      </c>
      <c r="H2602" s="20"/>
      <c r="I2602" s="38"/>
      <c r="J2602" s="20"/>
      <c r="K2602" s="33"/>
      <c r="N2602" s="89"/>
      <c r="O2602" s="125" t="e">
        <f>ROUND(
 ((IF(OR(R2602="",R2602&lt;=0),20,R2602)/20)
  *(L2602/15))
 /(IFERROR(IF(H2602&gt;0,H2602,15),15)/15)
 *100,0)</f>
        <v>#REF!</v>
      </c>
      <c r="P2602" s="125" t="e">
        <f>ROUND(((R2602/20)*(L2602/15)*(S2602/15)*(1+W2602/200))/(H2602/15)*100,0)</f>
        <v>#REF!</v>
      </c>
      <c r="Q2602" s="147" t="e">
        <f>T20D35746[[#This Row],[スコア⑤]]/T20D35746[[#This Row],[スコア③]]</f>
        <v>#REF!</v>
      </c>
      <c r="R2602" s="76" t="e">
        <f>#REF!+#REF!</f>
        <v>#REF!</v>
      </c>
      <c r="W2602" s="109" t="e">
        <f>(T20D35746[[#This Row],[現金及び預金（億）]]-T20D35746[[#This Row],[負債（億）]])/T20D35746[[#This Row],[総資産]]*100</f>
        <v>#DIV/0!</v>
      </c>
    </row>
    <row r="2603" spans="3:23" x14ac:dyDescent="0.25">
      <c r="C2603" s="71" t="str">
        <f>IFERROR(_xll.RssMarket($A2603,"市場部名称"),"")</f>
        <v/>
      </c>
      <c r="D2603" s="55"/>
      <c r="E2603" s="55" t="str">
        <f>IFERROR(_xll.RssMarket($A2603,"前日比"),"")</f>
        <v/>
      </c>
      <c r="F2603" s="75" t="str">
        <f>IFERROR(_xll.RssMarket($A2603,"時価総額"),"")</f>
        <v/>
      </c>
      <c r="G2603" s="75" t="e">
        <f>T20D35746[[#This Row],[時価総額]]/T20D35746[[#This Row],[現在値]]</f>
        <v>#VALUE!</v>
      </c>
      <c r="H2603" s="20"/>
      <c r="I2603" s="38"/>
      <c r="J2603" s="20"/>
      <c r="K2603" s="33"/>
      <c r="N2603" s="89"/>
      <c r="O2603" s="125" t="e">
        <f>ROUND(
 ((IF(OR(R2603="",R2603&lt;=0),20,R2603)/20)
  *(L2603/15))
 /(IFERROR(IF(H2603&gt;0,H2603,15),15)/15)
 *100,0)</f>
        <v>#REF!</v>
      </c>
      <c r="P2603" s="125" t="e">
        <f>ROUND(((R2603/20)*(L2603/15)*(S2603/15)*(1+W2603/200))/(H2603/15)*100,0)</f>
        <v>#REF!</v>
      </c>
      <c r="Q2603" s="147" t="e">
        <f>T20D35746[[#This Row],[スコア⑤]]/T20D35746[[#This Row],[スコア③]]</f>
        <v>#REF!</v>
      </c>
      <c r="R2603" s="76" t="e">
        <f>#REF!+#REF!</f>
        <v>#REF!</v>
      </c>
      <c r="W2603" s="109" t="e">
        <f>(T20D35746[[#This Row],[現金及び預金（億）]]-T20D35746[[#This Row],[負債（億）]])/T20D35746[[#This Row],[総資産]]*100</f>
        <v>#DIV/0!</v>
      </c>
    </row>
    <row r="2604" spans="3:23" x14ac:dyDescent="0.25">
      <c r="C2604" s="71" t="str">
        <f>IFERROR(_xll.RssMarket($A2604,"市場部名称"),"")</f>
        <v/>
      </c>
      <c r="D2604" s="55"/>
      <c r="E2604" s="55" t="str">
        <f>IFERROR(_xll.RssMarket($A2604,"前日比"),"")</f>
        <v/>
      </c>
      <c r="F2604" s="75" t="str">
        <f>IFERROR(_xll.RssMarket($A2604,"時価総額"),"")</f>
        <v/>
      </c>
      <c r="G2604" s="75" t="e">
        <f>T20D35746[[#This Row],[時価総額]]/T20D35746[[#This Row],[現在値]]</f>
        <v>#VALUE!</v>
      </c>
      <c r="H2604" s="20"/>
      <c r="I2604" s="38"/>
      <c r="J2604" s="20"/>
      <c r="K2604" s="33"/>
      <c r="N2604" s="89"/>
      <c r="O2604" s="125" t="e">
        <f>ROUND(
 ((IF(OR(R2604="",R2604&lt;=0),20,R2604)/20)
  *(L2604/15))
 /(IFERROR(IF(H2604&gt;0,H2604,15),15)/15)
 *100,0)</f>
        <v>#REF!</v>
      </c>
      <c r="P2604" s="125" t="e">
        <f>ROUND(((R2604/20)*(L2604/15)*(S2604/15)*(1+W2604/200))/(H2604/15)*100,0)</f>
        <v>#REF!</v>
      </c>
      <c r="Q2604" s="147" t="e">
        <f>T20D35746[[#This Row],[スコア⑤]]/T20D35746[[#This Row],[スコア③]]</f>
        <v>#REF!</v>
      </c>
      <c r="R2604" s="76" t="e">
        <f>#REF!+#REF!</f>
        <v>#REF!</v>
      </c>
      <c r="W2604" s="109" t="e">
        <f>(T20D35746[[#This Row],[現金及び預金（億）]]-T20D35746[[#This Row],[負債（億）]])/T20D35746[[#This Row],[総資産]]*100</f>
        <v>#DIV/0!</v>
      </c>
    </row>
    <row r="2605" spans="3:23" x14ac:dyDescent="0.25">
      <c r="C2605" s="71" t="str">
        <f>IFERROR(_xll.RssMarket($A2605,"市場部名称"),"")</f>
        <v/>
      </c>
      <c r="D2605" s="55"/>
      <c r="E2605" s="55" t="str">
        <f>IFERROR(_xll.RssMarket($A2605,"前日比"),"")</f>
        <v/>
      </c>
      <c r="F2605" s="75" t="str">
        <f>IFERROR(_xll.RssMarket($A2605,"時価総額"),"")</f>
        <v/>
      </c>
      <c r="G2605" s="75" t="e">
        <f>T20D35746[[#This Row],[時価総額]]/T20D35746[[#This Row],[現在値]]</f>
        <v>#VALUE!</v>
      </c>
      <c r="H2605" s="20"/>
      <c r="I2605" s="38"/>
      <c r="J2605" s="20"/>
      <c r="K2605" s="33"/>
      <c r="N2605" s="89"/>
      <c r="O2605" s="125" t="e">
        <f>ROUND(
 ((IF(OR(R2605="",R2605&lt;=0),20,R2605)/20)
  *(L2605/15))
 /(IFERROR(IF(H2605&gt;0,H2605,15),15)/15)
 *100,0)</f>
        <v>#REF!</v>
      </c>
      <c r="P2605" s="125" t="e">
        <f>ROUND(((R2605/20)*(L2605/15)*(S2605/15)*(1+W2605/200))/(H2605/15)*100,0)</f>
        <v>#REF!</v>
      </c>
      <c r="Q2605" s="147" t="e">
        <f>T20D35746[[#This Row],[スコア⑤]]/T20D35746[[#This Row],[スコア③]]</f>
        <v>#REF!</v>
      </c>
      <c r="R2605" s="76" t="e">
        <f>#REF!+#REF!</f>
        <v>#REF!</v>
      </c>
      <c r="W2605" s="109" t="e">
        <f>(T20D35746[[#This Row],[現金及び預金（億）]]-T20D35746[[#This Row],[負債（億）]])/T20D35746[[#This Row],[総資産]]*100</f>
        <v>#DIV/0!</v>
      </c>
    </row>
    <row r="2606" spans="3:23" x14ac:dyDescent="0.25">
      <c r="C2606" s="71" t="str">
        <f>IFERROR(_xll.RssMarket($A2606,"市場部名称"),"")</f>
        <v/>
      </c>
      <c r="D2606" s="55"/>
      <c r="E2606" s="55" t="str">
        <f>IFERROR(_xll.RssMarket($A2606,"前日比"),"")</f>
        <v/>
      </c>
      <c r="F2606" s="75" t="str">
        <f>IFERROR(_xll.RssMarket($A2606,"時価総額"),"")</f>
        <v/>
      </c>
      <c r="G2606" s="75" t="e">
        <f>T20D35746[[#This Row],[時価総額]]/T20D35746[[#This Row],[現在値]]</f>
        <v>#VALUE!</v>
      </c>
      <c r="H2606" s="20"/>
      <c r="I2606" s="38"/>
      <c r="J2606" s="20"/>
      <c r="K2606" s="33"/>
      <c r="N2606" s="89"/>
      <c r="O2606" s="125" t="e">
        <f>ROUND(
 ((IF(OR(R2606="",R2606&lt;=0),20,R2606)/20)
  *(L2606/15))
 /(IFERROR(IF(H2606&gt;0,H2606,15),15)/15)
 *100,0)</f>
        <v>#REF!</v>
      </c>
      <c r="P2606" s="125" t="e">
        <f>ROUND(((R2606/20)*(L2606/15)*(S2606/15)*(1+W2606/200))/(H2606/15)*100,0)</f>
        <v>#REF!</v>
      </c>
      <c r="Q2606" s="147" t="e">
        <f>T20D35746[[#This Row],[スコア⑤]]/T20D35746[[#This Row],[スコア③]]</f>
        <v>#REF!</v>
      </c>
      <c r="R2606" s="76" t="e">
        <f>#REF!+#REF!</f>
        <v>#REF!</v>
      </c>
      <c r="W2606" s="109" t="e">
        <f>(T20D35746[[#This Row],[現金及び預金（億）]]-T20D35746[[#This Row],[負債（億）]])/T20D35746[[#This Row],[総資産]]*100</f>
        <v>#DIV/0!</v>
      </c>
    </row>
    <row r="2607" spans="3:23" x14ac:dyDescent="0.25">
      <c r="C2607" s="71" t="str">
        <f>IFERROR(_xll.RssMarket($A2607,"市場部名称"),"")</f>
        <v/>
      </c>
      <c r="D2607" s="55"/>
      <c r="E2607" s="55" t="str">
        <f>IFERROR(_xll.RssMarket($A2607,"前日比"),"")</f>
        <v/>
      </c>
      <c r="F2607" s="75" t="str">
        <f>IFERROR(_xll.RssMarket($A2607,"時価総額"),"")</f>
        <v/>
      </c>
      <c r="G2607" s="75" t="e">
        <f>T20D35746[[#This Row],[時価総額]]/T20D35746[[#This Row],[現在値]]</f>
        <v>#VALUE!</v>
      </c>
      <c r="H2607" s="20"/>
      <c r="I2607" s="38"/>
      <c r="J2607" s="20"/>
      <c r="K2607" s="33"/>
      <c r="N2607" s="89"/>
      <c r="O2607" s="125" t="e">
        <f>ROUND(
 ((IF(OR(R2607="",R2607&lt;=0),20,R2607)/20)
  *(L2607/15))
 /(IFERROR(IF(H2607&gt;0,H2607,15),15)/15)
 *100,0)</f>
        <v>#REF!</v>
      </c>
      <c r="P2607" s="125" t="e">
        <f>ROUND(((R2607/20)*(L2607/15)*(S2607/15)*(1+W2607/200))/(H2607/15)*100,0)</f>
        <v>#REF!</v>
      </c>
      <c r="Q2607" s="147" t="e">
        <f>T20D35746[[#This Row],[スコア⑤]]/T20D35746[[#This Row],[スコア③]]</f>
        <v>#REF!</v>
      </c>
      <c r="R2607" s="76" t="e">
        <f>#REF!+#REF!</f>
        <v>#REF!</v>
      </c>
      <c r="W2607" s="109" t="e">
        <f>(T20D35746[[#This Row],[現金及び預金（億）]]-T20D35746[[#This Row],[負債（億）]])/T20D35746[[#This Row],[総資産]]*100</f>
        <v>#DIV/0!</v>
      </c>
    </row>
    <row r="2608" spans="3:23" x14ac:dyDescent="0.25">
      <c r="C2608" s="71" t="str">
        <f>IFERROR(_xll.RssMarket($A2608,"市場部名称"),"")</f>
        <v/>
      </c>
      <c r="D2608" s="55"/>
      <c r="E2608" s="55" t="str">
        <f>IFERROR(_xll.RssMarket($A2608,"前日比"),"")</f>
        <v/>
      </c>
      <c r="F2608" s="75" t="str">
        <f>IFERROR(_xll.RssMarket($A2608,"時価総額"),"")</f>
        <v/>
      </c>
      <c r="G2608" s="75" t="e">
        <f>T20D35746[[#This Row],[時価総額]]/T20D35746[[#This Row],[現在値]]</f>
        <v>#VALUE!</v>
      </c>
      <c r="H2608" s="20"/>
      <c r="I2608" s="38"/>
      <c r="J2608" s="20"/>
      <c r="K2608" s="33"/>
      <c r="N2608" s="89"/>
      <c r="O2608" s="125" t="e">
        <f>ROUND(
 ((IF(OR(R2608="",R2608&lt;=0),20,R2608)/20)
  *(L2608/15))
 /(IFERROR(IF(H2608&gt;0,H2608,15),15)/15)
 *100,0)</f>
        <v>#REF!</v>
      </c>
      <c r="P2608" s="125" t="e">
        <f>ROUND(((R2608/20)*(L2608/15)*(S2608/15)*(1+W2608/200))/(H2608/15)*100,0)</f>
        <v>#REF!</v>
      </c>
      <c r="Q2608" s="147" t="e">
        <f>T20D35746[[#This Row],[スコア⑤]]/T20D35746[[#This Row],[スコア③]]</f>
        <v>#REF!</v>
      </c>
      <c r="R2608" s="76" t="e">
        <f>#REF!+#REF!</f>
        <v>#REF!</v>
      </c>
      <c r="W2608" s="109" t="e">
        <f>(T20D35746[[#This Row],[現金及び預金（億）]]-T20D35746[[#This Row],[負債（億）]])/T20D35746[[#This Row],[総資産]]*100</f>
        <v>#DIV/0!</v>
      </c>
    </row>
    <row r="2609" spans="3:23" x14ac:dyDescent="0.25">
      <c r="C2609" s="71" t="str">
        <f>IFERROR(_xll.RssMarket($A2609,"市場部名称"),"")</f>
        <v/>
      </c>
      <c r="D2609" s="55"/>
      <c r="E2609" s="55" t="str">
        <f>IFERROR(_xll.RssMarket($A2609,"前日比"),"")</f>
        <v/>
      </c>
      <c r="F2609" s="75" t="str">
        <f>IFERROR(_xll.RssMarket($A2609,"時価総額"),"")</f>
        <v/>
      </c>
      <c r="G2609" s="75" t="e">
        <f>T20D35746[[#This Row],[時価総額]]/T20D35746[[#This Row],[現在値]]</f>
        <v>#VALUE!</v>
      </c>
      <c r="H2609" s="20"/>
      <c r="I2609" s="38"/>
      <c r="J2609" s="20"/>
      <c r="K2609" s="33"/>
      <c r="N2609" s="89"/>
      <c r="O2609" s="125" t="e">
        <f>ROUND(
 ((IF(OR(R2609="",R2609&lt;=0),20,R2609)/20)
  *(L2609/15))
 /(IFERROR(IF(H2609&gt;0,H2609,15),15)/15)
 *100,0)</f>
        <v>#REF!</v>
      </c>
      <c r="P2609" s="125" t="e">
        <f>ROUND(((R2609/20)*(L2609/15)*(S2609/15)*(1+W2609/200))/(H2609/15)*100,0)</f>
        <v>#REF!</v>
      </c>
      <c r="Q2609" s="147" t="e">
        <f>T20D35746[[#This Row],[スコア⑤]]/T20D35746[[#This Row],[スコア③]]</f>
        <v>#REF!</v>
      </c>
      <c r="R2609" s="76" t="e">
        <f>#REF!+#REF!</f>
        <v>#REF!</v>
      </c>
      <c r="W2609" s="109" t="e">
        <f>(T20D35746[[#This Row],[現金及び預金（億）]]-T20D35746[[#This Row],[負債（億）]])/T20D35746[[#This Row],[総資産]]*100</f>
        <v>#DIV/0!</v>
      </c>
    </row>
    <row r="2610" spans="3:23" x14ac:dyDescent="0.25">
      <c r="C2610" s="71" t="str">
        <f>IFERROR(_xll.RssMarket($A2610,"市場部名称"),"")</f>
        <v/>
      </c>
      <c r="D2610" s="55"/>
      <c r="E2610" s="55" t="str">
        <f>IFERROR(_xll.RssMarket($A2610,"前日比"),"")</f>
        <v/>
      </c>
      <c r="F2610" s="75" t="str">
        <f>IFERROR(_xll.RssMarket($A2610,"時価総額"),"")</f>
        <v/>
      </c>
      <c r="G2610" s="75" t="e">
        <f>T20D35746[[#This Row],[時価総額]]/T20D35746[[#This Row],[現在値]]</f>
        <v>#VALUE!</v>
      </c>
      <c r="H2610" s="20"/>
      <c r="I2610" s="38"/>
      <c r="J2610" s="20"/>
      <c r="K2610" s="33"/>
      <c r="N2610" s="89"/>
      <c r="O2610" s="125" t="e">
        <f>ROUND(
 ((IF(OR(R2610="",R2610&lt;=0),20,R2610)/20)
  *(L2610/15))
 /(IFERROR(IF(H2610&gt;0,H2610,15),15)/15)
 *100,0)</f>
        <v>#REF!</v>
      </c>
      <c r="P2610" s="125" t="e">
        <f>ROUND(((R2610/20)*(L2610/15)*(S2610/15)*(1+W2610/200))/(H2610/15)*100,0)</f>
        <v>#REF!</v>
      </c>
      <c r="Q2610" s="147" t="e">
        <f>T20D35746[[#This Row],[スコア⑤]]/T20D35746[[#This Row],[スコア③]]</f>
        <v>#REF!</v>
      </c>
      <c r="R2610" s="76" t="e">
        <f>#REF!+#REF!</f>
        <v>#REF!</v>
      </c>
      <c r="W2610" s="109" t="e">
        <f>(T20D35746[[#This Row],[現金及び預金（億）]]-T20D35746[[#This Row],[負債（億）]])/T20D35746[[#This Row],[総資産]]*100</f>
        <v>#DIV/0!</v>
      </c>
    </row>
    <row r="2611" spans="3:23" x14ac:dyDescent="0.25">
      <c r="C2611" s="71" t="str">
        <f>IFERROR(_xll.RssMarket($A2611,"市場部名称"),"")</f>
        <v/>
      </c>
      <c r="D2611" s="55"/>
      <c r="E2611" s="55" t="str">
        <f>IFERROR(_xll.RssMarket($A2611,"前日比"),"")</f>
        <v/>
      </c>
      <c r="F2611" s="75" t="str">
        <f>IFERROR(_xll.RssMarket($A2611,"時価総額"),"")</f>
        <v/>
      </c>
      <c r="G2611" s="75" t="e">
        <f>T20D35746[[#This Row],[時価総額]]/T20D35746[[#This Row],[現在値]]</f>
        <v>#VALUE!</v>
      </c>
      <c r="H2611" s="20"/>
      <c r="I2611" s="38"/>
      <c r="J2611" s="20"/>
      <c r="K2611" s="33"/>
      <c r="N2611" s="89"/>
      <c r="O2611" s="125" t="e">
        <f>ROUND(
 ((IF(OR(R2611="",R2611&lt;=0),20,R2611)/20)
  *(L2611/15))
 /(IFERROR(IF(H2611&gt;0,H2611,15),15)/15)
 *100,0)</f>
        <v>#REF!</v>
      </c>
      <c r="P2611" s="125" t="e">
        <f>ROUND(((R2611/20)*(L2611/15)*(S2611/15)*(1+W2611/200))/(H2611/15)*100,0)</f>
        <v>#REF!</v>
      </c>
      <c r="Q2611" s="147" t="e">
        <f>T20D35746[[#This Row],[スコア⑤]]/T20D35746[[#This Row],[スコア③]]</f>
        <v>#REF!</v>
      </c>
      <c r="R2611" s="76" t="e">
        <f>#REF!+#REF!</f>
        <v>#REF!</v>
      </c>
      <c r="W2611" s="109" t="e">
        <f>(T20D35746[[#This Row],[現金及び預金（億）]]-T20D35746[[#This Row],[負債（億）]])/T20D35746[[#This Row],[総資産]]*100</f>
        <v>#DIV/0!</v>
      </c>
    </row>
    <row r="2612" spans="3:23" x14ac:dyDescent="0.25">
      <c r="C2612" s="71" t="str">
        <f>IFERROR(_xll.RssMarket($A2612,"市場部名称"),"")</f>
        <v/>
      </c>
      <c r="D2612" s="55"/>
      <c r="E2612" s="55" t="str">
        <f>IFERROR(_xll.RssMarket($A2612,"前日比"),"")</f>
        <v/>
      </c>
      <c r="F2612" s="75" t="str">
        <f>IFERROR(_xll.RssMarket($A2612,"時価総額"),"")</f>
        <v/>
      </c>
      <c r="G2612" s="75" t="e">
        <f>T20D35746[[#This Row],[時価総額]]/T20D35746[[#This Row],[現在値]]</f>
        <v>#VALUE!</v>
      </c>
      <c r="H2612" s="20"/>
      <c r="I2612" s="38"/>
      <c r="J2612" s="20"/>
      <c r="K2612" s="33"/>
      <c r="N2612" s="89"/>
      <c r="O2612" s="125" t="e">
        <f>ROUND(
 ((IF(OR(R2612="",R2612&lt;=0),20,R2612)/20)
  *(L2612/15))
 /(IFERROR(IF(H2612&gt;0,H2612,15),15)/15)
 *100,0)</f>
        <v>#REF!</v>
      </c>
      <c r="P2612" s="125" t="e">
        <f>ROUND(((R2612/20)*(L2612/15)*(S2612/15)*(1+W2612/200))/(H2612/15)*100,0)</f>
        <v>#REF!</v>
      </c>
      <c r="Q2612" s="147" t="e">
        <f>T20D35746[[#This Row],[スコア⑤]]/T20D35746[[#This Row],[スコア③]]</f>
        <v>#REF!</v>
      </c>
      <c r="R2612" s="76" t="e">
        <f>#REF!+#REF!</f>
        <v>#REF!</v>
      </c>
      <c r="W2612" s="109" t="e">
        <f>(T20D35746[[#This Row],[現金及び預金（億）]]-T20D35746[[#This Row],[負債（億）]])/T20D35746[[#This Row],[総資産]]*100</f>
        <v>#DIV/0!</v>
      </c>
    </row>
    <row r="2613" spans="3:23" x14ac:dyDescent="0.25">
      <c r="C2613" s="71" t="str">
        <f>IFERROR(_xll.RssMarket($A2613,"市場部名称"),"")</f>
        <v/>
      </c>
      <c r="D2613" s="55"/>
      <c r="E2613" s="55" t="str">
        <f>IFERROR(_xll.RssMarket($A2613,"前日比"),"")</f>
        <v/>
      </c>
      <c r="F2613" s="75" t="str">
        <f>IFERROR(_xll.RssMarket($A2613,"時価総額"),"")</f>
        <v/>
      </c>
      <c r="G2613" s="75" t="e">
        <f>T20D35746[[#This Row],[時価総額]]/T20D35746[[#This Row],[現在値]]</f>
        <v>#VALUE!</v>
      </c>
      <c r="H2613" s="20"/>
      <c r="I2613" s="38"/>
      <c r="J2613" s="20"/>
      <c r="K2613" s="33"/>
      <c r="N2613" s="89"/>
      <c r="O2613" s="125" t="e">
        <f>ROUND(
 ((IF(OR(R2613="",R2613&lt;=0),20,R2613)/20)
  *(L2613/15))
 /(IFERROR(IF(H2613&gt;0,H2613,15),15)/15)
 *100,0)</f>
        <v>#REF!</v>
      </c>
      <c r="P2613" s="125" t="e">
        <f>ROUND(((R2613/20)*(L2613/15)*(S2613/15)*(1+W2613/200))/(H2613/15)*100,0)</f>
        <v>#REF!</v>
      </c>
      <c r="Q2613" s="147" t="e">
        <f>T20D35746[[#This Row],[スコア⑤]]/T20D35746[[#This Row],[スコア③]]</f>
        <v>#REF!</v>
      </c>
      <c r="R2613" s="76" t="e">
        <f>#REF!+#REF!</f>
        <v>#REF!</v>
      </c>
      <c r="W2613" s="109" t="e">
        <f>(T20D35746[[#This Row],[現金及び預金（億）]]-T20D35746[[#This Row],[負債（億）]])/T20D35746[[#This Row],[総資産]]*100</f>
        <v>#DIV/0!</v>
      </c>
    </row>
    <row r="2614" spans="3:23" x14ac:dyDescent="0.25">
      <c r="C2614" s="71" t="str">
        <f>IFERROR(_xll.RssMarket($A2614,"市場部名称"),"")</f>
        <v/>
      </c>
      <c r="D2614" s="55"/>
      <c r="E2614" s="55" t="str">
        <f>IFERROR(_xll.RssMarket($A2614,"前日比"),"")</f>
        <v/>
      </c>
      <c r="F2614" s="75" t="str">
        <f>IFERROR(_xll.RssMarket($A2614,"時価総額"),"")</f>
        <v/>
      </c>
      <c r="G2614" s="75" t="e">
        <f>T20D35746[[#This Row],[時価総額]]/T20D35746[[#This Row],[現在値]]</f>
        <v>#VALUE!</v>
      </c>
      <c r="H2614" s="20"/>
      <c r="I2614" s="38"/>
      <c r="J2614" s="20"/>
      <c r="K2614" s="33"/>
      <c r="N2614" s="89"/>
      <c r="O2614" s="125" t="e">
        <f>ROUND(
 ((IF(OR(R2614="",R2614&lt;=0),20,R2614)/20)
  *(L2614/15))
 /(IFERROR(IF(H2614&gt;0,H2614,15),15)/15)
 *100,0)</f>
        <v>#REF!</v>
      </c>
      <c r="P2614" s="125" t="e">
        <f>ROUND(((R2614/20)*(L2614/15)*(S2614/15)*(1+W2614/200))/(H2614/15)*100,0)</f>
        <v>#REF!</v>
      </c>
      <c r="Q2614" s="147" t="e">
        <f>T20D35746[[#This Row],[スコア⑤]]/T20D35746[[#This Row],[スコア③]]</f>
        <v>#REF!</v>
      </c>
      <c r="R2614" s="76" t="e">
        <f>#REF!+#REF!</f>
        <v>#REF!</v>
      </c>
      <c r="W2614" s="109" t="e">
        <f>(T20D35746[[#This Row],[現金及び預金（億）]]-T20D35746[[#This Row],[負債（億）]])/T20D35746[[#This Row],[総資産]]*100</f>
        <v>#DIV/0!</v>
      </c>
    </row>
    <row r="2615" spans="3:23" x14ac:dyDescent="0.25">
      <c r="C2615" s="71" t="str">
        <f>IFERROR(_xll.RssMarket($A2615,"市場部名称"),"")</f>
        <v/>
      </c>
      <c r="D2615" s="55"/>
      <c r="E2615" s="55" t="str">
        <f>IFERROR(_xll.RssMarket($A2615,"前日比"),"")</f>
        <v/>
      </c>
      <c r="F2615" s="75" t="str">
        <f>IFERROR(_xll.RssMarket($A2615,"時価総額"),"")</f>
        <v/>
      </c>
      <c r="G2615" s="75" t="e">
        <f>T20D35746[[#This Row],[時価総額]]/T20D35746[[#This Row],[現在値]]</f>
        <v>#VALUE!</v>
      </c>
      <c r="H2615" s="20"/>
      <c r="I2615" s="38"/>
      <c r="J2615" s="20"/>
      <c r="K2615" s="33"/>
      <c r="N2615" s="89"/>
      <c r="O2615" s="125" t="e">
        <f>ROUND(
 ((IF(OR(R2615="",R2615&lt;=0),20,R2615)/20)
  *(L2615/15))
 /(IFERROR(IF(H2615&gt;0,H2615,15),15)/15)
 *100,0)</f>
        <v>#REF!</v>
      </c>
      <c r="P2615" s="125" t="e">
        <f>ROUND(((R2615/20)*(L2615/15)*(S2615/15)*(1+W2615/200))/(H2615/15)*100,0)</f>
        <v>#REF!</v>
      </c>
      <c r="Q2615" s="147" t="e">
        <f>T20D35746[[#This Row],[スコア⑤]]/T20D35746[[#This Row],[スコア③]]</f>
        <v>#REF!</v>
      </c>
      <c r="R2615" s="76" t="e">
        <f>#REF!+#REF!</f>
        <v>#REF!</v>
      </c>
      <c r="W2615" s="109" t="e">
        <f>(T20D35746[[#This Row],[現金及び預金（億）]]-T20D35746[[#This Row],[負債（億）]])/T20D35746[[#This Row],[総資産]]*100</f>
        <v>#DIV/0!</v>
      </c>
    </row>
    <row r="2616" spans="3:23" x14ac:dyDescent="0.25">
      <c r="C2616" s="71" t="str">
        <f>IFERROR(_xll.RssMarket($A2616,"市場部名称"),"")</f>
        <v/>
      </c>
      <c r="D2616" s="55"/>
      <c r="E2616" s="55" t="str">
        <f>IFERROR(_xll.RssMarket($A2616,"前日比"),"")</f>
        <v/>
      </c>
      <c r="F2616" s="75" t="str">
        <f>IFERROR(_xll.RssMarket($A2616,"時価総額"),"")</f>
        <v/>
      </c>
      <c r="G2616" s="75" t="e">
        <f>T20D35746[[#This Row],[時価総額]]/T20D35746[[#This Row],[現在値]]</f>
        <v>#VALUE!</v>
      </c>
      <c r="H2616" s="20"/>
      <c r="I2616" s="38"/>
      <c r="J2616" s="20"/>
      <c r="K2616" s="33"/>
      <c r="N2616" s="89"/>
      <c r="O2616" s="125" t="e">
        <f>ROUND(
 ((IF(OR(R2616="",R2616&lt;=0),20,R2616)/20)
  *(L2616/15))
 /(IFERROR(IF(H2616&gt;0,H2616,15),15)/15)
 *100,0)</f>
        <v>#REF!</v>
      </c>
      <c r="P2616" s="125" t="e">
        <f>ROUND(((R2616/20)*(L2616/15)*(S2616/15)*(1+W2616/200))/(H2616/15)*100,0)</f>
        <v>#REF!</v>
      </c>
      <c r="Q2616" s="147" t="e">
        <f>T20D35746[[#This Row],[スコア⑤]]/T20D35746[[#This Row],[スコア③]]</f>
        <v>#REF!</v>
      </c>
      <c r="R2616" s="76" t="e">
        <f>#REF!+#REF!</f>
        <v>#REF!</v>
      </c>
      <c r="W2616" s="109" t="e">
        <f>(T20D35746[[#This Row],[現金及び預金（億）]]-T20D35746[[#This Row],[負債（億）]])/T20D35746[[#This Row],[総資産]]*100</f>
        <v>#DIV/0!</v>
      </c>
    </row>
    <row r="2617" spans="3:23" x14ac:dyDescent="0.25">
      <c r="C2617" s="71" t="str">
        <f>IFERROR(_xll.RssMarket($A2617,"市場部名称"),"")</f>
        <v/>
      </c>
      <c r="D2617" s="55"/>
      <c r="E2617" s="55" t="str">
        <f>IFERROR(_xll.RssMarket($A2617,"前日比"),"")</f>
        <v/>
      </c>
      <c r="F2617" s="75" t="str">
        <f>IFERROR(_xll.RssMarket($A2617,"時価総額"),"")</f>
        <v/>
      </c>
      <c r="G2617" s="75" t="e">
        <f>T20D35746[[#This Row],[時価総額]]/T20D35746[[#This Row],[現在値]]</f>
        <v>#VALUE!</v>
      </c>
      <c r="H2617" s="20"/>
      <c r="I2617" s="38"/>
      <c r="J2617" s="20"/>
      <c r="K2617" s="33"/>
      <c r="N2617" s="89"/>
      <c r="O2617" s="125" t="e">
        <f>ROUND(
 ((IF(OR(R2617="",R2617&lt;=0),20,R2617)/20)
  *(L2617/15))
 /(IFERROR(IF(H2617&gt;0,H2617,15),15)/15)
 *100,0)</f>
        <v>#REF!</v>
      </c>
      <c r="P2617" s="125" t="e">
        <f>ROUND(((R2617/20)*(L2617/15)*(S2617/15)*(1+W2617/200))/(H2617/15)*100,0)</f>
        <v>#REF!</v>
      </c>
      <c r="Q2617" s="147" t="e">
        <f>T20D35746[[#This Row],[スコア⑤]]/T20D35746[[#This Row],[スコア③]]</f>
        <v>#REF!</v>
      </c>
      <c r="R2617" s="76" t="e">
        <f>#REF!+#REF!</f>
        <v>#REF!</v>
      </c>
      <c r="W2617" s="109" t="e">
        <f>(T20D35746[[#This Row],[現金及び預金（億）]]-T20D35746[[#This Row],[負債（億）]])/T20D35746[[#This Row],[総資産]]*100</f>
        <v>#DIV/0!</v>
      </c>
    </row>
    <row r="2618" spans="3:23" x14ac:dyDescent="0.25">
      <c r="C2618" s="71" t="str">
        <f>IFERROR(_xll.RssMarket($A2618,"市場部名称"),"")</f>
        <v/>
      </c>
      <c r="D2618" s="55"/>
      <c r="E2618" s="55" t="str">
        <f>IFERROR(_xll.RssMarket($A2618,"前日比"),"")</f>
        <v/>
      </c>
      <c r="F2618" s="75" t="str">
        <f>IFERROR(_xll.RssMarket($A2618,"時価総額"),"")</f>
        <v/>
      </c>
      <c r="G2618" s="75" t="e">
        <f>T20D35746[[#This Row],[時価総額]]/T20D35746[[#This Row],[現在値]]</f>
        <v>#VALUE!</v>
      </c>
      <c r="H2618" s="20"/>
      <c r="I2618" s="38"/>
      <c r="J2618" s="20"/>
      <c r="K2618" s="33"/>
      <c r="N2618" s="89"/>
      <c r="O2618" s="125" t="e">
        <f>ROUND(
 ((IF(OR(R2618="",R2618&lt;=0),20,R2618)/20)
  *(L2618/15))
 /(IFERROR(IF(H2618&gt;0,H2618,15),15)/15)
 *100,0)</f>
        <v>#REF!</v>
      </c>
      <c r="P2618" s="125" t="e">
        <f>ROUND(((R2618/20)*(L2618/15)*(S2618/15)*(1+W2618/200))/(H2618/15)*100,0)</f>
        <v>#REF!</v>
      </c>
      <c r="Q2618" s="147" t="e">
        <f>T20D35746[[#This Row],[スコア⑤]]/T20D35746[[#This Row],[スコア③]]</f>
        <v>#REF!</v>
      </c>
      <c r="R2618" s="76" t="e">
        <f>#REF!+#REF!</f>
        <v>#REF!</v>
      </c>
      <c r="W2618" s="109" t="e">
        <f>(T20D35746[[#This Row],[現金及び預金（億）]]-T20D35746[[#This Row],[負債（億）]])/T20D35746[[#This Row],[総資産]]*100</f>
        <v>#DIV/0!</v>
      </c>
    </row>
    <row r="2619" spans="3:23" x14ac:dyDescent="0.25">
      <c r="C2619" s="71" t="str">
        <f>IFERROR(_xll.RssMarket($A2619,"市場部名称"),"")</f>
        <v/>
      </c>
      <c r="D2619" s="55"/>
      <c r="E2619" s="55" t="str">
        <f>IFERROR(_xll.RssMarket($A2619,"前日比"),"")</f>
        <v/>
      </c>
      <c r="F2619" s="75" t="str">
        <f>IFERROR(_xll.RssMarket($A2619,"時価総額"),"")</f>
        <v/>
      </c>
      <c r="G2619" s="75" t="e">
        <f>T20D35746[[#This Row],[時価総額]]/T20D35746[[#This Row],[現在値]]</f>
        <v>#VALUE!</v>
      </c>
      <c r="H2619" s="20"/>
      <c r="I2619" s="38"/>
      <c r="J2619" s="20"/>
      <c r="K2619" s="33"/>
      <c r="N2619" s="89"/>
      <c r="O2619" s="125" t="e">
        <f>ROUND(
 ((IF(OR(R2619="",R2619&lt;=0),20,R2619)/20)
  *(L2619/15))
 /(IFERROR(IF(H2619&gt;0,H2619,15),15)/15)
 *100,0)</f>
        <v>#REF!</v>
      </c>
      <c r="P2619" s="125" t="e">
        <f>ROUND(((R2619/20)*(L2619/15)*(S2619/15)*(1+W2619/200))/(H2619/15)*100,0)</f>
        <v>#REF!</v>
      </c>
      <c r="Q2619" s="147" t="e">
        <f>T20D35746[[#This Row],[スコア⑤]]/T20D35746[[#This Row],[スコア③]]</f>
        <v>#REF!</v>
      </c>
      <c r="R2619" s="76" t="e">
        <f>#REF!+#REF!</f>
        <v>#REF!</v>
      </c>
      <c r="W2619" s="109" t="e">
        <f>(T20D35746[[#This Row],[現金及び預金（億）]]-T20D35746[[#This Row],[負債（億）]])/T20D35746[[#This Row],[総資産]]*100</f>
        <v>#DIV/0!</v>
      </c>
    </row>
    <row r="2620" spans="3:23" x14ac:dyDescent="0.25">
      <c r="C2620" s="71" t="str">
        <f>IFERROR(_xll.RssMarket($A2620,"市場部名称"),"")</f>
        <v/>
      </c>
      <c r="D2620" s="55"/>
      <c r="E2620" s="55" t="str">
        <f>IFERROR(_xll.RssMarket($A2620,"前日比"),"")</f>
        <v/>
      </c>
      <c r="F2620" s="75" t="str">
        <f>IFERROR(_xll.RssMarket($A2620,"時価総額"),"")</f>
        <v/>
      </c>
      <c r="G2620" s="75" t="e">
        <f>T20D35746[[#This Row],[時価総額]]/T20D35746[[#This Row],[現在値]]</f>
        <v>#VALUE!</v>
      </c>
      <c r="H2620" s="20"/>
      <c r="I2620" s="38"/>
      <c r="J2620" s="20"/>
      <c r="K2620" s="33"/>
      <c r="N2620" s="89"/>
      <c r="O2620" s="125" t="e">
        <f>ROUND(
 ((IF(OR(R2620="",R2620&lt;=0),20,R2620)/20)
  *(L2620/15))
 /(IFERROR(IF(H2620&gt;0,H2620,15),15)/15)
 *100,0)</f>
        <v>#REF!</v>
      </c>
      <c r="P2620" s="125" t="e">
        <f>ROUND(((R2620/20)*(L2620/15)*(S2620/15)*(1+W2620/200))/(H2620/15)*100,0)</f>
        <v>#REF!</v>
      </c>
      <c r="Q2620" s="147" t="e">
        <f>T20D35746[[#This Row],[スコア⑤]]/T20D35746[[#This Row],[スコア③]]</f>
        <v>#REF!</v>
      </c>
      <c r="R2620" s="76" t="e">
        <f>#REF!+#REF!</f>
        <v>#REF!</v>
      </c>
      <c r="W2620" s="109" t="e">
        <f>(T20D35746[[#This Row],[現金及び預金（億）]]-T20D35746[[#This Row],[負債（億）]])/T20D35746[[#This Row],[総資産]]*100</f>
        <v>#DIV/0!</v>
      </c>
    </row>
    <row r="2621" spans="3:23" x14ac:dyDescent="0.25">
      <c r="C2621" s="71" t="str">
        <f>IFERROR(_xll.RssMarket($A2621,"市場部名称"),"")</f>
        <v/>
      </c>
      <c r="D2621" s="55"/>
      <c r="E2621" s="55" t="str">
        <f>IFERROR(_xll.RssMarket($A2621,"前日比"),"")</f>
        <v/>
      </c>
      <c r="F2621" s="75" t="str">
        <f>IFERROR(_xll.RssMarket($A2621,"時価総額"),"")</f>
        <v/>
      </c>
      <c r="G2621" s="75" t="e">
        <f>T20D35746[[#This Row],[時価総額]]/T20D35746[[#This Row],[現在値]]</f>
        <v>#VALUE!</v>
      </c>
      <c r="H2621" s="20"/>
      <c r="I2621" s="38"/>
      <c r="J2621" s="20"/>
      <c r="K2621" s="33"/>
      <c r="N2621" s="89"/>
      <c r="O2621" s="125" t="e">
        <f>ROUND(
 ((IF(OR(R2621="",R2621&lt;=0),20,R2621)/20)
  *(L2621/15))
 /(IFERROR(IF(H2621&gt;0,H2621,15),15)/15)
 *100,0)</f>
        <v>#REF!</v>
      </c>
      <c r="P2621" s="125" t="e">
        <f>ROUND(((R2621/20)*(L2621/15)*(S2621/15)*(1+W2621/200))/(H2621/15)*100,0)</f>
        <v>#REF!</v>
      </c>
      <c r="Q2621" s="147" t="e">
        <f>T20D35746[[#This Row],[スコア⑤]]/T20D35746[[#This Row],[スコア③]]</f>
        <v>#REF!</v>
      </c>
      <c r="R2621" s="76" t="e">
        <f>#REF!+#REF!</f>
        <v>#REF!</v>
      </c>
      <c r="W2621" s="109" t="e">
        <f>(T20D35746[[#This Row],[現金及び預金（億）]]-T20D35746[[#This Row],[負債（億）]])/T20D35746[[#This Row],[総資産]]*100</f>
        <v>#DIV/0!</v>
      </c>
    </row>
    <row r="2622" spans="3:23" x14ac:dyDescent="0.25">
      <c r="C2622" s="71" t="str">
        <f>IFERROR(_xll.RssMarket($A2622,"市場部名称"),"")</f>
        <v/>
      </c>
      <c r="D2622" s="55"/>
      <c r="E2622" s="55" t="str">
        <f>IFERROR(_xll.RssMarket($A2622,"前日比"),"")</f>
        <v/>
      </c>
      <c r="F2622" s="75" t="str">
        <f>IFERROR(_xll.RssMarket($A2622,"時価総額"),"")</f>
        <v/>
      </c>
      <c r="G2622" s="75" t="e">
        <f>T20D35746[[#This Row],[時価総額]]/T20D35746[[#This Row],[現在値]]</f>
        <v>#VALUE!</v>
      </c>
      <c r="H2622" s="20"/>
      <c r="I2622" s="38"/>
      <c r="J2622" s="20"/>
      <c r="K2622" s="33"/>
      <c r="N2622" s="89"/>
      <c r="O2622" s="125" t="e">
        <f>ROUND(
 ((IF(OR(R2622="",R2622&lt;=0),20,R2622)/20)
  *(L2622/15))
 /(IFERROR(IF(H2622&gt;0,H2622,15),15)/15)
 *100,0)</f>
        <v>#REF!</v>
      </c>
      <c r="P2622" s="125" t="e">
        <f>ROUND(((R2622/20)*(L2622/15)*(S2622/15)*(1+W2622/200))/(H2622/15)*100,0)</f>
        <v>#REF!</v>
      </c>
      <c r="Q2622" s="147" t="e">
        <f>T20D35746[[#This Row],[スコア⑤]]/T20D35746[[#This Row],[スコア③]]</f>
        <v>#REF!</v>
      </c>
      <c r="R2622" s="76" t="e">
        <f>#REF!+#REF!</f>
        <v>#REF!</v>
      </c>
      <c r="W2622" s="109" t="e">
        <f>(T20D35746[[#This Row],[現金及び預金（億）]]-T20D35746[[#This Row],[負債（億）]])/T20D35746[[#This Row],[総資産]]*100</f>
        <v>#DIV/0!</v>
      </c>
    </row>
    <row r="2623" spans="3:23" x14ac:dyDescent="0.25">
      <c r="C2623" s="71" t="str">
        <f>IFERROR(_xll.RssMarket($A2623,"市場部名称"),"")</f>
        <v/>
      </c>
      <c r="D2623" s="55"/>
      <c r="E2623" s="55" t="str">
        <f>IFERROR(_xll.RssMarket($A2623,"前日比"),"")</f>
        <v/>
      </c>
      <c r="F2623" s="75" t="str">
        <f>IFERROR(_xll.RssMarket($A2623,"時価総額"),"")</f>
        <v/>
      </c>
      <c r="G2623" s="75" t="e">
        <f>T20D35746[[#This Row],[時価総額]]/T20D35746[[#This Row],[現在値]]</f>
        <v>#VALUE!</v>
      </c>
      <c r="H2623" s="20"/>
      <c r="I2623" s="38"/>
      <c r="J2623" s="20"/>
      <c r="K2623" s="33"/>
      <c r="N2623" s="89"/>
      <c r="O2623" s="125" t="e">
        <f>ROUND(
 ((IF(OR(R2623="",R2623&lt;=0),20,R2623)/20)
  *(L2623/15))
 /(IFERROR(IF(H2623&gt;0,H2623,15),15)/15)
 *100,0)</f>
        <v>#REF!</v>
      </c>
      <c r="P2623" s="125" t="e">
        <f>ROUND(((R2623/20)*(L2623/15)*(S2623/15)*(1+W2623/200))/(H2623/15)*100,0)</f>
        <v>#REF!</v>
      </c>
      <c r="Q2623" s="147" t="e">
        <f>T20D35746[[#This Row],[スコア⑤]]/T20D35746[[#This Row],[スコア③]]</f>
        <v>#REF!</v>
      </c>
      <c r="R2623" s="76" t="e">
        <f>#REF!+#REF!</f>
        <v>#REF!</v>
      </c>
      <c r="W2623" s="109" t="e">
        <f>(T20D35746[[#This Row],[現金及び預金（億）]]-T20D35746[[#This Row],[負債（億）]])/T20D35746[[#This Row],[総資産]]*100</f>
        <v>#DIV/0!</v>
      </c>
    </row>
    <row r="2624" spans="3:23" x14ac:dyDescent="0.25">
      <c r="C2624" s="71" t="str">
        <f>IFERROR(_xll.RssMarket($A2624,"市場部名称"),"")</f>
        <v/>
      </c>
      <c r="D2624" s="55"/>
      <c r="E2624" s="55" t="str">
        <f>IFERROR(_xll.RssMarket($A2624,"前日比"),"")</f>
        <v/>
      </c>
      <c r="F2624" s="75" t="str">
        <f>IFERROR(_xll.RssMarket($A2624,"時価総額"),"")</f>
        <v/>
      </c>
      <c r="G2624" s="75" t="e">
        <f>T20D35746[[#This Row],[時価総額]]/T20D35746[[#This Row],[現在値]]</f>
        <v>#VALUE!</v>
      </c>
      <c r="H2624" s="20"/>
      <c r="I2624" s="38"/>
      <c r="J2624" s="20"/>
      <c r="K2624" s="33"/>
      <c r="N2624" s="89"/>
      <c r="O2624" s="125" t="e">
        <f>ROUND(
 ((IF(OR(R2624="",R2624&lt;=0),20,R2624)/20)
  *(L2624/15))
 /(IFERROR(IF(H2624&gt;0,H2624,15),15)/15)
 *100,0)</f>
        <v>#REF!</v>
      </c>
      <c r="P2624" s="125" t="e">
        <f>ROUND(((R2624/20)*(L2624/15)*(S2624/15)*(1+W2624/200))/(H2624/15)*100,0)</f>
        <v>#REF!</v>
      </c>
      <c r="Q2624" s="147" t="e">
        <f>T20D35746[[#This Row],[スコア⑤]]/T20D35746[[#This Row],[スコア③]]</f>
        <v>#REF!</v>
      </c>
      <c r="R2624" s="76" t="e">
        <f>#REF!+#REF!</f>
        <v>#REF!</v>
      </c>
      <c r="W2624" s="109" t="e">
        <f>(T20D35746[[#This Row],[現金及び預金（億）]]-T20D35746[[#This Row],[負債（億）]])/T20D35746[[#This Row],[総資産]]*100</f>
        <v>#DIV/0!</v>
      </c>
    </row>
    <row r="2625" spans="3:23" x14ac:dyDescent="0.25">
      <c r="C2625" s="71" t="str">
        <f>IFERROR(_xll.RssMarket($A2625,"市場部名称"),"")</f>
        <v/>
      </c>
      <c r="D2625" s="55"/>
      <c r="E2625" s="55" t="str">
        <f>IFERROR(_xll.RssMarket($A2625,"前日比"),"")</f>
        <v/>
      </c>
      <c r="F2625" s="75" t="str">
        <f>IFERROR(_xll.RssMarket($A2625,"時価総額"),"")</f>
        <v/>
      </c>
      <c r="G2625" s="75" t="e">
        <f>T20D35746[[#This Row],[時価総額]]/T20D35746[[#This Row],[現在値]]</f>
        <v>#VALUE!</v>
      </c>
      <c r="H2625" s="20"/>
      <c r="I2625" s="38"/>
      <c r="J2625" s="20"/>
      <c r="K2625" s="33"/>
      <c r="N2625" s="89"/>
      <c r="O2625" s="125" t="e">
        <f>ROUND(
 ((IF(OR(R2625="",R2625&lt;=0),20,R2625)/20)
  *(L2625/15))
 /(IFERROR(IF(H2625&gt;0,H2625,15),15)/15)
 *100,0)</f>
        <v>#REF!</v>
      </c>
      <c r="P2625" s="125" t="e">
        <f>ROUND(((R2625/20)*(L2625/15)*(S2625/15)*(1+W2625/200))/(H2625/15)*100,0)</f>
        <v>#REF!</v>
      </c>
      <c r="Q2625" s="147" t="e">
        <f>T20D35746[[#This Row],[スコア⑤]]/T20D35746[[#This Row],[スコア③]]</f>
        <v>#REF!</v>
      </c>
      <c r="R2625" s="76" t="e">
        <f>#REF!+#REF!</f>
        <v>#REF!</v>
      </c>
      <c r="W2625" s="109" t="e">
        <f>(T20D35746[[#This Row],[現金及び預金（億）]]-T20D35746[[#This Row],[負債（億）]])/T20D35746[[#This Row],[総資産]]*100</f>
        <v>#DIV/0!</v>
      </c>
    </row>
    <row r="2626" spans="3:23" x14ac:dyDescent="0.25">
      <c r="C2626" s="71" t="str">
        <f>IFERROR(_xll.RssMarket($A2626,"市場部名称"),"")</f>
        <v/>
      </c>
      <c r="D2626" s="55"/>
      <c r="E2626" s="55" t="str">
        <f>IFERROR(_xll.RssMarket($A2626,"前日比"),"")</f>
        <v/>
      </c>
      <c r="F2626" s="75" t="str">
        <f>IFERROR(_xll.RssMarket($A2626,"時価総額"),"")</f>
        <v/>
      </c>
      <c r="G2626" s="75" t="e">
        <f>T20D35746[[#This Row],[時価総額]]/T20D35746[[#This Row],[現在値]]</f>
        <v>#VALUE!</v>
      </c>
      <c r="H2626" s="20"/>
      <c r="I2626" s="38"/>
      <c r="J2626" s="20"/>
      <c r="K2626" s="33"/>
      <c r="N2626" s="89"/>
      <c r="O2626" s="125" t="e">
        <f>ROUND(
 ((IF(OR(R2626="",R2626&lt;=0),20,R2626)/20)
  *(L2626/15))
 /(IFERROR(IF(H2626&gt;0,H2626,15),15)/15)
 *100,0)</f>
        <v>#REF!</v>
      </c>
      <c r="P2626" s="125" t="e">
        <f>ROUND(((R2626/20)*(L2626/15)*(S2626/15)*(1+W2626/200))/(H2626/15)*100,0)</f>
        <v>#REF!</v>
      </c>
      <c r="Q2626" s="147" t="e">
        <f>T20D35746[[#This Row],[スコア⑤]]/T20D35746[[#This Row],[スコア③]]</f>
        <v>#REF!</v>
      </c>
      <c r="R2626" s="76" t="e">
        <f>#REF!+#REF!</f>
        <v>#REF!</v>
      </c>
      <c r="W2626" s="109" t="e">
        <f>(T20D35746[[#This Row],[現金及び預金（億）]]-T20D35746[[#This Row],[負債（億）]])/T20D35746[[#This Row],[総資産]]*100</f>
        <v>#DIV/0!</v>
      </c>
    </row>
    <row r="2627" spans="3:23" x14ac:dyDescent="0.25">
      <c r="C2627" s="71" t="str">
        <f>IFERROR(_xll.RssMarket($A2627,"市場部名称"),"")</f>
        <v/>
      </c>
      <c r="D2627" s="55"/>
      <c r="E2627" s="55" t="str">
        <f>IFERROR(_xll.RssMarket($A2627,"前日比"),"")</f>
        <v/>
      </c>
      <c r="F2627" s="75" t="str">
        <f>IFERROR(_xll.RssMarket($A2627,"時価総額"),"")</f>
        <v/>
      </c>
      <c r="G2627" s="75" t="e">
        <f>T20D35746[[#This Row],[時価総額]]/T20D35746[[#This Row],[現在値]]</f>
        <v>#VALUE!</v>
      </c>
      <c r="H2627" s="20"/>
      <c r="I2627" s="38"/>
      <c r="J2627" s="20"/>
      <c r="K2627" s="33"/>
      <c r="N2627" s="89"/>
      <c r="O2627" s="125" t="e">
        <f>ROUND(
 ((IF(OR(R2627="",R2627&lt;=0),20,R2627)/20)
  *(L2627/15))
 /(IFERROR(IF(H2627&gt;0,H2627,15),15)/15)
 *100,0)</f>
        <v>#REF!</v>
      </c>
      <c r="P2627" s="125" t="e">
        <f>ROUND(((R2627/20)*(L2627/15)*(S2627/15)*(1+W2627/200))/(H2627/15)*100,0)</f>
        <v>#REF!</v>
      </c>
      <c r="Q2627" s="147" t="e">
        <f>T20D35746[[#This Row],[スコア⑤]]/T20D35746[[#This Row],[スコア③]]</f>
        <v>#REF!</v>
      </c>
      <c r="R2627" s="76" t="e">
        <f>#REF!+#REF!</f>
        <v>#REF!</v>
      </c>
      <c r="W2627" s="109" t="e">
        <f>(T20D35746[[#This Row],[現金及び預金（億）]]-T20D35746[[#This Row],[負債（億）]])/T20D35746[[#This Row],[総資産]]*100</f>
        <v>#DIV/0!</v>
      </c>
    </row>
    <row r="2628" spans="3:23" x14ac:dyDescent="0.25">
      <c r="C2628" s="71" t="str">
        <f>IFERROR(_xll.RssMarket($A2628,"市場部名称"),"")</f>
        <v/>
      </c>
      <c r="D2628" s="55"/>
      <c r="E2628" s="55" t="str">
        <f>IFERROR(_xll.RssMarket($A2628,"前日比"),"")</f>
        <v/>
      </c>
      <c r="F2628" s="75" t="str">
        <f>IFERROR(_xll.RssMarket($A2628,"時価総額"),"")</f>
        <v/>
      </c>
      <c r="G2628" s="75" t="e">
        <f>T20D35746[[#This Row],[時価総額]]/T20D35746[[#This Row],[現在値]]</f>
        <v>#VALUE!</v>
      </c>
      <c r="H2628" s="20"/>
      <c r="I2628" s="38"/>
      <c r="J2628" s="20"/>
      <c r="K2628" s="33"/>
      <c r="N2628" s="89"/>
      <c r="O2628" s="125" t="e">
        <f>ROUND(
 ((IF(OR(R2628="",R2628&lt;=0),20,R2628)/20)
  *(L2628/15))
 /(IFERROR(IF(H2628&gt;0,H2628,15),15)/15)
 *100,0)</f>
        <v>#REF!</v>
      </c>
      <c r="P2628" s="125" t="e">
        <f>ROUND(((R2628/20)*(L2628/15)*(S2628/15)*(1+W2628/200))/(H2628/15)*100,0)</f>
        <v>#REF!</v>
      </c>
      <c r="Q2628" s="147" t="e">
        <f>T20D35746[[#This Row],[スコア⑤]]/T20D35746[[#This Row],[スコア③]]</f>
        <v>#REF!</v>
      </c>
      <c r="R2628" s="76" t="e">
        <f>#REF!+#REF!</f>
        <v>#REF!</v>
      </c>
      <c r="W2628" s="109" t="e">
        <f>(T20D35746[[#This Row],[現金及び預金（億）]]-T20D35746[[#This Row],[負債（億）]])/T20D35746[[#This Row],[総資産]]*100</f>
        <v>#DIV/0!</v>
      </c>
    </row>
    <row r="2629" spans="3:23" x14ac:dyDescent="0.25">
      <c r="C2629" s="71" t="str">
        <f>IFERROR(_xll.RssMarket($A2629,"市場部名称"),"")</f>
        <v/>
      </c>
      <c r="D2629" s="55"/>
      <c r="E2629" s="55" t="str">
        <f>IFERROR(_xll.RssMarket($A2629,"前日比"),"")</f>
        <v/>
      </c>
      <c r="F2629" s="75" t="str">
        <f>IFERROR(_xll.RssMarket($A2629,"時価総額"),"")</f>
        <v/>
      </c>
      <c r="G2629" s="75" t="e">
        <f>T20D35746[[#This Row],[時価総額]]/T20D35746[[#This Row],[現在値]]</f>
        <v>#VALUE!</v>
      </c>
      <c r="H2629" s="20"/>
      <c r="I2629" s="38"/>
      <c r="J2629" s="20"/>
      <c r="K2629" s="33"/>
      <c r="N2629" s="89"/>
      <c r="O2629" s="125" t="e">
        <f>ROUND(
 ((IF(OR(R2629="",R2629&lt;=0),20,R2629)/20)
  *(L2629/15))
 /(IFERROR(IF(H2629&gt;0,H2629,15),15)/15)
 *100,0)</f>
        <v>#REF!</v>
      </c>
      <c r="P2629" s="125" t="e">
        <f>ROUND(((R2629/20)*(L2629/15)*(S2629/15)*(1+W2629/200))/(H2629/15)*100,0)</f>
        <v>#REF!</v>
      </c>
      <c r="Q2629" s="147" t="e">
        <f>T20D35746[[#This Row],[スコア⑤]]/T20D35746[[#This Row],[スコア③]]</f>
        <v>#REF!</v>
      </c>
      <c r="R2629" s="76" t="e">
        <f>#REF!+#REF!</f>
        <v>#REF!</v>
      </c>
      <c r="W2629" s="109" t="e">
        <f>(T20D35746[[#This Row],[現金及び預金（億）]]-T20D35746[[#This Row],[負債（億）]])/T20D35746[[#This Row],[総資産]]*100</f>
        <v>#DIV/0!</v>
      </c>
    </row>
    <row r="2630" spans="3:23" x14ac:dyDescent="0.25">
      <c r="C2630" s="71" t="str">
        <f>IFERROR(_xll.RssMarket($A2630,"市場部名称"),"")</f>
        <v/>
      </c>
      <c r="D2630" s="55"/>
      <c r="E2630" s="55" t="str">
        <f>IFERROR(_xll.RssMarket($A2630,"前日比"),"")</f>
        <v/>
      </c>
      <c r="F2630" s="75" t="str">
        <f>IFERROR(_xll.RssMarket($A2630,"時価総額"),"")</f>
        <v/>
      </c>
      <c r="G2630" s="75" t="e">
        <f>T20D35746[[#This Row],[時価総額]]/T20D35746[[#This Row],[現在値]]</f>
        <v>#VALUE!</v>
      </c>
      <c r="H2630" s="20"/>
      <c r="I2630" s="38"/>
      <c r="J2630" s="20"/>
      <c r="K2630" s="33"/>
      <c r="N2630" s="89"/>
      <c r="O2630" s="125" t="e">
        <f>ROUND(
 ((IF(OR(R2630="",R2630&lt;=0),20,R2630)/20)
  *(L2630/15))
 /(IFERROR(IF(H2630&gt;0,H2630,15),15)/15)
 *100,0)</f>
        <v>#REF!</v>
      </c>
      <c r="P2630" s="125" t="e">
        <f>ROUND(((R2630/20)*(L2630/15)*(S2630/15)*(1+W2630/200))/(H2630/15)*100,0)</f>
        <v>#REF!</v>
      </c>
      <c r="Q2630" s="147" t="e">
        <f>T20D35746[[#This Row],[スコア⑤]]/T20D35746[[#This Row],[スコア③]]</f>
        <v>#REF!</v>
      </c>
      <c r="R2630" s="76" t="e">
        <f>#REF!+#REF!</f>
        <v>#REF!</v>
      </c>
      <c r="W2630" s="109" t="e">
        <f>(T20D35746[[#This Row],[現金及び預金（億）]]-T20D35746[[#This Row],[負債（億）]])/T20D35746[[#This Row],[総資産]]*100</f>
        <v>#DIV/0!</v>
      </c>
    </row>
    <row r="2631" spans="3:23" x14ac:dyDescent="0.25">
      <c r="C2631" s="71" t="str">
        <f>IFERROR(_xll.RssMarket($A2631,"市場部名称"),"")</f>
        <v/>
      </c>
      <c r="D2631" s="55"/>
      <c r="E2631" s="55" t="str">
        <f>IFERROR(_xll.RssMarket($A2631,"前日比"),"")</f>
        <v/>
      </c>
      <c r="F2631" s="75" t="str">
        <f>IFERROR(_xll.RssMarket($A2631,"時価総額"),"")</f>
        <v/>
      </c>
      <c r="G2631" s="75" t="e">
        <f>T20D35746[[#This Row],[時価総額]]/T20D35746[[#This Row],[現在値]]</f>
        <v>#VALUE!</v>
      </c>
      <c r="H2631" s="20"/>
      <c r="I2631" s="38"/>
      <c r="J2631" s="20"/>
      <c r="K2631" s="33"/>
      <c r="N2631" s="89"/>
      <c r="O2631" s="125" t="e">
        <f>ROUND(
 ((IF(OR(R2631="",R2631&lt;=0),20,R2631)/20)
  *(L2631/15))
 /(IFERROR(IF(H2631&gt;0,H2631,15),15)/15)
 *100,0)</f>
        <v>#REF!</v>
      </c>
      <c r="P2631" s="125" t="e">
        <f>ROUND(((R2631/20)*(L2631/15)*(S2631/15)*(1+W2631/200))/(H2631/15)*100,0)</f>
        <v>#REF!</v>
      </c>
      <c r="Q2631" s="147" t="e">
        <f>T20D35746[[#This Row],[スコア⑤]]/T20D35746[[#This Row],[スコア③]]</f>
        <v>#REF!</v>
      </c>
      <c r="R2631" s="76" t="e">
        <f>#REF!+#REF!</f>
        <v>#REF!</v>
      </c>
      <c r="W2631" s="109" t="e">
        <f>(T20D35746[[#This Row],[現金及び預金（億）]]-T20D35746[[#This Row],[負債（億）]])/T20D35746[[#This Row],[総資産]]*100</f>
        <v>#DIV/0!</v>
      </c>
    </row>
    <row r="2632" spans="3:23" x14ac:dyDescent="0.25">
      <c r="C2632" s="71" t="str">
        <f>IFERROR(_xll.RssMarket($A2632,"市場部名称"),"")</f>
        <v/>
      </c>
      <c r="D2632" s="55"/>
      <c r="E2632" s="55" t="str">
        <f>IFERROR(_xll.RssMarket($A2632,"前日比"),"")</f>
        <v/>
      </c>
      <c r="F2632" s="75" t="str">
        <f>IFERROR(_xll.RssMarket($A2632,"時価総額"),"")</f>
        <v/>
      </c>
      <c r="G2632" s="75" t="e">
        <f>T20D35746[[#This Row],[時価総額]]/T20D35746[[#This Row],[現在値]]</f>
        <v>#VALUE!</v>
      </c>
      <c r="H2632" s="20"/>
      <c r="I2632" s="38"/>
      <c r="J2632" s="20"/>
      <c r="K2632" s="33"/>
      <c r="N2632" s="89"/>
      <c r="O2632" s="125" t="e">
        <f>ROUND(
 ((IF(OR(R2632="",R2632&lt;=0),20,R2632)/20)
  *(L2632/15))
 /(IFERROR(IF(H2632&gt;0,H2632,15),15)/15)
 *100,0)</f>
        <v>#REF!</v>
      </c>
      <c r="P2632" s="125" t="e">
        <f>ROUND(((R2632/20)*(L2632/15)*(S2632/15)*(1+W2632/200))/(H2632/15)*100,0)</f>
        <v>#REF!</v>
      </c>
      <c r="Q2632" s="147" t="e">
        <f>T20D35746[[#This Row],[スコア⑤]]/T20D35746[[#This Row],[スコア③]]</f>
        <v>#REF!</v>
      </c>
      <c r="R2632" s="76" t="e">
        <f>#REF!+#REF!</f>
        <v>#REF!</v>
      </c>
      <c r="W2632" s="109" t="e">
        <f>(T20D35746[[#This Row],[現金及び預金（億）]]-T20D35746[[#This Row],[負債（億）]])/T20D35746[[#This Row],[総資産]]*100</f>
        <v>#DIV/0!</v>
      </c>
    </row>
    <row r="2633" spans="3:23" x14ac:dyDescent="0.25">
      <c r="C2633" s="71" t="str">
        <f>IFERROR(_xll.RssMarket($A2633,"市場部名称"),"")</f>
        <v/>
      </c>
      <c r="D2633" s="55"/>
      <c r="E2633" s="55" t="str">
        <f>IFERROR(_xll.RssMarket($A2633,"前日比"),"")</f>
        <v/>
      </c>
      <c r="F2633" s="75" t="str">
        <f>IFERROR(_xll.RssMarket($A2633,"時価総額"),"")</f>
        <v/>
      </c>
      <c r="G2633" s="75" t="e">
        <f>T20D35746[[#This Row],[時価総額]]/T20D35746[[#This Row],[現在値]]</f>
        <v>#VALUE!</v>
      </c>
      <c r="H2633" s="20"/>
      <c r="I2633" s="38"/>
      <c r="J2633" s="20"/>
      <c r="K2633" s="33"/>
      <c r="N2633" s="89"/>
      <c r="O2633" s="125" t="e">
        <f>ROUND(
 ((IF(OR(R2633="",R2633&lt;=0),20,R2633)/20)
  *(L2633/15))
 /(IFERROR(IF(H2633&gt;0,H2633,15),15)/15)
 *100,0)</f>
        <v>#REF!</v>
      </c>
      <c r="P2633" s="125" t="e">
        <f>ROUND(((R2633/20)*(L2633/15)*(S2633/15)*(1+W2633/200))/(H2633/15)*100,0)</f>
        <v>#REF!</v>
      </c>
      <c r="Q2633" s="147" t="e">
        <f>T20D35746[[#This Row],[スコア⑤]]/T20D35746[[#This Row],[スコア③]]</f>
        <v>#REF!</v>
      </c>
      <c r="R2633" s="76" t="e">
        <f>#REF!+#REF!</f>
        <v>#REF!</v>
      </c>
      <c r="W2633" s="109" t="e">
        <f>(T20D35746[[#This Row],[現金及び預金（億）]]-T20D35746[[#This Row],[負債（億）]])/T20D35746[[#This Row],[総資産]]*100</f>
        <v>#DIV/0!</v>
      </c>
    </row>
    <row r="2634" spans="3:23" x14ac:dyDescent="0.25">
      <c r="C2634" s="71" t="str">
        <f>IFERROR(_xll.RssMarket($A2634,"市場部名称"),"")</f>
        <v/>
      </c>
      <c r="D2634" s="55"/>
      <c r="E2634" s="55" t="str">
        <f>IFERROR(_xll.RssMarket($A2634,"前日比"),"")</f>
        <v/>
      </c>
      <c r="F2634" s="75" t="str">
        <f>IFERROR(_xll.RssMarket($A2634,"時価総額"),"")</f>
        <v/>
      </c>
      <c r="G2634" s="75" t="e">
        <f>T20D35746[[#This Row],[時価総額]]/T20D35746[[#This Row],[現在値]]</f>
        <v>#VALUE!</v>
      </c>
      <c r="H2634" s="20"/>
      <c r="I2634" s="38"/>
      <c r="J2634" s="20"/>
      <c r="K2634" s="33"/>
      <c r="N2634" s="89"/>
      <c r="O2634" s="125" t="e">
        <f>ROUND(
 ((IF(OR(R2634="",R2634&lt;=0),20,R2634)/20)
  *(L2634/15))
 /(IFERROR(IF(H2634&gt;0,H2634,15),15)/15)
 *100,0)</f>
        <v>#REF!</v>
      </c>
      <c r="P2634" s="125" t="e">
        <f>ROUND(((R2634/20)*(L2634/15)*(S2634/15)*(1+W2634/200))/(H2634/15)*100,0)</f>
        <v>#REF!</v>
      </c>
      <c r="Q2634" s="147" t="e">
        <f>T20D35746[[#This Row],[スコア⑤]]/T20D35746[[#This Row],[スコア③]]</f>
        <v>#REF!</v>
      </c>
      <c r="R2634" s="76" t="e">
        <f>#REF!+#REF!</f>
        <v>#REF!</v>
      </c>
      <c r="W2634" s="109" t="e">
        <f>(T20D35746[[#This Row],[現金及び預金（億）]]-T20D35746[[#This Row],[負債（億）]])/T20D35746[[#This Row],[総資産]]*100</f>
        <v>#DIV/0!</v>
      </c>
    </row>
    <row r="2635" spans="3:23" x14ac:dyDescent="0.25">
      <c r="C2635" s="71" t="str">
        <f>IFERROR(_xll.RssMarket($A2635,"市場部名称"),"")</f>
        <v/>
      </c>
      <c r="D2635" s="55"/>
      <c r="E2635" s="55" t="str">
        <f>IFERROR(_xll.RssMarket($A2635,"前日比"),"")</f>
        <v/>
      </c>
      <c r="F2635" s="75" t="str">
        <f>IFERROR(_xll.RssMarket($A2635,"時価総額"),"")</f>
        <v/>
      </c>
      <c r="G2635" s="75" t="e">
        <f>T20D35746[[#This Row],[時価総額]]/T20D35746[[#This Row],[現在値]]</f>
        <v>#VALUE!</v>
      </c>
      <c r="H2635" s="20"/>
      <c r="I2635" s="38"/>
      <c r="J2635" s="20"/>
      <c r="K2635" s="33"/>
      <c r="N2635" s="89"/>
      <c r="O2635" s="125" t="e">
        <f>ROUND(
 ((IF(OR(R2635="",R2635&lt;=0),20,R2635)/20)
  *(L2635/15))
 /(IFERROR(IF(H2635&gt;0,H2635,15),15)/15)
 *100,0)</f>
        <v>#REF!</v>
      </c>
      <c r="P2635" s="125" t="e">
        <f>ROUND(((R2635/20)*(L2635/15)*(S2635/15)*(1+W2635/200))/(H2635/15)*100,0)</f>
        <v>#REF!</v>
      </c>
      <c r="Q2635" s="147" t="e">
        <f>T20D35746[[#This Row],[スコア⑤]]/T20D35746[[#This Row],[スコア③]]</f>
        <v>#REF!</v>
      </c>
      <c r="R2635" s="76" t="e">
        <f>#REF!+#REF!</f>
        <v>#REF!</v>
      </c>
      <c r="W2635" s="109" t="e">
        <f>(T20D35746[[#This Row],[現金及び預金（億）]]-T20D35746[[#This Row],[負債（億）]])/T20D35746[[#This Row],[総資産]]*100</f>
        <v>#DIV/0!</v>
      </c>
    </row>
    <row r="2636" spans="3:23" x14ac:dyDescent="0.25">
      <c r="C2636" s="71" t="str">
        <f>IFERROR(_xll.RssMarket($A2636,"市場部名称"),"")</f>
        <v/>
      </c>
      <c r="D2636" s="55"/>
      <c r="E2636" s="55" t="str">
        <f>IFERROR(_xll.RssMarket($A2636,"前日比"),"")</f>
        <v/>
      </c>
      <c r="F2636" s="75" t="str">
        <f>IFERROR(_xll.RssMarket($A2636,"時価総額"),"")</f>
        <v/>
      </c>
      <c r="G2636" s="75" t="e">
        <f>T20D35746[[#This Row],[時価総額]]/T20D35746[[#This Row],[現在値]]</f>
        <v>#VALUE!</v>
      </c>
      <c r="H2636" s="20"/>
      <c r="I2636" s="38"/>
      <c r="J2636" s="20"/>
      <c r="K2636" s="33"/>
      <c r="N2636" s="89"/>
      <c r="O2636" s="125" t="e">
        <f>ROUND(
 ((IF(OR(R2636="",R2636&lt;=0),20,R2636)/20)
  *(L2636/15))
 /(IFERROR(IF(H2636&gt;0,H2636,15),15)/15)
 *100,0)</f>
        <v>#REF!</v>
      </c>
      <c r="P2636" s="125" t="e">
        <f>ROUND(((R2636/20)*(L2636/15)*(S2636/15)*(1+W2636/200))/(H2636/15)*100,0)</f>
        <v>#REF!</v>
      </c>
      <c r="Q2636" s="147" t="e">
        <f>T20D35746[[#This Row],[スコア⑤]]/T20D35746[[#This Row],[スコア③]]</f>
        <v>#REF!</v>
      </c>
      <c r="R2636" s="76" t="e">
        <f>#REF!+#REF!</f>
        <v>#REF!</v>
      </c>
      <c r="W2636" s="109" t="e">
        <f>(T20D35746[[#This Row],[現金及び預金（億）]]-T20D35746[[#This Row],[負債（億）]])/T20D35746[[#This Row],[総資産]]*100</f>
        <v>#DIV/0!</v>
      </c>
    </row>
    <row r="2637" spans="3:23" x14ac:dyDescent="0.25">
      <c r="C2637" s="71" t="str">
        <f>IFERROR(_xll.RssMarket($A2637,"市場部名称"),"")</f>
        <v/>
      </c>
      <c r="D2637" s="55"/>
      <c r="E2637" s="55" t="str">
        <f>IFERROR(_xll.RssMarket($A2637,"前日比"),"")</f>
        <v/>
      </c>
      <c r="F2637" s="75" t="str">
        <f>IFERROR(_xll.RssMarket($A2637,"時価総額"),"")</f>
        <v/>
      </c>
      <c r="G2637" s="75" t="e">
        <f>T20D35746[[#This Row],[時価総額]]/T20D35746[[#This Row],[現在値]]</f>
        <v>#VALUE!</v>
      </c>
      <c r="H2637" s="20"/>
      <c r="I2637" s="38"/>
      <c r="J2637" s="20"/>
      <c r="K2637" s="33"/>
      <c r="N2637" s="89"/>
      <c r="O2637" s="125" t="e">
        <f>ROUND(
 ((IF(OR(R2637="",R2637&lt;=0),20,R2637)/20)
  *(L2637/15))
 /(IFERROR(IF(H2637&gt;0,H2637,15),15)/15)
 *100,0)</f>
        <v>#REF!</v>
      </c>
      <c r="P2637" s="125" t="e">
        <f>ROUND(((R2637/20)*(L2637/15)*(S2637/15)*(1+W2637/200))/(H2637/15)*100,0)</f>
        <v>#REF!</v>
      </c>
      <c r="Q2637" s="147" t="e">
        <f>T20D35746[[#This Row],[スコア⑤]]/T20D35746[[#This Row],[スコア③]]</f>
        <v>#REF!</v>
      </c>
      <c r="R2637" s="76" t="e">
        <f>#REF!+#REF!</f>
        <v>#REF!</v>
      </c>
      <c r="W2637" s="109" t="e">
        <f>(T20D35746[[#This Row],[現金及び預金（億）]]-T20D35746[[#This Row],[負債（億）]])/T20D35746[[#This Row],[総資産]]*100</f>
        <v>#DIV/0!</v>
      </c>
    </row>
    <row r="2638" spans="3:23" x14ac:dyDescent="0.25">
      <c r="C2638" s="71" t="str">
        <f>IFERROR(_xll.RssMarket($A2638,"市場部名称"),"")</f>
        <v/>
      </c>
      <c r="D2638" s="55"/>
      <c r="E2638" s="55" t="str">
        <f>IFERROR(_xll.RssMarket($A2638,"前日比"),"")</f>
        <v/>
      </c>
      <c r="F2638" s="75" t="str">
        <f>IFERROR(_xll.RssMarket($A2638,"時価総額"),"")</f>
        <v/>
      </c>
      <c r="G2638" s="75" t="e">
        <f>T20D35746[[#This Row],[時価総額]]/T20D35746[[#This Row],[現在値]]</f>
        <v>#VALUE!</v>
      </c>
      <c r="H2638" s="20"/>
      <c r="I2638" s="38"/>
      <c r="J2638" s="20"/>
      <c r="K2638" s="33"/>
      <c r="N2638" s="89"/>
      <c r="O2638" s="125" t="e">
        <f>ROUND(
 ((IF(OR(R2638="",R2638&lt;=0),20,R2638)/20)
  *(L2638/15))
 /(IFERROR(IF(H2638&gt;0,H2638,15),15)/15)
 *100,0)</f>
        <v>#REF!</v>
      </c>
      <c r="P2638" s="125" t="e">
        <f>ROUND(((R2638/20)*(L2638/15)*(S2638/15)*(1+W2638/200))/(H2638/15)*100,0)</f>
        <v>#REF!</v>
      </c>
      <c r="Q2638" s="147" t="e">
        <f>T20D35746[[#This Row],[スコア⑤]]/T20D35746[[#This Row],[スコア③]]</f>
        <v>#REF!</v>
      </c>
      <c r="R2638" s="76" t="e">
        <f>#REF!+#REF!</f>
        <v>#REF!</v>
      </c>
      <c r="W2638" s="109" t="e">
        <f>(T20D35746[[#This Row],[現金及び預金（億）]]-T20D35746[[#This Row],[負債（億）]])/T20D35746[[#This Row],[総資産]]*100</f>
        <v>#DIV/0!</v>
      </c>
    </row>
    <row r="2639" spans="3:23" x14ac:dyDescent="0.25">
      <c r="C2639" s="71" t="str">
        <f>IFERROR(_xll.RssMarket($A2639,"市場部名称"),"")</f>
        <v/>
      </c>
      <c r="D2639" s="55"/>
      <c r="E2639" s="55" t="str">
        <f>IFERROR(_xll.RssMarket($A2639,"前日比"),"")</f>
        <v/>
      </c>
      <c r="F2639" s="75" t="str">
        <f>IFERROR(_xll.RssMarket($A2639,"時価総額"),"")</f>
        <v/>
      </c>
      <c r="G2639" s="75" t="e">
        <f>T20D35746[[#This Row],[時価総額]]/T20D35746[[#This Row],[現在値]]</f>
        <v>#VALUE!</v>
      </c>
      <c r="H2639" s="20"/>
      <c r="I2639" s="38"/>
      <c r="J2639" s="20"/>
      <c r="K2639" s="33"/>
      <c r="N2639" s="89"/>
      <c r="O2639" s="125" t="e">
        <f>ROUND(
 ((IF(OR(R2639="",R2639&lt;=0),20,R2639)/20)
  *(L2639/15))
 /(IFERROR(IF(H2639&gt;0,H2639,15),15)/15)
 *100,0)</f>
        <v>#REF!</v>
      </c>
      <c r="P2639" s="125" t="e">
        <f>ROUND(((R2639/20)*(L2639/15)*(S2639/15)*(1+W2639/200))/(H2639/15)*100,0)</f>
        <v>#REF!</v>
      </c>
      <c r="Q2639" s="147" t="e">
        <f>T20D35746[[#This Row],[スコア⑤]]/T20D35746[[#This Row],[スコア③]]</f>
        <v>#REF!</v>
      </c>
      <c r="R2639" s="76" t="e">
        <f>#REF!+#REF!</f>
        <v>#REF!</v>
      </c>
      <c r="W2639" s="109" t="e">
        <f>(T20D35746[[#This Row],[現金及び預金（億）]]-T20D35746[[#This Row],[負債（億）]])/T20D35746[[#This Row],[総資産]]*100</f>
        <v>#DIV/0!</v>
      </c>
    </row>
    <row r="2640" spans="3:23" x14ac:dyDescent="0.25">
      <c r="C2640" s="71" t="str">
        <f>IFERROR(_xll.RssMarket($A2640,"市場部名称"),"")</f>
        <v/>
      </c>
      <c r="D2640" s="55"/>
      <c r="E2640" s="55" t="str">
        <f>IFERROR(_xll.RssMarket($A2640,"前日比"),"")</f>
        <v/>
      </c>
      <c r="F2640" s="75" t="str">
        <f>IFERROR(_xll.RssMarket($A2640,"時価総額"),"")</f>
        <v/>
      </c>
      <c r="G2640" s="75" t="e">
        <f>T20D35746[[#This Row],[時価総額]]/T20D35746[[#This Row],[現在値]]</f>
        <v>#VALUE!</v>
      </c>
      <c r="H2640" s="20"/>
      <c r="I2640" s="38"/>
      <c r="J2640" s="20"/>
      <c r="K2640" s="33"/>
      <c r="N2640" s="89"/>
      <c r="O2640" s="125" t="e">
        <f>ROUND(
 ((IF(OR(R2640="",R2640&lt;=0),20,R2640)/20)
  *(L2640/15))
 /(IFERROR(IF(H2640&gt;0,H2640,15),15)/15)
 *100,0)</f>
        <v>#REF!</v>
      </c>
      <c r="P2640" s="125" t="e">
        <f>ROUND(((R2640/20)*(L2640/15)*(S2640/15)*(1+W2640/200))/(H2640/15)*100,0)</f>
        <v>#REF!</v>
      </c>
      <c r="Q2640" s="147" t="e">
        <f>T20D35746[[#This Row],[スコア⑤]]/T20D35746[[#This Row],[スコア③]]</f>
        <v>#REF!</v>
      </c>
      <c r="R2640" s="76" t="e">
        <f>#REF!+#REF!</f>
        <v>#REF!</v>
      </c>
      <c r="W2640" s="109" t="e">
        <f>(T20D35746[[#This Row],[現金及び預金（億）]]-T20D35746[[#This Row],[負債（億）]])/T20D35746[[#This Row],[総資産]]*100</f>
        <v>#DIV/0!</v>
      </c>
    </row>
    <row r="2641" spans="3:23" x14ac:dyDescent="0.25">
      <c r="C2641" s="71" t="str">
        <f>IFERROR(_xll.RssMarket($A2641,"市場部名称"),"")</f>
        <v/>
      </c>
      <c r="D2641" s="55"/>
      <c r="E2641" s="55" t="str">
        <f>IFERROR(_xll.RssMarket($A2641,"前日比"),"")</f>
        <v/>
      </c>
      <c r="F2641" s="75" t="str">
        <f>IFERROR(_xll.RssMarket($A2641,"時価総額"),"")</f>
        <v/>
      </c>
      <c r="G2641" s="75" t="e">
        <f>T20D35746[[#This Row],[時価総額]]/T20D35746[[#This Row],[現在値]]</f>
        <v>#VALUE!</v>
      </c>
      <c r="H2641" s="20"/>
      <c r="I2641" s="38"/>
      <c r="J2641" s="20"/>
      <c r="K2641" s="33"/>
      <c r="N2641" s="89"/>
      <c r="O2641" s="125" t="e">
        <f>ROUND(
 ((IF(OR(R2641="",R2641&lt;=0),20,R2641)/20)
  *(L2641/15))
 /(IFERROR(IF(H2641&gt;0,H2641,15),15)/15)
 *100,0)</f>
        <v>#REF!</v>
      </c>
      <c r="P2641" s="125" t="e">
        <f>ROUND(((R2641/20)*(L2641/15)*(S2641/15)*(1+W2641/200))/(H2641/15)*100,0)</f>
        <v>#REF!</v>
      </c>
      <c r="Q2641" s="147" t="e">
        <f>T20D35746[[#This Row],[スコア⑤]]/T20D35746[[#This Row],[スコア③]]</f>
        <v>#REF!</v>
      </c>
      <c r="R2641" s="76" t="e">
        <f>#REF!+#REF!</f>
        <v>#REF!</v>
      </c>
      <c r="W2641" s="109" t="e">
        <f>(T20D35746[[#This Row],[現金及び預金（億）]]-T20D35746[[#This Row],[負債（億）]])/T20D35746[[#This Row],[総資産]]*100</f>
        <v>#DIV/0!</v>
      </c>
    </row>
    <row r="2642" spans="3:23" x14ac:dyDescent="0.25">
      <c r="C2642" s="71" t="str">
        <f>IFERROR(_xll.RssMarket($A2642,"市場部名称"),"")</f>
        <v/>
      </c>
      <c r="D2642" s="55"/>
      <c r="E2642" s="55" t="str">
        <f>IFERROR(_xll.RssMarket($A2642,"前日比"),"")</f>
        <v/>
      </c>
      <c r="F2642" s="75" t="str">
        <f>IFERROR(_xll.RssMarket($A2642,"時価総額"),"")</f>
        <v/>
      </c>
      <c r="G2642" s="75" t="e">
        <f>T20D35746[[#This Row],[時価総額]]/T20D35746[[#This Row],[現在値]]</f>
        <v>#VALUE!</v>
      </c>
      <c r="H2642" s="20"/>
      <c r="I2642" s="38"/>
      <c r="J2642" s="20"/>
      <c r="K2642" s="33"/>
      <c r="N2642" s="89"/>
      <c r="O2642" s="125" t="e">
        <f>ROUND(
 ((IF(OR(R2642="",R2642&lt;=0),20,R2642)/20)
  *(L2642/15))
 /(IFERROR(IF(H2642&gt;0,H2642,15),15)/15)
 *100,0)</f>
        <v>#REF!</v>
      </c>
      <c r="P2642" s="125" t="e">
        <f>ROUND(((R2642/20)*(L2642/15)*(S2642/15)*(1+W2642/200))/(H2642/15)*100,0)</f>
        <v>#REF!</v>
      </c>
      <c r="Q2642" s="147" t="e">
        <f>T20D35746[[#This Row],[スコア⑤]]/T20D35746[[#This Row],[スコア③]]</f>
        <v>#REF!</v>
      </c>
      <c r="R2642" s="76" t="e">
        <f>#REF!+#REF!</f>
        <v>#REF!</v>
      </c>
      <c r="W2642" s="109" t="e">
        <f>(T20D35746[[#This Row],[現金及び預金（億）]]-T20D35746[[#This Row],[負債（億）]])/T20D35746[[#This Row],[総資産]]*100</f>
        <v>#DIV/0!</v>
      </c>
    </row>
    <row r="2643" spans="3:23" x14ac:dyDescent="0.25">
      <c r="C2643" s="71" t="str">
        <f>IFERROR(_xll.RssMarket($A2643,"市場部名称"),"")</f>
        <v/>
      </c>
      <c r="D2643" s="55"/>
      <c r="E2643" s="55" t="str">
        <f>IFERROR(_xll.RssMarket($A2643,"前日比"),"")</f>
        <v/>
      </c>
      <c r="F2643" s="75" t="str">
        <f>IFERROR(_xll.RssMarket($A2643,"時価総額"),"")</f>
        <v/>
      </c>
      <c r="G2643" s="75" t="e">
        <f>T20D35746[[#This Row],[時価総額]]/T20D35746[[#This Row],[現在値]]</f>
        <v>#VALUE!</v>
      </c>
      <c r="H2643" s="20"/>
      <c r="I2643" s="38"/>
      <c r="J2643" s="20"/>
      <c r="K2643" s="33"/>
      <c r="N2643" s="89"/>
      <c r="O2643" s="125" t="e">
        <f>ROUND(
 ((IF(OR(R2643="",R2643&lt;=0),20,R2643)/20)
  *(L2643/15))
 /(IFERROR(IF(H2643&gt;0,H2643,15),15)/15)
 *100,0)</f>
        <v>#REF!</v>
      </c>
      <c r="P2643" s="125" t="e">
        <f>ROUND(((R2643/20)*(L2643/15)*(S2643/15)*(1+W2643/200))/(H2643/15)*100,0)</f>
        <v>#REF!</v>
      </c>
      <c r="Q2643" s="147" t="e">
        <f>T20D35746[[#This Row],[スコア⑤]]/T20D35746[[#This Row],[スコア③]]</f>
        <v>#REF!</v>
      </c>
      <c r="R2643" s="76" t="e">
        <f>#REF!+#REF!</f>
        <v>#REF!</v>
      </c>
      <c r="W2643" s="109" t="e">
        <f>(T20D35746[[#This Row],[現金及び預金（億）]]-T20D35746[[#This Row],[負債（億）]])/T20D35746[[#This Row],[総資産]]*100</f>
        <v>#DIV/0!</v>
      </c>
    </row>
    <row r="2644" spans="3:23" x14ac:dyDescent="0.25">
      <c r="C2644" s="71" t="str">
        <f>IFERROR(_xll.RssMarket($A2644,"市場部名称"),"")</f>
        <v/>
      </c>
      <c r="D2644" s="55"/>
      <c r="E2644" s="55" t="str">
        <f>IFERROR(_xll.RssMarket($A2644,"前日比"),"")</f>
        <v/>
      </c>
      <c r="F2644" s="75" t="str">
        <f>IFERROR(_xll.RssMarket($A2644,"時価総額"),"")</f>
        <v/>
      </c>
      <c r="G2644" s="75" t="e">
        <f>T20D35746[[#This Row],[時価総額]]/T20D35746[[#This Row],[現在値]]</f>
        <v>#VALUE!</v>
      </c>
      <c r="H2644" s="20"/>
      <c r="I2644" s="38"/>
      <c r="J2644" s="20"/>
      <c r="K2644" s="33"/>
      <c r="N2644" s="89"/>
      <c r="O2644" s="125" t="e">
        <f>ROUND(
 ((IF(OR(R2644="",R2644&lt;=0),20,R2644)/20)
  *(L2644/15))
 /(IFERROR(IF(H2644&gt;0,H2644,15),15)/15)
 *100,0)</f>
        <v>#REF!</v>
      </c>
      <c r="P2644" s="125" t="e">
        <f>ROUND(((R2644/20)*(L2644/15)*(S2644/15)*(1+W2644/200))/(H2644/15)*100,0)</f>
        <v>#REF!</v>
      </c>
      <c r="Q2644" s="147" t="e">
        <f>T20D35746[[#This Row],[スコア⑤]]/T20D35746[[#This Row],[スコア③]]</f>
        <v>#REF!</v>
      </c>
      <c r="R2644" s="76" t="e">
        <f>#REF!+#REF!</f>
        <v>#REF!</v>
      </c>
      <c r="W2644" s="109" t="e">
        <f>(T20D35746[[#This Row],[現金及び預金（億）]]-T20D35746[[#This Row],[負債（億）]])/T20D35746[[#This Row],[総資産]]*100</f>
        <v>#DIV/0!</v>
      </c>
    </row>
    <row r="2645" spans="3:23" x14ac:dyDescent="0.25">
      <c r="C2645" s="71" t="str">
        <f>IFERROR(_xll.RssMarket($A2645,"市場部名称"),"")</f>
        <v/>
      </c>
      <c r="D2645" s="55"/>
      <c r="E2645" s="55" t="str">
        <f>IFERROR(_xll.RssMarket($A2645,"前日比"),"")</f>
        <v/>
      </c>
      <c r="F2645" s="75" t="str">
        <f>IFERROR(_xll.RssMarket($A2645,"時価総額"),"")</f>
        <v/>
      </c>
      <c r="G2645" s="75" t="e">
        <f>T20D35746[[#This Row],[時価総額]]/T20D35746[[#This Row],[現在値]]</f>
        <v>#VALUE!</v>
      </c>
      <c r="H2645" s="20"/>
      <c r="I2645" s="38"/>
      <c r="J2645" s="20"/>
      <c r="K2645" s="33"/>
      <c r="N2645" s="89"/>
      <c r="O2645" s="125" t="e">
        <f>ROUND(
 ((IF(OR(R2645="",R2645&lt;=0),20,R2645)/20)
  *(L2645/15))
 /(IFERROR(IF(H2645&gt;0,H2645,15),15)/15)
 *100,0)</f>
        <v>#REF!</v>
      </c>
      <c r="P2645" s="125" t="e">
        <f>ROUND(((R2645/20)*(L2645/15)*(S2645/15)*(1+W2645/200))/(H2645/15)*100,0)</f>
        <v>#REF!</v>
      </c>
      <c r="Q2645" s="147" t="e">
        <f>T20D35746[[#This Row],[スコア⑤]]/T20D35746[[#This Row],[スコア③]]</f>
        <v>#REF!</v>
      </c>
      <c r="R2645" s="76" t="e">
        <f>#REF!+#REF!</f>
        <v>#REF!</v>
      </c>
      <c r="W2645" s="109" t="e">
        <f>(T20D35746[[#This Row],[現金及び預金（億）]]-T20D35746[[#This Row],[負債（億）]])/T20D35746[[#This Row],[総資産]]*100</f>
        <v>#DIV/0!</v>
      </c>
    </row>
    <row r="2646" spans="3:23" x14ac:dyDescent="0.25">
      <c r="C2646" s="71" t="str">
        <f>IFERROR(_xll.RssMarket($A2646,"市場部名称"),"")</f>
        <v/>
      </c>
      <c r="D2646" s="55"/>
      <c r="E2646" s="55" t="str">
        <f>IFERROR(_xll.RssMarket($A2646,"前日比"),"")</f>
        <v/>
      </c>
      <c r="F2646" s="75" t="str">
        <f>IFERROR(_xll.RssMarket($A2646,"時価総額"),"")</f>
        <v/>
      </c>
      <c r="G2646" s="75" t="e">
        <f>T20D35746[[#This Row],[時価総額]]/T20D35746[[#This Row],[現在値]]</f>
        <v>#VALUE!</v>
      </c>
      <c r="H2646" s="20"/>
      <c r="I2646" s="38"/>
      <c r="J2646" s="20"/>
      <c r="K2646" s="33"/>
      <c r="N2646" s="89"/>
      <c r="O2646" s="125" t="e">
        <f>ROUND(
 ((IF(OR(R2646="",R2646&lt;=0),20,R2646)/20)
  *(L2646/15))
 /(IFERROR(IF(H2646&gt;0,H2646,15),15)/15)
 *100,0)</f>
        <v>#REF!</v>
      </c>
      <c r="P2646" s="125" t="e">
        <f>ROUND(((R2646/20)*(L2646/15)*(S2646/15)*(1+W2646/200))/(H2646/15)*100,0)</f>
        <v>#REF!</v>
      </c>
      <c r="Q2646" s="147" t="e">
        <f>T20D35746[[#This Row],[スコア⑤]]/T20D35746[[#This Row],[スコア③]]</f>
        <v>#REF!</v>
      </c>
      <c r="R2646" s="76" t="e">
        <f>#REF!+#REF!</f>
        <v>#REF!</v>
      </c>
      <c r="W2646" s="109" t="e">
        <f>(T20D35746[[#This Row],[現金及び預金（億）]]-T20D35746[[#This Row],[負債（億）]])/T20D35746[[#This Row],[総資産]]*100</f>
        <v>#DIV/0!</v>
      </c>
    </row>
    <row r="2647" spans="3:23" x14ac:dyDescent="0.25">
      <c r="C2647" s="71" t="str">
        <f>IFERROR(_xll.RssMarket($A2647,"市場部名称"),"")</f>
        <v/>
      </c>
      <c r="D2647" s="55"/>
      <c r="E2647" s="55" t="str">
        <f>IFERROR(_xll.RssMarket($A2647,"前日比"),"")</f>
        <v/>
      </c>
      <c r="F2647" s="75" t="str">
        <f>IFERROR(_xll.RssMarket($A2647,"時価総額"),"")</f>
        <v/>
      </c>
      <c r="G2647" s="75" t="e">
        <f>T20D35746[[#This Row],[時価総額]]/T20D35746[[#This Row],[現在値]]</f>
        <v>#VALUE!</v>
      </c>
      <c r="H2647" s="20"/>
      <c r="I2647" s="38"/>
      <c r="J2647" s="20"/>
      <c r="K2647" s="33"/>
      <c r="N2647" s="89"/>
      <c r="O2647" s="125" t="e">
        <f>ROUND(
 ((IF(OR(R2647="",R2647&lt;=0),20,R2647)/20)
  *(L2647/15))
 /(IFERROR(IF(H2647&gt;0,H2647,15),15)/15)
 *100,0)</f>
        <v>#REF!</v>
      </c>
      <c r="P2647" s="125" t="e">
        <f>ROUND(((R2647/20)*(L2647/15)*(S2647/15)*(1+W2647/200))/(H2647/15)*100,0)</f>
        <v>#REF!</v>
      </c>
      <c r="Q2647" s="147" t="e">
        <f>T20D35746[[#This Row],[スコア⑤]]/T20D35746[[#This Row],[スコア③]]</f>
        <v>#REF!</v>
      </c>
      <c r="R2647" s="76" t="e">
        <f>#REF!+#REF!</f>
        <v>#REF!</v>
      </c>
      <c r="W2647" s="109" t="e">
        <f>(T20D35746[[#This Row],[現金及び預金（億）]]-T20D35746[[#This Row],[負債（億）]])/T20D35746[[#This Row],[総資産]]*100</f>
        <v>#DIV/0!</v>
      </c>
    </row>
    <row r="2648" spans="3:23" x14ac:dyDescent="0.25">
      <c r="C2648" s="71" t="str">
        <f>IFERROR(_xll.RssMarket($A2648,"市場部名称"),"")</f>
        <v/>
      </c>
      <c r="D2648" s="55"/>
      <c r="E2648" s="55" t="str">
        <f>IFERROR(_xll.RssMarket($A2648,"前日比"),"")</f>
        <v/>
      </c>
      <c r="F2648" s="75" t="str">
        <f>IFERROR(_xll.RssMarket($A2648,"時価総額"),"")</f>
        <v/>
      </c>
      <c r="G2648" s="75" t="e">
        <f>T20D35746[[#This Row],[時価総額]]/T20D35746[[#This Row],[現在値]]</f>
        <v>#VALUE!</v>
      </c>
      <c r="H2648" s="20"/>
      <c r="I2648" s="38"/>
      <c r="J2648" s="20"/>
      <c r="K2648" s="33"/>
      <c r="N2648" s="89"/>
      <c r="O2648" s="125" t="e">
        <f>ROUND(
 ((IF(OR(R2648="",R2648&lt;=0),20,R2648)/20)
  *(L2648/15))
 /(IFERROR(IF(H2648&gt;0,H2648,15),15)/15)
 *100,0)</f>
        <v>#REF!</v>
      </c>
      <c r="P2648" s="125" t="e">
        <f>ROUND(((R2648/20)*(L2648/15)*(S2648/15)*(1+W2648/200))/(H2648/15)*100,0)</f>
        <v>#REF!</v>
      </c>
      <c r="Q2648" s="147" t="e">
        <f>T20D35746[[#This Row],[スコア⑤]]/T20D35746[[#This Row],[スコア③]]</f>
        <v>#REF!</v>
      </c>
      <c r="R2648" s="76" t="e">
        <f>#REF!+#REF!</f>
        <v>#REF!</v>
      </c>
      <c r="W2648" s="109" t="e">
        <f>(T20D35746[[#This Row],[現金及び預金（億）]]-T20D35746[[#This Row],[負債（億）]])/T20D35746[[#This Row],[総資産]]*100</f>
        <v>#DIV/0!</v>
      </c>
    </row>
    <row r="2649" spans="3:23" x14ac:dyDescent="0.25">
      <c r="C2649" s="71" t="str">
        <f>IFERROR(_xll.RssMarket($A2649,"市場部名称"),"")</f>
        <v/>
      </c>
      <c r="D2649" s="55"/>
      <c r="E2649" s="55" t="str">
        <f>IFERROR(_xll.RssMarket($A2649,"前日比"),"")</f>
        <v/>
      </c>
      <c r="F2649" s="75" t="str">
        <f>IFERROR(_xll.RssMarket($A2649,"時価総額"),"")</f>
        <v/>
      </c>
      <c r="G2649" s="75" t="e">
        <f>T20D35746[[#This Row],[時価総額]]/T20D35746[[#This Row],[現在値]]</f>
        <v>#VALUE!</v>
      </c>
      <c r="H2649" s="20"/>
      <c r="I2649" s="38"/>
      <c r="J2649" s="20"/>
      <c r="K2649" s="33"/>
      <c r="N2649" s="89"/>
      <c r="O2649" s="125" t="e">
        <f>ROUND(
 ((IF(OR(R2649="",R2649&lt;=0),20,R2649)/20)
  *(L2649/15))
 /(IFERROR(IF(H2649&gt;0,H2649,15),15)/15)
 *100,0)</f>
        <v>#REF!</v>
      </c>
      <c r="P2649" s="125" t="e">
        <f>ROUND(((R2649/20)*(L2649/15)*(S2649/15)*(1+W2649/200))/(H2649/15)*100,0)</f>
        <v>#REF!</v>
      </c>
      <c r="Q2649" s="147" t="e">
        <f>T20D35746[[#This Row],[スコア⑤]]/T20D35746[[#This Row],[スコア③]]</f>
        <v>#REF!</v>
      </c>
      <c r="R2649" s="76" t="e">
        <f>#REF!+#REF!</f>
        <v>#REF!</v>
      </c>
      <c r="W2649" s="109" t="e">
        <f>(T20D35746[[#This Row],[現金及び預金（億）]]-T20D35746[[#This Row],[負債（億）]])/T20D35746[[#This Row],[総資産]]*100</f>
        <v>#DIV/0!</v>
      </c>
    </row>
    <row r="2650" spans="3:23" x14ac:dyDescent="0.25">
      <c r="C2650" s="71" t="str">
        <f>IFERROR(_xll.RssMarket($A2650,"市場部名称"),"")</f>
        <v/>
      </c>
      <c r="D2650" s="55"/>
      <c r="E2650" s="55" t="str">
        <f>IFERROR(_xll.RssMarket($A2650,"前日比"),"")</f>
        <v/>
      </c>
      <c r="F2650" s="75" t="str">
        <f>IFERROR(_xll.RssMarket($A2650,"時価総額"),"")</f>
        <v/>
      </c>
      <c r="G2650" s="75" t="e">
        <f>T20D35746[[#This Row],[時価総額]]/T20D35746[[#This Row],[現在値]]</f>
        <v>#VALUE!</v>
      </c>
      <c r="H2650" s="20"/>
      <c r="I2650" s="38"/>
      <c r="J2650" s="20"/>
      <c r="K2650" s="33"/>
      <c r="N2650" s="89"/>
      <c r="O2650" s="125" t="e">
        <f>ROUND(
 ((IF(OR(R2650="",R2650&lt;=0),20,R2650)/20)
  *(L2650/15))
 /(IFERROR(IF(H2650&gt;0,H2650,15),15)/15)
 *100,0)</f>
        <v>#REF!</v>
      </c>
      <c r="P2650" s="125" t="e">
        <f>ROUND(((R2650/20)*(L2650/15)*(S2650/15)*(1+W2650/200))/(H2650/15)*100,0)</f>
        <v>#REF!</v>
      </c>
      <c r="Q2650" s="147" t="e">
        <f>T20D35746[[#This Row],[スコア⑤]]/T20D35746[[#This Row],[スコア③]]</f>
        <v>#REF!</v>
      </c>
      <c r="R2650" s="76" t="e">
        <f>#REF!+#REF!</f>
        <v>#REF!</v>
      </c>
      <c r="W2650" s="109" t="e">
        <f>(T20D35746[[#This Row],[現金及び預金（億）]]-T20D35746[[#This Row],[負債（億）]])/T20D35746[[#This Row],[総資産]]*100</f>
        <v>#DIV/0!</v>
      </c>
    </row>
    <row r="2651" spans="3:23" x14ac:dyDescent="0.25">
      <c r="C2651" s="71" t="str">
        <f>IFERROR(_xll.RssMarket($A2651,"市場部名称"),"")</f>
        <v/>
      </c>
      <c r="D2651" s="55"/>
      <c r="E2651" s="55" t="str">
        <f>IFERROR(_xll.RssMarket($A2651,"前日比"),"")</f>
        <v/>
      </c>
      <c r="F2651" s="75" t="str">
        <f>IFERROR(_xll.RssMarket($A2651,"時価総額"),"")</f>
        <v/>
      </c>
      <c r="G2651" s="75" t="e">
        <f>T20D35746[[#This Row],[時価総額]]/T20D35746[[#This Row],[現在値]]</f>
        <v>#VALUE!</v>
      </c>
      <c r="H2651" s="20"/>
      <c r="I2651" s="38"/>
      <c r="J2651" s="20"/>
      <c r="K2651" s="33"/>
      <c r="N2651" s="89"/>
      <c r="O2651" s="125" t="e">
        <f>ROUND(
 ((IF(OR(R2651="",R2651&lt;=0),20,R2651)/20)
  *(L2651/15))
 /(IFERROR(IF(H2651&gt;0,H2651,15),15)/15)
 *100,0)</f>
        <v>#REF!</v>
      </c>
      <c r="P2651" s="125" t="e">
        <f>ROUND(((R2651/20)*(L2651/15)*(S2651/15)*(1+W2651/200))/(H2651/15)*100,0)</f>
        <v>#REF!</v>
      </c>
      <c r="Q2651" s="147" t="e">
        <f>T20D35746[[#This Row],[スコア⑤]]/T20D35746[[#This Row],[スコア③]]</f>
        <v>#REF!</v>
      </c>
      <c r="R2651" s="76" t="e">
        <f>#REF!+#REF!</f>
        <v>#REF!</v>
      </c>
      <c r="W2651" s="109" t="e">
        <f>(T20D35746[[#This Row],[現金及び預金（億）]]-T20D35746[[#This Row],[負債（億）]])/T20D35746[[#This Row],[総資産]]*100</f>
        <v>#DIV/0!</v>
      </c>
    </row>
    <row r="2652" spans="3:23" x14ac:dyDescent="0.25">
      <c r="C2652" s="71" t="str">
        <f>IFERROR(_xll.RssMarket($A2652,"市場部名称"),"")</f>
        <v/>
      </c>
      <c r="D2652" s="55"/>
      <c r="E2652" s="55" t="str">
        <f>IFERROR(_xll.RssMarket($A2652,"前日比"),"")</f>
        <v/>
      </c>
      <c r="F2652" s="75" t="str">
        <f>IFERROR(_xll.RssMarket($A2652,"時価総額"),"")</f>
        <v/>
      </c>
      <c r="G2652" s="75" t="e">
        <f>T20D35746[[#This Row],[時価総額]]/T20D35746[[#This Row],[現在値]]</f>
        <v>#VALUE!</v>
      </c>
      <c r="H2652" s="20"/>
      <c r="I2652" s="38"/>
      <c r="J2652" s="20"/>
      <c r="K2652" s="33"/>
      <c r="N2652" s="89"/>
      <c r="O2652" s="125" t="e">
        <f>ROUND(
 ((IF(OR(R2652="",R2652&lt;=0),20,R2652)/20)
  *(L2652/15))
 /(IFERROR(IF(H2652&gt;0,H2652,15),15)/15)
 *100,0)</f>
        <v>#REF!</v>
      </c>
      <c r="P2652" s="125" t="e">
        <f>ROUND(((R2652/20)*(L2652/15)*(S2652/15)*(1+W2652/200))/(H2652/15)*100,0)</f>
        <v>#REF!</v>
      </c>
      <c r="Q2652" s="147" t="e">
        <f>T20D35746[[#This Row],[スコア⑤]]/T20D35746[[#This Row],[スコア③]]</f>
        <v>#REF!</v>
      </c>
      <c r="R2652" s="76" t="e">
        <f>#REF!+#REF!</f>
        <v>#REF!</v>
      </c>
      <c r="W2652" s="109" t="e">
        <f>(T20D35746[[#This Row],[現金及び預金（億）]]-T20D35746[[#This Row],[負債（億）]])/T20D35746[[#This Row],[総資産]]*100</f>
        <v>#DIV/0!</v>
      </c>
    </row>
    <row r="2653" spans="3:23" x14ac:dyDescent="0.25">
      <c r="C2653" s="71" t="str">
        <f>IFERROR(_xll.RssMarket($A2653,"市場部名称"),"")</f>
        <v/>
      </c>
      <c r="D2653" s="55"/>
      <c r="E2653" s="55" t="str">
        <f>IFERROR(_xll.RssMarket($A2653,"前日比"),"")</f>
        <v/>
      </c>
      <c r="F2653" s="75" t="str">
        <f>IFERROR(_xll.RssMarket($A2653,"時価総額"),"")</f>
        <v/>
      </c>
      <c r="G2653" s="75" t="e">
        <f>T20D35746[[#This Row],[時価総額]]/T20D35746[[#This Row],[現在値]]</f>
        <v>#VALUE!</v>
      </c>
      <c r="H2653" s="20"/>
      <c r="I2653" s="38"/>
      <c r="J2653" s="20"/>
      <c r="K2653" s="33"/>
      <c r="N2653" s="89"/>
      <c r="O2653" s="125" t="e">
        <f>ROUND(
 ((IF(OR(R2653="",R2653&lt;=0),20,R2653)/20)
  *(L2653/15))
 /(IFERROR(IF(H2653&gt;0,H2653,15),15)/15)
 *100,0)</f>
        <v>#REF!</v>
      </c>
      <c r="P2653" s="125" t="e">
        <f>ROUND(((R2653/20)*(L2653/15)*(S2653/15)*(1+W2653/200))/(H2653/15)*100,0)</f>
        <v>#REF!</v>
      </c>
      <c r="Q2653" s="147" t="e">
        <f>T20D35746[[#This Row],[スコア⑤]]/T20D35746[[#This Row],[スコア③]]</f>
        <v>#REF!</v>
      </c>
      <c r="R2653" s="76" t="e">
        <f>#REF!+#REF!</f>
        <v>#REF!</v>
      </c>
      <c r="W2653" s="109" t="e">
        <f>(T20D35746[[#This Row],[現金及び預金（億）]]-T20D35746[[#This Row],[負債（億）]])/T20D35746[[#This Row],[総資産]]*100</f>
        <v>#DIV/0!</v>
      </c>
    </row>
    <row r="2654" spans="3:23" x14ac:dyDescent="0.25">
      <c r="C2654" s="71" t="str">
        <f>IFERROR(_xll.RssMarket($A2654,"市場部名称"),"")</f>
        <v/>
      </c>
      <c r="D2654" s="55"/>
      <c r="E2654" s="55" t="str">
        <f>IFERROR(_xll.RssMarket($A2654,"前日比"),"")</f>
        <v/>
      </c>
      <c r="F2654" s="75" t="str">
        <f>IFERROR(_xll.RssMarket($A2654,"時価総額"),"")</f>
        <v/>
      </c>
      <c r="G2654" s="75" t="e">
        <f>T20D35746[[#This Row],[時価総額]]/T20D35746[[#This Row],[現在値]]</f>
        <v>#VALUE!</v>
      </c>
      <c r="H2654" s="20"/>
      <c r="I2654" s="38"/>
      <c r="J2654" s="20"/>
      <c r="K2654" s="33"/>
      <c r="N2654" s="89"/>
      <c r="O2654" s="125" t="e">
        <f>ROUND(
 ((IF(OR(R2654="",R2654&lt;=0),20,R2654)/20)
  *(L2654/15))
 /(IFERROR(IF(H2654&gt;0,H2654,15),15)/15)
 *100,0)</f>
        <v>#REF!</v>
      </c>
      <c r="P2654" s="125" t="e">
        <f>ROUND(((R2654/20)*(L2654/15)*(S2654/15)*(1+W2654/200))/(H2654/15)*100,0)</f>
        <v>#REF!</v>
      </c>
      <c r="Q2654" s="147" t="e">
        <f>T20D35746[[#This Row],[スコア⑤]]/T20D35746[[#This Row],[スコア③]]</f>
        <v>#REF!</v>
      </c>
      <c r="R2654" s="76" t="e">
        <f>#REF!+#REF!</f>
        <v>#REF!</v>
      </c>
      <c r="W2654" s="109" t="e">
        <f>(T20D35746[[#This Row],[現金及び預金（億）]]-T20D35746[[#This Row],[負債（億）]])/T20D35746[[#This Row],[総資産]]*100</f>
        <v>#DIV/0!</v>
      </c>
    </row>
    <row r="2655" spans="3:23" x14ac:dyDescent="0.25">
      <c r="C2655" s="71" t="str">
        <f>IFERROR(_xll.RssMarket($A2655,"市場部名称"),"")</f>
        <v/>
      </c>
      <c r="D2655" s="55"/>
      <c r="E2655" s="55" t="str">
        <f>IFERROR(_xll.RssMarket($A2655,"前日比"),"")</f>
        <v/>
      </c>
      <c r="F2655" s="75" t="str">
        <f>IFERROR(_xll.RssMarket($A2655,"時価総額"),"")</f>
        <v/>
      </c>
      <c r="G2655" s="75" t="e">
        <f>T20D35746[[#This Row],[時価総額]]/T20D35746[[#This Row],[現在値]]</f>
        <v>#VALUE!</v>
      </c>
      <c r="H2655" s="20"/>
      <c r="I2655" s="38"/>
      <c r="J2655" s="20"/>
      <c r="K2655" s="33"/>
      <c r="N2655" s="89"/>
      <c r="O2655" s="125" t="e">
        <f>ROUND(
 ((IF(OR(R2655="",R2655&lt;=0),20,R2655)/20)
  *(L2655/15))
 /(IFERROR(IF(H2655&gt;0,H2655,15),15)/15)
 *100,0)</f>
        <v>#REF!</v>
      </c>
      <c r="P2655" s="125" t="e">
        <f>ROUND(((R2655/20)*(L2655/15)*(S2655/15)*(1+W2655/200))/(H2655/15)*100,0)</f>
        <v>#REF!</v>
      </c>
      <c r="Q2655" s="147" t="e">
        <f>T20D35746[[#This Row],[スコア⑤]]/T20D35746[[#This Row],[スコア③]]</f>
        <v>#REF!</v>
      </c>
      <c r="R2655" s="76" t="e">
        <f>#REF!+#REF!</f>
        <v>#REF!</v>
      </c>
      <c r="W2655" s="109" t="e">
        <f>(T20D35746[[#This Row],[現金及び預金（億）]]-T20D35746[[#This Row],[負債（億）]])/T20D35746[[#This Row],[総資産]]*100</f>
        <v>#DIV/0!</v>
      </c>
    </row>
    <row r="2656" spans="3:23" x14ac:dyDescent="0.25">
      <c r="C2656" s="71" t="str">
        <f>IFERROR(_xll.RssMarket($A2656,"市場部名称"),"")</f>
        <v/>
      </c>
      <c r="D2656" s="55"/>
      <c r="E2656" s="55" t="str">
        <f>IFERROR(_xll.RssMarket($A2656,"前日比"),"")</f>
        <v/>
      </c>
      <c r="F2656" s="75" t="str">
        <f>IFERROR(_xll.RssMarket($A2656,"時価総額"),"")</f>
        <v/>
      </c>
      <c r="G2656" s="75" t="e">
        <f>T20D35746[[#This Row],[時価総額]]/T20D35746[[#This Row],[現在値]]</f>
        <v>#VALUE!</v>
      </c>
      <c r="H2656" s="20"/>
      <c r="I2656" s="38"/>
      <c r="J2656" s="20"/>
      <c r="K2656" s="33"/>
      <c r="N2656" s="89"/>
      <c r="O2656" s="125" t="e">
        <f>ROUND(
 ((IF(OR(R2656="",R2656&lt;=0),20,R2656)/20)
  *(L2656/15))
 /(IFERROR(IF(H2656&gt;0,H2656,15),15)/15)
 *100,0)</f>
        <v>#REF!</v>
      </c>
      <c r="P2656" s="125" t="e">
        <f>ROUND(((R2656/20)*(L2656/15)*(S2656/15)*(1+W2656/200))/(H2656/15)*100,0)</f>
        <v>#REF!</v>
      </c>
      <c r="Q2656" s="147" t="e">
        <f>T20D35746[[#This Row],[スコア⑤]]/T20D35746[[#This Row],[スコア③]]</f>
        <v>#REF!</v>
      </c>
      <c r="R2656" s="76" t="e">
        <f>#REF!+#REF!</f>
        <v>#REF!</v>
      </c>
      <c r="W2656" s="109" t="e">
        <f>(T20D35746[[#This Row],[現金及び預金（億）]]-T20D35746[[#This Row],[負債（億）]])/T20D35746[[#This Row],[総資産]]*100</f>
        <v>#DIV/0!</v>
      </c>
    </row>
    <row r="2657" spans="3:23" x14ac:dyDescent="0.25">
      <c r="C2657" s="71" t="str">
        <f>IFERROR(_xll.RssMarket($A2657,"市場部名称"),"")</f>
        <v/>
      </c>
      <c r="D2657" s="55"/>
      <c r="E2657" s="55" t="str">
        <f>IFERROR(_xll.RssMarket($A2657,"前日比"),"")</f>
        <v/>
      </c>
      <c r="F2657" s="75" t="str">
        <f>IFERROR(_xll.RssMarket($A2657,"時価総額"),"")</f>
        <v/>
      </c>
      <c r="G2657" s="75" t="e">
        <f>T20D35746[[#This Row],[時価総額]]/T20D35746[[#This Row],[現在値]]</f>
        <v>#VALUE!</v>
      </c>
      <c r="H2657" s="20"/>
      <c r="I2657" s="38"/>
      <c r="J2657" s="20"/>
      <c r="K2657" s="33"/>
      <c r="N2657" s="89"/>
      <c r="O2657" s="125" t="e">
        <f>ROUND(
 ((IF(OR(R2657="",R2657&lt;=0),20,R2657)/20)
  *(L2657/15))
 /(IFERROR(IF(H2657&gt;0,H2657,15),15)/15)
 *100,0)</f>
        <v>#REF!</v>
      </c>
      <c r="P2657" s="125" t="e">
        <f>ROUND(((R2657/20)*(L2657/15)*(S2657/15)*(1+W2657/200))/(H2657/15)*100,0)</f>
        <v>#REF!</v>
      </c>
      <c r="Q2657" s="147" t="e">
        <f>T20D35746[[#This Row],[スコア⑤]]/T20D35746[[#This Row],[スコア③]]</f>
        <v>#REF!</v>
      </c>
      <c r="R2657" s="76" t="e">
        <f>#REF!+#REF!</f>
        <v>#REF!</v>
      </c>
      <c r="W2657" s="109" t="e">
        <f>(T20D35746[[#This Row],[現金及び預金（億）]]-T20D35746[[#This Row],[負債（億）]])/T20D35746[[#This Row],[総資産]]*100</f>
        <v>#DIV/0!</v>
      </c>
    </row>
    <row r="2658" spans="3:23" x14ac:dyDescent="0.25">
      <c r="C2658" s="71" t="str">
        <f>IFERROR(_xll.RssMarket($A2658,"市場部名称"),"")</f>
        <v/>
      </c>
      <c r="D2658" s="55"/>
      <c r="E2658" s="55" t="str">
        <f>IFERROR(_xll.RssMarket($A2658,"前日比"),"")</f>
        <v/>
      </c>
      <c r="F2658" s="75" t="str">
        <f>IFERROR(_xll.RssMarket($A2658,"時価総額"),"")</f>
        <v/>
      </c>
      <c r="G2658" s="75" t="e">
        <f>T20D35746[[#This Row],[時価総額]]/T20D35746[[#This Row],[現在値]]</f>
        <v>#VALUE!</v>
      </c>
      <c r="H2658" s="20"/>
      <c r="I2658" s="38"/>
      <c r="J2658" s="20"/>
      <c r="K2658" s="33"/>
      <c r="N2658" s="89"/>
      <c r="O2658" s="125" t="e">
        <f>ROUND(
 ((IF(OR(R2658="",R2658&lt;=0),20,R2658)/20)
  *(L2658/15))
 /(IFERROR(IF(H2658&gt;0,H2658,15),15)/15)
 *100,0)</f>
        <v>#REF!</v>
      </c>
      <c r="P2658" s="125" t="e">
        <f>ROUND(((R2658/20)*(L2658/15)*(S2658/15)*(1+W2658/200))/(H2658/15)*100,0)</f>
        <v>#REF!</v>
      </c>
      <c r="Q2658" s="147" t="e">
        <f>T20D35746[[#This Row],[スコア⑤]]/T20D35746[[#This Row],[スコア③]]</f>
        <v>#REF!</v>
      </c>
      <c r="R2658" s="76" t="e">
        <f>#REF!+#REF!</f>
        <v>#REF!</v>
      </c>
      <c r="W2658" s="109" t="e">
        <f>(T20D35746[[#This Row],[現金及び預金（億）]]-T20D35746[[#This Row],[負債（億）]])/T20D35746[[#This Row],[総資産]]*100</f>
        <v>#DIV/0!</v>
      </c>
    </row>
    <row r="2659" spans="3:23" x14ac:dyDescent="0.25">
      <c r="C2659" s="71" t="str">
        <f>IFERROR(_xll.RssMarket($A2659,"市場部名称"),"")</f>
        <v/>
      </c>
      <c r="D2659" s="55"/>
      <c r="E2659" s="55" t="str">
        <f>IFERROR(_xll.RssMarket($A2659,"前日比"),"")</f>
        <v/>
      </c>
      <c r="F2659" s="75" t="str">
        <f>IFERROR(_xll.RssMarket($A2659,"時価総額"),"")</f>
        <v/>
      </c>
      <c r="G2659" s="75" t="e">
        <f>T20D35746[[#This Row],[時価総額]]/T20D35746[[#This Row],[現在値]]</f>
        <v>#VALUE!</v>
      </c>
      <c r="H2659" s="20"/>
      <c r="I2659" s="38"/>
      <c r="J2659" s="20"/>
      <c r="K2659" s="33"/>
      <c r="N2659" s="89"/>
      <c r="O2659" s="125" t="e">
        <f>ROUND(
 ((IF(OR(R2659="",R2659&lt;=0),20,R2659)/20)
  *(L2659/15))
 /(IFERROR(IF(H2659&gt;0,H2659,15),15)/15)
 *100,0)</f>
        <v>#REF!</v>
      </c>
      <c r="P2659" s="125" t="e">
        <f>ROUND(((R2659/20)*(L2659/15)*(S2659/15)*(1+W2659/200))/(H2659/15)*100,0)</f>
        <v>#REF!</v>
      </c>
      <c r="Q2659" s="147" t="e">
        <f>T20D35746[[#This Row],[スコア⑤]]/T20D35746[[#This Row],[スコア③]]</f>
        <v>#REF!</v>
      </c>
      <c r="R2659" s="76" t="e">
        <f>#REF!+#REF!</f>
        <v>#REF!</v>
      </c>
      <c r="W2659" s="109" t="e">
        <f>(T20D35746[[#This Row],[現金及び預金（億）]]-T20D35746[[#This Row],[負債（億）]])/T20D35746[[#This Row],[総資産]]*100</f>
        <v>#DIV/0!</v>
      </c>
    </row>
    <row r="2660" spans="3:23" x14ac:dyDescent="0.25">
      <c r="C2660" s="71" t="str">
        <f>IFERROR(_xll.RssMarket($A2660,"市場部名称"),"")</f>
        <v/>
      </c>
      <c r="D2660" s="55"/>
      <c r="E2660" s="55" t="str">
        <f>IFERROR(_xll.RssMarket($A2660,"前日比"),"")</f>
        <v/>
      </c>
      <c r="F2660" s="75" t="str">
        <f>IFERROR(_xll.RssMarket($A2660,"時価総額"),"")</f>
        <v/>
      </c>
      <c r="G2660" s="75" t="e">
        <f>T20D35746[[#This Row],[時価総額]]/T20D35746[[#This Row],[現在値]]</f>
        <v>#VALUE!</v>
      </c>
      <c r="H2660" s="20"/>
      <c r="I2660" s="38"/>
      <c r="J2660" s="20"/>
      <c r="K2660" s="33"/>
      <c r="N2660" s="89"/>
      <c r="O2660" s="125" t="e">
        <f>ROUND(
 ((IF(OR(R2660="",R2660&lt;=0),20,R2660)/20)
  *(L2660/15))
 /(IFERROR(IF(H2660&gt;0,H2660,15),15)/15)
 *100,0)</f>
        <v>#REF!</v>
      </c>
      <c r="P2660" s="125" t="e">
        <f>ROUND(((R2660/20)*(L2660/15)*(S2660/15)*(1+W2660/200))/(H2660/15)*100,0)</f>
        <v>#REF!</v>
      </c>
      <c r="Q2660" s="147" t="e">
        <f>T20D35746[[#This Row],[スコア⑤]]/T20D35746[[#This Row],[スコア③]]</f>
        <v>#REF!</v>
      </c>
      <c r="R2660" s="76" t="e">
        <f>#REF!+#REF!</f>
        <v>#REF!</v>
      </c>
      <c r="W2660" s="109" t="e">
        <f>(T20D35746[[#This Row],[現金及び預金（億）]]-T20D35746[[#This Row],[負債（億）]])/T20D35746[[#This Row],[総資産]]*100</f>
        <v>#DIV/0!</v>
      </c>
    </row>
    <row r="2661" spans="3:23" x14ac:dyDescent="0.25">
      <c r="C2661" s="71" t="str">
        <f>IFERROR(_xll.RssMarket($A2661,"市場部名称"),"")</f>
        <v/>
      </c>
      <c r="D2661" s="55"/>
      <c r="E2661" s="55" t="str">
        <f>IFERROR(_xll.RssMarket($A2661,"前日比"),"")</f>
        <v/>
      </c>
      <c r="F2661" s="75" t="str">
        <f>IFERROR(_xll.RssMarket($A2661,"時価総額"),"")</f>
        <v/>
      </c>
      <c r="G2661" s="75" t="e">
        <f>T20D35746[[#This Row],[時価総額]]/T20D35746[[#This Row],[現在値]]</f>
        <v>#VALUE!</v>
      </c>
      <c r="H2661" s="20"/>
      <c r="I2661" s="38"/>
      <c r="J2661" s="20"/>
      <c r="K2661" s="33"/>
      <c r="N2661" s="89"/>
      <c r="O2661" s="125" t="e">
        <f>ROUND(
 ((IF(OR(R2661="",R2661&lt;=0),20,R2661)/20)
  *(L2661/15))
 /(IFERROR(IF(H2661&gt;0,H2661,15),15)/15)
 *100,0)</f>
        <v>#REF!</v>
      </c>
      <c r="P2661" s="125" t="e">
        <f>ROUND(((R2661/20)*(L2661/15)*(S2661/15)*(1+W2661/200))/(H2661/15)*100,0)</f>
        <v>#REF!</v>
      </c>
      <c r="Q2661" s="147" t="e">
        <f>T20D35746[[#This Row],[スコア⑤]]/T20D35746[[#This Row],[スコア③]]</f>
        <v>#REF!</v>
      </c>
      <c r="R2661" s="76" t="e">
        <f>#REF!+#REF!</f>
        <v>#REF!</v>
      </c>
      <c r="W2661" s="109" t="e">
        <f>(T20D35746[[#This Row],[現金及び預金（億）]]-T20D35746[[#This Row],[負債（億）]])/T20D35746[[#This Row],[総資産]]*100</f>
        <v>#DIV/0!</v>
      </c>
    </row>
    <row r="2662" spans="3:23" x14ac:dyDescent="0.25">
      <c r="C2662" s="71" t="str">
        <f>IFERROR(_xll.RssMarket($A2662,"市場部名称"),"")</f>
        <v/>
      </c>
      <c r="D2662" s="55"/>
      <c r="E2662" s="55" t="str">
        <f>IFERROR(_xll.RssMarket($A2662,"前日比"),"")</f>
        <v/>
      </c>
      <c r="F2662" s="75" t="str">
        <f>IFERROR(_xll.RssMarket($A2662,"時価総額"),"")</f>
        <v/>
      </c>
      <c r="G2662" s="75" t="e">
        <f>T20D35746[[#This Row],[時価総額]]/T20D35746[[#This Row],[現在値]]</f>
        <v>#VALUE!</v>
      </c>
      <c r="H2662" s="20"/>
      <c r="I2662" s="38"/>
      <c r="J2662" s="20"/>
      <c r="K2662" s="33"/>
      <c r="N2662" s="89"/>
      <c r="O2662" s="125" t="e">
        <f>ROUND(
 ((IF(OR(R2662="",R2662&lt;=0),20,R2662)/20)
  *(L2662/15))
 /(IFERROR(IF(H2662&gt;0,H2662,15),15)/15)
 *100,0)</f>
        <v>#REF!</v>
      </c>
      <c r="P2662" s="125" t="e">
        <f>ROUND(((R2662/20)*(L2662/15)*(S2662/15)*(1+W2662/200))/(H2662/15)*100,0)</f>
        <v>#REF!</v>
      </c>
      <c r="Q2662" s="147" t="e">
        <f>T20D35746[[#This Row],[スコア⑤]]/T20D35746[[#This Row],[スコア③]]</f>
        <v>#REF!</v>
      </c>
      <c r="R2662" s="76" t="e">
        <f>#REF!+#REF!</f>
        <v>#REF!</v>
      </c>
      <c r="W2662" s="109" t="e">
        <f>(T20D35746[[#This Row],[現金及び預金（億）]]-T20D35746[[#This Row],[負債（億）]])/T20D35746[[#This Row],[総資産]]*100</f>
        <v>#DIV/0!</v>
      </c>
    </row>
    <row r="2663" spans="3:23" x14ac:dyDescent="0.25">
      <c r="C2663" s="71" t="str">
        <f>IFERROR(_xll.RssMarket($A2663,"市場部名称"),"")</f>
        <v/>
      </c>
      <c r="D2663" s="55"/>
      <c r="E2663" s="55" t="str">
        <f>IFERROR(_xll.RssMarket($A2663,"前日比"),"")</f>
        <v/>
      </c>
      <c r="F2663" s="75" t="str">
        <f>IFERROR(_xll.RssMarket($A2663,"時価総額"),"")</f>
        <v/>
      </c>
      <c r="G2663" s="75" t="e">
        <f>T20D35746[[#This Row],[時価総額]]/T20D35746[[#This Row],[現在値]]</f>
        <v>#VALUE!</v>
      </c>
      <c r="H2663" s="20"/>
      <c r="I2663" s="38"/>
      <c r="J2663" s="20"/>
      <c r="K2663" s="33"/>
      <c r="N2663" s="89"/>
      <c r="O2663" s="125" t="e">
        <f>ROUND(
 ((IF(OR(R2663="",R2663&lt;=0),20,R2663)/20)
  *(L2663/15))
 /(IFERROR(IF(H2663&gt;0,H2663,15),15)/15)
 *100,0)</f>
        <v>#REF!</v>
      </c>
      <c r="P2663" s="125" t="e">
        <f>ROUND(((R2663/20)*(L2663/15)*(S2663/15)*(1+W2663/200))/(H2663/15)*100,0)</f>
        <v>#REF!</v>
      </c>
      <c r="Q2663" s="147" t="e">
        <f>T20D35746[[#This Row],[スコア⑤]]/T20D35746[[#This Row],[スコア③]]</f>
        <v>#REF!</v>
      </c>
      <c r="R2663" s="76" t="e">
        <f>#REF!+#REF!</f>
        <v>#REF!</v>
      </c>
      <c r="W2663" s="109" t="e">
        <f>(T20D35746[[#This Row],[現金及び預金（億）]]-T20D35746[[#This Row],[負債（億）]])/T20D35746[[#This Row],[総資産]]*100</f>
        <v>#DIV/0!</v>
      </c>
    </row>
    <row r="2664" spans="3:23" x14ac:dyDescent="0.25">
      <c r="C2664" s="71" t="str">
        <f>IFERROR(_xll.RssMarket($A2664,"市場部名称"),"")</f>
        <v/>
      </c>
      <c r="D2664" s="55"/>
      <c r="E2664" s="55" t="str">
        <f>IFERROR(_xll.RssMarket($A2664,"前日比"),"")</f>
        <v/>
      </c>
      <c r="F2664" s="75" t="str">
        <f>IFERROR(_xll.RssMarket($A2664,"時価総額"),"")</f>
        <v/>
      </c>
      <c r="G2664" s="75" t="e">
        <f>T20D35746[[#This Row],[時価総額]]/T20D35746[[#This Row],[現在値]]</f>
        <v>#VALUE!</v>
      </c>
      <c r="H2664" s="20"/>
      <c r="I2664" s="38"/>
      <c r="J2664" s="20"/>
      <c r="K2664" s="33"/>
      <c r="N2664" s="89"/>
      <c r="O2664" s="125" t="e">
        <f>ROUND(
 ((IF(OR(R2664="",R2664&lt;=0),20,R2664)/20)
  *(L2664/15))
 /(IFERROR(IF(H2664&gt;0,H2664,15),15)/15)
 *100,0)</f>
        <v>#REF!</v>
      </c>
      <c r="P2664" s="125" t="e">
        <f>ROUND(((R2664/20)*(L2664/15)*(S2664/15)*(1+W2664/200))/(H2664/15)*100,0)</f>
        <v>#REF!</v>
      </c>
      <c r="Q2664" s="147" t="e">
        <f>T20D35746[[#This Row],[スコア⑤]]/T20D35746[[#This Row],[スコア③]]</f>
        <v>#REF!</v>
      </c>
      <c r="R2664" s="76" t="e">
        <f>#REF!+#REF!</f>
        <v>#REF!</v>
      </c>
      <c r="W2664" s="109" t="e">
        <f>(T20D35746[[#This Row],[現金及び預金（億）]]-T20D35746[[#This Row],[負債（億）]])/T20D35746[[#This Row],[総資産]]*100</f>
        <v>#DIV/0!</v>
      </c>
    </row>
    <row r="2665" spans="3:23" x14ac:dyDescent="0.25">
      <c r="C2665" s="71" t="str">
        <f>IFERROR(_xll.RssMarket($A2665,"市場部名称"),"")</f>
        <v/>
      </c>
      <c r="D2665" s="55"/>
      <c r="E2665" s="55" t="str">
        <f>IFERROR(_xll.RssMarket($A2665,"前日比"),"")</f>
        <v/>
      </c>
      <c r="F2665" s="75" t="str">
        <f>IFERROR(_xll.RssMarket($A2665,"時価総額"),"")</f>
        <v/>
      </c>
      <c r="G2665" s="75" t="e">
        <f>T20D35746[[#This Row],[時価総額]]/T20D35746[[#This Row],[現在値]]</f>
        <v>#VALUE!</v>
      </c>
      <c r="H2665" s="20"/>
      <c r="I2665" s="38"/>
      <c r="J2665" s="20"/>
      <c r="K2665" s="33"/>
      <c r="N2665" s="89"/>
      <c r="O2665" s="125" t="e">
        <f>ROUND(
 ((IF(OR(R2665="",R2665&lt;=0),20,R2665)/20)
  *(L2665/15))
 /(IFERROR(IF(H2665&gt;0,H2665,15),15)/15)
 *100,0)</f>
        <v>#REF!</v>
      </c>
      <c r="P2665" s="125" t="e">
        <f>ROUND(((R2665/20)*(L2665/15)*(S2665/15)*(1+W2665/200))/(H2665/15)*100,0)</f>
        <v>#REF!</v>
      </c>
      <c r="Q2665" s="147" t="e">
        <f>T20D35746[[#This Row],[スコア⑤]]/T20D35746[[#This Row],[スコア③]]</f>
        <v>#REF!</v>
      </c>
      <c r="R2665" s="76" t="e">
        <f>#REF!+#REF!</f>
        <v>#REF!</v>
      </c>
      <c r="W2665" s="109" t="e">
        <f>(T20D35746[[#This Row],[現金及び預金（億）]]-T20D35746[[#This Row],[負債（億）]])/T20D35746[[#This Row],[総資産]]*100</f>
        <v>#DIV/0!</v>
      </c>
    </row>
    <row r="2666" spans="3:23" x14ac:dyDescent="0.25">
      <c r="C2666" s="71" t="str">
        <f>IFERROR(_xll.RssMarket($A2666,"市場部名称"),"")</f>
        <v/>
      </c>
      <c r="D2666" s="55"/>
      <c r="E2666" s="55" t="str">
        <f>IFERROR(_xll.RssMarket($A2666,"前日比"),"")</f>
        <v/>
      </c>
      <c r="F2666" s="75" t="str">
        <f>IFERROR(_xll.RssMarket($A2666,"時価総額"),"")</f>
        <v/>
      </c>
      <c r="G2666" s="75" t="e">
        <f>T20D35746[[#This Row],[時価総額]]/T20D35746[[#This Row],[現在値]]</f>
        <v>#VALUE!</v>
      </c>
      <c r="H2666" s="20"/>
      <c r="I2666" s="38"/>
      <c r="J2666" s="20"/>
      <c r="K2666" s="33"/>
      <c r="N2666" s="89"/>
      <c r="O2666" s="125" t="e">
        <f>ROUND(
 ((IF(OR(R2666="",R2666&lt;=0),20,R2666)/20)
  *(L2666/15))
 /(IFERROR(IF(H2666&gt;0,H2666,15),15)/15)
 *100,0)</f>
        <v>#REF!</v>
      </c>
      <c r="P2666" s="125" t="e">
        <f>ROUND(((R2666/20)*(L2666/15)*(S2666/15)*(1+W2666/200))/(H2666/15)*100,0)</f>
        <v>#REF!</v>
      </c>
      <c r="Q2666" s="147" t="e">
        <f>T20D35746[[#This Row],[スコア⑤]]/T20D35746[[#This Row],[スコア③]]</f>
        <v>#REF!</v>
      </c>
      <c r="R2666" s="76" t="e">
        <f>#REF!+#REF!</f>
        <v>#REF!</v>
      </c>
      <c r="W2666" s="109" t="e">
        <f>(T20D35746[[#This Row],[現金及び預金（億）]]-T20D35746[[#This Row],[負債（億）]])/T20D35746[[#This Row],[総資産]]*100</f>
        <v>#DIV/0!</v>
      </c>
    </row>
    <row r="2667" spans="3:23" x14ac:dyDescent="0.25">
      <c r="C2667" s="71" t="str">
        <f>IFERROR(_xll.RssMarket($A2667,"市場部名称"),"")</f>
        <v/>
      </c>
      <c r="D2667" s="55"/>
      <c r="E2667" s="55" t="str">
        <f>IFERROR(_xll.RssMarket($A2667,"前日比"),"")</f>
        <v/>
      </c>
      <c r="F2667" s="75" t="str">
        <f>IFERROR(_xll.RssMarket($A2667,"時価総額"),"")</f>
        <v/>
      </c>
      <c r="G2667" s="75" t="e">
        <f>T20D35746[[#This Row],[時価総額]]/T20D35746[[#This Row],[現在値]]</f>
        <v>#VALUE!</v>
      </c>
      <c r="H2667" s="20"/>
      <c r="I2667" s="38"/>
      <c r="J2667" s="20"/>
      <c r="K2667" s="33"/>
      <c r="N2667" s="89"/>
      <c r="O2667" s="125" t="e">
        <f>ROUND(
 ((IF(OR(R2667="",R2667&lt;=0),20,R2667)/20)
  *(L2667/15))
 /(IFERROR(IF(H2667&gt;0,H2667,15),15)/15)
 *100,0)</f>
        <v>#REF!</v>
      </c>
      <c r="P2667" s="125" t="e">
        <f>ROUND(((R2667/20)*(L2667/15)*(S2667/15)*(1+W2667/200))/(H2667/15)*100,0)</f>
        <v>#REF!</v>
      </c>
      <c r="Q2667" s="147" t="e">
        <f>T20D35746[[#This Row],[スコア⑤]]/T20D35746[[#This Row],[スコア③]]</f>
        <v>#REF!</v>
      </c>
      <c r="R2667" s="76" t="e">
        <f>#REF!+#REF!</f>
        <v>#REF!</v>
      </c>
      <c r="W2667" s="109" t="e">
        <f>(T20D35746[[#This Row],[現金及び預金（億）]]-T20D35746[[#This Row],[負債（億）]])/T20D35746[[#This Row],[総資産]]*100</f>
        <v>#DIV/0!</v>
      </c>
    </row>
    <row r="2668" spans="3:23" x14ac:dyDescent="0.25">
      <c r="C2668" s="71" t="str">
        <f>IFERROR(_xll.RssMarket($A2668,"市場部名称"),"")</f>
        <v/>
      </c>
      <c r="D2668" s="55"/>
      <c r="E2668" s="55" t="str">
        <f>IFERROR(_xll.RssMarket($A2668,"前日比"),"")</f>
        <v/>
      </c>
      <c r="F2668" s="75" t="str">
        <f>IFERROR(_xll.RssMarket($A2668,"時価総額"),"")</f>
        <v/>
      </c>
      <c r="G2668" s="75" t="e">
        <f>T20D35746[[#This Row],[時価総額]]/T20D35746[[#This Row],[現在値]]</f>
        <v>#VALUE!</v>
      </c>
      <c r="H2668" s="20"/>
      <c r="I2668" s="38"/>
      <c r="J2668" s="20"/>
      <c r="K2668" s="33"/>
      <c r="N2668" s="89"/>
      <c r="O2668" s="125" t="e">
        <f>ROUND(
 ((IF(OR(R2668="",R2668&lt;=0),20,R2668)/20)
  *(L2668/15))
 /(IFERROR(IF(H2668&gt;0,H2668,15),15)/15)
 *100,0)</f>
        <v>#REF!</v>
      </c>
      <c r="P2668" s="125" t="e">
        <f>ROUND(((R2668/20)*(L2668/15)*(S2668/15)*(1+W2668/200))/(H2668/15)*100,0)</f>
        <v>#REF!</v>
      </c>
      <c r="Q2668" s="147" t="e">
        <f>T20D35746[[#This Row],[スコア⑤]]/T20D35746[[#This Row],[スコア③]]</f>
        <v>#REF!</v>
      </c>
      <c r="R2668" s="76" t="e">
        <f>#REF!+#REF!</f>
        <v>#REF!</v>
      </c>
      <c r="W2668" s="109" t="e">
        <f>(T20D35746[[#This Row],[現金及び預金（億）]]-T20D35746[[#This Row],[負債（億）]])/T20D35746[[#This Row],[総資産]]*100</f>
        <v>#DIV/0!</v>
      </c>
    </row>
    <row r="2669" spans="3:23" x14ac:dyDescent="0.25">
      <c r="C2669" s="71" t="str">
        <f>IFERROR(_xll.RssMarket($A2669,"市場部名称"),"")</f>
        <v/>
      </c>
      <c r="D2669" s="55"/>
      <c r="E2669" s="55" t="str">
        <f>IFERROR(_xll.RssMarket($A2669,"前日比"),"")</f>
        <v/>
      </c>
      <c r="F2669" s="75" t="str">
        <f>IFERROR(_xll.RssMarket($A2669,"時価総額"),"")</f>
        <v/>
      </c>
      <c r="G2669" s="75" t="e">
        <f>T20D35746[[#This Row],[時価総額]]/T20D35746[[#This Row],[現在値]]</f>
        <v>#VALUE!</v>
      </c>
      <c r="H2669" s="20"/>
      <c r="I2669" s="38"/>
      <c r="J2669" s="20"/>
      <c r="K2669" s="33"/>
      <c r="N2669" s="89"/>
      <c r="O2669" s="125" t="e">
        <f>ROUND(
 ((IF(OR(R2669="",R2669&lt;=0),20,R2669)/20)
  *(L2669/15))
 /(IFERROR(IF(H2669&gt;0,H2669,15),15)/15)
 *100,0)</f>
        <v>#REF!</v>
      </c>
      <c r="P2669" s="125" t="e">
        <f>ROUND(((R2669/20)*(L2669/15)*(S2669/15)*(1+W2669/200))/(H2669/15)*100,0)</f>
        <v>#REF!</v>
      </c>
      <c r="Q2669" s="147" t="e">
        <f>T20D35746[[#This Row],[スコア⑤]]/T20D35746[[#This Row],[スコア③]]</f>
        <v>#REF!</v>
      </c>
      <c r="R2669" s="76" t="e">
        <f>#REF!+#REF!</f>
        <v>#REF!</v>
      </c>
      <c r="W2669" s="109" t="e">
        <f>(T20D35746[[#This Row],[現金及び預金（億）]]-T20D35746[[#This Row],[負債（億）]])/T20D35746[[#This Row],[総資産]]*100</f>
        <v>#DIV/0!</v>
      </c>
    </row>
    <row r="2670" spans="3:23" x14ac:dyDescent="0.25">
      <c r="C2670" s="71" t="str">
        <f>IFERROR(_xll.RssMarket($A2670,"市場部名称"),"")</f>
        <v/>
      </c>
      <c r="D2670" s="55"/>
      <c r="E2670" s="55" t="str">
        <f>IFERROR(_xll.RssMarket($A2670,"前日比"),"")</f>
        <v/>
      </c>
      <c r="F2670" s="75" t="str">
        <f>IFERROR(_xll.RssMarket($A2670,"時価総額"),"")</f>
        <v/>
      </c>
      <c r="G2670" s="75" t="e">
        <f>T20D35746[[#This Row],[時価総額]]/T20D35746[[#This Row],[現在値]]</f>
        <v>#VALUE!</v>
      </c>
      <c r="H2670" s="20"/>
      <c r="I2670" s="38"/>
      <c r="J2670" s="20"/>
      <c r="K2670" s="33"/>
      <c r="N2670" s="89"/>
      <c r="O2670" s="125" t="e">
        <f>ROUND(
 ((IF(OR(R2670="",R2670&lt;=0),20,R2670)/20)
  *(L2670/15))
 /(IFERROR(IF(H2670&gt;0,H2670,15),15)/15)
 *100,0)</f>
        <v>#REF!</v>
      </c>
      <c r="P2670" s="125" t="e">
        <f>ROUND(((R2670/20)*(L2670/15)*(S2670/15)*(1+W2670/200))/(H2670/15)*100,0)</f>
        <v>#REF!</v>
      </c>
      <c r="Q2670" s="147" t="e">
        <f>T20D35746[[#This Row],[スコア⑤]]/T20D35746[[#This Row],[スコア③]]</f>
        <v>#REF!</v>
      </c>
      <c r="R2670" s="76" t="e">
        <f>#REF!+#REF!</f>
        <v>#REF!</v>
      </c>
      <c r="W2670" s="109" t="e">
        <f>(T20D35746[[#This Row],[現金及び預金（億）]]-T20D35746[[#This Row],[負債（億）]])/T20D35746[[#This Row],[総資産]]*100</f>
        <v>#DIV/0!</v>
      </c>
    </row>
    <row r="2671" spans="3:23" x14ac:dyDescent="0.25">
      <c r="C2671" s="71" t="str">
        <f>IFERROR(_xll.RssMarket($A2671,"市場部名称"),"")</f>
        <v/>
      </c>
      <c r="D2671" s="55"/>
      <c r="E2671" s="55" t="str">
        <f>IFERROR(_xll.RssMarket($A2671,"前日比"),"")</f>
        <v/>
      </c>
      <c r="F2671" s="75" t="str">
        <f>IFERROR(_xll.RssMarket($A2671,"時価総額"),"")</f>
        <v/>
      </c>
      <c r="G2671" s="75" t="e">
        <f>T20D35746[[#This Row],[時価総額]]/T20D35746[[#This Row],[現在値]]</f>
        <v>#VALUE!</v>
      </c>
      <c r="H2671" s="20"/>
      <c r="I2671" s="38"/>
      <c r="J2671" s="20"/>
      <c r="K2671" s="33"/>
      <c r="N2671" s="89"/>
      <c r="O2671" s="125" t="e">
        <f>ROUND(
 ((IF(OR(R2671="",R2671&lt;=0),20,R2671)/20)
  *(L2671/15))
 /(IFERROR(IF(H2671&gt;0,H2671,15),15)/15)
 *100,0)</f>
        <v>#REF!</v>
      </c>
      <c r="P2671" s="125" t="e">
        <f>ROUND(((R2671/20)*(L2671/15)*(S2671/15)*(1+W2671/200))/(H2671/15)*100,0)</f>
        <v>#REF!</v>
      </c>
      <c r="Q2671" s="147" t="e">
        <f>T20D35746[[#This Row],[スコア⑤]]/T20D35746[[#This Row],[スコア③]]</f>
        <v>#REF!</v>
      </c>
      <c r="R2671" s="76" t="e">
        <f>#REF!+#REF!</f>
        <v>#REF!</v>
      </c>
      <c r="W2671" s="109" t="e">
        <f>(T20D35746[[#This Row],[現金及び預金（億）]]-T20D35746[[#This Row],[負債（億）]])/T20D35746[[#This Row],[総資産]]*100</f>
        <v>#DIV/0!</v>
      </c>
    </row>
    <row r="2672" spans="3:23" x14ac:dyDescent="0.25">
      <c r="C2672" s="71" t="str">
        <f>IFERROR(_xll.RssMarket($A2672,"市場部名称"),"")</f>
        <v/>
      </c>
      <c r="D2672" s="55"/>
      <c r="E2672" s="55" t="str">
        <f>IFERROR(_xll.RssMarket($A2672,"前日比"),"")</f>
        <v/>
      </c>
      <c r="F2672" s="75" t="str">
        <f>IFERROR(_xll.RssMarket($A2672,"時価総額"),"")</f>
        <v/>
      </c>
      <c r="G2672" s="75" t="e">
        <f>T20D35746[[#This Row],[時価総額]]/T20D35746[[#This Row],[現在値]]</f>
        <v>#VALUE!</v>
      </c>
      <c r="H2672" s="20"/>
      <c r="I2672" s="38"/>
      <c r="J2672" s="20"/>
      <c r="K2672" s="33"/>
      <c r="N2672" s="89"/>
      <c r="O2672" s="125" t="e">
        <f>ROUND(
 ((IF(OR(R2672="",R2672&lt;=0),20,R2672)/20)
  *(L2672/15))
 /(IFERROR(IF(H2672&gt;0,H2672,15),15)/15)
 *100,0)</f>
        <v>#REF!</v>
      </c>
      <c r="P2672" s="125" t="e">
        <f>ROUND(((R2672/20)*(L2672/15)*(S2672/15)*(1+W2672/200))/(H2672/15)*100,0)</f>
        <v>#REF!</v>
      </c>
      <c r="Q2672" s="147" t="e">
        <f>T20D35746[[#This Row],[スコア⑤]]/T20D35746[[#This Row],[スコア③]]</f>
        <v>#REF!</v>
      </c>
      <c r="R2672" s="76" t="e">
        <f>#REF!+#REF!</f>
        <v>#REF!</v>
      </c>
      <c r="W2672" s="109" t="e">
        <f>(T20D35746[[#This Row],[現金及び預金（億）]]-T20D35746[[#This Row],[負債（億）]])/T20D35746[[#This Row],[総資産]]*100</f>
        <v>#DIV/0!</v>
      </c>
    </row>
    <row r="2673" spans="3:23" x14ac:dyDescent="0.25">
      <c r="C2673" s="71" t="str">
        <f>IFERROR(_xll.RssMarket($A2673,"市場部名称"),"")</f>
        <v/>
      </c>
      <c r="D2673" s="55"/>
      <c r="E2673" s="55" t="str">
        <f>IFERROR(_xll.RssMarket($A2673,"前日比"),"")</f>
        <v/>
      </c>
      <c r="F2673" s="75" t="str">
        <f>IFERROR(_xll.RssMarket($A2673,"時価総額"),"")</f>
        <v/>
      </c>
      <c r="G2673" s="75" t="e">
        <f>T20D35746[[#This Row],[時価総額]]/T20D35746[[#This Row],[現在値]]</f>
        <v>#VALUE!</v>
      </c>
      <c r="H2673" s="20"/>
      <c r="I2673" s="38"/>
      <c r="J2673" s="20"/>
      <c r="K2673" s="33"/>
      <c r="N2673" s="89"/>
      <c r="O2673" s="125" t="e">
        <f>ROUND(
 ((IF(OR(R2673="",R2673&lt;=0),20,R2673)/20)
  *(L2673/15))
 /(IFERROR(IF(H2673&gt;0,H2673,15),15)/15)
 *100,0)</f>
        <v>#REF!</v>
      </c>
      <c r="P2673" s="125" t="e">
        <f>ROUND(((R2673/20)*(L2673/15)*(S2673/15)*(1+W2673/200))/(H2673/15)*100,0)</f>
        <v>#REF!</v>
      </c>
      <c r="Q2673" s="147" t="e">
        <f>T20D35746[[#This Row],[スコア⑤]]/T20D35746[[#This Row],[スコア③]]</f>
        <v>#REF!</v>
      </c>
      <c r="R2673" s="76" t="e">
        <f>#REF!+#REF!</f>
        <v>#REF!</v>
      </c>
      <c r="W2673" s="109" t="e">
        <f>(T20D35746[[#This Row],[現金及び預金（億）]]-T20D35746[[#This Row],[負債（億）]])/T20D35746[[#This Row],[総資産]]*100</f>
        <v>#DIV/0!</v>
      </c>
    </row>
    <row r="2674" spans="3:23" x14ac:dyDescent="0.25">
      <c r="C2674" s="71" t="str">
        <f>IFERROR(_xll.RssMarket($A2674,"市場部名称"),"")</f>
        <v/>
      </c>
      <c r="D2674" s="55"/>
      <c r="E2674" s="55" t="str">
        <f>IFERROR(_xll.RssMarket($A2674,"前日比"),"")</f>
        <v/>
      </c>
      <c r="F2674" s="75" t="str">
        <f>IFERROR(_xll.RssMarket($A2674,"時価総額"),"")</f>
        <v/>
      </c>
      <c r="G2674" s="75" t="e">
        <f>T20D35746[[#This Row],[時価総額]]/T20D35746[[#This Row],[現在値]]</f>
        <v>#VALUE!</v>
      </c>
      <c r="H2674" s="20"/>
      <c r="I2674" s="38"/>
      <c r="J2674" s="20"/>
      <c r="K2674" s="33"/>
      <c r="N2674" s="89"/>
      <c r="O2674" s="125" t="e">
        <f>ROUND(
 ((IF(OR(R2674="",R2674&lt;=0),20,R2674)/20)
  *(L2674/15))
 /(IFERROR(IF(H2674&gt;0,H2674,15),15)/15)
 *100,0)</f>
        <v>#REF!</v>
      </c>
      <c r="P2674" s="125" t="e">
        <f>ROUND(((R2674/20)*(L2674/15)*(S2674/15)*(1+W2674/200))/(H2674/15)*100,0)</f>
        <v>#REF!</v>
      </c>
      <c r="Q2674" s="147" t="e">
        <f>T20D35746[[#This Row],[スコア⑤]]/T20D35746[[#This Row],[スコア③]]</f>
        <v>#REF!</v>
      </c>
      <c r="R2674" s="76" t="e">
        <f>#REF!+#REF!</f>
        <v>#REF!</v>
      </c>
      <c r="W2674" s="109" t="e">
        <f>(T20D35746[[#This Row],[現金及び預金（億）]]-T20D35746[[#This Row],[負債（億）]])/T20D35746[[#This Row],[総資産]]*100</f>
        <v>#DIV/0!</v>
      </c>
    </row>
    <row r="2675" spans="3:23" x14ac:dyDescent="0.25">
      <c r="C2675" s="71" t="str">
        <f>IFERROR(_xll.RssMarket($A2675,"市場部名称"),"")</f>
        <v/>
      </c>
      <c r="D2675" s="55"/>
      <c r="E2675" s="55" t="str">
        <f>IFERROR(_xll.RssMarket($A2675,"前日比"),"")</f>
        <v/>
      </c>
      <c r="F2675" s="75" t="str">
        <f>IFERROR(_xll.RssMarket($A2675,"時価総額"),"")</f>
        <v/>
      </c>
      <c r="G2675" s="75" t="e">
        <f>T20D35746[[#This Row],[時価総額]]/T20D35746[[#This Row],[現在値]]</f>
        <v>#VALUE!</v>
      </c>
      <c r="H2675" s="20"/>
      <c r="I2675" s="38"/>
      <c r="J2675" s="20"/>
      <c r="K2675" s="33"/>
      <c r="N2675" s="89"/>
      <c r="O2675" s="125" t="e">
        <f>ROUND(
 ((IF(OR(R2675="",R2675&lt;=0),20,R2675)/20)
  *(L2675/15))
 /(IFERROR(IF(H2675&gt;0,H2675,15),15)/15)
 *100,0)</f>
        <v>#REF!</v>
      </c>
      <c r="P2675" s="125" t="e">
        <f>ROUND(((R2675/20)*(L2675/15)*(S2675/15)*(1+W2675/200))/(H2675/15)*100,0)</f>
        <v>#REF!</v>
      </c>
      <c r="Q2675" s="147" t="e">
        <f>T20D35746[[#This Row],[スコア⑤]]/T20D35746[[#This Row],[スコア③]]</f>
        <v>#REF!</v>
      </c>
      <c r="R2675" s="76" t="e">
        <f>#REF!+#REF!</f>
        <v>#REF!</v>
      </c>
      <c r="W2675" s="109" t="e">
        <f>(T20D35746[[#This Row],[現金及び預金（億）]]-T20D35746[[#This Row],[負債（億）]])/T20D35746[[#This Row],[総資産]]*100</f>
        <v>#DIV/0!</v>
      </c>
    </row>
    <row r="2676" spans="3:23" x14ac:dyDescent="0.25">
      <c r="C2676" s="71" t="str">
        <f>IFERROR(_xll.RssMarket($A2676,"市場部名称"),"")</f>
        <v/>
      </c>
      <c r="D2676" s="55"/>
      <c r="E2676" s="55" t="str">
        <f>IFERROR(_xll.RssMarket($A2676,"前日比"),"")</f>
        <v/>
      </c>
      <c r="F2676" s="75" t="str">
        <f>IFERROR(_xll.RssMarket($A2676,"時価総額"),"")</f>
        <v/>
      </c>
      <c r="G2676" s="75" t="e">
        <f>T20D35746[[#This Row],[時価総額]]/T20D35746[[#This Row],[現在値]]</f>
        <v>#VALUE!</v>
      </c>
      <c r="H2676" s="20"/>
      <c r="I2676" s="38"/>
      <c r="J2676" s="20"/>
      <c r="K2676" s="33"/>
      <c r="N2676" s="89"/>
      <c r="O2676" s="125" t="e">
        <f>ROUND(
 ((IF(OR(R2676="",R2676&lt;=0),20,R2676)/20)
  *(L2676/15))
 /(IFERROR(IF(H2676&gt;0,H2676,15),15)/15)
 *100,0)</f>
        <v>#REF!</v>
      </c>
      <c r="P2676" s="125" t="e">
        <f>ROUND(((R2676/20)*(L2676/15)*(S2676/15)*(1+W2676/200))/(H2676/15)*100,0)</f>
        <v>#REF!</v>
      </c>
      <c r="Q2676" s="147" t="e">
        <f>T20D35746[[#This Row],[スコア⑤]]/T20D35746[[#This Row],[スコア③]]</f>
        <v>#REF!</v>
      </c>
      <c r="R2676" s="76" t="e">
        <f>#REF!+#REF!</f>
        <v>#REF!</v>
      </c>
      <c r="W2676" s="109" t="e">
        <f>(T20D35746[[#This Row],[現金及び預金（億）]]-T20D35746[[#This Row],[負債（億）]])/T20D35746[[#This Row],[総資産]]*100</f>
        <v>#DIV/0!</v>
      </c>
    </row>
    <row r="2677" spans="3:23" x14ac:dyDescent="0.25">
      <c r="C2677" s="71" t="str">
        <f>IFERROR(_xll.RssMarket($A2677,"市場部名称"),"")</f>
        <v/>
      </c>
      <c r="D2677" s="55"/>
      <c r="E2677" s="55" t="str">
        <f>IFERROR(_xll.RssMarket($A2677,"前日比"),"")</f>
        <v/>
      </c>
      <c r="F2677" s="75" t="str">
        <f>IFERROR(_xll.RssMarket($A2677,"時価総額"),"")</f>
        <v/>
      </c>
      <c r="G2677" s="75" t="e">
        <f>T20D35746[[#This Row],[時価総額]]/T20D35746[[#This Row],[現在値]]</f>
        <v>#VALUE!</v>
      </c>
      <c r="H2677" s="20"/>
      <c r="I2677" s="38"/>
      <c r="J2677" s="20"/>
      <c r="K2677" s="33"/>
      <c r="N2677" s="89"/>
      <c r="O2677" s="125" t="e">
        <f>ROUND(
 ((IF(OR(R2677="",R2677&lt;=0),20,R2677)/20)
  *(L2677/15))
 /(IFERROR(IF(H2677&gt;0,H2677,15),15)/15)
 *100,0)</f>
        <v>#REF!</v>
      </c>
      <c r="P2677" s="125" t="e">
        <f>ROUND(((R2677/20)*(L2677/15)*(S2677/15)*(1+W2677/200))/(H2677/15)*100,0)</f>
        <v>#REF!</v>
      </c>
      <c r="Q2677" s="147" t="e">
        <f>T20D35746[[#This Row],[スコア⑤]]/T20D35746[[#This Row],[スコア③]]</f>
        <v>#REF!</v>
      </c>
      <c r="R2677" s="76" t="e">
        <f>#REF!+#REF!</f>
        <v>#REF!</v>
      </c>
      <c r="W2677" s="109" t="e">
        <f>(T20D35746[[#This Row],[現金及び預金（億）]]-T20D35746[[#This Row],[負債（億）]])/T20D35746[[#This Row],[総資産]]*100</f>
        <v>#DIV/0!</v>
      </c>
    </row>
    <row r="2678" spans="3:23" x14ac:dyDescent="0.25">
      <c r="C2678" s="71" t="str">
        <f>IFERROR(_xll.RssMarket($A2678,"市場部名称"),"")</f>
        <v/>
      </c>
      <c r="D2678" s="55"/>
      <c r="E2678" s="55" t="str">
        <f>IFERROR(_xll.RssMarket($A2678,"前日比"),"")</f>
        <v/>
      </c>
      <c r="F2678" s="75" t="str">
        <f>IFERROR(_xll.RssMarket($A2678,"時価総額"),"")</f>
        <v/>
      </c>
      <c r="G2678" s="75" t="e">
        <f>T20D35746[[#This Row],[時価総額]]/T20D35746[[#This Row],[現在値]]</f>
        <v>#VALUE!</v>
      </c>
      <c r="H2678" s="20"/>
      <c r="I2678" s="38"/>
      <c r="J2678" s="20"/>
      <c r="K2678" s="33"/>
      <c r="N2678" s="89"/>
      <c r="O2678" s="125" t="e">
        <f>ROUND(
 ((IF(OR(R2678="",R2678&lt;=0),20,R2678)/20)
  *(L2678/15))
 /(IFERROR(IF(H2678&gt;0,H2678,15),15)/15)
 *100,0)</f>
        <v>#REF!</v>
      </c>
      <c r="P2678" s="125" t="e">
        <f>ROUND(((R2678/20)*(L2678/15)*(S2678/15)*(1+W2678/200))/(H2678/15)*100,0)</f>
        <v>#REF!</v>
      </c>
      <c r="Q2678" s="147" t="e">
        <f>T20D35746[[#This Row],[スコア⑤]]/T20D35746[[#This Row],[スコア③]]</f>
        <v>#REF!</v>
      </c>
      <c r="R2678" s="76" t="e">
        <f>#REF!+#REF!</f>
        <v>#REF!</v>
      </c>
      <c r="W2678" s="109" t="e">
        <f>(T20D35746[[#This Row],[現金及び預金（億）]]-T20D35746[[#This Row],[負債（億）]])/T20D35746[[#This Row],[総資産]]*100</f>
        <v>#DIV/0!</v>
      </c>
    </row>
    <row r="2679" spans="3:23" x14ac:dyDescent="0.25">
      <c r="C2679" s="71" t="str">
        <f>IFERROR(_xll.RssMarket($A2679,"市場部名称"),"")</f>
        <v/>
      </c>
      <c r="D2679" s="55"/>
      <c r="E2679" s="55" t="str">
        <f>IFERROR(_xll.RssMarket($A2679,"前日比"),"")</f>
        <v/>
      </c>
      <c r="F2679" s="75" t="str">
        <f>IFERROR(_xll.RssMarket($A2679,"時価総額"),"")</f>
        <v/>
      </c>
      <c r="G2679" s="75" t="e">
        <f>T20D35746[[#This Row],[時価総額]]/T20D35746[[#This Row],[現在値]]</f>
        <v>#VALUE!</v>
      </c>
      <c r="H2679" s="20"/>
      <c r="I2679" s="38"/>
      <c r="J2679" s="20"/>
      <c r="K2679" s="33"/>
      <c r="N2679" s="89"/>
      <c r="O2679" s="125" t="e">
        <f>ROUND(
 ((IF(OR(R2679="",R2679&lt;=0),20,R2679)/20)
  *(L2679/15))
 /(IFERROR(IF(H2679&gt;0,H2679,15),15)/15)
 *100,0)</f>
        <v>#REF!</v>
      </c>
      <c r="P2679" s="125" t="e">
        <f>ROUND(((R2679/20)*(L2679/15)*(S2679/15)*(1+W2679/200))/(H2679/15)*100,0)</f>
        <v>#REF!</v>
      </c>
      <c r="Q2679" s="147" t="e">
        <f>T20D35746[[#This Row],[スコア⑤]]/T20D35746[[#This Row],[スコア③]]</f>
        <v>#REF!</v>
      </c>
      <c r="R2679" s="76" t="e">
        <f>#REF!+#REF!</f>
        <v>#REF!</v>
      </c>
      <c r="W2679" s="109" t="e">
        <f>(T20D35746[[#This Row],[現金及び預金（億）]]-T20D35746[[#This Row],[負債（億）]])/T20D35746[[#This Row],[総資産]]*100</f>
        <v>#DIV/0!</v>
      </c>
    </row>
    <row r="2680" spans="3:23" x14ac:dyDescent="0.25">
      <c r="C2680" s="71" t="str">
        <f>IFERROR(_xll.RssMarket($A2680,"市場部名称"),"")</f>
        <v/>
      </c>
      <c r="D2680" s="55"/>
      <c r="E2680" s="55" t="str">
        <f>IFERROR(_xll.RssMarket($A2680,"前日比"),"")</f>
        <v/>
      </c>
      <c r="F2680" s="75" t="str">
        <f>IFERROR(_xll.RssMarket($A2680,"時価総額"),"")</f>
        <v/>
      </c>
      <c r="G2680" s="75" t="e">
        <f>T20D35746[[#This Row],[時価総額]]/T20D35746[[#This Row],[現在値]]</f>
        <v>#VALUE!</v>
      </c>
      <c r="H2680" s="20"/>
      <c r="I2680" s="38"/>
      <c r="J2680" s="20"/>
      <c r="K2680" s="33"/>
      <c r="N2680" s="89"/>
      <c r="O2680" s="125" t="e">
        <f>ROUND(
 ((IF(OR(R2680="",R2680&lt;=0),20,R2680)/20)
  *(L2680/15))
 /(IFERROR(IF(H2680&gt;0,H2680,15),15)/15)
 *100,0)</f>
        <v>#REF!</v>
      </c>
      <c r="P2680" s="125" t="e">
        <f>ROUND(((R2680/20)*(L2680/15)*(S2680/15)*(1+W2680/200))/(H2680/15)*100,0)</f>
        <v>#REF!</v>
      </c>
      <c r="Q2680" s="147" t="e">
        <f>T20D35746[[#This Row],[スコア⑤]]/T20D35746[[#This Row],[スコア③]]</f>
        <v>#REF!</v>
      </c>
      <c r="R2680" s="76" t="e">
        <f>#REF!+#REF!</f>
        <v>#REF!</v>
      </c>
      <c r="W2680" s="109" t="e">
        <f>(T20D35746[[#This Row],[現金及び預金（億）]]-T20D35746[[#This Row],[負債（億）]])/T20D35746[[#This Row],[総資産]]*100</f>
        <v>#DIV/0!</v>
      </c>
    </row>
    <row r="2681" spans="3:23" x14ac:dyDescent="0.25">
      <c r="C2681" s="71" t="str">
        <f>IFERROR(_xll.RssMarket($A2681,"市場部名称"),"")</f>
        <v/>
      </c>
      <c r="D2681" s="55"/>
      <c r="E2681" s="55" t="str">
        <f>IFERROR(_xll.RssMarket($A2681,"前日比"),"")</f>
        <v/>
      </c>
      <c r="F2681" s="75" t="str">
        <f>IFERROR(_xll.RssMarket($A2681,"時価総額"),"")</f>
        <v/>
      </c>
      <c r="G2681" s="75" t="e">
        <f>T20D35746[[#This Row],[時価総額]]/T20D35746[[#This Row],[現在値]]</f>
        <v>#VALUE!</v>
      </c>
      <c r="H2681" s="20"/>
      <c r="I2681" s="38"/>
      <c r="J2681" s="20"/>
      <c r="K2681" s="33"/>
      <c r="N2681" s="89"/>
      <c r="O2681" s="125" t="e">
        <f>ROUND(
 ((IF(OR(R2681="",R2681&lt;=0),20,R2681)/20)
  *(L2681/15))
 /(IFERROR(IF(H2681&gt;0,H2681,15),15)/15)
 *100,0)</f>
        <v>#REF!</v>
      </c>
      <c r="P2681" s="125" t="e">
        <f>ROUND(((R2681/20)*(L2681/15)*(S2681/15)*(1+W2681/200))/(H2681/15)*100,0)</f>
        <v>#REF!</v>
      </c>
      <c r="Q2681" s="147" t="e">
        <f>T20D35746[[#This Row],[スコア⑤]]/T20D35746[[#This Row],[スコア③]]</f>
        <v>#REF!</v>
      </c>
      <c r="R2681" s="76" t="e">
        <f>#REF!+#REF!</f>
        <v>#REF!</v>
      </c>
      <c r="W2681" s="109" t="e">
        <f>(T20D35746[[#This Row],[現金及び預金（億）]]-T20D35746[[#This Row],[負債（億）]])/T20D35746[[#This Row],[総資産]]*100</f>
        <v>#DIV/0!</v>
      </c>
    </row>
    <row r="2682" spans="3:23" x14ac:dyDescent="0.25">
      <c r="C2682" s="71" t="str">
        <f>IFERROR(_xll.RssMarket($A2682,"市場部名称"),"")</f>
        <v/>
      </c>
      <c r="D2682" s="55"/>
      <c r="E2682" s="55" t="str">
        <f>IFERROR(_xll.RssMarket($A2682,"前日比"),"")</f>
        <v/>
      </c>
      <c r="F2682" s="75" t="str">
        <f>IFERROR(_xll.RssMarket($A2682,"時価総額"),"")</f>
        <v/>
      </c>
      <c r="G2682" s="75" t="e">
        <f>T20D35746[[#This Row],[時価総額]]/T20D35746[[#This Row],[現在値]]</f>
        <v>#VALUE!</v>
      </c>
      <c r="H2682" s="20"/>
      <c r="I2682" s="38"/>
      <c r="J2682" s="20"/>
      <c r="K2682" s="33"/>
      <c r="N2682" s="89"/>
      <c r="O2682" s="125" t="e">
        <f>ROUND(
 ((IF(OR(R2682="",R2682&lt;=0),20,R2682)/20)
  *(L2682/15))
 /(IFERROR(IF(H2682&gt;0,H2682,15),15)/15)
 *100,0)</f>
        <v>#REF!</v>
      </c>
      <c r="P2682" s="125" t="e">
        <f>ROUND(((R2682/20)*(L2682/15)*(S2682/15)*(1+W2682/200))/(H2682/15)*100,0)</f>
        <v>#REF!</v>
      </c>
      <c r="Q2682" s="147" t="e">
        <f>T20D35746[[#This Row],[スコア⑤]]/T20D35746[[#This Row],[スコア③]]</f>
        <v>#REF!</v>
      </c>
      <c r="R2682" s="76" t="e">
        <f>#REF!+#REF!</f>
        <v>#REF!</v>
      </c>
      <c r="W2682" s="109" t="e">
        <f>(T20D35746[[#This Row],[現金及び預金（億）]]-T20D35746[[#This Row],[負債（億）]])/T20D35746[[#This Row],[総資産]]*100</f>
        <v>#DIV/0!</v>
      </c>
    </row>
    <row r="2683" spans="3:23" x14ac:dyDescent="0.25">
      <c r="C2683" s="71" t="str">
        <f>IFERROR(_xll.RssMarket($A2683,"市場部名称"),"")</f>
        <v/>
      </c>
      <c r="D2683" s="55"/>
      <c r="E2683" s="55" t="str">
        <f>IFERROR(_xll.RssMarket($A2683,"前日比"),"")</f>
        <v/>
      </c>
      <c r="F2683" s="75" t="str">
        <f>IFERROR(_xll.RssMarket($A2683,"時価総額"),"")</f>
        <v/>
      </c>
      <c r="G2683" s="75" t="e">
        <f>T20D35746[[#This Row],[時価総額]]/T20D35746[[#This Row],[現在値]]</f>
        <v>#VALUE!</v>
      </c>
      <c r="H2683" s="20"/>
      <c r="I2683" s="38"/>
      <c r="J2683" s="20"/>
      <c r="K2683" s="33"/>
      <c r="N2683" s="89"/>
      <c r="O2683" s="125" t="e">
        <f>ROUND(
 ((IF(OR(R2683="",R2683&lt;=0),20,R2683)/20)
  *(L2683/15))
 /(IFERROR(IF(H2683&gt;0,H2683,15),15)/15)
 *100,0)</f>
        <v>#REF!</v>
      </c>
      <c r="P2683" s="125" t="e">
        <f>ROUND(((R2683/20)*(L2683/15)*(S2683/15)*(1+W2683/200))/(H2683/15)*100,0)</f>
        <v>#REF!</v>
      </c>
      <c r="Q2683" s="147" t="e">
        <f>T20D35746[[#This Row],[スコア⑤]]/T20D35746[[#This Row],[スコア③]]</f>
        <v>#REF!</v>
      </c>
      <c r="R2683" s="76" t="e">
        <f>#REF!+#REF!</f>
        <v>#REF!</v>
      </c>
      <c r="W2683" s="109" t="e">
        <f>(T20D35746[[#This Row],[現金及び預金（億）]]-T20D35746[[#This Row],[負債（億）]])/T20D35746[[#This Row],[総資産]]*100</f>
        <v>#DIV/0!</v>
      </c>
    </row>
    <row r="2684" spans="3:23" x14ac:dyDescent="0.25">
      <c r="C2684" s="71" t="str">
        <f>IFERROR(_xll.RssMarket($A2684,"市場部名称"),"")</f>
        <v/>
      </c>
      <c r="D2684" s="55"/>
      <c r="E2684" s="55" t="str">
        <f>IFERROR(_xll.RssMarket($A2684,"前日比"),"")</f>
        <v/>
      </c>
      <c r="F2684" s="75" t="str">
        <f>IFERROR(_xll.RssMarket($A2684,"時価総額"),"")</f>
        <v/>
      </c>
      <c r="G2684" s="75" t="e">
        <f>T20D35746[[#This Row],[時価総額]]/T20D35746[[#This Row],[現在値]]</f>
        <v>#VALUE!</v>
      </c>
      <c r="H2684" s="20"/>
      <c r="I2684" s="38"/>
      <c r="J2684" s="20"/>
      <c r="K2684" s="33"/>
      <c r="N2684" s="89"/>
      <c r="O2684" s="125" t="e">
        <f>ROUND(
 ((IF(OR(R2684="",R2684&lt;=0),20,R2684)/20)
  *(L2684/15))
 /(IFERROR(IF(H2684&gt;0,H2684,15),15)/15)
 *100,0)</f>
        <v>#REF!</v>
      </c>
      <c r="P2684" s="125" t="e">
        <f>ROUND(((R2684/20)*(L2684/15)*(S2684/15)*(1+W2684/200))/(H2684/15)*100,0)</f>
        <v>#REF!</v>
      </c>
      <c r="Q2684" s="147" t="e">
        <f>T20D35746[[#This Row],[スコア⑤]]/T20D35746[[#This Row],[スコア③]]</f>
        <v>#REF!</v>
      </c>
      <c r="R2684" s="76" t="e">
        <f>#REF!+#REF!</f>
        <v>#REF!</v>
      </c>
      <c r="W2684" s="109" t="e">
        <f>(T20D35746[[#This Row],[現金及び預金（億）]]-T20D35746[[#This Row],[負債（億）]])/T20D35746[[#This Row],[総資産]]*100</f>
        <v>#DIV/0!</v>
      </c>
    </row>
    <row r="2685" spans="3:23" x14ac:dyDescent="0.25">
      <c r="C2685" s="71" t="str">
        <f>IFERROR(_xll.RssMarket($A2685,"市場部名称"),"")</f>
        <v/>
      </c>
      <c r="D2685" s="55"/>
      <c r="E2685" s="55" t="str">
        <f>IFERROR(_xll.RssMarket($A2685,"前日比"),"")</f>
        <v/>
      </c>
      <c r="F2685" s="75" t="str">
        <f>IFERROR(_xll.RssMarket($A2685,"時価総額"),"")</f>
        <v/>
      </c>
      <c r="G2685" s="75" t="e">
        <f>T20D35746[[#This Row],[時価総額]]/T20D35746[[#This Row],[現在値]]</f>
        <v>#VALUE!</v>
      </c>
      <c r="H2685" s="20"/>
      <c r="I2685" s="38"/>
      <c r="J2685" s="20"/>
      <c r="K2685" s="33"/>
      <c r="N2685" s="89"/>
      <c r="O2685" s="125" t="e">
        <f>ROUND(
 ((IF(OR(R2685="",R2685&lt;=0),20,R2685)/20)
  *(L2685/15))
 /(IFERROR(IF(H2685&gt;0,H2685,15),15)/15)
 *100,0)</f>
        <v>#REF!</v>
      </c>
      <c r="P2685" s="125" t="e">
        <f>ROUND(((R2685/20)*(L2685/15)*(S2685/15)*(1+W2685/200))/(H2685/15)*100,0)</f>
        <v>#REF!</v>
      </c>
      <c r="Q2685" s="147" t="e">
        <f>T20D35746[[#This Row],[スコア⑤]]/T20D35746[[#This Row],[スコア③]]</f>
        <v>#REF!</v>
      </c>
      <c r="R2685" s="76" t="e">
        <f>#REF!+#REF!</f>
        <v>#REF!</v>
      </c>
      <c r="W2685" s="109" t="e">
        <f>(T20D35746[[#This Row],[現金及び預金（億）]]-T20D35746[[#This Row],[負債（億）]])/T20D35746[[#This Row],[総資産]]*100</f>
        <v>#DIV/0!</v>
      </c>
    </row>
    <row r="2686" spans="3:23" x14ac:dyDescent="0.25">
      <c r="C2686" s="71" t="str">
        <f>IFERROR(_xll.RssMarket($A2686,"市場部名称"),"")</f>
        <v/>
      </c>
      <c r="D2686" s="55"/>
      <c r="E2686" s="55" t="str">
        <f>IFERROR(_xll.RssMarket($A2686,"前日比"),"")</f>
        <v/>
      </c>
      <c r="F2686" s="75" t="str">
        <f>IFERROR(_xll.RssMarket($A2686,"時価総額"),"")</f>
        <v/>
      </c>
      <c r="G2686" s="75" t="e">
        <f>T20D35746[[#This Row],[時価総額]]/T20D35746[[#This Row],[現在値]]</f>
        <v>#VALUE!</v>
      </c>
      <c r="H2686" s="20"/>
      <c r="I2686" s="38"/>
      <c r="J2686" s="20"/>
      <c r="K2686" s="33"/>
      <c r="N2686" s="89"/>
      <c r="O2686" s="125" t="e">
        <f>ROUND(
 ((IF(OR(R2686="",R2686&lt;=0),20,R2686)/20)
  *(L2686/15))
 /(IFERROR(IF(H2686&gt;0,H2686,15),15)/15)
 *100,0)</f>
        <v>#REF!</v>
      </c>
      <c r="P2686" s="125" t="e">
        <f>ROUND(((R2686/20)*(L2686/15)*(S2686/15)*(1+W2686/200))/(H2686/15)*100,0)</f>
        <v>#REF!</v>
      </c>
      <c r="Q2686" s="147" t="e">
        <f>T20D35746[[#This Row],[スコア⑤]]/T20D35746[[#This Row],[スコア③]]</f>
        <v>#REF!</v>
      </c>
      <c r="R2686" s="76" t="e">
        <f>#REF!+#REF!</f>
        <v>#REF!</v>
      </c>
      <c r="W2686" s="109" t="e">
        <f>(T20D35746[[#This Row],[現金及び預金（億）]]-T20D35746[[#This Row],[負債（億）]])/T20D35746[[#This Row],[総資産]]*100</f>
        <v>#DIV/0!</v>
      </c>
    </row>
    <row r="2687" spans="3:23" x14ac:dyDescent="0.25">
      <c r="C2687" s="71" t="str">
        <f>IFERROR(_xll.RssMarket($A2687,"市場部名称"),"")</f>
        <v/>
      </c>
      <c r="D2687" s="55"/>
      <c r="E2687" s="55" t="str">
        <f>IFERROR(_xll.RssMarket($A2687,"前日比"),"")</f>
        <v/>
      </c>
      <c r="F2687" s="75" t="str">
        <f>IFERROR(_xll.RssMarket($A2687,"時価総額"),"")</f>
        <v/>
      </c>
      <c r="G2687" s="75" t="e">
        <f>T20D35746[[#This Row],[時価総額]]/T20D35746[[#This Row],[現在値]]</f>
        <v>#VALUE!</v>
      </c>
      <c r="H2687" s="20"/>
      <c r="I2687" s="38"/>
      <c r="J2687" s="20"/>
      <c r="K2687" s="33"/>
      <c r="N2687" s="89"/>
      <c r="O2687" s="125" t="e">
        <f>ROUND(
 ((IF(OR(R2687="",R2687&lt;=0),20,R2687)/20)
  *(L2687/15))
 /(IFERROR(IF(H2687&gt;0,H2687,15),15)/15)
 *100,0)</f>
        <v>#REF!</v>
      </c>
      <c r="P2687" s="125" t="e">
        <f>ROUND(((R2687/20)*(L2687/15)*(S2687/15)*(1+W2687/200))/(H2687/15)*100,0)</f>
        <v>#REF!</v>
      </c>
      <c r="Q2687" s="147" t="e">
        <f>T20D35746[[#This Row],[スコア⑤]]/T20D35746[[#This Row],[スコア③]]</f>
        <v>#REF!</v>
      </c>
      <c r="R2687" s="76" t="e">
        <f>#REF!+#REF!</f>
        <v>#REF!</v>
      </c>
      <c r="W2687" s="109" t="e">
        <f>(T20D35746[[#This Row],[現金及び預金（億）]]-T20D35746[[#This Row],[負債（億）]])/T20D35746[[#This Row],[総資産]]*100</f>
        <v>#DIV/0!</v>
      </c>
    </row>
    <row r="2688" spans="3:23" x14ac:dyDescent="0.25">
      <c r="C2688" s="71" t="str">
        <f>IFERROR(_xll.RssMarket($A2688,"市場部名称"),"")</f>
        <v/>
      </c>
      <c r="D2688" s="55"/>
      <c r="E2688" s="55" t="str">
        <f>IFERROR(_xll.RssMarket($A2688,"前日比"),"")</f>
        <v/>
      </c>
      <c r="F2688" s="75" t="str">
        <f>IFERROR(_xll.RssMarket($A2688,"時価総額"),"")</f>
        <v/>
      </c>
      <c r="G2688" s="75" t="e">
        <f>T20D35746[[#This Row],[時価総額]]/T20D35746[[#This Row],[現在値]]</f>
        <v>#VALUE!</v>
      </c>
      <c r="H2688" s="20"/>
      <c r="I2688" s="38"/>
      <c r="J2688" s="20"/>
      <c r="K2688" s="33"/>
      <c r="N2688" s="89"/>
      <c r="O2688" s="125" t="e">
        <f>ROUND(
 ((IF(OR(R2688="",R2688&lt;=0),20,R2688)/20)
  *(L2688/15))
 /(IFERROR(IF(H2688&gt;0,H2688,15),15)/15)
 *100,0)</f>
        <v>#REF!</v>
      </c>
      <c r="P2688" s="125" t="e">
        <f>ROUND(((R2688/20)*(L2688/15)*(S2688/15)*(1+W2688/200))/(H2688/15)*100,0)</f>
        <v>#REF!</v>
      </c>
      <c r="Q2688" s="147" t="e">
        <f>T20D35746[[#This Row],[スコア⑤]]/T20D35746[[#This Row],[スコア③]]</f>
        <v>#REF!</v>
      </c>
      <c r="R2688" s="76" t="e">
        <f>#REF!+#REF!</f>
        <v>#REF!</v>
      </c>
      <c r="W2688" s="109" t="e">
        <f>(T20D35746[[#This Row],[現金及び預金（億）]]-T20D35746[[#This Row],[負債（億）]])/T20D35746[[#This Row],[総資産]]*100</f>
        <v>#DIV/0!</v>
      </c>
    </row>
    <row r="2689" spans="3:23" x14ac:dyDescent="0.25">
      <c r="C2689" s="71" t="str">
        <f>IFERROR(_xll.RssMarket($A2689,"市場部名称"),"")</f>
        <v/>
      </c>
      <c r="D2689" s="55"/>
      <c r="E2689" s="55" t="str">
        <f>IFERROR(_xll.RssMarket($A2689,"前日比"),"")</f>
        <v/>
      </c>
      <c r="F2689" s="75" t="str">
        <f>IFERROR(_xll.RssMarket($A2689,"時価総額"),"")</f>
        <v/>
      </c>
      <c r="G2689" s="75" t="e">
        <f>T20D35746[[#This Row],[時価総額]]/T20D35746[[#This Row],[現在値]]</f>
        <v>#VALUE!</v>
      </c>
      <c r="H2689" s="20"/>
      <c r="I2689" s="38"/>
      <c r="J2689" s="20"/>
      <c r="K2689" s="33"/>
      <c r="N2689" s="89"/>
      <c r="O2689" s="125" t="e">
        <f>ROUND(
 ((IF(OR(R2689="",R2689&lt;=0),20,R2689)/20)
  *(L2689/15))
 /(IFERROR(IF(H2689&gt;0,H2689,15),15)/15)
 *100,0)</f>
        <v>#REF!</v>
      </c>
      <c r="P2689" s="125" t="e">
        <f>ROUND(((R2689/20)*(L2689/15)*(S2689/15)*(1+W2689/200))/(H2689/15)*100,0)</f>
        <v>#REF!</v>
      </c>
      <c r="Q2689" s="147" t="e">
        <f>T20D35746[[#This Row],[スコア⑤]]/T20D35746[[#This Row],[スコア③]]</f>
        <v>#REF!</v>
      </c>
      <c r="R2689" s="76" t="e">
        <f>#REF!+#REF!</f>
        <v>#REF!</v>
      </c>
      <c r="W2689" s="109" t="e">
        <f>(T20D35746[[#This Row],[現金及び預金（億）]]-T20D35746[[#This Row],[負債（億）]])/T20D35746[[#This Row],[総資産]]*100</f>
        <v>#DIV/0!</v>
      </c>
    </row>
    <row r="2690" spans="3:23" x14ac:dyDescent="0.25">
      <c r="C2690" s="71" t="str">
        <f>IFERROR(_xll.RssMarket($A2690,"市場部名称"),"")</f>
        <v/>
      </c>
      <c r="D2690" s="55"/>
      <c r="E2690" s="55" t="str">
        <f>IFERROR(_xll.RssMarket($A2690,"前日比"),"")</f>
        <v/>
      </c>
      <c r="F2690" s="75" t="str">
        <f>IFERROR(_xll.RssMarket($A2690,"時価総額"),"")</f>
        <v/>
      </c>
      <c r="G2690" s="75" t="e">
        <f>T20D35746[[#This Row],[時価総額]]/T20D35746[[#This Row],[現在値]]</f>
        <v>#VALUE!</v>
      </c>
      <c r="H2690" s="20"/>
      <c r="I2690" s="38"/>
      <c r="J2690" s="20"/>
      <c r="K2690" s="33"/>
      <c r="N2690" s="89"/>
      <c r="O2690" s="125" t="e">
        <f>ROUND(
 ((IF(OR(R2690="",R2690&lt;=0),20,R2690)/20)
  *(L2690/15))
 /(IFERROR(IF(H2690&gt;0,H2690,15),15)/15)
 *100,0)</f>
        <v>#REF!</v>
      </c>
      <c r="P2690" s="125" t="e">
        <f>ROUND(((R2690/20)*(L2690/15)*(S2690/15)*(1+W2690/200))/(H2690/15)*100,0)</f>
        <v>#REF!</v>
      </c>
      <c r="Q2690" s="147" t="e">
        <f>T20D35746[[#This Row],[スコア⑤]]/T20D35746[[#This Row],[スコア③]]</f>
        <v>#REF!</v>
      </c>
      <c r="R2690" s="76" t="e">
        <f>#REF!+#REF!</f>
        <v>#REF!</v>
      </c>
      <c r="W2690" s="109" t="e">
        <f>(T20D35746[[#This Row],[現金及び預金（億）]]-T20D35746[[#This Row],[負債（億）]])/T20D35746[[#This Row],[総資産]]*100</f>
        <v>#DIV/0!</v>
      </c>
    </row>
    <row r="2691" spans="3:23" x14ac:dyDescent="0.25">
      <c r="C2691" s="71" t="str">
        <f>IFERROR(_xll.RssMarket($A2691,"市場部名称"),"")</f>
        <v/>
      </c>
      <c r="D2691" s="55"/>
      <c r="E2691" s="55" t="str">
        <f>IFERROR(_xll.RssMarket($A2691,"前日比"),"")</f>
        <v/>
      </c>
      <c r="F2691" s="75" t="str">
        <f>IFERROR(_xll.RssMarket($A2691,"時価総額"),"")</f>
        <v/>
      </c>
      <c r="G2691" s="75" t="e">
        <f>T20D35746[[#This Row],[時価総額]]/T20D35746[[#This Row],[現在値]]</f>
        <v>#VALUE!</v>
      </c>
      <c r="H2691" s="20"/>
      <c r="I2691" s="38"/>
      <c r="J2691" s="20"/>
      <c r="K2691" s="33"/>
      <c r="N2691" s="89"/>
      <c r="O2691" s="125" t="e">
        <f>ROUND(
 ((IF(OR(R2691="",R2691&lt;=0),20,R2691)/20)
  *(L2691/15))
 /(IFERROR(IF(H2691&gt;0,H2691,15),15)/15)
 *100,0)</f>
        <v>#REF!</v>
      </c>
      <c r="P2691" s="125" t="e">
        <f>ROUND(((R2691/20)*(L2691/15)*(S2691/15)*(1+W2691/200))/(H2691/15)*100,0)</f>
        <v>#REF!</v>
      </c>
      <c r="Q2691" s="147" t="e">
        <f>T20D35746[[#This Row],[スコア⑤]]/T20D35746[[#This Row],[スコア③]]</f>
        <v>#REF!</v>
      </c>
      <c r="R2691" s="76" t="e">
        <f>#REF!+#REF!</f>
        <v>#REF!</v>
      </c>
      <c r="W2691" s="109" t="e">
        <f>(T20D35746[[#This Row],[現金及び預金（億）]]-T20D35746[[#This Row],[負債（億）]])/T20D35746[[#This Row],[総資産]]*100</f>
        <v>#DIV/0!</v>
      </c>
    </row>
    <row r="2692" spans="3:23" x14ac:dyDescent="0.25">
      <c r="C2692" s="71" t="str">
        <f>IFERROR(_xll.RssMarket($A2692,"市場部名称"),"")</f>
        <v/>
      </c>
      <c r="D2692" s="55"/>
      <c r="E2692" s="55" t="str">
        <f>IFERROR(_xll.RssMarket($A2692,"前日比"),"")</f>
        <v/>
      </c>
      <c r="F2692" s="75" t="str">
        <f>IFERROR(_xll.RssMarket($A2692,"時価総額"),"")</f>
        <v/>
      </c>
      <c r="G2692" s="75" t="e">
        <f>T20D35746[[#This Row],[時価総額]]/T20D35746[[#This Row],[現在値]]</f>
        <v>#VALUE!</v>
      </c>
      <c r="H2692" s="20"/>
      <c r="I2692" s="38"/>
      <c r="J2692" s="20"/>
      <c r="K2692" s="33"/>
      <c r="N2692" s="89"/>
      <c r="O2692" s="125" t="e">
        <f>ROUND(
 ((IF(OR(R2692="",R2692&lt;=0),20,R2692)/20)
  *(L2692/15))
 /(IFERROR(IF(H2692&gt;0,H2692,15),15)/15)
 *100,0)</f>
        <v>#REF!</v>
      </c>
      <c r="P2692" s="125" t="e">
        <f>ROUND(((R2692/20)*(L2692/15)*(S2692/15)*(1+W2692/200))/(H2692/15)*100,0)</f>
        <v>#REF!</v>
      </c>
      <c r="Q2692" s="147" t="e">
        <f>T20D35746[[#This Row],[スコア⑤]]/T20D35746[[#This Row],[スコア③]]</f>
        <v>#REF!</v>
      </c>
      <c r="R2692" s="76" t="e">
        <f>#REF!+#REF!</f>
        <v>#REF!</v>
      </c>
      <c r="W2692" s="109" t="e">
        <f>(T20D35746[[#This Row],[現金及び預金（億）]]-T20D35746[[#This Row],[負債（億）]])/T20D35746[[#This Row],[総資産]]*100</f>
        <v>#DIV/0!</v>
      </c>
    </row>
    <row r="2693" spans="3:23" x14ac:dyDescent="0.25">
      <c r="C2693" s="71" t="str">
        <f>IFERROR(_xll.RssMarket($A2693,"市場部名称"),"")</f>
        <v/>
      </c>
      <c r="D2693" s="55"/>
      <c r="E2693" s="55" t="str">
        <f>IFERROR(_xll.RssMarket($A2693,"前日比"),"")</f>
        <v/>
      </c>
      <c r="F2693" s="75" t="str">
        <f>IFERROR(_xll.RssMarket($A2693,"時価総額"),"")</f>
        <v/>
      </c>
      <c r="G2693" s="75" t="e">
        <f>T20D35746[[#This Row],[時価総額]]/T20D35746[[#This Row],[現在値]]</f>
        <v>#VALUE!</v>
      </c>
      <c r="H2693" s="20"/>
      <c r="I2693" s="38"/>
      <c r="J2693" s="20"/>
      <c r="K2693" s="33"/>
      <c r="N2693" s="89"/>
      <c r="O2693" s="125" t="e">
        <f>ROUND(
 ((IF(OR(R2693="",R2693&lt;=0),20,R2693)/20)
  *(L2693/15))
 /(IFERROR(IF(H2693&gt;0,H2693,15),15)/15)
 *100,0)</f>
        <v>#REF!</v>
      </c>
      <c r="P2693" s="125" t="e">
        <f>ROUND(((R2693/20)*(L2693/15)*(S2693/15)*(1+W2693/200))/(H2693/15)*100,0)</f>
        <v>#REF!</v>
      </c>
      <c r="Q2693" s="147" t="e">
        <f>T20D35746[[#This Row],[スコア⑤]]/T20D35746[[#This Row],[スコア③]]</f>
        <v>#REF!</v>
      </c>
      <c r="R2693" s="76" t="e">
        <f>#REF!+#REF!</f>
        <v>#REF!</v>
      </c>
      <c r="W2693" s="109" t="e">
        <f>(T20D35746[[#This Row],[現金及び預金（億）]]-T20D35746[[#This Row],[負債（億）]])/T20D35746[[#This Row],[総資産]]*100</f>
        <v>#DIV/0!</v>
      </c>
    </row>
    <row r="2694" spans="3:23" x14ac:dyDescent="0.25">
      <c r="C2694" s="71" t="str">
        <f>IFERROR(_xll.RssMarket($A2694,"市場部名称"),"")</f>
        <v/>
      </c>
      <c r="D2694" s="55"/>
      <c r="E2694" s="55" t="str">
        <f>IFERROR(_xll.RssMarket($A2694,"前日比"),"")</f>
        <v/>
      </c>
      <c r="F2694" s="75" t="str">
        <f>IFERROR(_xll.RssMarket($A2694,"時価総額"),"")</f>
        <v/>
      </c>
      <c r="G2694" s="75" t="e">
        <f>T20D35746[[#This Row],[時価総額]]/T20D35746[[#This Row],[現在値]]</f>
        <v>#VALUE!</v>
      </c>
      <c r="H2694" s="20"/>
      <c r="I2694" s="38"/>
      <c r="J2694" s="20"/>
      <c r="K2694" s="33"/>
      <c r="N2694" s="89"/>
      <c r="O2694" s="125" t="e">
        <f>ROUND(
 ((IF(OR(R2694="",R2694&lt;=0),20,R2694)/20)
  *(L2694/15))
 /(IFERROR(IF(H2694&gt;0,H2694,15),15)/15)
 *100,0)</f>
        <v>#REF!</v>
      </c>
      <c r="P2694" s="125" t="e">
        <f>ROUND(((R2694/20)*(L2694/15)*(S2694/15)*(1+W2694/200))/(H2694/15)*100,0)</f>
        <v>#REF!</v>
      </c>
      <c r="Q2694" s="147" t="e">
        <f>T20D35746[[#This Row],[スコア⑤]]/T20D35746[[#This Row],[スコア③]]</f>
        <v>#REF!</v>
      </c>
      <c r="R2694" s="76" t="e">
        <f>#REF!+#REF!</f>
        <v>#REF!</v>
      </c>
      <c r="W2694" s="109" t="e">
        <f>(T20D35746[[#This Row],[現金及び預金（億）]]-T20D35746[[#This Row],[負債（億）]])/T20D35746[[#This Row],[総資産]]*100</f>
        <v>#DIV/0!</v>
      </c>
    </row>
    <row r="2695" spans="3:23" x14ac:dyDescent="0.25">
      <c r="C2695" s="71" t="str">
        <f>IFERROR(_xll.RssMarket($A2695,"市場部名称"),"")</f>
        <v/>
      </c>
      <c r="D2695" s="55"/>
      <c r="E2695" s="55" t="str">
        <f>IFERROR(_xll.RssMarket($A2695,"前日比"),"")</f>
        <v/>
      </c>
      <c r="F2695" s="75" t="str">
        <f>IFERROR(_xll.RssMarket($A2695,"時価総額"),"")</f>
        <v/>
      </c>
      <c r="G2695" s="75" t="e">
        <f>T20D35746[[#This Row],[時価総額]]/T20D35746[[#This Row],[現在値]]</f>
        <v>#VALUE!</v>
      </c>
      <c r="H2695" s="20"/>
      <c r="I2695" s="38"/>
      <c r="J2695" s="20"/>
      <c r="K2695" s="33"/>
      <c r="N2695" s="89"/>
      <c r="O2695" s="125" t="e">
        <f>ROUND(
 ((IF(OR(R2695="",R2695&lt;=0),20,R2695)/20)
  *(L2695/15))
 /(IFERROR(IF(H2695&gt;0,H2695,15),15)/15)
 *100,0)</f>
        <v>#REF!</v>
      </c>
      <c r="P2695" s="125" t="e">
        <f>ROUND(((R2695/20)*(L2695/15)*(S2695/15)*(1+W2695/200))/(H2695/15)*100,0)</f>
        <v>#REF!</v>
      </c>
      <c r="Q2695" s="147" t="e">
        <f>T20D35746[[#This Row],[スコア⑤]]/T20D35746[[#This Row],[スコア③]]</f>
        <v>#REF!</v>
      </c>
      <c r="R2695" s="76" t="e">
        <f>#REF!+#REF!</f>
        <v>#REF!</v>
      </c>
      <c r="W2695" s="109" t="e">
        <f>(T20D35746[[#This Row],[現金及び預金（億）]]-T20D35746[[#This Row],[負債（億）]])/T20D35746[[#This Row],[総資産]]*100</f>
        <v>#DIV/0!</v>
      </c>
    </row>
    <row r="2696" spans="3:23" x14ac:dyDescent="0.25">
      <c r="C2696" s="71" t="str">
        <f>IFERROR(_xll.RssMarket($A2696,"市場部名称"),"")</f>
        <v/>
      </c>
      <c r="D2696" s="55"/>
      <c r="E2696" s="55" t="str">
        <f>IFERROR(_xll.RssMarket($A2696,"前日比"),"")</f>
        <v/>
      </c>
      <c r="F2696" s="75" t="str">
        <f>IFERROR(_xll.RssMarket($A2696,"時価総額"),"")</f>
        <v/>
      </c>
      <c r="G2696" s="75" t="e">
        <f>T20D35746[[#This Row],[時価総額]]/T20D35746[[#This Row],[現在値]]</f>
        <v>#VALUE!</v>
      </c>
      <c r="H2696" s="20"/>
      <c r="I2696" s="38"/>
      <c r="J2696" s="20"/>
      <c r="K2696" s="33"/>
      <c r="N2696" s="89"/>
      <c r="O2696" s="125" t="e">
        <f>ROUND(
 ((IF(OR(R2696="",R2696&lt;=0),20,R2696)/20)
  *(L2696/15))
 /(IFERROR(IF(H2696&gt;0,H2696,15),15)/15)
 *100,0)</f>
        <v>#REF!</v>
      </c>
      <c r="P2696" s="125" t="e">
        <f>ROUND(((R2696/20)*(L2696/15)*(S2696/15)*(1+W2696/200))/(H2696/15)*100,0)</f>
        <v>#REF!</v>
      </c>
      <c r="Q2696" s="147" t="e">
        <f>T20D35746[[#This Row],[スコア⑤]]/T20D35746[[#This Row],[スコア③]]</f>
        <v>#REF!</v>
      </c>
      <c r="R2696" s="76" t="e">
        <f>#REF!+#REF!</f>
        <v>#REF!</v>
      </c>
      <c r="W2696" s="109" t="e">
        <f>(T20D35746[[#This Row],[現金及び預金（億）]]-T20D35746[[#This Row],[負債（億）]])/T20D35746[[#This Row],[総資産]]*100</f>
        <v>#DIV/0!</v>
      </c>
    </row>
    <row r="2697" spans="3:23" x14ac:dyDescent="0.25">
      <c r="C2697" s="71" t="str">
        <f>IFERROR(_xll.RssMarket($A2697,"市場部名称"),"")</f>
        <v/>
      </c>
      <c r="D2697" s="55"/>
      <c r="E2697" s="55" t="str">
        <f>IFERROR(_xll.RssMarket($A2697,"前日比"),"")</f>
        <v/>
      </c>
      <c r="F2697" s="75" t="str">
        <f>IFERROR(_xll.RssMarket($A2697,"時価総額"),"")</f>
        <v/>
      </c>
      <c r="G2697" s="75" t="e">
        <f>T20D35746[[#This Row],[時価総額]]/T20D35746[[#This Row],[現在値]]</f>
        <v>#VALUE!</v>
      </c>
      <c r="H2697" s="20"/>
      <c r="I2697" s="38"/>
      <c r="J2697" s="20"/>
      <c r="K2697" s="33"/>
      <c r="N2697" s="89"/>
      <c r="O2697" s="125" t="e">
        <f>ROUND(
 ((IF(OR(R2697="",R2697&lt;=0),20,R2697)/20)
  *(L2697/15))
 /(IFERROR(IF(H2697&gt;0,H2697,15),15)/15)
 *100,0)</f>
        <v>#REF!</v>
      </c>
      <c r="P2697" s="125" t="e">
        <f>ROUND(((R2697/20)*(L2697/15)*(S2697/15)*(1+W2697/200))/(H2697/15)*100,0)</f>
        <v>#REF!</v>
      </c>
      <c r="Q2697" s="147" t="e">
        <f>T20D35746[[#This Row],[スコア⑤]]/T20D35746[[#This Row],[スコア③]]</f>
        <v>#REF!</v>
      </c>
      <c r="R2697" s="76" t="e">
        <f>#REF!+#REF!</f>
        <v>#REF!</v>
      </c>
      <c r="W2697" s="109" t="e">
        <f>(T20D35746[[#This Row],[現金及び預金（億）]]-T20D35746[[#This Row],[負債（億）]])/T20D35746[[#This Row],[総資産]]*100</f>
        <v>#DIV/0!</v>
      </c>
    </row>
    <row r="2698" spans="3:23" x14ac:dyDescent="0.25">
      <c r="C2698" s="71" t="str">
        <f>IFERROR(_xll.RssMarket($A2698,"市場部名称"),"")</f>
        <v/>
      </c>
      <c r="D2698" s="55"/>
      <c r="E2698" s="55" t="str">
        <f>IFERROR(_xll.RssMarket($A2698,"前日比"),"")</f>
        <v/>
      </c>
      <c r="F2698" s="75" t="str">
        <f>IFERROR(_xll.RssMarket($A2698,"時価総額"),"")</f>
        <v/>
      </c>
      <c r="G2698" s="75" t="e">
        <f>T20D35746[[#This Row],[時価総額]]/T20D35746[[#This Row],[現在値]]</f>
        <v>#VALUE!</v>
      </c>
      <c r="H2698" s="20"/>
      <c r="I2698" s="38"/>
      <c r="J2698" s="20"/>
      <c r="K2698" s="33"/>
      <c r="N2698" s="89"/>
      <c r="O2698" s="125" t="e">
        <f>ROUND(
 ((IF(OR(R2698="",R2698&lt;=0),20,R2698)/20)
  *(L2698/15))
 /(IFERROR(IF(H2698&gt;0,H2698,15),15)/15)
 *100,0)</f>
        <v>#REF!</v>
      </c>
      <c r="P2698" s="125" t="e">
        <f>ROUND(((R2698/20)*(L2698/15)*(S2698/15)*(1+W2698/200))/(H2698/15)*100,0)</f>
        <v>#REF!</v>
      </c>
      <c r="Q2698" s="147" t="e">
        <f>T20D35746[[#This Row],[スコア⑤]]/T20D35746[[#This Row],[スコア③]]</f>
        <v>#REF!</v>
      </c>
      <c r="R2698" s="76" t="e">
        <f>#REF!+#REF!</f>
        <v>#REF!</v>
      </c>
      <c r="W2698" s="109" t="e">
        <f>(T20D35746[[#This Row],[現金及び預金（億）]]-T20D35746[[#This Row],[負債（億）]])/T20D35746[[#This Row],[総資産]]*100</f>
        <v>#DIV/0!</v>
      </c>
    </row>
    <row r="2699" spans="3:23" x14ac:dyDescent="0.25">
      <c r="C2699" s="71" t="str">
        <f>IFERROR(_xll.RssMarket($A2699,"市場部名称"),"")</f>
        <v/>
      </c>
      <c r="D2699" s="55"/>
      <c r="E2699" s="55" t="str">
        <f>IFERROR(_xll.RssMarket($A2699,"前日比"),"")</f>
        <v/>
      </c>
      <c r="F2699" s="75" t="str">
        <f>IFERROR(_xll.RssMarket($A2699,"時価総額"),"")</f>
        <v/>
      </c>
      <c r="G2699" s="75" t="e">
        <f>T20D35746[[#This Row],[時価総額]]/T20D35746[[#This Row],[現在値]]</f>
        <v>#VALUE!</v>
      </c>
      <c r="H2699" s="20"/>
      <c r="I2699" s="38"/>
      <c r="J2699" s="20"/>
      <c r="K2699" s="33"/>
      <c r="N2699" s="89"/>
      <c r="O2699" s="125" t="e">
        <f>ROUND(
 ((IF(OR(R2699="",R2699&lt;=0),20,R2699)/20)
  *(L2699/15))
 /(IFERROR(IF(H2699&gt;0,H2699,15),15)/15)
 *100,0)</f>
        <v>#REF!</v>
      </c>
      <c r="P2699" s="125" t="e">
        <f>ROUND(((R2699/20)*(L2699/15)*(S2699/15)*(1+W2699/200))/(H2699/15)*100,0)</f>
        <v>#REF!</v>
      </c>
      <c r="Q2699" s="147" t="e">
        <f>T20D35746[[#This Row],[スコア⑤]]/T20D35746[[#This Row],[スコア③]]</f>
        <v>#REF!</v>
      </c>
      <c r="R2699" s="76" t="e">
        <f>#REF!+#REF!</f>
        <v>#REF!</v>
      </c>
      <c r="W2699" s="109" t="e">
        <f>(T20D35746[[#This Row],[現金及び預金（億）]]-T20D35746[[#This Row],[負債（億）]])/T20D35746[[#This Row],[総資産]]*100</f>
        <v>#DIV/0!</v>
      </c>
    </row>
    <row r="2700" spans="3:23" x14ac:dyDescent="0.25">
      <c r="C2700" s="71" t="str">
        <f>IFERROR(_xll.RssMarket($A2700,"市場部名称"),"")</f>
        <v/>
      </c>
      <c r="D2700" s="55"/>
      <c r="E2700" s="55" t="str">
        <f>IFERROR(_xll.RssMarket($A2700,"前日比"),"")</f>
        <v/>
      </c>
      <c r="F2700" s="75" t="str">
        <f>IFERROR(_xll.RssMarket($A2700,"時価総額"),"")</f>
        <v/>
      </c>
      <c r="G2700" s="75" t="e">
        <f>T20D35746[[#This Row],[時価総額]]/T20D35746[[#This Row],[現在値]]</f>
        <v>#VALUE!</v>
      </c>
      <c r="H2700" s="20"/>
      <c r="I2700" s="38"/>
      <c r="J2700" s="20"/>
      <c r="K2700" s="33"/>
      <c r="N2700" s="89"/>
      <c r="O2700" s="125" t="e">
        <f>ROUND(
 ((IF(OR(R2700="",R2700&lt;=0),20,R2700)/20)
  *(L2700/15))
 /(IFERROR(IF(H2700&gt;0,H2700,15),15)/15)
 *100,0)</f>
        <v>#REF!</v>
      </c>
      <c r="P2700" s="125" t="e">
        <f>ROUND(((R2700/20)*(L2700/15)*(S2700/15)*(1+W2700/200))/(H2700/15)*100,0)</f>
        <v>#REF!</v>
      </c>
      <c r="Q2700" s="147" t="e">
        <f>T20D35746[[#This Row],[スコア⑤]]/T20D35746[[#This Row],[スコア③]]</f>
        <v>#REF!</v>
      </c>
      <c r="R2700" s="76" t="e">
        <f>#REF!+#REF!</f>
        <v>#REF!</v>
      </c>
      <c r="W2700" s="109" t="e">
        <f>(T20D35746[[#This Row],[現金及び預金（億）]]-T20D35746[[#This Row],[負債（億）]])/T20D35746[[#This Row],[総資産]]*100</f>
        <v>#DIV/0!</v>
      </c>
    </row>
    <row r="2701" spans="3:23" x14ac:dyDescent="0.25">
      <c r="C2701" s="71" t="str">
        <f>IFERROR(_xll.RssMarket($A2701,"市場部名称"),"")</f>
        <v/>
      </c>
      <c r="D2701" s="55"/>
      <c r="E2701" s="55" t="str">
        <f>IFERROR(_xll.RssMarket($A2701,"前日比"),"")</f>
        <v/>
      </c>
      <c r="F2701" s="75" t="str">
        <f>IFERROR(_xll.RssMarket($A2701,"時価総額"),"")</f>
        <v/>
      </c>
      <c r="G2701" s="75" t="e">
        <f>T20D35746[[#This Row],[時価総額]]/T20D35746[[#This Row],[現在値]]</f>
        <v>#VALUE!</v>
      </c>
      <c r="H2701" s="20"/>
      <c r="I2701" s="38"/>
      <c r="J2701" s="20"/>
      <c r="K2701" s="33"/>
      <c r="N2701" s="89"/>
      <c r="O2701" s="125" t="e">
        <f>ROUND(
 ((IF(OR(R2701="",R2701&lt;=0),20,R2701)/20)
  *(L2701/15))
 /(IFERROR(IF(H2701&gt;0,H2701,15),15)/15)
 *100,0)</f>
        <v>#REF!</v>
      </c>
      <c r="P2701" s="125" t="e">
        <f>ROUND(((R2701/20)*(L2701/15)*(S2701/15)*(1+W2701/200))/(H2701/15)*100,0)</f>
        <v>#REF!</v>
      </c>
      <c r="Q2701" s="147" t="e">
        <f>T20D35746[[#This Row],[スコア⑤]]/T20D35746[[#This Row],[スコア③]]</f>
        <v>#REF!</v>
      </c>
      <c r="R2701" s="76" t="e">
        <f>#REF!+#REF!</f>
        <v>#REF!</v>
      </c>
      <c r="W2701" s="109" t="e">
        <f>(T20D35746[[#This Row],[現金及び預金（億）]]-T20D35746[[#This Row],[負債（億）]])/T20D35746[[#This Row],[総資産]]*100</f>
        <v>#DIV/0!</v>
      </c>
    </row>
    <row r="2702" spans="3:23" x14ac:dyDescent="0.25">
      <c r="C2702" s="71" t="str">
        <f>IFERROR(_xll.RssMarket($A2702,"市場部名称"),"")</f>
        <v/>
      </c>
      <c r="D2702" s="55"/>
      <c r="E2702" s="55" t="str">
        <f>IFERROR(_xll.RssMarket($A2702,"前日比"),"")</f>
        <v/>
      </c>
      <c r="F2702" s="75" t="str">
        <f>IFERROR(_xll.RssMarket($A2702,"時価総額"),"")</f>
        <v/>
      </c>
      <c r="G2702" s="75" t="e">
        <f>T20D35746[[#This Row],[時価総額]]/T20D35746[[#This Row],[現在値]]</f>
        <v>#VALUE!</v>
      </c>
      <c r="H2702" s="20"/>
      <c r="I2702" s="38"/>
      <c r="J2702" s="20"/>
      <c r="K2702" s="33"/>
      <c r="N2702" s="89"/>
      <c r="O2702" s="125" t="e">
        <f>ROUND(
 ((IF(OR(R2702="",R2702&lt;=0),20,R2702)/20)
  *(L2702/15))
 /(IFERROR(IF(H2702&gt;0,H2702,15),15)/15)
 *100,0)</f>
        <v>#REF!</v>
      </c>
      <c r="P2702" s="125" t="e">
        <f>ROUND(((R2702/20)*(L2702/15)*(S2702/15)*(1+W2702/200))/(H2702/15)*100,0)</f>
        <v>#REF!</v>
      </c>
      <c r="Q2702" s="147" t="e">
        <f>T20D35746[[#This Row],[スコア⑤]]/T20D35746[[#This Row],[スコア③]]</f>
        <v>#REF!</v>
      </c>
      <c r="R2702" s="76" t="e">
        <f>#REF!+#REF!</f>
        <v>#REF!</v>
      </c>
      <c r="W2702" s="109" t="e">
        <f>(T20D35746[[#This Row],[現金及び預金（億）]]-T20D35746[[#This Row],[負債（億）]])/T20D35746[[#This Row],[総資産]]*100</f>
        <v>#DIV/0!</v>
      </c>
    </row>
    <row r="2703" spans="3:23" x14ac:dyDescent="0.25">
      <c r="C2703" s="71" t="str">
        <f>IFERROR(_xll.RssMarket($A2703,"市場部名称"),"")</f>
        <v/>
      </c>
      <c r="D2703" s="55"/>
      <c r="E2703" s="55" t="str">
        <f>IFERROR(_xll.RssMarket($A2703,"前日比"),"")</f>
        <v/>
      </c>
      <c r="F2703" s="75" t="str">
        <f>IFERROR(_xll.RssMarket($A2703,"時価総額"),"")</f>
        <v/>
      </c>
      <c r="G2703" s="75" t="e">
        <f>T20D35746[[#This Row],[時価総額]]/T20D35746[[#This Row],[現在値]]</f>
        <v>#VALUE!</v>
      </c>
      <c r="H2703" s="20"/>
      <c r="I2703" s="38"/>
      <c r="J2703" s="20"/>
      <c r="K2703" s="33"/>
      <c r="N2703" s="89"/>
      <c r="O2703" s="125" t="e">
        <f>ROUND(
 ((IF(OR(R2703="",R2703&lt;=0),20,R2703)/20)
  *(L2703/15))
 /(IFERROR(IF(H2703&gt;0,H2703,15),15)/15)
 *100,0)</f>
        <v>#REF!</v>
      </c>
      <c r="P2703" s="125" t="e">
        <f>ROUND(((R2703/20)*(L2703/15)*(S2703/15)*(1+W2703/200))/(H2703/15)*100,0)</f>
        <v>#REF!</v>
      </c>
      <c r="Q2703" s="147" t="e">
        <f>T20D35746[[#This Row],[スコア⑤]]/T20D35746[[#This Row],[スコア③]]</f>
        <v>#REF!</v>
      </c>
      <c r="R2703" s="76" t="e">
        <f>#REF!+#REF!</f>
        <v>#REF!</v>
      </c>
      <c r="W2703" s="109" t="e">
        <f>(T20D35746[[#This Row],[現金及び預金（億）]]-T20D35746[[#This Row],[負債（億）]])/T20D35746[[#This Row],[総資産]]*100</f>
        <v>#DIV/0!</v>
      </c>
    </row>
    <row r="2704" spans="3:23" x14ac:dyDescent="0.25">
      <c r="C2704" s="71" t="str">
        <f>IFERROR(_xll.RssMarket($A2704,"市場部名称"),"")</f>
        <v/>
      </c>
      <c r="D2704" s="55"/>
      <c r="E2704" s="55" t="str">
        <f>IFERROR(_xll.RssMarket($A2704,"前日比"),"")</f>
        <v/>
      </c>
      <c r="F2704" s="75" t="str">
        <f>IFERROR(_xll.RssMarket($A2704,"時価総額"),"")</f>
        <v/>
      </c>
      <c r="G2704" s="75" t="e">
        <f>T20D35746[[#This Row],[時価総額]]/T20D35746[[#This Row],[現在値]]</f>
        <v>#VALUE!</v>
      </c>
      <c r="H2704" s="20"/>
      <c r="I2704" s="38"/>
      <c r="J2704" s="20"/>
      <c r="K2704" s="33"/>
      <c r="N2704" s="89"/>
      <c r="O2704" s="125" t="e">
        <f>ROUND(
 ((IF(OR(R2704="",R2704&lt;=0),20,R2704)/20)
  *(L2704/15))
 /(IFERROR(IF(H2704&gt;0,H2704,15),15)/15)
 *100,0)</f>
        <v>#REF!</v>
      </c>
      <c r="P2704" s="125" t="e">
        <f>ROUND(((R2704/20)*(L2704/15)*(S2704/15)*(1+W2704/200))/(H2704/15)*100,0)</f>
        <v>#REF!</v>
      </c>
      <c r="Q2704" s="147" t="e">
        <f>T20D35746[[#This Row],[スコア⑤]]/T20D35746[[#This Row],[スコア③]]</f>
        <v>#REF!</v>
      </c>
      <c r="R2704" s="76" t="e">
        <f>#REF!+#REF!</f>
        <v>#REF!</v>
      </c>
      <c r="W2704" s="109" t="e">
        <f>(T20D35746[[#This Row],[現金及び預金（億）]]-T20D35746[[#This Row],[負債（億）]])/T20D35746[[#This Row],[総資産]]*100</f>
        <v>#DIV/0!</v>
      </c>
    </row>
    <row r="2705" spans="3:23" x14ac:dyDescent="0.25">
      <c r="C2705" s="71" t="str">
        <f>IFERROR(_xll.RssMarket($A2705,"市場部名称"),"")</f>
        <v/>
      </c>
      <c r="D2705" s="55"/>
      <c r="E2705" s="55" t="str">
        <f>IFERROR(_xll.RssMarket($A2705,"前日比"),"")</f>
        <v/>
      </c>
      <c r="F2705" s="75" t="str">
        <f>IFERROR(_xll.RssMarket($A2705,"時価総額"),"")</f>
        <v/>
      </c>
      <c r="G2705" s="75" t="e">
        <f>T20D35746[[#This Row],[時価総額]]/T20D35746[[#This Row],[現在値]]</f>
        <v>#VALUE!</v>
      </c>
      <c r="H2705" s="20"/>
      <c r="I2705" s="38"/>
      <c r="J2705" s="20"/>
      <c r="K2705" s="33"/>
      <c r="N2705" s="89"/>
      <c r="O2705" s="125" t="e">
        <f>ROUND(
 ((IF(OR(R2705="",R2705&lt;=0),20,R2705)/20)
  *(L2705/15))
 /(IFERROR(IF(H2705&gt;0,H2705,15),15)/15)
 *100,0)</f>
        <v>#REF!</v>
      </c>
      <c r="P2705" s="125" t="e">
        <f>ROUND(((R2705/20)*(L2705/15)*(S2705/15)*(1+W2705/200))/(H2705/15)*100,0)</f>
        <v>#REF!</v>
      </c>
      <c r="Q2705" s="147" t="e">
        <f>T20D35746[[#This Row],[スコア⑤]]/T20D35746[[#This Row],[スコア③]]</f>
        <v>#REF!</v>
      </c>
      <c r="R2705" s="76" t="e">
        <f>#REF!+#REF!</f>
        <v>#REF!</v>
      </c>
      <c r="W2705" s="109" t="e">
        <f>(T20D35746[[#This Row],[現金及び預金（億）]]-T20D35746[[#This Row],[負債（億）]])/T20D35746[[#This Row],[総資産]]*100</f>
        <v>#DIV/0!</v>
      </c>
    </row>
    <row r="2706" spans="3:23" x14ac:dyDescent="0.25">
      <c r="C2706" s="71" t="str">
        <f>IFERROR(_xll.RssMarket($A2706,"市場部名称"),"")</f>
        <v/>
      </c>
      <c r="D2706" s="55"/>
      <c r="E2706" s="55" t="str">
        <f>IFERROR(_xll.RssMarket($A2706,"前日比"),"")</f>
        <v/>
      </c>
      <c r="F2706" s="75" t="str">
        <f>IFERROR(_xll.RssMarket($A2706,"時価総額"),"")</f>
        <v/>
      </c>
      <c r="G2706" s="75" t="e">
        <f>T20D35746[[#This Row],[時価総額]]/T20D35746[[#This Row],[現在値]]</f>
        <v>#VALUE!</v>
      </c>
      <c r="H2706" s="20"/>
      <c r="I2706" s="38"/>
      <c r="J2706" s="20"/>
      <c r="K2706" s="33"/>
      <c r="N2706" s="89"/>
      <c r="O2706" s="125" t="e">
        <f>ROUND(
 ((IF(OR(R2706="",R2706&lt;=0),20,R2706)/20)
  *(L2706/15))
 /(IFERROR(IF(H2706&gt;0,H2706,15),15)/15)
 *100,0)</f>
        <v>#REF!</v>
      </c>
      <c r="P2706" s="125" t="e">
        <f>ROUND(((R2706/20)*(L2706/15)*(S2706/15)*(1+W2706/200))/(H2706/15)*100,0)</f>
        <v>#REF!</v>
      </c>
      <c r="Q2706" s="147" t="e">
        <f>T20D35746[[#This Row],[スコア⑤]]/T20D35746[[#This Row],[スコア③]]</f>
        <v>#REF!</v>
      </c>
      <c r="R2706" s="76" t="e">
        <f>#REF!+#REF!</f>
        <v>#REF!</v>
      </c>
      <c r="W2706" s="109" t="e">
        <f>(T20D35746[[#This Row],[現金及び預金（億）]]-T20D35746[[#This Row],[負債（億）]])/T20D35746[[#This Row],[総資産]]*100</f>
        <v>#DIV/0!</v>
      </c>
    </row>
    <row r="2707" spans="3:23" x14ac:dyDescent="0.25">
      <c r="C2707" s="71" t="str">
        <f>IFERROR(_xll.RssMarket($A2707,"市場部名称"),"")</f>
        <v/>
      </c>
      <c r="D2707" s="55"/>
      <c r="E2707" s="55" t="str">
        <f>IFERROR(_xll.RssMarket($A2707,"前日比"),"")</f>
        <v/>
      </c>
      <c r="F2707" s="75" t="str">
        <f>IFERROR(_xll.RssMarket($A2707,"時価総額"),"")</f>
        <v/>
      </c>
      <c r="G2707" s="75" t="e">
        <f>T20D35746[[#This Row],[時価総額]]/T20D35746[[#This Row],[現在値]]</f>
        <v>#VALUE!</v>
      </c>
      <c r="H2707" s="20"/>
      <c r="I2707" s="38"/>
      <c r="J2707" s="20"/>
      <c r="K2707" s="33"/>
      <c r="N2707" s="89"/>
      <c r="O2707" s="125" t="e">
        <f>ROUND(
 ((IF(OR(R2707="",R2707&lt;=0),20,R2707)/20)
  *(L2707/15))
 /(IFERROR(IF(H2707&gt;0,H2707,15),15)/15)
 *100,0)</f>
        <v>#REF!</v>
      </c>
      <c r="P2707" s="125" t="e">
        <f>ROUND(((R2707/20)*(L2707/15)*(S2707/15)*(1+W2707/200))/(H2707/15)*100,0)</f>
        <v>#REF!</v>
      </c>
      <c r="Q2707" s="147" t="e">
        <f>T20D35746[[#This Row],[スコア⑤]]/T20D35746[[#This Row],[スコア③]]</f>
        <v>#REF!</v>
      </c>
      <c r="R2707" s="76" t="e">
        <f>#REF!+#REF!</f>
        <v>#REF!</v>
      </c>
      <c r="W2707" s="109" t="e">
        <f>(T20D35746[[#This Row],[現金及び預金（億）]]-T20D35746[[#This Row],[負債（億）]])/T20D35746[[#This Row],[総資産]]*100</f>
        <v>#DIV/0!</v>
      </c>
    </row>
    <row r="2708" spans="3:23" x14ac:dyDescent="0.25">
      <c r="C2708" s="71" t="str">
        <f>IFERROR(_xll.RssMarket($A2708,"市場部名称"),"")</f>
        <v/>
      </c>
      <c r="D2708" s="55"/>
      <c r="E2708" s="55" t="str">
        <f>IFERROR(_xll.RssMarket($A2708,"前日比"),"")</f>
        <v/>
      </c>
      <c r="F2708" s="75" t="str">
        <f>IFERROR(_xll.RssMarket($A2708,"時価総額"),"")</f>
        <v/>
      </c>
      <c r="G2708" s="75" t="e">
        <f>T20D35746[[#This Row],[時価総額]]/T20D35746[[#This Row],[現在値]]</f>
        <v>#VALUE!</v>
      </c>
      <c r="H2708" s="20"/>
      <c r="I2708" s="38"/>
      <c r="J2708" s="20"/>
      <c r="K2708" s="33"/>
      <c r="N2708" s="89"/>
      <c r="O2708" s="125" t="e">
        <f>ROUND(
 ((IF(OR(R2708="",R2708&lt;=0),20,R2708)/20)
  *(L2708/15))
 /(IFERROR(IF(H2708&gt;0,H2708,15),15)/15)
 *100,0)</f>
        <v>#REF!</v>
      </c>
      <c r="P2708" s="125" t="e">
        <f>ROUND(((R2708/20)*(L2708/15)*(S2708/15)*(1+W2708/200))/(H2708/15)*100,0)</f>
        <v>#REF!</v>
      </c>
      <c r="Q2708" s="147" t="e">
        <f>T20D35746[[#This Row],[スコア⑤]]/T20D35746[[#This Row],[スコア③]]</f>
        <v>#REF!</v>
      </c>
      <c r="R2708" s="76" t="e">
        <f>#REF!+#REF!</f>
        <v>#REF!</v>
      </c>
      <c r="W2708" s="109" t="e">
        <f>(T20D35746[[#This Row],[現金及び預金（億）]]-T20D35746[[#This Row],[負債（億）]])/T20D35746[[#This Row],[総資産]]*100</f>
        <v>#DIV/0!</v>
      </c>
    </row>
    <row r="2709" spans="3:23" x14ac:dyDescent="0.25">
      <c r="C2709" s="71" t="str">
        <f>IFERROR(_xll.RssMarket($A2709,"市場部名称"),"")</f>
        <v/>
      </c>
      <c r="D2709" s="55"/>
      <c r="E2709" s="55" t="str">
        <f>IFERROR(_xll.RssMarket($A2709,"前日比"),"")</f>
        <v/>
      </c>
      <c r="F2709" s="75" t="str">
        <f>IFERROR(_xll.RssMarket($A2709,"時価総額"),"")</f>
        <v/>
      </c>
      <c r="G2709" s="75" t="e">
        <f>T20D35746[[#This Row],[時価総額]]/T20D35746[[#This Row],[現在値]]</f>
        <v>#VALUE!</v>
      </c>
      <c r="H2709" s="20"/>
      <c r="I2709" s="38"/>
      <c r="J2709" s="20"/>
      <c r="K2709" s="33"/>
      <c r="N2709" s="89"/>
      <c r="O2709" s="125" t="e">
        <f>ROUND(
 ((IF(OR(R2709="",R2709&lt;=0),20,R2709)/20)
  *(L2709/15))
 /(IFERROR(IF(H2709&gt;0,H2709,15),15)/15)
 *100,0)</f>
        <v>#REF!</v>
      </c>
      <c r="P2709" s="125" t="e">
        <f>ROUND(((R2709/20)*(L2709/15)*(S2709/15)*(1+W2709/200))/(H2709/15)*100,0)</f>
        <v>#REF!</v>
      </c>
      <c r="Q2709" s="147" t="e">
        <f>T20D35746[[#This Row],[スコア⑤]]/T20D35746[[#This Row],[スコア③]]</f>
        <v>#REF!</v>
      </c>
      <c r="R2709" s="76" t="e">
        <f>#REF!+#REF!</f>
        <v>#REF!</v>
      </c>
      <c r="W2709" s="109" t="e">
        <f>(T20D35746[[#This Row],[現金及び預金（億）]]-T20D35746[[#This Row],[負債（億）]])/T20D35746[[#This Row],[総資産]]*100</f>
        <v>#DIV/0!</v>
      </c>
    </row>
    <row r="2710" spans="3:23" x14ac:dyDescent="0.25">
      <c r="C2710" s="71" t="str">
        <f>IFERROR(_xll.RssMarket($A2710,"市場部名称"),"")</f>
        <v/>
      </c>
      <c r="D2710" s="55"/>
      <c r="E2710" s="55" t="str">
        <f>IFERROR(_xll.RssMarket($A2710,"前日比"),"")</f>
        <v/>
      </c>
      <c r="F2710" s="75" t="str">
        <f>IFERROR(_xll.RssMarket($A2710,"時価総額"),"")</f>
        <v/>
      </c>
      <c r="G2710" s="75" t="e">
        <f>T20D35746[[#This Row],[時価総額]]/T20D35746[[#This Row],[現在値]]</f>
        <v>#VALUE!</v>
      </c>
      <c r="H2710" s="20"/>
      <c r="I2710" s="38"/>
      <c r="J2710" s="20"/>
      <c r="K2710" s="33"/>
      <c r="N2710" s="89"/>
      <c r="O2710" s="125" t="e">
        <f>ROUND(
 ((IF(OR(R2710="",R2710&lt;=0),20,R2710)/20)
  *(L2710/15))
 /(IFERROR(IF(H2710&gt;0,H2710,15),15)/15)
 *100,0)</f>
        <v>#REF!</v>
      </c>
      <c r="P2710" s="125" t="e">
        <f>ROUND(((R2710/20)*(L2710/15)*(S2710/15)*(1+W2710/200))/(H2710/15)*100,0)</f>
        <v>#REF!</v>
      </c>
      <c r="Q2710" s="147" t="e">
        <f>T20D35746[[#This Row],[スコア⑤]]/T20D35746[[#This Row],[スコア③]]</f>
        <v>#REF!</v>
      </c>
      <c r="R2710" s="76" t="e">
        <f>#REF!+#REF!</f>
        <v>#REF!</v>
      </c>
      <c r="W2710" s="109" t="e">
        <f>(T20D35746[[#This Row],[現金及び預金（億）]]-T20D35746[[#This Row],[負債（億）]])/T20D35746[[#This Row],[総資産]]*100</f>
        <v>#DIV/0!</v>
      </c>
    </row>
    <row r="2711" spans="3:23" x14ac:dyDescent="0.25">
      <c r="C2711" s="71" t="str">
        <f>IFERROR(_xll.RssMarket($A2711,"市場部名称"),"")</f>
        <v/>
      </c>
      <c r="D2711" s="55"/>
      <c r="E2711" s="55" t="str">
        <f>IFERROR(_xll.RssMarket($A2711,"前日比"),"")</f>
        <v/>
      </c>
      <c r="F2711" s="75" t="str">
        <f>IFERROR(_xll.RssMarket($A2711,"時価総額"),"")</f>
        <v/>
      </c>
      <c r="G2711" s="75" t="e">
        <f>T20D35746[[#This Row],[時価総額]]/T20D35746[[#This Row],[現在値]]</f>
        <v>#VALUE!</v>
      </c>
      <c r="H2711" s="20"/>
      <c r="I2711" s="38"/>
      <c r="J2711" s="20"/>
      <c r="K2711" s="33"/>
      <c r="N2711" s="89"/>
      <c r="O2711" s="125" t="e">
        <f>ROUND(
 ((IF(OR(R2711="",R2711&lt;=0),20,R2711)/20)
  *(L2711/15))
 /(IFERROR(IF(H2711&gt;0,H2711,15),15)/15)
 *100,0)</f>
        <v>#REF!</v>
      </c>
      <c r="P2711" s="125" t="e">
        <f>ROUND(((R2711/20)*(L2711/15)*(S2711/15)*(1+W2711/200))/(H2711/15)*100,0)</f>
        <v>#REF!</v>
      </c>
      <c r="Q2711" s="147" t="e">
        <f>T20D35746[[#This Row],[スコア⑤]]/T20D35746[[#This Row],[スコア③]]</f>
        <v>#REF!</v>
      </c>
      <c r="R2711" s="76" t="e">
        <f>#REF!+#REF!</f>
        <v>#REF!</v>
      </c>
      <c r="W2711" s="109" t="e">
        <f>(T20D35746[[#This Row],[現金及び預金（億）]]-T20D35746[[#This Row],[負債（億）]])/T20D35746[[#This Row],[総資産]]*100</f>
        <v>#DIV/0!</v>
      </c>
    </row>
    <row r="2712" spans="3:23" x14ac:dyDescent="0.25">
      <c r="C2712" s="71" t="str">
        <f>IFERROR(_xll.RssMarket($A2712,"市場部名称"),"")</f>
        <v/>
      </c>
      <c r="D2712" s="55"/>
      <c r="E2712" s="55" t="str">
        <f>IFERROR(_xll.RssMarket($A2712,"前日比"),"")</f>
        <v/>
      </c>
      <c r="F2712" s="75" t="str">
        <f>IFERROR(_xll.RssMarket($A2712,"時価総額"),"")</f>
        <v/>
      </c>
      <c r="G2712" s="75" t="e">
        <f>T20D35746[[#This Row],[時価総額]]/T20D35746[[#This Row],[現在値]]</f>
        <v>#VALUE!</v>
      </c>
      <c r="H2712" s="20"/>
      <c r="I2712" s="38"/>
      <c r="J2712" s="20"/>
      <c r="K2712" s="33"/>
      <c r="N2712" s="89"/>
      <c r="O2712" s="125" t="e">
        <f>ROUND(
 ((IF(OR(R2712="",R2712&lt;=0),20,R2712)/20)
  *(L2712/15))
 /(IFERROR(IF(H2712&gt;0,H2712,15),15)/15)
 *100,0)</f>
        <v>#REF!</v>
      </c>
      <c r="P2712" s="125" t="e">
        <f>ROUND(((R2712/20)*(L2712/15)*(S2712/15)*(1+W2712/200))/(H2712/15)*100,0)</f>
        <v>#REF!</v>
      </c>
      <c r="Q2712" s="147" t="e">
        <f>T20D35746[[#This Row],[スコア⑤]]/T20D35746[[#This Row],[スコア③]]</f>
        <v>#REF!</v>
      </c>
      <c r="R2712" s="76" t="e">
        <f>#REF!+#REF!</f>
        <v>#REF!</v>
      </c>
      <c r="W2712" s="109" t="e">
        <f>(T20D35746[[#This Row],[現金及び預金（億）]]-T20D35746[[#This Row],[負債（億）]])/T20D35746[[#This Row],[総資産]]*100</f>
        <v>#DIV/0!</v>
      </c>
    </row>
    <row r="2713" spans="3:23" x14ac:dyDescent="0.25">
      <c r="C2713" s="71" t="str">
        <f>IFERROR(_xll.RssMarket($A2713,"市場部名称"),"")</f>
        <v/>
      </c>
      <c r="D2713" s="55"/>
      <c r="E2713" s="55" t="str">
        <f>IFERROR(_xll.RssMarket($A2713,"前日比"),"")</f>
        <v/>
      </c>
      <c r="F2713" s="75" t="str">
        <f>IFERROR(_xll.RssMarket($A2713,"時価総額"),"")</f>
        <v/>
      </c>
      <c r="G2713" s="75" t="e">
        <f>T20D35746[[#This Row],[時価総額]]/T20D35746[[#This Row],[現在値]]</f>
        <v>#VALUE!</v>
      </c>
      <c r="H2713" s="20"/>
      <c r="I2713" s="38"/>
      <c r="J2713" s="20"/>
      <c r="K2713" s="33"/>
      <c r="N2713" s="89"/>
      <c r="O2713" s="125" t="e">
        <f>ROUND(
 ((IF(OR(R2713="",R2713&lt;=0),20,R2713)/20)
  *(L2713/15))
 /(IFERROR(IF(H2713&gt;0,H2713,15),15)/15)
 *100,0)</f>
        <v>#REF!</v>
      </c>
      <c r="P2713" s="125" t="e">
        <f>ROUND(((R2713/20)*(L2713/15)*(S2713/15)*(1+W2713/200))/(H2713/15)*100,0)</f>
        <v>#REF!</v>
      </c>
      <c r="Q2713" s="147" t="e">
        <f>T20D35746[[#This Row],[スコア⑤]]/T20D35746[[#This Row],[スコア③]]</f>
        <v>#REF!</v>
      </c>
      <c r="R2713" s="76" t="e">
        <f>#REF!+#REF!</f>
        <v>#REF!</v>
      </c>
      <c r="W2713" s="109" t="e">
        <f>(T20D35746[[#This Row],[現金及び預金（億）]]-T20D35746[[#This Row],[負債（億）]])/T20D35746[[#This Row],[総資産]]*100</f>
        <v>#DIV/0!</v>
      </c>
    </row>
    <row r="2714" spans="3:23" x14ac:dyDescent="0.25">
      <c r="C2714" s="71" t="str">
        <f>IFERROR(_xll.RssMarket($A2714,"市場部名称"),"")</f>
        <v/>
      </c>
      <c r="D2714" s="55"/>
      <c r="E2714" s="55" t="str">
        <f>IFERROR(_xll.RssMarket($A2714,"前日比"),"")</f>
        <v/>
      </c>
      <c r="F2714" s="75" t="str">
        <f>IFERROR(_xll.RssMarket($A2714,"時価総額"),"")</f>
        <v/>
      </c>
      <c r="G2714" s="75" t="e">
        <f>T20D35746[[#This Row],[時価総額]]/T20D35746[[#This Row],[現在値]]</f>
        <v>#VALUE!</v>
      </c>
      <c r="H2714" s="20"/>
      <c r="I2714" s="38"/>
      <c r="J2714" s="20"/>
      <c r="K2714" s="33"/>
      <c r="N2714" s="89"/>
      <c r="O2714" s="125" t="e">
        <f>ROUND(
 ((IF(OR(R2714="",R2714&lt;=0),20,R2714)/20)
  *(L2714/15))
 /(IFERROR(IF(H2714&gt;0,H2714,15),15)/15)
 *100,0)</f>
        <v>#REF!</v>
      </c>
      <c r="P2714" s="125" t="e">
        <f>ROUND(((R2714/20)*(L2714/15)*(S2714/15)*(1+W2714/200))/(H2714/15)*100,0)</f>
        <v>#REF!</v>
      </c>
      <c r="Q2714" s="147" t="e">
        <f>T20D35746[[#This Row],[スコア⑤]]/T20D35746[[#This Row],[スコア③]]</f>
        <v>#REF!</v>
      </c>
      <c r="R2714" s="76" t="e">
        <f>#REF!+#REF!</f>
        <v>#REF!</v>
      </c>
      <c r="W2714" s="109" t="e">
        <f>(T20D35746[[#This Row],[現金及び預金（億）]]-T20D35746[[#This Row],[負債（億）]])/T20D35746[[#This Row],[総資産]]*100</f>
        <v>#DIV/0!</v>
      </c>
    </row>
    <row r="2715" spans="3:23" x14ac:dyDescent="0.25">
      <c r="C2715" s="71" t="str">
        <f>IFERROR(_xll.RssMarket($A2715,"市場部名称"),"")</f>
        <v/>
      </c>
      <c r="D2715" s="55"/>
      <c r="E2715" s="55" t="str">
        <f>IFERROR(_xll.RssMarket($A2715,"前日比"),"")</f>
        <v/>
      </c>
      <c r="F2715" s="75" t="str">
        <f>IFERROR(_xll.RssMarket($A2715,"時価総額"),"")</f>
        <v/>
      </c>
      <c r="G2715" s="75" t="e">
        <f>T20D35746[[#This Row],[時価総額]]/T20D35746[[#This Row],[現在値]]</f>
        <v>#VALUE!</v>
      </c>
      <c r="H2715" s="20"/>
      <c r="I2715" s="38"/>
      <c r="J2715" s="20"/>
      <c r="K2715" s="33"/>
      <c r="N2715" s="89"/>
      <c r="O2715" s="125" t="e">
        <f>ROUND(
 ((IF(OR(R2715="",R2715&lt;=0),20,R2715)/20)
  *(L2715/15))
 /(IFERROR(IF(H2715&gt;0,H2715,15),15)/15)
 *100,0)</f>
        <v>#REF!</v>
      </c>
      <c r="P2715" s="125" t="e">
        <f>ROUND(((R2715/20)*(L2715/15)*(S2715/15)*(1+W2715/200))/(H2715/15)*100,0)</f>
        <v>#REF!</v>
      </c>
      <c r="Q2715" s="147" t="e">
        <f>T20D35746[[#This Row],[スコア⑤]]/T20D35746[[#This Row],[スコア③]]</f>
        <v>#REF!</v>
      </c>
      <c r="R2715" s="76" t="e">
        <f>#REF!+#REF!</f>
        <v>#REF!</v>
      </c>
      <c r="W2715" s="109" t="e">
        <f>(T20D35746[[#This Row],[現金及び預金（億）]]-T20D35746[[#This Row],[負債（億）]])/T20D35746[[#This Row],[総資産]]*100</f>
        <v>#DIV/0!</v>
      </c>
    </row>
    <row r="2716" spans="3:23" x14ac:dyDescent="0.25">
      <c r="C2716" s="71" t="str">
        <f>IFERROR(_xll.RssMarket($A2716,"市場部名称"),"")</f>
        <v/>
      </c>
      <c r="D2716" s="55"/>
      <c r="E2716" s="55" t="str">
        <f>IFERROR(_xll.RssMarket($A2716,"前日比"),"")</f>
        <v/>
      </c>
      <c r="F2716" s="75" t="str">
        <f>IFERROR(_xll.RssMarket($A2716,"時価総額"),"")</f>
        <v/>
      </c>
      <c r="G2716" s="75" t="e">
        <f>T20D35746[[#This Row],[時価総額]]/T20D35746[[#This Row],[現在値]]</f>
        <v>#VALUE!</v>
      </c>
      <c r="H2716" s="20"/>
      <c r="I2716" s="38"/>
      <c r="J2716" s="20"/>
      <c r="K2716" s="33"/>
      <c r="N2716" s="89"/>
      <c r="O2716" s="125" t="e">
        <f>ROUND(
 ((IF(OR(R2716="",R2716&lt;=0),20,R2716)/20)
  *(L2716/15))
 /(IFERROR(IF(H2716&gt;0,H2716,15),15)/15)
 *100,0)</f>
        <v>#REF!</v>
      </c>
      <c r="P2716" s="125" t="e">
        <f>ROUND(((R2716/20)*(L2716/15)*(S2716/15)*(1+W2716/200))/(H2716/15)*100,0)</f>
        <v>#REF!</v>
      </c>
      <c r="Q2716" s="147" t="e">
        <f>T20D35746[[#This Row],[スコア⑤]]/T20D35746[[#This Row],[スコア③]]</f>
        <v>#REF!</v>
      </c>
      <c r="R2716" s="76" t="e">
        <f>#REF!+#REF!</f>
        <v>#REF!</v>
      </c>
      <c r="W2716" s="109" t="e">
        <f>(T20D35746[[#This Row],[現金及び預金（億）]]-T20D35746[[#This Row],[負債（億）]])/T20D35746[[#This Row],[総資産]]*100</f>
        <v>#DIV/0!</v>
      </c>
    </row>
    <row r="2717" spans="3:23" x14ac:dyDescent="0.25">
      <c r="C2717" s="71" t="str">
        <f>IFERROR(_xll.RssMarket($A2717,"市場部名称"),"")</f>
        <v/>
      </c>
      <c r="D2717" s="55"/>
      <c r="E2717" s="55" t="str">
        <f>IFERROR(_xll.RssMarket($A2717,"前日比"),"")</f>
        <v/>
      </c>
      <c r="F2717" s="75" t="str">
        <f>IFERROR(_xll.RssMarket($A2717,"時価総額"),"")</f>
        <v/>
      </c>
      <c r="G2717" s="75" t="e">
        <f>T20D35746[[#This Row],[時価総額]]/T20D35746[[#This Row],[現在値]]</f>
        <v>#VALUE!</v>
      </c>
      <c r="H2717" s="20"/>
      <c r="I2717" s="38"/>
      <c r="J2717" s="20"/>
      <c r="K2717" s="33"/>
      <c r="N2717" s="89"/>
      <c r="O2717" s="125" t="e">
        <f>ROUND(
 ((IF(OR(R2717="",R2717&lt;=0),20,R2717)/20)
  *(L2717/15))
 /(IFERROR(IF(H2717&gt;0,H2717,15),15)/15)
 *100,0)</f>
        <v>#REF!</v>
      </c>
      <c r="P2717" s="125" t="e">
        <f>ROUND(((R2717/20)*(L2717/15)*(S2717/15)*(1+W2717/200))/(H2717/15)*100,0)</f>
        <v>#REF!</v>
      </c>
      <c r="Q2717" s="147" t="e">
        <f>T20D35746[[#This Row],[スコア⑤]]/T20D35746[[#This Row],[スコア③]]</f>
        <v>#REF!</v>
      </c>
      <c r="R2717" s="76" t="e">
        <f>#REF!+#REF!</f>
        <v>#REF!</v>
      </c>
      <c r="W2717" s="109" t="e">
        <f>(T20D35746[[#This Row],[現金及び預金（億）]]-T20D35746[[#This Row],[負債（億）]])/T20D35746[[#This Row],[総資産]]*100</f>
        <v>#DIV/0!</v>
      </c>
    </row>
    <row r="2718" spans="3:23" x14ac:dyDescent="0.25">
      <c r="C2718" s="71" t="str">
        <f>IFERROR(_xll.RssMarket($A2718,"市場部名称"),"")</f>
        <v/>
      </c>
      <c r="D2718" s="55"/>
      <c r="E2718" s="55" t="str">
        <f>IFERROR(_xll.RssMarket($A2718,"前日比"),"")</f>
        <v/>
      </c>
      <c r="F2718" s="75" t="str">
        <f>IFERROR(_xll.RssMarket($A2718,"時価総額"),"")</f>
        <v/>
      </c>
      <c r="G2718" s="75" t="e">
        <f>T20D35746[[#This Row],[時価総額]]/T20D35746[[#This Row],[現在値]]</f>
        <v>#VALUE!</v>
      </c>
      <c r="H2718" s="20"/>
      <c r="I2718" s="38"/>
      <c r="J2718" s="20"/>
      <c r="K2718" s="33"/>
      <c r="N2718" s="89"/>
      <c r="O2718" s="125" t="e">
        <f>ROUND(
 ((IF(OR(R2718="",R2718&lt;=0),20,R2718)/20)
  *(L2718/15))
 /(IFERROR(IF(H2718&gt;0,H2718,15),15)/15)
 *100,0)</f>
        <v>#REF!</v>
      </c>
      <c r="P2718" s="125" t="e">
        <f>ROUND(((R2718/20)*(L2718/15)*(S2718/15)*(1+W2718/200))/(H2718/15)*100,0)</f>
        <v>#REF!</v>
      </c>
      <c r="Q2718" s="147" t="e">
        <f>T20D35746[[#This Row],[スコア⑤]]/T20D35746[[#This Row],[スコア③]]</f>
        <v>#REF!</v>
      </c>
      <c r="R2718" s="76" t="e">
        <f>#REF!+#REF!</f>
        <v>#REF!</v>
      </c>
      <c r="W2718" s="109" t="e">
        <f>(T20D35746[[#This Row],[現金及び預金（億）]]-T20D35746[[#This Row],[負債（億）]])/T20D35746[[#This Row],[総資産]]*100</f>
        <v>#DIV/0!</v>
      </c>
    </row>
    <row r="2719" spans="3:23" x14ac:dyDescent="0.25">
      <c r="C2719" s="71" t="str">
        <f>IFERROR(_xll.RssMarket($A2719,"市場部名称"),"")</f>
        <v/>
      </c>
      <c r="D2719" s="55"/>
      <c r="E2719" s="55" t="str">
        <f>IFERROR(_xll.RssMarket($A2719,"前日比"),"")</f>
        <v/>
      </c>
      <c r="F2719" s="75" t="str">
        <f>IFERROR(_xll.RssMarket($A2719,"時価総額"),"")</f>
        <v/>
      </c>
      <c r="G2719" s="75" t="e">
        <f>T20D35746[[#This Row],[時価総額]]/T20D35746[[#This Row],[現在値]]</f>
        <v>#VALUE!</v>
      </c>
      <c r="H2719" s="20"/>
      <c r="I2719" s="38"/>
      <c r="J2719" s="20"/>
      <c r="K2719" s="33"/>
      <c r="N2719" s="89"/>
      <c r="O2719" s="125" t="e">
        <f>ROUND(
 ((IF(OR(R2719="",R2719&lt;=0),20,R2719)/20)
  *(L2719/15))
 /(IFERROR(IF(H2719&gt;0,H2719,15),15)/15)
 *100,0)</f>
        <v>#REF!</v>
      </c>
      <c r="P2719" s="125" t="e">
        <f>ROUND(((R2719/20)*(L2719/15)*(S2719/15)*(1+W2719/200))/(H2719/15)*100,0)</f>
        <v>#REF!</v>
      </c>
      <c r="Q2719" s="147" t="e">
        <f>T20D35746[[#This Row],[スコア⑤]]/T20D35746[[#This Row],[スコア③]]</f>
        <v>#REF!</v>
      </c>
      <c r="R2719" s="76" t="e">
        <f>#REF!+#REF!</f>
        <v>#REF!</v>
      </c>
      <c r="W2719" s="109" t="e">
        <f>(T20D35746[[#This Row],[現金及び預金（億）]]-T20D35746[[#This Row],[負債（億）]])/T20D35746[[#This Row],[総資産]]*100</f>
        <v>#DIV/0!</v>
      </c>
    </row>
    <row r="2720" spans="3:23" x14ac:dyDescent="0.25">
      <c r="C2720" s="71" t="str">
        <f>IFERROR(_xll.RssMarket($A2720,"市場部名称"),"")</f>
        <v/>
      </c>
      <c r="D2720" s="55"/>
      <c r="E2720" s="55" t="str">
        <f>IFERROR(_xll.RssMarket($A2720,"前日比"),"")</f>
        <v/>
      </c>
      <c r="F2720" s="75" t="str">
        <f>IFERROR(_xll.RssMarket($A2720,"時価総額"),"")</f>
        <v/>
      </c>
      <c r="G2720" s="75" t="e">
        <f>T20D35746[[#This Row],[時価総額]]/T20D35746[[#This Row],[現在値]]</f>
        <v>#VALUE!</v>
      </c>
      <c r="H2720" s="20"/>
      <c r="I2720" s="38"/>
      <c r="J2720" s="20"/>
      <c r="K2720" s="33"/>
      <c r="N2720" s="89"/>
      <c r="O2720" s="125" t="e">
        <f>ROUND(
 ((IF(OR(R2720="",R2720&lt;=0),20,R2720)/20)
  *(L2720/15))
 /(IFERROR(IF(H2720&gt;0,H2720,15),15)/15)
 *100,0)</f>
        <v>#REF!</v>
      </c>
      <c r="P2720" s="125" t="e">
        <f>ROUND(((R2720/20)*(L2720/15)*(S2720/15)*(1+W2720/200))/(H2720/15)*100,0)</f>
        <v>#REF!</v>
      </c>
      <c r="Q2720" s="147" t="e">
        <f>T20D35746[[#This Row],[スコア⑤]]/T20D35746[[#This Row],[スコア③]]</f>
        <v>#REF!</v>
      </c>
      <c r="R2720" s="76" t="e">
        <f>#REF!+#REF!</f>
        <v>#REF!</v>
      </c>
      <c r="W2720" s="109" t="e">
        <f>(T20D35746[[#This Row],[現金及び預金（億）]]-T20D35746[[#This Row],[負債（億）]])/T20D35746[[#This Row],[総資産]]*100</f>
        <v>#DIV/0!</v>
      </c>
    </row>
    <row r="2721" spans="3:23" x14ac:dyDescent="0.25">
      <c r="C2721" s="71" t="str">
        <f>IFERROR(_xll.RssMarket($A2721,"市場部名称"),"")</f>
        <v/>
      </c>
      <c r="D2721" s="55"/>
      <c r="E2721" s="55" t="str">
        <f>IFERROR(_xll.RssMarket($A2721,"前日比"),"")</f>
        <v/>
      </c>
      <c r="F2721" s="75" t="str">
        <f>IFERROR(_xll.RssMarket($A2721,"時価総額"),"")</f>
        <v/>
      </c>
      <c r="G2721" s="75" t="e">
        <f>T20D35746[[#This Row],[時価総額]]/T20D35746[[#This Row],[現在値]]</f>
        <v>#VALUE!</v>
      </c>
      <c r="H2721" s="20"/>
      <c r="I2721" s="38"/>
      <c r="J2721" s="20"/>
      <c r="K2721" s="33"/>
      <c r="N2721" s="89"/>
      <c r="O2721" s="125" t="e">
        <f>ROUND(
 ((IF(OR(R2721="",R2721&lt;=0),20,R2721)/20)
  *(L2721/15))
 /(IFERROR(IF(H2721&gt;0,H2721,15),15)/15)
 *100,0)</f>
        <v>#REF!</v>
      </c>
      <c r="P2721" s="125" t="e">
        <f>ROUND(((R2721/20)*(L2721/15)*(S2721/15)*(1+W2721/200))/(H2721/15)*100,0)</f>
        <v>#REF!</v>
      </c>
      <c r="Q2721" s="147" t="e">
        <f>T20D35746[[#This Row],[スコア⑤]]/T20D35746[[#This Row],[スコア③]]</f>
        <v>#REF!</v>
      </c>
      <c r="R2721" s="76" t="e">
        <f>#REF!+#REF!</f>
        <v>#REF!</v>
      </c>
      <c r="W2721" s="109" t="e">
        <f>(T20D35746[[#This Row],[現金及び預金（億）]]-T20D35746[[#This Row],[負債（億）]])/T20D35746[[#This Row],[総資産]]*100</f>
        <v>#DIV/0!</v>
      </c>
    </row>
    <row r="2722" spans="3:23" x14ac:dyDescent="0.25">
      <c r="C2722" s="71" t="str">
        <f>IFERROR(_xll.RssMarket($A2722,"市場部名称"),"")</f>
        <v/>
      </c>
      <c r="D2722" s="55"/>
      <c r="E2722" s="55" t="str">
        <f>IFERROR(_xll.RssMarket($A2722,"前日比"),"")</f>
        <v/>
      </c>
      <c r="F2722" s="75" t="str">
        <f>IFERROR(_xll.RssMarket($A2722,"時価総額"),"")</f>
        <v/>
      </c>
      <c r="G2722" s="75" t="e">
        <f>T20D35746[[#This Row],[時価総額]]/T20D35746[[#This Row],[現在値]]</f>
        <v>#VALUE!</v>
      </c>
      <c r="H2722" s="20"/>
      <c r="I2722" s="38"/>
      <c r="J2722" s="20"/>
      <c r="K2722" s="33"/>
      <c r="N2722" s="89"/>
      <c r="O2722" s="125" t="e">
        <f>ROUND(
 ((IF(OR(R2722="",R2722&lt;=0),20,R2722)/20)
  *(L2722/15))
 /(IFERROR(IF(H2722&gt;0,H2722,15),15)/15)
 *100,0)</f>
        <v>#REF!</v>
      </c>
      <c r="P2722" s="125" t="e">
        <f>ROUND(((R2722/20)*(L2722/15)*(S2722/15)*(1+W2722/200))/(H2722/15)*100,0)</f>
        <v>#REF!</v>
      </c>
      <c r="Q2722" s="147" t="e">
        <f>T20D35746[[#This Row],[スコア⑤]]/T20D35746[[#This Row],[スコア③]]</f>
        <v>#REF!</v>
      </c>
      <c r="R2722" s="76" t="e">
        <f>#REF!+#REF!</f>
        <v>#REF!</v>
      </c>
      <c r="W2722" s="109" t="e">
        <f>(T20D35746[[#This Row],[現金及び預金（億）]]-T20D35746[[#This Row],[負債（億）]])/T20D35746[[#This Row],[総資産]]*100</f>
        <v>#DIV/0!</v>
      </c>
    </row>
    <row r="2723" spans="3:23" x14ac:dyDescent="0.25">
      <c r="C2723" s="71" t="str">
        <f>IFERROR(_xll.RssMarket($A2723,"市場部名称"),"")</f>
        <v/>
      </c>
      <c r="D2723" s="55"/>
      <c r="E2723" s="55" t="str">
        <f>IFERROR(_xll.RssMarket($A2723,"前日比"),"")</f>
        <v/>
      </c>
      <c r="F2723" s="75" t="str">
        <f>IFERROR(_xll.RssMarket($A2723,"時価総額"),"")</f>
        <v/>
      </c>
      <c r="G2723" s="75" t="e">
        <f>T20D35746[[#This Row],[時価総額]]/T20D35746[[#This Row],[現在値]]</f>
        <v>#VALUE!</v>
      </c>
      <c r="H2723" s="20"/>
      <c r="I2723" s="38"/>
      <c r="J2723" s="20"/>
      <c r="K2723" s="33"/>
      <c r="N2723" s="89"/>
      <c r="O2723" s="125" t="e">
        <f>ROUND(
 ((IF(OR(R2723="",R2723&lt;=0),20,R2723)/20)
  *(L2723/15))
 /(IFERROR(IF(H2723&gt;0,H2723,15),15)/15)
 *100,0)</f>
        <v>#REF!</v>
      </c>
      <c r="P2723" s="125" t="e">
        <f>ROUND(((R2723/20)*(L2723/15)*(S2723/15)*(1+W2723/200))/(H2723/15)*100,0)</f>
        <v>#REF!</v>
      </c>
      <c r="Q2723" s="147" t="e">
        <f>T20D35746[[#This Row],[スコア⑤]]/T20D35746[[#This Row],[スコア③]]</f>
        <v>#REF!</v>
      </c>
      <c r="R2723" s="76" t="e">
        <f>#REF!+#REF!</f>
        <v>#REF!</v>
      </c>
      <c r="W2723" s="109" t="e">
        <f>(T20D35746[[#This Row],[現金及び預金（億）]]-T20D35746[[#This Row],[負債（億）]])/T20D35746[[#This Row],[総資産]]*100</f>
        <v>#DIV/0!</v>
      </c>
    </row>
    <row r="2724" spans="3:23" x14ac:dyDescent="0.25">
      <c r="C2724" s="71" t="str">
        <f>IFERROR(_xll.RssMarket($A2724,"市場部名称"),"")</f>
        <v/>
      </c>
      <c r="D2724" s="55"/>
      <c r="E2724" s="55" t="str">
        <f>IFERROR(_xll.RssMarket($A2724,"前日比"),"")</f>
        <v/>
      </c>
      <c r="F2724" s="75" t="str">
        <f>IFERROR(_xll.RssMarket($A2724,"時価総額"),"")</f>
        <v/>
      </c>
      <c r="G2724" s="75" t="e">
        <f>T20D35746[[#This Row],[時価総額]]/T20D35746[[#This Row],[現在値]]</f>
        <v>#VALUE!</v>
      </c>
      <c r="H2724" s="20"/>
      <c r="I2724" s="38"/>
      <c r="J2724" s="20"/>
      <c r="K2724" s="33"/>
      <c r="N2724" s="89"/>
      <c r="O2724" s="125" t="e">
        <f>ROUND(
 ((IF(OR(R2724="",R2724&lt;=0),20,R2724)/20)
  *(L2724/15))
 /(IFERROR(IF(H2724&gt;0,H2724,15),15)/15)
 *100,0)</f>
        <v>#REF!</v>
      </c>
      <c r="P2724" s="125" t="e">
        <f>ROUND(((R2724/20)*(L2724/15)*(S2724/15)*(1+W2724/200))/(H2724/15)*100,0)</f>
        <v>#REF!</v>
      </c>
      <c r="Q2724" s="147" t="e">
        <f>T20D35746[[#This Row],[スコア⑤]]/T20D35746[[#This Row],[スコア③]]</f>
        <v>#REF!</v>
      </c>
      <c r="R2724" s="76" t="e">
        <f>#REF!+#REF!</f>
        <v>#REF!</v>
      </c>
      <c r="W2724" s="109" t="e">
        <f>(T20D35746[[#This Row],[現金及び預金（億）]]-T20D35746[[#This Row],[負債（億）]])/T20D35746[[#This Row],[総資産]]*100</f>
        <v>#DIV/0!</v>
      </c>
    </row>
    <row r="2725" spans="3:23" x14ac:dyDescent="0.25">
      <c r="C2725" s="71" t="str">
        <f>IFERROR(_xll.RssMarket($A2725,"市場部名称"),"")</f>
        <v/>
      </c>
      <c r="D2725" s="55"/>
      <c r="E2725" s="55" t="str">
        <f>IFERROR(_xll.RssMarket($A2725,"前日比"),"")</f>
        <v/>
      </c>
      <c r="F2725" s="75" t="str">
        <f>IFERROR(_xll.RssMarket($A2725,"時価総額"),"")</f>
        <v/>
      </c>
      <c r="G2725" s="75" t="e">
        <f>T20D35746[[#This Row],[時価総額]]/T20D35746[[#This Row],[現在値]]</f>
        <v>#VALUE!</v>
      </c>
      <c r="H2725" s="20"/>
      <c r="I2725" s="38"/>
      <c r="J2725" s="20"/>
      <c r="K2725" s="33"/>
      <c r="N2725" s="89"/>
      <c r="O2725" s="125" t="e">
        <f>ROUND(
 ((IF(OR(R2725="",R2725&lt;=0),20,R2725)/20)
  *(L2725/15))
 /(IFERROR(IF(H2725&gt;0,H2725,15),15)/15)
 *100,0)</f>
        <v>#REF!</v>
      </c>
      <c r="P2725" s="125" t="e">
        <f>ROUND(((R2725/20)*(L2725/15)*(S2725/15)*(1+W2725/200))/(H2725/15)*100,0)</f>
        <v>#REF!</v>
      </c>
      <c r="Q2725" s="147" t="e">
        <f>T20D35746[[#This Row],[スコア⑤]]/T20D35746[[#This Row],[スコア③]]</f>
        <v>#REF!</v>
      </c>
      <c r="R2725" s="76" t="e">
        <f>#REF!+#REF!</f>
        <v>#REF!</v>
      </c>
      <c r="W2725" s="109" t="e">
        <f>(T20D35746[[#This Row],[現金及び預金（億）]]-T20D35746[[#This Row],[負債（億）]])/T20D35746[[#This Row],[総資産]]*100</f>
        <v>#DIV/0!</v>
      </c>
    </row>
    <row r="2726" spans="3:23" x14ac:dyDescent="0.25">
      <c r="C2726" s="71" t="str">
        <f>IFERROR(_xll.RssMarket($A2726,"市場部名称"),"")</f>
        <v/>
      </c>
      <c r="D2726" s="55"/>
      <c r="E2726" s="55" t="str">
        <f>IFERROR(_xll.RssMarket($A2726,"前日比"),"")</f>
        <v/>
      </c>
      <c r="F2726" s="75" t="str">
        <f>IFERROR(_xll.RssMarket($A2726,"時価総額"),"")</f>
        <v/>
      </c>
      <c r="G2726" s="75" t="e">
        <f>T20D35746[[#This Row],[時価総額]]/T20D35746[[#This Row],[現在値]]</f>
        <v>#VALUE!</v>
      </c>
      <c r="H2726" s="20"/>
      <c r="I2726" s="38"/>
      <c r="J2726" s="20"/>
      <c r="K2726" s="33"/>
      <c r="N2726" s="89"/>
      <c r="O2726" s="125" t="e">
        <f>ROUND(
 ((IF(OR(R2726="",R2726&lt;=0),20,R2726)/20)
  *(L2726/15))
 /(IFERROR(IF(H2726&gt;0,H2726,15),15)/15)
 *100,0)</f>
        <v>#REF!</v>
      </c>
      <c r="P2726" s="125" t="e">
        <f>ROUND(((R2726/20)*(L2726/15)*(S2726/15)*(1+W2726/200))/(H2726/15)*100,0)</f>
        <v>#REF!</v>
      </c>
      <c r="Q2726" s="147" t="e">
        <f>T20D35746[[#This Row],[スコア⑤]]/T20D35746[[#This Row],[スコア③]]</f>
        <v>#REF!</v>
      </c>
      <c r="R2726" s="76" t="e">
        <f>#REF!+#REF!</f>
        <v>#REF!</v>
      </c>
      <c r="W2726" s="109" t="e">
        <f>(T20D35746[[#This Row],[現金及び預金（億）]]-T20D35746[[#This Row],[負債（億）]])/T20D35746[[#This Row],[総資産]]*100</f>
        <v>#DIV/0!</v>
      </c>
    </row>
    <row r="2727" spans="3:23" x14ac:dyDescent="0.25">
      <c r="C2727" s="71" t="str">
        <f>IFERROR(_xll.RssMarket($A2727,"市場部名称"),"")</f>
        <v/>
      </c>
      <c r="D2727" s="55"/>
      <c r="E2727" s="55" t="str">
        <f>IFERROR(_xll.RssMarket($A2727,"前日比"),"")</f>
        <v/>
      </c>
      <c r="F2727" s="75" t="str">
        <f>IFERROR(_xll.RssMarket($A2727,"時価総額"),"")</f>
        <v/>
      </c>
      <c r="G2727" s="75" t="e">
        <f>T20D35746[[#This Row],[時価総額]]/T20D35746[[#This Row],[現在値]]</f>
        <v>#VALUE!</v>
      </c>
      <c r="H2727" s="20"/>
      <c r="I2727" s="38"/>
      <c r="J2727" s="20"/>
      <c r="K2727" s="33"/>
      <c r="N2727" s="89"/>
      <c r="O2727" s="125" t="e">
        <f>ROUND(
 ((IF(OR(R2727="",R2727&lt;=0),20,R2727)/20)
  *(L2727/15))
 /(IFERROR(IF(H2727&gt;0,H2727,15),15)/15)
 *100,0)</f>
        <v>#REF!</v>
      </c>
      <c r="P2727" s="125" t="e">
        <f>ROUND(((R2727/20)*(L2727/15)*(S2727/15)*(1+W2727/200))/(H2727/15)*100,0)</f>
        <v>#REF!</v>
      </c>
      <c r="Q2727" s="147" t="e">
        <f>T20D35746[[#This Row],[スコア⑤]]/T20D35746[[#This Row],[スコア③]]</f>
        <v>#REF!</v>
      </c>
      <c r="R2727" s="76" t="e">
        <f>#REF!+#REF!</f>
        <v>#REF!</v>
      </c>
      <c r="W2727" s="109" t="e">
        <f>(T20D35746[[#This Row],[現金及び預金（億）]]-T20D35746[[#This Row],[負債（億）]])/T20D35746[[#This Row],[総資産]]*100</f>
        <v>#DIV/0!</v>
      </c>
    </row>
    <row r="2728" spans="3:23" x14ac:dyDescent="0.25">
      <c r="C2728" s="71" t="str">
        <f>IFERROR(_xll.RssMarket($A2728,"市場部名称"),"")</f>
        <v/>
      </c>
      <c r="D2728" s="55"/>
      <c r="E2728" s="55" t="str">
        <f>IFERROR(_xll.RssMarket($A2728,"前日比"),"")</f>
        <v/>
      </c>
      <c r="F2728" s="75" t="str">
        <f>IFERROR(_xll.RssMarket($A2728,"時価総額"),"")</f>
        <v/>
      </c>
      <c r="G2728" s="75" t="e">
        <f>T20D35746[[#This Row],[時価総額]]/T20D35746[[#This Row],[現在値]]</f>
        <v>#VALUE!</v>
      </c>
      <c r="H2728" s="20"/>
      <c r="I2728" s="38"/>
      <c r="J2728" s="20"/>
      <c r="K2728" s="33"/>
      <c r="N2728" s="89"/>
      <c r="O2728" s="125" t="e">
        <f>ROUND(
 ((IF(OR(R2728="",R2728&lt;=0),20,R2728)/20)
  *(L2728/15))
 /(IFERROR(IF(H2728&gt;0,H2728,15),15)/15)
 *100,0)</f>
        <v>#REF!</v>
      </c>
      <c r="P2728" s="125" t="e">
        <f>ROUND(((R2728/20)*(L2728/15)*(S2728/15)*(1+W2728/200))/(H2728/15)*100,0)</f>
        <v>#REF!</v>
      </c>
      <c r="Q2728" s="147" t="e">
        <f>T20D35746[[#This Row],[スコア⑤]]/T20D35746[[#This Row],[スコア③]]</f>
        <v>#REF!</v>
      </c>
      <c r="R2728" s="76" t="e">
        <f>#REF!+#REF!</f>
        <v>#REF!</v>
      </c>
      <c r="W2728" s="109" t="e">
        <f>(T20D35746[[#This Row],[現金及び預金（億）]]-T20D35746[[#This Row],[負債（億）]])/T20D35746[[#This Row],[総資産]]*100</f>
        <v>#DIV/0!</v>
      </c>
    </row>
    <row r="2729" spans="3:23" x14ac:dyDescent="0.25">
      <c r="C2729" s="71" t="str">
        <f>IFERROR(_xll.RssMarket($A2729,"市場部名称"),"")</f>
        <v/>
      </c>
      <c r="D2729" s="55"/>
      <c r="E2729" s="55" t="str">
        <f>IFERROR(_xll.RssMarket($A2729,"前日比"),"")</f>
        <v/>
      </c>
      <c r="F2729" s="75" t="str">
        <f>IFERROR(_xll.RssMarket($A2729,"時価総額"),"")</f>
        <v/>
      </c>
      <c r="G2729" s="75" t="e">
        <f>T20D35746[[#This Row],[時価総額]]/T20D35746[[#This Row],[現在値]]</f>
        <v>#VALUE!</v>
      </c>
      <c r="H2729" s="20"/>
      <c r="I2729" s="38"/>
      <c r="J2729" s="20"/>
      <c r="K2729" s="33"/>
      <c r="N2729" s="89"/>
      <c r="O2729" s="125" t="e">
        <f>ROUND(
 ((IF(OR(R2729="",R2729&lt;=0),20,R2729)/20)
  *(L2729/15))
 /(IFERROR(IF(H2729&gt;0,H2729,15),15)/15)
 *100,0)</f>
        <v>#REF!</v>
      </c>
      <c r="P2729" s="125" t="e">
        <f>ROUND(((R2729/20)*(L2729/15)*(S2729/15)*(1+W2729/200))/(H2729/15)*100,0)</f>
        <v>#REF!</v>
      </c>
      <c r="Q2729" s="147" t="e">
        <f>T20D35746[[#This Row],[スコア⑤]]/T20D35746[[#This Row],[スコア③]]</f>
        <v>#REF!</v>
      </c>
      <c r="R2729" s="76" t="e">
        <f>#REF!+#REF!</f>
        <v>#REF!</v>
      </c>
      <c r="W2729" s="109" t="e">
        <f>(T20D35746[[#This Row],[現金及び預金（億）]]-T20D35746[[#This Row],[負債（億）]])/T20D35746[[#This Row],[総資産]]*100</f>
        <v>#DIV/0!</v>
      </c>
    </row>
    <row r="2730" spans="3:23" x14ac:dyDescent="0.25">
      <c r="C2730" s="71" t="str">
        <f>IFERROR(_xll.RssMarket($A2730,"市場部名称"),"")</f>
        <v/>
      </c>
      <c r="D2730" s="55"/>
      <c r="E2730" s="55" t="str">
        <f>IFERROR(_xll.RssMarket($A2730,"前日比"),"")</f>
        <v/>
      </c>
      <c r="F2730" s="75" t="str">
        <f>IFERROR(_xll.RssMarket($A2730,"時価総額"),"")</f>
        <v/>
      </c>
      <c r="G2730" s="75" t="e">
        <f>T20D35746[[#This Row],[時価総額]]/T20D35746[[#This Row],[現在値]]</f>
        <v>#VALUE!</v>
      </c>
      <c r="H2730" s="20"/>
      <c r="I2730" s="38"/>
      <c r="J2730" s="20"/>
      <c r="K2730" s="33"/>
      <c r="N2730" s="89"/>
      <c r="O2730" s="125" t="e">
        <f>ROUND(
 ((IF(OR(R2730="",R2730&lt;=0),20,R2730)/20)
  *(L2730/15))
 /(IFERROR(IF(H2730&gt;0,H2730,15),15)/15)
 *100,0)</f>
        <v>#REF!</v>
      </c>
      <c r="P2730" s="125" t="e">
        <f>ROUND(((R2730/20)*(L2730/15)*(S2730/15)*(1+W2730/200))/(H2730/15)*100,0)</f>
        <v>#REF!</v>
      </c>
      <c r="Q2730" s="147" t="e">
        <f>T20D35746[[#This Row],[スコア⑤]]/T20D35746[[#This Row],[スコア③]]</f>
        <v>#REF!</v>
      </c>
      <c r="R2730" s="76" t="e">
        <f>#REF!+#REF!</f>
        <v>#REF!</v>
      </c>
      <c r="W2730" s="109" t="e">
        <f>(T20D35746[[#This Row],[現金及び預金（億）]]-T20D35746[[#This Row],[負債（億）]])/T20D35746[[#This Row],[総資産]]*100</f>
        <v>#DIV/0!</v>
      </c>
    </row>
    <row r="2731" spans="3:23" x14ac:dyDescent="0.25">
      <c r="C2731" s="71" t="str">
        <f>IFERROR(_xll.RssMarket($A2731,"市場部名称"),"")</f>
        <v/>
      </c>
      <c r="D2731" s="55"/>
      <c r="E2731" s="55" t="str">
        <f>IFERROR(_xll.RssMarket($A2731,"前日比"),"")</f>
        <v/>
      </c>
      <c r="F2731" s="75" t="str">
        <f>IFERROR(_xll.RssMarket($A2731,"時価総額"),"")</f>
        <v/>
      </c>
      <c r="G2731" s="75" t="e">
        <f>T20D35746[[#This Row],[時価総額]]/T20D35746[[#This Row],[現在値]]</f>
        <v>#VALUE!</v>
      </c>
      <c r="H2731" s="20"/>
      <c r="I2731" s="38"/>
      <c r="J2731" s="20"/>
      <c r="K2731" s="33"/>
      <c r="N2731" s="89"/>
      <c r="O2731" s="125" t="e">
        <f>ROUND(
 ((IF(OR(R2731="",R2731&lt;=0),20,R2731)/20)
  *(L2731/15))
 /(IFERROR(IF(H2731&gt;0,H2731,15),15)/15)
 *100,0)</f>
        <v>#REF!</v>
      </c>
      <c r="P2731" s="125" t="e">
        <f>ROUND(((R2731/20)*(L2731/15)*(S2731/15)*(1+W2731/200))/(H2731/15)*100,0)</f>
        <v>#REF!</v>
      </c>
      <c r="Q2731" s="147" t="e">
        <f>T20D35746[[#This Row],[スコア⑤]]/T20D35746[[#This Row],[スコア③]]</f>
        <v>#REF!</v>
      </c>
      <c r="R2731" s="76" t="e">
        <f>#REF!+#REF!</f>
        <v>#REF!</v>
      </c>
      <c r="W2731" s="109" t="e">
        <f>(T20D35746[[#This Row],[現金及び預金（億）]]-T20D35746[[#This Row],[負債（億）]])/T20D35746[[#This Row],[総資産]]*100</f>
        <v>#DIV/0!</v>
      </c>
    </row>
    <row r="2732" spans="3:23" x14ac:dyDescent="0.25">
      <c r="C2732" s="71" t="str">
        <f>IFERROR(_xll.RssMarket($A2732,"市場部名称"),"")</f>
        <v/>
      </c>
      <c r="D2732" s="55"/>
      <c r="E2732" s="55" t="str">
        <f>IFERROR(_xll.RssMarket($A2732,"前日比"),"")</f>
        <v/>
      </c>
      <c r="F2732" s="75" t="str">
        <f>IFERROR(_xll.RssMarket($A2732,"時価総額"),"")</f>
        <v/>
      </c>
      <c r="G2732" s="75" t="e">
        <f>T20D35746[[#This Row],[時価総額]]/T20D35746[[#This Row],[現在値]]</f>
        <v>#VALUE!</v>
      </c>
      <c r="H2732" s="20"/>
      <c r="I2732" s="38"/>
      <c r="J2732" s="20"/>
      <c r="K2732" s="33"/>
      <c r="N2732" s="89"/>
      <c r="O2732" s="125" t="e">
        <f>ROUND(
 ((IF(OR(R2732="",R2732&lt;=0),20,R2732)/20)
  *(L2732/15))
 /(IFERROR(IF(H2732&gt;0,H2732,15),15)/15)
 *100,0)</f>
        <v>#REF!</v>
      </c>
      <c r="P2732" s="125" t="e">
        <f>ROUND(((R2732/20)*(L2732/15)*(S2732/15)*(1+W2732/200))/(H2732/15)*100,0)</f>
        <v>#REF!</v>
      </c>
      <c r="Q2732" s="147" t="e">
        <f>T20D35746[[#This Row],[スコア⑤]]/T20D35746[[#This Row],[スコア③]]</f>
        <v>#REF!</v>
      </c>
      <c r="R2732" s="76" t="e">
        <f>#REF!+#REF!</f>
        <v>#REF!</v>
      </c>
      <c r="W2732" s="109" t="e">
        <f>(T20D35746[[#This Row],[現金及び預金（億）]]-T20D35746[[#This Row],[負債（億）]])/T20D35746[[#This Row],[総資産]]*100</f>
        <v>#DIV/0!</v>
      </c>
    </row>
    <row r="2733" spans="3:23" x14ac:dyDescent="0.25">
      <c r="C2733" s="71" t="str">
        <f>IFERROR(_xll.RssMarket($A2733,"市場部名称"),"")</f>
        <v/>
      </c>
      <c r="D2733" s="55"/>
      <c r="E2733" s="55" t="str">
        <f>IFERROR(_xll.RssMarket($A2733,"前日比"),"")</f>
        <v/>
      </c>
      <c r="F2733" s="75" t="str">
        <f>IFERROR(_xll.RssMarket($A2733,"時価総額"),"")</f>
        <v/>
      </c>
      <c r="G2733" s="75" t="e">
        <f>T20D35746[[#This Row],[時価総額]]/T20D35746[[#This Row],[現在値]]</f>
        <v>#VALUE!</v>
      </c>
      <c r="H2733" s="20"/>
      <c r="I2733" s="38"/>
      <c r="J2733" s="20"/>
      <c r="K2733" s="33"/>
      <c r="N2733" s="89"/>
      <c r="O2733" s="125" t="e">
        <f>ROUND(
 ((IF(OR(R2733="",R2733&lt;=0),20,R2733)/20)
  *(L2733/15))
 /(IFERROR(IF(H2733&gt;0,H2733,15),15)/15)
 *100,0)</f>
        <v>#REF!</v>
      </c>
      <c r="P2733" s="125" t="e">
        <f>ROUND(((R2733/20)*(L2733/15)*(S2733/15)*(1+W2733/200))/(H2733/15)*100,0)</f>
        <v>#REF!</v>
      </c>
      <c r="Q2733" s="147" t="e">
        <f>T20D35746[[#This Row],[スコア⑤]]/T20D35746[[#This Row],[スコア③]]</f>
        <v>#REF!</v>
      </c>
      <c r="R2733" s="76" t="e">
        <f>#REF!+#REF!</f>
        <v>#REF!</v>
      </c>
      <c r="W2733" s="109" t="e">
        <f>(T20D35746[[#This Row],[現金及び預金（億）]]-T20D35746[[#This Row],[負債（億）]])/T20D35746[[#This Row],[総資産]]*100</f>
        <v>#DIV/0!</v>
      </c>
    </row>
    <row r="2734" spans="3:23" x14ac:dyDescent="0.25">
      <c r="C2734" s="71" t="str">
        <f>IFERROR(_xll.RssMarket($A2734,"市場部名称"),"")</f>
        <v/>
      </c>
      <c r="D2734" s="55"/>
      <c r="E2734" s="55" t="str">
        <f>IFERROR(_xll.RssMarket($A2734,"前日比"),"")</f>
        <v/>
      </c>
      <c r="F2734" s="75" t="str">
        <f>IFERROR(_xll.RssMarket($A2734,"時価総額"),"")</f>
        <v/>
      </c>
      <c r="G2734" s="75" t="e">
        <f>T20D35746[[#This Row],[時価総額]]/T20D35746[[#This Row],[現在値]]</f>
        <v>#VALUE!</v>
      </c>
      <c r="H2734" s="20"/>
      <c r="I2734" s="38"/>
      <c r="J2734" s="20"/>
      <c r="K2734" s="33"/>
      <c r="N2734" s="89"/>
      <c r="O2734" s="125" t="e">
        <f>ROUND(
 ((IF(OR(R2734="",R2734&lt;=0),20,R2734)/20)
  *(L2734/15))
 /(IFERROR(IF(H2734&gt;0,H2734,15),15)/15)
 *100,0)</f>
        <v>#REF!</v>
      </c>
      <c r="P2734" s="125" t="e">
        <f>ROUND(((R2734/20)*(L2734/15)*(S2734/15)*(1+W2734/200))/(H2734/15)*100,0)</f>
        <v>#REF!</v>
      </c>
      <c r="Q2734" s="147" t="e">
        <f>T20D35746[[#This Row],[スコア⑤]]/T20D35746[[#This Row],[スコア③]]</f>
        <v>#REF!</v>
      </c>
      <c r="R2734" s="76" t="e">
        <f>#REF!+#REF!</f>
        <v>#REF!</v>
      </c>
      <c r="W2734" s="109" t="e">
        <f>(T20D35746[[#This Row],[現金及び預金（億）]]-T20D35746[[#This Row],[負債（億）]])/T20D35746[[#This Row],[総資産]]*100</f>
        <v>#DIV/0!</v>
      </c>
    </row>
    <row r="2735" spans="3:23" x14ac:dyDescent="0.25">
      <c r="C2735" s="71" t="str">
        <f>IFERROR(_xll.RssMarket($A2735,"市場部名称"),"")</f>
        <v/>
      </c>
      <c r="D2735" s="55"/>
      <c r="E2735" s="55" t="str">
        <f>IFERROR(_xll.RssMarket($A2735,"前日比"),"")</f>
        <v/>
      </c>
      <c r="F2735" s="75" t="str">
        <f>IFERROR(_xll.RssMarket($A2735,"時価総額"),"")</f>
        <v/>
      </c>
      <c r="G2735" s="75" t="e">
        <f>T20D35746[[#This Row],[時価総額]]/T20D35746[[#This Row],[現在値]]</f>
        <v>#VALUE!</v>
      </c>
      <c r="H2735" s="20"/>
      <c r="I2735" s="38"/>
      <c r="J2735" s="20"/>
      <c r="K2735" s="33"/>
      <c r="N2735" s="89"/>
      <c r="O2735" s="125" t="e">
        <f>ROUND(
 ((IF(OR(R2735="",R2735&lt;=0),20,R2735)/20)
  *(L2735/15))
 /(IFERROR(IF(H2735&gt;0,H2735,15),15)/15)
 *100,0)</f>
        <v>#REF!</v>
      </c>
      <c r="P2735" s="125" t="e">
        <f>ROUND(((R2735/20)*(L2735/15)*(S2735/15)*(1+W2735/200))/(H2735/15)*100,0)</f>
        <v>#REF!</v>
      </c>
      <c r="Q2735" s="147" t="e">
        <f>T20D35746[[#This Row],[スコア⑤]]/T20D35746[[#This Row],[スコア③]]</f>
        <v>#REF!</v>
      </c>
      <c r="R2735" s="76" t="e">
        <f>#REF!+#REF!</f>
        <v>#REF!</v>
      </c>
      <c r="W2735" s="109" t="e">
        <f>(T20D35746[[#This Row],[現金及び預金（億）]]-T20D35746[[#This Row],[負債（億）]])/T20D35746[[#This Row],[総資産]]*100</f>
        <v>#DIV/0!</v>
      </c>
    </row>
    <row r="2736" spans="3:23" x14ac:dyDescent="0.25">
      <c r="C2736" s="71" t="str">
        <f>IFERROR(_xll.RssMarket($A2736,"市場部名称"),"")</f>
        <v/>
      </c>
      <c r="D2736" s="55"/>
      <c r="E2736" s="55" t="str">
        <f>IFERROR(_xll.RssMarket($A2736,"前日比"),"")</f>
        <v/>
      </c>
      <c r="F2736" s="75" t="str">
        <f>IFERROR(_xll.RssMarket($A2736,"時価総額"),"")</f>
        <v/>
      </c>
      <c r="G2736" s="75" t="e">
        <f>T20D35746[[#This Row],[時価総額]]/T20D35746[[#This Row],[現在値]]</f>
        <v>#VALUE!</v>
      </c>
      <c r="H2736" s="20"/>
      <c r="I2736" s="38"/>
      <c r="J2736" s="20"/>
      <c r="K2736" s="33"/>
      <c r="N2736" s="89"/>
      <c r="O2736" s="125" t="e">
        <f>ROUND(
 ((IF(OR(R2736="",R2736&lt;=0),20,R2736)/20)
  *(L2736/15))
 /(IFERROR(IF(H2736&gt;0,H2736,15),15)/15)
 *100,0)</f>
        <v>#REF!</v>
      </c>
      <c r="P2736" s="125" t="e">
        <f>ROUND(((R2736/20)*(L2736/15)*(S2736/15)*(1+W2736/200))/(H2736/15)*100,0)</f>
        <v>#REF!</v>
      </c>
      <c r="Q2736" s="147" t="e">
        <f>T20D35746[[#This Row],[スコア⑤]]/T20D35746[[#This Row],[スコア③]]</f>
        <v>#REF!</v>
      </c>
      <c r="R2736" s="76" t="e">
        <f>#REF!+#REF!</f>
        <v>#REF!</v>
      </c>
      <c r="W2736" s="109" t="e">
        <f>(T20D35746[[#This Row],[現金及び預金（億）]]-T20D35746[[#This Row],[負債（億）]])/T20D35746[[#This Row],[総資産]]*100</f>
        <v>#DIV/0!</v>
      </c>
    </row>
    <row r="2737" spans="3:23" x14ac:dyDescent="0.25">
      <c r="C2737" s="71" t="str">
        <f>IFERROR(_xll.RssMarket($A2737,"市場部名称"),"")</f>
        <v/>
      </c>
      <c r="D2737" s="55"/>
      <c r="E2737" s="55" t="str">
        <f>IFERROR(_xll.RssMarket($A2737,"前日比"),"")</f>
        <v/>
      </c>
      <c r="F2737" s="75" t="str">
        <f>IFERROR(_xll.RssMarket($A2737,"時価総額"),"")</f>
        <v/>
      </c>
      <c r="G2737" s="75" t="e">
        <f>T20D35746[[#This Row],[時価総額]]/T20D35746[[#This Row],[現在値]]</f>
        <v>#VALUE!</v>
      </c>
      <c r="H2737" s="20"/>
      <c r="I2737" s="38"/>
      <c r="J2737" s="20"/>
      <c r="K2737" s="33"/>
      <c r="N2737" s="89"/>
      <c r="O2737" s="125" t="e">
        <f>ROUND(
 ((IF(OR(R2737="",R2737&lt;=0),20,R2737)/20)
  *(L2737/15))
 /(IFERROR(IF(H2737&gt;0,H2737,15),15)/15)
 *100,0)</f>
        <v>#REF!</v>
      </c>
      <c r="P2737" s="125" t="e">
        <f>ROUND(((R2737/20)*(L2737/15)*(S2737/15)*(1+W2737/200))/(H2737/15)*100,0)</f>
        <v>#REF!</v>
      </c>
      <c r="Q2737" s="147" t="e">
        <f>T20D35746[[#This Row],[スコア⑤]]/T20D35746[[#This Row],[スコア③]]</f>
        <v>#REF!</v>
      </c>
      <c r="R2737" s="76" t="e">
        <f>#REF!+#REF!</f>
        <v>#REF!</v>
      </c>
      <c r="W2737" s="109" t="e">
        <f>(T20D35746[[#This Row],[現金及び預金（億）]]-T20D35746[[#This Row],[負債（億）]])/T20D35746[[#This Row],[総資産]]*100</f>
        <v>#DIV/0!</v>
      </c>
    </row>
    <row r="2738" spans="3:23" x14ac:dyDescent="0.25">
      <c r="C2738" s="71" t="str">
        <f>IFERROR(_xll.RssMarket($A2738,"市場部名称"),"")</f>
        <v/>
      </c>
      <c r="D2738" s="55"/>
      <c r="E2738" s="55" t="str">
        <f>IFERROR(_xll.RssMarket($A2738,"前日比"),"")</f>
        <v/>
      </c>
      <c r="F2738" s="75" t="str">
        <f>IFERROR(_xll.RssMarket($A2738,"時価総額"),"")</f>
        <v/>
      </c>
      <c r="G2738" s="75" t="e">
        <f>T20D35746[[#This Row],[時価総額]]/T20D35746[[#This Row],[現在値]]</f>
        <v>#VALUE!</v>
      </c>
      <c r="H2738" s="20"/>
      <c r="I2738" s="38"/>
      <c r="J2738" s="20"/>
      <c r="K2738" s="33"/>
      <c r="N2738" s="89"/>
      <c r="O2738" s="125" t="e">
        <f>ROUND(
 ((IF(OR(R2738="",R2738&lt;=0),20,R2738)/20)
  *(L2738/15))
 /(IFERROR(IF(H2738&gt;0,H2738,15),15)/15)
 *100,0)</f>
        <v>#REF!</v>
      </c>
      <c r="P2738" s="125" t="e">
        <f>ROUND(((R2738/20)*(L2738/15)*(S2738/15)*(1+W2738/200))/(H2738/15)*100,0)</f>
        <v>#REF!</v>
      </c>
      <c r="Q2738" s="147" t="e">
        <f>T20D35746[[#This Row],[スコア⑤]]/T20D35746[[#This Row],[スコア③]]</f>
        <v>#REF!</v>
      </c>
      <c r="R2738" s="76" t="e">
        <f>#REF!+#REF!</f>
        <v>#REF!</v>
      </c>
      <c r="W2738" s="109" t="e">
        <f>(T20D35746[[#This Row],[現金及び預金（億）]]-T20D35746[[#This Row],[負債（億）]])/T20D35746[[#This Row],[総資産]]*100</f>
        <v>#DIV/0!</v>
      </c>
    </row>
    <row r="2739" spans="3:23" x14ac:dyDescent="0.25">
      <c r="C2739" s="71" t="str">
        <f>IFERROR(_xll.RssMarket($A2739,"市場部名称"),"")</f>
        <v/>
      </c>
      <c r="D2739" s="55"/>
      <c r="E2739" s="55" t="str">
        <f>IFERROR(_xll.RssMarket($A2739,"前日比"),"")</f>
        <v/>
      </c>
      <c r="F2739" s="75" t="str">
        <f>IFERROR(_xll.RssMarket($A2739,"時価総額"),"")</f>
        <v/>
      </c>
      <c r="G2739" s="75" t="e">
        <f>T20D35746[[#This Row],[時価総額]]/T20D35746[[#This Row],[現在値]]</f>
        <v>#VALUE!</v>
      </c>
      <c r="H2739" s="20"/>
      <c r="I2739" s="38"/>
      <c r="J2739" s="20"/>
      <c r="K2739" s="33"/>
      <c r="N2739" s="89"/>
      <c r="O2739" s="125" t="e">
        <f>ROUND(
 ((IF(OR(R2739="",R2739&lt;=0),20,R2739)/20)
  *(L2739/15))
 /(IFERROR(IF(H2739&gt;0,H2739,15),15)/15)
 *100,0)</f>
        <v>#REF!</v>
      </c>
      <c r="P2739" s="125" t="e">
        <f>ROUND(((R2739/20)*(L2739/15)*(S2739/15)*(1+W2739/200))/(H2739/15)*100,0)</f>
        <v>#REF!</v>
      </c>
      <c r="Q2739" s="147" t="e">
        <f>T20D35746[[#This Row],[スコア⑤]]/T20D35746[[#This Row],[スコア③]]</f>
        <v>#REF!</v>
      </c>
      <c r="R2739" s="76" t="e">
        <f>#REF!+#REF!</f>
        <v>#REF!</v>
      </c>
      <c r="W2739" s="109" t="e">
        <f>(T20D35746[[#This Row],[現金及び預金（億）]]-T20D35746[[#This Row],[負債（億）]])/T20D35746[[#This Row],[総資産]]*100</f>
        <v>#DIV/0!</v>
      </c>
    </row>
    <row r="2740" spans="3:23" x14ac:dyDescent="0.25">
      <c r="C2740" s="71" t="str">
        <f>IFERROR(_xll.RssMarket($A2740,"市場部名称"),"")</f>
        <v/>
      </c>
      <c r="D2740" s="55"/>
      <c r="E2740" s="55" t="str">
        <f>IFERROR(_xll.RssMarket($A2740,"前日比"),"")</f>
        <v/>
      </c>
      <c r="F2740" s="75" t="str">
        <f>IFERROR(_xll.RssMarket($A2740,"時価総額"),"")</f>
        <v/>
      </c>
      <c r="G2740" s="75" t="e">
        <f>T20D35746[[#This Row],[時価総額]]/T20D35746[[#This Row],[現在値]]</f>
        <v>#VALUE!</v>
      </c>
      <c r="H2740" s="20"/>
      <c r="I2740" s="38"/>
      <c r="J2740" s="20"/>
      <c r="K2740" s="33"/>
      <c r="N2740" s="89"/>
      <c r="O2740" s="125" t="e">
        <f>ROUND(
 ((IF(OR(R2740="",R2740&lt;=0),20,R2740)/20)
  *(L2740/15))
 /(IFERROR(IF(H2740&gt;0,H2740,15),15)/15)
 *100,0)</f>
        <v>#REF!</v>
      </c>
      <c r="P2740" s="125" t="e">
        <f>ROUND(((R2740/20)*(L2740/15)*(S2740/15)*(1+W2740/200))/(H2740/15)*100,0)</f>
        <v>#REF!</v>
      </c>
      <c r="Q2740" s="147" t="e">
        <f>T20D35746[[#This Row],[スコア⑤]]/T20D35746[[#This Row],[スコア③]]</f>
        <v>#REF!</v>
      </c>
      <c r="R2740" s="76" t="e">
        <f>#REF!+#REF!</f>
        <v>#REF!</v>
      </c>
      <c r="W2740" s="109" t="e">
        <f>(T20D35746[[#This Row],[現金及び預金（億）]]-T20D35746[[#This Row],[負債（億）]])/T20D35746[[#This Row],[総資産]]*100</f>
        <v>#DIV/0!</v>
      </c>
    </row>
    <row r="2741" spans="3:23" x14ac:dyDescent="0.25">
      <c r="C2741" s="71" t="str">
        <f>IFERROR(_xll.RssMarket($A2741,"市場部名称"),"")</f>
        <v/>
      </c>
      <c r="D2741" s="55"/>
      <c r="E2741" s="55" t="str">
        <f>IFERROR(_xll.RssMarket($A2741,"前日比"),"")</f>
        <v/>
      </c>
      <c r="F2741" s="75" t="str">
        <f>IFERROR(_xll.RssMarket($A2741,"時価総額"),"")</f>
        <v/>
      </c>
      <c r="G2741" s="75" t="e">
        <f>T20D35746[[#This Row],[時価総額]]/T20D35746[[#This Row],[現在値]]</f>
        <v>#VALUE!</v>
      </c>
      <c r="H2741" s="20"/>
      <c r="I2741" s="38"/>
      <c r="J2741" s="20"/>
      <c r="K2741" s="33"/>
      <c r="N2741" s="89"/>
      <c r="O2741" s="125" t="e">
        <f>ROUND(
 ((IF(OR(R2741="",R2741&lt;=0),20,R2741)/20)
  *(L2741/15))
 /(IFERROR(IF(H2741&gt;0,H2741,15),15)/15)
 *100,0)</f>
        <v>#REF!</v>
      </c>
      <c r="P2741" s="125" t="e">
        <f>ROUND(((R2741/20)*(L2741/15)*(S2741/15)*(1+W2741/200))/(H2741/15)*100,0)</f>
        <v>#REF!</v>
      </c>
      <c r="Q2741" s="147" t="e">
        <f>T20D35746[[#This Row],[スコア⑤]]/T20D35746[[#This Row],[スコア③]]</f>
        <v>#REF!</v>
      </c>
      <c r="R2741" s="76" t="e">
        <f>#REF!+#REF!</f>
        <v>#REF!</v>
      </c>
      <c r="W2741" s="109" t="e">
        <f>(T20D35746[[#This Row],[現金及び預金（億）]]-T20D35746[[#This Row],[負債（億）]])/T20D35746[[#This Row],[総資産]]*100</f>
        <v>#DIV/0!</v>
      </c>
    </row>
    <row r="2742" spans="3:23" x14ac:dyDescent="0.25">
      <c r="C2742" s="71" t="str">
        <f>IFERROR(_xll.RssMarket($A2742,"市場部名称"),"")</f>
        <v/>
      </c>
      <c r="D2742" s="55"/>
      <c r="E2742" s="55" t="str">
        <f>IFERROR(_xll.RssMarket($A2742,"前日比"),"")</f>
        <v/>
      </c>
      <c r="F2742" s="75" t="str">
        <f>IFERROR(_xll.RssMarket($A2742,"時価総額"),"")</f>
        <v/>
      </c>
      <c r="G2742" s="75" t="e">
        <f>T20D35746[[#This Row],[時価総額]]/T20D35746[[#This Row],[現在値]]</f>
        <v>#VALUE!</v>
      </c>
      <c r="H2742" s="20"/>
      <c r="I2742" s="38"/>
      <c r="J2742" s="20"/>
      <c r="K2742" s="33"/>
      <c r="N2742" s="89"/>
      <c r="O2742" s="125" t="e">
        <f>ROUND(
 ((IF(OR(R2742="",R2742&lt;=0),20,R2742)/20)
  *(L2742/15))
 /(IFERROR(IF(H2742&gt;0,H2742,15),15)/15)
 *100,0)</f>
        <v>#REF!</v>
      </c>
      <c r="P2742" s="125" t="e">
        <f>ROUND(((R2742/20)*(L2742/15)*(S2742/15)*(1+W2742/200))/(H2742/15)*100,0)</f>
        <v>#REF!</v>
      </c>
      <c r="Q2742" s="147" t="e">
        <f>T20D35746[[#This Row],[スコア⑤]]/T20D35746[[#This Row],[スコア③]]</f>
        <v>#REF!</v>
      </c>
      <c r="R2742" s="76" t="e">
        <f>#REF!+#REF!</f>
        <v>#REF!</v>
      </c>
      <c r="W2742" s="109" t="e">
        <f>(T20D35746[[#This Row],[現金及び預金（億）]]-T20D35746[[#This Row],[負債（億）]])/T20D35746[[#This Row],[総資産]]*100</f>
        <v>#DIV/0!</v>
      </c>
    </row>
    <row r="2743" spans="3:23" x14ac:dyDescent="0.25">
      <c r="C2743" s="71" t="str">
        <f>IFERROR(_xll.RssMarket($A2743,"市場部名称"),"")</f>
        <v/>
      </c>
      <c r="D2743" s="55"/>
      <c r="E2743" s="55" t="str">
        <f>IFERROR(_xll.RssMarket($A2743,"前日比"),"")</f>
        <v/>
      </c>
      <c r="F2743" s="75" t="str">
        <f>IFERROR(_xll.RssMarket($A2743,"時価総額"),"")</f>
        <v/>
      </c>
      <c r="G2743" s="75" t="e">
        <f>T20D35746[[#This Row],[時価総額]]/T20D35746[[#This Row],[現在値]]</f>
        <v>#VALUE!</v>
      </c>
      <c r="H2743" s="20"/>
      <c r="I2743" s="38"/>
      <c r="J2743" s="20"/>
      <c r="K2743" s="33"/>
      <c r="N2743" s="89"/>
      <c r="O2743" s="125" t="e">
        <f>ROUND(
 ((IF(OR(R2743="",R2743&lt;=0),20,R2743)/20)
  *(L2743/15))
 /(IFERROR(IF(H2743&gt;0,H2743,15),15)/15)
 *100,0)</f>
        <v>#REF!</v>
      </c>
      <c r="P2743" s="125" t="e">
        <f>ROUND(((R2743/20)*(L2743/15)*(S2743/15)*(1+W2743/200))/(H2743/15)*100,0)</f>
        <v>#REF!</v>
      </c>
      <c r="Q2743" s="147" t="e">
        <f>T20D35746[[#This Row],[スコア⑤]]/T20D35746[[#This Row],[スコア③]]</f>
        <v>#REF!</v>
      </c>
      <c r="R2743" s="76" t="e">
        <f>#REF!+#REF!</f>
        <v>#REF!</v>
      </c>
      <c r="W2743" s="109" t="e">
        <f>(T20D35746[[#This Row],[現金及び預金（億）]]-T20D35746[[#This Row],[負債（億）]])/T20D35746[[#This Row],[総資産]]*100</f>
        <v>#DIV/0!</v>
      </c>
    </row>
    <row r="2744" spans="3:23" x14ac:dyDescent="0.25">
      <c r="C2744" s="71" t="str">
        <f>IFERROR(_xll.RssMarket($A2744,"市場部名称"),"")</f>
        <v/>
      </c>
      <c r="D2744" s="55"/>
      <c r="E2744" s="55" t="str">
        <f>IFERROR(_xll.RssMarket($A2744,"前日比"),"")</f>
        <v/>
      </c>
      <c r="F2744" s="75" t="str">
        <f>IFERROR(_xll.RssMarket($A2744,"時価総額"),"")</f>
        <v/>
      </c>
      <c r="G2744" s="75" t="e">
        <f>T20D35746[[#This Row],[時価総額]]/T20D35746[[#This Row],[現在値]]</f>
        <v>#VALUE!</v>
      </c>
      <c r="H2744" s="20"/>
      <c r="I2744" s="38"/>
      <c r="J2744" s="20"/>
      <c r="K2744" s="33"/>
      <c r="N2744" s="89"/>
      <c r="O2744" s="125" t="e">
        <f>ROUND(
 ((IF(OR(R2744="",R2744&lt;=0),20,R2744)/20)
  *(L2744/15))
 /(IFERROR(IF(H2744&gt;0,H2744,15),15)/15)
 *100,0)</f>
        <v>#REF!</v>
      </c>
      <c r="P2744" s="125" t="e">
        <f>ROUND(((R2744/20)*(L2744/15)*(S2744/15)*(1+W2744/200))/(H2744/15)*100,0)</f>
        <v>#REF!</v>
      </c>
      <c r="Q2744" s="147" t="e">
        <f>T20D35746[[#This Row],[スコア⑤]]/T20D35746[[#This Row],[スコア③]]</f>
        <v>#REF!</v>
      </c>
      <c r="R2744" s="76" t="e">
        <f>#REF!+#REF!</f>
        <v>#REF!</v>
      </c>
      <c r="W2744" s="109" t="e">
        <f>(T20D35746[[#This Row],[現金及び預金（億）]]-T20D35746[[#This Row],[負債（億）]])/T20D35746[[#This Row],[総資産]]*100</f>
        <v>#DIV/0!</v>
      </c>
    </row>
    <row r="2745" spans="3:23" x14ac:dyDescent="0.25">
      <c r="C2745" s="71" t="str">
        <f>IFERROR(_xll.RssMarket($A2745,"市場部名称"),"")</f>
        <v/>
      </c>
      <c r="D2745" s="55"/>
      <c r="E2745" s="55" t="str">
        <f>IFERROR(_xll.RssMarket($A2745,"前日比"),"")</f>
        <v/>
      </c>
      <c r="F2745" s="75" t="str">
        <f>IFERROR(_xll.RssMarket($A2745,"時価総額"),"")</f>
        <v/>
      </c>
      <c r="G2745" s="75" t="e">
        <f>T20D35746[[#This Row],[時価総額]]/T20D35746[[#This Row],[現在値]]</f>
        <v>#VALUE!</v>
      </c>
      <c r="H2745" s="20"/>
      <c r="I2745" s="38"/>
      <c r="J2745" s="20"/>
      <c r="K2745" s="33"/>
      <c r="N2745" s="89"/>
      <c r="O2745" s="125" t="e">
        <f>ROUND(
 ((IF(OR(R2745="",R2745&lt;=0),20,R2745)/20)
  *(L2745/15))
 /(IFERROR(IF(H2745&gt;0,H2745,15),15)/15)
 *100,0)</f>
        <v>#REF!</v>
      </c>
      <c r="P2745" s="125" t="e">
        <f>ROUND(((R2745/20)*(L2745/15)*(S2745/15)*(1+W2745/200))/(H2745/15)*100,0)</f>
        <v>#REF!</v>
      </c>
      <c r="Q2745" s="147" t="e">
        <f>T20D35746[[#This Row],[スコア⑤]]/T20D35746[[#This Row],[スコア③]]</f>
        <v>#REF!</v>
      </c>
      <c r="R2745" s="76" t="e">
        <f>#REF!+#REF!</f>
        <v>#REF!</v>
      </c>
      <c r="W2745" s="109" t="e">
        <f>(T20D35746[[#This Row],[現金及び預金（億）]]-T20D35746[[#This Row],[負債（億）]])/T20D35746[[#This Row],[総資産]]*100</f>
        <v>#DIV/0!</v>
      </c>
    </row>
    <row r="2746" spans="3:23" x14ac:dyDescent="0.25">
      <c r="C2746" s="71" t="str">
        <f>IFERROR(_xll.RssMarket($A2746,"市場部名称"),"")</f>
        <v/>
      </c>
      <c r="D2746" s="55"/>
      <c r="E2746" s="55" t="str">
        <f>IFERROR(_xll.RssMarket($A2746,"前日比"),"")</f>
        <v/>
      </c>
      <c r="F2746" s="75" t="str">
        <f>IFERROR(_xll.RssMarket($A2746,"時価総額"),"")</f>
        <v/>
      </c>
      <c r="G2746" s="75" t="e">
        <f>T20D35746[[#This Row],[時価総額]]/T20D35746[[#This Row],[現在値]]</f>
        <v>#VALUE!</v>
      </c>
      <c r="H2746" s="20"/>
      <c r="I2746" s="38"/>
      <c r="J2746" s="20"/>
      <c r="K2746" s="33"/>
      <c r="N2746" s="89"/>
      <c r="O2746" s="125" t="e">
        <f>ROUND(
 ((IF(OR(R2746="",R2746&lt;=0),20,R2746)/20)
  *(L2746/15))
 /(IFERROR(IF(H2746&gt;0,H2746,15),15)/15)
 *100,0)</f>
        <v>#REF!</v>
      </c>
      <c r="P2746" s="125" t="e">
        <f>ROUND(((R2746/20)*(L2746/15)*(S2746/15)*(1+W2746/200))/(H2746/15)*100,0)</f>
        <v>#REF!</v>
      </c>
      <c r="Q2746" s="147" t="e">
        <f>T20D35746[[#This Row],[スコア⑤]]/T20D35746[[#This Row],[スコア③]]</f>
        <v>#REF!</v>
      </c>
      <c r="R2746" s="76" t="e">
        <f>#REF!+#REF!</f>
        <v>#REF!</v>
      </c>
      <c r="W2746" s="109" t="e">
        <f>(T20D35746[[#This Row],[現金及び預金（億）]]-T20D35746[[#This Row],[負債（億）]])/T20D35746[[#This Row],[総資産]]*100</f>
        <v>#DIV/0!</v>
      </c>
    </row>
    <row r="2747" spans="3:23" x14ac:dyDescent="0.25">
      <c r="C2747" s="71" t="str">
        <f>IFERROR(_xll.RssMarket($A2747,"市場部名称"),"")</f>
        <v/>
      </c>
      <c r="D2747" s="55"/>
      <c r="E2747" s="55" t="str">
        <f>IFERROR(_xll.RssMarket($A2747,"前日比"),"")</f>
        <v/>
      </c>
      <c r="F2747" s="75" t="str">
        <f>IFERROR(_xll.RssMarket($A2747,"時価総額"),"")</f>
        <v/>
      </c>
      <c r="G2747" s="75" t="e">
        <f>T20D35746[[#This Row],[時価総額]]/T20D35746[[#This Row],[現在値]]</f>
        <v>#VALUE!</v>
      </c>
      <c r="H2747" s="20"/>
      <c r="I2747" s="38"/>
      <c r="J2747" s="20"/>
      <c r="K2747" s="33"/>
      <c r="N2747" s="89"/>
      <c r="O2747" s="125" t="e">
        <f>ROUND(
 ((IF(OR(R2747="",R2747&lt;=0),20,R2747)/20)
  *(L2747/15))
 /(IFERROR(IF(H2747&gt;0,H2747,15),15)/15)
 *100,0)</f>
        <v>#REF!</v>
      </c>
      <c r="P2747" s="125" t="e">
        <f>ROUND(((R2747/20)*(L2747/15)*(S2747/15)*(1+W2747/200))/(H2747/15)*100,0)</f>
        <v>#REF!</v>
      </c>
      <c r="Q2747" s="147" t="e">
        <f>T20D35746[[#This Row],[スコア⑤]]/T20D35746[[#This Row],[スコア③]]</f>
        <v>#REF!</v>
      </c>
      <c r="R2747" s="76" t="e">
        <f>#REF!+#REF!</f>
        <v>#REF!</v>
      </c>
      <c r="W2747" s="109" t="e">
        <f>(T20D35746[[#This Row],[現金及び預金（億）]]-T20D35746[[#This Row],[負債（億）]])/T20D35746[[#This Row],[総資産]]*100</f>
        <v>#DIV/0!</v>
      </c>
    </row>
    <row r="2748" spans="3:23" x14ac:dyDescent="0.25">
      <c r="C2748" s="71" t="str">
        <f>IFERROR(_xll.RssMarket($A2748,"市場部名称"),"")</f>
        <v/>
      </c>
      <c r="D2748" s="55"/>
      <c r="E2748" s="55" t="str">
        <f>IFERROR(_xll.RssMarket($A2748,"前日比"),"")</f>
        <v/>
      </c>
      <c r="F2748" s="75" t="str">
        <f>IFERROR(_xll.RssMarket($A2748,"時価総額"),"")</f>
        <v/>
      </c>
      <c r="G2748" s="75" t="e">
        <f>T20D35746[[#This Row],[時価総額]]/T20D35746[[#This Row],[現在値]]</f>
        <v>#VALUE!</v>
      </c>
      <c r="H2748" s="20"/>
      <c r="I2748" s="38"/>
      <c r="J2748" s="20"/>
      <c r="K2748" s="33"/>
      <c r="N2748" s="89"/>
      <c r="O2748" s="125" t="e">
        <f>ROUND(
 ((IF(OR(R2748="",R2748&lt;=0),20,R2748)/20)
  *(L2748/15))
 /(IFERROR(IF(H2748&gt;0,H2748,15),15)/15)
 *100,0)</f>
        <v>#REF!</v>
      </c>
      <c r="P2748" s="125" t="e">
        <f>ROUND(((R2748/20)*(L2748/15)*(S2748/15)*(1+W2748/200))/(H2748/15)*100,0)</f>
        <v>#REF!</v>
      </c>
      <c r="Q2748" s="147" t="e">
        <f>T20D35746[[#This Row],[スコア⑤]]/T20D35746[[#This Row],[スコア③]]</f>
        <v>#REF!</v>
      </c>
      <c r="R2748" s="76" t="e">
        <f>#REF!+#REF!</f>
        <v>#REF!</v>
      </c>
      <c r="W2748" s="109" t="e">
        <f>(T20D35746[[#This Row],[現金及び預金（億）]]-T20D35746[[#This Row],[負債（億）]])/T20D35746[[#This Row],[総資産]]*100</f>
        <v>#DIV/0!</v>
      </c>
    </row>
    <row r="2749" spans="3:23" x14ac:dyDescent="0.25">
      <c r="C2749" s="71" t="str">
        <f>IFERROR(_xll.RssMarket($A2749,"市場部名称"),"")</f>
        <v/>
      </c>
      <c r="D2749" s="55"/>
      <c r="E2749" s="55" t="str">
        <f>IFERROR(_xll.RssMarket($A2749,"前日比"),"")</f>
        <v/>
      </c>
      <c r="F2749" s="75" t="str">
        <f>IFERROR(_xll.RssMarket($A2749,"時価総額"),"")</f>
        <v/>
      </c>
      <c r="G2749" s="75" t="e">
        <f>T20D35746[[#This Row],[時価総額]]/T20D35746[[#This Row],[現在値]]</f>
        <v>#VALUE!</v>
      </c>
      <c r="H2749" s="20"/>
      <c r="I2749" s="38"/>
      <c r="J2749" s="20"/>
      <c r="K2749" s="33"/>
      <c r="N2749" s="89"/>
      <c r="O2749" s="125" t="e">
        <f>ROUND(
 ((IF(OR(R2749="",R2749&lt;=0),20,R2749)/20)
  *(L2749/15))
 /(IFERROR(IF(H2749&gt;0,H2749,15),15)/15)
 *100,0)</f>
        <v>#REF!</v>
      </c>
      <c r="P2749" s="125" t="e">
        <f>ROUND(((R2749/20)*(L2749/15)*(S2749/15)*(1+W2749/200))/(H2749/15)*100,0)</f>
        <v>#REF!</v>
      </c>
      <c r="Q2749" s="147" t="e">
        <f>T20D35746[[#This Row],[スコア⑤]]/T20D35746[[#This Row],[スコア③]]</f>
        <v>#REF!</v>
      </c>
      <c r="R2749" s="76" t="e">
        <f>#REF!+#REF!</f>
        <v>#REF!</v>
      </c>
      <c r="W2749" s="109" t="e">
        <f>(T20D35746[[#This Row],[現金及び預金（億）]]-T20D35746[[#This Row],[負債（億）]])/T20D35746[[#This Row],[総資産]]*100</f>
        <v>#DIV/0!</v>
      </c>
    </row>
    <row r="2750" spans="3:23" x14ac:dyDescent="0.25">
      <c r="C2750" s="71" t="str">
        <f>IFERROR(_xll.RssMarket($A2750,"市場部名称"),"")</f>
        <v/>
      </c>
      <c r="D2750" s="55"/>
      <c r="E2750" s="55" t="str">
        <f>IFERROR(_xll.RssMarket($A2750,"前日比"),"")</f>
        <v/>
      </c>
      <c r="F2750" s="75" t="str">
        <f>IFERROR(_xll.RssMarket($A2750,"時価総額"),"")</f>
        <v/>
      </c>
      <c r="G2750" s="75" t="e">
        <f>T20D35746[[#This Row],[時価総額]]/T20D35746[[#This Row],[現在値]]</f>
        <v>#VALUE!</v>
      </c>
      <c r="H2750" s="20"/>
      <c r="I2750" s="38"/>
      <c r="J2750" s="20"/>
      <c r="K2750" s="33"/>
      <c r="N2750" s="89"/>
      <c r="O2750" s="125" t="e">
        <f>ROUND(
 ((IF(OR(R2750="",R2750&lt;=0),20,R2750)/20)
  *(L2750/15))
 /(IFERROR(IF(H2750&gt;0,H2750,15),15)/15)
 *100,0)</f>
        <v>#REF!</v>
      </c>
      <c r="P2750" s="125" t="e">
        <f>ROUND(((R2750/20)*(L2750/15)*(S2750/15)*(1+W2750/200))/(H2750/15)*100,0)</f>
        <v>#REF!</v>
      </c>
      <c r="Q2750" s="147" t="e">
        <f>T20D35746[[#This Row],[スコア⑤]]/T20D35746[[#This Row],[スコア③]]</f>
        <v>#REF!</v>
      </c>
      <c r="R2750" s="76" t="e">
        <f>#REF!+#REF!</f>
        <v>#REF!</v>
      </c>
      <c r="W2750" s="109" t="e">
        <f>(T20D35746[[#This Row],[現金及び預金（億）]]-T20D35746[[#This Row],[負債（億）]])/T20D35746[[#This Row],[総資産]]*100</f>
        <v>#DIV/0!</v>
      </c>
    </row>
    <row r="2751" spans="3:23" x14ac:dyDescent="0.25">
      <c r="C2751" s="71" t="str">
        <f>IFERROR(_xll.RssMarket($A2751,"市場部名称"),"")</f>
        <v/>
      </c>
      <c r="D2751" s="55"/>
      <c r="E2751" s="55" t="str">
        <f>IFERROR(_xll.RssMarket($A2751,"前日比"),"")</f>
        <v/>
      </c>
      <c r="F2751" s="75" t="str">
        <f>IFERROR(_xll.RssMarket($A2751,"時価総額"),"")</f>
        <v/>
      </c>
      <c r="G2751" s="75" t="e">
        <f>T20D35746[[#This Row],[時価総額]]/T20D35746[[#This Row],[現在値]]</f>
        <v>#VALUE!</v>
      </c>
      <c r="H2751" s="20"/>
      <c r="I2751" s="38"/>
      <c r="J2751" s="20"/>
      <c r="K2751" s="33"/>
      <c r="N2751" s="89"/>
      <c r="O2751" s="125" t="e">
        <f>ROUND(
 ((IF(OR(R2751="",R2751&lt;=0),20,R2751)/20)
  *(L2751/15))
 /(IFERROR(IF(H2751&gt;0,H2751,15),15)/15)
 *100,0)</f>
        <v>#REF!</v>
      </c>
      <c r="P2751" s="125" t="e">
        <f>ROUND(((R2751/20)*(L2751/15)*(S2751/15)*(1+W2751/200))/(H2751/15)*100,0)</f>
        <v>#REF!</v>
      </c>
      <c r="Q2751" s="147" t="e">
        <f>T20D35746[[#This Row],[スコア⑤]]/T20D35746[[#This Row],[スコア③]]</f>
        <v>#REF!</v>
      </c>
      <c r="R2751" s="76" t="e">
        <f>#REF!+#REF!</f>
        <v>#REF!</v>
      </c>
      <c r="W2751" s="109" t="e">
        <f>(T20D35746[[#This Row],[現金及び預金（億）]]-T20D35746[[#This Row],[負債（億）]])/T20D35746[[#This Row],[総資産]]*100</f>
        <v>#DIV/0!</v>
      </c>
    </row>
    <row r="2752" spans="3:23" x14ac:dyDescent="0.25">
      <c r="C2752" s="71" t="str">
        <f>IFERROR(_xll.RssMarket($A2752,"市場部名称"),"")</f>
        <v/>
      </c>
      <c r="D2752" s="55"/>
      <c r="E2752" s="55" t="str">
        <f>IFERROR(_xll.RssMarket($A2752,"前日比"),"")</f>
        <v/>
      </c>
      <c r="F2752" s="75" t="str">
        <f>IFERROR(_xll.RssMarket($A2752,"時価総額"),"")</f>
        <v/>
      </c>
      <c r="G2752" s="75" t="e">
        <f>T20D35746[[#This Row],[時価総額]]/T20D35746[[#This Row],[現在値]]</f>
        <v>#VALUE!</v>
      </c>
      <c r="H2752" s="20"/>
      <c r="I2752" s="38"/>
      <c r="J2752" s="20"/>
      <c r="K2752" s="33"/>
      <c r="N2752" s="89"/>
      <c r="O2752" s="125" t="e">
        <f>ROUND(
 ((IF(OR(R2752="",R2752&lt;=0),20,R2752)/20)
  *(L2752/15))
 /(IFERROR(IF(H2752&gt;0,H2752,15),15)/15)
 *100,0)</f>
        <v>#REF!</v>
      </c>
      <c r="P2752" s="125" t="e">
        <f>ROUND(((R2752/20)*(L2752/15)*(S2752/15)*(1+W2752/200))/(H2752/15)*100,0)</f>
        <v>#REF!</v>
      </c>
      <c r="Q2752" s="147" t="e">
        <f>T20D35746[[#This Row],[スコア⑤]]/T20D35746[[#This Row],[スコア③]]</f>
        <v>#REF!</v>
      </c>
      <c r="R2752" s="76" t="e">
        <f>#REF!+#REF!</f>
        <v>#REF!</v>
      </c>
      <c r="W2752" s="109" t="e">
        <f>(T20D35746[[#This Row],[現金及び預金（億）]]-T20D35746[[#This Row],[負債（億）]])/T20D35746[[#This Row],[総資産]]*100</f>
        <v>#DIV/0!</v>
      </c>
    </row>
    <row r="2753" spans="3:23" x14ac:dyDescent="0.25">
      <c r="C2753" s="71" t="str">
        <f>IFERROR(_xll.RssMarket($A2753,"市場部名称"),"")</f>
        <v/>
      </c>
      <c r="D2753" s="55"/>
      <c r="E2753" s="55" t="str">
        <f>IFERROR(_xll.RssMarket($A2753,"前日比"),"")</f>
        <v/>
      </c>
      <c r="F2753" s="75" t="str">
        <f>IFERROR(_xll.RssMarket($A2753,"時価総額"),"")</f>
        <v/>
      </c>
      <c r="G2753" s="75" t="e">
        <f>T20D35746[[#This Row],[時価総額]]/T20D35746[[#This Row],[現在値]]</f>
        <v>#VALUE!</v>
      </c>
      <c r="H2753" s="20"/>
      <c r="I2753" s="38"/>
      <c r="J2753" s="20"/>
      <c r="K2753" s="33"/>
      <c r="N2753" s="89"/>
      <c r="O2753" s="125" t="e">
        <f>ROUND(
 ((IF(OR(R2753="",R2753&lt;=0),20,R2753)/20)
  *(L2753/15))
 /(IFERROR(IF(H2753&gt;0,H2753,15),15)/15)
 *100,0)</f>
        <v>#REF!</v>
      </c>
      <c r="P2753" s="125" t="e">
        <f>ROUND(((R2753/20)*(L2753/15)*(S2753/15)*(1+W2753/200))/(H2753/15)*100,0)</f>
        <v>#REF!</v>
      </c>
      <c r="Q2753" s="147" t="e">
        <f>T20D35746[[#This Row],[スコア⑤]]/T20D35746[[#This Row],[スコア③]]</f>
        <v>#REF!</v>
      </c>
      <c r="R2753" s="76" t="e">
        <f>#REF!+#REF!</f>
        <v>#REF!</v>
      </c>
      <c r="W2753" s="109" t="e">
        <f>(T20D35746[[#This Row],[現金及び預金（億）]]-T20D35746[[#This Row],[負債（億）]])/T20D35746[[#This Row],[総資産]]*100</f>
        <v>#DIV/0!</v>
      </c>
    </row>
    <row r="2754" spans="3:23" x14ac:dyDescent="0.25">
      <c r="C2754" s="71" t="str">
        <f>IFERROR(_xll.RssMarket($A2754,"市場部名称"),"")</f>
        <v/>
      </c>
      <c r="D2754" s="55"/>
      <c r="E2754" s="55" t="str">
        <f>IFERROR(_xll.RssMarket($A2754,"前日比"),"")</f>
        <v/>
      </c>
      <c r="F2754" s="75" t="str">
        <f>IFERROR(_xll.RssMarket($A2754,"時価総額"),"")</f>
        <v/>
      </c>
      <c r="G2754" s="75" t="e">
        <f>T20D35746[[#This Row],[時価総額]]/T20D35746[[#This Row],[現在値]]</f>
        <v>#VALUE!</v>
      </c>
      <c r="H2754" s="20"/>
      <c r="I2754" s="38"/>
      <c r="J2754" s="20"/>
      <c r="K2754" s="33"/>
      <c r="N2754" s="89"/>
      <c r="O2754" s="125" t="e">
        <f>ROUND(
 ((IF(OR(R2754="",R2754&lt;=0),20,R2754)/20)
  *(L2754/15))
 /(IFERROR(IF(H2754&gt;0,H2754,15),15)/15)
 *100,0)</f>
        <v>#REF!</v>
      </c>
      <c r="P2754" s="125" t="e">
        <f>ROUND(((R2754/20)*(L2754/15)*(S2754/15)*(1+W2754/200))/(H2754/15)*100,0)</f>
        <v>#REF!</v>
      </c>
      <c r="Q2754" s="147" t="e">
        <f>T20D35746[[#This Row],[スコア⑤]]/T20D35746[[#This Row],[スコア③]]</f>
        <v>#REF!</v>
      </c>
      <c r="R2754" s="76" t="e">
        <f>#REF!+#REF!</f>
        <v>#REF!</v>
      </c>
      <c r="W2754" s="109" t="e">
        <f>(T20D35746[[#This Row],[現金及び預金（億）]]-T20D35746[[#This Row],[負債（億）]])/T20D35746[[#This Row],[総資産]]*100</f>
        <v>#DIV/0!</v>
      </c>
    </row>
    <row r="2755" spans="3:23" x14ac:dyDescent="0.25">
      <c r="C2755" s="71" t="str">
        <f>IFERROR(_xll.RssMarket($A2755,"市場部名称"),"")</f>
        <v/>
      </c>
      <c r="D2755" s="55"/>
      <c r="E2755" s="55" t="str">
        <f>IFERROR(_xll.RssMarket($A2755,"前日比"),"")</f>
        <v/>
      </c>
      <c r="F2755" s="75" t="str">
        <f>IFERROR(_xll.RssMarket($A2755,"時価総額"),"")</f>
        <v/>
      </c>
      <c r="G2755" s="75" t="e">
        <f>T20D35746[[#This Row],[時価総額]]/T20D35746[[#This Row],[現在値]]</f>
        <v>#VALUE!</v>
      </c>
      <c r="H2755" s="20"/>
      <c r="I2755" s="38"/>
      <c r="J2755" s="20"/>
      <c r="K2755" s="33"/>
      <c r="N2755" s="89"/>
      <c r="O2755" s="125" t="e">
        <f>ROUND(
 ((IF(OR(R2755="",R2755&lt;=0),20,R2755)/20)
  *(L2755/15))
 /(IFERROR(IF(H2755&gt;0,H2755,15),15)/15)
 *100,0)</f>
        <v>#REF!</v>
      </c>
      <c r="P2755" s="125" t="e">
        <f>ROUND(((R2755/20)*(L2755/15)*(S2755/15)*(1+W2755/200))/(H2755/15)*100,0)</f>
        <v>#REF!</v>
      </c>
      <c r="Q2755" s="147" t="e">
        <f>T20D35746[[#This Row],[スコア⑤]]/T20D35746[[#This Row],[スコア③]]</f>
        <v>#REF!</v>
      </c>
      <c r="R2755" s="76" t="e">
        <f>#REF!+#REF!</f>
        <v>#REF!</v>
      </c>
      <c r="W2755" s="109" t="e">
        <f>(T20D35746[[#This Row],[現金及び預金（億）]]-T20D35746[[#This Row],[負債（億）]])/T20D35746[[#This Row],[総資産]]*100</f>
        <v>#DIV/0!</v>
      </c>
    </row>
    <row r="2756" spans="3:23" x14ac:dyDescent="0.25">
      <c r="C2756" s="71" t="str">
        <f>IFERROR(_xll.RssMarket($A2756,"市場部名称"),"")</f>
        <v/>
      </c>
      <c r="D2756" s="55"/>
      <c r="E2756" s="55" t="str">
        <f>IFERROR(_xll.RssMarket($A2756,"前日比"),"")</f>
        <v/>
      </c>
      <c r="F2756" s="75" t="str">
        <f>IFERROR(_xll.RssMarket($A2756,"時価総額"),"")</f>
        <v/>
      </c>
      <c r="G2756" s="75" t="e">
        <f>T20D35746[[#This Row],[時価総額]]/T20D35746[[#This Row],[現在値]]</f>
        <v>#VALUE!</v>
      </c>
      <c r="H2756" s="20"/>
      <c r="I2756" s="38"/>
      <c r="J2756" s="20"/>
      <c r="K2756" s="33"/>
      <c r="N2756" s="89"/>
      <c r="O2756" s="125" t="e">
        <f>ROUND(
 ((IF(OR(R2756="",R2756&lt;=0),20,R2756)/20)
  *(L2756/15))
 /(IFERROR(IF(H2756&gt;0,H2756,15),15)/15)
 *100,0)</f>
        <v>#REF!</v>
      </c>
      <c r="P2756" s="125" t="e">
        <f>ROUND(((R2756/20)*(L2756/15)*(S2756/15)*(1+W2756/200))/(H2756/15)*100,0)</f>
        <v>#REF!</v>
      </c>
      <c r="Q2756" s="147" t="e">
        <f>T20D35746[[#This Row],[スコア⑤]]/T20D35746[[#This Row],[スコア③]]</f>
        <v>#REF!</v>
      </c>
      <c r="R2756" s="76" t="e">
        <f>#REF!+#REF!</f>
        <v>#REF!</v>
      </c>
      <c r="W2756" s="109" t="e">
        <f>(T20D35746[[#This Row],[現金及び預金（億）]]-T20D35746[[#This Row],[負債（億）]])/T20D35746[[#This Row],[総資産]]*100</f>
        <v>#DIV/0!</v>
      </c>
    </row>
    <row r="2757" spans="3:23" x14ac:dyDescent="0.25">
      <c r="C2757" s="71" t="str">
        <f>IFERROR(_xll.RssMarket($A2757,"市場部名称"),"")</f>
        <v/>
      </c>
      <c r="D2757" s="55"/>
      <c r="E2757" s="55" t="str">
        <f>IFERROR(_xll.RssMarket($A2757,"前日比"),"")</f>
        <v/>
      </c>
      <c r="F2757" s="75" t="str">
        <f>IFERROR(_xll.RssMarket($A2757,"時価総額"),"")</f>
        <v/>
      </c>
      <c r="G2757" s="75" t="e">
        <f>T20D35746[[#This Row],[時価総額]]/T20D35746[[#This Row],[現在値]]</f>
        <v>#VALUE!</v>
      </c>
      <c r="H2757" s="20"/>
      <c r="I2757" s="38"/>
      <c r="J2757" s="20"/>
      <c r="K2757" s="33"/>
      <c r="N2757" s="89"/>
      <c r="O2757" s="125" t="e">
        <f>ROUND(
 ((IF(OR(R2757="",R2757&lt;=0),20,R2757)/20)
  *(L2757/15))
 /(IFERROR(IF(H2757&gt;0,H2757,15),15)/15)
 *100,0)</f>
        <v>#REF!</v>
      </c>
      <c r="P2757" s="125" t="e">
        <f>ROUND(((R2757/20)*(L2757/15)*(S2757/15)*(1+W2757/200))/(H2757/15)*100,0)</f>
        <v>#REF!</v>
      </c>
      <c r="Q2757" s="147" t="e">
        <f>T20D35746[[#This Row],[スコア⑤]]/T20D35746[[#This Row],[スコア③]]</f>
        <v>#REF!</v>
      </c>
      <c r="R2757" s="76" t="e">
        <f>#REF!+#REF!</f>
        <v>#REF!</v>
      </c>
      <c r="W2757" s="109" t="e">
        <f>(T20D35746[[#This Row],[現金及び預金（億）]]-T20D35746[[#This Row],[負債（億）]])/T20D35746[[#This Row],[総資産]]*100</f>
        <v>#DIV/0!</v>
      </c>
    </row>
    <row r="2758" spans="3:23" x14ac:dyDescent="0.25">
      <c r="C2758" s="71" t="str">
        <f>IFERROR(_xll.RssMarket($A2758,"市場部名称"),"")</f>
        <v/>
      </c>
      <c r="D2758" s="55"/>
      <c r="E2758" s="55" t="str">
        <f>IFERROR(_xll.RssMarket($A2758,"前日比"),"")</f>
        <v/>
      </c>
      <c r="F2758" s="75" t="str">
        <f>IFERROR(_xll.RssMarket($A2758,"時価総額"),"")</f>
        <v/>
      </c>
      <c r="G2758" s="75" t="e">
        <f>T20D35746[[#This Row],[時価総額]]/T20D35746[[#This Row],[現在値]]</f>
        <v>#VALUE!</v>
      </c>
      <c r="H2758" s="20"/>
      <c r="I2758" s="38"/>
      <c r="J2758" s="20"/>
      <c r="K2758" s="33"/>
      <c r="N2758" s="89"/>
      <c r="O2758" s="125" t="e">
        <f>ROUND(
 ((IF(OR(R2758="",R2758&lt;=0),20,R2758)/20)
  *(L2758/15))
 /(IFERROR(IF(H2758&gt;0,H2758,15),15)/15)
 *100,0)</f>
        <v>#REF!</v>
      </c>
      <c r="P2758" s="125" t="e">
        <f>ROUND(((R2758/20)*(L2758/15)*(S2758/15)*(1+W2758/200))/(H2758/15)*100,0)</f>
        <v>#REF!</v>
      </c>
      <c r="Q2758" s="147" t="e">
        <f>T20D35746[[#This Row],[スコア⑤]]/T20D35746[[#This Row],[スコア③]]</f>
        <v>#REF!</v>
      </c>
      <c r="R2758" s="76" t="e">
        <f>#REF!+#REF!</f>
        <v>#REF!</v>
      </c>
      <c r="W2758" s="109" t="e">
        <f>(T20D35746[[#This Row],[現金及び預金（億）]]-T20D35746[[#This Row],[負債（億）]])/T20D35746[[#This Row],[総資産]]*100</f>
        <v>#DIV/0!</v>
      </c>
    </row>
    <row r="2759" spans="3:23" x14ac:dyDescent="0.25">
      <c r="C2759" s="71" t="str">
        <f>IFERROR(_xll.RssMarket($A2759,"市場部名称"),"")</f>
        <v/>
      </c>
      <c r="D2759" s="55"/>
      <c r="E2759" s="55" t="str">
        <f>IFERROR(_xll.RssMarket($A2759,"前日比"),"")</f>
        <v/>
      </c>
      <c r="F2759" s="75" t="str">
        <f>IFERROR(_xll.RssMarket($A2759,"時価総額"),"")</f>
        <v/>
      </c>
      <c r="G2759" s="75" t="e">
        <f>T20D35746[[#This Row],[時価総額]]/T20D35746[[#This Row],[現在値]]</f>
        <v>#VALUE!</v>
      </c>
      <c r="H2759" s="20"/>
      <c r="I2759" s="38"/>
      <c r="J2759" s="20"/>
      <c r="K2759" s="33"/>
      <c r="N2759" s="89"/>
      <c r="O2759" s="125" t="e">
        <f>ROUND(
 ((IF(OR(R2759="",R2759&lt;=0),20,R2759)/20)
  *(L2759/15))
 /(IFERROR(IF(H2759&gt;0,H2759,15),15)/15)
 *100,0)</f>
        <v>#REF!</v>
      </c>
      <c r="P2759" s="125" t="e">
        <f>ROUND(((R2759/20)*(L2759/15)*(S2759/15)*(1+W2759/200))/(H2759/15)*100,0)</f>
        <v>#REF!</v>
      </c>
      <c r="Q2759" s="147" t="e">
        <f>T20D35746[[#This Row],[スコア⑤]]/T20D35746[[#This Row],[スコア③]]</f>
        <v>#REF!</v>
      </c>
      <c r="R2759" s="76" t="e">
        <f>#REF!+#REF!</f>
        <v>#REF!</v>
      </c>
      <c r="W2759" s="109" t="e">
        <f>(T20D35746[[#This Row],[現金及び預金（億）]]-T20D35746[[#This Row],[負債（億）]])/T20D35746[[#This Row],[総資産]]*100</f>
        <v>#DIV/0!</v>
      </c>
    </row>
    <row r="2760" spans="3:23" x14ac:dyDescent="0.25">
      <c r="C2760" s="71" t="str">
        <f>IFERROR(_xll.RssMarket($A2760,"市場部名称"),"")</f>
        <v/>
      </c>
      <c r="D2760" s="55"/>
      <c r="E2760" s="55" t="str">
        <f>IFERROR(_xll.RssMarket($A2760,"前日比"),"")</f>
        <v/>
      </c>
      <c r="F2760" s="75" t="str">
        <f>IFERROR(_xll.RssMarket($A2760,"時価総額"),"")</f>
        <v/>
      </c>
      <c r="G2760" s="75" t="e">
        <f>T20D35746[[#This Row],[時価総額]]/T20D35746[[#This Row],[現在値]]</f>
        <v>#VALUE!</v>
      </c>
      <c r="H2760" s="20"/>
      <c r="I2760" s="38"/>
      <c r="J2760" s="20"/>
      <c r="K2760" s="33"/>
      <c r="N2760" s="89"/>
      <c r="O2760" s="125" t="e">
        <f>ROUND(
 ((IF(OR(R2760="",R2760&lt;=0),20,R2760)/20)
  *(L2760/15))
 /(IFERROR(IF(H2760&gt;0,H2760,15),15)/15)
 *100,0)</f>
        <v>#REF!</v>
      </c>
      <c r="P2760" s="125" t="e">
        <f>ROUND(((R2760/20)*(L2760/15)*(S2760/15)*(1+W2760/200))/(H2760/15)*100,0)</f>
        <v>#REF!</v>
      </c>
      <c r="Q2760" s="147" t="e">
        <f>T20D35746[[#This Row],[スコア⑤]]/T20D35746[[#This Row],[スコア③]]</f>
        <v>#REF!</v>
      </c>
      <c r="R2760" s="76" t="e">
        <f>#REF!+#REF!</f>
        <v>#REF!</v>
      </c>
      <c r="W2760" s="109" t="e">
        <f>(T20D35746[[#This Row],[現金及び預金（億）]]-T20D35746[[#This Row],[負債（億）]])/T20D35746[[#This Row],[総資産]]*100</f>
        <v>#DIV/0!</v>
      </c>
    </row>
    <row r="2761" spans="3:23" x14ac:dyDescent="0.25">
      <c r="C2761" s="71" t="str">
        <f>IFERROR(_xll.RssMarket($A2761,"市場部名称"),"")</f>
        <v/>
      </c>
      <c r="D2761" s="55"/>
      <c r="E2761" s="55" t="str">
        <f>IFERROR(_xll.RssMarket($A2761,"前日比"),"")</f>
        <v/>
      </c>
      <c r="F2761" s="75" t="str">
        <f>IFERROR(_xll.RssMarket($A2761,"時価総額"),"")</f>
        <v/>
      </c>
      <c r="G2761" s="75" t="e">
        <f>T20D35746[[#This Row],[時価総額]]/T20D35746[[#This Row],[現在値]]</f>
        <v>#VALUE!</v>
      </c>
      <c r="H2761" s="20"/>
      <c r="I2761" s="38"/>
      <c r="J2761" s="20"/>
      <c r="K2761" s="33"/>
      <c r="N2761" s="89"/>
      <c r="O2761" s="125" t="e">
        <f>ROUND(
 ((IF(OR(R2761="",R2761&lt;=0),20,R2761)/20)
  *(L2761/15))
 /(IFERROR(IF(H2761&gt;0,H2761,15),15)/15)
 *100,0)</f>
        <v>#REF!</v>
      </c>
      <c r="P2761" s="125" t="e">
        <f>ROUND(((R2761/20)*(L2761/15)*(S2761/15)*(1+W2761/200))/(H2761/15)*100,0)</f>
        <v>#REF!</v>
      </c>
      <c r="Q2761" s="147" t="e">
        <f>T20D35746[[#This Row],[スコア⑤]]/T20D35746[[#This Row],[スコア③]]</f>
        <v>#REF!</v>
      </c>
      <c r="R2761" s="76" t="e">
        <f>#REF!+#REF!</f>
        <v>#REF!</v>
      </c>
      <c r="W2761" s="109" t="e">
        <f>(T20D35746[[#This Row],[現金及び預金（億）]]-T20D35746[[#This Row],[負債（億）]])/T20D35746[[#This Row],[総資産]]*100</f>
        <v>#DIV/0!</v>
      </c>
    </row>
    <row r="2762" spans="3:23" x14ac:dyDescent="0.25">
      <c r="C2762" s="71" t="str">
        <f>IFERROR(_xll.RssMarket($A2762,"市場部名称"),"")</f>
        <v/>
      </c>
      <c r="D2762" s="55"/>
      <c r="E2762" s="55" t="str">
        <f>IFERROR(_xll.RssMarket($A2762,"前日比"),"")</f>
        <v/>
      </c>
      <c r="F2762" s="75" t="str">
        <f>IFERROR(_xll.RssMarket($A2762,"時価総額"),"")</f>
        <v/>
      </c>
      <c r="G2762" s="75" t="e">
        <f>T20D35746[[#This Row],[時価総額]]/T20D35746[[#This Row],[現在値]]</f>
        <v>#VALUE!</v>
      </c>
      <c r="H2762" s="20"/>
      <c r="I2762" s="38"/>
      <c r="J2762" s="20"/>
      <c r="K2762" s="33"/>
      <c r="N2762" s="89"/>
      <c r="O2762" s="125" t="e">
        <f>ROUND(
 ((IF(OR(R2762="",R2762&lt;=0),20,R2762)/20)
  *(L2762/15))
 /(IFERROR(IF(H2762&gt;0,H2762,15),15)/15)
 *100,0)</f>
        <v>#REF!</v>
      </c>
      <c r="P2762" s="125" t="e">
        <f>ROUND(((R2762/20)*(L2762/15)*(S2762/15)*(1+W2762/200))/(H2762/15)*100,0)</f>
        <v>#REF!</v>
      </c>
      <c r="Q2762" s="147" t="e">
        <f>T20D35746[[#This Row],[スコア⑤]]/T20D35746[[#This Row],[スコア③]]</f>
        <v>#REF!</v>
      </c>
      <c r="R2762" s="76" t="e">
        <f>#REF!+#REF!</f>
        <v>#REF!</v>
      </c>
      <c r="W2762" s="109" t="e">
        <f>(T20D35746[[#This Row],[現金及び預金（億）]]-T20D35746[[#This Row],[負債（億）]])/T20D35746[[#This Row],[総資産]]*100</f>
        <v>#DIV/0!</v>
      </c>
    </row>
    <row r="2763" spans="3:23" x14ac:dyDescent="0.25">
      <c r="C2763" s="71" t="str">
        <f>IFERROR(_xll.RssMarket($A2763,"市場部名称"),"")</f>
        <v/>
      </c>
      <c r="D2763" s="55"/>
      <c r="E2763" s="55" t="str">
        <f>IFERROR(_xll.RssMarket($A2763,"前日比"),"")</f>
        <v/>
      </c>
      <c r="F2763" s="75" t="str">
        <f>IFERROR(_xll.RssMarket($A2763,"時価総額"),"")</f>
        <v/>
      </c>
      <c r="G2763" s="75" t="e">
        <f>T20D35746[[#This Row],[時価総額]]/T20D35746[[#This Row],[現在値]]</f>
        <v>#VALUE!</v>
      </c>
      <c r="H2763" s="20"/>
      <c r="I2763" s="38"/>
      <c r="J2763" s="20"/>
      <c r="K2763" s="33"/>
      <c r="N2763" s="89"/>
      <c r="O2763" s="125" t="e">
        <f>ROUND(
 ((IF(OR(R2763="",R2763&lt;=0),20,R2763)/20)
  *(L2763/15))
 /(IFERROR(IF(H2763&gt;0,H2763,15),15)/15)
 *100,0)</f>
        <v>#REF!</v>
      </c>
      <c r="P2763" s="125" t="e">
        <f>ROUND(((R2763/20)*(L2763/15)*(S2763/15)*(1+W2763/200))/(H2763/15)*100,0)</f>
        <v>#REF!</v>
      </c>
      <c r="Q2763" s="147" t="e">
        <f>T20D35746[[#This Row],[スコア⑤]]/T20D35746[[#This Row],[スコア③]]</f>
        <v>#REF!</v>
      </c>
      <c r="R2763" s="76" t="e">
        <f>#REF!+#REF!</f>
        <v>#REF!</v>
      </c>
      <c r="W2763" s="109" t="e">
        <f>(T20D35746[[#This Row],[現金及び預金（億）]]-T20D35746[[#This Row],[負債（億）]])/T20D35746[[#This Row],[総資産]]*100</f>
        <v>#DIV/0!</v>
      </c>
    </row>
    <row r="2764" spans="3:23" x14ac:dyDescent="0.25">
      <c r="C2764" s="71" t="str">
        <f>IFERROR(_xll.RssMarket($A2764,"市場部名称"),"")</f>
        <v/>
      </c>
      <c r="D2764" s="55"/>
      <c r="E2764" s="55" t="str">
        <f>IFERROR(_xll.RssMarket($A2764,"前日比"),"")</f>
        <v/>
      </c>
      <c r="F2764" s="75" t="str">
        <f>IFERROR(_xll.RssMarket($A2764,"時価総額"),"")</f>
        <v/>
      </c>
      <c r="G2764" s="75" t="e">
        <f>T20D35746[[#This Row],[時価総額]]/T20D35746[[#This Row],[現在値]]</f>
        <v>#VALUE!</v>
      </c>
      <c r="H2764" s="20"/>
      <c r="I2764" s="38"/>
      <c r="J2764" s="20"/>
      <c r="K2764" s="33"/>
      <c r="N2764" s="89"/>
      <c r="O2764" s="125" t="e">
        <f>ROUND(
 ((IF(OR(R2764="",R2764&lt;=0),20,R2764)/20)
  *(L2764/15))
 /(IFERROR(IF(H2764&gt;0,H2764,15),15)/15)
 *100,0)</f>
        <v>#REF!</v>
      </c>
      <c r="P2764" s="125" t="e">
        <f>ROUND(((R2764/20)*(L2764/15)*(S2764/15)*(1+W2764/200))/(H2764/15)*100,0)</f>
        <v>#REF!</v>
      </c>
      <c r="Q2764" s="147" t="e">
        <f>T20D35746[[#This Row],[スコア⑤]]/T20D35746[[#This Row],[スコア③]]</f>
        <v>#REF!</v>
      </c>
      <c r="R2764" s="76" t="e">
        <f>#REF!+#REF!</f>
        <v>#REF!</v>
      </c>
      <c r="W2764" s="109" t="e">
        <f>(T20D35746[[#This Row],[現金及び預金（億）]]-T20D35746[[#This Row],[負債（億）]])/T20D35746[[#This Row],[総資産]]*100</f>
        <v>#DIV/0!</v>
      </c>
    </row>
    <row r="2765" spans="3:23" x14ac:dyDescent="0.25">
      <c r="C2765" s="71" t="str">
        <f>IFERROR(_xll.RssMarket($A2765,"市場部名称"),"")</f>
        <v/>
      </c>
      <c r="D2765" s="55"/>
      <c r="E2765" s="55" t="str">
        <f>IFERROR(_xll.RssMarket($A2765,"前日比"),"")</f>
        <v/>
      </c>
      <c r="F2765" s="75" t="str">
        <f>IFERROR(_xll.RssMarket($A2765,"時価総額"),"")</f>
        <v/>
      </c>
      <c r="G2765" s="75" t="e">
        <f>T20D35746[[#This Row],[時価総額]]/T20D35746[[#This Row],[現在値]]</f>
        <v>#VALUE!</v>
      </c>
      <c r="H2765" s="20"/>
      <c r="I2765" s="38"/>
      <c r="J2765" s="20"/>
      <c r="K2765" s="33"/>
      <c r="N2765" s="89"/>
      <c r="O2765" s="125" t="e">
        <f>ROUND(
 ((IF(OR(R2765="",R2765&lt;=0),20,R2765)/20)
  *(L2765/15))
 /(IFERROR(IF(H2765&gt;0,H2765,15),15)/15)
 *100,0)</f>
        <v>#REF!</v>
      </c>
      <c r="P2765" s="125" t="e">
        <f>ROUND(((R2765/20)*(L2765/15)*(S2765/15)*(1+W2765/200))/(H2765/15)*100,0)</f>
        <v>#REF!</v>
      </c>
      <c r="Q2765" s="147" t="e">
        <f>T20D35746[[#This Row],[スコア⑤]]/T20D35746[[#This Row],[スコア③]]</f>
        <v>#REF!</v>
      </c>
      <c r="R2765" s="76" t="e">
        <f>#REF!+#REF!</f>
        <v>#REF!</v>
      </c>
      <c r="W2765" s="109" t="e">
        <f>(T20D35746[[#This Row],[現金及び預金（億）]]-T20D35746[[#This Row],[負債（億）]])/T20D35746[[#This Row],[総資産]]*100</f>
        <v>#DIV/0!</v>
      </c>
    </row>
    <row r="2766" spans="3:23" x14ac:dyDescent="0.25">
      <c r="C2766" s="71" t="str">
        <f>IFERROR(_xll.RssMarket($A2766,"市場部名称"),"")</f>
        <v/>
      </c>
      <c r="D2766" s="55"/>
      <c r="E2766" s="55" t="str">
        <f>IFERROR(_xll.RssMarket($A2766,"前日比"),"")</f>
        <v/>
      </c>
      <c r="F2766" s="75" t="str">
        <f>IFERROR(_xll.RssMarket($A2766,"時価総額"),"")</f>
        <v/>
      </c>
      <c r="G2766" s="75" t="e">
        <f>T20D35746[[#This Row],[時価総額]]/T20D35746[[#This Row],[現在値]]</f>
        <v>#VALUE!</v>
      </c>
      <c r="H2766" s="20"/>
      <c r="I2766" s="38"/>
      <c r="J2766" s="20"/>
      <c r="K2766" s="33"/>
      <c r="N2766" s="89"/>
      <c r="O2766" s="125" t="e">
        <f>ROUND(
 ((IF(OR(R2766="",R2766&lt;=0),20,R2766)/20)
  *(L2766/15))
 /(IFERROR(IF(H2766&gt;0,H2766,15),15)/15)
 *100,0)</f>
        <v>#REF!</v>
      </c>
      <c r="P2766" s="125" t="e">
        <f>ROUND(((R2766/20)*(L2766/15)*(S2766/15)*(1+W2766/200))/(H2766/15)*100,0)</f>
        <v>#REF!</v>
      </c>
      <c r="Q2766" s="147" t="e">
        <f>T20D35746[[#This Row],[スコア⑤]]/T20D35746[[#This Row],[スコア③]]</f>
        <v>#REF!</v>
      </c>
      <c r="R2766" s="76" t="e">
        <f>#REF!+#REF!</f>
        <v>#REF!</v>
      </c>
      <c r="W2766" s="109" t="e">
        <f>(T20D35746[[#This Row],[現金及び預金（億）]]-T20D35746[[#This Row],[負債（億）]])/T20D35746[[#This Row],[総資産]]*100</f>
        <v>#DIV/0!</v>
      </c>
    </row>
    <row r="2767" spans="3:23" x14ac:dyDescent="0.25">
      <c r="C2767" s="71" t="str">
        <f>IFERROR(_xll.RssMarket($A2767,"市場部名称"),"")</f>
        <v/>
      </c>
      <c r="D2767" s="55"/>
      <c r="E2767" s="55" t="str">
        <f>IFERROR(_xll.RssMarket($A2767,"前日比"),"")</f>
        <v/>
      </c>
      <c r="F2767" s="75" t="str">
        <f>IFERROR(_xll.RssMarket($A2767,"時価総額"),"")</f>
        <v/>
      </c>
      <c r="G2767" s="75" t="e">
        <f>T20D35746[[#This Row],[時価総額]]/T20D35746[[#This Row],[現在値]]</f>
        <v>#VALUE!</v>
      </c>
      <c r="H2767" s="20"/>
      <c r="I2767" s="38"/>
      <c r="J2767" s="20"/>
      <c r="K2767" s="33"/>
      <c r="N2767" s="89"/>
      <c r="O2767" s="125" t="e">
        <f>ROUND(
 ((IF(OR(R2767="",R2767&lt;=0),20,R2767)/20)
  *(L2767/15))
 /(IFERROR(IF(H2767&gt;0,H2767,15),15)/15)
 *100,0)</f>
        <v>#REF!</v>
      </c>
      <c r="P2767" s="125" t="e">
        <f>ROUND(((R2767/20)*(L2767/15)*(S2767/15)*(1+W2767/200))/(H2767/15)*100,0)</f>
        <v>#REF!</v>
      </c>
      <c r="Q2767" s="147" t="e">
        <f>T20D35746[[#This Row],[スコア⑤]]/T20D35746[[#This Row],[スコア③]]</f>
        <v>#REF!</v>
      </c>
      <c r="R2767" s="76" t="e">
        <f>#REF!+#REF!</f>
        <v>#REF!</v>
      </c>
      <c r="W2767" s="109" t="e">
        <f>(T20D35746[[#This Row],[現金及び預金（億）]]-T20D35746[[#This Row],[負債（億）]])/T20D35746[[#This Row],[総資産]]*100</f>
        <v>#DIV/0!</v>
      </c>
    </row>
    <row r="2768" spans="3:23" x14ac:dyDescent="0.25">
      <c r="C2768" s="71" t="str">
        <f>IFERROR(_xll.RssMarket($A2768,"市場部名称"),"")</f>
        <v/>
      </c>
      <c r="D2768" s="55"/>
      <c r="E2768" s="55" t="str">
        <f>IFERROR(_xll.RssMarket($A2768,"前日比"),"")</f>
        <v/>
      </c>
      <c r="F2768" s="75" t="str">
        <f>IFERROR(_xll.RssMarket($A2768,"時価総額"),"")</f>
        <v/>
      </c>
      <c r="G2768" s="75" t="e">
        <f>T20D35746[[#This Row],[時価総額]]/T20D35746[[#This Row],[現在値]]</f>
        <v>#VALUE!</v>
      </c>
      <c r="H2768" s="20"/>
      <c r="I2768" s="38"/>
      <c r="J2768" s="20"/>
      <c r="K2768" s="33"/>
      <c r="N2768" s="89"/>
      <c r="O2768" s="125" t="e">
        <f>ROUND(
 ((IF(OR(R2768="",R2768&lt;=0),20,R2768)/20)
  *(L2768/15))
 /(IFERROR(IF(H2768&gt;0,H2768,15),15)/15)
 *100,0)</f>
        <v>#REF!</v>
      </c>
      <c r="P2768" s="125" t="e">
        <f>ROUND(((R2768/20)*(L2768/15)*(S2768/15)*(1+W2768/200))/(H2768/15)*100,0)</f>
        <v>#REF!</v>
      </c>
      <c r="Q2768" s="147" t="e">
        <f>T20D35746[[#This Row],[スコア⑤]]/T20D35746[[#This Row],[スコア③]]</f>
        <v>#REF!</v>
      </c>
      <c r="R2768" s="76" t="e">
        <f>#REF!+#REF!</f>
        <v>#REF!</v>
      </c>
      <c r="W2768" s="109" t="e">
        <f>(T20D35746[[#This Row],[現金及び預金（億）]]-T20D35746[[#This Row],[負債（億）]])/T20D35746[[#This Row],[総資産]]*100</f>
        <v>#DIV/0!</v>
      </c>
    </row>
    <row r="2769" spans="3:23" x14ac:dyDescent="0.25">
      <c r="C2769" s="71" t="str">
        <f>IFERROR(_xll.RssMarket($A2769,"市場部名称"),"")</f>
        <v/>
      </c>
      <c r="D2769" s="55"/>
      <c r="E2769" s="55" t="str">
        <f>IFERROR(_xll.RssMarket($A2769,"前日比"),"")</f>
        <v/>
      </c>
      <c r="F2769" s="75" t="str">
        <f>IFERROR(_xll.RssMarket($A2769,"時価総額"),"")</f>
        <v/>
      </c>
      <c r="G2769" s="75" t="e">
        <f>T20D35746[[#This Row],[時価総額]]/T20D35746[[#This Row],[現在値]]</f>
        <v>#VALUE!</v>
      </c>
      <c r="H2769" s="20"/>
      <c r="I2769" s="38"/>
      <c r="J2769" s="20"/>
      <c r="K2769" s="33"/>
      <c r="N2769" s="89"/>
      <c r="O2769" s="125" t="e">
        <f>ROUND(
 ((IF(OR(R2769="",R2769&lt;=0),20,R2769)/20)
  *(L2769/15))
 /(IFERROR(IF(H2769&gt;0,H2769,15),15)/15)
 *100,0)</f>
        <v>#REF!</v>
      </c>
      <c r="P2769" s="125" t="e">
        <f>ROUND(((R2769/20)*(L2769/15)*(S2769/15)*(1+W2769/200))/(H2769/15)*100,0)</f>
        <v>#REF!</v>
      </c>
      <c r="Q2769" s="147" t="e">
        <f>T20D35746[[#This Row],[スコア⑤]]/T20D35746[[#This Row],[スコア③]]</f>
        <v>#REF!</v>
      </c>
      <c r="R2769" s="76" t="e">
        <f>#REF!+#REF!</f>
        <v>#REF!</v>
      </c>
      <c r="W2769" s="109" t="e">
        <f>(T20D35746[[#This Row],[現金及び預金（億）]]-T20D35746[[#This Row],[負債（億）]])/T20D35746[[#This Row],[総資産]]*100</f>
        <v>#DIV/0!</v>
      </c>
    </row>
    <row r="2770" spans="3:23" x14ac:dyDescent="0.25">
      <c r="C2770" s="71" t="str">
        <f>IFERROR(_xll.RssMarket($A2770,"市場部名称"),"")</f>
        <v/>
      </c>
      <c r="D2770" s="55"/>
      <c r="E2770" s="55" t="str">
        <f>IFERROR(_xll.RssMarket($A2770,"前日比"),"")</f>
        <v/>
      </c>
      <c r="F2770" s="75" t="str">
        <f>IFERROR(_xll.RssMarket($A2770,"時価総額"),"")</f>
        <v/>
      </c>
      <c r="G2770" s="75" t="e">
        <f>T20D35746[[#This Row],[時価総額]]/T20D35746[[#This Row],[現在値]]</f>
        <v>#VALUE!</v>
      </c>
      <c r="H2770" s="20"/>
      <c r="I2770" s="38"/>
      <c r="J2770" s="20"/>
      <c r="K2770" s="33"/>
      <c r="N2770" s="89"/>
      <c r="O2770" s="125" t="e">
        <f>ROUND(
 ((IF(OR(R2770="",R2770&lt;=0),20,R2770)/20)
  *(L2770/15))
 /(IFERROR(IF(H2770&gt;0,H2770,15),15)/15)
 *100,0)</f>
        <v>#REF!</v>
      </c>
      <c r="P2770" s="125" t="e">
        <f>ROUND(((R2770/20)*(L2770/15)*(S2770/15)*(1+W2770/200))/(H2770/15)*100,0)</f>
        <v>#REF!</v>
      </c>
      <c r="Q2770" s="147" t="e">
        <f>T20D35746[[#This Row],[スコア⑤]]/T20D35746[[#This Row],[スコア③]]</f>
        <v>#REF!</v>
      </c>
      <c r="R2770" s="76" t="e">
        <f>#REF!+#REF!</f>
        <v>#REF!</v>
      </c>
      <c r="W2770" s="109" t="e">
        <f>(T20D35746[[#This Row],[現金及び預金（億）]]-T20D35746[[#This Row],[負債（億）]])/T20D35746[[#This Row],[総資産]]*100</f>
        <v>#DIV/0!</v>
      </c>
    </row>
    <row r="2771" spans="3:23" x14ac:dyDescent="0.25">
      <c r="C2771" s="71" t="str">
        <f>IFERROR(_xll.RssMarket($A2771,"市場部名称"),"")</f>
        <v/>
      </c>
      <c r="D2771" s="55"/>
      <c r="E2771" s="55" t="str">
        <f>IFERROR(_xll.RssMarket($A2771,"前日比"),"")</f>
        <v/>
      </c>
      <c r="F2771" s="75" t="str">
        <f>IFERROR(_xll.RssMarket($A2771,"時価総額"),"")</f>
        <v/>
      </c>
      <c r="G2771" s="75" t="e">
        <f>T20D35746[[#This Row],[時価総額]]/T20D35746[[#This Row],[現在値]]</f>
        <v>#VALUE!</v>
      </c>
      <c r="H2771" s="20"/>
      <c r="I2771" s="38"/>
      <c r="J2771" s="20"/>
      <c r="K2771" s="33"/>
      <c r="N2771" s="89"/>
      <c r="O2771" s="125" t="e">
        <f>ROUND(
 ((IF(OR(R2771="",R2771&lt;=0),20,R2771)/20)
  *(L2771/15))
 /(IFERROR(IF(H2771&gt;0,H2771,15),15)/15)
 *100,0)</f>
        <v>#REF!</v>
      </c>
      <c r="P2771" s="125" t="e">
        <f>ROUND(((R2771/20)*(L2771/15)*(S2771/15)*(1+W2771/200))/(H2771/15)*100,0)</f>
        <v>#REF!</v>
      </c>
      <c r="Q2771" s="147" t="e">
        <f>T20D35746[[#This Row],[スコア⑤]]/T20D35746[[#This Row],[スコア③]]</f>
        <v>#REF!</v>
      </c>
      <c r="R2771" s="76" t="e">
        <f>#REF!+#REF!</f>
        <v>#REF!</v>
      </c>
      <c r="W2771" s="109" t="e">
        <f>(T20D35746[[#This Row],[現金及び預金（億）]]-T20D35746[[#This Row],[負債（億）]])/T20D35746[[#This Row],[総資産]]*100</f>
        <v>#DIV/0!</v>
      </c>
    </row>
    <row r="2772" spans="3:23" x14ac:dyDescent="0.25">
      <c r="C2772" s="71" t="str">
        <f>IFERROR(_xll.RssMarket($A2772,"市場部名称"),"")</f>
        <v/>
      </c>
      <c r="D2772" s="55"/>
      <c r="E2772" s="55" t="str">
        <f>IFERROR(_xll.RssMarket($A2772,"前日比"),"")</f>
        <v/>
      </c>
      <c r="F2772" s="75" t="str">
        <f>IFERROR(_xll.RssMarket($A2772,"時価総額"),"")</f>
        <v/>
      </c>
      <c r="G2772" s="75" t="e">
        <f>T20D35746[[#This Row],[時価総額]]/T20D35746[[#This Row],[現在値]]</f>
        <v>#VALUE!</v>
      </c>
      <c r="H2772" s="20"/>
      <c r="I2772" s="38"/>
      <c r="J2772" s="20"/>
      <c r="K2772" s="33"/>
      <c r="N2772" s="89"/>
      <c r="O2772" s="125" t="e">
        <f>ROUND(
 ((IF(OR(R2772="",R2772&lt;=0),20,R2772)/20)
  *(L2772/15))
 /(IFERROR(IF(H2772&gt;0,H2772,15),15)/15)
 *100,0)</f>
        <v>#REF!</v>
      </c>
      <c r="P2772" s="125" t="e">
        <f>ROUND(((R2772/20)*(L2772/15)*(S2772/15)*(1+W2772/200))/(H2772/15)*100,0)</f>
        <v>#REF!</v>
      </c>
      <c r="Q2772" s="147" t="e">
        <f>T20D35746[[#This Row],[スコア⑤]]/T20D35746[[#This Row],[スコア③]]</f>
        <v>#REF!</v>
      </c>
      <c r="R2772" s="76" t="e">
        <f>#REF!+#REF!</f>
        <v>#REF!</v>
      </c>
      <c r="W2772" s="109" t="e">
        <f>(T20D35746[[#This Row],[現金及び預金（億）]]-T20D35746[[#This Row],[負債（億）]])/T20D35746[[#This Row],[総資産]]*100</f>
        <v>#DIV/0!</v>
      </c>
    </row>
    <row r="2773" spans="3:23" x14ac:dyDescent="0.25">
      <c r="C2773" s="71" t="str">
        <f>IFERROR(_xll.RssMarket($A2773,"市場部名称"),"")</f>
        <v/>
      </c>
      <c r="D2773" s="55"/>
      <c r="E2773" s="55" t="str">
        <f>IFERROR(_xll.RssMarket($A2773,"前日比"),"")</f>
        <v/>
      </c>
      <c r="F2773" s="75" t="str">
        <f>IFERROR(_xll.RssMarket($A2773,"時価総額"),"")</f>
        <v/>
      </c>
      <c r="G2773" s="75" t="e">
        <f>T20D35746[[#This Row],[時価総額]]/T20D35746[[#This Row],[現在値]]</f>
        <v>#VALUE!</v>
      </c>
      <c r="H2773" s="20"/>
      <c r="I2773" s="38"/>
      <c r="J2773" s="20"/>
      <c r="K2773" s="33"/>
      <c r="N2773" s="89"/>
      <c r="O2773" s="125" t="e">
        <f>ROUND(
 ((IF(OR(R2773="",R2773&lt;=0),20,R2773)/20)
  *(L2773/15))
 /(IFERROR(IF(H2773&gt;0,H2773,15),15)/15)
 *100,0)</f>
        <v>#REF!</v>
      </c>
      <c r="P2773" s="125" t="e">
        <f>ROUND(((R2773/20)*(L2773/15)*(S2773/15)*(1+W2773/200))/(H2773/15)*100,0)</f>
        <v>#REF!</v>
      </c>
      <c r="Q2773" s="147" t="e">
        <f>T20D35746[[#This Row],[スコア⑤]]/T20D35746[[#This Row],[スコア③]]</f>
        <v>#REF!</v>
      </c>
      <c r="R2773" s="76" t="e">
        <f>#REF!+#REF!</f>
        <v>#REF!</v>
      </c>
      <c r="W2773" s="109" t="e">
        <f>(T20D35746[[#This Row],[現金及び預金（億）]]-T20D35746[[#This Row],[負債（億）]])/T20D35746[[#This Row],[総資産]]*100</f>
        <v>#DIV/0!</v>
      </c>
    </row>
    <row r="2774" spans="3:23" x14ac:dyDescent="0.25">
      <c r="C2774" s="71" t="str">
        <f>IFERROR(_xll.RssMarket($A2774,"市場部名称"),"")</f>
        <v/>
      </c>
      <c r="D2774" s="55"/>
      <c r="E2774" s="55" t="str">
        <f>IFERROR(_xll.RssMarket($A2774,"前日比"),"")</f>
        <v/>
      </c>
      <c r="F2774" s="75" t="str">
        <f>IFERROR(_xll.RssMarket($A2774,"時価総額"),"")</f>
        <v/>
      </c>
      <c r="G2774" s="75" t="e">
        <f>T20D35746[[#This Row],[時価総額]]/T20D35746[[#This Row],[現在値]]</f>
        <v>#VALUE!</v>
      </c>
      <c r="H2774" s="20"/>
      <c r="I2774" s="38"/>
      <c r="J2774" s="20"/>
      <c r="K2774" s="33"/>
      <c r="N2774" s="89"/>
      <c r="O2774" s="125" t="e">
        <f>ROUND(
 ((IF(OR(R2774="",R2774&lt;=0),20,R2774)/20)
  *(L2774/15))
 /(IFERROR(IF(H2774&gt;0,H2774,15),15)/15)
 *100,0)</f>
        <v>#REF!</v>
      </c>
      <c r="P2774" s="125" t="e">
        <f>ROUND(((R2774/20)*(L2774/15)*(S2774/15)*(1+W2774/200))/(H2774/15)*100,0)</f>
        <v>#REF!</v>
      </c>
      <c r="Q2774" s="147" t="e">
        <f>T20D35746[[#This Row],[スコア⑤]]/T20D35746[[#This Row],[スコア③]]</f>
        <v>#REF!</v>
      </c>
      <c r="R2774" s="76" t="e">
        <f>#REF!+#REF!</f>
        <v>#REF!</v>
      </c>
      <c r="W2774" s="109" t="e">
        <f>(T20D35746[[#This Row],[現金及び預金（億）]]-T20D35746[[#This Row],[負債（億）]])/T20D35746[[#This Row],[総資産]]*100</f>
        <v>#DIV/0!</v>
      </c>
    </row>
    <row r="2775" spans="3:23" x14ac:dyDescent="0.25">
      <c r="C2775" s="71" t="str">
        <f>IFERROR(_xll.RssMarket($A2775,"市場部名称"),"")</f>
        <v/>
      </c>
      <c r="D2775" s="55"/>
      <c r="E2775" s="55" t="str">
        <f>IFERROR(_xll.RssMarket($A2775,"前日比"),"")</f>
        <v/>
      </c>
      <c r="F2775" s="75" t="str">
        <f>IFERROR(_xll.RssMarket($A2775,"時価総額"),"")</f>
        <v/>
      </c>
      <c r="G2775" s="75" t="e">
        <f>T20D35746[[#This Row],[時価総額]]/T20D35746[[#This Row],[現在値]]</f>
        <v>#VALUE!</v>
      </c>
      <c r="H2775" s="20"/>
      <c r="I2775" s="38"/>
      <c r="J2775" s="20"/>
      <c r="K2775" s="33"/>
      <c r="N2775" s="89"/>
      <c r="O2775" s="125" t="e">
        <f>ROUND(
 ((IF(OR(R2775="",R2775&lt;=0),20,R2775)/20)
  *(L2775/15))
 /(IFERROR(IF(H2775&gt;0,H2775,15),15)/15)
 *100,0)</f>
        <v>#REF!</v>
      </c>
      <c r="P2775" s="125" t="e">
        <f>ROUND(((R2775/20)*(L2775/15)*(S2775/15)*(1+W2775/200))/(H2775/15)*100,0)</f>
        <v>#REF!</v>
      </c>
      <c r="Q2775" s="147" t="e">
        <f>T20D35746[[#This Row],[スコア⑤]]/T20D35746[[#This Row],[スコア③]]</f>
        <v>#REF!</v>
      </c>
      <c r="R2775" s="76" t="e">
        <f>#REF!+#REF!</f>
        <v>#REF!</v>
      </c>
      <c r="W2775" s="109" t="e">
        <f>(T20D35746[[#This Row],[現金及び預金（億）]]-T20D35746[[#This Row],[負債（億）]])/T20D35746[[#This Row],[総資産]]*100</f>
        <v>#DIV/0!</v>
      </c>
    </row>
    <row r="2776" spans="3:23" x14ac:dyDescent="0.25">
      <c r="C2776" s="71" t="str">
        <f>IFERROR(_xll.RssMarket($A2776,"市場部名称"),"")</f>
        <v/>
      </c>
      <c r="D2776" s="55"/>
      <c r="E2776" s="55" t="str">
        <f>IFERROR(_xll.RssMarket($A2776,"前日比"),"")</f>
        <v/>
      </c>
      <c r="F2776" s="75" t="str">
        <f>IFERROR(_xll.RssMarket($A2776,"時価総額"),"")</f>
        <v/>
      </c>
      <c r="G2776" s="75" t="e">
        <f>T20D35746[[#This Row],[時価総額]]/T20D35746[[#This Row],[現在値]]</f>
        <v>#VALUE!</v>
      </c>
      <c r="H2776" s="20"/>
      <c r="I2776" s="38"/>
      <c r="J2776" s="20"/>
      <c r="K2776" s="33"/>
      <c r="N2776" s="89"/>
      <c r="O2776" s="125" t="e">
        <f>ROUND(
 ((IF(OR(R2776="",R2776&lt;=0),20,R2776)/20)
  *(L2776/15))
 /(IFERROR(IF(H2776&gt;0,H2776,15),15)/15)
 *100,0)</f>
        <v>#REF!</v>
      </c>
      <c r="P2776" s="125" t="e">
        <f>ROUND(((R2776/20)*(L2776/15)*(S2776/15)*(1+W2776/200))/(H2776/15)*100,0)</f>
        <v>#REF!</v>
      </c>
      <c r="Q2776" s="147" t="e">
        <f>T20D35746[[#This Row],[スコア⑤]]/T20D35746[[#This Row],[スコア③]]</f>
        <v>#REF!</v>
      </c>
      <c r="R2776" s="76" t="e">
        <f>#REF!+#REF!</f>
        <v>#REF!</v>
      </c>
      <c r="W2776" s="109" t="e">
        <f>(T20D35746[[#This Row],[現金及び預金（億）]]-T20D35746[[#This Row],[負債（億）]])/T20D35746[[#This Row],[総資産]]*100</f>
        <v>#DIV/0!</v>
      </c>
    </row>
    <row r="2777" spans="3:23" x14ac:dyDescent="0.25">
      <c r="C2777" s="71" t="str">
        <f>IFERROR(_xll.RssMarket($A2777,"市場部名称"),"")</f>
        <v/>
      </c>
      <c r="D2777" s="55"/>
      <c r="E2777" s="55" t="str">
        <f>IFERROR(_xll.RssMarket($A2777,"前日比"),"")</f>
        <v/>
      </c>
      <c r="F2777" s="75" t="str">
        <f>IFERROR(_xll.RssMarket($A2777,"時価総額"),"")</f>
        <v/>
      </c>
      <c r="G2777" s="75" t="e">
        <f>T20D35746[[#This Row],[時価総額]]/T20D35746[[#This Row],[現在値]]</f>
        <v>#VALUE!</v>
      </c>
      <c r="H2777" s="20"/>
      <c r="I2777" s="38"/>
      <c r="J2777" s="20"/>
      <c r="K2777" s="33"/>
      <c r="N2777" s="89"/>
      <c r="O2777" s="125" t="e">
        <f>ROUND(
 ((IF(OR(R2777="",R2777&lt;=0),20,R2777)/20)
  *(L2777/15))
 /(IFERROR(IF(H2777&gt;0,H2777,15),15)/15)
 *100,0)</f>
        <v>#REF!</v>
      </c>
      <c r="P2777" s="125" t="e">
        <f>ROUND(((R2777/20)*(L2777/15)*(S2777/15)*(1+W2777/200))/(H2777/15)*100,0)</f>
        <v>#REF!</v>
      </c>
      <c r="Q2777" s="147" t="e">
        <f>T20D35746[[#This Row],[スコア⑤]]/T20D35746[[#This Row],[スコア③]]</f>
        <v>#REF!</v>
      </c>
      <c r="R2777" s="76" t="e">
        <f>#REF!+#REF!</f>
        <v>#REF!</v>
      </c>
      <c r="W2777" s="109" t="e">
        <f>(T20D35746[[#This Row],[現金及び預金（億）]]-T20D35746[[#This Row],[負債（億）]])/T20D35746[[#This Row],[総資産]]*100</f>
        <v>#DIV/0!</v>
      </c>
    </row>
    <row r="2778" spans="3:23" x14ac:dyDescent="0.25">
      <c r="C2778" s="71" t="str">
        <f>IFERROR(_xll.RssMarket($A2778,"市場部名称"),"")</f>
        <v/>
      </c>
      <c r="D2778" s="55"/>
      <c r="E2778" s="55" t="str">
        <f>IFERROR(_xll.RssMarket($A2778,"前日比"),"")</f>
        <v/>
      </c>
      <c r="F2778" s="75" t="str">
        <f>IFERROR(_xll.RssMarket($A2778,"時価総額"),"")</f>
        <v/>
      </c>
      <c r="G2778" s="75" t="e">
        <f>T20D35746[[#This Row],[時価総額]]/T20D35746[[#This Row],[現在値]]</f>
        <v>#VALUE!</v>
      </c>
      <c r="H2778" s="20"/>
      <c r="I2778" s="38"/>
      <c r="J2778" s="20"/>
      <c r="K2778" s="33"/>
      <c r="N2778" s="89"/>
      <c r="O2778" s="125" t="e">
        <f>ROUND(
 ((IF(OR(R2778="",R2778&lt;=0),20,R2778)/20)
  *(L2778/15))
 /(IFERROR(IF(H2778&gt;0,H2778,15),15)/15)
 *100,0)</f>
        <v>#REF!</v>
      </c>
      <c r="P2778" s="125" t="e">
        <f>ROUND(((R2778/20)*(L2778/15)*(S2778/15)*(1+W2778/200))/(H2778/15)*100,0)</f>
        <v>#REF!</v>
      </c>
      <c r="Q2778" s="147" t="e">
        <f>T20D35746[[#This Row],[スコア⑤]]/T20D35746[[#This Row],[スコア③]]</f>
        <v>#REF!</v>
      </c>
      <c r="R2778" s="76" t="e">
        <f>#REF!+#REF!</f>
        <v>#REF!</v>
      </c>
      <c r="W2778" s="109" t="e">
        <f>(T20D35746[[#This Row],[現金及び預金（億）]]-T20D35746[[#This Row],[負債（億）]])/T20D35746[[#This Row],[総資産]]*100</f>
        <v>#DIV/0!</v>
      </c>
    </row>
    <row r="2779" spans="3:23" x14ac:dyDescent="0.25">
      <c r="C2779" s="71" t="str">
        <f>IFERROR(_xll.RssMarket($A2779,"市場部名称"),"")</f>
        <v/>
      </c>
      <c r="D2779" s="55"/>
      <c r="E2779" s="55" t="str">
        <f>IFERROR(_xll.RssMarket($A2779,"前日比"),"")</f>
        <v/>
      </c>
      <c r="F2779" s="75" t="str">
        <f>IFERROR(_xll.RssMarket($A2779,"時価総額"),"")</f>
        <v/>
      </c>
      <c r="G2779" s="75" t="e">
        <f>T20D35746[[#This Row],[時価総額]]/T20D35746[[#This Row],[現在値]]</f>
        <v>#VALUE!</v>
      </c>
      <c r="H2779" s="20"/>
      <c r="I2779" s="38"/>
      <c r="J2779" s="20"/>
      <c r="K2779" s="33"/>
      <c r="N2779" s="89"/>
      <c r="O2779" s="125" t="e">
        <f>ROUND(
 ((IF(OR(R2779="",R2779&lt;=0),20,R2779)/20)
  *(L2779/15))
 /(IFERROR(IF(H2779&gt;0,H2779,15),15)/15)
 *100,0)</f>
        <v>#REF!</v>
      </c>
      <c r="P2779" s="125" t="e">
        <f>ROUND(((R2779/20)*(L2779/15)*(S2779/15)*(1+W2779/200))/(H2779/15)*100,0)</f>
        <v>#REF!</v>
      </c>
      <c r="Q2779" s="147" t="e">
        <f>T20D35746[[#This Row],[スコア⑤]]/T20D35746[[#This Row],[スコア③]]</f>
        <v>#REF!</v>
      </c>
      <c r="R2779" s="76" t="e">
        <f>#REF!+#REF!</f>
        <v>#REF!</v>
      </c>
      <c r="W2779" s="109" t="e">
        <f>(T20D35746[[#This Row],[現金及び預金（億）]]-T20D35746[[#This Row],[負債（億）]])/T20D35746[[#This Row],[総資産]]*100</f>
        <v>#DIV/0!</v>
      </c>
    </row>
    <row r="2780" spans="3:23" x14ac:dyDescent="0.25">
      <c r="C2780" s="71" t="str">
        <f>IFERROR(_xll.RssMarket($A2780,"市場部名称"),"")</f>
        <v/>
      </c>
      <c r="D2780" s="55"/>
      <c r="E2780" s="55" t="str">
        <f>IFERROR(_xll.RssMarket($A2780,"前日比"),"")</f>
        <v/>
      </c>
      <c r="F2780" s="75" t="str">
        <f>IFERROR(_xll.RssMarket($A2780,"時価総額"),"")</f>
        <v/>
      </c>
      <c r="G2780" s="75" t="e">
        <f>T20D35746[[#This Row],[時価総額]]/T20D35746[[#This Row],[現在値]]</f>
        <v>#VALUE!</v>
      </c>
      <c r="H2780" s="20"/>
      <c r="I2780" s="38"/>
      <c r="J2780" s="20"/>
      <c r="K2780" s="33"/>
      <c r="N2780" s="89"/>
      <c r="O2780" s="125" t="e">
        <f>ROUND(
 ((IF(OR(R2780="",R2780&lt;=0),20,R2780)/20)
  *(L2780/15))
 /(IFERROR(IF(H2780&gt;0,H2780,15),15)/15)
 *100,0)</f>
        <v>#REF!</v>
      </c>
      <c r="P2780" s="125" t="e">
        <f>ROUND(((R2780/20)*(L2780/15)*(S2780/15)*(1+W2780/200))/(H2780/15)*100,0)</f>
        <v>#REF!</v>
      </c>
      <c r="Q2780" s="147" t="e">
        <f>T20D35746[[#This Row],[スコア⑤]]/T20D35746[[#This Row],[スコア③]]</f>
        <v>#REF!</v>
      </c>
      <c r="R2780" s="76" t="e">
        <f>#REF!+#REF!</f>
        <v>#REF!</v>
      </c>
      <c r="W2780" s="109" t="e">
        <f>(T20D35746[[#This Row],[現金及び預金（億）]]-T20D35746[[#This Row],[負債（億）]])/T20D35746[[#This Row],[総資産]]*100</f>
        <v>#DIV/0!</v>
      </c>
    </row>
    <row r="2781" spans="3:23" x14ac:dyDescent="0.25">
      <c r="C2781" s="71" t="str">
        <f>IFERROR(_xll.RssMarket($A2781,"市場部名称"),"")</f>
        <v/>
      </c>
      <c r="D2781" s="55"/>
      <c r="E2781" s="55" t="str">
        <f>IFERROR(_xll.RssMarket($A2781,"前日比"),"")</f>
        <v/>
      </c>
      <c r="F2781" s="75" t="str">
        <f>IFERROR(_xll.RssMarket($A2781,"時価総額"),"")</f>
        <v/>
      </c>
      <c r="G2781" s="75" t="e">
        <f>T20D35746[[#This Row],[時価総額]]/T20D35746[[#This Row],[現在値]]</f>
        <v>#VALUE!</v>
      </c>
      <c r="H2781" s="20"/>
      <c r="I2781" s="38"/>
      <c r="J2781" s="20"/>
      <c r="K2781" s="33"/>
      <c r="N2781" s="89"/>
      <c r="O2781" s="125" t="e">
        <f>ROUND(
 ((IF(OR(R2781="",R2781&lt;=0),20,R2781)/20)
  *(L2781/15))
 /(IFERROR(IF(H2781&gt;0,H2781,15),15)/15)
 *100,0)</f>
        <v>#REF!</v>
      </c>
      <c r="P2781" s="125" t="e">
        <f>ROUND(((R2781/20)*(L2781/15)*(S2781/15)*(1+W2781/200))/(H2781/15)*100,0)</f>
        <v>#REF!</v>
      </c>
      <c r="Q2781" s="147" t="e">
        <f>T20D35746[[#This Row],[スコア⑤]]/T20D35746[[#This Row],[スコア③]]</f>
        <v>#REF!</v>
      </c>
      <c r="R2781" s="76" t="e">
        <f>#REF!+#REF!</f>
        <v>#REF!</v>
      </c>
      <c r="W2781" s="109" t="e">
        <f>(T20D35746[[#This Row],[現金及び預金（億）]]-T20D35746[[#This Row],[負債（億）]])/T20D35746[[#This Row],[総資産]]*100</f>
        <v>#DIV/0!</v>
      </c>
    </row>
    <row r="2782" spans="3:23" x14ac:dyDescent="0.25">
      <c r="C2782" s="71" t="str">
        <f>IFERROR(_xll.RssMarket($A2782,"市場部名称"),"")</f>
        <v/>
      </c>
      <c r="D2782" s="55"/>
      <c r="E2782" s="55" t="str">
        <f>IFERROR(_xll.RssMarket($A2782,"前日比"),"")</f>
        <v/>
      </c>
      <c r="F2782" s="75" t="str">
        <f>IFERROR(_xll.RssMarket($A2782,"時価総額"),"")</f>
        <v/>
      </c>
      <c r="G2782" s="75" t="e">
        <f>T20D35746[[#This Row],[時価総額]]/T20D35746[[#This Row],[現在値]]</f>
        <v>#VALUE!</v>
      </c>
      <c r="H2782" s="20"/>
      <c r="I2782" s="38"/>
      <c r="J2782" s="20"/>
      <c r="K2782" s="33"/>
      <c r="N2782" s="89"/>
      <c r="O2782" s="125" t="e">
        <f>ROUND(
 ((IF(OR(R2782="",R2782&lt;=0),20,R2782)/20)
  *(L2782/15))
 /(IFERROR(IF(H2782&gt;0,H2782,15),15)/15)
 *100,0)</f>
        <v>#REF!</v>
      </c>
      <c r="P2782" s="125" t="e">
        <f>ROUND(((R2782/20)*(L2782/15)*(S2782/15)*(1+W2782/200))/(H2782/15)*100,0)</f>
        <v>#REF!</v>
      </c>
      <c r="Q2782" s="147" t="e">
        <f>T20D35746[[#This Row],[スコア⑤]]/T20D35746[[#This Row],[スコア③]]</f>
        <v>#REF!</v>
      </c>
      <c r="R2782" s="76" t="e">
        <f>#REF!+#REF!</f>
        <v>#REF!</v>
      </c>
      <c r="W2782" s="109" t="e">
        <f>(T20D35746[[#This Row],[現金及び預金（億）]]-T20D35746[[#This Row],[負債（億）]])/T20D35746[[#This Row],[総資産]]*100</f>
        <v>#DIV/0!</v>
      </c>
    </row>
    <row r="2783" spans="3:23" x14ac:dyDescent="0.25">
      <c r="C2783" s="71" t="str">
        <f>IFERROR(_xll.RssMarket($A2783,"市場部名称"),"")</f>
        <v/>
      </c>
      <c r="D2783" s="55"/>
      <c r="E2783" s="55" t="str">
        <f>IFERROR(_xll.RssMarket($A2783,"前日比"),"")</f>
        <v/>
      </c>
      <c r="F2783" s="75" t="str">
        <f>IFERROR(_xll.RssMarket($A2783,"時価総額"),"")</f>
        <v/>
      </c>
      <c r="G2783" s="75" t="e">
        <f>T20D35746[[#This Row],[時価総額]]/T20D35746[[#This Row],[現在値]]</f>
        <v>#VALUE!</v>
      </c>
      <c r="H2783" s="20"/>
      <c r="I2783" s="38"/>
      <c r="J2783" s="20"/>
      <c r="K2783" s="33"/>
      <c r="N2783" s="89"/>
      <c r="O2783" s="125" t="e">
        <f>ROUND(
 ((IF(OR(R2783="",R2783&lt;=0),20,R2783)/20)
  *(L2783/15))
 /(IFERROR(IF(H2783&gt;0,H2783,15),15)/15)
 *100,0)</f>
        <v>#REF!</v>
      </c>
      <c r="P2783" s="125" t="e">
        <f>ROUND(((R2783/20)*(L2783/15)*(S2783/15)*(1+W2783/200))/(H2783/15)*100,0)</f>
        <v>#REF!</v>
      </c>
      <c r="Q2783" s="147" t="e">
        <f>T20D35746[[#This Row],[スコア⑤]]/T20D35746[[#This Row],[スコア③]]</f>
        <v>#REF!</v>
      </c>
      <c r="R2783" s="76" t="e">
        <f>#REF!+#REF!</f>
        <v>#REF!</v>
      </c>
      <c r="W2783" s="109" t="e">
        <f>(T20D35746[[#This Row],[現金及び預金（億）]]-T20D35746[[#This Row],[負債（億）]])/T20D35746[[#This Row],[総資産]]*100</f>
        <v>#DIV/0!</v>
      </c>
    </row>
    <row r="2784" spans="3:23" x14ac:dyDescent="0.25">
      <c r="C2784" s="71" t="str">
        <f>IFERROR(_xll.RssMarket($A2784,"市場部名称"),"")</f>
        <v/>
      </c>
      <c r="D2784" s="55"/>
      <c r="E2784" s="55" t="str">
        <f>IFERROR(_xll.RssMarket($A2784,"前日比"),"")</f>
        <v/>
      </c>
      <c r="F2784" s="75" t="str">
        <f>IFERROR(_xll.RssMarket($A2784,"時価総額"),"")</f>
        <v/>
      </c>
      <c r="G2784" s="75" t="e">
        <f>T20D35746[[#This Row],[時価総額]]/T20D35746[[#This Row],[現在値]]</f>
        <v>#VALUE!</v>
      </c>
      <c r="H2784" s="20"/>
      <c r="I2784" s="38"/>
      <c r="J2784" s="20"/>
      <c r="K2784" s="33"/>
      <c r="N2784" s="89"/>
      <c r="O2784" s="125" t="e">
        <f>ROUND(
 ((IF(OR(R2784="",R2784&lt;=0),20,R2784)/20)
  *(L2784/15))
 /(IFERROR(IF(H2784&gt;0,H2784,15),15)/15)
 *100,0)</f>
        <v>#REF!</v>
      </c>
      <c r="P2784" s="125" t="e">
        <f>ROUND(((R2784/20)*(L2784/15)*(S2784/15)*(1+W2784/200))/(H2784/15)*100,0)</f>
        <v>#REF!</v>
      </c>
      <c r="Q2784" s="147" t="e">
        <f>T20D35746[[#This Row],[スコア⑤]]/T20D35746[[#This Row],[スコア③]]</f>
        <v>#REF!</v>
      </c>
      <c r="R2784" s="76" t="e">
        <f>#REF!+#REF!</f>
        <v>#REF!</v>
      </c>
      <c r="W2784" s="109" t="e">
        <f>(T20D35746[[#This Row],[現金及び預金（億）]]-T20D35746[[#This Row],[負債（億）]])/T20D35746[[#This Row],[総資産]]*100</f>
        <v>#DIV/0!</v>
      </c>
    </row>
    <row r="2785" spans="3:23" x14ac:dyDescent="0.25">
      <c r="C2785" s="71" t="str">
        <f>IFERROR(_xll.RssMarket($A2785,"市場部名称"),"")</f>
        <v/>
      </c>
      <c r="D2785" s="55"/>
      <c r="E2785" s="55" t="str">
        <f>IFERROR(_xll.RssMarket($A2785,"前日比"),"")</f>
        <v/>
      </c>
      <c r="F2785" s="75" t="str">
        <f>IFERROR(_xll.RssMarket($A2785,"時価総額"),"")</f>
        <v/>
      </c>
      <c r="G2785" s="75" t="e">
        <f>T20D35746[[#This Row],[時価総額]]/T20D35746[[#This Row],[現在値]]</f>
        <v>#VALUE!</v>
      </c>
      <c r="H2785" s="20"/>
      <c r="I2785" s="38"/>
      <c r="J2785" s="20"/>
      <c r="K2785" s="33"/>
      <c r="N2785" s="89"/>
      <c r="O2785" s="125" t="e">
        <f>ROUND(
 ((IF(OR(R2785="",R2785&lt;=0),20,R2785)/20)
  *(L2785/15))
 /(IFERROR(IF(H2785&gt;0,H2785,15),15)/15)
 *100,0)</f>
        <v>#REF!</v>
      </c>
      <c r="P2785" s="125" t="e">
        <f>ROUND(((R2785/20)*(L2785/15)*(S2785/15)*(1+W2785/200))/(H2785/15)*100,0)</f>
        <v>#REF!</v>
      </c>
      <c r="Q2785" s="147" t="e">
        <f>T20D35746[[#This Row],[スコア⑤]]/T20D35746[[#This Row],[スコア③]]</f>
        <v>#REF!</v>
      </c>
      <c r="R2785" s="76" t="e">
        <f>#REF!+#REF!</f>
        <v>#REF!</v>
      </c>
      <c r="W2785" s="109" t="e">
        <f>(T20D35746[[#This Row],[現金及び預金（億）]]-T20D35746[[#This Row],[負債（億）]])/T20D35746[[#This Row],[総資産]]*100</f>
        <v>#DIV/0!</v>
      </c>
    </row>
    <row r="2786" spans="3:23" x14ac:dyDescent="0.25">
      <c r="C2786" s="71" t="str">
        <f>IFERROR(_xll.RssMarket($A2786,"市場部名称"),"")</f>
        <v/>
      </c>
      <c r="D2786" s="55"/>
      <c r="E2786" s="55" t="str">
        <f>IFERROR(_xll.RssMarket($A2786,"前日比"),"")</f>
        <v/>
      </c>
      <c r="F2786" s="75" t="str">
        <f>IFERROR(_xll.RssMarket($A2786,"時価総額"),"")</f>
        <v/>
      </c>
      <c r="G2786" s="75" t="e">
        <f>T20D35746[[#This Row],[時価総額]]/T20D35746[[#This Row],[現在値]]</f>
        <v>#VALUE!</v>
      </c>
      <c r="H2786" s="20"/>
      <c r="I2786" s="38"/>
      <c r="J2786" s="20"/>
      <c r="K2786" s="33"/>
      <c r="N2786" s="89"/>
      <c r="O2786" s="125" t="e">
        <f>ROUND(
 ((IF(OR(R2786="",R2786&lt;=0),20,R2786)/20)
  *(L2786/15))
 /(IFERROR(IF(H2786&gt;0,H2786,15),15)/15)
 *100,0)</f>
        <v>#REF!</v>
      </c>
      <c r="P2786" s="125" t="e">
        <f>ROUND(((R2786/20)*(L2786/15)*(S2786/15)*(1+W2786/200))/(H2786/15)*100,0)</f>
        <v>#REF!</v>
      </c>
      <c r="Q2786" s="147" t="e">
        <f>T20D35746[[#This Row],[スコア⑤]]/T20D35746[[#This Row],[スコア③]]</f>
        <v>#REF!</v>
      </c>
      <c r="R2786" s="76" t="e">
        <f>#REF!+#REF!</f>
        <v>#REF!</v>
      </c>
      <c r="W2786" s="109" t="e">
        <f>(T20D35746[[#This Row],[現金及び預金（億）]]-T20D35746[[#This Row],[負債（億）]])/T20D35746[[#This Row],[総資産]]*100</f>
        <v>#DIV/0!</v>
      </c>
    </row>
    <row r="2787" spans="3:23" x14ac:dyDescent="0.25">
      <c r="C2787" s="71" t="str">
        <f>IFERROR(_xll.RssMarket($A2787,"市場部名称"),"")</f>
        <v/>
      </c>
      <c r="D2787" s="55"/>
      <c r="E2787" s="55" t="str">
        <f>IFERROR(_xll.RssMarket($A2787,"前日比"),"")</f>
        <v/>
      </c>
      <c r="F2787" s="75" t="str">
        <f>IFERROR(_xll.RssMarket($A2787,"時価総額"),"")</f>
        <v/>
      </c>
      <c r="G2787" s="75" t="e">
        <f>T20D35746[[#This Row],[時価総額]]/T20D35746[[#This Row],[現在値]]</f>
        <v>#VALUE!</v>
      </c>
      <c r="H2787" s="20"/>
      <c r="I2787" s="38"/>
      <c r="J2787" s="20"/>
      <c r="K2787" s="33"/>
      <c r="N2787" s="89"/>
      <c r="O2787" s="125" t="e">
        <f>ROUND(
 ((IF(OR(R2787="",R2787&lt;=0),20,R2787)/20)
  *(L2787/15))
 /(IFERROR(IF(H2787&gt;0,H2787,15),15)/15)
 *100,0)</f>
        <v>#REF!</v>
      </c>
      <c r="P2787" s="125" t="e">
        <f>ROUND(((R2787/20)*(L2787/15)*(S2787/15)*(1+W2787/200))/(H2787/15)*100,0)</f>
        <v>#REF!</v>
      </c>
      <c r="Q2787" s="147" t="e">
        <f>T20D35746[[#This Row],[スコア⑤]]/T20D35746[[#This Row],[スコア③]]</f>
        <v>#REF!</v>
      </c>
      <c r="R2787" s="76" t="e">
        <f>#REF!+#REF!</f>
        <v>#REF!</v>
      </c>
      <c r="W2787" s="109" t="e">
        <f>(T20D35746[[#This Row],[現金及び預金（億）]]-T20D35746[[#This Row],[負債（億）]])/T20D35746[[#This Row],[総資産]]*100</f>
        <v>#DIV/0!</v>
      </c>
    </row>
    <row r="2788" spans="3:23" x14ac:dyDescent="0.25">
      <c r="C2788" s="71" t="str">
        <f>IFERROR(_xll.RssMarket($A2788,"市場部名称"),"")</f>
        <v/>
      </c>
      <c r="D2788" s="55"/>
      <c r="E2788" s="55" t="str">
        <f>IFERROR(_xll.RssMarket($A2788,"前日比"),"")</f>
        <v/>
      </c>
      <c r="F2788" s="75" t="str">
        <f>IFERROR(_xll.RssMarket($A2788,"時価総額"),"")</f>
        <v/>
      </c>
      <c r="G2788" s="75" t="e">
        <f>T20D35746[[#This Row],[時価総額]]/T20D35746[[#This Row],[現在値]]</f>
        <v>#VALUE!</v>
      </c>
      <c r="H2788" s="20"/>
      <c r="I2788" s="38"/>
      <c r="J2788" s="20"/>
      <c r="K2788" s="33"/>
      <c r="N2788" s="89"/>
      <c r="O2788" s="125" t="e">
        <f>ROUND(
 ((IF(OR(R2788="",R2788&lt;=0),20,R2788)/20)
  *(L2788/15))
 /(IFERROR(IF(H2788&gt;0,H2788,15),15)/15)
 *100,0)</f>
        <v>#REF!</v>
      </c>
      <c r="P2788" s="125" t="e">
        <f>ROUND(((R2788/20)*(L2788/15)*(S2788/15)*(1+W2788/200))/(H2788/15)*100,0)</f>
        <v>#REF!</v>
      </c>
      <c r="Q2788" s="147" t="e">
        <f>T20D35746[[#This Row],[スコア⑤]]/T20D35746[[#This Row],[スコア③]]</f>
        <v>#REF!</v>
      </c>
      <c r="R2788" s="76" t="e">
        <f>#REF!+#REF!</f>
        <v>#REF!</v>
      </c>
      <c r="W2788" s="109" t="e">
        <f>(T20D35746[[#This Row],[現金及び預金（億）]]-T20D35746[[#This Row],[負債（億）]])/T20D35746[[#This Row],[総資産]]*100</f>
        <v>#DIV/0!</v>
      </c>
    </row>
    <row r="2789" spans="3:23" x14ac:dyDescent="0.25">
      <c r="C2789" s="71" t="str">
        <f>IFERROR(_xll.RssMarket($A2789,"市場部名称"),"")</f>
        <v/>
      </c>
      <c r="D2789" s="55"/>
      <c r="E2789" s="55" t="str">
        <f>IFERROR(_xll.RssMarket($A2789,"前日比"),"")</f>
        <v/>
      </c>
      <c r="F2789" s="75" t="str">
        <f>IFERROR(_xll.RssMarket($A2789,"時価総額"),"")</f>
        <v/>
      </c>
      <c r="G2789" s="75" t="e">
        <f>T20D35746[[#This Row],[時価総額]]/T20D35746[[#This Row],[現在値]]</f>
        <v>#VALUE!</v>
      </c>
      <c r="H2789" s="20"/>
      <c r="I2789" s="38"/>
      <c r="J2789" s="20"/>
      <c r="K2789" s="33"/>
      <c r="N2789" s="89"/>
      <c r="O2789" s="125" t="e">
        <f>ROUND(
 ((IF(OR(R2789="",R2789&lt;=0),20,R2789)/20)
  *(L2789/15))
 /(IFERROR(IF(H2789&gt;0,H2789,15),15)/15)
 *100,0)</f>
        <v>#REF!</v>
      </c>
      <c r="P2789" s="125" t="e">
        <f>ROUND(((R2789/20)*(L2789/15)*(S2789/15)*(1+W2789/200))/(H2789/15)*100,0)</f>
        <v>#REF!</v>
      </c>
      <c r="Q2789" s="147" t="e">
        <f>T20D35746[[#This Row],[スコア⑤]]/T20D35746[[#This Row],[スコア③]]</f>
        <v>#REF!</v>
      </c>
      <c r="R2789" s="76" t="e">
        <f>#REF!+#REF!</f>
        <v>#REF!</v>
      </c>
      <c r="W2789" s="109" t="e">
        <f>(T20D35746[[#This Row],[現金及び預金（億）]]-T20D35746[[#This Row],[負債（億）]])/T20D35746[[#This Row],[総資産]]*100</f>
        <v>#DIV/0!</v>
      </c>
    </row>
    <row r="2790" spans="3:23" x14ac:dyDescent="0.25">
      <c r="C2790" s="71" t="str">
        <f>IFERROR(_xll.RssMarket($A2790,"市場部名称"),"")</f>
        <v/>
      </c>
      <c r="D2790" s="55"/>
      <c r="E2790" s="55" t="str">
        <f>IFERROR(_xll.RssMarket($A2790,"前日比"),"")</f>
        <v/>
      </c>
      <c r="F2790" s="75" t="str">
        <f>IFERROR(_xll.RssMarket($A2790,"時価総額"),"")</f>
        <v/>
      </c>
      <c r="G2790" s="75" t="e">
        <f>T20D35746[[#This Row],[時価総額]]/T20D35746[[#This Row],[現在値]]</f>
        <v>#VALUE!</v>
      </c>
      <c r="H2790" s="20"/>
      <c r="I2790" s="38"/>
      <c r="J2790" s="20"/>
      <c r="K2790" s="33"/>
      <c r="N2790" s="89"/>
      <c r="O2790" s="125" t="e">
        <f>ROUND(
 ((IF(OR(R2790="",R2790&lt;=0),20,R2790)/20)
  *(L2790/15))
 /(IFERROR(IF(H2790&gt;0,H2790,15),15)/15)
 *100,0)</f>
        <v>#REF!</v>
      </c>
      <c r="P2790" s="125" t="e">
        <f>ROUND(((R2790/20)*(L2790/15)*(S2790/15)*(1+W2790/200))/(H2790/15)*100,0)</f>
        <v>#REF!</v>
      </c>
      <c r="Q2790" s="147" t="e">
        <f>T20D35746[[#This Row],[スコア⑤]]/T20D35746[[#This Row],[スコア③]]</f>
        <v>#REF!</v>
      </c>
      <c r="R2790" s="76" t="e">
        <f>#REF!+#REF!</f>
        <v>#REF!</v>
      </c>
      <c r="W2790" s="109" t="e">
        <f>(T20D35746[[#This Row],[現金及び預金（億）]]-T20D35746[[#This Row],[負債（億）]])/T20D35746[[#This Row],[総資産]]*100</f>
        <v>#DIV/0!</v>
      </c>
    </row>
    <row r="2791" spans="3:23" x14ac:dyDescent="0.25">
      <c r="C2791" s="71" t="str">
        <f>IFERROR(_xll.RssMarket($A2791,"市場部名称"),"")</f>
        <v/>
      </c>
      <c r="D2791" s="55"/>
      <c r="E2791" s="55" t="str">
        <f>IFERROR(_xll.RssMarket($A2791,"前日比"),"")</f>
        <v/>
      </c>
      <c r="F2791" s="75" t="str">
        <f>IFERROR(_xll.RssMarket($A2791,"時価総額"),"")</f>
        <v/>
      </c>
      <c r="G2791" s="75" t="e">
        <f>T20D35746[[#This Row],[時価総額]]/T20D35746[[#This Row],[現在値]]</f>
        <v>#VALUE!</v>
      </c>
      <c r="H2791" s="20"/>
      <c r="I2791" s="38"/>
      <c r="J2791" s="20"/>
      <c r="K2791" s="33"/>
      <c r="N2791" s="89"/>
      <c r="O2791" s="125" t="e">
        <f>ROUND(
 ((IF(OR(R2791="",R2791&lt;=0),20,R2791)/20)
  *(L2791/15))
 /(IFERROR(IF(H2791&gt;0,H2791,15),15)/15)
 *100,0)</f>
        <v>#REF!</v>
      </c>
      <c r="P2791" s="125" t="e">
        <f>ROUND(((R2791/20)*(L2791/15)*(S2791/15)*(1+W2791/200))/(H2791/15)*100,0)</f>
        <v>#REF!</v>
      </c>
      <c r="Q2791" s="147" t="e">
        <f>T20D35746[[#This Row],[スコア⑤]]/T20D35746[[#This Row],[スコア③]]</f>
        <v>#REF!</v>
      </c>
      <c r="R2791" s="76" t="e">
        <f>#REF!+#REF!</f>
        <v>#REF!</v>
      </c>
      <c r="W2791" s="109" t="e">
        <f>(T20D35746[[#This Row],[現金及び預金（億）]]-T20D35746[[#This Row],[負債（億）]])/T20D35746[[#This Row],[総資産]]*100</f>
        <v>#DIV/0!</v>
      </c>
    </row>
    <row r="2792" spans="3:23" x14ac:dyDescent="0.25">
      <c r="C2792" s="71" t="str">
        <f>IFERROR(_xll.RssMarket($A2792,"市場部名称"),"")</f>
        <v/>
      </c>
      <c r="D2792" s="55"/>
      <c r="E2792" s="55" t="str">
        <f>IFERROR(_xll.RssMarket($A2792,"前日比"),"")</f>
        <v/>
      </c>
      <c r="F2792" s="75" t="str">
        <f>IFERROR(_xll.RssMarket($A2792,"時価総額"),"")</f>
        <v/>
      </c>
      <c r="G2792" s="75" t="e">
        <f>T20D35746[[#This Row],[時価総額]]/T20D35746[[#This Row],[現在値]]</f>
        <v>#VALUE!</v>
      </c>
      <c r="H2792" s="20"/>
      <c r="I2792" s="38"/>
      <c r="J2792" s="20"/>
      <c r="K2792" s="33"/>
      <c r="N2792" s="89"/>
      <c r="O2792" s="125" t="e">
        <f>ROUND(
 ((IF(OR(R2792="",R2792&lt;=0),20,R2792)/20)
  *(L2792/15))
 /(IFERROR(IF(H2792&gt;0,H2792,15),15)/15)
 *100,0)</f>
        <v>#REF!</v>
      </c>
      <c r="P2792" s="125" t="e">
        <f>ROUND(((R2792/20)*(L2792/15)*(S2792/15)*(1+W2792/200))/(H2792/15)*100,0)</f>
        <v>#REF!</v>
      </c>
      <c r="Q2792" s="147" t="e">
        <f>T20D35746[[#This Row],[スコア⑤]]/T20D35746[[#This Row],[スコア③]]</f>
        <v>#REF!</v>
      </c>
      <c r="R2792" s="76" t="e">
        <f>#REF!+#REF!</f>
        <v>#REF!</v>
      </c>
      <c r="W2792" s="109" t="e">
        <f>(T20D35746[[#This Row],[現金及び預金（億）]]-T20D35746[[#This Row],[負債（億）]])/T20D35746[[#This Row],[総資産]]*100</f>
        <v>#DIV/0!</v>
      </c>
    </row>
    <row r="2793" spans="3:23" x14ac:dyDescent="0.25">
      <c r="C2793" s="71" t="str">
        <f>IFERROR(_xll.RssMarket($A2793,"市場部名称"),"")</f>
        <v/>
      </c>
      <c r="D2793" s="55"/>
      <c r="E2793" s="55" t="str">
        <f>IFERROR(_xll.RssMarket($A2793,"前日比"),"")</f>
        <v/>
      </c>
      <c r="F2793" s="75" t="str">
        <f>IFERROR(_xll.RssMarket($A2793,"時価総額"),"")</f>
        <v/>
      </c>
      <c r="G2793" s="75" t="e">
        <f>T20D35746[[#This Row],[時価総額]]/T20D35746[[#This Row],[現在値]]</f>
        <v>#VALUE!</v>
      </c>
      <c r="H2793" s="20"/>
      <c r="I2793" s="38"/>
      <c r="J2793" s="20"/>
      <c r="K2793" s="33"/>
      <c r="N2793" s="89"/>
      <c r="O2793" s="125" t="e">
        <f>ROUND(
 ((IF(OR(R2793="",R2793&lt;=0),20,R2793)/20)
  *(L2793/15))
 /(IFERROR(IF(H2793&gt;0,H2793,15),15)/15)
 *100,0)</f>
        <v>#REF!</v>
      </c>
      <c r="P2793" s="125" t="e">
        <f>ROUND(((R2793/20)*(L2793/15)*(S2793/15)*(1+W2793/200))/(H2793/15)*100,0)</f>
        <v>#REF!</v>
      </c>
      <c r="Q2793" s="147" t="e">
        <f>T20D35746[[#This Row],[スコア⑤]]/T20D35746[[#This Row],[スコア③]]</f>
        <v>#REF!</v>
      </c>
      <c r="R2793" s="76" t="e">
        <f>#REF!+#REF!</f>
        <v>#REF!</v>
      </c>
      <c r="W2793" s="109" t="e">
        <f>(T20D35746[[#This Row],[現金及び預金（億）]]-T20D35746[[#This Row],[負債（億）]])/T20D35746[[#This Row],[総資産]]*100</f>
        <v>#DIV/0!</v>
      </c>
    </row>
    <row r="2794" spans="3:23" x14ac:dyDescent="0.25">
      <c r="C2794" s="71" t="str">
        <f>IFERROR(_xll.RssMarket($A2794,"市場部名称"),"")</f>
        <v/>
      </c>
      <c r="D2794" s="55"/>
      <c r="E2794" s="55" t="str">
        <f>IFERROR(_xll.RssMarket($A2794,"前日比"),"")</f>
        <v/>
      </c>
      <c r="F2794" s="75" t="str">
        <f>IFERROR(_xll.RssMarket($A2794,"時価総額"),"")</f>
        <v/>
      </c>
      <c r="G2794" s="75" t="e">
        <f>T20D35746[[#This Row],[時価総額]]/T20D35746[[#This Row],[現在値]]</f>
        <v>#VALUE!</v>
      </c>
      <c r="H2794" s="20"/>
      <c r="I2794" s="38"/>
      <c r="J2794" s="20"/>
      <c r="K2794" s="33"/>
      <c r="N2794" s="89"/>
      <c r="O2794" s="125" t="e">
        <f>ROUND(
 ((IF(OR(R2794="",R2794&lt;=0),20,R2794)/20)
  *(L2794/15))
 /(IFERROR(IF(H2794&gt;0,H2794,15),15)/15)
 *100,0)</f>
        <v>#REF!</v>
      </c>
      <c r="P2794" s="125" t="e">
        <f>ROUND(((R2794/20)*(L2794/15)*(S2794/15)*(1+W2794/200))/(H2794/15)*100,0)</f>
        <v>#REF!</v>
      </c>
      <c r="Q2794" s="147" t="e">
        <f>T20D35746[[#This Row],[スコア⑤]]/T20D35746[[#This Row],[スコア③]]</f>
        <v>#REF!</v>
      </c>
      <c r="R2794" s="76" t="e">
        <f>#REF!+#REF!</f>
        <v>#REF!</v>
      </c>
      <c r="W2794" s="109" t="e">
        <f>(T20D35746[[#This Row],[現金及び預金（億）]]-T20D35746[[#This Row],[負債（億）]])/T20D35746[[#This Row],[総資産]]*100</f>
        <v>#DIV/0!</v>
      </c>
    </row>
    <row r="2795" spans="3:23" x14ac:dyDescent="0.25">
      <c r="C2795" s="71" t="str">
        <f>IFERROR(_xll.RssMarket($A2795,"市場部名称"),"")</f>
        <v/>
      </c>
      <c r="D2795" s="55"/>
      <c r="E2795" s="55" t="str">
        <f>IFERROR(_xll.RssMarket($A2795,"前日比"),"")</f>
        <v/>
      </c>
      <c r="F2795" s="75" t="str">
        <f>IFERROR(_xll.RssMarket($A2795,"時価総額"),"")</f>
        <v/>
      </c>
      <c r="G2795" s="75" t="e">
        <f>T20D35746[[#This Row],[時価総額]]/T20D35746[[#This Row],[現在値]]</f>
        <v>#VALUE!</v>
      </c>
      <c r="H2795" s="20"/>
      <c r="I2795" s="38"/>
      <c r="J2795" s="20"/>
      <c r="K2795" s="33"/>
      <c r="N2795" s="89"/>
      <c r="O2795" s="125" t="e">
        <f>ROUND(
 ((IF(OR(R2795="",R2795&lt;=0),20,R2795)/20)
  *(L2795/15))
 /(IFERROR(IF(H2795&gt;0,H2795,15),15)/15)
 *100,0)</f>
        <v>#REF!</v>
      </c>
      <c r="P2795" s="125" t="e">
        <f>ROUND(((R2795/20)*(L2795/15)*(S2795/15)*(1+W2795/200))/(H2795/15)*100,0)</f>
        <v>#REF!</v>
      </c>
      <c r="Q2795" s="147" t="e">
        <f>T20D35746[[#This Row],[スコア⑤]]/T20D35746[[#This Row],[スコア③]]</f>
        <v>#REF!</v>
      </c>
      <c r="R2795" s="76" t="e">
        <f>#REF!+#REF!</f>
        <v>#REF!</v>
      </c>
      <c r="W2795" s="109" t="e">
        <f>(T20D35746[[#This Row],[現金及び預金（億）]]-T20D35746[[#This Row],[負債（億）]])/T20D35746[[#This Row],[総資産]]*100</f>
        <v>#DIV/0!</v>
      </c>
    </row>
    <row r="2796" spans="3:23" x14ac:dyDescent="0.25">
      <c r="C2796" s="71" t="str">
        <f>IFERROR(_xll.RssMarket($A2796,"市場部名称"),"")</f>
        <v/>
      </c>
      <c r="D2796" s="55"/>
      <c r="E2796" s="55" t="str">
        <f>IFERROR(_xll.RssMarket($A2796,"前日比"),"")</f>
        <v/>
      </c>
      <c r="F2796" s="75" t="str">
        <f>IFERROR(_xll.RssMarket($A2796,"時価総額"),"")</f>
        <v/>
      </c>
      <c r="G2796" s="75" t="e">
        <f>T20D35746[[#This Row],[時価総額]]/T20D35746[[#This Row],[現在値]]</f>
        <v>#VALUE!</v>
      </c>
      <c r="H2796" s="20"/>
      <c r="I2796" s="38"/>
      <c r="J2796" s="20"/>
      <c r="K2796" s="33"/>
      <c r="N2796" s="89"/>
      <c r="O2796" s="125" t="e">
        <f>ROUND(
 ((IF(OR(R2796="",R2796&lt;=0),20,R2796)/20)
  *(L2796/15))
 /(IFERROR(IF(H2796&gt;0,H2796,15),15)/15)
 *100,0)</f>
        <v>#REF!</v>
      </c>
      <c r="P2796" s="125" t="e">
        <f>ROUND(((R2796/20)*(L2796/15)*(S2796/15)*(1+W2796/200))/(H2796/15)*100,0)</f>
        <v>#REF!</v>
      </c>
      <c r="Q2796" s="147" t="e">
        <f>T20D35746[[#This Row],[スコア⑤]]/T20D35746[[#This Row],[スコア③]]</f>
        <v>#REF!</v>
      </c>
      <c r="R2796" s="76" t="e">
        <f>#REF!+#REF!</f>
        <v>#REF!</v>
      </c>
      <c r="W2796" s="109" t="e">
        <f>(T20D35746[[#This Row],[現金及び預金（億）]]-T20D35746[[#This Row],[負債（億）]])/T20D35746[[#This Row],[総資産]]*100</f>
        <v>#DIV/0!</v>
      </c>
    </row>
    <row r="2797" spans="3:23" x14ac:dyDescent="0.25">
      <c r="C2797" s="71" t="str">
        <f>IFERROR(_xll.RssMarket($A2797,"市場部名称"),"")</f>
        <v/>
      </c>
      <c r="D2797" s="55"/>
      <c r="E2797" s="55" t="str">
        <f>IFERROR(_xll.RssMarket($A2797,"前日比"),"")</f>
        <v/>
      </c>
      <c r="F2797" s="75" t="str">
        <f>IFERROR(_xll.RssMarket($A2797,"時価総額"),"")</f>
        <v/>
      </c>
      <c r="G2797" s="75" t="e">
        <f>T20D35746[[#This Row],[時価総額]]/T20D35746[[#This Row],[現在値]]</f>
        <v>#VALUE!</v>
      </c>
      <c r="H2797" s="20"/>
      <c r="I2797" s="38"/>
      <c r="J2797" s="20"/>
      <c r="K2797" s="33"/>
      <c r="N2797" s="89"/>
      <c r="O2797" s="125" t="e">
        <f>ROUND(
 ((IF(OR(R2797="",R2797&lt;=0),20,R2797)/20)
  *(L2797/15))
 /(IFERROR(IF(H2797&gt;0,H2797,15),15)/15)
 *100,0)</f>
        <v>#REF!</v>
      </c>
      <c r="P2797" s="125" t="e">
        <f>ROUND(((R2797/20)*(L2797/15)*(S2797/15)*(1+W2797/200))/(H2797/15)*100,0)</f>
        <v>#REF!</v>
      </c>
      <c r="Q2797" s="147" t="e">
        <f>T20D35746[[#This Row],[スコア⑤]]/T20D35746[[#This Row],[スコア③]]</f>
        <v>#REF!</v>
      </c>
      <c r="R2797" s="76" t="e">
        <f>#REF!+#REF!</f>
        <v>#REF!</v>
      </c>
      <c r="W2797" s="109" t="e">
        <f>(T20D35746[[#This Row],[現金及び預金（億）]]-T20D35746[[#This Row],[負債（億）]])/T20D35746[[#This Row],[総資産]]*100</f>
        <v>#DIV/0!</v>
      </c>
    </row>
    <row r="2798" spans="3:23" x14ac:dyDescent="0.25">
      <c r="C2798" s="71" t="str">
        <f>IFERROR(_xll.RssMarket($A2798,"市場部名称"),"")</f>
        <v/>
      </c>
      <c r="D2798" s="55"/>
      <c r="E2798" s="55" t="str">
        <f>IFERROR(_xll.RssMarket($A2798,"前日比"),"")</f>
        <v/>
      </c>
      <c r="F2798" s="75" t="str">
        <f>IFERROR(_xll.RssMarket($A2798,"時価総額"),"")</f>
        <v/>
      </c>
      <c r="G2798" s="75" t="e">
        <f>T20D35746[[#This Row],[時価総額]]/T20D35746[[#This Row],[現在値]]</f>
        <v>#VALUE!</v>
      </c>
      <c r="H2798" s="20"/>
      <c r="I2798" s="38"/>
      <c r="J2798" s="20"/>
      <c r="K2798" s="33"/>
      <c r="N2798" s="89"/>
      <c r="O2798" s="125" t="e">
        <f>ROUND(
 ((IF(OR(R2798="",R2798&lt;=0),20,R2798)/20)
  *(L2798/15))
 /(IFERROR(IF(H2798&gt;0,H2798,15),15)/15)
 *100,0)</f>
        <v>#REF!</v>
      </c>
      <c r="P2798" s="125" t="e">
        <f>ROUND(((R2798/20)*(L2798/15)*(S2798/15)*(1+W2798/200))/(H2798/15)*100,0)</f>
        <v>#REF!</v>
      </c>
      <c r="Q2798" s="147" t="e">
        <f>T20D35746[[#This Row],[スコア⑤]]/T20D35746[[#This Row],[スコア③]]</f>
        <v>#REF!</v>
      </c>
      <c r="R2798" s="76" t="e">
        <f>#REF!+#REF!</f>
        <v>#REF!</v>
      </c>
      <c r="W2798" s="109" t="e">
        <f>(T20D35746[[#This Row],[現金及び預金（億）]]-T20D35746[[#This Row],[負債（億）]])/T20D35746[[#This Row],[総資産]]*100</f>
        <v>#DIV/0!</v>
      </c>
    </row>
    <row r="2799" spans="3:23" x14ac:dyDescent="0.25">
      <c r="C2799" s="71" t="str">
        <f>IFERROR(_xll.RssMarket($A2799,"市場部名称"),"")</f>
        <v/>
      </c>
      <c r="D2799" s="55"/>
      <c r="E2799" s="55" t="str">
        <f>IFERROR(_xll.RssMarket($A2799,"前日比"),"")</f>
        <v/>
      </c>
      <c r="F2799" s="75" t="str">
        <f>IFERROR(_xll.RssMarket($A2799,"時価総額"),"")</f>
        <v/>
      </c>
      <c r="G2799" s="75" t="e">
        <f>T20D35746[[#This Row],[時価総額]]/T20D35746[[#This Row],[現在値]]</f>
        <v>#VALUE!</v>
      </c>
      <c r="H2799" s="20"/>
      <c r="I2799" s="38"/>
      <c r="J2799" s="20"/>
      <c r="K2799" s="33"/>
      <c r="N2799" s="89"/>
      <c r="O2799" s="125" t="e">
        <f>ROUND(
 ((IF(OR(R2799="",R2799&lt;=0),20,R2799)/20)
  *(L2799/15))
 /(IFERROR(IF(H2799&gt;0,H2799,15),15)/15)
 *100,0)</f>
        <v>#REF!</v>
      </c>
      <c r="P2799" s="125" t="e">
        <f>ROUND(((R2799/20)*(L2799/15)*(S2799/15)*(1+W2799/200))/(H2799/15)*100,0)</f>
        <v>#REF!</v>
      </c>
      <c r="Q2799" s="147" t="e">
        <f>T20D35746[[#This Row],[スコア⑤]]/T20D35746[[#This Row],[スコア③]]</f>
        <v>#REF!</v>
      </c>
      <c r="R2799" s="76" t="e">
        <f>#REF!+#REF!</f>
        <v>#REF!</v>
      </c>
      <c r="W2799" s="109" t="e">
        <f>(T20D35746[[#This Row],[現金及び預金（億）]]-T20D35746[[#This Row],[負債（億）]])/T20D35746[[#This Row],[総資産]]*100</f>
        <v>#DIV/0!</v>
      </c>
    </row>
    <row r="2800" spans="3:23" x14ac:dyDescent="0.25">
      <c r="C2800" s="71" t="str">
        <f>IFERROR(_xll.RssMarket($A2800,"市場部名称"),"")</f>
        <v/>
      </c>
      <c r="D2800" s="55"/>
      <c r="E2800" s="55" t="str">
        <f>IFERROR(_xll.RssMarket($A2800,"前日比"),"")</f>
        <v/>
      </c>
      <c r="F2800" s="75" t="str">
        <f>IFERROR(_xll.RssMarket($A2800,"時価総額"),"")</f>
        <v/>
      </c>
      <c r="G2800" s="75" t="e">
        <f>T20D35746[[#This Row],[時価総額]]/T20D35746[[#This Row],[現在値]]</f>
        <v>#VALUE!</v>
      </c>
      <c r="H2800" s="20"/>
      <c r="I2800" s="38"/>
      <c r="J2800" s="20"/>
      <c r="K2800" s="33"/>
      <c r="N2800" s="89"/>
      <c r="O2800" s="125" t="e">
        <f>ROUND(
 ((IF(OR(R2800="",R2800&lt;=0),20,R2800)/20)
  *(L2800/15))
 /(IFERROR(IF(H2800&gt;0,H2800,15),15)/15)
 *100,0)</f>
        <v>#REF!</v>
      </c>
      <c r="P2800" s="125" t="e">
        <f>ROUND(((R2800/20)*(L2800/15)*(S2800/15)*(1+W2800/200))/(H2800/15)*100,0)</f>
        <v>#REF!</v>
      </c>
      <c r="Q2800" s="147" t="e">
        <f>T20D35746[[#This Row],[スコア⑤]]/T20D35746[[#This Row],[スコア③]]</f>
        <v>#REF!</v>
      </c>
      <c r="R2800" s="76" t="e">
        <f>#REF!+#REF!</f>
        <v>#REF!</v>
      </c>
      <c r="W2800" s="109" t="e">
        <f>(T20D35746[[#This Row],[現金及び預金（億）]]-T20D35746[[#This Row],[負債（億）]])/T20D35746[[#This Row],[総資産]]*100</f>
        <v>#DIV/0!</v>
      </c>
    </row>
    <row r="2801" spans="3:23" x14ac:dyDescent="0.25">
      <c r="C2801" s="71" t="str">
        <f>IFERROR(_xll.RssMarket($A2801,"市場部名称"),"")</f>
        <v/>
      </c>
      <c r="D2801" s="55"/>
      <c r="E2801" s="55" t="str">
        <f>IFERROR(_xll.RssMarket($A2801,"前日比"),"")</f>
        <v/>
      </c>
      <c r="F2801" s="75" t="str">
        <f>IFERROR(_xll.RssMarket($A2801,"時価総額"),"")</f>
        <v/>
      </c>
      <c r="G2801" s="75" t="e">
        <f>T20D35746[[#This Row],[時価総額]]/T20D35746[[#This Row],[現在値]]</f>
        <v>#VALUE!</v>
      </c>
      <c r="H2801" s="20"/>
      <c r="I2801" s="38"/>
      <c r="J2801" s="20"/>
      <c r="K2801" s="33"/>
      <c r="N2801" s="89"/>
      <c r="O2801" s="125" t="e">
        <f>ROUND(
 ((IF(OR(R2801="",R2801&lt;=0),20,R2801)/20)
  *(L2801/15))
 /(IFERROR(IF(H2801&gt;0,H2801,15),15)/15)
 *100,0)</f>
        <v>#REF!</v>
      </c>
      <c r="P2801" s="125" t="e">
        <f>ROUND(((R2801/20)*(L2801/15)*(S2801/15)*(1+W2801/200))/(H2801/15)*100,0)</f>
        <v>#REF!</v>
      </c>
      <c r="Q2801" s="147" t="e">
        <f>T20D35746[[#This Row],[スコア⑤]]/T20D35746[[#This Row],[スコア③]]</f>
        <v>#REF!</v>
      </c>
      <c r="R2801" s="76" t="e">
        <f>#REF!+#REF!</f>
        <v>#REF!</v>
      </c>
      <c r="W2801" s="109" t="e">
        <f>(T20D35746[[#This Row],[現金及び預金（億）]]-T20D35746[[#This Row],[負債（億）]])/T20D35746[[#This Row],[総資産]]*100</f>
        <v>#DIV/0!</v>
      </c>
    </row>
    <row r="2802" spans="3:23" x14ac:dyDescent="0.25">
      <c r="C2802" s="71" t="str">
        <f>IFERROR(_xll.RssMarket($A2802,"市場部名称"),"")</f>
        <v/>
      </c>
      <c r="D2802" s="55"/>
      <c r="E2802" s="55" t="str">
        <f>IFERROR(_xll.RssMarket($A2802,"前日比"),"")</f>
        <v/>
      </c>
      <c r="F2802" s="75" t="str">
        <f>IFERROR(_xll.RssMarket($A2802,"時価総額"),"")</f>
        <v/>
      </c>
      <c r="G2802" s="75" t="e">
        <f>T20D35746[[#This Row],[時価総額]]/T20D35746[[#This Row],[現在値]]</f>
        <v>#VALUE!</v>
      </c>
      <c r="H2802" s="20"/>
      <c r="I2802" s="38"/>
      <c r="J2802" s="20"/>
      <c r="K2802" s="33"/>
      <c r="N2802" s="89"/>
      <c r="O2802" s="125" t="e">
        <f>ROUND(
 ((IF(OR(R2802="",R2802&lt;=0),20,R2802)/20)
  *(L2802/15))
 /(IFERROR(IF(H2802&gt;0,H2802,15),15)/15)
 *100,0)</f>
        <v>#REF!</v>
      </c>
      <c r="P2802" s="125" t="e">
        <f>ROUND(((R2802/20)*(L2802/15)*(S2802/15)*(1+W2802/200))/(H2802/15)*100,0)</f>
        <v>#REF!</v>
      </c>
      <c r="Q2802" s="147" t="e">
        <f>T20D35746[[#This Row],[スコア⑤]]/T20D35746[[#This Row],[スコア③]]</f>
        <v>#REF!</v>
      </c>
      <c r="R2802" s="76" t="e">
        <f>#REF!+#REF!</f>
        <v>#REF!</v>
      </c>
      <c r="W2802" s="109" t="e">
        <f>(T20D35746[[#This Row],[現金及び預金（億）]]-T20D35746[[#This Row],[負債（億）]])/T20D35746[[#This Row],[総資産]]*100</f>
        <v>#DIV/0!</v>
      </c>
    </row>
    <row r="2803" spans="3:23" x14ac:dyDescent="0.25">
      <c r="C2803" s="71" t="str">
        <f>IFERROR(_xll.RssMarket($A2803,"市場部名称"),"")</f>
        <v/>
      </c>
      <c r="D2803" s="55"/>
      <c r="E2803" s="55" t="str">
        <f>IFERROR(_xll.RssMarket($A2803,"前日比"),"")</f>
        <v/>
      </c>
      <c r="F2803" s="75" t="str">
        <f>IFERROR(_xll.RssMarket($A2803,"時価総額"),"")</f>
        <v/>
      </c>
      <c r="G2803" s="75" t="e">
        <f>T20D35746[[#This Row],[時価総額]]/T20D35746[[#This Row],[現在値]]</f>
        <v>#VALUE!</v>
      </c>
      <c r="H2803" s="20"/>
      <c r="I2803" s="38"/>
      <c r="J2803" s="20"/>
      <c r="K2803" s="33"/>
      <c r="N2803" s="89"/>
      <c r="O2803" s="125" t="e">
        <f>ROUND(
 ((IF(OR(R2803="",R2803&lt;=0),20,R2803)/20)
  *(L2803/15))
 /(IFERROR(IF(H2803&gt;0,H2803,15),15)/15)
 *100,0)</f>
        <v>#REF!</v>
      </c>
      <c r="P2803" s="125" t="e">
        <f>ROUND(((R2803/20)*(L2803/15)*(S2803/15)*(1+W2803/200))/(H2803/15)*100,0)</f>
        <v>#REF!</v>
      </c>
      <c r="Q2803" s="147" t="e">
        <f>T20D35746[[#This Row],[スコア⑤]]/T20D35746[[#This Row],[スコア③]]</f>
        <v>#REF!</v>
      </c>
      <c r="R2803" s="76" t="e">
        <f>#REF!+#REF!</f>
        <v>#REF!</v>
      </c>
      <c r="W2803" s="109" t="e">
        <f>(T20D35746[[#This Row],[現金及び預金（億）]]-T20D35746[[#This Row],[負債（億）]])/T20D35746[[#This Row],[総資産]]*100</f>
        <v>#DIV/0!</v>
      </c>
    </row>
    <row r="2804" spans="3:23" x14ac:dyDescent="0.25">
      <c r="C2804" s="71" t="str">
        <f>IFERROR(_xll.RssMarket($A2804,"市場部名称"),"")</f>
        <v/>
      </c>
      <c r="D2804" s="55"/>
      <c r="E2804" s="55" t="str">
        <f>IFERROR(_xll.RssMarket($A2804,"前日比"),"")</f>
        <v/>
      </c>
      <c r="F2804" s="75" t="str">
        <f>IFERROR(_xll.RssMarket($A2804,"時価総額"),"")</f>
        <v/>
      </c>
      <c r="G2804" s="75" t="e">
        <f>T20D35746[[#This Row],[時価総額]]/T20D35746[[#This Row],[現在値]]</f>
        <v>#VALUE!</v>
      </c>
      <c r="H2804" s="20"/>
      <c r="I2804" s="38"/>
      <c r="J2804" s="20"/>
      <c r="K2804" s="33"/>
      <c r="N2804" s="89"/>
      <c r="O2804" s="125" t="e">
        <f>ROUND(
 ((IF(OR(R2804="",R2804&lt;=0),20,R2804)/20)
  *(L2804/15))
 /(IFERROR(IF(H2804&gt;0,H2804,15),15)/15)
 *100,0)</f>
        <v>#REF!</v>
      </c>
      <c r="P2804" s="125" t="e">
        <f>ROUND(((R2804/20)*(L2804/15)*(S2804/15)*(1+W2804/200))/(H2804/15)*100,0)</f>
        <v>#REF!</v>
      </c>
      <c r="Q2804" s="147" t="e">
        <f>T20D35746[[#This Row],[スコア⑤]]/T20D35746[[#This Row],[スコア③]]</f>
        <v>#REF!</v>
      </c>
      <c r="R2804" s="76" t="e">
        <f>#REF!+#REF!</f>
        <v>#REF!</v>
      </c>
      <c r="W2804" s="109" t="e">
        <f>(T20D35746[[#This Row],[現金及び預金（億）]]-T20D35746[[#This Row],[負債（億）]])/T20D35746[[#This Row],[総資産]]*100</f>
        <v>#DIV/0!</v>
      </c>
    </row>
    <row r="2805" spans="3:23" x14ac:dyDescent="0.25">
      <c r="C2805" s="71" t="str">
        <f>IFERROR(_xll.RssMarket($A2805,"市場部名称"),"")</f>
        <v/>
      </c>
      <c r="D2805" s="55"/>
      <c r="E2805" s="55" t="str">
        <f>IFERROR(_xll.RssMarket($A2805,"前日比"),"")</f>
        <v/>
      </c>
      <c r="F2805" s="75" t="str">
        <f>IFERROR(_xll.RssMarket($A2805,"時価総額"),"")</f>
        <v/>
      </c>
      <c r="G2805" s="75" t="e">
        <f>T20D35746[[#This Row],[時価総額]]/T20D35746[[#This Row],[現在値]]</f>
        <v>#VALUE!</v>
      </c>
      <c r="H2805" s="20"/>
      <c r="I2805" s="38"/>
      <c r="J2805" s="20"/>
      <c r="K2805" s="33"/>
      <c r="N2805" s="89"/>
      <c r="O2805" s="125" t="e">
        <f>ROUND(
 ((IF(OR(R2805="",R2805&lt;=0),20,R2805)/20)
  *(L2805/15))
 /(IFERROR(IF(H2805&gt;0,H2805,15),15)/15)
 *100,0)</f>
        <v>#REF!</v>
      </c>
      <c r="P2805" s="125" t="e">
        <f>ROUND(((R2805/20)*(L2805/15)*(S2805/15)*(1+W2805/200))/(H2805/15)*100,0)</f>
        <v>#REF!</v>
      </c>
      <c r="Q2805" s="147" t="e">
        <f>T20D35746[[#This Row],[スコア⑤]]/T20D35746[[#This Row],[スコア③]]</f>
        <v>#REF!</v>
      </c>
      <c r="R2805" s="76" t="e">
        <f>#REF!+#REF!</f>
        <v>#REF!</v>
      </c>
      <c r="W2805" s="109" t="e">
        <f>(T20D35746[[#This Row],[現金及び預金（億）]]-T20D35746[[#This Row],[負債（億）]])/T20D35746[[#This Row],[総資産]]*100</f>
        <v>#DIV/0!</v>
      </c>
    </row>
    <row r="2806" spans="3:23" x14ac:dyDescent="0.25">
      <c r="C2806" s="71" t="str">
        <f>IFERROR(_xll.RssMarket($A2806,"市場部名称"),"")</f>
        <v/>
      </c>
      <c r="D2806" s="55"/>
      <c r="E2806" s="55" t="str">
        <f>IFERROR(_xll.RssMarket($A2806,"前日比"),"")</f>
        <v/>
      </c>
      <c r="F2806" s="75" t="str">
        <f>IFERROR(_xll.RssMarket($A2806,"時価総額"),"")</f>
        <v/>
      </c>
      <c r="G2806" s="75" t="e">
        <f>T20D35746[[#This Row],[時価総額]]/T20D35746[[#This Row],[現在値]]</f>
        <v>#VALUE!</v>
      </c>
      <c r="H2806" s="20"/>
      <c r="I2806" s="38"/>
      <c r="J2806" s="20"/>
      <c r="K2806" s="33"/>
      <c r="N2806" s="89"/>
      <c r="O2806" s="125" t="e">
        <f>ROUND(
 ((IF(OR(R2806="",R2806&lt;=0),20,R2806)/20)
  *(L2806/15))
 /(IFERROR(IF(H2806&gt;0,H2806,15),15)/15)
 *100,0)</f>
        <v>#REF!</v>
      </c>
      <c r="P2806" s="125" t="e">
        <f>ROUND(((R2806/20)*(L2806/15)*(S2806/15)*(1+W2806/200))/(H2806/15)*100,0)</f>
        <v>#REF!</v>
      </c>
      <c r="Q2806" s="147" t="e">
        <f>T20D35746[[#This Row],[スコア⑤]]/T20D35746[[#This Row],[スコア③]]</f>
        <v>#REF!</v>
      </c>
      <c r="R2806" s="76" t="e">
        <f>#REF!+#REF!</f>
        <v>#REF!</v>
      </c>
      <c r="W2806" s="109" t="e">
        <f>(T20D35746[[#This Row],[現金及び預金（億）]]-T20D35746[[#This Row],[負債（億）]])/T20D35746[[#This Row],[総資産]]*100</f>
        <v>#DIV/0!</v>
      </c>
    </row>
    <row r="2807" spans="3:23" x14ac:dyDescent="0.25">
      <c r="C2807" s="71" t="str">
        <f>IFERROR(_xll.RssMarket($A2807,"市場部名称"),"")</f>
        <v/>
      </c>
      <c r="D2807" s="55"/>
      <c r="E2807" s="55" t="str">
        <f>IFERROR(_xll.RssMarket($A2807,"前日比"),"")</f>
        <v/>
      </c>
      <c r="F2807" s="75" t="str">
        <f>IFERROR(_xll.RssMarket($A2807,"時価総額"),"")</f>
        <v/>
      </c>
      <c r="G2807" s="75" t="e">
        <f>T20D35746[[#This Row],[時価総額]]/T20D35746[[#This Row],[現在値]]</f>
        <v>#VALUE!</v>
      </c>
      <c r="H2807" s="20"/>
      <c r="I2807" s="38"/>
      <c r="J2807" s="20"/>
      <c r="K2807" s="33"/>
      <c r="N2807" s="89"/>
      <c r="O2807" s="125" t="e">
        <f>ROUND(
 ((IF(OR(R2807="",R2807&lt;=0),20,R2807)/20)
  *(L2807/15))
 /(IFERROR(IF(H2807&gt;0,H2807,15),15)/15)
 *100,0)</f>
        <v>#REF!</v>
      </c>
      <c r="P2807" s="125" t="e">
        <f>ROUND(((R2807/20)*(L2807/15)*(S2807/15)*(1+W2807/200))/(H2807/15)*100,0)</f>
        <v>#REF!</v>
      </c>
      <c r="Q2807" s="147" t="e">
        <f>T20D35746[[#This Row],[スコア⑤]]/T20D35746[[#This Row],[スコア③]]</f>
        <v>#REF!</v>
      </c>
      <c r="R2807" s="76" t="e">
        <f>#REF!+#REF!</f>
        <v>#REF!</v>
      </c>
      <c r="W2807" s="109" t="e">
        <f>(T20D35746[[#This Row],[現金及び預金（億）]]-T20D35746[[#This Row],[負債（億）]])/T20D35746[[#This Row],[総資産]]*100</f>
        <v>#DIV/0!</v>
      </c>
    </row>
    <row r="2808" spans="3:23" x14ac:dyDescent="0.25">
      <c r="C2808" s="71" t="str">
        <f>IFERROR(_xll.RssMarket($A2808,"市場部名称"),"")</f>
        <v/>
      </c>
      <c r="D2808" s="55"/>
      <c r="E2808" s="55" t="str">
        <f>IFERROR(_xll.RssMarket($A2808,"前日比"),"")</f>
        <v/>
      </c>
      <c r="F2808" s="75" t="str">
        <f>IFERROR(_xll.RssMarket($A2808,"時価総額"),"")</f>
        <v/>
      </c>
      <c r="G2808" s="75" t="e">
        <f>T20D35746[[#This Row],[時価総額]]/T20D35746[[#This Row],[現在値]]</f>
        <v>#VALUE!</v>
      </c>
      <c r="H2808" s="20"/>
      <c r="I2808" s="38"/>
      <c r="J2808" s="20"/>
      <c r="K2808" s="33"/>
      <c r="N2808" s="89"/>
      <c r="O2808" s="125" t="e">
        <f>ROUND(
 ((IF(OR(R2808="",R2808&lt;=0),20,R2808)/20)
  *(L2808/15))
 /(IFERROR(IF(H2808&gt;0,H2808,15),15)/15)
 *100,0)</f>
        <v>#REF!</v>
      </c>
      <c r="P2808" s="125" t="e">
        <f>ROUND(((R2808/20)*(L2808/15)*(S2808/15)*(1+W2808/200))/(H2808/15)*100,0)</f>
        <v>#REF!</v>
      </c>
      <c r="Q2808" s="147" t="e">
        <f>T20D35746[[#This Row],[スコア⑤]]/T20D35746[[#This Row],[スコア③]]</f>
        <v>#REF!</v>
      </c>
      <c r="R2808" s="76" t="e">
        <f>#REF!+#REF!</f>
        <v>#REF!</v>
      </c>
      <c r="W2808" s="109" t="e">
        <f>(T20D35746[[#This Row],[現金及び預金（億）]]-T20D35746[[#This Row],[負債（億）]])/T20D35746[[#This Row],[総資産]]*100</f>
        <v>#DIV/0!</v>
      </c>
    </row>
    <row r="2809" spans="3:23" x14ac:dyDescent="0.25">
      <c r="C2809" s="71" t="str">
        <f>IFERROR(_xll.RssMarket($A2809,"市場部名称"),"")</f>
        <v/>
      </c>
      <c r="D2809" s="55"/>
      <c r="E2809" s="55" t="str">
        <f>IFERROR(_xll.RssMarket($A2809,"前日比"),"")</f>
        <v/>
      </c>
      <c r="F2809" s="75" t="str">
        <f>IFERROR(_xll.RssMarket($A2809,"時価総額"),"")</f>
        <v/>
      </c>
      <c r="G2809" s="75" t="e">
        <f>T20D35746[[#This Row],[時価総額]]/T20D35746[[#This Row],[現在値]]</f>
        <v>#VALUE!</v>
      </c>
      <c r="H2809" s="20"/>
      <c r="I2809" s="38"/>
      <c r="J2809" s="20"/>
      <c r="K2809" s="33"/>
      <c r="N2809" s="89"/>
      <c r="O2809" s="125" t="e">
        <f>ROUND(
 ((IF(OR(R2809="",R2809&lt;=0),20,R2809)/20)
  *(L2809/15))
 /(IFERROR(IF(H2809&gt;0,H2809,15),15)/15)
 *100,0)</f>
        <v>#REF!</v>
      </c>
      <c r="P2809" s="125" t="e">
        <f>ROUND(((R2809/20)*(L2809/15)*(S2809/15)*(1+W2809/200))/(H2809/15)*100,0)</f>
        <v>#REF!</v>
      </c>
      <c r="Q2809" s="147" t="e">
        <f>T20D35746[[#This Row],[スコア⑤]]/T20D35746[[#This Row],[スコア③]]</f>
        <v>#REF!</v>
      </c>
      <c r="R2809" s="76" t="e">
        <f>#REF!+#REF!</f>
        <v>#REF!</v>
      </c>
      <c r="W2809" s="109" t="e">
        <f>(T20D35746[[#This Row],[現金及び預金（億）]]-T20D35746[[#This Row],[負債（億）]])/T20D35746[[#This Row],[総資産]]*100</f>
        <v>#DIV/0!</v>
      </c>
    </row>
    <row r="2810" spans="3:23" x14ac:dyDescent="0.25">
      <c r="C2810" s="71" t="str">
        <f>IFERROR(_xll.RssMarket($A2810,"市場部名称"),"")</f>
        <v/>
      </c>
      <c r="D2810" s="55"/>
      <c r="E2810" s="55" t="str">
        <f>IFERROR(_xll.RssMarket($A2810,"前日比"),"")</f>
        <v/>
      </c>
      <c r="F2810" s="75" t="str">
        <f>IFERROR(_xll.RssMarket($A2810,"時価総額"),"")</f>
        <v/>
      </c>
      <c r="G2810" s="75" t="e">
        <f>T20D35746[[#This Row],[時価総額]]/T20D35746[[#This Row],[現在値]]</f>
        <v>#VALUE!</v>
      </c>
      <c r="H2810" s="20"/>
      <c r="I2810" s="38"/>
      <c r="J2810" s="20"/>
      <c r="K2810" s="33"/>
      <c r="N2810" s="89"/>
      <c r="O2810" s="125" t="e">
        <f>ROUND(
 ((IF(OR(R2810="",R2810&lt;=0),20,R2810)/20)
  *(L2810/15))
 /(IFERROR(IF(H2810&gt;0,H2810,15),15)/15)
 *100,0)</f>
        <v>#REF!</v>
      </c>
      <c r="P2810" s="125" t="e">
        <f>ROUND(((R2810/20)*(L2810/15)*(S2810/15)*(1+W2810/200))/(H2810/15)*100,0)</f>
        <v>#REF!</v>
      </c>
      <c r="Q2810" s="147" t="e">
        <f>T20D35746[[#This Row],[スコア⑤]]/T20D35746[[#This Row],[スコア③]]</f>
        <v>#REF!</v>
      </c>
      <c r="R2810" s="76" t="e">
        <f>#REF!+#REF!</f>
        <v>#REF!</v>
      </c>
      <c r="W2810" s="109" t="e">
        <f>(T20D35746[[#This Row],[現金及び預金（億）]]-T20D35746[[#This Row],[負債（億）]])/T20D35746[[#This Row],[総資産]]*100</f>
        <v>#DIV/0!</v>
      </c>
    </row>
    <row r="2811" spans="3:23" x14ac:dyDescent="0.25">
      <c r="C2811" s="71" t="str">
        <f>IFERROR(_xll.RssMarket($A2811,"市場部名称"),"")</f>
        <v/>
      </c>
      <c r="D2811" s="55"/>
      <c r="E2811" s="55" t="str">
        <f>IFERROR(_xll.RssMarket($A2811,"前日比"),"")</f>
        <v/>
      </c>
      <c r="F2811" s="75" t="str">
        <f>IFERROR(_xll.RssMarket($A2811,"時価総額"),"")</f>
        <v/>
      </c>
      <c r="G2811" s="75" t="e">
        <f>T20D35746[[#This Row],[時価総額]]/T20D35746[[#This Row],[現在値]]</f>
        <v>#VALUE!</v>
      </c>
      <c r="H2811" s="20"/>
      <c r="I2811" s="38"/>
      <c r="J2811" s="20"/>
      <c r="K2811" s="33"/>
      <c r="N2811" s="89"/>
      <c r="O2811" s="125" t="e">
        <f>ROUND(
 ((IF(OR(R2811="",R2811&lt;=0),20,R2811)/20)
  *(L2811/15))
 /(IFERROR(IF(H2811&gt;0,H2811,15),15)/15)
 *100,0)</f>
        <v>#REF!</v>
      </c>
      <c r="P2811" s="125" t="e">
        <f>ROUND(((R2811/20)*(L2811/15)*(S2811/15)*(1+W2811/200))/(H2811/15)*100,0)</f>
        <v>#REF!</v>
      </c>
      <c r="Q2811" s="147" t="e">
        <f>T20D35746[[#This Row],[スコア⑤]]/T20D35746[[#This Row],[スコア③]]</f>
        <v>#REF!</v>
      </c>
      <c r="R2811" s="76" t="e">
        <f>#REF!+#REF!</f>
        <v>#REF!</v>
      </c>
      <c r="W2811" s="109" t="e">
        <f>(T20D35746[[#This Row],[現金及び預金（億）]]-T20D35746[[#This Row],[負債（億）]])/T20D35746[[#This Row],[総資産]]*100</f>
        <v>#DIV/0!</v>
      </c>
    </row>
    <row r="2812" spans="3:23" x14ac:dyDescent="0.25">
      <c r="C2812" s="71" t="str">
        <f>IFERROR(_xll.RssMarket($A2812,"市場部名称"),"")</f>
        <v/>
      </c>
      <c r="D2812" s="55"/>
      <c r="E2812" s="55" t="str">
        <f>IFERROR(_xll.RssMarket($A2812,"前日比"),"")</f>
        <v/>
      </c>
      <c r="F2812" s="75" t="str">
        <f>IFERROR(_xll.RssMarket($A2812,"時価総額"),"")</f>
        <v/>
      </c>
      <c r="G2812" s="75" t="e">
        <f>T20D35746[[#This Row],[時価総額]]/T20D35746[[#This Row],[現在値]]</f>
        <v>#VALUE!</v>
      </c>
      <c r="H2812" s="20"/>
      <c r="I2812" s="38"/>
      <c r="J2812" s="20"/>
      <c r="K2812" s="33"/>
      <c r="N2812" s="89"/>
      <c r="O2812" s="125" t="e">
        <f>ROUND(
 ((IF(OR(R2812="",R2812&lt;=0),20,R2812)/20)
  *(L2812/15))
 /(IFERROR(IF(H2812&gt;0,H2812,15),15)/15)
 *100,0)</f>
        <v>#REF!</v>
      </c>
      <c r="P2812" s="125" t="e">
        <f>ROUND(((R2812/20)*(L2812/15)*(S2812/15)*(1+W2812/200))/(H2812/15)*100,0)</f>
        <v>#REF!</v>
      </c>
      <c r="Q2812" s="147" t="e">
        <f>T20D35746[[#This Row],[スコア⑤]]/T20D35746[[#This Row],[スコア③]]</f>
        <v>#REF!</v>
      </c>
      <c r="R2812" s="76" t="e">
        <f>#REF!+#REF!</f>
        <v>#REF!</v>
      </c>
      <c r="W2812" s="109" t="e">
        <f>(T20D35746[[#This Row],[現金及び預金（億）]]-T20D35746[[#This Row],[負債（億）]])/T20D35746[[#This Row],[総資産]]*100</f>
        <v>#DIV/0!</v>
      </c>
    </row>
    <row r="2813" spans="3:23" x14ac:dyDescent="0.25">
      <c r="C2813" s="71" t="str">
        <f>IFERROR(_xll.RssMarket($A2813,"市場部名称"),"")</f>
        <v/>
      </c>
      <c r="D2813" s="55"/>
      <c r="E2813" s="55" t="str">
        <f>IFERROR(_xll.RssMarket($A2813,"前日比"),"")</f>
        <v/>
      </c>
      <c r="F2813" s="75" t="str">
        <f>IFERROR(_xll.RssMarket($A2813,"時価総額"),"")</f>
        <v/>
      </c>
      <c r="G2813" s="75" t="e">
        <f>T20D35746[[#This Row],[時価総額]]/T20D35746[[#This Row],[現在値]]</f>
        <v>#VALUE!</v>
      </c>
      <c r="H2813" s="20"/>
      <c r="I2813" s="38"/>
      <c r="J2813" s="20"/>
      <c r="K2813" s="33"/>
      <c r="N2813" s="89"/>
      <c r="O2813" s="125" t="e">
        <f>ROUND(
 ((IF(OR(R2813="",R2813&lt;=0),20,R2813)/20)
  *(L2813/15))
 /(IFERROR(IF(H2813&gt;0,H2813,15),15)/15)
 *100,0)</f>
        <v>#REF!</v>
      </c>
      <c r="P2813" s="125" t="e">
        <f>ROUND(((R2813/20)*(L2813/15)*(S2813/15)*(1+W2813/200))/(H2813/15)*100,0)</f>
        <v>#REF!</v>
      </c>
      <c r="Q2813" s="147" t="e">
        <f>T20D35746[[#This Row],[スコア⑤]]/T20D35746[[#This Row],[スコア③]]</f>
        <v>#REF!</v>
      </c>
      <c r="R2813" s="76" t="e">
        <f>#REF!+#REF!</f>
        <v>#REF!</v>
      </c>
      <c r="W2813" s="109" t="e">
        <f>(T20D35746[[#This Row],[現金及び預金（億）]]-T20D35746[[#This Row],[負債（億）]])/T20D35746[[#This Row],[総資産]]*100</f>
        <v>#DIV/0!</v>
      </c>
    </row>
    <row r="2814" spans="3:23" x14ac:dyDescent="0.25">
      <c r="C2814" s="71" t="str">
        <f>IFERROR(_xll.RssMarket($A2814,"市場部名称"),"")</f>
        <v/>
      </c>
      <c r="D2814" s="55"/>
      <c r="E2814" s="55" t="str">
        <f>IFERROR(_xll.RssMarket($A2814,"前日比"),"")</f>
        <v/>
      </c>
      <c r="F2814" s="75" t="str">
        <f>IFERROR(_xll.RssMarket($A2814,"時価総額"),"")</f>
        <v/>
      </c>
      <c r="G2814" s="75" t="e">
        <f>T20D35746[[#This Row],[時価総額]]/T20D35746[[#This Row],[現在値]]</f>
        <v>#VALUE!</v>
      </c>
      <c r="H2814" s="20"/>
      <c r="I2814" s="38"/>
      <c r="J2814" s="20"/>
      <c r="K2814" s="33"/>
      <c r="N2814" s="89"/>
      <c r="O2814" s="125" t="e">
        <f>ROUND(
 ((IF(OR(R2814="",R2814&lt;=0),20,R2814)/20)
  *(L2814/15))
 /(IFERROR(IF(H2814&gt;0,H2814,15),15)/15)
 *100,0)</f>
        <v>#REF!</v>
      </c>
      <c r="P2814" s="125" t="e">
        <f>ROUND(((R2814/20)*(L2814/15)*(S2814/15)*(1+W2814/200))/(H2814/15)*100,0)</f>
        <v>#REF!</v>
      </c>
      <c r="Q2814" s="147" t="e">
        <f>T20D35746[[#This Row],[スコア⑤]]/T20D35746[[#This Row],[スコア③]]</f>
        <v>#REF!</v>
      </c>
      <c r="R2814" s="76" t="e">
        <f>#REF!+#REF!</f>
        <v>#REF!</v>
      </c>
      <c r="W2814" s="109" t="e">
        <f>(T20D35746[[#This Row],[現金及び預金（億）]]-T20D35746[[#This Row],[負債（億）]])/T20D35746[[#This Row],[総資産]]*100</f>
        <v>#DIV/0!</v>
      </c>
    </row>
    <row r="2815" spans="3:23" x14ac:dyDescent="0.25">
      <c r="C2815" s="71" t="str">
        <f>IFERROR(_xll.RssMarket($A2815,"市場部名称"),"")</f>
        <v/>
      </c>
      <c r="D2815" s="55"/>
      <c r="E2815" s="55" t="str">
        <f>IFERROR(_xll.RssMarket($A2815,"前日比"),"")</f>
        <v/>
      </c>
      <c r="F2815" s="75" t="str">
        <f>IFERROR(_xll.RssMarket($A2815,"時価総額"),"")</f>
        <v/>
      </c>
      <c r="G2815" s="75" t="e">
        <f>T20D35746[[#This Row],[時価総額]]/T20D35746[[#This Row],[現在値]]</f>
        <v>#VALUE!</v>
      </c>
      <c r="H2815" s="20"/>
      <c r="I2815" s="38"/>
      <c r="J2815" s="20"/>
      <c r="K2815" s="33"/>
      <c r="N2815" s="89"/>
      <c r="O2815" s="125" t="e">
        <f>ROUND(
 ((IF(OR(R2815="",R2815&lt;=0),20,R2815)/20)
  *(L2815/15))
 /(IFERROR(IF(H2815&gt;0,H2815,15),15)/15)
 *100,0)</f>
        <v>#REF!</v>
      </c>
      <c r="P2815" s="125" t="e">
        <f>ROUND(((R2815/20)*(L2815/15)*(S2815/15)*(1+W2815/200))/(H2815/15)*100,0)</f>
        <v>#REF!</v>
      </c>
      <c r="Q2815" s="147" t="e">
        <f>T20D35746[[#This Row],[スコア⑤]]/T20D35746[[#This Row],[スコア③]]</f>
        <v>#REF!</v>
      </c>
      <c r="R2815" s="76" t="e">
        <f>#REF!+#REF!</f>
        <v>#REF!</v>
      </c>
      <c r="W2815" s="109" t="e">
        <f>(T20D35746[[#This Row],[現金及び預金（億）]]-T20D35746[[#This Row],[負債（億）]])/T20D35746[[#This Row],[総資産]]*100</f>
        <v>#DIV/0!</v>
      </c>
    </row>
    <row r="2816" spans="3:23" x14ac:dyDescent="0.25">
      <c r="C2816" s="71" t="str">
        <f>IFERROR(_xll.RssMarket($A2816,"市場部名称"),"")</f>
        <v/>
      </c>
      <c r="D2816" s="55"/>
      <c r="E2816" s="55" t="str">
        <f>IFERROR(_xll.RssMarket($A2816,"前日比"),"")</f>
        <v/>
      </c>
      <c r="F2816" s="75" t="str">
        <f>IFERROR(_xll.RssMarket($A2816,"時価総額"),"")</f>
        <v/>
      </c>
      <c r="G2816" s="75" t="e">
        <f>T20D35746[[#This Row],[時価総額]]/T20D35746[[#This Row],[現在値]]</f>
        <v>#VALUE!</v>
      </c>
      <c r="H2816" s="20"/>
      <c r="I2816" s="38"/>
      <c r="J2816" s="20"/>
      <c r="K2816" s="33"/>
      <c r="N2816" s="89"/>
      <c r="O2816" s="125" t="e">
        <f>ROUND(
 ((IF(OR(R2816="",R2816&lt;=0),20,R2816)/20)
  *(L2816/15))
 /(IFERROR(IF(H2816&gt;0,H2816,15),15)/15)
 *100,0)</f>
        <v>#REF!</v>
      </c>
      <c r="P2816" s="125" t="e">
        <f>ROUND(((R2816/20)*(L2816/15)*(S2816/15)*(1+W2816/200))/(H2816/15)*100,0)</f>
        <v>#REF!</v>
      </c>
      <c r="Q2816" s="147" t="e">
        <f>T20D35746[[#This Row],[スコア⑤]]/T20D35746[[#This Row],[スコア③]]</f>
        <v>#REF!</v>
      </c>
      <c r="R2816" s="76" t="e">
        <f>#REF!+#REF!</f>
        <v>#REF!</v>
      </c>
      <c r="W2816" s="109" t="e">
        <f>(T20D35746[[#This Row],[現金及び預金（億）]]-T20D35746[[#This Row],[負債（億）]])/T20D35746[[#This Row],[総資産]]*100</f>
        <v>#DIV/0!</v>
      </c>
    </row>
    <row r="2817" spans="3:23" x14ac:dyDescent="0.25">
      <c r="C2817" s="71" t="str">
        <f>IFERROR(_xll.RssMarket($A2817,"市場部名称"),"")</f>
        <v/>
      </c>
      <c r="D2817" s="55"/>
      <c r="E2817" s="55" t="str">
        <f>IFERROR(_xll.RssMarket($A2817,"前日比"),"")</f>
        <v/>
      </c>
      <c r="F2817" s="75" t="str">
        <f>IFERROR(_xll.RssMarket($A2817,"時価総額"),"")</f>
        <v/>
      </c>
      <c r="G2817" s="75" t="e">
        <f>T20D35746[[#This Row],[時価総額]]/T20D35746[[#This Row],[現在値]]</f>
        <v>#VALUE!</v>
      </c>
      <c r="H2817" s="20"/>
      <c r="I2817" s="38"/>
      <c r="J2817" s="20"/>
      <c r="K2817" s="33"/>
      <c r="N2817" s="89"/>
      <c r="O2817" s="125" t="e">
        <f>ROUND(
 ((IF(OR(R2817="",R2817&lt;=0),20,R2817)/20)
  *(L2817/15))
 /(IFERROR(IF(H2817&gt;0,H2817,15),15)/15)
 *100,0)</f>
        <v>#REF!</v>
      </c>
      <c r="P2817" s="125" t="e">
        <f>ROUND(((R2817/20)*(L2817/15)*(S2817/15)*(1+W2817/200))/(H2817/15)*100,0)</f>
        <v>#REF!</v>
      </c>
      <c r="Q2817" s="147" t="e">
        <f>T20D35746[[#This Row],[スコア⑤]]/T20D35746[[#This Row],[スコア③]]</f>
        <v>#REF!</v>
      </c>
      <c r="R2817" s="76" t="e">
        <f>#REF!+#REF!</f>
        <v>#REF!</v>
      </c>
      <c r="W2817" s="109" t="e">
        <f>(T20D35746[[#This Row],[現金及び預金（億）]]-T20D35746[[#This Row],[負債（億）]])/T20D35746[[#This Row],[総資産]]*100</f>
        <v>#DIV/0!</v>
      </c>
    </row>
    <row r="2818" spans="3:23" x14ac:dyDescent="0.25">
      <c r="C2818" s="71" t="str">
        <f>IFERROR(_xll.RssMarket($A2818,"市場部名称"),"")</f>
        <v/>
      </c>
      <c r="D2818" s="55"/>
      <c r="E2818" s="55" t="str">
        <f>IFERROR(_xll.RssMarket($A2818,"前日比"),"")</f>
        <v/>
      </c>
      <c r="F2818" s="75" t="str">
        <f>IFERROR(_xll.RssMarket($A2818,"時価総額"),"")</f>
        <v/>
      </c>
      <c r="G2818" s="75" t="e">
        <f>T20D35746[[#This Row],[時価総額]]/T20D35746[[#This Row],[現在値]]</f>
        <v>#VALUE!</v>
      </c>
      <c r="H2818" s="20"/>
      <c r="I2818" s="38"/>
      <c r="J2818" s="20"/>
      <c r="K2818" s="33"/>
      <c r="N2818" s="89"/>
      <c r="O2818" s="125" t="e">
        <f>ROUND(
 ((IF(OR(R2818="",R2818&lt;=0),20,R2818)/20)
  *(L2818/15))
 /(IFERROR(IF(H2818&gt;0,H2818,15),15)/15)
 *100,0)</f>
        <v>#REF!</v>
      </c>
      <c r="P2818" s="125" t="e">
        <f>ROUND(((R2818/20)*(L2818/15)*(S2818/15)*(1+W2818/200))/(H2818/15)*100,0)</f>
        <v>#REF!</v>
      </c>
      <c r="Q2818" s="147" t="e">
        <f>T20D35746[[#This Row],[スコア⑤]]/T20D35746[[#This Row],[スコア③]]</f>
        <v>#REF!</v>
      </c>
      <c r="R2818" s="76" t="e">
        <f>#REF!+#REF!</f>
        <v>#REF!</v>
      </c>
      <c r="W2818" s="109" t="e">
        <f>(T20D35746[[#This Row],[現金及び預金（億）]]-T20D35746[[#This Row],[負債（億）]])/T20D35746[[#This Row],[総資産]]*100</f>
        <v>#DIV/0!</v>
      </c>
    </row>
    <row r="2819" spans="3:23" x14ac:dyDescent="0.25">
      <c r="C2819" s="71" t="str">
        <f>IFERROR(_xll.RssMarket($A2819,"市場部名称"),"")</f>
        <v/>
      </c>
      <c r="D2819" s="55"/>
      <c r="E2819" s="55" t="str">
        <f>IFERROR(_xll.RssMarket($A2819,"前日比"),"")</f>
        <v/>
      </c>
      <c r="F2819" s="75" t="str">
        <f>IFERROR(_xll.RssMarket($A2819,"時価総額"),"")</f>
        <v/>
      </c>
      <c r="G2819" s="75" t="e">
        <f>T20D35746[[#This Row],[時価総額]]/T20D35746[[#This Row],[現在値]]</f>
        <v>#VALUE!</v>
      </c>
      <c r="H2819" s="20"/>
      <c r="I2819" s="38"/>
      <c r="J2819" s="20"/>
      <c r="K2819" s="33"/>
      <c r="N2819" s="89"/>
      <c r="O2819" s="125" t="e">
        <f>ROUND(
 ((IF(OR(R2819="",R2819&lt;=0),20,R2819)/20)
  *(L2819/15))
 /(IFERROR(IF(H2819&gt;0,H2819,15),15)/15)
 *100,0)</f>
        <v>#REF!</v>
      </c>
      <c r="P2819" s="125" t="e">
        <f>ROUND(((R2819/20)*(L2819/15)*(S2819/15)*(1+W2819/200))/(H2819/15)*100,0)</f>
        <v>#REF!</v>
      </c>
      <c r="Q2819" s="147" t="e">
        <f>T20D35746[[#This Row],[スコア⑤]]/T20D35746[[#This Row],[スコア③]]</f>
        <v>#REF!</v>
      </c>
      <c r="R2819" s="76" t="e">
        <f>#REF!+#REF!</f>
        <v>#REF!</v>
      </c>
      <c r="W2819" s="109" t="e">
        <f>(T20D35746[[#This Row],[現金及び預金（億）]]-T20D35746[[#This Row],[負債（億）]])/T20D35746[[#This Row],[総資産]]*100</f>
        <v>#DIV/0!</v>
      </c>
    </row>
    <row r="2820" spans="3:23" x14ac:dyDescent="0.25">
      <c r="C2820" s="71" t="str">
        <f>IFERROR(_xll.RssMarket($A2820,"市場部名称"),"")</f>
        <v/>
      </c>
      <c r="D2820" s="55"/>
      <c r="E2820" s="55" t="str">
        <f>IFERROR(_xll.RssMarket($A2820,"前日比"),"")</f>
        <v/>
      </c>
      <c r="F2820" s="75" t="str">
        <f>IFERROR(_xll.RssMarket($A2820,"時価総額"),"")</f>
        <v/>
      </c>
      <c r="G2820" s="75" t="e">
        <f>T20D35746[[#This Row],[時価総額]]/T20D35746[[#This Row],[現在値]]</f>
        <v>#VALUE!</v>
      </c>
      <c r="H2820" s="20"/>
      <c r="I2820" s="38"/>
      <c r="J2820" s="20"/>
      <c r="K2820" s="33"/>
      <c r="N2820" s="89"/>
      <c r="O2820" s="125" t="e">
        <f>ROUND(
 ((IF(OR(R2820="",R2820&lt;=0),20,R2820)/20)
  *(L2820/15))
 /(IFERROR(IF(H2820&gt;0,H2820,15),15)/15)
 *100,0)</f>
        <v>#REF!</v>
      </c>
      <c r="P2820" s="125" t="e">
        <f>ROUND(((R2820/20)*(L2820/15)*(S2820/15)*(1+W2820/200))/(H2820/15)*100,0)</f>
        <v>#REF!</v>
      </c>
      <c r="Q2820" s="147" t="e">
        <f>T20D35746[[#This Row],[スコア⑤]]/T20D35746[[#This Row],[スコア③]]</f>
        <v>#REF!</v>
      </c>
      <c r="R2820" s="76" t="e">
        <f>#REF!+#REF!</f>
        <v>#REF!</v>
      </c>
      <c r="W2820" s="109" t="e">
        <f>(T20D35746[[#This Row],[現金及び預金（億）]]-T20D35746[[#This Row],[負債（億）]])/T20D35746[[#This Row],[総資産]]*100</f>
        <v>#DIV/0!</v>
      </c>
    </row>
    <row r="2821" spans="3:23" x14ac:dyDescent="0.25">
      <c r="C2821" s="71" t="str">
        <f>IFERROR(_xll.RssMarket($A2821,"市場部名称"),"")</f>
        <v/>
      </c>
      <c r="D2821" s="55"/>
      <c r="E2821" s="55" t="str">
        <f>IFERROR(_xll.RssMarket($A2821,"前日比"),"")</f>
        <v/>
      </c>
      <c r="F2821" s="75" t="str">
        <f>IFERROR(_xll.RssMarket($A2821,"時価総額"),"")</f>
        <v/>
      </c>
      <c r="G2821" s="75" t="e">
        <f>T20D35746[[#This Row],[時価総額]]/T20D35746[[#This Row],[現在値]]</f>
        <v>#VALUE!</v>
      </c>
      <c r="H2821" s="20"/>
      <c r="I2821" s="38"/>
      <c r="J2821" s="20"/>
      <c r="K2821" s="33"/>
      <c r="N2821" s="89"/>
      <c r="O2821" s="125" t="e">
        <f>ROUND(
 ((IF(OR(R2821="",R2821&lt;=0),20,R2821)/20)
  *(L2821/15))
 /(IFERROR(IF(H2821&gt;0,H2821,15),15)/15)
 *100,0)</f>
        <v>#REF!</v>
      </c>
      <c r="P2821" s="125" t="e">
        <f>ROUND(((R2821/20)*(L2821/15)*(S2821/15)*(1+W2821/200))/(H2821/15)*100,0)</f>
        <v>#REF!</v>
      </c>
      <c r="Q2821" s="147" t="e">
        <f>T20D35746[[#This Row],[スコア⑤]]/T20D35746[[#This Row],[スコア③]]</f>
        <v>#REF!</v>
      </c>
      <c r="R2821" s="76" t="e">
        <f>#REF!+#REF!</f>
        <v>#REF!</v>
      </c>
      <c r="W2821" s="109" t="e">
        <f>(T20D35746[[#This Row],[現金及び預金（億）]]-T20D35746[[#This Row],[負債（億）]])/T20D35746[[#This Row],[総資産]]*100</f>
        <v>#DIV/0!</v>
      </c>
    </row>
    <row r="2822" spans="3:23" x14ac:dyDescent="0.25">
      <c r="C2822" s="71" t="str">
        <f>IFERROR(_xll.RssMarket($A2822,"市場部名称"),"")</f>
        <v/>
      </c>
      <c r="D2822" s="55"/>
      <c r="E2822" s="55" t="str">
        <f>IFERROR(_xll.RssMarket($A2822,"前日比"),"")</f>
        <v/>
      </c>
      <c r="F2822" s="75" t="str">
        <f>IFERROR(_xll.RssMarket($A2822,"時価総額"),"")</f>
        <v/>
      </c>
      <c r="G2822" s="75" t="e">
        <f>T20D35746[[#This Row],[時価総額]]/T20D35746[[#This Row],[現在値]]</f>
        <v>#VALUE!</v>
      </c>
      <c r="H2822" s="20"/>
      <c r="I2822" s="38"/>
      <c r="J2822" s="20"/>
      <c r="K2822" s="33"/>
      <c r="N2822" s="89"/>
      <c r="O2822" s="125" t="e">
        <f>ROUND(
 ((IF(OR(R2822="",R2822&lt;=0),20,R2822)/20)
  *(L2822/15))
 /(IFERROR(IF(H2822&gt;0,H2822,15),15)/15)
 *100,0)</f>
        <v>#REF!</v>
      </c>
      <c r="P2822" s="125" t="e">
        <f>ROUND(((R2822/20)*(L2822/15)*(S2822/15)*(1+W2822/200))/(H2822/15)*100,0)</f>
        <v>#REF!</v>
      </c>
      <c r="Q2822" s="147" t="e">
        <f>T20D35746[[#This Row],[スコア⑤]]/T20D35746[[#This Row],[スコア③]]</f>
        <v>#REF!</v>
      </c>
      <c r="R2822" s="76" t="e">
        <f>#REF!+#REF!</f>
        <v>#REF!</v>
      </c>
      <c r="W2822" s="109" t="e">
        <f>(T20D35746[[#This Row],[現金及び預金（億）]]-T20D35746[[#This Row],[負債（億）]])/T20D35746[[#This Row],[総資産]]*100</f>
        <v>#DIV/0!</v>
      </c>
    </row>
    <row r="2823" spans="3:23" x14ac:dyDescent="0.25">
      <c r="C2823" s="71" t="str">
        <f>IFERROR(_xll.RssMarket($A2823,"市場部名称"),"")</f>
        <v/>
      </c>
      <c r="D2823" s="55"/>
      <c r="E2823" s="55" t="str">
        <f>IFERROR(_xll.RssMarket($A2823,"前日比"),"")</f>
        <v/>
      </c>
      <c r="F2823" s="75" t="str">
        <f>IFERROR(_xll.RssMarket($A2823,"時価総額"),"")</f>
        <v/>
      </c>
      <c r="G2823" s="75" t="e">
        <f>T20D35746[[#This Row],[時価総額]]/T20D35746[[#This Row],[現在値]]</f>
        <v>#VALUE!</v>
      </c>
      <c r="H2823" s="20"/>
      <c r="I2823" s="38"/>
      <c r="J2823" s="20"/>
      <c r="K2823" s="33"/>
      <c r="N2823" s="89"/>
      <c r="O2823" s="125" t="e">
        <f>ROUND(
 ((IF(OR(R2823="",R2823&lt;=0),20,R2823)/20)
  *(L2823/15))
 /(IFERROR(IF(H2823&gt;0,H2823,15),15)/15)
 *100,0)</f>
        <v>#REF!</v>
      </c>
      <c r="P2823" s="125" t="e">
        <f>ROUND(((R2823/20)*(L2823/15)*(S2823/15)*(1+W2823/200))/(H2823/15)*100,0)</f>
        <v>#REF!</v>
      </c>
      <c r="Q2823" s="147" t="e">
        <f>T20D35746[[#This Row],[スコア⑤]]/T20D35746[[#This Row],[スコア③]]</f>
        <v>#REF!</v>
      </c>
      <c r="R2823" s="76" t="e">
        <f>#REF!+#REF!</f>
        <v>#REF!</v>
      </c>
      <c r="W2823" s="109" t="e">
        <f>(T20D35746[[#This Row],[現金及び預金（億）]]-T20D35746[[#This Row],[負債（億）]])/T20D35746[[#This Row],[総資産]]*100</f>
        <v>#DIV/0!</v>
      </c>
    </row>
    <row r="2824" spans="3:23" x14ac:dyDescent="0.25">
      <c r="C2824" s="71" t="str">
        <f>IFERROR(_xll.RssMarket($A2824,"市場部名称"),"")</f>
        <v/>
      </c>
      <c r="D2824" s="55"/>
      <c r="E2824" s="55" t="str">
        <f>IFERROR(_xll.RssMarket($A2824,"前日比"),"")</f>
        <v/>
      </c>
      <c r="F2824" s="75" t="str">
        <f>IFERROR(_xll.RssMarket($A2824,"時価総額"),"")</f>
        <v/>
      </c>
      <c r="G2824" s="75" t="e">
        <f>T20D35746[[#This Row],[時価総額]]/T20D35746[[#This Row],[現在値]]</f>
        <v>#VALUE!</v>
      </c>
      <c r="H2824" s="20"/>
      <c r="I2824" s="38"/>
      <c r="J2824" s="20"/>
      <c r="K2824" s="33"/>
      <c r="N2824" s="89"/>
      <c r="O2824" s="125" t="e">
        <f>ROUND(
 ((IF(OR(R2824="",R2824&lt;=0),20,R2824)/20)
  *(L2824/15))
 /(IFERROR(IF(H2824&gt;0,H2824,15),15)/15)
 *100,0)</f>
        <v>#REF!</v>
      </c>
      <c r="P2824" s="125" t="e">
        <f>ROUND(((R2824/20)*(L2824/15)*(S2824/15)*(1+W2824/200))/(H2824/15)*100,0)</f>
        <v>#REF!</v>
      </c>
      <c r="Q2824" s="147" t="e">
        <f>T20D35746[[#This Row],[スコア⑤]]/T20D35746[[#This Row],[スコア③]]</f>
        <v>#REF!</v>
      </c>
      <c r="R2824" s="76" t="e">
        <f>#REF!+#REF!</f>
        <v>#REF!</v>
      </c>
      <c r="W2824" s="109" t="e">
        <f>(T20D35746[[#This Row],[現金及び預金（億）]]-T20D35746[[#This Row],[負債（億）]])/T20D35746[[#This Row],[総資産]]*100</f>
        <v>#DIV/0!</v>
      </c>
    </row>
    <row r="2825" spans="3:23" x14ac:dyDescent="0.25">
      <c r="C2825" s="71" t="str">
        <f>IFERROR(_xll.RssMarket($A2825,"市場部名称"),"")</f>
        <v/>
      </c>
      <c r="D2825" s="55"/>
      <c r="E2825" s="55" t="str">
        <f>IFERROR(_xll.RssMarket($A2825,"前日比"),"")</f>
        <v/>
      </c>
      <c r="F2825" s="75" t="str">
        <f>IFERROR(_xll.RssMarket($A2825,"時価総額"),"")</f>
        <v/>
      </c>
      <c r="G2825" s="75" t="e">
        <f>T20D35746[[#This Row],[時価総額]]/T20D35746[[#This Row],[現在値]]</f>
        <v>#VALUE!</v>
      </c>
      <c r="H2825" s="20"/>
      <c r="I2825" s="38"/>
      <c r="J2825" s="20"/>
      <c r="K2825" s="33"/>
      <c r="N2825" s="89"/>
      <c r="O2825" s="125" t="e">
        <f>ROUND(
 ((IF(OR(R2825="",R2825&lt;=0),20,R2825)/20)
  *(L2825/15))
 /(IFERROR(IF(H2825&gt;0,H2825,15),15)/15)
 *100,0)</f>
        <v>#REF!</v>
      </c>
      <c r="P2825" s="125" t="e">
        <f>ROUND(((R2825/20)*(L2825/15)*(S2825/15)*(1+W2825/200))/(H2825/15)*100,0)</f>
        <v>#REF!</v>
      </c>
      <c r="Q2825" s="147" t="e">
        <f>T20D35746[[#This Row],[スコア⑤]]/T20D35746[[#This Row],[スコア③]]</f>
        <v>#REF!</v>
      </c>
      <c r="R2825" s="76" t="e">
        <f>#REF!+#REF!</f>
        <v>#REF!</v>
      </c>
      <c r="W2825" s="109" t="e">
        <f>(T20D35746[[#This Row],[現金及び預金（億）]]-T20D35746[[#This Row],[負債（億）]])/T20D35746[[#This Row],[総資産]]*100</f>
        <v>#DIV/0!</v>
      </c>
    </row>
    <row r="2826" spans="3:23" x14ac:dyDescent="0.25">
      <c r="C2826" s="71" t="str">
        <f>IFERROR(_xll.RssMarket($A2826,"市場部名称"),"")</f>
        <v/>
      </c>
      <c r="D2826" s="55"/>
      <c r="E2826" s="55" t="str">
        <f>IFERROR(_xll.RssMarket($A2826,"前日比"),"")</f>
        <v/>
      </c>
      <c r="F2826" s="75" t="str">
        <f>IFERROR(_xll.RssMarket($A2826,"時価総額"),"")</f>
        <v/>
      </c>
      <c r="G2826" s="75" t="e">
        <f>T20D35746[[#This Row],[時価総額]]/T20D35746[[#This Row],[現在値]]</f>
        <v>#VALUE!</v>
      </c>
      <c r="H2826" s="20"/>
      <c r="I2826" s="38"/>
      <c r="J2826" s="20"/>
      <c r="K2826" s="33"/>
      <c r="N2826" s="89"/>
      <c r="O2826" s="125" t="e">
        <f>ROUND(
 ((IF(OR(R2826="",R2826&lt;=0),20,R2826)/20)
  *(L2826/15))
 /(IFERROR(IF(H2826&gt;0,H2826,15),15)/15)
 *100,0)</f>
        <v>#REF!</v>
      </c>
      <c r="P2826" s="125" t="e">
        <f>ROUND(((R2826/20)*(L2826/15)*(S2826/15)*(1+W2826/200))/(H2826/15)*100,0)</f>
        <v>#REF!</v>
      </c>
      <c r="Q2826" s="147" t="e">
        <f>T20D35746[[#This Row],[スコア⑤]]/T20D35746[[#This Row],[スコア③]]</f>
        <v>#REF!</v>
      </c>
      <c r="R2826" s="76" t="e">
        <f>#REF!+#REF!</f>
        <v>#REF!</v>
      </c>
      <c r="W2826" s="109" t="e">
        <f>(T20D35746[[#This Row],[現金及び預金（億）]]-T20D35746[[#This Row],[負債（億）]])/T20D35746[[#This Row],[総資産]]*100</f>
        <v>#DIV/0!</v>
      </c>
    </row>
    <row r="2827" spans="3:23" x14ac:dyDescent="0.25">
      <c r="C2827" s="71" t="str">
        <f>IFERROR(_xll.RssMarket($A2827,"市場部名称"),"")</f>
        <v/>
      </c>
      <c r="D2827" s="55"/>
      <c r="E2827" s="55" t="str">
        <f>IFERROR(_xll.RssMarket($A2827,"前日比"),"")</f>
        <v/>
      </c>
      <c r="F2827" s="75" t="str">
        <f>IFERROR(_xll.RssMarket($A2827,"時価総額"),"")</f>
        <v/>
      </c>
      <c r="G2827" s="75" t="e">
        <f>T20D35746[[#This Row],[時価総額]]/T20D35746[[#This Row],[現在値]]</f>
        <v>#VALUE!</v>
      </c>
      <c r="H2827" s="20"/>
      <c r="I2827" s="38"/>
      <c r="J2827" s="20"/>
      <c r="K2827" s="33"/>
      <c r="N2827" s="89"/>
      <c r="O2827" s="125" t="e">
        <f>ROUND(
 ((IF(OR(R2827="",R2827&lt;=0),20,R2827)/20)
  *(L2827/15))
 /(IFERROR(IF(H2827&gt;0,H2827,15),15)/15)
 *100,0)</f>
        <v>#REF!</v>
      </c>
      <c r="P2827" s="125" t="e">
        <f>ROUND(((R2827/20)*(L2827/15)*(S2827/15)*(1+W2827/200))/(H2827/15)*100,0)</f>
        <v>#REF!</v>
      </c>
      <c r="Q2827" s="147" t="e">
        <f>T20D35746[[#This Row],[スコア⑤]]/T20D35746[[#This Row],[スコア③]]</f>
        <v>#REF!</v>
      </c>
      <c r="R2827" s="76" t="e">
        <f>#REF!+#REF!</f>
        <v>#REF!</v>
      </c>
      <c r="W2827" s="109" t="e">
        <f>(T20D35746[[#This Row],[現金及び預金（億）]]-T20D35746[[#This Row],[負債（億）]])/T20D35746[[#This Row],[総資産]]*100</f>
        <v>#DIV/0!</v>
      </c>
    </row>
    <row r="2828" spans="3:23" x14ac:dyDescent="0.25">
      <c r="C2828" s="71" t="str">
        <f>IFERROR(_xll.RssMarket($A2828,"市場部名称"),"")</f>
        <v/>
      </c>
      <c r="D2828" s="55"/>
      <c r="E2828" s="55" t="str">
        <f>IFERROR(_xll.RssMarket($A2828,"前日比"),"")</f>
        <v/>
      </c>
      <c r="F2828" s="75" t="str">
        <f>IFERROR(_xll.RssMarket($A2828,"時価総額"),"")</f>
        <v/>
      </c>
      <c r="G2828" s="75" t="e">
        <f>T20D35746[[#This Row],[時価総額]]/T20D35746[[#This Row],[現在値]]</f>
        <v>#VALUE!</v>
      </c>
      <c r="H2828" s="20"/>
      <c r="I2828" s="38"/>
      <c r="J2828" s="20"/>
      <c r="K2828" s="33"/>
      <c r="N2828" s="89"/>
      <c r="O2828" s="125" t="e">
        <f>ROUND(
 ((IF(OR(R2828="",R2828&lt;=0),20,R2828)/20)
  *(L2828/15))
 /(IFERROR(IF(H2828&gt;0,H2828,15),15)/15)
 *100,0)</f>
        <v>#REF!</v>
      </c>
      <c r="P2828" s="125" t="e">
        <f>ROUND(((R2828/20)*(L2828/15)*(S2828/15)*(1+W2828/200))/(H2828/15)*100,0)</f>
        <v>#REF!</v>
      </c>
      <c r="Q2828" s="147" t="e">
        <f>T20D35746[[#This Row],[スコア⑤]]/T20D35746[[#This Row],[スコア③]]</f>
        <v>#REF!</v>
      </c>
      <c r="R2828" s="76" t="e">
        <f>#REF!+#REF!</f>
        <v>#REF!</v>
      </c>
      <c r="W2828" s="109" t="e">
        <f>(T20D35746[[#This Row],[現金及び預金（億）]]-T20D35746[[#This Row],[負債（億）]])/T20D35746[[#This Row],[総資産]]*100</f>
        <v>#DIV/0!</v>
      </c>
    </row>
    <row r="2829" spans="3:23" x14ac:dyDescent="0.25">
      <c r="C2829" s="71" t="str">
        <f>IFERROR(_xll.RssMarket($A2829,"市場部名称"),"")</f>
        <v/>
      </c>
      <c r="D2829" s="55"/>
      <c r="E2829" s="55" t="str">
        <f>IFERROR(_xll.RssMarket($A2829,"前日比"),"")</f>
        <v/>
      </c>
      <c r="F2829" s="75" t="str">
        <f>IFERROR(_xll.RssMarket($A2829,"時価総額"),"")</f>
        <v/>
      </c>
      <c r="G2829" s="75" t="e">
        <f>T20D35746[[#This Row],[時価総額]]/T20D35746[[#This Row],[現在値]]</f>
        <v>#VALUE!</v>
      </c>
      <c r="H2829" s="20"/>
      <c r="I2829" s="38"/>
      <c r="J2829" s="20"/>
      <c r="K2829" s="33"/>
      <c r="N2829" s="89"/>
      <c r="O2829" s="125" t="e">
        <f>ROUND(
 ((IF(OR(R2829="",R2829&lt;=0),20,R2829)/20)
  *(L2829/15))
 /(IFERROR(IF(H2829&gt;0,H2829,15),15)/15)
 *100,0)</f>
        <v>#REF!</v>
      </c>
      <c r="P2829" s="125" t="e">
        <f>ROUND(((R2829/20)*(L2829/15)*(S2829/15)*(1+W2829/200))/(H2829/15)*100,0)</f>
        <v>#REF!</v>
      </c>
      <c r="Q2829" s="147" t="e">
        <f>T20D35746[[#This Row],[スコア⑤]]/T20D35746[[#This Row],[スコア③]]</f>
        <v>#REF!</v>
      </c>
      <c r="R2829" s="76" t="e">
        <f>#REF!+#REF!</f>
        <v>#REF!</v>
      </c>
      <c r="W2829" s="109" t="e">
        <f>(T20D35746[[#This Row],[現金及び預金（億）]]-T20D35746[[#This Row],[負債（億）]])/T20D35746[[#This Row],[総資産]]*100</f>
        <v>#DIV/0!</v>
      </c>
    </row>
    <row r="2830" spans="3:23" x14ac:dyDescent="0.25">
      <c r="C2830" s="71" t="str">
        <f>IFERROR(_xll.RssMarket($A2830,"市場部名称"),"")</f>
        <v/>
      </c>
      <c r="D2830" s="55"/>
      <c r="E2830" s="55" t="str">
        <f>IFERROR(_xll.RssMarket($A2830,"前日比"),"")</f>
        <v/>
      </c>
      <c r="F2830" s="75" t="str">
        <f>IFERROR(_xll.RssMarket($A2830,"時価総額"),"")</f>
        <v/>
      </c>
      <c r="G2830" s="75" t="e">
        <f>T20D35746[[#This Row],[時価総額]]/T20D35746[[#This Row],[現在値]]</f>
        <v>#VALUE!</v>
      </c>
      <c r="H2830" s="20"/>
      <c r="I2830" s="38"/>
      <c r="J2830" s="20"/>
      <c r="K2830" s="33"/>
      <c r="N2830" s="89"/>
      <c r="O2830" s="125" t="e">
        <f>ROUND(
 ((IF(OR(R2830="",R2830&lt;=0),20,R2830)/20)
  *(L2830/15))
 /(IFERROR(IF(H2830&gt;0,H2830,15),15)/15)
 *100,0)</f>
        <v>#REF!</v>
      </c>
      <c r="P2830" s="125" t="e">
        <f>ROUND(((R2830/20)*(L2830/15)*(S2830/15)*(1+W2830/200))/(H2830/15)*100,0)</f>
        <v>#REF!</v>
      </c>
      <c r="Q2830" s="147" t="e">
        <f>T20D35746[[#This Row],[スコア⑤]]/T20D35746[[#This Row],[スコア③]]</f>
        <v>#REF!</v>
      </c>
      <c r="R2830" s="76" t="e">
        <f>#REF!+#REF!</f>
        <v>#REF!</v>
      </c>
      <c r="W2830" s="109" t="e">
        <f>(T20D35746[[#This Row],[現金及び預金（億）]]-T20D35746[[#This Row],[負債（億）]])/T20D35746[[#This Row],[総資産]]*100</f>
        <v>#DIV/0!</v>
      </c>
    </row>
    <row r="2831" spans="3:23" x14ac:dyDescent="0.25">
      <c r="C2831" s="71" t="str">
        <f>IFERROR(_xll.RssMarket($A2831,"市場部名称"),"")</f>
        <v/>
      </c>
      <c r="D2831" s="55"/>
      <c r="E2831" s="55" t="str">
        <f>IFERROR(_xll.RssMarket($A2831,"前日比"),"")</f>
        <v/>
      </c>
      <c r="F2831" s="75" t="str">
        <f>IFERROR(_xll.RssMarket($A2831,"時価総額"),"")</f>
        <v/>
      </c>
      <c r="G2831" s="75" t="e">
        <f>T20D35746[[#This Row],[時価総額]]/T20D35746[[#This Row],[現在値]]</f>
        <v>#VALUE!</v>
      </c>
      <c r="H2831" s="20"/>
      <c r="I2831" s="38"/>
      <c r="J2831" s="20"/>
      <c r="K2831" s="33"/>
      <c r="N2831" s="89"/>
      <c r="O2831" s="125" t="e">
        <f>ROUND(
 ((IF(OR(R2831="",R2831&lt;=0),20,R2831)/20)
  *(L2831/15))
 /(IFERROR(IF(H2831&gt;0,H2831,15),15)/15)
 *100,0)</f>
        <v>#REF!</v>
      </c>
      <c r="P2831" s="125" t="e">
        <f>ROUND(((R2831/20)*(L2831/15)*(S2831/15)*(1+W2831/200))/(H2831/15)*100,0)</f>
        <v>#REF!</v>
      </c>
      <c r="Q2831" s="147" t="e">
        <f>T20D35746[[#This Row],[スコア⑤]]/T20D35746[[#This Row],[スコア③]]</f>
        <v>#REF!</v>
      </c>
      <c r="R2831" s="76" t="e">
        <f>#REF!+#REF!</f>
        <v>#REF!</v>
      </c>
      <c r="W2831" s="109" t="e">
        <f>(T20D35746[[#This Row],[現金及び預金（億）]]-T20D35746[[#This Row],[負債（億）]])/T20D35746[[#This Row],[総資産]]*100</f>
        <v>#DIV/0!</v>
      </c>
    </row>
    <row r="2832" spans="3:23" x14ac:dyDescent="0.25">
      <c r="C2832" s="71" t="str">
        <f>IFERROR(_xll.RssMarket($A2832,"市場部名称"),"")</f>
        <v/>
      </c>
      <c r="D2832" s="55"/>
      <c r="E2832" s="55" t="str">
        <f>IFERROR(_xll.RssMarket($A2832,"前日比"),"")</f>
        <v/>
      </c>
      <c r="F2832" s="75" t="str">
        <f>IFERROR(_xll.RssMarket($A2832,"時価総額"),"")</f>
        <v/>
      </c>
      <c r="G2832" s="75" t="e">
        <f>T20D35746[[#This Row],[時価総額]]/T20D35746[[#This Row],[現在値]]</f>
        <v>#VALUE!</v>
      </c>
      <c r="H2832" s="20"/>
      <c r="I2832" s="38"/>
      <c r="J2832" s="20"/>
      <c r="K2832" s="33"/>
      <c r="N2832" s="89"/>
      <c r="O2832" s="125" t="e">
        <f>ROUND(
 ((IF(OR(R2832="",R2832&lt;=0),20,R2832)/20)
  *(L2832/15))
 /(IFERROR(IF(H2832&gt;0,H2832,15),15)/15)
 *100,0)</f>
        <v>#REF!</v>
      </c>
      <c r="P2832" s="125" t="e">
        <f>ROUND(((R2832/20)*(L2832/15)*(S2832/15)*(1+W2832/200))/(H2832/15)*100,0)</f>
        <v>#REF!</v>
      </c>
      <c r="Q2832" s="147" t="e">
        <f>T20D35746[[#This Row],[スコア⑤]]/T20D35746[[#This Row],[スコア③]]</f>
        <v>#REF!</v>
      </c>
      <c r="R2832" s="76" t="e">
        <f>#REF!+#REF!</f>
        <v>#REF!</v>
      </c>
      <c r="W2832" s="109" t="e">
        <f>(T20D35746[[#This Row],[現金及び預金（億）]]-T20D35746[[#This Row],[負債（億）]])/T20D35746[[#This Row],[総資産]]*100</f>
        <v>#DIV/0!</v>
      </c>
    </row>
    <row r="2833" spans="3:23" x14ac:dyDescent="0.25">
      <c r="C2833" s="71" t="str">
        <f>IFERROR(_xll.RssMarket($A2833,"市場部名称"),"")</f>
        <v/>
      </c>
      <c r="D2833" s="55"/>
      <c r="E2833" s="55" t="str">
        <f>IFERROR(_xll.RssMarket($A2833,"前日比"),"")</f>
        <v/>
      </c>
      <c r="F2833" s="75" t="str">
        <f>IFERROR(_xll.RssMarket($A2833,"時価総額"),"")</f>
        <v/>
      </c>
      <c r="G2833" s="75" t="e">
        <f>T20D35746[[#This Row],[時価総額]]/T20D35746[[#This Row],[現在値]]</f>
        <v>#VALUE!</v>
      </c>
      <c r="H2833" s="20"/>
      <c r="I2833" s="38"/>
      <c r="J2833" s="20"/>
      <c r="K2833" s="33"/>
      <c r="N2833" s="89"/>
      <c r="O2833" s="125" t="e">
        <f>ROUND(
 ((IF(OR(R2833="",R2833&lt;=0),20,R2833)/20)
  *(L2833/15))
 /(IFERROR(IF(H2833&gt;0,H2833,15),15)/15)
 *100,0)</f>
        <v>#REF!</v>
      </c>
      <c r="P2833" s="125" t="e">
        <f>ROUND(((R2833/20)*(L2833/15)*(S2833/15)*(1+W2833/200))/(H2833/15)*100,0)</f>
        <v>#REF!</v>
      </c>
      <c r="Q2833" s="147" t="e">
        <f>T20D35746[[#This Row],[スコア⑤]]/T20D35746[[#This Row],[スコア③]]</f>
        <v>#REF!</v>
      </c>
      <c r="R2833" s="76" t="e">
        <f>#REF!+#REF!</f>
        <v>#REF!</v>
      </c>
      <c r="W2833" s="109" t="e">
        <f>(T20D35746[[#This Row],[現金及び預金（億）]]-T20D35746[[#This Row],[負債（億）]])/T20D35746[[#This Row],[総資産]]*100</f>
        <v>#DIV/0!</v>
      </c>
    </row>
    <row r="2834" spans="3:23" x14ac:dyDescent="0.25">
      <c r="C2834" s="71" t="str">
        <f>IFERROR(_xll.RssMarket($A2834,"市場部名称"),"")</f>
        <v/>
      </c>
      <c r="D2834" s="55"/>
      <c r="E2834" s="55" t="str">
        <f>IFERROR(_xll.RssMarket($A2834,"前日比"),"")</f>
        <v/>
      </c>
      <c r="F2834" s="75" t="str">
        <f>IFERROR(_xll.RssMarket($A2834,"時価総額"),"")</f>
        <v/>
      </c>
      <c r="G2834" s="75" t="e">
        <f>T20D35746[[#This Row],[時価総額]]/T20D35746[[#This Row],[現在値]]</f>
        <v>#VALUE!</v>
      </c>
      <c r="H2834" s="20"/>
      <c r="I2834" s="38"/>
      <c r="J2834" s="20"/>
      <c r="K2834" s="33"/>
      <c r="N2834" s="89"/>
      <c r="O2834" s="125" t="e">
        <f>ROUND(
 ((IF(OR(R2834="",R2834&lt;=0),20,R2834)/20)
  *(L2834/15))
 /(IFERROR(IF(H2834&gt;0,H2834,15),15)/15)
 *100,0)</f>
        <v>#REF!</v>
      </c>
      <c r="P2834" s="125" t="e">
        <f>ROUND(((R2834/20)*(L2834/15)*(S2834/15)*(1+W2834/200))/(H2834/15)*100,0)</f>
        <v>#REF!</v>
      </c>
      <c r="Q2834" s="147" t="e">
        <f>T20D35746[[#This Row],[スコア⑤]]/T20D35746[[#This Row],[スコア③]]</f>
        <v>#REF!</v>
      </c>
      <c r="R2834" s="76" t="e">
        <f>#REF!+#REF!</f>
        <v>#REF!</v>
      </c>
      <c r="W2834" s="109" t="e">
        <f>(T20D35746[[#This Row],[現金及び預金（億）]]-T20D35746[[#This Row],[負債（億）]])/T20D35746[[#This Row],[総資産]]*100</f>
        <v>#DIV/0!</v>
      </c>
    </row>
    <row r="2835" spans="3:23" x14ac:dyDescent="0.25">
      <c r="C2835" s="71" t="str">
        <f>IFERROR(_xll.RssMarket($A2835,"市場部名称"),"")</f>
        <v/>
      </c>
      <c r="D2835" s="55"/>
      <c r="E2835" s="55" t="str">
        <f>IFERROR(_xll.RssMarket($A2835,"前日比"),"")</f>
        <v/>
      </c>
      <c r="F2835" s="75" t="str">
        <f>IFERROR(_xll.RssMarket($A2835,"時価総額"),"")</f>
        <v/>
      </c>
      <c r="G2835" s="75" t="e">
        <f>T20D35746[[#This Row],[時価総額]]/T20D35746[[#This Row],[現在値]]</f>
        <v>#VALUE!</v>
      </c>
      <c r="H2835" s="20"/>
      <c r="I2835" s="38"/>
      <c r="J2835" s="20"/>
      <c r="K2835" s="33"/>
      <c r="N2835" s="89"/>
      <c r="O2835" s="125" t="e">
        <f>ROUND(
 ((IF(OR(R2835="",R2835&lt;=0),20,R2835)/20)
  *(L2835/15))
 /(IFERROR(IF(H2835&gt;0,H2835,15),15)/15)
 *100,0)</f>
        <v>#REF!</v>
      </c>
      <c r="P2835" s="125" t="e">
        <f>ROUND(((R2835/20)*(L2835/15)*(S2835/15)*(1+W2835/200))/(H2835/15)*100,0)</f>
        <v>#REF!</v>
      </c>
      <c r="Q2835" s="147" t="e">
        <f>T20D35746[[#This Row],[スコア⑤]]/T20D35746[[#This Row],[スコア③]]</f>
        <v>#REF!</v>
      </c>
      <c r="R2835" s="76" t="e">
        <f>#REF!+#REF!</f>
        <v>#REF!</v>
      </c>
      <c r="W2835" s="109" t="e">
        <f>(T20D35746[[#This Row],[現金及び預金（億）]]-T20D35746[[#This Row],[負債（億）]])/T20D35746[[#This Row],[総資産]]*100</f>
        <v>#DIV/0!</v>
      </c>
    </row>
    <row r="2836" spans="3:23" x14ac:dyDescent="0.25">
      <c r="C2836" s="71" t="str">
        <f>IFERROR(_xll.RssMarket($A2836,"市場部名称"),"")</f>
        <v/>
      </c>
      <c r="D2836" s="55"/>
      <c r="E2836" s="55" t="str">
        <f>IFERROR(_xll.RssMarket($A2836,"前日比"),"")</f>
        <v/>
      </c>
      <c r="F2836" s="75" t="str">
        <f>IFERROR(_xll.RssMarket($A2836,"時価総額"),"")</f>
        <v/>
      </c>
      <c r="G2836" s="75" t="e">
        <f>T20D35746[[#This Row],[時価総額]]/T20D35746[[#This Row],[現在値]]</f>
        <v>#VALUE!</v>
      </c>
      <c r="H2836" s="20"/>
      <c r="I2836" s="38"/>
      <c r="J2836" s="20"/>
      <c r="K2836" s="33"/>
      <c r="N2836" s="89"/>
      <c r="O2836" s="125" t="e">
        <f>ROUND(
 ((IF(OR(R2836="",R2836&lt;=0),20,R2836)/20)
  *(L2836/15))
 /(IFERROR(IF(H2836&gt;0,H2836,15),15)/15)
 *100,0)</f>
        <v>#REF!</v>
      </c>
      <c r="P2836" s="125" t="e">
        <f>ROUND(((R2836/20)*(L2836/15)*(S2836/15)*(1+W2836/200))/(H2836/15)*100,0)</f>
        <v>#REF!</v>
      </c>
      <c r="Q2836" s="147" t="e">
        <f>T20D35746[[#This Row],[スコア⑤]]/T20D35746[[#This Row],[スコア③]]</f>
        <v>#REF!</v>
      </c>
      <c r="R2836" s="76" t="e">
        <f>#REF!+#REF!</f>
        <v>#REF!</v>
      </c>
      <c r="W2836" s="109" t="e">
        <f>(T20D35746[[#This Row],[現金及び預金（億）]]-T20D35746[[#This Row],[負債（億）]])/T20D35746[[#This Row],[総資産]]*100</f>
        <v>#DIV/0!</v>
      </c>
    </row>
    <row r="2837" spans="3:23" x14ac:dyDescent="0.25">
      <c r="C2837" s="71" t="str">
        <f>IFERROR(_xll.RssMarket($A2837,"市場部名称"),"")</f>
        <v/>
      </c>
      <c r="D2837" s="55"/>
      <c r="E2837" s="55" t="str">
        <f>IFERROR(_xll.RssMarket($A2837,"前日比"),"")</f>
        <v/>
      </c>
      <c r="F2837" s="75" t="str">
        <f>IFERROR(_xll.RssMarket($A2837,"時価総額"),"")</f>
        <v/>
      </c>
      <c r="G2837" s="75" t="e">
        <f>T20D35746[[#This Row],[時価総額]]/T20D35746[[#This Row],[現在値]]</f>
        <v>#VALUE!</v>
      </c>
      <c r="H2837" s="20"/>
      <c r="I2837" s="38"/>
      <c r="J2837" s="20"/>
      <c r="K2837" s="33"/>
      <c r="N2837" s="89"/>
      <c r="O2837" s="125" t="e">
        <f>ROUND(
 ((IF(OR(R2837="",R2837&lt;=0),20,R2837)/20)
  *(L2837/15))
 /(IFERROR(IF(H2837&gt;0,H2837,15),15)/15)
 *100,0)</f>
        <v>#REF!</v>
      </c>
      <c r="P2837" s="125" t="e">
        <f>ROUND(((R2837/20)*(L2837/15)*(S2837/15)*(1+W2837/200))/(H2837/15)*100,0)</f>
        <v>#REF!</v>
      </c>
      <c r="Q2837" s="147" t="e">
        <f>T20D35746[[#This Row],[スコア⑤]]/T20D35746[[#This Row],[スコア③]]</f>
        <v>#REF!</v>
      </c>
      <c r="R2837" s="76" t="e">
        <f>#REF!+#REF!</f>
        <v>#REF!</v>
      </c>
      <c r="W2837" s="109" t="e">
        <f>(T20D35746[[#This Row],[現金及び預金（億）]]-T20D35746[[#This Row],[負債（億）]])/T20D35746[[#This Row],[総資産]]*100</f>
        <v>#DIV/0!</v>
      </c>
    </row>
    <row r="2838" spans="3:23" x14ac:dyDescent="0.25">
      <c r="C2838" s="71" t="str">
        <f>IFERROR(_xll.RssMarket($A2838,"市場部名称"),"")</f>
        <v/>
      </c>
      <c r="D2838" s="55"/>
      <c r="E2838" s="55" t="str">
        <f>IFERROR(_xll.RssMarket($A2838,"前日比"),"")</f>
        <v/>
      </c>
      <c r="F2838" s="75" t="str">
        <f>IFERROR(_xll.RssMarket($A2838,"時価総額"),"")</f>
        <v/>
      </c>
      <c r="G2838" s="75" t="e">
        <f>T20D35746[[#This Row],[時価総額]]/T20D35746[[#This Row],[現在値]]</f>
        <v>#VALUE!</v>
      </c>
      <c r="H2838" s="20"/>
      <c r="I2838" s="38"/>
      <c r="J2838" s="20"/>
      <c r="K2838" s="33"/>
      <c r="N2838" s="89"/>
      <c r="O2838" s="125" t="e">
        <f>ROUND(
 ((IF(OR(R2838="",R2838&lt;=0),20,R2838)/20)
  *(L2838/15))
 /(IFERROR(IF(H2838&gt;0,H2838,15),15)/15)
 *100,0)</f>
        <v>#REF!</v>
      </c>
      <c r="P2838" s="125" t="e">
        <f>ROUND(((R2838/20)*(L2838/15)*(S2838/15)*(1+W2838/200))/(H2838/15)*100,0)</f>
        <v>#REF!</v>
      </c>
      <c r="Q2838" s="147" t="e">
        <f>T20D35746[[#This Row],[スコア⑤]]/T20D35746[[#This Row],[スコア③]]</f>
        <v>#REF!</v>
      </c>
      <c r="R2838" s="76" t="e">
        <f>#REF!+#REF!</f>
        <v>#REF!</v>
      </c>
      <c r="W2838" s="109" t="e">
        <f>(T20D35746[[#This Row],[現金及び預金（億）]]-T20D35746[[#This Row],[負債（億）]])/T20D35746[[#This Row],[総資産]]*100</f>
        <v>#DIV/0!</v>
      </c>
    </row>
    <row r="2839" spans="3:23" x14ac:dyDescent="0.25">
      <c r="C2839" s="71" t="str">
        <f>IFERROR(_xll.RssMarket($A2839,"市場部名称"),"")</f>
        <v/>
      </c>
      <c r="D2839" s="55"/>
      <c r="E2839" s="55" t="str">
        <f>IFERROR(_xll.RssMarket($A2839,"前日比"),"")</f>
        <v/>
      </c>
      <c r="F2839" s="75" t="str">
        <f>IFERROR(_xll.RssMarket($A2839,"時価総額"),"")</f>
        <v/>
      </c>
      <c r="G2839" s="75" t="e">
        <f>T20D35746[[#This Row],[時価総額]]/T20D35746[[#This Row],[現在値]]</f>
        <v>#VALUE!</v>
      </c>
      <c r="H2839" s="20"/>
      <c r="I2839" s="38"/>
      <c r="J2839" s="20"/>
      <c r="K2839" s="33"/>
      <c r="N2839" s="89"/>
      <c r="O2839" s="125" t="e">
        <f>ROUND(
 ((IF(OR(R2839="",R2839&lt;=0),20,R2839)/20)
  *(L2839/15))
 /(IFERROR(IF(H2839&gt;0,H2839,15),15)/15)
 *100,0)</f>
        <v>#REF!</v>
      </c>
      <c r="P2839" s="125" t="e">
        <f>ROUND(((R2839/20)*(L2839/15)*(S2839/15)*(1+W2839/200))/(H2839/15)*100,0)</f>
        <v>#REF!</v>
      </c>
      <c r="Q2839" s="147" t="e">
        <f>T20D35746[[#This Row],[スコア⑤]]/T20D35746[[#This Row],[スコア③]]</f>
        <v>#REF!</v>
      </c>
      <c r="R2839" s="76" t="e">
        <f>#REF!+#REF!</f>
        <v>#REF!</v>
      </c>
      <c r="W2839" s="109" t="e">
        <f>(T20D35746[[#This Row],[現金及び預金（億）]]-T20D35746[[#This Row],[負債（億）]])/T20D35746[[#This Row],[総資産]]*100</f>
        <v>#DIV/0!</v>
      </c>
    </row>
    <row r="2840" spans="3:23" x14ac:dyDescent="0.25">
      <c r="C2840" s="71" t="str">
        <f>IFERROR(_xll.RssMarket($A2840,"市場部名称"),"")</f>
        <v/>
      </c>
      <c r="D2840" s="55"/>
      <c r="E2840" s="55" t="str">
        <f>IFERROR(_xll.RssMarket($A2840,"前日比"),"")</f>
        <v/>
      </c>
      <c r="F2840" s="75" t="str">
        <f>IFERROR(_xll.RssMarket($A2840,"時価総額"),"")</f>
        <v/>
      </c>
      <c r="G2840" s="75" t="e">
        <f>T20D35746[[#This Row],[時価総額]]/T20D35746[[#This Row],[現在値]]</f>
        <v>#VALUE!</v>
      </c>
      <c r="H2840" s="20"/>
      <c r="I2840" s="38"/>
      <c r="J2840" s="20"/>
      <c r="K2840" s="33"/>
      <c r="N2840" s="89"/>
      <c r="O2840" s="125" t="e">
        <f>ROUND(
 ((IF(OR(R2840="",R2840&lt;=0),20,R2840)/20)
  *(L2840/15))
 /(IFERROR(IF(H2840&gt;0,H2840,15),15)/15)
 *100,0)</f>
        <v>#REF!</v>
      </c>
      <c r="P2840" s="125" t="e">
        <f>ROUND(((R2840/20)*(L2840/15)*(S2840/15)*(1+W2840/200))/(H2840/15)*100,0)</f>
        <v>#REF!</v>
      </c>
      <c r="Q2840" s="147" t="e">
        <f>T20D35746[[#This Row],[スコア⑤]]/T20D35746[[#This Row],[スコア③]]</f>
        <v>#REF!</v>
      </c>
      <c r="R2840" s="76" t="e">
        <f>#REF!+#REF!</f>
        <v>#REF!</v>
      </c>
      <c r="W2840" s="109" t="e">
        <f>(T20D35746[[#This Row],[現金及び預金（億）]]-T20D35746[[#This Row],[負債（億）]])/T20D35746[[#This Row],[総資産]]*100</f>
        <v>#DIV/0!</v>
      </c>
    </row>
    <row r="2841" spans="3:23" x14ac:dyDescent="0.25">
      <c r="C2841" s="71" t="str">
        <f>IFERROR(_xll.RssMarket($A2841,"市場部名称"),"")</f>
        <v/>
      </c>
      <c r="D2841" s="55"/>
      <c r="E2841" s="55" t="str">
        <f>IFERROR(_xll.RssMarket($A2841,"前日比"),"")</f>
        <v/>
      </c>
      <c r="F2841" s="75" t="str">
        <f>IFERROR(_xll.RssMarket($A2841,"時価総額"),"")</f>
        <v/>
      </c>
      <c r="G2841" s="75" t="e">
        <f>T20D35746[[#This Row],[時価総額]]/T20D35746[[#This Row],[現在値]]</f>
        <v>#VALUE!</v>
      </c>
      <c r="H2841" s="20"/>
      <c r="I2841" s="38"/>
      <c r="J2841" s="20"/>
      <c r="K2841" s="33"/>
      <c r="N2841" s="89"/>
      <c r="O2841" s="125" t="e">
        <f>ROUND(
 ((IF(OR(R2841="",R2841&lt;=0),20,R2841)/20)
  *(L2841/15))
 /(IFERROR(IF(H2841&gt;0,H2841,15),15)/15)
 *100,0)</f>
        <v>#REF!</v>
      </c>
      <c r="P2841" s="125" t="e">
        <f>ROUND(((R2841/20)*(L2841/15)*(S2841/15)*(1+W2841/200))/(H2841/15)*100,0)</f>
        <v>#REF!</v>
      </c>
      <c r="Q2841" s="147" t="e">
        <f>T20D35746[[#This Row],[スコア⑤]]/T20D35746[[#This Row],[スコア③]]</f>
        <v>#REF!</v>
      </c>
      <c r="R2841" s="76" t="e">
        <f>#REF!+#REF!</f>
        <v>#REF!</v>
      </c>
      <c r="W2841" s="109" t="e">
        <f>(T20D35746[[#This Row],[現金及び預金（億）]]-T20D35746[[#This Row],[負債（億）]])/T20D35746[[#This Row],[総資産]]*100</f>
        <v>#DIV/0!</v>
      </c>
    </row>
    <row r="2842" spans="3:23" x14ac:dyDescent="0.25">
      <c r="C2842" s="71" t="str">
        <f>IFERROR(_xll.RssMarket($A2842,"市場部名称"),"")</f>
        <v/>
      </c>
      <c r="D2842" s="55"/>
      <c r="E2842" s="55" t="str">
        <f>IFERROR(_xll.RssMarket($A2842,"前日比"),"")</f>
        <v/>
      </c>
      <c r="F2842" s="75" t="str">
        <f>IFERROR(_xll.RssMarket($A2842,"時価総額"),"")</f>
        <v/>
      </c>
      <c r="G2842" s="75" t="e">
        <f>T20D35746[[#This Row],[時価総額]]/T20D35746[[#This Row],[現在値]]</f>
        <v>#VALUE!</v>
      </c>
      <c r="H2842" s="20"/>
      <c r="I2842" s="38"/>
      <c r="J2842" s="20"/>
      <c r="K2842" s="33"/>
      <c r="N2842" s="89"/>
      <c r="O2842" s="125" t="e">
        <f>ROUND(
 ((IF(OR(R2842="",R2842&lt;=0),20,R2842)/20)
  *(L2842/15))
 /(IFERROR(IF(H2842&gt;0,H2842,15),15)/15)
 *100,0)</f>
        <v>#REF!</v>
      </c>
      <c r="P2842" s="125" t="e">
        <f>ROUND(((R2842/20)*(L2842/15)*(S2842/15)*(1+W2842/200))/(H2842/15)*100,0)</f>
        <v>#REF!</v>
      </c>
      <c r="Q2842" s="147" t="e">
        <f>T20D35746[[#This Row],[スコア⑤]]/T20D35746[[#This Row],[スコア③]]</f>
        <v>#REF!</v>
      </c>
      <c r="R2842" s="76" t="e">
        <f>#REF!+#REF!</f>
        <v>#REF!</v>
      </c>
      <c r="W2842" s="109" t="e">
        <f>(T20D35746[[#This Row],[現金及び預金（億）]]-T20D35746[[#This Row],[負債（億）]])/T20D35746[[#This Row],[総資産]]*100</f>
        <v>#DIV/0!</v>
      </c>
    </row>
    <row r="2843" spans="3:23" x14ac:dyDescent="0.25">
      <c r="C2843" s="71" t="str">
        <f>IFERROR(_xll.RssMarket($A2843,"市場部名称"),"")</f>
        <v/>
      </c>
      <c r="D2843" s="55"/>
      <c r="E2843" s="55" t="str">
        <f>IFERROR(_xll.RssMarket($A2843,"前日比"),"")</f>
        <v/>
      </c>
      <c r="F2843" s="75" t="str">
        <f>IFERROR(_xll.RssMarket($A2843,"時価総額"),"")</f>
        <v/>
      </c>
      <c r="G2843" s="75" t="e">
        <f>T20D35746[[#This Row],[時価総額]]/T20D35746[[#This Row],[現在値]]</f>
        <v>#VALUE!</v>
      </c>
      <c r="H2843" s="20"/>
      <c r="I2843" s="38"/>
      <c r="J2843" s="20"/>
      <c r="K2843" s="33"/>
      <c r="N2843" s="89"/>
      <c r="O2843" s="125" t="e">
        <f>ROUND(
 ((IF(OR(R2843="",R2843&lt;=0),20,R2843)/20)
  *(L2843/15))
 /(IFERROR(IF(H2843&gt;0,H2843,15),15)/15)
 *100,0)</f>
        <v>#REF!</v>
      </c>
      <c r="P2843" s="125" t="e">
        <f>ROUND(((R2843/20)*(L2843/15)*(S2843/15)*(1+W2843/200))/(H2843/15)*100,0)</f>
        <v>#REF!</v>
      </c>
      <c r="Q2843" s="147" t="e">
        <f>T20D35746[[#This Row],[スコア⑤]]/T20D35746[[#This Row],[スコア③]]</f>
        <v>#REF!</v>
      </c>
      <c r="R2843" s="76" t="e">
        <f>#REF!+#REF!</f>
        <v>#REF!</v>
      </c>
      <c r="W2843" s="109" t="e">
        <f>(T20D35746[[#This Row],[現金及び預金（億）]]-T20D35746[[#This Row],[負債（億）]])/T20D35746[[#This Row],[総資産]]*100</f>
        <v>#DIV/0!</v>
      </c>
    </row>
    <row r="2844" spans="3:23" x14ac:dyDescent="0.25">
      <c r="C2844" s="71" t="str">
        <f>IFERROR(_xll.RssMarket($A2844,"市場部名称"),"")</f>
        <v/>
      </c>
      <c r="D2844" s="55"/>
      <c r="E2844" s="55" t="str">
        <f>IFERROR(_xll.RssMarket($A2844,"前日比"),"")</f>
        <v/>
      </c>
      <c r="F2844" s="75" t="str">
        <f>IFERROR(_xll.RssMarket($A2844,"時価総額"),"")</f>
        <v/>
      </c>
      <c r="G2844" s="75" t="e">
        <f>T20D35746[[#This Row],[時価総額]]/T20D35746[[#This Row],[現在値]]</f>
        <v>#VALUE!</v>
      </c>
      <c r="H2844" s="20"/>
      <c r="I2844" s="38"/>
      <c r="J2844" s="20"/>
      <c r="K2844" s="33"/>
      <c r="N2844" s="89"/>
      <c r="O2844" s="125" t="e">
        <f>ROUND(
 ((IF(OR(R2844="",R2844&lt;=0),20,R2844)/20)
  *(L2844/15))
 /(IFERROR(IF(H2844&gt;0,H2844,15),15)/15)
 *100,0)</f>
        <v>#REF!</v>
      </c>
      <c r="P2844" s="125" t="e">
        <f>ROUND(((R2844/20)*(L2844/15)*(S2844/15)*(1+W2844/200))/(H2844/15)*100,0)</f>
        <v>#REF!</v>
      </c>
      <c r="Q2844" s="147" t="e">
        <f>T20D35746[[#This Row],[スコア⑤]]/T20D35746[[#This Row],[スコア③]]</f>
        <v>#REF!</v>
      </c>
      <c r="R2844" s="76" t="e">
        <f>#REF!+#REF!</f>
        <v>#REF!</v>
      </c>
      <c r="W2844" s="109" t="e">
        <f>(T20D35746[[#This Row],[現金及び預金（億）]]-T20D35746[[#This Row],[負債（億）]])/T20D35746[[#This Row],[総資産]]*100</f>
        <v>#DIV/0!</v>
      </c>
    </row>
    <row r="2845" spans="3:23" x14ac:dyDescent="0.25">
      <c r="C2845" s="71" t="str">
        <f>IFERROR(_xll.RssMarket($A2845,"市場部名称"),"")</f>
        <v/>
      </c>
      <c r="D2845" s="55"/>
      <c r="E2845" s="55" t="str">
        <f>IFERROR(_xll.RssMarket($A2845,"前日比"),"")</f>
        <v/>
      </c>
      <c r="F2845" s="75" t="str">
        <f>IFERROR(_xll.RssMarket($A2845,"時価総額"),"")</f>
        <v/>
      </c>
      <c r="G2845" s="75" t="e">
        <f>T20D35746[[#This Row],[時価総額]]/T20D35746[[#This Row],[現在値]]</f>
        <v>#VALUE!</v>
      </c>
      <c r="H2845" s="20"/>
      <c r="I2845" s="38"/>
      <c r="J2845" s="20"/>
      <c r="K2845" s="33"/>
      <c r="N2845" s="89"/>
      <c r="O2845" s="125" t="e">
        <f>ROUND(
 ((IF(OR(R2845="",R2845&lt;=0),20,R2845)/20)
  *(L2845/15))
 /(IFERROR(IF(H2845&gt;0,H2845,15),15)/15)
 *100,0)</f>
        <v>#REF!</v>
      </c>
      <c r="P2845" s="125" t="e">
        <f>ROUND(((R2845/20)*(L2845/15)*(S2845/15)*(1+W2845/200))/(H2845/15)*100,0)</f>
        <v>#REF!</v>
      </c>
      <c r="Q2845" s="147" t="e">
        <f>T20D35746[[#This Row],[スコア⑤]]/T20D35746[[#This Row],[スコア③]]</f>
        <v>#REF!</v>
      </c>
      <c r="R2845" s="76" t="e">
        <f>#REF!+#REF!</f>
        <v>#REF!</v>
      </c>
      <c r="W2845" s="109" t="e">
        <f>(T20D35746[[#This Row],[現金及び預金（億）]]-T20D35746[[#This Row],[負債（億）]])/T20D35746[[#This Row],[総資産]]*100</f>
        <v>#DIV/0!</v>
      </c>
    </row>
    <row r="2846" spans="3:23" x14ac:dyDescent="0.25">
      <c r="C2846" s="71" t="str">
        <f>IFERROR(_xll.RssMarket($A2846,"市場部名称"),"")</f>
        <v/>
      </c>
      <c r="D2846" s="55"/>
      <c r="E2846" s="55" t="str">
        <f>IFERROR(_xll.RssMarket($A2846,"前日比"),"")</f>
        <v/>
      </c>
      <c r="F2846" s="75" t="str">
        <f>IFERROR(_xll.RssMarket($A2846,"時価総額"),"")</f>
        <v/>
      </c>
      <c r="G2846" s="75" t="e">
        <f>T20D35746[[#This Row],[時価総額]]/T20D35746[[#This Row],[現在値]]</f>
        <v>#VALUE!</v>
      </c>
      <c r="H2846" s="20"/>
      <c r="I2846" s="38"/>
      <c r="J2846" s="20"/>
      <c r="K2846" s="33"/>
      <c r="N2846" s="89"/>
      <c r="O2846" s="125" t="e">
        <f>ROUND(
 ((IF(OR(R2846="",R2846&lt;=0),20,R2846)/20)
  *(L2846/15))
 /(IFERROR(IF(H2846&gt;0,H2846,15),15)/15)
 *100,0)</f>
        <v>#REF!</v>
      </c>
      <c r="P2846" s="125" t="e">
        <f>ROUND(((R2846/20)*(L2846/15)*(S2846/15)*(1+W2846/200))/(H2846/15)*100,0)</f>
        <v>#REF!</v>
      </c>
      <c r="Q2846" s="147" t="e">
        <f>T20D35746[[#This Row],[スコア⑤]]/T20D35746[[#This Row],[スコア③]]</f>
        <v>#REF!</v>
      </c>
      <c r="R2846" s="76" t="e">
        <f>#REF!+#REF!</f>
        <v>#REF!</v>
      </c>
      <c r="W2846" s="109" t="e">
        <f>(T20D35746[[#This Row],[現金及び預金（億）]]-T20D35746[[#This Row],[負債（億）]])/T20D35746[[#This Row],[総資産]]*100</f>
        <v>#DIV/0!</v>
      </c>
    </row>
    <row r="2847" spans="3:23" x14ac:dyDescent="0.25">
      <c r="C2847" s="71" t="str">
        <f>IFERROR(_xll.RssMarket($A2847,"市場部名称"),"")</f>
        <v/>
      </c>
      <c r="D2847" s="55"/>
      <c r="E2847" s="55" t="str">
        <f>IFERROR(_xll.RssMarket($A2847,"前日比"),"")</f>
        <v/>
      </c>
      <c r="F2847" s="75" t="str">
        <f>IFERROR(_xll.RssMarket($A2847,"時価総額"),"")</f>
        <v/>
      </c>
      <c r="G2847" s="75" t="e">
        <f>T20D35746[[#This Row],[時価総額]]/T20D35746[[#This Row],[現在値]]</f>
        <v>#VALUE!</v>
      </c>
      <c r="H2847" s="20"/>
      <c r="I2847" s="38"/>
      <c r="J2847" s="20"/>
      <c r="K2847" s="33"/>
      <c r="N2847" s="89"/>
      <c r="O2847" s="125" t="e">
        <f>ROUND(
 ((IF(OR(R2847="",R2847&lt;=0),20,R2847)/20)
  *(L2847/15))
 /(IFERROR(IF(H2847&gt;0,H2847,15),15)/15)
 *100,0)</f>
        <v>#REF!</v>
      </c>
      <c r="P2847" s="125" t="e">
        <f>ROUND(((R2847/20)*(L2847/15)*(S2847/15)*(1+W2847/200))/(H2847/15)*100,0)</f>
        <v>#REF!</v>
      </c>
      <c r="Q2847" s="147" t="e">
        <f>T20D35746[[#This Row],[スコア⑤]]/T20D35746[[#This Row],[スコア③]]</f>
        <v>#REF!</v>
      </c>
      <c r="R2847" s="76" t="e">
        <f>#REF!+#REF!</f>
        <v>#REF!</v>
      </c>
      <c r="W2847" s="109" t="e">
        <f>(T20D35746[[#This Row],[現金及び預金（億）]]-T20D35746[[#This Row],[負債（億）]])/T20D35746[[#This Row],[総資産]]*100</f>
        <v>#DIV/0!</v>
      </c>
    </row>
    <row r="2848" spans="3:23" x14ac:dyDescent="0.25">
      <c r="C2848" s="71" t="str">
        <f>IFERROR(_xll.RssMarket($A2848,"市場部名称"),"")</f>
        <v/>
      </c>
      <c r="D2848" s="55"/>
      <c r="E2848" s="55" t="str">
        <f>IFERROR(_xll.RssMarket($A2848,"前日比"),"")</f>
        <v/>
      </c>
      <c r="F2848" s="75" t="str">
        <f>IFERROR(_xll.RssMarket($A2848,"時価総額"),"")</f>
        <v/>
      </c>
      <c r="G2848" s="75" t="e">
        <f>T20D35746[[#This Row],[時価総額]]/T20D35746[[#This Row],[現在値]]</f>
        <v>#VALUE!</v>
      </c>
      <c r="H2848" s="20"/>
      <c r="I2848" s="38"/>
      <c r="J2848" s="20"/>
      <c r="K2848" s="33"/>
      <c r="N2848" s="89"/>
      <c r="O2848" s="125" t="e">
        <f>ROUND(
 ((IF(OR(R2848="",R2848&lt;=0),20,R2848)/20)
  *(L2848/15))
 /(IFERROR(IF(H2848&gt;0,H2848,15),15)/15)
 *100,0)</f>
        <v>#REF!</v>
      </c>
      <c r="P2848" s="125" t="e">
        <f>ROUND(((R2848/20)*(L2848/15)*(S2848/15)*(1+W2848/200))/(H2848/15)*100,0)</f>
        <v>#REF!</v>
      </c>
      <c r="Q2848" s="147" t="e">
        <f>T20D35746[[#This Row],[スコア⑤]]/T20D35746[[#This Row],[スコア③]]</f>
        <v>#REF!</v>
      </c>
      <c r="R2848" s="76" t="e">
        <f>#REF!+#REF!</f>
        <v>#REF!</v>
      </c>
      <c r="W2848" s="109" t="e">
        <f>(T20D35746[[#This Row],[現金及び預金（億）]]-T20D35746[[#This Row],[負債（億）]])/T20D35746[[#This Row],[総資産]]*100</f>
        <v>#DIV/0!</v>
      </c>
    </row>
    <row r="2849" spans="3:23" x14ac:dyDescent="0.25">
      <c r="C2849" s="71" t="str">
        <f>IFERROR(_xll.RssMarket($A2849,"市場部名称"),"")</f>
        <v/>
      </c>
      <c r="D2849" s="55"/>
      <c r="E2849" s="55" t="str">
        <f>IFERROR(_xll.RssMarket($A2849,"前日比"),"")</f>
        <v/>
      </c>
      <c r="F2849" s="75" t="str">
        <f>IFERROR(_xll.RssMarket($A2849,"時価総額"),"")</f>
        <v/>
      </c>
      <c r="G2849" s="75" t="e">
        <f>T20D35746[[#This Row],[時価総額]]/T20D35746[[#This Row],[現在値]]</f>
        <v>#VALUE!</v>
      </c>
      <c r="H2849" s="20"/>
      <c r="I2849" s="38"/>
      <c r="J2849" s="20"/>
      <c r="K2849" s="33"/>
      <c r="N2849" s="89"/>
      <c r="O2849" s="125" t="e">
        <f>ROUND(
 ((IF(OR(R2849="",R2849&lt;=0),20,R2849)/20)
  *(L2849/15))
 /(IFERROR(IF(H2849&gt;0,H2849,15),15)/15)
 *100,0)</f>
        <v>#REF!</v>
      </c>
      <c r="P2849" s="125" t="e">
        <f>ROUND(((R2849/20)*(L2849/15)*(S2849/15)*(1+W2849/200))/(H2849/15)*100,0)</f>
        <v>#REF!</v>
      </c>
      <c r="Q2849" s="147" t="e">
        <f>T20D35746[[#This Row],[スコア⑤]]/T20D35746[[#This Row],[スコア③]]</f>
        <v>#REF!</v>
      </c>
      <c r="R2849" s="76" t="e">
        <f>#REF!+#REF!</f>
        <v>#REF!</v>
      </c>
      <c r="W2849" s="109" t="e">
        <f>(T20D35746[[#This Row],[現金及び預金（億）]]-T20D35746[[#This Row],[負債（億）]])/T20D35746[[#This Row],[総資産]]*100</f>
        <v>#DIV/0!</v>
      </c>
    </row>
    <row r="2850" spans="3:23" x14ac:dyDescent="0.25">
      <c r="C2850" s="71" t="str">
        <f>IFERROR(_xll.RssMarket($A2850,"市場部名称"),"")</f>
        <v/>
      </c>
      <c r="D2850" s="55"/>
      <c r="E2850" s="55" t="str">
        <f>IFERROR(_xll.RssMarket($A2850,"前日比"),"")</f>
        <v/>
      </c>
      <c r="F2850" s="75" t="str">
        <f>IFERROR(_xll.RssMarket($A2850,"時価総額"),"")</f>
        <v/>
      </c>
      <c r="G2850" s="75" t="e">
        <f>T20D35746[[#This Row],[時価総額]]/T20D35746[[#This Row],[現在値]]</f>
        <v>#VALUE!</v>
      </c>
      <c r="H2850" s="20"/>
      <c r="I2850" s="38"/>
      <c r="J2850" s="20"/>
      <c r="K2850" s="33"/>
      <c r="N2850" s="89"/>
      <c r="O2850" s="125" t="e">
        <f>ROUND(
 ((IF(OR(R2850="",R2850&lt;=0),20,R2850)/20)
  *(L2850/15))
 /(IFERROR(IF(H2850&gt;0,H2850,15),15)/15)
 *100,0)</f>
        <v>#REF!</v>
      </c>
      <c r="P2850" s="125" t="e">
        <f>ROUND(((R2850/20)*(L2850/15)*(S2850/15)*(1+W2850/200))/(H2850/15)*100,0)</f>
        <v>#REF!</v>
      </c>
      <c r="Q2850" s="147" t="e">
        <f>T20D35746[[#This Row],[スコア⑤]]/T20D35746[[#This Row],[スコア③]]</f>
        <v>#REF!</v>
      </c>
      <c r="R2850" s="76" t="e">
        <f>#REF!+#REF!</f>
        <v>#REF!</v>
      </c>
      <c r="W2850" s="109" t="e">
        <f>(T20D35746[[#This Row],[現金及び預金（億）]]-T20D35746[[#This Row],[負債（億）]])/T20D35746[[#This Row],[総資産]]*100</f>
        <v>#DIV/0!</v>
      </c>
    </row>
    <row r="2851" spans="3:23" x14ac:dyDescent="0.25">
      <c r="C2851" s="71" t="str">
        <f>IFERROR(_xll.RssMarket($A2851,"市場部名称"),"")</f>
        <v/>
      </c>
      <c r="D2851" s="55"/>
      <c r="E2851" s="55" t="str">
        <f>IFERROR(_xll.RssMarket($A2851,"前日比"),"")</f>
        <v/>
      </c>
      <c r="F2851" s="75" t="str">
        <f>IFERROR(_xll.RssMarket($A2851,"時価総額"),"")</f>
        <v/>
      </c>
      <c r="G2851" s="75" t="e">
        <f>T20D35746[[#This Row],[時価総額]]/T20D35746[[#This Row],[現在値]]</f>
        <v>#VALUE!</v>
      </c>
      <c r="H2851" s="20"/>
      <c r="I2851" s="38"/>
      <c r="J2851" s="20"/>
      <c r="K2851" s="33"/>
      <c r="N2851" s="89"/>
      <c r="O2851" s="125" t="e">
        <f>ROUND(
 ((IF(OR(R2851="",R2851&lt;=0),20,R2851)/20)
  *(L2851/15))
 /(IFERROR(IF(H2851&gt;0,H2851,15),15)/15)
 *100,0)</f>
        <v>#REF!</v>
      </c>
      <c r="P2851" s="125" t="e">
        <f>ROUND(((R2851/20)*(L2851/15)*(S2851/15)*(1+W2851/200))/(H2851/15)*100,0)</f>
        <v>#REF!</v>
      </c>
      <c r="Q2851" s="147" t="e">
        <f>T20D35746[[#This Row],[スコア⑤]]/T20D35746[[#This Row],[スコア③]]</f>
        <v>#REF!</v>
      </c>
      <c r="R2851" s="76" t="e">
        <f>#REF!+#REF!</f>
        <v>#REF!</v>
      </c>
      <c r="W2851" s="109" t="e">
        <f>(T20D35746[[#This Row],[現金及び預金（億）]]-T20D35746[[#This Row],[負債（億）]])/T20D35746[[#This Row],[総資産]]*100</f>
        <v>#DIV/0!</v>
      </c>
    </row>
    <row r="2852" spans="3:23" x14ac:dyDescent="0.25">
      <c r="C2852" s="71" t="str">
        <f>IFERROR(_xll.RssMarket($A2852,"市場部名称"),"")</f>
        <v/>
      </c>
      <c r="D2852" s="55"/>
      <c r="E2852" s="55" t="str">
        <f>IFERROR(_xll.RssMarket($A2852,"前日比"),"")</f>
        <v/>
      </c>
      <c r="F2852" s="75" t="str">
        <f>IFERROR(_xll.RssMarket($A2852,"時価総額"),"")</f>
        <v/>
      </c>
      <c r="G2852" s="75" t="e">
        <f>T20D35746[[#This Row],[時価総額]]/T20D35746[[#This Row],[現在値]]</f>
        <v>#VALUE!</v>
      </c>
      <c r="H2852" s="20"/>
      <c r="I2852" s="38"/>
      <c r="J2852" s="20"/>
      <c r="K2852" s="33"/>
      <c r="N2852" s="89"/>
      <c r="O2852" s="125" t="e">
        <f>ROUND(
 ((IF(OR(R2852="",R2852&lt;=0),20,R2852)/20)
  *(L2852/15))
 /(IFERROR(IF(H2852&gt;0,H2852,15),15)/15)
 *100,0)</f>
        <v>#REF!</v>
      </c>
      <c r="P2852" s="125" t="e">
        <f>ROUND(((R2852/20)*(L2852/15)*(S2852/15)*(1+W2852/200))/(H2852/15)*100,0)</f>
        <v>#REF!</v>
      </c>
      <c r="Q2852" s="147" t="e">
        <f>T20D35746[[#This Row],[スコア⑤]]/T20D35746[[#This Row],[スコア③]]</f>
        <v>#REF!</v>
      </c>
      <c r="R2852" s="76" t="e">
        <f>#REF!+#REF!</f>
        <v>#REF!</v>
      </c>
      <c r="W2852" s="109" t="e">
        <f>(T20D35746[[#This Row],[現金及び預金（億）]]-T20D35746[[#This Row],[負債（億）]])/T20D35746[[#This Row],[総資産]]*100</f>
        <v>#DIV/0!</v>
      </c>
    </row>
    <row r="2853" spans="3:23" x14ac:dyDescent="0.25">
      <c r="C2853" s="71" t="str">
        <f>IFERROR(_xll.RssMarket($A2853,"市場部名称"),"")</f>
        <v/>
      </c>
      <c r="D2853" s="55"/>
      <c r="E2853" s="55" t="str">
        <f>IFERROR(_xll.RssMarket($A2853,"前日比"),"")</f>
        <v/>
      </c>
      <c r="F2853" s="75" t="str">
        <f>IFERROR(_xll.RssMarket($A2853,"時価総額"),"")</f>
        <v/>
      </c>
      <c r="G2853" s="75" t="e">
        <f>T20D35746[[#This Row],[時価総額]]/T20D35746[[#This Row],[現在値]]</f>
        <v>#VALUE!</v>
      </c>
      <c r="H2853" s="20"/>
      <c r="I2853" s="38"/>
      <c r="J2853" s="20"/>
      <c r="K2853" s="33"/>
      <c r="N2853" s="89"/>
      <c r="O2853" s="125" t="e">
        <f>ROUND(
 ((IF(OR(R2853="",R2853&lt;=0),20,R2853)/20)
  *(L2853/15))
 /(IFERROR(IF(H2853&gt;0,H2853,15),15)/15)
 *100,0)</f>
        <v>#REF!</v>
      </c>
      <c r="P2853" s="125" t="e">
        <f>ROUND(((R2853/20)*(L2853/15)*(S2853/15)*(1+W2853/200))/(H2853/15)*100,0)</f>
        <v>#REF!</v>
      </c>
      <c r="Q2853" s="147" t="e">
        <f>T20D35746[[#This Row],[スコア⑤]]/T20D35746[[#This Row],[スコア③]]</f>
        <v>#REF!</v>
      </c>
      <c r="R2853" s="76" t="e">
        <f>#REF!+#REF!</f>
        <v>#REF!</v>
      </c>
      <c r="W2853" s="109" t="e">
        <f>(T20D35746[[#This Row],[現金及び預金（億）]]-T20D35746[[#This Row],[負債（億）]])/T20D35746[[#This Row],[総資産]]*100</f>
        <v>#DIV/0!</v>
      </c>
    </row>
    <row r="2854" spans="3:23" x14ac:dyDescent="0.25">
      <c r="C2854" s="71" t="str">
        <f>IFERROR(_xll.RssMarket($A2854,"市場部名称"),"")</f>
        <v/>
      </c>
      <c r="D2854" s="55"/>
      <c r="E2854" s="55" t="str">
        <f>IFERROR(_xll.RssMarket($A2854,"前日比"),"")</f>
        <v/>
      </c>
      <c r="F2854" s="75" t="str">
        <f>IFERROR(_xll.RssMarket($A2854,"時価総額"),"")</f>
        <v/>
      </c>
      <c r="G2854" s="75" t="e">
        <f>T20D35746[[#This Row],[時価総額]]/T20D35746[[#This Row],[現在値]]</f>
        <v>#VALUE!</v>
      </c>
      <c r="H2854" s="20"/>
      <c r="I2854" s="38"/>
      <c r="J2854" s="20"/>
      <c r="K2854" s="33"/>
      <c r="N2854" s="89"/>
      <c r="O2854" s="125" t="e">
        <f>ROUND(
 ((IF(OR(R2854="",R2854&lt;=0),20,R2854)/20)
  *(L2854/15))
 /(IFERROR(IF(H2854&gt;0,H2854,15),15)/15)
 *100,0)</f>
        <v>#REF!</v>
      </c>
      <c r="P2854" s="125" t="e">
        <f>ROUND(((R2854/20)*(L2854/15)*(S2854/15)*(1+W2854/200))/(H2854/15)*100,0)</f>
        <v>#REF!</v>
      </c>
      <c r="Q2854" s="147" t="e">
        <f>T20D35746[[#This Row],[スコア⑤]]/T20D35746[[#This Row],[スコア③]]</f>
        <v>#REF!</v>
      </c>
      <c r="R2854" s="76" t="e">
        <f>#REF!+#REF!</f>
        <v>#REF!</v>
      </c>
      <c r="W2854" s="109" t="e">
        <f>(T20D35746[[#This Row],[現金及び預金（億）]]-T20D35746[[#This Row],[負債（億）]])/T20D35746[[#This Row],[総資産]]*100</f>
        <v>#DIV/0!</v>
      </c>
    </row>
    <row r="2855" spans="3:23" x14ac:dyDescent="0.25">
      <c r="C2855" s="71" t="str">
        <f>IFERROR(_xll.RssMarket($A2855,"市場部名称"),"")</f>
        <v/>
      </c>
      <c r="D2855" s="55"/>
      <c r="E2855" s="55" t="str">
        <f>IFERROR(_xll.RssMarket($A2855,"前日比"),"")</f>
        <v/>
      </c>
      <c r="F2855" s="75" t="str">
        <f>IFERROR(_xll.RssMarket($A2855,"時価総額"),"")</f>
        <v/>
      </c>
      <c r="G2855" s="75" t="e">
        <f>T20D35746[[#This Row],[時価総額]]/T20D35746[[#This Row],[現在値]]</f>
        <v>#VALUE!</v>
      </c>
      <c r="H2855" s="20"/>
      <c r="I2855" s="38"/>
      <c r="J2855" s="20"/>
      <c r="K2855" s="33"/>
      <c r="N2855" s="89"/>
      <c r="O2855" s="125" t="e">
        <f>ROUND(
 ((IF(OR(R2855="",R2855&lt;=0),20,R2855)/20)
  *(L2855/15))
 /(IFERROR(IF(H2855&gt;0,H2855,15),15)/15)
 *100,0)</f>
        <v>#REF!</v>
      </c>
      <c r="P2855" s="125" t="e">
        <f>ROUND(((R2855/20)*(L2855/15)*(S2855/15)*(1+W2855/200))/(H2855/15)*100,0)</f>
        <v>#REF!</v>
      </c>
      <c r="Q2855" s="147" t="e">
        <f>T20D35746[[#This Row],[スコア⑤]]/T20D35746[[#This Row],[スコア③]]</f>
        <v>#REF!</v>
      </c>
      <c r="R2855" s="76" t="e">
        <f>#REF!+#REF!</f>
        <v>#REF!</v>
      </c>
      <c r="W2855" s="109" t="e">
        <f>(T20D35746[[#This Row],[現金及び預金（億）]]-T20D35746[[#This Row],[負債（億）]])/T20D35746[[#This Row],[総資産]]*100</f>
        <v>#DIV/0!</v>
      </c>
    </row>
    <row r="2856" spans="3:23" x14ac:dyDescent="0.25">
      <c r="C2856" s="71" t="str">
        <f>IFERROR(_xll.RssMarket($A2856,"市場部名称"),"")</f>
        <v/>
      </c>
      <c r="D2856" s="55"/>
      <c r="E2856" s="55" t="str">
        <f>IFERROR(_xll.RssMarket($A2856,"前日比"),"")</f>
        <v/>
      </c>
      <c r="F2856" s="75" t="str">
        <f>IFERROR(_xll.RssMarket($A2856,"時価総額"),"")</f>
        <v/>
      </c>
      <c r="G2856" s="75" t="e">
        <f>T20D35746[[#This Row],[時価総額]]/T20D35746[[#This Row],[現在値]]</f>
        <v>#VALUE!</v>
      </c>
      <c r="H2856" s="20"/>
      <c r="I2856" s="38"/>
      <c r="J2856" s="20"/>
      <c r="K2856" s="33"/>
      <c r="N2856" s="89"/>
      <c r="O2856" s="125" t="e">
        <f>ROUND(
 ((IF(OR(R2856="",R2856&lt;=0),20,R2856)/20)
  *(L2856/15))
 /(IFERROR(IF(H2856&gt;0,H2856,15),15)/15)
 *100,0)</f>
        <v>#REF!</v>
      </c>
      <c r="P2856" s="125" t="e">
        <f>ROUND(((R2856/20)*(L2856/15)*(S2856/15)*(1+W2856/200))/(H2856/15)*100,0)</f>
        <v>#REF!</v>
      </c>
      <c r="Q2856" s="147" t="e">
        <f>T20D35746[[#This Row],[スコア⑤]]/T20D35746[[#This Row],[スコア③]]</f>
        <v>#REF!</v>
      </c>
      <c r="R2856" s="76" t="e">
        <f>#REF!+#REF!</f>
        <v>#REF!</v>
      </c>
      <c r="W2856" s="109" t="e">
        <f>(T20D35746[[#This Row],[現金及び預金（億）]]-T20D35746[[#This Row],[負債（億）]])/T20D35746[[#This Row],[総資産]]*100</f>
        <v>#DIV/0!</v>
      </c>
    </row>
    <row r="2857" spans="3:23" x14ac:dyDescent="0.25">
      <c r="C2857" s="71" t="str">
        <f>IFERROR(_xll.RssMarket($A2857,"市場部名称"),"")</f>
        <v/>
      </c>
      <c r="D2857" s="55"/>
      <c r="E2857" s="55" t="str">
        <f>IFERROR(_xll.RssMarket($A2857,"前日比"),"")</f>
        <v/>
      </c>
      <c r="F2857" s="75" t="str">
        <f>IFERROR(_xll.RssMarket($A2857,"時価総額"),"")</f>
        <v/>
      </c>
      <c r="G2857" s="75" t="e">
        <f>T20D35746[[#This Row],[時価総額]]/T20D35746[[#This Row],[現在値]]</f>
        <v>#VALUE!</v>
      </c>
      <c r="H2857" s="20"/>
      <c r="I2857" s="38"/>
      <c r="J2857" s="20"/>
      <c r="K2857" s="33"/>
      <c r="N2857" s="89"/>
      <c r="O2857" s="125" t="e">
        <f>ROUND(
 ((IF(OR(R2857="",R2857&lt;=0),20,R2857)/20)
  *(L2857/15))
 /(IFERROR(IF(H2857&gt;0,H2857,15),15)/15)
 *100,0)</f>
        <v>#REF!</v>
      </c>
      <c r="P2857" s="125" t="e">
        <f>ROUND(((R2857/20)*(L2857/15)*(S2857/15)*(1+W2857/200))/(H2857/15)*100,0)</f>
        <v>#REF!</v>
      </c>
      <c r="Q2857" s="147" t="e">
        <f>T20D35746[[#This Row],[スコア⑤]]/T20D35746[[#This Row],[スコア③]]</f>
        <v>#REF!</v>
      </c>
      <c r="R2857" s="76" t="e">
        <f>#REF!+#REF!</f>
        <v>#REF!</v>
      </c>
      <c r="W2857" s="109" t="e">
        <f>(T20D35746[[#This Row],[現金及び預金（億）]]-T20D35746[[#This Row],[負債（億）]])/T20D35746[[#This Row],[総資産]]*100</f>
        <v>#DIV/0!</v>
      </c>
    </row>
    <row r="2858" spans="3:23" x14ac:dyDescent="0.25">
      <c r="C2858" s="71" t="str">
        <f>IFERROR(_xll.RssMarket($A2858,"市場部名称"),"")</f>
        <v/>
      </c>
      <c r="D2858" s="55"/>
      <c r="E2858" s="55" t="str">
        <f>IFERROR(_xll.RssMarket($A2858,"前日比"),"")</f>
        <v/>
      </c>
      <c r="F2858" s="75" t="str">
        <f>IFERROR(_xll.RssMarket($A2858,"時価総額"),"")</f>
        <v/>
      </c>
      <c r="G2858" s="75" t="e">
        <f>T20D35746[[#This Row],[時価総額]]/T20D35746[[#This Row],[現在値]]</f>
        <v>#VALUE!</v>
      </c>
      <c r="H2858" s="20"/>
      <c r="I2858" s="38"/>
      <c r="J2858" s="20"/>
      <c r="K2858" s="33"/>
      <c r="N2858" s="89"/>
      <c r="O2858" s="125" t="e">
        <f>ROUND(
 ((IF(OR(R2858="",R2858&lt;=0),20,R2858)/20)
  *(L2858/15))
 /(IFERROR(IF(H2858&gt;0,H2858,15),15)/15)
 *100,0)</f>
        <v>#REF!</v>
      </c>
      <c r="P2858" s="125" t="e">
        <f>ROUND(((R2858/20)*(L2858/15)*(S2858/15)*(1+W2858/200))/(H2858/15)*100,0)</f>
        <v>#REF!</v>
      </c>
      <c r="Q2858" s="147" t="e">
        <f>T20D35746[[#This Row],[スコア⑤]]/T20D35746[[#This Row],[スコア③]]</f>
        <v>#REF!</v>
      </c>
      <c r="R2858" s="76" t="e">
        <f>#REF!+#REF!</f>
        <v>#REF!</v>
      </c>
      <c r="W2858" s="109" t="e">
        <f>(T20D35746[[#This Row],[現金及び預金（億）]]-T20D35746[[#This Row],[負債（億）]])/T20D35746[[#This Row],[総資産]]*100</f>
        <v>#DIV/0!</v>
      </c>
    </row>
    <row r="2859" spans="3:23" x14ac:dyDescent="0.25">
      <c r="C2859" s="71" t="str">
        <f>IFERROR(_xll.RssMarket($A2859,"市場部名称"),"")</f>
        <v/>
      </c>
      <c r="D2859" s="55"/>
      <c r="E2859" s="55" t="str">
        <f>IFERROR(_xll.RssMarket($A2859,"前日比"),"")</f>
        <v/>
      </c>
      <c r="F2859" s="75" t="str">
        <f>IFERROR(_xll.RssMarket($A2859,"時価総額"),"")</f>
        <v/>
      </c>
      <c r="G2859" s="75" t="e">
        <f>T20D35746[[#This Row],[時価総額]]/T20D35746[[#This Row],[現在値]]</f>
        <v>#VALUE!</v>
      </c>
      <c r="H2859" s="20"/>
      <c r="I2859" s="38"/>
      <c r="J2859" s="20"/>
      <c r="K2859" s="33"/>
      <c r="N2859" s="89"/>
      <c r="O2859" s="125" t="e">
        <f>ROUND(
 ((IF(OR(R2859="",R2859&lt;=0),20,R2859)/20)
  *(L2859/15))
 /(IFERROR(IF(H2859&gt;0,H2859,15),15)/15)
 *100,0)</f>
        <v>#REF!</v>
      </c>
      <c r="P2859" s="125" t="e">
        <f>ROUND(((R2859/20)*(L2859/15)*(S2859/15)*(1+W2859/200))/(H2859/15)*100,0)</f>
        <v>#REF!</v>
      </c>
      <c r="Q2859" s="147" t="e">
        <f>T20D35746[[#This Row],[スコア⑤]]/T20D35746[[#This Row],[スコア③]]</f>
        <v>#REF!</v>
      </c>
      <c r="R2859" s="76" t="e">
        <f>#REF!+#REF!</f>
        <v>#REF!</v>
      </c>
      <c r="W2859" s="109" t="e">
        <f>(T20D35746[[#This Row],[現金及び預金（億）]]-T20D35746[[#This Row],[負債（億）]])/T20D35746[[#This Row],[総資産]]*100</f>
        <v>#DIV/0!</v>
      </c>
    </row>
    <row r="2860" spans="3:23" x14ac:dyDescent="0.25">
      <c r="C2860" s="71" t="str">
        <f>IFERROR(_xll.RssMarket($A2860,"市場部名称"),"")</f>
        <v/>
      </c>
      <c r="D2860" s="55"/>
      <c r="E2860" s="55" t="str">
        <f>IFERROR(_xll.RssMarket($A2860,"前日比"),"")</f>
        <v/>
      </c>
      <c r="F2860" s="75" t="str">
        <f>IFERROR(_xll.RssMarket($A2860,"時価総額"),"")</f>
        <v/>
      </c>
      <c r="G2860" s="75" t="e">
        <f>T20D35746[[#This Row],[時価総額]]/T20D35746[[#This Row],[現在値]]</f>
        <v>#VALUE!</v>
      </c>
      <c r="H2860" s="20"/>
      <c r="I2860" s="38"/>
      <c r="J2860" s="20"/>
      <c r="K2860" s="33"/>
      <c r="N2860" s="89"/>
      <c r="O2860" s="125" t="e">
        <f>ROUND(
 ((IF(OR(R2860="",R2860&lt;=0),20,R2860)/20)
  *(L2860/15))
 /(IFERROR(IF(H2860&gt;0,H2860,15),15)/15)
 *100,0)</f>
        <v>#REF!</v>
      </c>
      <c r="P2860" s="125" t="e">
        <f>ROUND(((R2860/20)*(L2860/15)*(S2860/15)*(1+W2860/200))/(H2860/15)*100,0)</f>
        <v>#REF!</v>
      </c>
      <c r="Q2860" s="147" t="e">
        <f>T20D35746[[#This Row],[スコア⑤]]/T20D35746[[#This Row],[スコア③]]</f>
        <v>#REF!</v>
      </c>
      <c r="R2860" s="76" t="e">
        <f>#REF!+#REF!</f>
        <v>#REF!</v>
      </c>
      <c r="W2860" s="109" t="e">
        <f>(T20D35746[[#This Row],[現金及び預金（億）]]-T20D35746[[#This Row],[負債（億）]])/T20D35746[[#This Row],[総資産]]*100</f>
        <v>#DIV/0!</v>
      </c>
    </row>
    <row r="2861" spans="3:23" x14ac:dyDescent="0.25">
      <c r="C2861" s="71" t="str">
        <f>IFERROR(_xll.RssMarket($A2861,"市場部名称"),"")</f>
        <v/>
      </c>
      <c r="D2861" s="55"/>
      <c r="E2861" s="55" t="str">
        <f>IFERROR(_xll.RssMarket($A2861,"前日比"),"")</f>
        <v/>
      </c>
      <c r="F2861" s="75" t="str">
        <f>IFERROR(_xll.RssMarket($A2861,"時価総額"),"")</f>
        <v/>
      </c>
      <c r="G2861" s="75" t="e">
        <f>T20D35746[[#This Row],[時価総額]]/T20D35746[[#This Row],[現在値]]</f>
        <v>#VALUE!</v>
      </c>
      <c r="H2861" s="20"/>
      <c r="I2861" s="38"/>
      <c r="J2861" s="20"/>
      <c r="K2861" s="33"/>
      <c r="N2861" s="89"/>
      <c r="O2861" s="125" t="e">
        <f>ROUND(
 ((IF(OR(R2861="",R2861&lt;=0),20,R2861)/20)
  *(L2861/15))
 /(IFERROR(IF(H2861&gt;0,H2861,15),15)/15)
 *100,0)</f>
        <v>#REF!</v>
      </c>
      <c r="P2861" s="125" t="e">
        <f>ROUND(((R2861/20)*(L2861/15)*(S2861/15)*(1+W2861/200))/(H2861/15)*100,0)</f>
        <v>#REF!</v>
      </c>
      <c r="Q2861" s="147" t="e">
        <f>T20D35746[[#This Row],[スコア⑤]]/T20D35746[[#This Row],[スコア③]]</f>
        <v>#REF!</v>
      </c>
      <c r="R2861" s="76" t="e">
        <f>#REF!+#REF!</f>
        <v>#REF!</v>
      </c>
      <c r="W2861" s="109" t="e">
        <f>(T20D35746[[#This Row],[現金及び預金（億）]]-T20D35746[[#This Row],[負債（億）]])/T20D35746[[#This Row],[総資産]]*100</f>
        <v>#DIV/0!</v>
      </c>
    </row>
    <row r="2862" spans="3:23" x14ac:dyDescent="0.25">
      <c r="C2862" s="71" t="str">
        <f>IFERROR(_xll.RssMarket($A2862,"市場部名称"),"")</f>
        <v/>
      </c>
      <c r="D2862" s="55"/>
      <c r="E2862" s="55" t="str">
        <f>IFERROR(_xll.RssMarket($A2862,"前日比"),"")</f>
        <v/>
      </c>
      <c r="F2862" s="75" t="str">
        <f>IFERROR(_xll.RssMarket($A2862,"時価総額"),"")</f>
        <v/>
      </c>
      <c r="G2862" s="75" t="e">
        <f>T20D35746[[#This Row],[時価総額]]/T20D35746[[#This Row],[現在値]]</f>
        <v>#VALUE!</v>
      </c>
      <c r="H2862" s="20"/>
      <c r="I2862" s="38"/>
      <c r="J2862" s="20"/>
      <c r="K2862" s="33"/>
      <c r="N2862" s="89"/>
      <c r="O2862" s="125" t="e">
        <f>ROUND(
 ((IF(OR(R2862="",R2862&lt;=0),20,R2862)/20)
  *(L2862/15))
 /(IFERROR(IF(H2862&gt;0,H2862,15),15)/15)
 *100,0)</f>
        <v>#REF!</v>
      </c>
      <c r="P2862" s="125" t="e">
        <f>ROUND(((R2862/20)*(L2862/15)*(S2862/15)*(1+W2862/200))/(H2862/15)*100,0)</f>
        <v>#REF!</v>
      </c>
      <c r="Q2862" s="147" t="e">
        <f>T20D35746[[#This Row],[スコア⑤]]/T20D35746[[#This Row],[スコア③]]</f>
        <v>#REF!</v>
      </c>
      <c r="R2862" s="76" t="e">
        <f>#REF!+#REF!</f>
        <v>#REF!</v>
      </c>
      <c r="W2862" s="109" t="e">
        <f>(T20D35746[[#This Row],[現金及び預金（億）]]-T20D35746[[#This Row],[負債（億）]])/T20D35746[[#This Row],[総資産]]*100</f>
        <v>#DIV/0!</v>
      </c>
    </row>
    <row r="2863" spans="3:23" x14ac:dyDescent="0.25">
      <c r="C2863" s="71" t="str">
        <f>IFERROR(_xll.RssMarket($A2863,"市場部名称"),"")</f>
        <v/>
      </c>
      <c r="D2863" s="55"/>
      <c r="E2863" s="55" t="str">
        <f>IFERROR(_xll.RssMarket($A2863,"前日比"),"")</f>
        <v/>
      </c>
      <c r="F2863" s="75" t="str">
        <f>IFERROR(_xll.RssMarket($A2863,"時価総額"),"")</f>
        <v/>
      </c>
      <c r="G2863" s="75" t="e">
        <f>T20D35746[[#This Row],[時価総額]]/T20D35746[[#This Row],[現在値]]</f>
        <v>#VALUE!</v>
      </c>
      <c r="H2863" s="20"/>
      <c r="I2863" s="38"/>
      <c r="J2863" s="20"/>
      <c r="K2863" s="33"/>
      <c r="N2863" s="89"/>
      <c r="O2863" s="125" t="e">
        <f>ROUND(
 ((IF(OR(R2863="",R2863&lt;=0),20,R2863)/20)
  *(L2863/15))
 /(IFERROR(IF(H2863&gt;0,H2863,15),15)/15)
 *100,0)</f>
        <v>#REF!</v>
      </c>
      <c r="P2863" s="125" t="e">
        <f>ROUND(((R2863/20)*(L2863/15)*(S2863/15)*(1+W2863/200))/(H2863/15)*100,0)</f>
        <v>#REF!</v>
      </c>
      <c r="Q2863" s="147" t="e">
        <f>T20D35746[[#This Row],[スコア⑤]]/T20D35746[[#This Row],[スコア③]]</f>
        <v>#REF!</v>
      </c>
      <c r="R2863" s="76" t="e">
        <f>#REF!+#REF!</f>
        <v>#REF!</v>
      </c>
      <c r="W2863" s="109" t="e">
        <f>(T20D35746[[#This Row],[現金及び預金（億）]]-T20D35746[[#This Row],[負債（億）]])/T20D35746[[#This Row],[総資産]]*100</f>
        <v>#DIV/0!</v>
      </c>
    </row>
    <row r="2864" spans="3:23" x14ac:dyDescent="0.25">
      <c r="C2864" s="71" t="str">
        <f>IFERROR(_xll.RssMarket($A2864,"市場部名称"),"")</f>
        <v/>
      </c>
      <c r="D2864" s="55"/>
      <c r="E2864" s="55" t="str">
        <f>IFERROR(_xll.RssMarket($A2864,"前日比"),"")</f>
        <v/>
      </c>
      <c r="F2864" s="75" t="str">
        <f>IFERROR(_xll.RssMarket($A2864,"時価総額"),"")</f>
        <v/>
      </c>
      <c r="G2864" s="75" t="e">
        <f>T20D35746[[#This Row],[時価総額]]/T20D35746[[#This Row],[現在値]]</f>
        <v>#VALUE!</v>
      </c>
      <c r="H2864" s="20"/>
      <c r="I2864" s="38"/>
      <c r="J2864" s="20"/>
      <c r="K2864" s="33"/>
      <c r="N2864" s="89"/>
      <c r="O2864" s="125" t="e">
        <f>ROUND(
 ((IF(OR(R2864="",R2864&lt;=0),20,R2864)/20)
  *(L2864/15))
 /(IFERROR(IF(H2864&gt;0,H2864,15),15)/15)
 *100,0)</f>
        <v>#REF!</v>
      </c>
      <c r="P2864" s="125" t="e">
        <f>ROUND(((R2864/20)*(L2864/15)*(S2864/15)*(1+W2864/200))/(H2864/15)*100,0)</f>
        <v>#REF!</v>
      </c>
      <c r="Q2864" s="147" t="e">
        <f>T20D35746[[#This Row],[スコア⑤]]/T20D35746[[#This Row],[スコア③]]</f>
        <v>#REF!</v>
      </c>
      <c r="R2864" s="76" t="e">
        <f>#REF!+#REF!</f>
        <v>#REF!</v>
      </c>
      <c r="W2864" s="109" t="e">
        <f>(T20D35746[[#This Row],[現金及び預金（億）]]-T20D35746[[#This Row],[負債（億）]])/T20D35746[[#This Row],[総資産]]*100</f>
        <v>#DIV/0!</v>
      </c>
    </row>
    <row r="2865" spans="3:23" x14ac:dyDescent="0.25">
      <c r="C2865" s="71" t="str">
        <f>IFERROR(_xll.RssMarket($A2865,"市場部名称"),"")</f>
        <v/>
      </c>
      <c r="D2865" s="55"/>
      <c r="E2865" s="55" t="str">
        <f>IFERROR(_xll.RssMarket($A2865,"前日比"),"")</f>
        <v/>
      </c>
      <c r="F2865" s="75" t="str">
        <f>IFERROR(_xll.RssMarket($A2865,"時価総額"),"")</f>
        <v/>
      </c>
      <c r="G2865" s="75" t="e">
        <f>T20D35746[[#This Row],[時価総額]]/T20D35746[[#This Row],[現在値]]</f>
        <v>#VALUE!</v>
      </c>
      <c r="H2865" s="20"/>
      <c r="I2865" s="38"/>
      <c r="J2865" s="20"/>
      <c r="K2865" s="33"/>
      <c r="N2865" s="89"/>
      <c r="O2865" s="125" t="e">
        <f>ROUND(
 ((IF(OR(R2865="",R2865&lt;=0),20,R2865)/20)
  *(L2865/15))
 /(IFERROR(IF(H2865&gt;0,H2865,15),15)/15)
 *100,0)</f>
        <v>#REF!</v>
      </c>
      <c r="P2865" s="125" t="e">
        <f>ROUND(((R2865/20)*(L2865/15)*(S2865/15)*(1+W2865/200))/(H2865/15)*100,0)</f>
        <v>#REF!</v>
      </c>
      <c r="Q2865" s="147" t="e">
        <f>T20D35746[[#This Row],[スコア⑤]]/T20D35746[[#This Row],[スコア③]]</f>
        <v>#REF!</v>
      </c>
      <c r="R2865" s="76" t="e">
        <f>#REF!+#REF!</f>
        <v>#REF!</v>
      </c>
      <c r="W2865" s="109" t="e">
        <f>(T20D35746[[#This Row],[現金及び預金（億）]]-T20D35746[[#This Row],[負債（億）]])/T20D35746[[#This Row],[総資産]]*100</f>
        <v>#DIV/0!</v>
      </c>
    </row>
    <row r="2866" spans="3:23" x14ac:dyDescent="0.25">
      <c r="C2866" s="71" t="str">
        <f>IFERROR(_xll.RssMarket($A2866,"市場部名称"),"")</f>
        <v/>
      </c>
      <c r="D2866" s="55"/>
      <c r="E2866" s="55" t="str">
        <f>IFERROR(_xll.RssMarket($A2866,"前日比"),"")</f>
        <v/>
      </c>
      <c r="F2866" s="75" t="str">
        <f>IFERROR(_xll.RssMarket($A2866,"時価総額"),"")</f>
        <v/>
      </c>
      <c r="G2866" s="75" t="e">
        <f>T20D35746[[#This Row],[時価総額]]/T20D35746[[#This Row],[現在値]]</f>
        <v>#VALUE!</v>
      </c>
      <c r="H2866" s="20"/>
      <c r="I2866" s="38"/>
      <c r="J2866" s="20"/>
      <c r="K2866" s="33"/>
      <c r="N2866" s="89"/>
      <c r="O2866" s="125" t="e">
        <f>ROUND(
 ((IF(OR(R2866="",R2866&lt;=0),20,R2866)/20)
  *(L2866/15))
 /(IFERROR(IF(H2866&gt;0,H2866,15),15)/15)
 *100,0)</f>
        <v>#REF!</v>
      </c>
      <c r="P2866" s="125" t="e">
        <f>ROUND(((R2866/20)*(L2866/15)*(S2866/15)*(1+W2866/200))/(H2866/15)*100,0)</f>
        <v>#REF!</v>
      </c>
      <c r="Q2866" s="147" t="e">
        <f>T20D35746[[#This Row],[スコア⑤]]/T20D35746[[#This Row],[スコア③]]</f>
        <v>#REF!</v>
      </c>
      <c r="R2866" s="76" t="e">
        <f>#REF!+#REF!</f>
        <v>#REF!</v>
      </c>
      <c r="W2866" s="109" t="e">
        <f>(T20D35746[[#This Row],[現金及び預金（億）]]-T20D35746[[#This Row],[負債（億）]])/T20D35746[[#This Row],[総資産]]*100</f>
        <v>#DIV/0!</v>
      </c>
    </row>
    <row r="2867" spans="3:23" x14ac:dyDescent="0.25">
      <c r="C2867" s="71" t="str">
        <f>IFERROR(_xll.RssMarket($A2867,"市場部名称"),"")</f>
        <v/>
      </c>
      <c r="D2867" s="55"/>
      <c r="E2867" s="55" t="str">
        <f>IFERROR(_xll.RssMarket($A2867,"前日比"),"")</f>
        <v/>
      </c>
      <c r="F2867" s="75" t="str">
        <f>IFERROR(_xll.RssMarket($A2867,"時価総額"),"")</f>
        <v/>
      </c>
      <c r="G2867" s="75" t="e">
        <f>T20D35746[[#This Row],[時価総額]]/T20D35746[[#This Row],[現在値]]</f>
        <v>#VALUE!</v>
      </c>
      <c r="H2867" s="20"/>
      <c r="I2867" s="38"/>
      <c r="J2867" s="20"/>
      <c r="K2867" s="33"/>
      <c r="N2867" s="89"/>
      <c r="O2867" s="125" t="e">
        <f>ROUND(
 ((IF(OR(R2867="",R2867&lt;=0),20,R2867)/20)
  *(L2867/15))
 /(IFERROR(IF(H2867&gt;0,H2867,15),15)/15)
 *100,0)</f>
        <v>#REF!</v>
      </c>
      <c r="P2867" s="125" t="e">
        <f>ROUND(((R2867/20)*(L2867/15)*(S2867/15)*(1+W2867/200))/(H2867/15)*100,0)</f>
        <v>#REF!</v>
      </c>
      <c r="Q2867" s="147" t="e">
        <f>T20D35746[[#This Row],[スコア⑤]]/T20D35746[[#This Row],[スコア③]]</f>
        <v>#REF!</v>
      </c>
      <c r="R2867" s="76" t="e">
        <f>#REF!+#REF!</f>
        <v>#REF!</v>
      </c>
      <c r="W2867" s="109" t="e">
        <f>(T20D35746[[#This Row],[現金及び預金（億）]]-T20D35746[[#This Row],[負債（億）]])/T20D35746[[#This Row],[総資産]]*100</f>
        <v>#DIV/0!</v>
      </c>
    </row>
    <row r="2868" spans="3:23" x14ac:dyDescent="0.25">
      <c r="C2868" s="71" t="str">
        <f>IFERROR(_xll.RssMarket($A2868,"市場部名称"),"")</f>
        <v/>
      </c>
      <c r="D2868" s="55"/>
      <c r="E2868" s="55" t="str">
        <f>IFERROR(_xll.RssMarket($A2868,"前日比"),"")</f>
        <v/>
      </c>
      <c r="F2868" s="75" t="str">
        <f>IFERROR(_xll.RssMarket($A2868,"時価総額"),"")</f>
        <v/>
      </c>
      <c r="G2868" s="75" t="e">
        <f>T20D35746[[#This Row],[時価総額]]/T20D35746[[#This Row],[現在値]]</f>
        <v>#VALUE!</v>
      </c>
      <c r="H2868" s="20"/>
      <c r="I2868" s="38"/>
      <c r="J2868" s="20"/>
      <c r="K2868" s="33"/>
      <c r="N2868" s="89"/>
      <c r="O2868" s="125" t="e">
        <f>ROUND(
 ((IF(OR(R2868="",R2868&lt;=0),20,R2868)/20)
  *(L2868/15))
 /(IFERROR(IF(H2868&gt;0,H2868,15),15)/15)
 *100,0)</f>
        <v>#REF!</v>
      </c>
      <c r="P2868" s="125" t="e">
        <f>ROUND(((R2868/20)*(L2868/15)*(S2868/15)*(1+W2868/200))/(H2868/15)*100,0)</f>
        <v>#REF!</v>
      </c>
      <c r="Q2868" s="147" t="e">
        <f>T20D35746[[#This Row],[スコア⑤]]/T20D35746[[#This Row],[スコア③]]</f>
        <v>#REF!</v>
      </c>
      <c r="R2868" s="76" t="e">
        <f>#REF!+#REF!</f>
        <v>#REF!</v>
      </c>
      <c r="W2868" s="109" t="e">
        <f>(T20D35746[[#This Row],[現金及び預金（億）]]-T20D35746[[#This Row],[負債（億）]])/T20D35746[[#This Row],[総資産]]*100</f>
        <v>#DIV/0!</v>
      </c>
    </row>
    <row r="2869" spans="3:23" x14ac:dyDescent="0.25">
      <c r="C2869" s="71" t="str">
        <f>IFERROR(_xll.RssMarket($A2869,"市場部名称"),"")</f>
        <v/>
      </c>
      <c r="D2869" s="55"/>
      <c r="E2869" s="55" t="str">
        <f>IFERROR(_xll.RssMarket($A2869,"前日比"),"")</f>
        <v/>
      </c>
      <c r="F2869" s="75" t="str">
        <f>IFERROR(_xll.RssMarket($A2869,"時価総額"),"")</f>
        <v/>
      </c>
      <c r="G2869" s="75" t="e">
        <f>T20D35746[[#This Row],[時価総額]]/T20D35746[[#This Row],[現在値]]</f>
        <v>#VALUE!</v>
      </c>
      <c r="H2869" s="20"/>
      <c r="I2869" s="38"/>
      <c r="J2869" s="20"/>
      <c r="K2869" s="33"/>
      <c r="N2869" s="89"/>
      <c r="O2869" s="125" t="e">
        <f>ROUND(
 ((IF(OR(R2869="",R2869&lt;=0),20,R2869)/20)
  *(L2869/15))
 /(IFERROR(IF(H2869&gt;0,H2869,15),15)/15)
 *100,0)</f>
        <v>#REF!</v>
      </c>
      <c r="P2869" s="125" t="e">
        <f>ROUND(((R2869/20)*(L2869/15)*(S2869/15)*(1+W2869/200))/(H2869/15)*100,0)</f>
        <v>#REF!</v>
      </c>
      <c r="Q2869" s="147" t="e">
        <f>T20D35746[[#This Row],[スコア⑤]]/T20D35746[[#This Row],[スコア③]]</f>
        <v>#REF!</v>
      </c>
      <c r="R2869" s="76" t="e">
        <f>#REF!+#REF!</f>
        <v>#REF!</v>
      </c>
      <c r="W2869" s="109" t="e">
        <f>(T20D35746[[#This Row],[現金及び預金（億）]]-T20D35746[[#This Row],[負債（億）]])/T20D35746[[#This Row],[総資産]]*100</f>
        <v>#DIV/0!</v>
      </c>
    </row>
    <row r="2870" spans="3:23" x14ac:dyDescent="0.25">
      <c r="C2870" s="71" t="str">
        <f>IFERROR(_xll.RssMarket($A2870,"市場部名称"),"")</f>
        <v/>
      </c>
      <c r="D2870" s="55"/>
      <c r="E2870" s="55" t="str">
        <f>IFERROR(_xll.RssMarket($A2870,"前日比"),"")</f>
        <v/>
      </c>
      <c r="F2870" s="75" t="str">
        <f>IFERROR(_xll.RssMarket($A2870,"時価総額"),"")</f>
        <v/>
      </c>
      <c r="G2870" s="75" t="e">
        <f>T20D35746[[#This Row],[時価総額]]/T20D35746[[#This Row],[現在値]]</f>
        <v>#VALUE!</v>
      </c>
      <c r="H2870" s="20"/>
      <c r="I2870" s="38"/>
      <c r="J2870" s="20"/>
      <c r="K2870" s="33"/>
      <c r="N2870" s="89"/>
      <c r="O2870" s="125" t="e">
        <f>ROUND(
 ((IF(OR(R2870="",R2870&lt;=0),20,R2870)/20)
  *(L2870/15))
 /(IFERROR(IF(H2870&gt;0,H2870,15),15)/15)
 *100,0)</f>
        <v>#REF!</v>
      </c>
      <c r="P2870" s="125" t="e">
        <f>ROUND(((R2870/20)*(L2870/15)*(S2870/15)*(1+W2870/200))/(H2870/15)*100,0)</f>
        <v>#REF!</v>
      </c>
      <c r="Q2870" s="147" t="e">
        <f>T20D35746[[#This Row],[スコア⑤]]/T20D35746[[#This Row],[スコア③]]</f>
        <v>#REF!</v>
      </c>
      <c r="R2870" s="76" t="e">
        <f>#REF!+#REF!</f>
        <v>#REF!</v>
      </c>
      <c r="W2870" s="109" t="e">
        <f>(T20D35746[[#This Row],[現金及び預金（億）]]-T20D35746[[#This Row],[負債（億）]])/T20D35746[[#This Row],[総資産]]*100</f>
        <v>#DIV/0!</v>
      </c>
    </row>
    <row r="2871" spans="3:23" x14ac:dyDescent="0.25">
      <c r="C2871" s="71" t="str">
        <f>IFERROR(_xll.RssMarket($A2871,"市場部名称"),"")</f>
        <v/>
      </c>
      <c r="D2871" s="55"/>
      <c r="E2871" s="55" t="str">
        <f>IFERROR(_xll.RssMarket($A2871,"前日比"),"")</f>
        <v/>
      </c>
      <c r="F2871" s="75" t="str">
        <f>IFERROR(_xll.RssMarket($A2871,"時価総額"),"")</f>
        <v/>
      </c>
      <c r="G2871" s="75" t="e">
        <f>T20D35746[[#This Row],[時価総額]]/T20D35746[[#This Row],[現在値]]</f>
        <v>#VALUE!</v>
      </c>
      <c r="H2871" s="20"/>
      <c r="I2871" s="38"/>
      <c r="J2871" s="20"/>
      <c r="K2871" s="33"/>
      <c r="N2871" s="89"/>
      <c r="O2871" s="125" t="e">
        <f>ROUND(
 ((IF(OR(R2871="",R2871&lt;=0),20,R2871)/20)
  *(L2871/15))
 /(IFERROR(IF(H2871&gt;0,H2871,15),15)/15)
 *100,0)</f>
        <v>#REF!</v>
      </c>
      <c r="P2871" s="125" t="e">
        <f>ROUND(((R2871/20)*(L2871/15)*(S2871/15)*(1+W2871/200))/(H2871/15)*100,0)</f>
        <v>#REF!</v>
      </c>
      <c r="Q2871" s="147" t="e">
        <f>T20D35746[[#This Row],[スコア⑤]]/T20D35746[[#This Row],[スコア③]]</f>
        <v>#REF!</v>
      </c>
      <c r="R2871" s="76" t="e">
        <f>#REF!+#REF!</f>
        <v>#REF!</v>
      </c>
      <c r="W2871" s="109" t="e">
        <f>(T20D35746[[#This Row],[現金及び預金（億）]]-T20D35746[[#This Row],[負債（億）]])/T20D35746[[#This Row],[総資産]]*100</f>
        <v>#DIV/0!</v>
      </c>
    </row>
    <row r="2872" spans="3:23" x14ac:dyDescent="0.25">
      <c r="C2872" s="71" t="str">
        <f>IFERROR(_xll.RssMarket($A2872,"市場部名称"),"")</f>
        <v/>
      </c>
      <c r="D2872" s="55"/>
      <c r="E2872" s="55" t="str">
        <f>IFERROR(_xll.RssMarket($A2872,"前日比"),"")</f>
        <v/>
      </c>
      <c r="F2872" s="75" t="str">
        <f>IFERROR(_xll.RssMarket($A2872,"時価総額"),"")</f>
        <v/>
      </c>
      <c r="G2872" s="75" t="e">
        <f>T20D35746[[#This Row],[時価総額]]/T20D35746[[#This Row],[現在値]]</f>
        <v>#VALUE!</v>
      </c>
      <c r="H2872" s="20"/>
      <c r="I2872" s="38"/>
      <c r="J2872" s="20"/>
      <c r="K2872" s="33"/>
      <c r="N2872" s="89"/>
      <c r="O2872" s="125" t="e">
        <f>ROUND(
 ((IF(OR(R2872="",R2872&lt;=0),20,R2872)/20)
  *(L2872/15))
 /(IFERROR(IF(H2872&gt;0,H2872,15),15)/15)
 *100,0)</f>
        <v>#REF!</v>
      </c>
      <c r="P2872" s="125" t="e">
        <f>ROUND(((R2872/20)*(L2872/15)*(S2872/15)*(1+W2872/200))/(H2872/15)*100,0)</f>
        <v>#REF!</v>
      </c>
      <c r="Q2872" s="147" t="e">
        <f>T20D35746[[#This Row],[スコア⑤]]/T20D35746[[#This Row],[スコア③]]</f>
        <v>#REF!</v>
      </c>
      <c r="R2872" s="76" t="e">
        <f>#REF!+#REF!</f>
        <v>#REF!</v>
      </c>
      <c r="W2872" s="109" t="e">
        <f>(T20D35746[[#This Row],[現金及び預金（億）]]-T20D35746[[#This Row],[負債（億）]])/T20D35746[[#This Row],[総資産]]*100</f>
        <v>#DIV/0!</v>
      </c>
    </row>
    <row r="2873" spans="3:23" x14ac:dyDescent="0.25">
      <c r="C2873" s="71" t="str">
        <f>IFERROR(_xll.RssMarket($A2873,"市場部名称"),"")</f>
        <v/>
      </c>
      <c r="D2873" s="55"/>
      <c r="E2873" s="55" t="str">
        <f>IFERROR(_xll.RssMarket($A2873,"前日比"),"")</f>
        <v/>
      </c>
      <c r="F2873" s="75" t="str">
        <f>IFERROR(_xll.RssMarket($A2873,"時価総額"),"")</f>
        <v/>
      </c>
      <c r="G2873" s="75" t="e">
        <f>T20D35746[[#This Row],[時価総額]]/T20D35746[[#This Row],[現在値]]</f>
        <v>#VALUE!</v>
      </c>
      <c r="H2873" s="20"/>
      <c r="I2873" s="38"/>
      <c r="J2873" s="20"/>
      <c r="K2873" s="33"/>
      <c r="N2873" s="89"/>
      <c r="O2873" s="125" t="e">
        <f>ROUND(
 ((IF(OR(R2873="",R2873&lt;=0),20,R2873)/20)
  *(L2873/15))
 /(IFERROR(IF(H2873&gt;0,H2873,15),15)/15)
 *100,0)</f>
        <v>#REF!</v>
      </c>
      <c r="P2873" s="125" t="e">
        <f>ROUND(((R2873/20)*(L2873/15)*(S2873/15)*(1+W2873/200))/(H2873/15)*100,0)</f>
        <v>#REF!</v>
      </c>
      <c r="Q2873" s="147" t="e">
        <f>T20D35746[[#This Row],[スコア⑤]]/T20D35746[[#This Row],[スコア③]]</f>
        <v>#REF!</v>
      </c>
      <c r="R2873" s="76" t="e">
        <f>#REF!+#REF!</f>
        <v>#REF!</v>
      </c>
      <c r="W2873" s="109" t="e">
        <f>(T20D35746[[#This Row],[現金及び預金（億）]]-T20D35746[[#This Row],[負債（億）]])/T20D35746[[#This Row],[総資産]]*100</f>
        <v>#DIV/0!</v>
      </c>
    </row>
    <row r="2874" spans="3:23" x14ac:dyDescent="0.25">
      <c r="C2874" s="71" t="str">
        <f>IFERROR(_xll.RssMarket($A2874,"市場部名称"),"")</f>
        <v/>
      </c>
      <c r="D2874" s="55"/>
      <c r="E2874" s="55" t="str">
        <f>IFERROR(_xll.RssMarket($A2874,"前日比"),"")</f>
        <v/>
      </c>
      <c r="F2874" s="75" t="str">
        <f>IFERROR(_xll.RssMarket($A2874,"時価総額"),"")</f>
        <v/>
      </c>
      <c r="G2874" s="75" t="e">
        <f>T20D35746[[#This Row],[時価総額]]/T20D35746[[#This Row],[現在値]]</f>
        <v>#VALUE!</v>
      </c>
      <c r="H2874" s="20"/>
      <c r="I2874" s="38"/>
      <c r="J2874" s="20"/>
      <c r="K2874" s="33"/>
      <c r="N2874" s="89"/>
      <c r="O2874" s="125" t="e">
        <f>ROUND(
 ((IF(OR(R2874="",R2874&lt;=0),20,R2874)/20)
  *(L2874/15))
 /(IFERROR(IF(H2874&gt;0,H2874,15),15)/15)
 *100,0)</f>
        <v>#REF!</v>
      </c>
      <c r="P2874" s="125" t="e">
        <f>ROUND(((R2874/20)*(L2874/15)*(S2874/15)*(1+W2874/200))/(H2874/15)*100,0)</f>
        <v>#REF!</v>
      </c>
      <c r="Q2874" s="147" t="e">
        <f>T20D35746[[#This Row],[スコア⑤]]/T20D35746[[#This Row],[スコア③]]</f>
        <v>#REF!</v>
      </c>
      <c r="R2874" s="76" t="e">
        <f>#REF!+#REF!</f>
        <v>#REF!</v>
      </c>
      <c r="W2874" s="109" t="e">
        <f>(T20D35746[[#This Row],[現金及び預金（億）]]-T20D35746[[#This Row],[負債（億）]])/T20D35746[[#This Row],[総資産]]*100</f>
        <v>#DIV/0!</v>
      </c>
    </row>
    <row r="2875" spans="3:23" x14ac:dyDescent="0.25">
      <c r="C2875" s="71" t="str">
        <f>IFERROR(_xll.RssMarket($A2875,"市場部名称"),"")</f>
        <v/>
      </c>
      <c r="D2875" s="55"/>
      <c r="E2875" s="55" t="str">
        <f>IFERROR(_xll.RssMarket($A2875,"前日比"),"")</f>
        <v/>
      </c>
      <c r="F2875" s="75" t="str">
        <f>IFERROR(_xll.RssMarket($A2875,"時価総額"),"")</f>
        <v/>
      </c>
      <c r="G2875" s="75" t="e">
        <f>T20D35746[[#This Row],[時価総額]]/T20D35746[[#This Row],[現在値]]</f>
        <v>#VALUE!</v>
      </c>
      <c r="H2875" s="20"/>
      <c r="I2875" s="38"/>
      <c r="J2875" s="20"/>
      <c r="K2875" s="33"/>
      <c r="N2875" s="89"/>
      <c r="O2875" s="125" t="e">
        <f>ROUND(
 ((IF(OR(R2875="",R2875&lt;=0),20,R2875)/20)
  *(L2875/15))
 /(IFERROR(IF(H2875&gt;0,H2875,15),15)/15)
 *100,0)</f>
        <v>#REF!</v>
      </c>
      <c r="P2875" s="125" t="e">
        <f>ROUND(((R2875/20)*(L2875/15)*(S2875/15)*(1+W2875/200))/(H2875/15)*100,0)</f>
        <v>#REF!</v>
      </c>
      <c r="Q2875" s="147" t="e">
        <f>T20D35746[[#This Row],[スコア⑤]]/T20D35746[[#This Row],[スコア③]]</f>
        <v>#REF!</v>
      </c>
      <c r="R2875" s="76" t="e">
        <f>#REF!+#REF!</f>
        <v>#REF!</v>
      </c>
      <c r="W2875" s="109" t="e">
        <f>(T20D35746[[#This Row],[現金及び預金（億）]]-T20D35746[[#This Row],[負債（億）]])/T20D35746[[#This Row],[総資産]]*100</f>
        <v>#DIV/0!</v>
      </c>
    </row>
    <row r="2876" spans="3:23" x14ac:dyDescent="0.25">
      <c r="C2876" s="71" t="str">
        <f>IFERROR(_xll.RssMarket($A2876,"市場部名称"),"")</f>
        <v/>
      </c>
      <c r="D2876" s="55"/>
      <c r="E2876" s="55" t="str">
        <f>IFERROR(_xll.RssMarket($A2876,"前日比"),"")</f>
        <v/>
      </c>
      <c r="F2876" s="75" t="str">
        <f>IFERROR(_xll.RssMarket($A2876,"時価総額"),"")</f>
        <v/>
      </c>
      <c r="G2876" s="75" t="e">
        <f>T20D35746[[#This Row],[時価総額]]/T20D35746[[#This Row],[現在値]]</f>
        <v>#VALUE!</v>
      </c>
      <c r="H2876" s="20"/>
      <c r="I2876" s="38"/>
      <c r="J2876" s="20"/>
      <c r="K2876" s="33"/>
      <c r="N2876" s="89"/>
      <c r="O2876" s="125" t="e">
        <f>ROUND(
 ((IF(OR(R2876="",R2876&lt;=0),20,R2876)/20)
  *(L2876/15))
 /(IFERROR(IF(H2876&gt;0,H2876,15),15)/15)
 *100,0)</f>
        <v>#REF!</v>
      </c>
      <c r="P2876" s="125" t="e">
        <f>ROUND(((R2876/20)*(L2876/15)*(S2876/15)*(1+W2876/200))/(H2876/15)*100,0)</f>
        <v>#REF!</v>
      </c>
      <c r="Q2876" s="147" t="e">
        <f>T20D35746[[#This Row],[スコア⑤]]/T20D35746[[#This Row],[スコア③]]</f>
        <v>#REF!</v>
      </c>
      <c r="R2876" s="76" t="e">
        <f>#REF!+#REF!</f>
        <v>#REF!</v>
      </c>
      <c r="W2876" s="109" t="e">
        <f>(T20D35746[[#This Row],[現金及び預金（億）]]-T20D35746[[#This Row],[負債（億）]])/T20D35746[[#This Row],[総資産]]*100</f>
        <v>#DIV/0!</v>
      </c>
    </row>
    <row r="2877" spans="3:23" x14ac:dyDescent="0.25">
      <c r="C2877" s="71" t="str">
        <f>IFERROR(_xll.RssMarket($A2877,"市場部名称"),"")</f>
        <v/>
      </c>
      <c r="D2877" s="55"/>
      <c r="E2877" s="55" t="str">
        <f>IFERROR(_xll.RssMarket($A2877,"前日比"),"")</f>
        <v/>
      </c>
      <c r="F2877" s="75" t="str">
        <f>IFERROR(_xll.RssMarket($A2877,"時価総額"),"")</f>
        <v/>
      </c>
      <c r="G2877" s="75" t="e">
        <f>T20D35746[[#This Row],[時価総額]]/T20D35746[[#This Row],[現在値]]</f>
        <v>#VALUE!</v>
      </c>
      <c r="H2877" s="20"/>
      <c r="I2877" s="38"/>
      <c r="J2877" s="20"/>
      <c r="K2877" s="33"/>
      <c r="N2877" s="89"/>
      <c r="O2877" s="125" t="e">
        <f>ROUND(
 ((IF(OR(R2877="",R2877&lt;=0),20,R2877)/20)
  *(L2877/15))
 /(IFERROR(IF(H2877&gt;0,H2877,15),15)/15)
 *100,0)</f>
        <v>#REF!</v>
      </c>
      <c r="P2877" s="125" t="e">
        <f>ROUND(((R2877/20)*(L2877/15)*(S2877/15)*(1+W2877/200))/(H2877/15)*100,0)</f>
        <v>#REF!</v>
      </c>
      <c r="Q2877" s="147" t="e">
        <f>T20D35746[[#This Row],[スコア⑤]]/T20D35746[[#This Row],[スコア③]]</f>
        <v>#REF!</v>
      </c>
      <c r="R2877" s="76" t="e">
        <f>#REF!+#REF!</f>
        <v>#REF!</v>
      </c>
      <c r="W2877" s="109" t="e">
        <f>(T20D35746[[#This Row],[現金及び預金（億）]]-T20D35746[[#This Row],[負債（億）]])/T20D35746[[#This Row],[総資産]]*100</f>
        <v>#DIV/0!</v>
      </c>
    </row>
    <row r="2878" spans="3:23" x14ac:dyDescent="0.25">
      <c r="C2878" s="71" t="str">
        <f>IFERROR(_xll.RssMarket($A2878,"市場部名称"),"")</f>
        <v/>
      </c>
      <c r="D2878" s="55"/>
      <c r="E2878" s="55" t="str">
        <f>IFERROR(_xll.RssMarket($A2878,"前日比"),"")</f>
        <v/>
      </c>
      <c r="F2878" s="75" t="str">
        <f>IFERROR(_xll.RssMarket($A2878,"時価総額"),"")</f>
        <v/>
      </c>
      <c r="G2878" s="75" t="e">
        <f>T20D35746[[#This Row],[時価総額]]/T20D35746[[#This Row],[現在値]]</f>
        <v>#VALUE!</v>
      </c>
      <c r="H2878" s="20"/>
      <c r="I2878" s="38"/>
      <c r="J2878" s="20"/>
      <c r="K2878" s="33"/>
      <c r="N2878" s="89"/>
      <c r="O2878" s="125" t="e">
        <f>ROUND(
 ((IF(OR(R2878="",R2878&lt;=0),20,R2878)/20)
  *(L2878/15))
 /(IFERROR(IF(H2878&gt;0,H2878,15),15)/15)
 *100,0)</f>
        <v>#REF!</v>
      </c>
      <c r="P2878" s="125" t="e">
        <f>ROUND(((R2878/20)*(L2878/15)*(S2878/15)*(1+W2878/200))/(H2878/15)*100,0)</f>
        <v>#REF!</v>
      </c>
      <c r="Q2878" s="147" t="e">
        <f>T20D35746[[#This Row],[スコア⑤]]/T20D35746[[#This Row],[スコア③]]</f>
        <v>#REF!</v>
      </c>
      <c r="R2878" s="76" t="e">
        <f>#REF!+#REF!</f>
        <v>#REF!</v>
      </c>
      <c r="W2878" s="109" t="e">
        <f>(T20D35746[[#This Row],[現金及び預金（億）]]-T20D35746[[#This Row],[負債（億）]])/T20D35746[[#This Row],[総資産]]*100</f>
        <v>#DIV/0!</v>
      </c>
    </row>
    <row r="2879" spans="3:23" x14ac:dyDescent="0.25">
      <c r="C2879" s="71" t="str">
        <f>IFERROR(_xll.RssMarket($A2879,"市場部名称"),"")</f>
        <v/>
      </c>
      <c r="D2879" s="55"/>
      <c r="E2879" s="55" t="str">
        <f>IFERROR(_xll.RssMarket($A2879,"前日比"),"")</f>
        <v/>
      </c>
      <c r="F2879" s="75" t="str">
        <f>IFERROR(_xll.RssMarket($A2879,"時価総額"),"")</f>
        <v/>
      </c>
      <c r="G2879" s="75" t="e">
        <f>T20D35746[[#This Row],[時価総額]]/T20D35746[[#This Row],[現在値]]</f>
        <v>#VALUE!</v>
      </c>
      <c r="H2879" s="20"/>
      <c r="I2879" s="38"/>
      <c r="J2879" s="20"/>
      <c r="K2879" s="33"/>
      <c r="N2879" s="89"/>
      <c r="O2879" s="125" t="e">
        <f>ROUND(
 ((IF(OR(R2879="",R2879&lt;=0),20,R2879)/20)
  *(L2879/15))
 /(IFERROR(IF(H2879&gt;0,H2879,15),15)/15)
 *100,0)</f>
        <v>#REF!</v>
      </c>
      <c r="P2879" s="125" t="e">
        <f>ROUND(((R2879/20)*(L2879/15)*(S2879/15)*(1+W2879/200))/(H2879/15)*100,0)</f>
        <v>#REF!</v>
      </c>
      <c r="Q2879" s="147" t="e">
        <f>T20D35746[[#This Row],[スコア⑤]]/T20D35746[[#This Row],[スコア③]]</f>
        <v>#REF!</v>
      </c>
      <c r="R2879" s="76" t="e">
        <f>#REF!+#REF!</f>
        <v>#REF!</v>
      </c>
      <c r="W2879" s="109" t="e">
        <f>(T20D35746[[#This Row],[現金及び預金（億）]]-T20D35746[[#This Row],[負債（億）]])/T20D35746[[#This Row],[総資産]]*100</f>
        <v>#DIV/0!</v>
      </c>
    </row>
    <row r="2880" spans="3:23" x14ac:dyDescent="0.25">
      <c r="C2880" s="71" t="str">
        <f>IFERROR(_xll.RssMarket($A2880,"市場部名称"),"")</f>
        <v/>
      </c>
      <c r="D2880" s="55"/>
      <c r="E2880" s="55" t="str">
        <f>IFERROR(_xll.RssMarket($A2880,"前日比"),"")</f>
        <v/>
      </c>
      <c r="F2880" s="75" t="str">
        <f>IFERROR(_xll.RssMarket($A2880,"時価総額"),"")</f>
        <v/>
      </c>
      <c r="G2880" s="75" t="e">
        <f>T20D35746[[#This Row],[時価総額]]/T20D35746[[#This Row],[現在値]]</f>
        <v>#VALUE!</v>
      </c>
      <c r="H2880" s="20"/>
      <c r="I2880" s="38"/>
      <c r="J2880" s="20"/>
      <c r="K2880" s="33"/>
      <c r="N2880" s="89"/>
      <c r="O2880" s="125" t="e">
        <f>ROUND(
 ((IF(OR(R2880="",R2880&lt;=0),20,R2880)/20)
  *(L2880/15))
 /(IFERROR(IF(H2880&gt;0,H2880,15),15)/15)
 *100,0)</f>
        <v>#REF!</v>
      </c>
      <c r="P2880" s="125" t="e">
        <f>ROUND(((R2880/20)*(L2880/15)*(S2880/15)*(1+W2880/200))/(H2880/15)*100,0)</f>
        <v>#REF!</v>
      </c>
      <c r="Q2880" s="147" t="e">
        <f>T20D35746[[#This Row],[スコア⑤]]/T20D35746[[#This Row],[スコア③]]</f>
        <v>#REF!</v>
      </c>
      <c r="R2880" s="76" t="e">
        <f>#REF!+#REF!</f>
        <v>#REF!</v>
      </c>
      <c r="W2880" s="109" t="e">
        <f>(T20D35746[[#This Row],[現金及び預金（億）]]-T20D35746[[#This Row],[負債（億）]])/T20D35746[[#This Row],[総資産]]*100</f>
        <v>#DIV/0!</v>
      </c>
    </row>
    <row r="2881" spans="3:23" x14ac:dyDescent="0.25">
      <c r="C2881" s="71" t="str">
        <f>IFERROR(_xll.RssMarket($A2881,"市場部名称"),"")</f>
        <v/>
      </c>
      <c r="D2881" s="55"/>
      <c r="E2881" s="55" t="str">
        <f>IFERROR(_xll.RssMarket($A2881,"前日比"),"")</f>
        <v/>
      </c>
      <c r="F2881" s="75" t="str">
        <f>IFERROR(_xll.RssMarket($A2881,"時価総額"),"")</f>
        <v/>
      </c>
      <c r="G2881" s="75" t="e">
        <f>T20D35746[[#This Row],[時価総額]]/T20D35746[[#This Row],[現在値]]</f>
        <v>#VALUE!</v>
      </c>
      <c r="H2881" s="20"/>
      <c r="I2881" s="38"/>
      <c r="J2881" s="20"/>
      <c r="K2881" s="33"/>
      <c r="N2881" s="89"/>
      <c r="O2881" s="125" t="e">
        <f>ROUND(
 ((IF(OR(R2881="",R2881&lt;=0),20,R2881)/20)
  *(L2881/15))
 /(IFERROR(IF(H2881&gt;0,H2881,15),15)/15)
 *100,0)</f>
        <v>#REF!</v>
      </c>
      <c r="P2881" s="125" t="e">
        <f>ROUND(((R2881/20)*(L2881/15)*(S2881/15)*(1+W2881/200))/(H2881/15)*100,0)</f>
        <v>#REF!</v>
      </c>
      <c r="Q2881" s="147" t="e">
        <f>T20D35746[[#This Row],[スコア⑤]]/T20D35746[[#This Row],[スコア③]]</f>
        <v>#REF!</v>
      </c>
      <c r="R2881" s="76" t="e">
        <f>#REF!+#REF!</f>
        <v>#REF!</v>
      </c>
      <c r="W2881" s="109" t="e">
        <f>(T20D35746[[#This Row],[現金及び預金（億）]]-T20D35746[[#This Row],[負債（億）]])/T20D35746[[#This Row],[総資産]]*100</f>
        <v>#DIV/0!</v>
      </c>
    </row>
    <row r="2882" spans="3:23" x14ac:dyDescent="0.25">
      <c r="C2882" s="71" t="str">
        <f>IFERROR(_xll.RssMarket($A2882,"市場部名称"),"")</f>
        <v/>
      </c>
      <c r="D2882" s="55"/>
      <c r="E2882" s="55" t="str">
        <f>IFERROR(_xll.RssMarket($A2882,"前日比"),"")</f>
        <v/>
      </c>
      <c r="F2882" s="75" t="str">
        <f>IFERROR(_xll.RssMarket($A2882,"時価総額"),"")</f>
        <v/>
      </c>
      <c r="G2882" s="75" t="e">
        <f>T20D35746[[#This Row],[時価総額]]/T20D35746[[#This Row],[現在値]]</f>
        <v>#VALUE!</v>
      </c>
      <c r="H2882" s="20"/>
      <c r="I2882" s="38"/>
      <c r="J2882" s="20"/>
      <c r="K2882" s="33"/>
      <c r="N2882" s="89"/>
      <c r="O2882" s="125" t="e">
        <f>ROUND(
 ((IF(OR(R2882="",R2882&lt;=0),20,R2882)/20)
  *(L2882/15))
 /(IFERROR(IF(H2882&gt;0,H2882,15),15)/15)
 *100,0)</f>
        <v>#REF!</v>
      </c>
      <c r="P2882" s="125" t="e">
        <f>ROUND(((R2882/20)*(L2882/15)*(S2882/15)*(1+W2882/200))/(H2882/15)*100,0)</f>
        <v>#REF!</v>
      </c>
      <c r="Q2882" s="147" t="e">
        <f>T20D35746[[#This Row],[スコア⑤]]/T20D35746[[#This Row],[スコア③]]</f>
        <v>#REF!</v>
      </c>
      <c r="R2882" s="76" t="e">
        <f>#REF!+#REF!</f>
        <v>#REF!</v>
      </c>
      <c r="W2882" s="109" t="e">
        <f>(T20D35746[[#This Row],[現金及び預金（億）]]-T20D35746[[#This Row],[負債（億）]])/T20D35746[[#This Row],[総資産]]*100</f>
        <v>#DIV/0!</v>
      </c>
    </row>
    <row r="2883" spans="3:23" x14ac:dyDescent="0.25">
      <c r="C2883" s="71" t="str">
        <f>IFERROR(_xll.RssMarket($A2883,"市場部名称"),"")</f>
        <v/>
      </c>
      <c r="D2883" s="55"/>
      <c r="E2883" s="55" t="str">
        <f>IFERROR(_xll.RssMarket($A2883,"前日比"),"")</f>
        <v/>
      </c>
      <c r="F2883" s="75" t="str">
        <f>IFERROR(_xll.RssMarket($A2883,"時価総額"),"")</f>
        <v/>
      </c>
      <c r="G2883" s="75" t="e">
        <f>T20D35746[[#This Row],[時価総額]]/T20D35746[[#This Row],[現在値]]</f>
        <v>#VALUE!</v>
      </c>
      <c r="H2883" s="20"/>
      <c r="I2883" s="38"/>
      <c r="J2883" s="20"/>
      <c r="K2883" s="33"/>
      <c r="N2883" s="89"/>
      <c r="O2883" s="125" t="e">
        <f>ROUND(
 ((IF(OR(R2883="",R2883&lt;=0),20,R2883)/20)
  *(L2883/15))
 /(IFERROR(IF(H2883&gt;0,H2883,15),15)/15)
 *100,0)</f>
        <v>#REF!</v>
      </c>
      <c r="P2883" s="125" t="e">
        <f>ROUND(((R2883/20)*(L2883/15)*(S2883/15)*(1+W2883/200))/(H2883/15)*100,0)</f>
        <v>#REF!</v>
      </c>
      <c r="Q2883" s="147" t="e">
        <f>T20D35746[[#This Row],[スコア⑤]]/T20D35746[[#This Row],[スコア③]]</f>
        <v>#REF!</v>
      </c>
      <c r="R2883" s="76" t="e">
        <f>#REF!+#REF!</f>
        <v>#REF!</v>
      </c>
      <c r="W2883" s="109" t="e">
        <f>(T20D35746[[#This Row],[現金及び預金（億）]]-T20D35746[[#This Row],[負債（億）]])/T20D35746[[#This Row],[総資産]]*100</f>
        <v>#DIV/0!</v>
      </c>
    </row>
    <row r="2884" spans="3:23" x14ac:dyDescent="0.25">
      <c r="C2884" s="71" t="str">
        <f>IFERROR(_xll.RssMarket($A2884,"市場部名称"),"")</f>
        <v/>
      </c>
      <c r="D2884" s="55"/>
      <c r="E2884" s="55" t="str">
        <f>IFERROR(_xll.RssMarket($A2884,"前日比"),"")</f>
        <v/>
      </c>
      <c r="F2884" s="75" t="str">
        <f>IFERROR(_xll.RssMarket($A2884,"時価総額"),"")</f>
        <v/>
      </c>
      <c r="G2884" s="75" t="e">
        <f>T20D35746[[#This Row],[時価総額]]/T20D35746[[#This Row],[現在値]]</f>
        <v>#VALUE!</v>
      </c>
      <c r="H2884" s="20"/>
      <c r="I2884" s="38"/>
      <c r="J2884" s="20"/>
      <c r="K2884" s="33"/>
      <c r="N2884" s="89"/>
      <c r="O2884" s="125" t="e">
        <f>ROUND(
 ((IF(OR(R2884="",R2884&lt;=0),20,R2884)/20)
  *(L2884/15))
 /(IFERROR(IF(H2884&gt;0,H2884,15),15)/15)
 *100,0)</f>
        <v>#REF!</v>
      </c>
      <c r="P2884" s="125" t="e">
        <f>ROUND(((R2884/20)*(L2884/15)*(S2884/15)*(1+W2884/200))/(H2884/15)*100,0)</f>
        <v>#REF!</v>
      </c>
      <c r="Q2884" s="147" t="e">
        <f>T20D35746[[#This Row],[スコア⑤]]/T20D35746[[#This Row],[スコア③]]</f>
        <v>#REF!</v>
      </c>
      <c r="R2884" s="76" t="e">
        <f>#REF!+#REF!</f>
        <v>#REF!</v>
      </c>
      <c r="W2884" s="109" t="e">
        <f>(T20D35746[[#This Row],[現金及び預金（億）]]-T20D35746[[#This Row],[負債（億）]])/T20D35746[[#This Row],[総資産]]*100</f>
        <v>#DIV/0!</v>
      </c>
    </row>
    <row r="2885" spans="3:23" x14ac:dyDescent="0.25">
      <c r="C2885" s="71" t="str">
        <f>IFERROR(_xll.RssMarket($A2885,"市場部名称"),"")</f>
        <v/>
      </c>
      <c r="D2885" s="55"/>
      <c r="E2885" s="55" t="str">
        <f>IFERROR(_xll.RssMarket($A2885,"前日比"),"")</f>
        <v/>
      </c>
      <c r="F2885" s="75" t="str">
        <f>IFERROR(_xll.RssMarket($A2885,"時価総額"),"")</f>
        <v/>
      </c>
      <c r="G2885" s="75" t="e">
        <f>T20D35746[[#This Row],[時価総額]]/T20D35746[[#This Row],[現在値]]</f>
        <v>#VALUE!</v>
      </c>
      <c r="H2885" s="20"/>
      <c r="I2885" s="38"/>
      <c r="J2885" s="20"/>
      <c r="K2885" s="33"/>
      <c r="N2885" s="89"/>
      <c r="O2885" s="125" t="e">
        <f>ROUND(
 ((IF(OR(R2885="",R2885&lt;=0),20,R2885)/20)
  *(L2885/15))
 /(IFERROR(IF(H2885&gt;0,H2885,15),15)/15)
 *100,0)</f>
        <v>#REF!</v>
      </c>
      <c r="P2885" s="125" t="e">
        <f>ROUND(((R2885/20)*(L2885/15)*(S2885/15)*(1+W2885/200))/(H2885/15)*100,0)</f>
        <v>#REF!</v>
      </c>
      <c r="Q2885" s="147" t="e">
        <f>T20D35746[[#This Row],[スコア⑤]]/T20D35746[[#This Row],[スコア③]]</f>
        <v>#REF!</v>
      </c>
      <c r="R2885" s="76" t="e">
        <f>#REF!+#REF!</f>
        <v>#REF!</v>
      </c>
      <c r="W2885" s="109" t="e">
        <f>(T20D35746[[#This Row],[現金及び預金（億）]]-T20D35746[[#This Row],[負債（億）]])/T20D35746[[#This Row],[総資産]]*100</f>
        <v>#DIV/0!</v>
      </c>
    </row>
    <row r="2886" spans="3:23" x14ac:dyDescent="0.25">
      <c r="C2886" s="71" t="str">
        <f>IFERROR(_xll.RssMarket($A2886,"市場部名称"),"")</f>
        <v/>
      </c>
      <c r="D2886" s="55"/>
      <c r="E2886" s="55" t="str">
        <f>IFERROR(_xll.RssMarket($A2886,"前日比"),"")</f>
        <v/>
      </c>
      <c r="F2886" s="75" t="str">
        <f>IFERROR(_xll.RssMarket($A2886,"時価総額"),"")</f>
        <v/>
      </c>
      <c r="G2886" s="75" t="e">
        <f>T20D35746[[#This Row],[時価総額]]/T20D35746[[#This Row],[現在値]]</f>
        <v>#VALUE!</v>
      </c>
      <c r="H2886" s="20"/>
      <c r="I2886" s="38"/>
      <c r="J2886" s="20"/>
      <c r="K2886" s="33"/>
      <c r="N2886" s="89"/>
      <c r="O2886" s="125" t="e">
        <f>ROUND(
 ((IF(OR(R2886="",R2886&lt;=0),20,R2886)/20)
  *(L2886/15))
 /(IFERROR(IF(H2886&gt;0,H2886,15),15)/15)
 *100,0)</f>
        <v>#REF!</v>
      </c>
      <c r="P2886" s="125" t="e">
        <f>ROUND(((R2886/20)*(L2886/15)*(S2886/15)*(1+W2886/200))/(H2886/15)*100,0)</f>
        <v>#REF!</v>
      </c>
      <c r="Q2886" s="147" t="e">
        <f>T20D35746[[#This Row],[スコア⑤]]/T20D35746[[#This Row],[スコア③]]</f>
        <v>#REF!</v>
      </c>
      <c r="R2886" s="76" t="e">
        <f>#REF!+#REF!</f>
        <v>#REF!</v>
      </c>
      <c r="W2886" s="109" t="e">
        <f>(T20D35746[[#This Row],[現金及び預金（億）]]-T20D35746[[#This Row],[負債（億）]])/T20D35746[[#This Row],[総資産]]*100</f>
        <v>#DIV/0!</v>
      </c>
    </row>
    <row r="2887" spans="3:23" x14ac:dyDescent="0.25">
      <c r="C2887" s="71" t="str">
        <f>IFERROR(_xll.RssMarket($A2887,"市場部名称"),"")</f>
        <v/>
      </c>
      <c r="D2887" s="55"/>
      <c r="E2887" s="55" t="str">
        <f>IFERROR(_xll.RssMarket($A2887,"前日比"),"")</f>
        <v/>
      </c>
      <c r="F2887" s="75" t="str">
        <f>IFERROR(_xll.RssMarket($A2887,"時価総額"),"")</f>
        <v/>
      </c>
      <c r="G2887" s="75" t="e">
        <f>T20D35746[[#This Row],[時価総額]]/T20D35746[[#This Row],[現在値]]</f>
        <v>#VALUE!</v>
      </c>
      <c r="H2887" s="20"/>
      <c r="I2887" s="38"/>
      <c r="J2887" s="20"/>
      <c r="K2887" s="33"/>
      <c r="N2887" s="89"/>
      <c r="O2887" s="125" t="e">
        <f>ROUND(
 ((IF(OR(R2887="",R2887&lt;=0),20,R2887)/20)
  *(L2887/15))
 /(IFERROR(IF(H2887&gt;0,H2887,15),15)/15)
 *100,0)</f>
        <v>#REF!</v>
      </c>
      <c r="P2887" s="125" t="e">
        <f>ROUND(((R2887/20)*(L2887/15)*(S2887/15)*(1+W2887/200))/(H2887/15)*100,0)</f>
        <v>#REF!</v>
      </c>
      <c r="Q2887" s="147" t="e">
        <f>T20D35746[[#This Row],[スコア⑤]]/T20D35746[[#This Row],[スコア③]]</f>
        <v>#REF!</v>
      </c>
      <c r="R2887" s="76" t="e">
        <f>#REF!+#REF!</f>
        <v>#REF!</v>
      </c>
      <c r="W2887" s="109" t="e">
        <f>(T20D35746[[#This Row],[現金及び預金（億）]]-T20D35746[[#This Row],[負債（億）]])/T20D35746[[#This Row],[総資産]]*100</f>
        <v>#DIV/0!</v>
      </c>
    </row>
    <row r="2888" spans="3:23" x14ac:dyDescent="0.25">
      <c r="C2888" s="71" t="str">
        <f>IFERROR(_xll.RssMarket($A2888,"市場部名称"),"")</f>
        <v/>
      </c>
      <c r="D2888" s="55"/>
      <c r="E2888" s="55" t="str">
        <f>IFERROR(_xll.RssMarket($A2888,"前日比"),"")</f>
        <v/>
      </c>
      <c r="F2888" s="75" t="str">
        <f>IFERROR(_xll.RssMarket($A2888,"時価総額"),"")</f>
        <v/>
      </c>
      <c r="G2888" s="75" t="e">
        <f>T20D35746[[#This Row],[時価総額]]/T20D35746[[#This Row],[現在値]]</f>
        <v>#VALUE!</v>
      </c>
      <c r="H2888" s="20"/>
      <c r="I2888" s="38"/>
      <c r="J2888" s="20"/>
      <c r="K2888" s="33"/>
      <c r="N2888" s="89"/>
      <c r="O2888" s="125" t="e">
        <f>ROUND(
 ((IF(OR(R2888="",R2888&lt;=0),20,R2888)/20)
  *(L2888/15))
 /(IFERROR(IF(H2888&gt;0,H2888,15),15)/15)
 *100,0)</f>
        <v>#REF!</v>
      </c>
      <c r="P2888" s="125" t="e">
        <f>ROUND(((R2888/20)*(L2888/15)*(S2888/15)*(1+W2888/200))/(H2888/15)*100,0)</f>
        <v>#REF!</v>
      </c>
      <c r="Q2888" s="147" t="e">
        <f>T20D35746[[#This Row],[スコア⑤]]/T20D35746[[#This Row],[スコア③]]</f>
        <v>#REF!</v>
      </c>
      <c r="R2888" s="76" t="e">
        <f>#REF!+#REF!</f>
        <v>#REF!</v>
      </c>
      <c r="W2888" s="109" t="e">
        <f>(T20D35746[[#This Row],[現金及び預金（億）]]-T20D35746[[#This Row],[負債（億）]])/T20D35746[[#This Row],[総資産]]*100</f>
        <v>#DIV/0!</v>
      </c>
    </row>
    <row r="2889" spans="3:23" x14ac:dyDescent="0.25">
      <c r="C2889" s="71" t="str">
        <f>IFERROR(_xll.RssMarket($A2889,"市場部名称"),"")</f>
        <v/>
      </c>
      <c r="D2889" s="55"/>
      <c r="E2889" s="55" t="str">
        <f>IFERROR(_xll.RssMarket($A2889,"前日比"),"")</f>
        <v/>
      </c>
      <c r="F2889" s="75" t="str">
        <f>IFERROR(_xll.RssMarket($A2889,"時価総額"),"")</f>
        <v/>
      </c>
      <c r="G2889" s="75" t="e">
        <f>T20D35746[[#This Row],[時価総額]]/T20D35746[[#This Row],[現在値]]</f>
        <v>#VALUE!</v>
      </c>
      <c r="H2889" s="20"/>
      <c r="I2889" s="38"/>
      <c r="J2889" s="20"/>
      <c r="K2889" s="33"/>
      <c r="N2889" s="89"/>
      <c r="O2889" s="125" t="e">
        <f>ROUND(
 ((IF(OR(R2889="",R2889&lt;=0),20,R2889)/20)
  *(L2889/15))
 /(IFERROR(IF(H2889&gt;0,H2889,15),15)/15)
 *100,0)</f>
        <v>#REF!</v>
      </c>
      <c r="P2889" s="125" t="e">
        <f>ROUND(((R2889/20)*(L2889/15)*(S2889/15)*(1+W2889/200))/(H2889/15)*100,0)</f>
        <v>#REF!</v>
      </c>
      <c r="Q2889" s="147" t="e">
        <f>T20D35746[[#This Row],[スコア⑤]]/T20D35746[[#This Row],[スコア③]]</f>
        <v>#REF!</v>
      </c>
      <c r="R2889" s="76" t="e">
        <f>#REF!+#REF!</f>
        <v>#REF!</v>
      </c>
      <c r="W2889" s="109" t="e">
        <f>(T20D35746[[#This Row],[現金及び預金（億）]]-T20D35746[[#This Row],[負債（億）]])/T20D35746[[#This Row],[総資産]]*100</f>
        <v>#DIV/0!</v>
      </c>
    </row>
    <row r="2890" spans="3:23" x14ac:dyDescent="0.25">
      <c r="C2890" s="71" t="str">
        <f>IFERROR(_xll.RssMarket($A2890,"市場部名称"),"")</f>
        <v/>
      </c>
      <c r="D2890" s="55"/>
      <c r="E2890" s="55" t="str">
        <f>IFERROR(_xll.RssMarket($A2890,"前日比"),"")</f>
        <v/>
      </c>
      <c r="F2890" s="75" t="str">
        <f>IFERROR(_xll.RssMarket($A2890,"時価総額"),"")</f>
        <v/>
      </c>
      <c r="G2890" s="75" t="e">
        <f>T20D35746[[#This Row],[時価総額]]/T20D35746[[#This Row],[現在値]]</f>
        <v>#VALUE!</v>
      </c>
      <c r="H2890" s="20"/>
      <c r="I2890" s="38"/>
      <c r="J2890" s="20"/>
      <c r="K2890" s="33"/>
      <c r="N2890" s="89"/>
      <c r="O2890" s="125" t="e">
        <f>ROUND(
 ((IF(OR(R2890="",R2890&lt;=0),20,R2890)/20)
  *(L2890/15))
 /(IFERROR(IF(H2890&gt;0,H2890,15),15)/15)
 *100,0)</f>
        <v>#REF!</v>
      </c>
      <c r="P2890" s="125" t="e">
        <f>ROUND(((R2890/20)*(L2890/15)*(S2890/15)*(1+W2890/200))/(H2890/15)*100,0)</f>
        <v>#REF!</v>
      </c>
      <c r="Q2890" s="147" t="e">
        <f>T20D35746[[#This Row],[スコア⑤]]/T20D35746[[#This Row],[スコア③]]</f>
        <v>#REF!</v>
      </c>
      <c r="R2890" s="76" t="e">
        <f>#REF!+#REF!</f>
        <v>#REF!</v>
      </c>
      <c r="W2890" s="109" t="e">
        <f>(T20D35746[[#This Row],[現金及び預金（億）]]-T20D35746[[#This Row],[負債（億）]])/T20D35746[[#This Row],[総資産]]*100</f>
        <v>#DIV/0!</v>
      </c>
    </row>
    <row r="2891" spans="3:23" x14ac:dyDescent="0.25">
      <c r="C2891" s="71" t="str">
        <f>IFERROR(_xll.RssMarket($A2891,"市場部名称"),"")</f>
        <v/>
      </c>
      <c r="D2891" s="55"/>
      <c r="E2891" s="55" t="str">
        <f>IFERROR(_xll.RssMarket($A2891,"前日比"),"")</f>
        <v/>
      </c>
      <c r="F2891" s="75" t="str">
        <f>IFERROR(_xll.RssMarket($A2891,"時価総額"),"")</f>
        <v/>
      </c>
      <c r="G2891" s="75" t="e">
        <f>T20D35746[[#This Row],[時価総額]]/T20D35746[[#This Row],[現在値]]</f>
        <v>#VALUE!</v>
      </c>
      <c r="H2891" s="20"/>
      <c r="I2891" s="38"/>
      <c r="J2891" s="20"/>
      <c r="K2891" s="33"/>
      <c r="N2891" s="89"/>
      <c r="O2891" s="125" t="e">
        <f>ROUND(
 ((IF(OR(R2891="",R2891&lt;=0),20,R2891)/20)
  *(L2891/15))
 /(IFERROR(IF(H2891&gt;0,H2891,15),15)/15)
 *100,0)</f>
        <v>#REF!</v>
      </c>
      <c r="P2891" s="125" t="e">
        <f>ROUND(((R2891/20)*(L2891/15)*(S2891/15)*(1+W2891/200))/(H2891/15)*100,0)</f>
        <v>#REF!</v>
      </c>
      <c r="Q2891" s="147" t="e">
        <f>T20D35746[[#This Row],[スコア⑤]]/T20D35746[[#This Row],[スコア③]]</f>
        <v>#REF!</v>
      </c>
      <c r="R2891" s="76" t="e">
        <f>#REF!+#REF!</f>
        <v>#REF!</v>
      </c>
      <c r="W2891" s="109" t="e">
        <f>(T20D35746[[#This Row],[現金及び預金（億）]]-T20D35746[[#This Row],[負債（億）]])/T20D35746[[#This Row],[総資産]]*100</f>
        <v>#DIV/0!</v>
      </c>
    </row>
    <row r="2892" spans="3:23" x14ac:dyDescent="0.25">
      <c r="C2892" s="71" t="str">
        <f>IFERROR(_xll.RssMarket($A2892,"市場部名称"),"")</f>
        <v/>
      </c>
      <c r="D2892" s="55"/>
      <c r="E2892" s="55" t="str">
        <f>IFERROR(_xll.RssMarket($A2892,"前日比"),"")</f>
        <v/>
      </c>
      <c r="F2892" s="75" t="str">
        <f>IFERROR(_xll.RssMarket($A2892,"時価総額"),"")</f>
        <v/>
      </c>
      <c r="G2892" s="75" t="e">
        <f>T20D35746[[#This Row],[時価総額]]/T20D35746[[#This Row],[現在値]]</f>
        <v>#VALUE!</v>
      </c>
      <c r="H2892" s="20"/>
      <c r="I2892" s="38"/>
      <c r="J2892" s="20"/>
      <c r="K2892" s="33"/>
      <c r="N2892" s="89"/>
      <c r="O2892" s="125" t="e">
        <f>ROUND(
 ((IF(OR(R2892="",R2892&lt;=0),20,R2892)/20)
  *(L2892/15))
 /(IFERROR(IF(H2892&gt;0,H2892,15),15)/15)
 *100,0)</f>
        <v>#REF!</v>
      </c>
      <c r="P2892" s="125" t="e">
        <f>ROUND(((R2892/20)*(L2892/15)*(S2892/15)*(1+W2892/200))/(H2892/15)*100,0)</f>
        <v>#REF!</v>
      </c>
      <c r="Q2892" s="147" t="e">
        <f>T20D35746[[#This Row],[スコア⑤]]/T20D35746[[#This Row],[スコア③]]</f>
        <v>#REF!</v>
      </c>
      <c r="R2892" s="76" t="e">
        <f>#REF!+#REF!</f>
        <v>#REF!</v>
      </c>
      <c r="W2892" s="109" t="e">
        <f>(T20D35746[[#This Row],[現金及び預金（億）]]-T20D35746[[#This Row],[負債（億）]])/T20D35746[[#This Row],[総資産]]*100</f>
        <v>#DIV/0!</v>
      </c>
    </row>
    <row r="2893" spans="3:23" x14ac:dyDescent="0.25">
      <c r="C2893" s="71" t="str">
        <f>IFERROR(_xll.RssMarket($A2893,"市場部名称"),"")</f>
        <v/>
      </c>
      <c r="D2893" s="55"/>
      <c r="E2893" s="55" t="str">
        <f>IFERROR(_xll.RssMarket($A2893,"前日比"),"")</f>
        <v/>
      </c>
      <c r="F2893" s="75" t="str">
        <f>IFERROR(_xll.RssMarket($A2893,"時価総額"),"")</f>
        <v/>
      </c>
      <c r="G2893" s="75" t="e">
        <f>T20D35746[[#This Row],[時価総額]]/T20D35746[[#This Row],[現在値]]</f>
        <v>#VALUE!</v>
      </c>
      <c r="H2893" s="20"/>
      <c r="I2893" s="38"/>
      <c r="J2893" s="20"/>
      <c r="K2893" s="33"/>
      <c r="N2893" s="89"/>
      <c r="O2893" s="125" t="e">
        <f>ROUND(
 ((IF(OR(R2893="",R2893&lt;=0),20,R2893)/20)
  *(L2893/15))
 /(IFERROR(IF(H2893&gt;0,H2893,15),15)/15)
 *100,0)</f>
        <v>#REF!</v>
      </c>
      <c r="P2893" s="125" t="e">
        <f>ROUND(((R2893/20)*(L2893/15)*(S2893/15)*(1+W2893/200))/(H2893/15)*100,0)</f>
        <v>#REF!</v>
      </c>
      <c r="Q2893" s="147" t="e">
        <f>T20D35746[[#This Row],[スコア⑤]]/T20D35746[[#This Row],[スコア③]]</f>
        <v>#REF!</v>
      </c>
      <c r="R2893" s="76" t="e">
        <f>#REF!+#REF!</f>
        <v>#REF!</v>
      </c>
      <c r="W2893" s="109" t="e">
        <f>(T20D35746[[#This Row],[現金及び預金（億）]]-T20D35746[[#This Row],[負債（億）]])/T20D35746[[#This Row],[総資産]]*100</f>
        <v>#DIV/0!</v>
      </c>
    </row>
    <row r="2894" spans="3:23" x14ac:dyDescent="0.25">
      <c r="C2894" s="71" t="str">
        <f>IFERROR(_xll.RssMarket($A2894,"市場部名称"),"")</f>
        <v/>
      </c>
      <c r="D2894" s="55"/>
      <c r="E2894" s="55" t="str">
        <f>IFERROR(_xll.RssMarket($A2894,"前日比"),"")</f>
        <v/>
      </c>
      <c r="F2894" s="75" t="str">
        <f>IFERROR(_xll.RssMarket($A2894,"時価総額"),"")</f>
        <v/>
      </c>
      <c r="G2894" s="75" t="e">
        <f>T20D35746[[#This Row],[時価総額]]/T20D35746[[#This Row],[現在値]]</f>
        <v>#VALUE!</v>
      </c>
      <c r="H2894" s="20"/>
      <c r="I2894" s="38"/>
      <c r="J2894" s="20"/>
      <c r="K2894" s="33"/>
      <c r="N2894" s="89"/>
      <c r="O2894" s="125" t="e">
        <f>ROUND(
 ((IF(OR(R2894="",R2894&lt;=0),20,R2894)/20)
  *(L2894/15))
 /(IFERROR(IF(H2894&gt;0,H2894,15),15)/15)
 *100,0)</f>
        <v>#REF!</v>
      </c>
      <c r="P2894" s="125" t="e">
        <f>ROUND(((R2894/20)*(L2894/15)*(S2894/15)*(1+W2894/200))/(H2894/15)*100,0)</f>
        <v>#REF!</v>
      </c>
      <c r="Q2894" s="147" t="e">
        <f>T20D35746[[#This Row],[スコア⑤]]/T20D35746[[#This Row],[スコア③]]</f>
        <v>#REF!</v>
      </c>
      <c r="R2894" s="76" t="e">
        <f>#REF!+#REF!</f>
        <v>#REF!</v>
      </c>
      <c r="W2894" s="109" t="e">
        <f>(T20D35746[[#This Row],[現金及び預金（億）]]-T20D35746[[#This Row],[負債（億）]])/T20D35746[[#This Row],[総資産]]*100</f>
        <v>#DIV/0!</v>
      </c>
    </row>
    <row r="2895" spans="3:23" x14ac:dyDescent="0.25">
      <c r="C2895" s="71" t="str">
        <f>IFERROR(_xll.RssMarket($A2895,"市場部名称"),"")</f>
        <v/>
      </c>
      <c r="D2895" s="55"/>
      <c r="E2895" s="55" t="str">
        <f>IFERROR(_xll.RssMarket($A2895,"前日比"),"")</f>
        <v/>
      </c>
      <c r="F2895" s="75" t="str">
        <f>IFERROR(_xll.RssMarket($A2895,"時価総額"),"")</f>
        <v/>
      </c>
      <c r="G2895" s="75" t="e">
        <f>T20D35746[[#This Row],[時価総額]]/T20D35746[[#This Row],[現在値]]</f>
        <v>#VALUE!</v>
      </c>
      <c r="H2895" s="20"/>
      <c r="I2895" s="38"/>
      <c r="J2895" s="20"/>
      <c r="K2895" s="33"/>
      <c r="N2895" s="89"/>
      <c r="O2895" s="125" t="e">
        <f>ROUND(
 ((IF(OR(R2895="",R2895&lt;=0),20,R2895)/20)
  *(L2895/15))
 /(IFERROR(IF(H2895&gt;0,H2895,15),15)/15)
 *100,0)</f>
        <v>#REF!</v>
      </c>
      <c r="P2895" s="125" t="e">
        <f>ROUND(((R2895/20)*(L2895/15)*(S2895/15)*(1+W2895/200))/(H2895/15)*100,0)</f>
        <v>#REF!</v>
      </c>
      <c r="Q2895" s="147" t="e">
        <f>T20D35746[[#This Row],[スコア⑤]]/T20D35746[[#This Row],[スコア③]]</f>
        <v>#REF!</v>
      </c>
      <c r="R2895" s="76" t="e">
        <f>#REF!+#REF!</f>
        <v>#REF!</v>
      </c>
      <c r="W2895" s="109" t="e">
        <f>(T20D35746[[#This Row],[現金及び預金（億）]]-T20D35746[[#This Row],[負債（億）]])/T20D35746[[#This Row],[総資産]]*100</f>
        <v>#DIV/0!</v>
      </c>
    </row>
    <row r="2896" spans="3:23" x14ac:dyDescent="0.25">
      <c r="C2896" s="71" t="str">
        <f>IFERROR(_xll.RssMarket($A2896,"市場部名称"),"")</f>
        <v/>
      </c>
      <c r="D2896" s="55"/>
      <c r="E2896" s="55" t="str">
        <f>IFERROR(_xll.RssMarket($A2896,"前日比"),"")</f>
        <v/>
      </c>
      <c r="F2896" s="75" t="str">
        <f>IFERROR(_xll.RssMarket($A2896,"時価総額"),"")</f>
        <v/>
      </c>
      <c r="G2896" s="75" t="e">
        <f>T20D35746[[#This Row],[時価総額]]/T20D35746[[#This Row],[現在値]]</f>
        <v>#VALUE!</v>
      </c>
      <c r="H2896" s="20"/>
      <c r="I2896" s="38"/>
      <c r="J2896" s="20"/>
      <c r="K2896" s="33"/>
      <c r="N2896" s="89"/>
      <c r="O2896" s="125" t="e">
        <f>ROUND(
 ((IF(OR(R2896="",R2896&lt;=0),20,R2896)/20)
  *(L2896/15))
 /(IFERROR(IF(H2896&gt;0,H2896,15),15)/15)
 *100,0)</f>
        <v>#REF!</v>
      </c>
      <c r="P2896" s="125" t="e">
        <f>ROUND(((R2896/20)*(L2896/15)*(S2896/15)*(1+W2896/200))/(H2896/15)*100,0)</f>
        <v>#REF!</v>
      </c>
      <c r="Q2896" s="147" t="e">
        <f>T20D35746[[#This Row],[スコア⑤]]/T20D35746[[#This Row],[スコア③]]</f>
        <v>#REF!</v>
      </c>
      <c r="R2896" s="76" t="e">
        <f>#REF!+#REF!</f>
        <v>#REF!</v>
      </c>
      <c r="W2896" s="109" t="e">
        <f>(T20D35746[[#This Row],[現金及び預金（億）]]-T20D35746[[#This Row],[負債（億）]])/T20D35746[[#This Row],[総資産]]*100</f>
        <v>#DIV/0!</v>
      </c>
    </row>
    <row r="2897" spans="3:23" x14ac:dyDescent="0.25">
      <c r="C2897" s="71" t="str">
        <f>IFERROR(_xll.RssMarket($A2897,"市場部名称"),"")</f>
        <v/>
      </c>
      <c r="D2897" s="55"/>
      <c r="E2897" s="55" t="str">
        <f>IFERROR(_xll.RssMarket($A2897,"前日比"),"")</f>
        <v/>
      </c>
      <c r="F2897" s="75" t="str">
        <f>IFERROR(_xll.RssMarket($A2897,"時価総額"),"")</f>
        <v/>
      </c>
      <c r="G2897" s="75" t="e">
        <f>T20D35746[[#This Row],[時価総額]]/T20D35746[[#This Row],[現在値]]</f>
        <v>#VALUE!</v>
      </c>
      <c r="H2897" s="20"/>
      <c r="I2897" s="38"/>
      <c r="J2897" s="20"/>
      <c r="K2897" s="33"/>
      <c r="N2897" s="89"/>
      <c r="O2897" s="125" t="e">
        <f>ROUND(
 ((IF(OR(R2897="",R2897&lt;=0),20,R2897)/20)
  *(L2897/15))
 /(IFERROR(IF(H2897&gt;0,H2897,15),15)/15)
 *100,0)</f>
        <v>#REF!</v>
      </c>
      <c r="P2897" s="125" t="e">
        <f>ROUND(((R2897/20)*(L2897/15)*(S2897/15)*(1+W2897/200))/(H2897/15)*100,0)</f>
        <v>#REF!</v>
      </c>
      <c r="Q2897" s="147" t="e">
        <f>T20D35746[[#This Row],[スコア⑤]]/T20D35746[[#This Row],[スコア③]]</f>
        <v>#REF!</v>
      </c>
      <c r="R2897" s="76" t="e">
        <f>#REF!+#REF!</f>
        <v>#REF!</v>
      </c>
      <c r="W2897" s="109" t="e">
        <f>(T20D35746[[#This Row],[現金及び預金（億）]]-T20D35746[[#This Row],[負債（億）]])/T20D35746[[#This Row],[総資産]]*100</f>
        <v>#DIV/0!</v>
      </c>
    </row>
    <row r="2898" spans="3:23" x14ac:dyDescent="0.25">
      <c r="C2898" s="71" t="str">
        <f>IFERROR(_xll.RssMarket($A2898,"市場部名称"),"")</f>
        <v/>
      </c>
      <c r="D2898" s="55"/>
      <c r="E2898" s="55" t="str">
        <f>IFERROR(_xll.RssMarket($A2898,"前日比"),"")</f>
        <v/>
      </c>
      <c r="F2898" s="75" t="str">
        <f>IFERROR(_xll.RssMarket($A2898,"時価総額"),"")</f>
        <v/>
      </c>
      <c r="G2898" s="75" t="e">
        <f>T20D35746[[#This Row],[時価総額]]/T20D35746[[#This Row],[現在値]]</f>
        <v>#VALUE!</v>
      </c>
      <c r="H2898" s="20"/>
      <c r="I2898" s="38"/>
      <c r="J2898" s="20"/>
      <c r="K2898" s="33"/>
      <c r="N2898" s="89"/>
      <c r="O2898" s="125" t="e">
        <f>ROUND(
 ((IF(OR(R2898="",R2898&lt;=0),20,R2898)/20)
  *(L2898/15))
 /(IFERROR(IF(H2898&gt;0,H2898,15),15)/15)
 *100,0)</f>
        <v>#REF!</v>
      </c>
      <c r="P2898" s="125" t="e">
        <f>ROUND(((R2898/20)*(L2898/15)*(S2898/15)*(1+W2898/200))/(H2898/15)*100,0)</f>
        <v>#REF!</v>
      </c>
      <c r="Q2898" s="147" t="e">
        <f>T20D35746[[#This Row],[スコア⑤]]/T20D35746[[#This Row],[スコア③]]</f>
        <v>#REF!</v>
      </c>
      <c r="R2898" s="76" t="e">
        <f>#REF!+#REF!</f>
        <v>#REF!</v>
      </c>
      <c r="W2898" s="109" t="e">
        <f>(T20D35746[[#This Row],[現金及び預金（億）]]-T20D35746[[#This Row],[負債（億）]])/T20D35746[[#This Row],[総資産]]*100</f>
        <v>#DIV/0!</v>
      </c>
    </row>
    <row r="2899" spans="3:23" x14ac:dyDescent="0.25">
      <c r="C2899" s="71" t="str">
        <f>IFERROR(_xll.RssMarket($A2899,"市場部名称"),"")</f>
        <v/>
      </c>
      <c r="D2899" s="55"/>
      <c r="E2899" s="55" t="str">
        <f>IFERROR(_xll.RssMarket($A2899,"前日比"),"")</f>
        <v/>
      </c>
      <c r="F2899" s="75" t="str">
        <f>IFERROR(_xll.RssMarket($A2899,"時価総額"),"")</f>
        <v/>
      </c>
      <c r="G2899" s="75" t="e">
        <f>T20D35746[[#This Row],[時価総額]]/T20D35746[[#This Row],[現在値]]</f>
        <v>#VALUE!</v>
      </c>
      <c r="H2899" s="20"/>
      <c r="I2899" s="38"/>
      <c r="J2899" s="20"/>
      <c r="K2899" s="33"/>
      <c r="N2899" s="89"/>
      <c r="O2899" s="125" t="e">
        <f>ROUND(
 ((IF(OR(R2899="",R2899&lt;=0),20,R2899)/20)
  *(L2899/15))
 /(IFERROR(IF(H2899&gt;0,H2899,15),15)/15)
 *100,0)</f>
        <v>#REF!</v>
      </c>
      <c r="P2899" s="125" t="e">
        <f>ROUND(((R2899/20)*(L2899/15)*(S2899/15)*(1+W2899/200))/(H2899/15)*100,0)</f>
        <v>#REF!</v>
      </c>
      <c r="Q2899" s="147" t="e">
        <f>T20D35746[[#This Row],[スコア⑤]]/T20D35746[[#This Row],[スコア③]]</f>
        <v>#REF!</v>
      </c>
      <c r="R2899" s="76" t="e">
        <f>#REF!+#REF!</f>
        <v>#REF!</v>
      </c>
      <c r="W2899" s="109" t="e">
        <f>(T20D35746[[#This Row],[現金及び預金（億）]]-T20D35746[[#This Row],[負債（億）]])/T20D35746[[#This Row],[総資産]]*100</f>
        <v>#DIV/0!</v>
      </c>
    </row>
    <row r="2900" spans="3:23" x14ac:dyDescent="0.25">
      <c r="C2900" s="71" t="str">
        <f>IFERROR(_xll.RssMarket($A2900,"市場部名称"),"")</f>
        <v/>
      </c>
      <c r="D2900" s="55"/>
      <c r="E2900" s="55" t="str">
        <f>IFERROR(_xll.RssMarket($A2900,"前日比"),"")</f>
        <v/>
      </c>
      <c r="F2900" s="75" t="str">
        <f>IFERROR(_xll.RssMarket($A2900,"時価総額"),"")</f>
        <v/>
      </c>
      <c r="G2900" s="75" t="e">
        <f>T20D35746[[#This Row],[時価総額]]/T20D35746[[#This Row],[現在値]]</f>
        <v>#VALUE!</v>
      </c>
      <c r="H2900" s="20"/>
      <c r="I2900" s="38"/>
      <c r="J2900" s="20"/>
      <c r="K2900" s="33"/>
      <c r="N2900" s="89"/>
      <c r="O2900" s="125" t="e">
        <f>ROUND(
 ((IF(OR(R2900="",R2900&lt;=0),20,R2900)/20)
  *(L2900/15))
 /(IFERROR(IF(H2900&gt;0,H2900,15),15)/15)
 *100,0)</f>
        <v>#REF!</v>
      </c>
      <c r="P2900" s="125" t="e">
        <f>ROUND(((R2900/20)*(L2900/15)*(S2900/15)*(1+W2900/200))/(H2900/15)*100,0)</f>
        <v>#REF!</v>
      </c>
      <c r="Q2900" s="147" t="e">
        <f>T20D35746[[#This Row],[スコア⑤]]/T20D35746[[#This Row],[スコア③]]</f>
        <v>#REF!</v>
      </c>
      <c r="R2900" s="76" t="e">
        <f>#REF!+#REF!</f>
        <v>#REF!</v>
      </c>
      <c r="W2900" s="109" t="e">
        <f>(T20D35746[[#This Row],[現金及び預金（億）]]-T20D35746[[#This Row],[負債（億）]])/T20D35746[[#This Row],[総資産]]*100</f>
        <v>#DIV/0!</v>
      </c>
    </row>
    <row r="2901" spans="3:23" x14ac:dyDescent="0.25">
      <c r="C2901" s="71" t="str">
        <f>IFERROR(_xll.RssMarket($A2901,"市場部名称"),"")</f>
        <v/>
      </c>
      <c r="D2901" s="55"/>
      <c r="E2901" s="55" t="str">
        <f>IFERROR(_xll.RssMarket($A2901,"前日比"),"")</f>
        <v/>
      </c>
      <c r="F2901" s="75" t="str">
        <f>IFERROR(_xll.RssMarket($A2901,"時価総額"),"")</f>
        <v/>
      </c>
      <c r="G2901" s="75" t="e">
        <f>T20D35746[[#This Row],[時価総額]]/T20D35746[[#This Row],[現在値]]</f>
        <v>#VALUE!</v>
      </c>
      <c r="H2901" s="20"/>
      <c r="I2901" s="38"/>
      <c r="J2901" s="20"/>
      <c r="K2901" s="33"/>
      <c r="N2901" s="89"/>
      <c r="O2901" s="125" t="e">
        <f>ROUND(
 ((IF(OR(R2901="",R2901&lt;=0),20,R2901)/20)
  *(L2901/15))
 /(IFERROR(IF(H2901&gt;0,H2901,15),15)/15)
 *100,0)</f>
        <v>#REF!</v>
      </c>
      <c r="P2901" s="125" t="e">
        <f>ROUND(((R2901/20)*(L2901/15)*(S2901/15)*(1+W2901/200))/(H2901/15)*100,0)</f>
        <v>#REF!</v>
      </c>
      <c r="Q2901" s="147" t="e">
        <f>T20D35746[[#This Row],[スコア⑤]]/T20D35746[[#This Row],[スコア③]]</f>
        <v>#REF!</v>
      </c>
      <c r="R2901" s="76" t="e">
        <f>#REF!+#REF!</f>
        <v>#REF!</v>
      </c>
      <c r="W2901" s="109" t="e">
        <f>(T20D35746[[#This Row],[現金及び預金（億）]]-T20D35746[[#This Row],[負債（億）]])/T20D35746[[#This Row],[総資産]]*100</f>
        <v>#DIV/0!</v>
      </c>
    </row>
    <row r="2902" spans="3:23" x14ac:dyDescent="0.25">
      <c r="C2902" s="71" t="str">
        <f>IFERROR(_xll.RssMarket($A2902,"市場部名称"),"")</f>
        <v/>
      </c>
      <c r="D2902" s="55"/>
      <c r="E2902" s="55" t="str">
        <f>IFERROR(_xll.RssMarket($A2902,"前日比"),"")</f>
        <v/>
      </c>
      <c r="F2902" s="75" t="str">
        <f>IFERROR(_xll.RssMarket($A2902,"時価総額"),"")</f>
        <v/>
      </c>
      <c r="G2902" s="75" t="e">
        <f>T20D35746[[#This Row],[時価総額]]/T20D35746[[#This Row],[現在値]]</f>
        <v>#VALUE!</v>
      </c>
      <c r="H2902" s="20"/>
      <c r="I2902" s="38"/>
      <c r="J2902" s="20"/>
      <c r="K2902" s="33"/>
      <c r="N2902" s="89"/>
      <c r="O2902" s="125" t="e">
        <f>ROUND(
 ((IF(OR(R2902="",R2902&lt;=0),20,R2902)/20)
  *(L2902/15))
 /(IFERROR(IF(H2902&gt;0,H2902,15),15)/15)
 *100,0)</f>
        <v>#REF!</v>
      </c>
      <c r="P2902" s="125" t="e">
        <f>ROUND(((R2902/20)*(L2902/15)*(S2902/15)*(1+W2902/200))/(H2902/15)*100,0)</f>
        <v>#REF!</v>
      </c>
      <c r="Q2902" s="147" t="e">
        <f>T20D35746[[#This Row],[スコア⑤]]/T20D35746[[#This Row],[スコア③]]</f>
        <v>#REF!</v>
      </c>
      <c r="R2902" s="76" t="e">
        <f>#REF!+#REF!</f>
        <v>#REF!</v>
      </c>
      <c r="W2902" s="109" t="e">
        <f>(T20D35746[[#This Row],[現金及び預金（億）]]-T20D35746[[#This Row],[負債（億）]])/T20D35746[[#This Row],[総資産]]*100</f>
        <v>#DIV/0!</v>
      </c>
    </row>
    <row r="2903" spans="3:23" x14ac:dyDescent="0.25">
      <c r="C2903" s="71" t="str">
        <f>IFERROR(_xll.RssMarket($A2903,"市場部名称"),"")</f>
        <v/>
      </c>
      <c r="D2903" s="55"/>
      <c r="E2903" s="55" t="str">
        <f>IFERROR(_xll.RssMarket($A2903,"前日比"),"")</f>
        <v/>
      </c>
      <c r="F2903" s="75" t="str">
        <f>IFERROR(_xll.RssMarket($A2903,"時価総額"),"")</f>
        <v/>
      </c>
      <c r="G2903" s="75" t="e">
        <f>T20D35746[[#This Row],[時価総額]]/T20D35746[[#This Row],[現在値]]</f>
        <v>#VALUE!</v>
      </c>
      <c r="H2903" s="20"/>
      <c r="I2903" s="38"/>
      <c r="J2903" s="20"/>
      <c r="K2903" s="33"/>
      <c r="N2903" s="89"/>
      <c r="O2903" s="125" t="e">
        <f>ROUND(
 ((IF(OR(R2903="",R2903&lt;=0),20,R2903)/20)
  *(L2903/15))
 /(IFERROR(IF(H2903&gt;0,H2903,15),15)/15)
 *100,0)</f>
        <v>#REF!</v>
      </c>
      <c r="P2903" s="125" t="e">
        <f>ROUND(((R2903/20)*(L2903/15)*(S2903/15)*(1+W2903/200))/(H2903/15)*100,0)</f>
        <v>#REF!</v>
      </c>
      <c r="Q2903" s="147" t="e">
        <f>T20D35746[[#This Row],[スコア⑤]]/T20D35746[[#This Row],[スコア③]]</f>
        <v>#REF!</v>
      </c>
      <c r="R2903" s="76" t="e">
        <f>#REF!+#REF!</f>
        <v>#REF!</v>
      </c>
      <c r="W2903" s="109" t="e">
        <f>(T20D35746[[#This Row],[現金及び預金（億）]]-T20D35746[[#This Row],[負債（億）]])/T20D35746[[#This Row],[総資産]]*100</f>
        <v>#DIV/0!</v>
      </c>
    </row>
    <row r="2904" spans="3:23" x14ac:dyDescent="0.25">
      <c r="C2904" s="71" t="str">
        <f>IFERROR(_xll.RssMarket($A2904,"市場部名称"),"")</f>
        <v/>
      </c>
      <c r="D2904" s="55"/>
      <c r="E2904" s="55" t="str">
        <f>IFERROR(_xll.RssMarket($A2904,"前日比"),"")</f>
        <v/>
      </c>
      <c r="F2904" s="75" t="str">
        <f>IFERROR(_xll.RssMarket($A2904,"時価総額"),"")</f>
        <v/>
      </c>
      <c r="G2904" s="75" t="e">
        <f>T20D35746[[#This Row],[時価総額]]/T20D35746[[#This Row],[現在値]]</f>
        <v>#VALUE!</v>
      </c>
      <c r="H2904" s="20"/>
      <c r="I2904" s="38"/>
      <c r="J2904" s="20"/>
      <c r="K2904" s="33"/>
      <c r="N2904" s="89"/>
      <c r="O2904" s="125" t="e">
        <f>ROUND(
 ((IF(OR(R2904="",R2904&lt;=0),20,R2904)/20)
  *(L2904/15))
 /(IFERROR(IF(H2904&gt;0,H2904,15),15)/15)
 *100,0)</f>
        <v>#REF!</v>
      </c>
      <c r="P2904" s="125" t="e">
        <f>ROUND(((R2904/20)*(L2904/15)*(S2904/15)*(1+W2904/200))/(H2904/15)*100,0)</f>
        <v>#REF!</v>
      </c>
      <c r="Q2904" s="147" t="e">
        <f>T20D35746[[#This Row],[スコア⑤]]/T20D35746[[#This Row],[スコア③]]</f>
        <v>#REF!</v>
      </c>
      <c r="R2904" s="76" t="e">
        <f>#REF!+#REF!</f>
        <v>#REF!</v>
      </c>
      <c r="W2904" s="109" t="e">
        <f>(T20D35746[[#This Row],[現金及び預金（億）]]-T20D35746[[#This Row],[負債（億）]])/T20D35746[[#This Row],[総資産]]*100</f>
        <v>#DIV/0!</v>
      </c>
    </row>
    <row r="2905" spans="3:23" x14ac:dyDescent="0.25">
      <c r="C2905" s="71" t="str">
        <f>IFERROR(_xll.RssMarket($A2905,"市場部名称"),"")</f>
        <v/>
      </c>
      <c r="D2905" s="55"/>
      <c r="E2905" s="55" t="str">
        <f>IFERROR(_xll.RssMarket($A2905,"前日比"),"")</f>
        <v/>
      </c>
      <c r="F2905" s="75" t="str">
        <f>IFERROR(_xll.RssMarket($A2905,"時価総額"),"")</f>
        <v/>
      </c>
      <c r="G2905" s="75" t="e">
        <f>T20D35746[[#This Row],[時価総額]]/T20D35746[[#This Row],[現在値]]</f>
        <v>#VALUE!</v>
      </c>
      <c r="H2905" s="20"/>
      <c r="I2905" s="38"/>
      <c r="J2905" s="20"/>
      <c r="K2905" s="33"/>
      <c r="N2905" s="89"/>
      <c r="O2905" s="125" t="e">
        <f>ROUND(
 ((IF(OR(R2905="",R2905&lt;=0),20,R2905)/20)
  *(L2905/15))
 /(IFERROR(IF(H2905&gt;0,H2905,15),15)/15)
 *100,0)</f>
        <v>#REF!</v>
      </c>
      <c r="P2905" s="125" t="e">
        <f>ROUND(((R2905/20)*(L2905/15)*(S2905/15)*(1+W2905/200))/(H2905/15)*100,0)</f>
        <v>#REF!</v>
      </c>
      <c r="Q2905" s="147" t="e">
        <f>T20D35746[[#This Row],[スコア⑤]]/T20D35746[[#This Row],[スコア③]]</f>
        <v>#REF!</v>
      </c>
      <c r="R2905" s="76" t="e">
        <f>#REF!+#REF!</f>
        <v>#REF!</v>
      </c>
      <c r="W2905" s="109" t="e">
        <f>(T20D35746[[#This Row],[現金及び預金（億）]]-T20D35746[[#This Row],[負債（億）]])/T20D35746[[#This Row],[総資産]]*100</f>
        <v>#DIV/0!</v>
      </c>
    </row>
    <row r="2906" spans="3:23" x14ac:dyDescent="0.25">
      <c r="C2906" s="71" t="str">
        <f>IFERROR(_xll.RssMarket($A2906,"市場部名称"),"")</f>
        <v/>
      </c>
      <c r="D2906" s="55"/>
      <c r="E2906" s="55" t="str">
        <f>IFERROR(_xll.RssMarket($A2906,"前日比"),"")</f>
        <v/>
      </c>
      <c r="F2906" s="75" t="str">
        <f>IFERROR(_xll.RssMarket($A2906,"時価総額"),"")</f>
        <v/>
      </c>
      <c r="G2906" s="75" t="e">
        <f>T20D35746[[#This Row],[時価総額]]/T20D35746[[#This Row],[現在値]]</f>
        <v>#VALUE!</v>
      </c>
      <c r="H2906" s="20"/>
      <c r="I2906" s="38"/>
      <c r="J2906" s="20"/>
      <c r="K2906" s="33"/>
      <c r="N2906" s="89"/>
      <c r="O2906" s="125" t="e">
        <f>ROUND(
 ((IF(OR(R2906="",R2906&lt;=0),20,R2906)/20)
  *(L2906/15))
 /(IFERROR(IF(H2906&gt;0,H2906,15),15)/15)
 *100,0)</f>
        <v>#REF!</v>
      </c>
      <c r="P2906" s="125" t="e">
        <f>ROUND(((R2906/20)*(L2906/15)*(S2906/15)*(1+W2906/200))/(H2906/15)*100,0)</f>
        <v>#REF!</v>
      </c>
      <c r="Q2906" s="147" t="e">
        <f>T20D35746[[#This Row],[スコア⑤]]/T20D35746[[#This Row],[スコア③]]</f>
        <v>#REF!</v>
      </c>
      <c r="R2906" s="76" t="e">
        <f>#REF!+#REF!</f>
        <v>#REF!</v>
      </c>
      <c r="W2906" s="109" t="e">
        <f>(T20D35746[[#This Row],[現金及び預金（億）]]-T20D35746[[#This Row],[負債（億）]])/T20D35746[[#This Row],[総資産]]*100</f>
        <v>#DIV/0!</v>
      </c>
    </row>
    <row r="2907" spans="3:23" x14ac:dyDescent="0.25">
      <c r="C2907" s="71" t="str">
        <f>IFERROR(_xll.RssMarket($A2907,"市場部名称"),"")</f>
        <v/>
      </c>
      <c r="D2907" s="55"/>
      <c r="E2907" s="55" t="str">
        <f>IFERROR(_xll.RssMarket($A2907,"前日比"),"")</f>
        <v/>
      </c>
      <c r="F2907" s="75" t="str">
        <f>IFERROR(_xll.RssMarket($A2907,"時価総額"),"")</f>
        <v/>
      </c>
      <c r="G2907" s="75" t="e">
        <f>T20D35746[[#This Row],[時価総額]]/T20D35746[[#This Row],[現在値]]</f>
        <v>#VALUE!</v>
      </c>
      <c r="H2907" s="20"/>
      <c r="I2907" s="38"/>
      <c r="J2907" s="20"/>
      <c r="K2907" s="33"/>
      <c r="N2907" s="89"/>
      <c r="O2907" s="125" t="e">
        <f>ROUND(
 ((IF(OR(R2907="",R2907&lt;=0),20,R2907)/20)
  *(L2907/15))
 /(IFERROR(IF(H2907&gt;0,H2907,15),15)/15)
 *100,0)</f>
        <v>#REF!</v>
      </c>
      <c r="P2907" s="125" t="e">
        <f>ROUND(((R2907/20)*(L2907/15)*(S2907/15)*(1+W2907/200))/(H2907/15)*100,0)</f>
        <v>#REF!</v>
      </c>
      <c r="Q2907" s="147" t="e">
        <f>T20D35746[[#This Row],[スコア⑤]]/T20D35746[[#This Row],[スコア③]]</f>
        <v>#REF!</v>
      </c>
      <c r="R2907" s="76" t="e">
        <f>#REF!+#REF!</f>
        <v>#REF!</v>
      </c>
      <c r="W2907" s="109" t="e">
        <f>(T20D35746[[#This Row],[現金及び預金（億）]]-T20D35746[[#This Row],[負債（億）]])/T20D35746[[#This Row],[総資産]]*100</f>
        <v>#DIV/0!</v>
      </c>
    </row>
    <row r="2908" spans="3:23" x14ac:dyDescent="0.25">
      <c r="C2908" s="71" t="str">
        <f>IFERROR(_xll.RssMarket($A2908,"市場部名称"),"")</f>
        <v/>
      </c>
      <c r="D2908" s="55"/>
      <c r="E2908" s="55" t="str">
        <f>IFERROR(_xll.RssMarket($A2908,"前日比"),"")</f>
        <v/>
      </c>
      <c r="F2908" s="75" t="str">
        <f>IFERROR(_xll.RssMarket($A2908,"時価総額"),"")</f>
        <v/>
      </c>
      <c r="G2908" s="75" t="e">
        <f>T20D35746[[#This Row],[時価総額]]/T20D35746[[#This Row],[現在値]]</f>
        <v>#VALUE!</v>
      </c>
      <c r="H2908" s="20"/>
      <c r="I2908" s="38"/>
      <c r="J2908" s="20"/>
      <c r="K2908" s="33"/>
      <c r="N2908" s="89"/>
      <c r="O2908" s="125" t="e">
        <f>ROUND(
 ((IF(OR(R2908="",R2908&lt;=0),20,R2908)/20)
  *(L2908/15))
 /(IFERROR(IF(H2908&gt;0,H2908,15),15)/15)
 *100,0)</f>
        <v>#REF!</v>
      </c>
      <c r="P2908" s="125" t="e">
        <f>ROUND(((R2908/20)*(L2908/15)*(S2908/15)*(1+W2908/200))/(H2908/15)*100,0)</f>
        <v>#REF!</v>
      </c>
      <c r="Q2908" s="147" t="e">
        <f>T20D35746[[#This Row],[スコア⑤]]/T20D35746[[#This Row],[スコア③]]</f>
        <v>#REF!</v>
      </c>
      <c r="R2908" s="76" t="e">
        <f>#REF!+#REF!</f>
        <v>#REF!</v>
      </c>
      <c r="W2908" s="109" t="e">
        <f>(T20D35746[[#This Row],[現金及び預金（億）]]-T20D35746[[#This Row],[負債（億）]])/T20D35746[[#This Row],[総資産]]*100</f>
        <v>#DIV/0!</v>
      </c>
    </row>
    <row r="2909" spans="3:23" x14ac:dyDescent="0.25">
      <c r="C2909" s="71" t="str">
        <f>IFERROR(_xll.RssMarket($A2909,"市場部名称"),"")</f>
        <v/>
      </c>
      <c r="D2909" s="55"/>
      <c r="E2909" s="55" t="str">
        <f>IFERROR(_xll.RssMarket($A2909,"前日比"),"")</f>
        <v/>
      </c>
      <c r="F2909" s="75" t="str">
        <f>IFERROR(_xll.RssMarket($A2909,"時価総額"),"")</f>
        <v/>
      </c>
      <c r="G2909" s="75" t="e">
        <f>T20D35746[[#This Row],[時価総額]]/T20D35746[[#This Row],[現在値]]</f>
        <v>#VALUE!</v>
      </c>
      <c r="H2909" s="20"/>
      <c r="I2909" s="38"/>
      <c r="J2909" s="20"/>
      <c r="K2909" s="33"/>
      <c r="N2909" s="89"/>
      <c r="O2909" s="125" t="e">
        <f>ROUND(
 ((IF(OR(R2909="",R2909&lt;=0),20,R2909)/20)
  *(L2909/15))
 /(IFERROR(IF(H2909&gt;0,H2909,15),15)/15)
 *100,0)</f>
        <v>#REF!</v>
      </c>
      <c r="P2909" s="125" t="e">
        <f>ROUND(((R2909/20)*(L2909/15)*(S2909/15)*(1+W2909/200))/(H2909/15)*100,0)</f>
        <v>#REF!</v>
      </c>
      <c r="Q2909" s="147" t="e">
        <f>T20D35746[[#This Row],[スコア⑤]]/T20D35746[[#This Row],[スコア③]]</f>
        <v>#REF!</v>
      </c>
      <c r="R2909" s="76" t="e">
        <f>#REF!+#REF!</f>
        <v>#REF!</v>
      </c>
      <c r="W2909" s="109" t="e">
        <f>(T20D35746[[#This Row],[現金及び預金（億）]]-T20D35746[[#This Row],[負債（億）]])/T20D35746[[#This Row],[総資産]]*100</f>
        <v>#DIV/0!</v>
      </c>
    </row>
    <row r="2910" spans="3:23" x14ac:dyDescent="0.25">
      <c r="C2910" s="71" t="str">
        <f>IFERROR(_xll.RssMarket($A2910,"市場部名称"),"")</f>
        <v/>
      </c>
      <c r="D2910" s="55"/>
      <c r="E2910" s="55" t="str">
        <f>IFERROR(_xll.RssMarket($A2910,"前日比"),"")</f>
        <v/>
      </c>
      <c r="F2910" s="75" t="str">
        <f>IFERROR(_xll.RssMarket($A2910,"時価総額"),"")</f>
        <v/>
      </c>
      <c r="G2910" s="75" t="e">
        <f>T20D35746[[#This Row],[時価総額]]/T20D35746[[#This Row],[現在値]]</f>
        <v>#VALUE!</v>
      </c>
      <c r="H2910" s="20"/>
      <c r="I2910" s="38"/>
      <c r="J2910" s="20"/>
      <c r="K2910" s="33"/>
      <c r="N2910" s="89"/>
      <c r="O2910" s="125" t="e">
        <f>ROUND(
 ((IF(OR(R2910="",R2910&lt;=0),20,R2910)/20)
  *(L2910/15))
 /(IFERROR(IF(H2910&gt;0,H2910,15),15)/15)
 *100,0)</f>
        <v>#REF!</v>
      </c>
      <c r="P2910" s="125" t="e">
        <f>ROUND(((R2910/20)*(L2910/15)*(S2910/15)*(1+W2910/200))/(H2910/15)*100,0)</f>
        <v>#REF!</v>
      </c>
      <c r="Q2910" s="147" t="e">
        <f>T20D35746[[#This Row],[スコア⑤]]/T20D35746[[#This Row],[スコア③]]</f>
        <v>#REF!</v>
      </c>
      <c r="R2910" s="76" t="e">
        <f>#REF!+#REF!</f>
        <v>#REF!</v>
      </c>
      <c r="W2910" s="109" t="e">
        <f>(T20D35746[[#This Row],[現金及び預金（億）]]-T20D35746[[#This Row],[負債（億）]])/T20D35746[[#This Row],[総資産]]*100</f>
        <v>#DIV/0!</v>
      </c>
    </row>
    <row r="2911" spans="3:23" x14ac:dyDescent="0.25">
      <c r="C2911" s="71" t="str">
        <f>IFERROR(_xll.RssMarket($A2911,"市場部名称"),"")</f>
        <v/>
      </c>
      <c r="D2911" s="55"/>
      <c r="E2911" s="55" t="str">
        <f>IFERROR(_xll.RssMarket($A2911,"前日比"),"")</f>
        <v/>
      </c>
      <c r="F2911" s="75" t="str">
        <f>IFERROR(_xll.RssMarket($A2911,"時価総額"),"")</f>
        <v/>
      </c>
      <c r="G2911" s="75" t="e">
        <f>T20D35746[[#This Row],[時価総額]]/T20D35746[[#This Row],[現在値]]</f>
        <v>#VALUE!</v>
      </c>
      <c r="H2911" s="20"/>
      <c r="I2911" s="38"/>
      <c r="J2911" s="20"/>
      <c r="K2911" s="33"/>
      <c r="N2911" s="89"/>
      <c r="O2911" s="125" t="e">
        <f>ROUND(
 ((IF(OR(R2911="",R2911&lt;=0),20,R2911)/20)
  *(L2911/15))
 /(IFERROR(IF(H2911&gt;0,H2911,15),15)/15)
 *100,0)</f>
        <v>#REF!</v>
      </c>
      <c r="P2911" s="125" t="e">
        <f>ROUND(((R2911/20)*(L2911/15)*(S2911/15)*(1+W2911/200))/(H2911/15)*100,0)</f>
        <v>#REF!</v>
      </c>
      <c r="Q2911" s="147" t="e">
        <f>T20D35746[[#This Row],[スコア⑤]]/T20D35746[[#This Row],[スコア③]]</f>
        <v>#REF!</v>
      </c>
      <c r="R2911" s="76" t="e">
        <f>#REF!+#REF!</f>
        <v>#REF!</v>
      </c>
      <c r="W2911" s="109" t="e">
        <f>(T20D35746[[#This Row],[現金及び預金（億）]]-T20D35746[[#This Row],[負債（億）]])/T20D35746[[#This Row],[総資産]]*100</f>
        <v>#DIV/0!</v>
      </c>
    </row>
    <row r="2912" spans="3:23" x14ac:dyDescent="0.25">
      <c r="C2912" s="71" t="str">
        <f>IFERROR(_xll.RssMarket($A2912,"市場部名称"),"")</f>
        <v/>
      </c>
      <c r="D2912" s="55"/>
      <c r="E2912" s="55" t="str">
        <f>IFERROR(_xll.RssMarket($A2912,"前日比"),"")</f>
        <v/>
      </c>
      <c r="F2912" s="75" t="str">
        <f>IFERROR(_xll.RssMarket($A2912,"時価総額"),"")</f>
        <v/>
      </c>
      <c r="G2912" s="75" t="e">
        <f>T20D35746[[#This Row],[時価総額]]/T20D35746[[#This Row],[現在値]]</f>
        <v>#VALUE!</v>
      </c>
      <c r="H2912" s="20"/>
      <c r="I2912" s="38"/>
      <c r="J2912" s="20"/>
      <c r="K2912" s="33"/>
      <c r="N2912" s="89"/>
      <c r="O2912" s="125" t="e">
        <f>ROUND(
 ((IF(OR(R2912="",R2912&lt;=0),20,R2912)/20)
  *(L2912/15))
 /(IFERROR(IF(H2912&gt;0,H2912,15),15)/15)
 *100,0)</f>
        <v>#REF!</v>
      </c>
      <c r="P2912" s="125" t="e">
        <f>ROUND(((R2912/20)*(L2912/15)*(S2912/15)*(1+W2912/200))/(H2912/15)*100,0)</f>
        <v>#REF!</v>
      </c>
      <c r="Q2912" s="147" t="e">
        <f>T20D35746[[#This Row],[スコア⑤]]/T20D35746[[#This Row],[スコア③]]</f>
        <v>#REF!</v>
      </c>
      <c r="R2912" s="76" t="e">
        <f>#REF!+#REF!</f>
        <v>#REF!</v>
      </c>
      <c r="W2912" s="109" t="e">
        <f>(T20D35746[[#This Row],[現金及び預金（億）]]-T20D35746[[#This Row],[負債（億）]])/T20D35746[[#This Row],[総資産]]*100</f>
        <v>#DIV/0!</v>
      </c>
    </row>
    <row r="2913" spans="3:23" x14ac:dyDescent="0.25">
      <c r="C2913" s="71" t="str">
        <f>IFERROR(_xll.RssMarket($A2913,"市場部名称"),"")</f>
        <v/>
      </c>
      <c r="D2913" s="55"/>
      <c r="E2913" s="55" t="str">
        <f>IFERROR(_xll.RssMarket($A2913,"前日比"),"")</f>
        <v/>
      </c>
      <c r="F2913" s="75" t="str">
        <f>IFERROR(_xll.RssMarket($A2913,"時価総額"),"")</f>
        <v/>
      </c>
      <c r="G2913" s="75" t="e">
        <f>T20D35746[[#This Row],[時価総額]]/T20D35746[[#This Row],[現在値]]</f>
        <v>#VALUE!</v>
      </c>
      <c r="H2913" s="20"/>
      <c r="I2913" s="38"/>
      <c r="J2913" s="20"/>
      <c r="K2913" s="33"/>
      <c r="N2913" s="89"/>
      <c r="O2913" s="125" t="e">
        <f>ROUND(
 ((IF(OR(R2913="",R2913&lt;=0),20,R2913)/20)
  *(L2913/15))
 /(IFERROR(IF(H2913&gt;0,H2913,15),15)/15)
 *100,0)</f>
        <v>#REF!</v>
      </c>
      <c r="P2913" s="125" t="e">
        <f>ROUND(((R2913/20)*(L2913/15)*(S2913/15)*(1+W2913/200))/(H2913/15)*100,0)</f>
        <v>#REF!</v>
      </c>
      <c r="Q2913" s="147" t="e">
        <f>T20D35746[[#This Row],[スコア⑤]]/T20D35746[[#This Row],[スコア③]]</f>
        <v>#REF!</v>
      </c>
      <c r="R2913" s="76" t="e">
        <f>#REF!+#REF!</f>
        <v>#REF!</v>
      </c>
      <c r="W2913" s="109" t="e">
        <f>(T20D35746[[#This Row],[現金及び預金（億）]]-T20D35746[[#This Row],[負債（億）]])/T20D35746[[#This Row],[総資産]]*100</f>
        <v>#DIV/0!</v>
      </c>
    </row>
    <row r="2914" spans="3:23" x14ac:dyDescent="0.25">
      <c r="C2914" s="71" t="str">
        <f>IFERROR(_xll.RssMarket($A2914,"市場部名称"),"")</f>
        <v/>
      </c>
      <c r="D2914" s="55"/>
      <c r="E2914" s="55" t="str">
        <f>IFERROR(_xll.RssMarket($A2914,"前日比"),"")</f>
        <v/>
      </c>
      <c r="F2914" s="75" t="str">
        <f>IFERROR(_xll.RssMarket($A2914,"時価総額"),"")</f>
        <v/>
      </c>
      <c r="G2914" s="75" t="e">
        <f>T20D35746[[#This Row],[時価総額]]/T20D35746[[#This Row],[現在値]]</f>
        <v>#VALUE!</v>
      </c>
      <c r="H2914" s="20"/>
      <c r="I2914" s="38"/>
      <c r="J2914" s="20"/>
      <c r="K2914" s="33"/>
      <c r="N2914" s="89"/>
      <c r="O2914" s="125" t="e">
        <f>ROUND(
 ((IF(OR(R2914="",R2914&lt;=0),20,R2914)/20)
  *(L2914/15))
 /(IFERROR(IF(H2914&gt;0,H2914,15),15)/15)
 *100,0)</f>
        <v>#REF!</v>
      </c>
      <c r="P2914" s="125" t="e">
        <f>ROUND(((R2914/20)*(L2914/15)*(S2914/15)*(1+W2914/200))/(H2914/15)*100,0)</f>
        <v>#REF!</v>
      </c>
      <c r="Q2914" s="147" t="e">
        <f>T20D35746[[#This Row],[スコア⑤]]/T20D35746[[#This Row],[スコア③]]</f>
        <v>#REF!</v>
      </c>
      <c r="R2914" s="76" t="e">
        <f>#REF!+#REF!</f>
        <v>#REF!</v>
      </c>
      <c r="W2914" s="109" t="e">
        <f>(T20D35746[[#This Row],[現金及び預金（億）]]-T20D35746[[#This Row],[負債（億）]])/T20D35746[[#This Row],[総資産]]*100</f>
        <v>#DIV/0!</v>
      </c>
    </row>
    <row r="2915" spans="3:23" x14ac:dyDescent="0.25">
      <c r="C2915" s="71" t="str">
        <f>IFERROR(_xll.RssMarket($A2915,"市場部名称"),"")</f>
        <v/>
      </c>
      <c r="D2915" s="55"/>
      <c r="E2915" s="55" t="str">
        <f>IFERROR(_xll.RssMarket($A2915,"前日比"),"")</f>
        <v/>
      </c>
      <c r="F2915" s="75" t="str">
        <f>IFERROR(_xll.RssMarket($A2915,"時価総額"),"")</f>
        <v/>
      </c>
      <c r="G2915" s="75" t="e">
        <f>T20D35746[[#This Row],[時価総額]]/T20D35746[[#This Row],[現在値]]</f>
        <v>#VALUE!</v>
      </c>
      <c r="H2915" s="20"/>
      <c r="I2915" s="38"/>
      <c r="J2915" s="20"/>
      <c r="K2915" s="33"/>
      <c r="N2915" s="89"/>
      <c r="O2915" s="125" t="e">
        <f>ROUND(
 ((IF(OR(R2915="",R2915&lt;=0),20,R2915)/20)
  *(L2915/15))
 /(IFERROR(IF(H2915&gt;0,H2915,15),15)/15)
 *100,0)</f>
        <v>#REF!</v>
      </c>
      <c r="P2915" s="125" t="e">
        <f>ROUND(((R2915/20)*(L2915/15)*(S2915/15)*(1+W2915/200))/(H2915/15)*100,0)</f>
        <v>#REF!</v>
      </c>
      <c r="Q2915" s="147" t="e">
        <f>T20D35746[[#This Row],[スコア⑤]]/T20D35746[[#This Row],[スコア③]]</f>
        <v>#REF!</v>
      </c>
      <c r="R2915" s="76" t="e">
        <f>#REF!+#REF!</f>
        <v>#REF!</v>
      </c>
      <c r="W2915" s="109" t="e">
        <f>(T20D35746[[#This Row],[現金及び預金（億）]]-T20D35746[[#This Row],[負債（億）]])/T20D35746[[#This Row],[総資産]]*100</f>
        <v>#DIV/0!</v>
      </c>
    </row>
    <row r="2916" spans="3:23" x14ac:dyDescent="0.25">
      <c r="C2916" s="71" t="str">
        <f>IFERROR(_xll.RssMarket($A2916,"市場部名称"),"")</f>
        <v/>
      </c>
      <c r="D2916" s="55"/>
      <c r="E2916" s="55" t="str">
        <f>IFERROR(_xll.RssMarket($A2916,"前日比"),"")</f>
        <v/>
      </c>
      <c r="F2916" s="75" t="str">
        <f>IFERROR(_xll.RssMarket($A2916,"時価総額"),"")</f>
        <v/>
      </c>
      <c r="G2916" s="75" t="e">
        <f>T20D35746[[#This Row],[時価総額]]/T20D35746[[#This Row],[現在値]]</f>
        <v>#VALUE!</v>
      </c>
      <c r="H2916" s="20"/>
      <c r="I2916" s="38"/>
      <c r="J2916" s="20"/>
      <c r="K2916" s="33"/>
      <c r="N2916" s="89"/>
      <c r="O2916" s="125" t="e">
        <f>ROUND(
 ((IF(OR(R2916="",R2916&lt;=0),20,R2916)/20)
  *(L2916/15))
 /(IFERROR(IF(H2916&gt;0,H2916,15),15)/15)
 *100,0)</f>
        <v>#REF!</v>
      </c>
      <c r="P2916" s="125" t="e">
        <f>ROUND(((R2916/20)*(L2916/15)*(S2916/15)*(1+W2916/200))/(H2916/15)*100,0)</f>
        <v>#REF!</v>
      </c>
      <c r="Q2916" s="147" t="e">
        <f>T20D35746[[#This Row],[スコア⑤]]/T20D35746[[#This Row],[スコア③]]</f>
        <v>#REF!</v>
      </c>
      <c r="R2916" s="76" t="e">
        <f>#REF!+#REF!</f>
        <v>#REF!</v>
      </c>
      <c r="W2916" s="109" t="e">
        <f>(T20D35746[[#This Row],[現金及び預金（億）]]-T20D35746[[#This Row],[負債（億）]])/T20D35746[[#This Row],[総資産]]*100</f>
        <v>#DIV/0!</v>
      </c>
    </row>
    <row r="2917" spans="3:23" x14ac:dyDescent="0.25">
      <c r="C2917" s="71" t="str">
        <f>IFERROR(_xll.RssMarket($A2917,"市場部名称"),"")</f>
        <v/>
      </c>
      <c r="D2917" s="55"/>
      <c r="E2917" s="55" t="str">
        <f>IFERROR(_xll.RssMarket($A2917,"前日比"),"")</f>
        <v/>
      </c>
      <c r="F2917" s="75" t="str">
        <f>IFERROR(_xll.RssMarket($A2917,"時価総額"),"")</f>
        <v/>
      </c>
      <c r="G2917" s="75" t="e">
        <f>T20D35746[[#This Row],[時価総額]]/T20D35746[[#This Row],[現在値]]</f>
        <v>#VALUE!</v>
      </c>
      <c r="H2917" s="20"/>
      <c r="I2917" s="38"/>
      <c r="J2917" s="20"/>
      <c r="K2917" s="33"/>
      <c r="N2917" s="89"/>
      <c r="O2917" s="125" t="e">
        <f>ROUND(
 ((IF(OR(R2917="",R2917&lt;=0),20,R2917)/20)
  *(L2917/15))
 /(IFERROR(IF(H2917&gt;0,H2917,15),15)/15)
 *100,0)</f>
        <v>#REF!</v>
      </c>
      <c r="P2917" s="125" t="e">
        <f>ROUND(((R2917/20)*(L2917/15)*(S2917/15)*(1+W2917/200))/(H2917/15)*100,0)</f>
        <v>#REF!</v>
      </c>
      <c r="Q2917" s="147" t="e">
        <f>T20D35746[[#This Row],[スコア⑤]]/T20D35746[[#This Row],[スコア③]]</f>
        <v>#REF!</v>
      </c>
      <c r="R2917" s="76" t="e">
        <f>#REF!+#REF!</f>
        <v>#REF!</v>
      </c>
      <c r="W2917" s="109" t="e">
        <f>(T20D35746[[#This Row],[現金及び預金（億）]]-T20D35746[[#This Row],[負債（億）]])/T20D35746[[#This Row],[総資産]]*100</f>
        <v>#DIV/0!</v>
      </c>
    </row>
    <row r="2918" spans="3:23" x14ac:dyDescent="0.25">
      <c r="C2918" s="71" t="str">
        <f>IFERROR(_xll.RssMarket($A2918,"市場部名称"),"")</f>
        <v/>
      </c>
      <c r="D2918" s="55"/>
      <c r="E2918" s="55" t="str">
        <f>IFERROR(_xll.RssMarket($A2918,"前日比"),"")</f>
        <v/>
      </c>
      <c r="F2918" s="75" t="str">
        <f>IFERROR(_xll.RssMarket($A2918,"時価総額"),"")</f>
        <v/>
      </c>
      <c r="G2918" s="75" t="e">
        <f>T20D35746[[#This Row],[時価総額]]/T20D35746[[#This Row],[現在値]]</f>
        <v>#VALUE!</v>
      </c>
      <c r="H2918" s="20"/>
      <c r="I2918" s="38"/>
      <c r="J2918" s="20"/>
      <c r="K2918" s="33"/>
      <c r="N2918" s="89"/>
      <c r="O2918" s="125" t="e">
        <f>ROUND(
 ((IF(OR(R2918="",R2918&lt;=0),20,R2918)/20)
  *(L2918/15))
 /(IFERROR(IF(H2918&gt;0,H2918,15),15)/15)
 *100,0)</f>
        <v>#REF!</v>
      </c>
      <c r="P2918" s="125" t="e">
        <f>ROUND(((R2918/20)*(L2918/15)*(S2918/15)*(1+W2918/200))/(H2918/15)*100,0)</f>
        <v>#REF!</v>
      </c>
      <c r="Q2918" s="147" t="e">
        <f>T20D35746[[#This Row],[スコア⑤]]/T20D35746[[#This Row],[スコア③]]</f>
        <v>#REF!</v>
      </c>
      <c r="R2918" s="76" t="e">
        <f>#REF!+#REF!</f>
        <v>#REF!</v>
      </c>
      <c r="W2918" s="109" t="e">
        <f>(T20D35746[[#This Row],[現金及び預金（億）]]-T20D35746[[#This Row],[負債（億）]])/T20D35746[[#This Row],[総資産]]*100</f>
        <v>#DIV/0!</v>
      </c>
    </row>
    <row r="2919" spans="3:23" x14ac:dyDescent="0.25">
      <c r="C2919" s="71" t="str">
        <f>IFERROR(_xll.RssMarket($A2919,"市場部名称"),"")</f>
        <v/>
      </c>
      <c r="D2919" s="55"/>
      <c r="E2919" s="55" t="str">
        <f>IFERROR(_xll.RssMarket($A2919,"前日比"),"")</f>
        <v/>
      </c>
      <c r="F2919" s="75" t="str">
        <f>IFERROR(_xll.RssMarket($A2919,"時価総額"),"")</f>
        <v/>
      </c>
      <c r="G2919" s="75" t="e">
        <f>T20D35746[[#This Row],[時価総額]]/T20D35746[[#This Row],[現在値]]</f>
        <v>#VALUE!</v>
      </c>
      <c r="H2919" s="20"/>
      <c r="I2919" s="38"/>
      <c r="J2919" s="20"/>
      <c r="K2919" s="33"/>
      <c r="N2919" s="89"/>
      <c r="O2919" s="125" t="e">
        <f>ROUND(
 ((IF(OR(R2919="",R2919&lt;=0),20,R2919)/20)
  *(L2919/15))
 /(IFERROR(IF(H2919&gt;0,H2919,15),15)/15)
 *100,0)</f>
        <v>#REF!</v>
      </c>
      <c r="P2919" s="125" t="e">
        <f>ROUND(((R2919/20)*(L2919/15)*(S2919/15)*(1+W2919/200))/(H2919/15)*100,0)</f>
        <v>#REF!</v>
      </c>
      <c r="Q2919" s="147" t="e">
        <f>T20D35746[[#This Row],[スコア⑤]]/T20D35746[[#This Row],[スコア③]]</f>
        <v>#REF!</v>
      </c>
      <c r="R2919" s="76" t="e">
        <f>#REF!+#REF!</f>
        <v>#REF!</v>
      </c>
      <c r="W2919" s="109" t="e">
        <f>(T20D35746[[#This Row],[現金及び預金（億）]]-T20D35746[[#This Row],[負債（億）]])/T20D35746[[#This Row],[総資産]]*100</f>
        <v>#DIV/0!</v>
      </c>
    </row>
    <row r="2920" spans="3:23" x14ac:dyDescent="0.25">
      <c r="C2920" s="71" t="str">
        <f>IFERROR(_xll.RssMarket($A2920,"市場部名称"),"")</f>
        <v/>
      </c>
      <c r="D2920" s="55"/>
      <c r="E2920" s="55" t="str">
        <f>IFERROR(_xll.RssMarket($A2920,"前日比"),"")</f>
        <v/>
      </c>
      <c r="F2920" s="75" t="str">
        <f>IFERROR(_xll.RssMarket($A2920,"時価総額"),"")</f>
        <v/>
      </c>
      <c r="G2920" s="75" t="e">
        <f>T20D35746[[#This Row],[時価総額]]/T20D35746[[#This Row],[現在値]]</f>
        <v>#VALUE!</v>
      </c>
      <c r="H2920" s="20"/>
      <c r="I2920" s="38"/>
      <c r="J2920" s="20"/>
      <c r="K2920" s="33"/>
      <c r="N2920" s="89"/>
      <c r="O2920" s="125" t="e">
        <f>ROUND(
 ((IF(OR(R2920="",R2920&lt;=0),20,R2920)/20)
  *(L2920/15))
 /(IFERROR(IF(H2920&gt;0,H2920,15),15)/15)
 *100,0)</f>
        <v>#REF!</v>
      </c>
      <c r="P2920" s="125" t="e">
        <f>ROUND(((R2920/20)*(L2920/15)*(S2920/15)*(1+W2920/200))/(H2920/15)*100,0)</f>
        <v>#REF!</v>
      </c>
      <c r="Q2920" s="147" t="e">
        <f>T20D35746[[#This Row],[スコア⑤]]/T20D35746[[#This Row],[スコア③]]</f>
        <v>#REF!</v>
      </c>
      <c r="R2920" s="76" t="e">
        <f>#REF!+#REF!</f>
        <v>#REF!</v>
      </c>
      <c r="W2920" s="109" t="e">
        <f>(T20D35746[[#This Row],[現金及び預金（億）]]-T20D35746[[#This Row],[負債（億）]])/T20D35746[[#This Row],[総資産]]*100</f>
        <v>#DIV/0!</v>
      </c>
    </row>
    <row r="2921" spans="3:23" x14ac:dyDescent="0.25">
      <c r="C2921" s="71" t="str">
        <f>IFERROR(_xll.RssMarket($A2921,"市場部名称"),"")</f>
        <v/>
      </c>
      <c r="D2921" s="55"/>
      <c r="E2921" s="55" t="str">
        <f>IFERROR(_xll.RssMarket($A2921,"前日比"),"")</f>
        <v/>
      </c>
      <c r="F2921" s="75" t="str">
        <f>IFERROR(_xll.RssMarket($A2921,"時価総額"),"")</f>
        <v/>
      </c>
      <c r="G2921" s="75" t="e">
        <f>T20D35746[[#This Row],[時価総額]]/T20D35746[[#This Row],[現在値]]</f>
        <v>#VALUE!</v>
      </c>
      <c r="H2921" s="20"/>
      <c r="I2921" s="38"/>
      <c r="J2921" s="20"/>
      <c r="K2921" s="33"/>
      <c r="N2921" s="89"/>
      <c r="O2921" s="125" t="e">
        <f>ROUND(
 ((IF(OR(R2921="",R2921&lt;=0),20,R2921)/20)
  *(L2921/15))
 /(IFERROR(IF(H2921&gt;0,H2921,15),15)/15)
 *100,0)</f>
        <v>#REF!</v>
      </c>
      <c r="P2921" s="125" t="e">
        <f>ROUND(((R2921/20)*(L2921/15)*(S2921/15)*(1+W2921/200))/(H2921/15)*100,0)</f>
        <v>#REF!</v>
      </c>
      <c r="Q2921" s="147" t="e">
        <f>T20D35746[[#This Row],[スコア⑤]]/T20D35746[[#This Row],[スコア③]]</f>
        <v>#REF!</v>
      </c>
      <c r="R2921" s="76" t="e">
        <f>#REF!+#REF!</f>
        <v>#REF!</v>
      </c>
      <c r="W2921" s="109" t="e">
        <f>(T20D35746[[#This Row],[現金及び預金（億）]]-T20D35746[[#This Row],[負債（億）]])/T20D35746[[#This Row],[総資産]]*100</f>
        <v>#DIV/0!</v>
      </c>
    </row>
    <row r="2922" spans="3:23" x14ac:dyDescent="0.25">
      <c r="C2922" s="71" t="str">
        <f>IFERROR(_xll.RssMarket($A2922,"市場部名称"),"")</f>
        <v/>
      </c>
      <c r="D2922" s="55"/>
      <c r="E2922" s="55" t="str">
        <f>IFERROR(_xll.RssMarket($A2922,"前日比"),"")</f>
        <v/>
      </c>
      <c r="F2922" s="75" t="str">
        <f>IFERROR(_xll.RssMarket($A2922,"時価総額"),"")</f>
        <v/>
      </c>
      <c r="G2922" s="75" t="e">
        <f>T20D35746[[#This Row],[時価総額]]/T20D35746[[#This Row],[現在値]]</f>
        <v>#VALUE!</v>
      </c>
      <c r="H2922" s="20"/>
      <c r="I2922" s="38"/>
      <c r="J2922" s="20"/>
      <c r="K2922" s="33"/>
      <c r="N2922" s="89"/>
      <c r="O2922" s="125" t="e">
        <f>ROUND(
 ((IF(OR(R2922="",R2922&lt;=0),20,R2922)/20)
  *(L2922/15))
 /(IFERROR(IF(H2922&gt;0,H2922,15),15)/15)
 *100,0)</f>
        <v>#REF!</v>
      </c>
      <c r="P2922" s="125" t="e">
        <f>ROUND(((R2922/20)*(L2922/15)*(S2922/15)*(1+W2922/200))/(H2922/15)*100,0)</f>
        <v>#REF!</v>
      </c>
      <c r="Q2922" s="147" t="e">
        <f>T20D35746[[#This Row],[スコア⑤]]/T20D35746[[#This Row],[スコア③]]</f>
        <v>#REF!</v>
      </c>
      <c r="R2922" s="76" t="e">
        <f>#REF!+#REF!</f>
        <v>#REF!</v>
      </c>
      <c r="W2922" s="109" t="e">
        <f>(T20D35746[[#This Row],[現金及び預金（億）]]-T20D35746[[#This Row],[負債（億）]])/T20D35746[[#This Row],[総資産]]*100</f>
        <v>#DIV/0!</v>
      </c>
    </row>
    <row r="2923" spans="3:23" x14ac:dyDescent="0.25">
      <c r="C2923" s="71" t="str">
        <f>IFERROR(_xll.RssMarket($A2923,"市場部名称"),"")</f>
        <v/>
      </c>
      <c r="D2923" s="55"/>
      <c r="E2923" s="55" t="str">
        <f>IFERROR(_xll.RssMarket($A2923,"前日比"),"")</f>
        <v/>
      </c>
      <c r="F2923" s="75" t="str">
        <f>IFERROR(_xll.RssMarket($A2923,"時価総額"),"")</f>
        <v/>
      </c>
      <c r="G2923" s="75" t="e">
        <f>T20D35746[[#This Row],[時価総額]]/T20D35746[[#This Row],[現在値]]</f>
        <v>#VALUE!</v>
      </c>
      <c r="H2923" s="20"/>
      <c r="I2923" s="38"/>
      <c r="J2923" s="20"/>
      <c r="K2923" s="33"/>
      <c r="N2923" s="89"/>
      <c r="O2923" s="125" t="e">
        <f>ROUND(
 ((IF(OR(R2923="",R2923&lt;=0),20,R2923)/20)
  *(L2923/15))
 /(IFERROR(IF(H2923&gt;0,H2923,15),15)/15)
 *100,0)</f>
        <v>#REF!</v>
      </c>
      <c r="P2923" s="125" t="e">
        <f>ROUND(((R2923/20)*(L2923/15)*(S2923/15)*(1+W2923/200))/(H2923/15)*100,0)</f>
        <v>#REF!</v>
      </c>
      <c r="Q2923" s="147" t="e">
        <f>T20D35746[[#This Row],[スコア⑤]]/T20D35746[[#This Row],[スコア③]]</f>
        <v>#REF!</v>
      </c>
      <c r="R2923" s="76" t="e">
        <f>#REF!+#REF!</f>
        <v>#REF!</v>
      </c>
      <c r="W2923" s="109" t="e">
        <f>(T20D35746[[#This Row],[現金及び預金（億）]]-T20D35746[[#This Row],[負債（億）]])/T20D35746[[#This Row],[総資産]]*100</f>
        <v>#DIV/0!</v>
      </c>
    </row>
    <row r="2924" spans="3:23" x14ac:dyDescent="0.25">
      <c r="C2924" s="71" t="str">
        <f>IFERROR(_xll.RssMarket($A2924,"市場部名称"),"")</f>
        <v/>
      </c>
      <c r="D2924" s="55"/>
      <c r="E2924" s="55" t="str">
        <f>IFERROR(_xll.RssMarket($A2924,"前日比"),"")</f>
        <v/>
      </c>
      <c r="F2924" s="75" t="str">
        <f>IFERROR(_xll.RssMarket($A2924,"時価総額"),"")</f>
        <v/>
      </c>
      <c r="G2924" s="75" t="e">
        <f>T20D35746[[#This Row],[時価総額]]/T20D35746[[#This Row],[現在値]]</f>
        <v>#VALUE!</v>
      </c>
      <c r="H2924" s="20"/>
      <c r="I2924" s="38"/>
      <c r="J2924" s="20"/>
      <c r="K2924" s="33"/>
      <c r="N2924" s="89"/>
      <c r="O2924" s="125" t="e">
        <f>ROUND(
 ((IF(OR(R2924="",R2924&lt;=0),20,R2924)/20)
  *(L2924/15))
 /(IFERROR(IF(H2924&gt;0,H2924,15),15)/15)
 *100,0)</f>
        <v>#REF!</v>
      </c>
      <c r="P2924" s="125" t="e">
        <f>ROUND(((R2924/20)*(L2924/15)*(S2924/15)*(1+W2924/200))/(H2924/15)*100,0)</f>
        <v>#REF!</v>
      </c>
      <c r="Q2924" s="147" t="e">
        <f>T20D35746[[#This Row],[スコア⑤]]/T20D35746[[#This Row],[スコア③]]</f>
        <v>#REF!</v>
      </c>
      <c r="R2924" s="76" t="e">
        <f>#REF!+#REF!</f>
        <v>#REF!</v>
      </c>
      <c r="W2924" s="109" t="e">
        <f>(T20D35746[[#This Row],[現金及び預金（億）]]-T20D35746[[#This Row],[負債（億）]])/T20D35746[[#This Row],[総資産]]*100</f>
        <v>#DIV/0!</v>
      </c>
    </row>
    <row r="2925" spans="3:23" x14ac:dyDescent="0.25">
      <c r="C2925" s="71" t="str">
        <f>IFERROR(_xll.RssMarket($A2925,"市場部名称"),"")</f>
        <v/>
      </c>
      <c r="D2925" s="55"/>
      <c r="E2925" s="55" t="str">
        <f>IFERROR(_xll.RssMarket($A2925,"前日比"),"")</f>
        <v/>
      </c>
      <c r="F2925" s="75" t="str">
        <f>IFERROR(_xll.RssMarket($A2925,"時価総額"),"")</f>
        <v/>
      </c>
      <c r="G2925" s="75" t="e">
        <f>T20D35746[[#This Row],[時価総額]]/T20D35746[[#This Row],[現在値]]</f>
        <v>#VALUE!</v>
      </c>
      <c r="H2925" s="20"/>
      <c r="I2925" s="38"/>
      <c r="J2925" s="20"/>
      <c r="K2925" s="33"/>
      <c r="N2925" s="89"/>
      <c r="O2925" s="125" t="e">
        <f>ROUND(
 ((IF(OR(R2925="",R2925&lt;=0),20,R2925)/20)
  *(L2925/15))
 /(IFERROR(IF(H2925&gt;0,H2925,15),15)/15)
 *100,0)</f>
        <v>#REF!</v>
      </c>
      <c r="P2925" s="125" t="e">
        <f>ROUND(((R2925/20)*(L2925/15)*(S2925/15)*(1+W2925/200))/(H2925/15)*100,0)</f>
        <v>#REF!</v>
      </c>
      <c r="Q2925" s="147" t="e">
        <f>T20D35746[[#This Row],[スコア⑤]]/T20D35746[[#This Row],[スコア③]]</f>
        <v>#REF!</v>
      </c>
      <c r="R2925" s="76" t="e">
        <f>#REF!+#REF!</f>
        <v>#REF!</v>
      </c>
      <c r="W2925" s="109" t="e">
        <f>(T20D35746[[#This Row],[現金及び預金（億）]]-T20D35746[[#This Row],[負債（億）]])/T20D35746[[#This Row],[総資産]]*100</f>
        <v>#DIV/0!</v>
      </c>
    </row>
    <row r="2926" spans="3:23" x14ac:dyDescent="0.25">
      <c r="C2926" s="71" t="str">
        <f>IFERROR(_xll.RssMarket($A2926,"市場部名称"),"")</f>
        <v/>
      </c>
      <c r="D2926" s="55"/>
      <c r="E2926" s="55" t="str">
        <f>IFERROR(_xll.RssMarket($A2926,"前日比"),"")</f>
        <v/>
      </c>
      <c r="F2926" s="75" t="str">
        <f>IFERROR(_xll.RssMarket($A2926,"時価総額"),"")</f>
        <v/>
      </c>
      <c r="G2926" s="75" t="e">
        <f>T20D35746[[#This Row],[時価総額]]/T20D35746[[#This Row],[現在値]]</f>
        <v>#VALUE!</v>
      </c>
      <c r="H2926" s="20"/>
      <c r="I2926" s="38"/>
      <c r="J2926" s="20"/>
      <c r="K2926" s="33"/>
      <c r="N2926" s="89"/>
      <c r="O2926" s="125" t="e">
        <f>ROUND(
 ((IF(OR(R2926="",R2926&lt;=0),20,R2926)/20)
  *(L2926/15))
 /(IFERROR(IF(H2926&gt;0,H2926,15),15)/15)
 *100,0)</f>
        <v>#REF!</v>
      </c>
      <c r="P2926" s="125" t="e">
        <f>ROUND(((R2926/20)*(L2926/15)*(S2926/15)*(1+W2926/200))/(H2926/15)*100,0)</f>
        <v>#REF!</v>
      </c>
      <c r="Q2926" s="147" t="e">
        <f>T20D35746[[#This Row],[スコア⑤]]/T20D35746[[#This Row],[スコア③]]</f>
        <v>#REF!</v>
      </c>
      <c r="R2926" s="76" t="e">
        <f>#REF!+#REF!</f>
        <v>#REF!</v>
      </c>
      <c r="W2926" s="109" t="e">
        <f>(T20D35746[[#This Row],[現金及び預金（億）]]-T20D35746[[#This Row],[負債（億）]])/T20D35746[[#This Row],[総資産]]*100</f>
        <v>#DIV/0!</v>
      </c>
    </row>
    <row r="2927" spans="3:23" x14ac:dyDescent="0.25">
      <c r="C2927" s="71" t="str">
        <f>IFERROR(_xll.RssMarket($A2927,"市場部名称"),"")</f>
        <v/>
      </c>
      <c r="D2927" s="55"/>
      <c r="E2927" s="55" t="str">
        <f>IFERROR(_xll.RssMarket($A2927,"前日比"),"")</f>
        <v/>
      </c>
      <c r="F2927" s="75" t="str">
        <f>IFERROR(_xll.RssMarket($A2927,"時価総額"),"")</f>
        <v/>
      </c>
      <c r="G2927" s="75" t="e">
        <f>T20D35746[[#This Row],[時価総額]]/T20D35746[[#This Row],[現在値]]</f>
        <v>#VALUE!</v>
      </c>
      <c r="H2927" s="20"/>
      <c r="I2927" s="38"/>
      <c r="J2927" s="20"/>
      <c r="K2927" s="33"/>
      <c r="N2927" s="89"/>
      <c r="O2927" s="125" t="e">
        <f>ROUND(
 ((IF(OR(R2927="",R2927&lt;=0),20,R2927)/20)
  *(L2927/15))
 /(IFERROR(IF(H2927&gt;0,H2927,15),15)/15)
 *100,0)</f>
        <v>#REF!</v>
      </c>
      <c r="P2927" s="125" t="e">
        <f>ROUND(((R2927/20)*(L2927/15)*(S2927/15)*(1+W2927/200))/(H2927/15)*100,0)</f>
        <v>#REF!</v>
      </c>
      <c r="Q2927" s="147" t="e">
        <f>T20D35746[[#This Row],[スコア⑤]]/T20D35746[[#This Row],[スコア③]]</f>
        <v>#REF!</v>
      </c>
      <c r="R2927" s="76" t="e">
        <f>#REF!+#REF!</f>
        <v>#REF!</v>
      </c>
      <c r="W2927" s="109" t="e">
        <f>(T20D35746[[#This Row],[現金及び預金（億）]]-T20D35746[[#This Row],[負債（億）]])/T20D35746[[#This Row],[総資産]]*100</f>
        <v>#DIV/0!</v>
      </c>
    </row>
    <row r="2928" spans="3:23" x14ac:dyDescent="0.25">
      <c r="C2928" s="71" t="str">
        <f>IFERROR(_xll.RssMarket($A2928,"市場部名称"),"")</f>
        <v/>
      </c>
      <c r="D2928" s="55"/>
      <c r="E2928" s="55" t="str">
        <f>IFERROR(_xll.RssMarket($A2928,"前日比"),"")</f>
        <v/>
      </c>
      <c r="F2928" s="75" t="str">
        <f>IFERROR(_xll.RssMarket($A2928,"時価総額"),"")</f>
        <v/>
      </c>
      <c r="G2928" s="75" t="e">
        <f>T20D35746[[#This Row],[時価総額]]/T20D35746[[#This Row],[現在値]]</f>
        <v>#VALUE!</v>
      </c>
      <c r="H2928" s="20"/>
      <c r="I2928" s="38"/>
      <c r="J2928" s="20"/>
      <c r="K2928" s="33"/>
      <c r="N2928" s="89"/>
      <c r="O2928" s="125" t="e">
        <f>ROUND(
 ((IF(OR(R2928="",R2928&lt;=0),20,R2928)/20)
  *(L2928/15))
 /(IFERROR(IF(H2928&gt;0,H2928,15),15)/15)
 *100,0)</f>
        <v>#REF!</v>
      </c>
      <c r="P2928" s="125" t="e">
        <f>ROUND(((R2928/20)*(L2928/15)*(S2928/15)*(1+W2928/200))/(H2928/15)*100,0)</f>
        <v>#REF!</v>
      </c>
      <c r="Q2928" s="147" t="e">
        <f>T20D35746[[#This Row],[スコア⑤]]/T20D35746[[#This Row],[スコア③]]</f>
        <v>#REF!</v>
      </c>
      <c r="R2928" s="76" t="e">
        <f>#REF!+#REF!</f>
        <v>#REF!</v>
      </c>
      <c r="W2928" s="109" t="e">
        <f>(T20D35746[[#This Row],[現金及び預金（億）]]-T20D35746[[#This Row],[負債（億）]])/T20D35746[[#This Row],[総資産]]*100</f>
        <v>#DIV/0!</v>
      </c>
    </row>
    <row r="2929" spans="3:23" x14ac:dyDescent="0.25">
      <c r="C2929" s="71" t="str">
        <f>IFERROR(_xll.RssMarket($A2929,"市場部名称"),"")</f>
        <v/>
      </c>
      <c r="D2929" s="55"/>
      <c r="E2929" s="55" t="str">
        <f>IFERROR(_xll.RssMarket($A2929,"前日比"),"")</f>
        <v/>
      </c>
      <c r="F2929" s="75" t="str">
        <f>IFERROR(_xll.RssMarket($A2929,"時価総額"),"")</f>
        <v/>
      </c>
      <c r="G2929" s="75" t="e">
        <f>T20D35746[[#This Row],[時価総額]]/T20D35746[[#This Row],[現在値]]</f>
        <v>#VALUE!</v>
      </c>
      <c r="H2929" s="20"/>
      <c r="I2929" s="38"/>
      <c r="J2929" s="20"/>
      <c r="K2929" s="33"/>
      <c r="N2929" s="89"/>
      <c r="O2929" s="125" t="e">
        <f>ROUND(
 ((IF(OR(R2929="",R2929&lt;=0),20,R2929)/20)
  *(L2929/15))
 /(IFERROR(IF(H2929&gt;0,H2929,15),15)/15)
 *100,0)</f>
        <v>#REF!</v>
      </c>
      <c r="P2929" s="125" t="e">
        <f>ROUND(((R2929/20)*(L2929/15)*(S2929/15)*(1+W2929/200))/(H2929/15)*100,0)</f>
        <v>#REF!</v>
      </c>
      <c r="Q2929" s="147" t="e">
        <f>T20D35746[[#This Row],[スコア⑤]]/T20D35746[[#This Row],[スコア③]]</f>
        <v>#REF!</v>
      </c>
      <c r="R2929" s="76" t="e">
        <f>#REF!+#REF!</f>
        <v>#REF!</v>
      </c>
      <c r="W2929" s="109" t="e">
        <f>(T20D35746[[#This Row],[現金及び預金（億）]]-T20D35746[[#This Row],[負債（億）]])/T20D35746[[#This Row],[総資産]]*100</f>
        <v>#DIV/0!</v>
      </c>
    </row>
    <row r="2930" spans="3:23" x14ac:dyDescent="0.25">
      <c r="C2930" s="71" t="str">
        <f>IFERROR(_xll.RssMarket($A2930,"市場部名称"),"")</f>
        <v/>
      </c>
      <c r="D2930" s="55"/>
      <c r="E2930" s="55" t="str">
        <f>IFERROR(_xll.RssMarket($A2930,"前日比"),"")</f>
        <v/>
      </c>
      <c r="F2930" s="75" t="str">
        <f>IFERROR(_xll.RssMarket($A2930,"時価総額"),"")</f>
        <v/>
      </c>
      <c r="G2930" s="75" t="e">
        <f>T20D35746[[#This Row],[時価総額]]/T20D35746[[#This Row],[現在値]]</f>
        <v>#VALUE!</v>
      </c>
      <c r="H2930" s="20"/>
      <c r="I2930" s="38"/>
      <c r="J2930" s="20"/>
      <c r="K2930" s="33"/>
      <c r="N2930" s="89"/>
      <c r="O2930" s="125" t="e">
        <f>ROUND(
 ((IF(OR(R2930="",R2930&lt;=0),20,R2930)/20)
  *(L2930/15))
 /(IFERROR(IF(H2930&gt;0,H2930,15),15)/15)
 *100,0)</f>
        <v>#REF!</v>
      </c>
      <c r="P2930" s="125" t="e">
        <f>ROUND(((R2930/20)*(L2930/15)*(S2930/15)*(1+W2930/200))/(H2930/15)*100,0)</f>
        <v>#REF!</v>
      </c>
      <c r="Q2930" s="147" t="e">
        <f>T20D35746[[#This Row],[スコア⑤]]/T20D35746[[#This Row],[スコア③]]</f>
        <v>#REF!</v>
      </c>
      <c r="R2930" s="76" t="e">
        <f>#REF!+#REF!</f>
        <v>#REF!</v>
      </c>
      <c r="W2930" s="109" t="e">
        <f>(T20D35746[[#This Row],[現金及び預金（億）]]-T20D35746[[#This Row],[負債（億）]])/T20D35746[[#This Row],[総資産]]*100</f>
        <v>#DIV/0!</v>
      </c>
    </row>
    <row r="2931" spans="3:23" x14ac:dyDescent="0.25">
      <c r="C2931" s="71" t="str">
        <f>IFERROR(_xll.RssMarket($A2931,"市場部名称"),"")</f>
        <v/>
      </c>
      <c r="D2931" s="55"/>
      <c r="E2931" s="55" t="str">
        <f>IFERROR(_xll.RssMarket($A2931,"前日比"),"")</f>
        <v/>
      </c>
      <c r="F2931" s="75" t="str">
        <f>IFERROR(_xll.RssMarket($A2931,"時価総額"),"")</f>
        <v/>
      </c>
      <c r="G2931" s="75" t="e">
        <f>T20D35746[[#This Row],[時価総額]]/T20D35746[[#This Row],[現在値]]</f>
        <v>#VALUE!</v>
      </c>
      <c r="H2931" s="20"/>
      <c r="I2931" s="38"/>
      <c r="J2931" s="20"/>
      <c r="K2931" s="33"/>
      <c r="N2931" s="89"/>
      <c r="O2931" s="125" t="e">
        <f>ROUND(
 ((IF(OR(R2931="",R2931&lt;=0),20,R2931)/20)
  *(L2931/15))
 /(IFERROR(IF(H2931&gt;0,H2931,15),15)/15)
 *100,0)</f>
        <v>#REF!</v>
      </c>
      <c r="P2931" s="125" t="e">
        <f>ROUND(((R2931/20)*(L2931/15)*(S2931/15)*(1+W2931/200))/(H2931/15)*100,0)</f>
        <v>#REF!</v>
      </c>
      <c r="Q2931" s="147" t="e">
        <f>T20D35746[[#This Row],[スコア⑤]]/T20D35746[[#This Row],[スコア③]]</f>
        <v>#REF!</v>
      </c>
      <c r="R2931" s="76" t="e">
        <f>#REF!+#REF!</f>
        <v>#REF!</v>
      </c>
      <c r="W2931" s="109" t="e">
        <f>(T20D35746[[#This Row],[現金及び預金（億）]]-T20D35746[[#This Row],[負債（億）]])/T20D35746[[#This Row],[総資産]]*100</f>
        <v>#DIV/0!</v>
      </c>
    </row>
    <row r="2932" spans="3:23" x14ac:dyDescent="0.25">
      <c r="C2932" s="71" t="str">
        <f>IFERROR(_xll.RssMarket($A2932,"市場部名称"),"")</f>
        <v/>
      </c>
      <c r="D2932" s="55"/>
      <c r="E2932" s="55" t="str">
        <f>IFERROR(_xll.RssMarket($A2932,"前日比"),"")</f>
        <v/>
      </c>
      <c r="F2932" s="75" t="str">
        <f>IFERROR(_xll.RssMarket($A2932,"時価総額"),"")</f>
        <v/>
      </c>
      <c r="G2932" s="75" t="e">
        <f>T20D35746[[#This Row],[時価総額]]/T20D35746[[#This Row],[現在値]]</f>
        <v>#VALUE!</v>
      </c>
      <c r="H2932" s="20"/>
      <c r="I2932" s="38"/>
      <c r="J2932" s="20"/>
      <c r="K2932" s="33"/>
      <c r="N2932" s="89"/>
      <c r="O2932" s="125" t="e">
        <f>ROUND(
 ((IF(OR(R2932="",R2932&lt;=0),20,R2932)/20)
  *(L2932/15))
 /(IFERROR(IF(H2932&gt;0,H2932,15),15)/15)
 *100,0)</f>
        <v>#REF!</v>
      </c>
      <c r="P2932" s="125" t="e">
        <f>ROUND(((R2932/20)*(L2932/15)*(S2932/15)*(1+W2932/200))/(H2932/15)*100,0)</f>
        <v>#REF!</v>
      </c>
      <c r="Q2932" s="147" t="e">
        <f>T20D35746[[#This Row],[スコア⑤]]/T20D35746[[#This Row],[スコア③]]</f>
        <v>#REF!</v>
      </c>
      <c r="R2932" s="76" t="e">
        <f>#REF!+#REF!</f>
        <v>#REF!</v>
      </c>
      <c r="W2932" s="109" t="e">
        <f>(T20D35746[[#This Row],[現金及び預金（億）]]-T20D35746[[#This Row],[負債（億）]])/T20D35746[[#This Row],[総資産]]*100</f>
        <v>#DIV/0!</v>
      </c>
    </row>
    <row r="2933" spans="3:23" x14ac:dyDescent="0.25">
      <c r="C2933" s="71" t="str">
        <f>IFERROR(_xll.RssMarket($A2933,"市場部名称"),"")</f>
        <v/>
      </c>
      <c r="D2933" s="55"/>
      <c r="E2933" s="55" t="str">
        <f>IFERROR(_xll.RssMarket($A2933,"前日比"),"")</f>
        <v/>
      </c>
      <c r="F2933" s="75" t="str">
        <f>IFERROR(_xll.RssMarket($A2933,"時価総額"),"")</f>
        <v/>
      </c>
      <c r="G2933" s="75" t="e">
        <f>T20D35746[[#This Row],[時価総額]]/T20D35746[[#This Row],[現在値]]</f>
        <v>#VALUE!</v>
      </c>
      <c r="H2933" s="20"/>
      <c r="I2933" s="38"/>
      <c r="J2933" s="20"/>
      <c r="K2933" s="33"/>
      <c r="N2933" s="89"/>
      <c r="O2933" s="125" t="e">
        <f>ROUND(
 ((IF(OR(R2933="",R2933&lt;=0),20,R2933)/20)
  *(L2933/15))
 /(IFERROR(IF(H2933&gt;0,H2933,15),15)/15)
 *100,0)</f>
        <v>#REF!</v>
      </c>
      <c r="P2933" s="125" t="e">
        <f>ROUND(((R2933/20)*(L2933/15)*(S2933/15)*(1+W2933/200))/(H2933/15)*100,0)</f>
        <v>#REF!</v>
      </c>
      <c r="Q2933" s="147" t="e">
        <f>T20D35746[[#This Row],[スコア⑤]]/T20D35746[[#This Row],[スコア③]]</f>
        <v>#REF!</v>
      </c>
      <c r="R2933" s="76" t="e">
        <f>#REF!+#REF!</f>
        <v>#REF!</v>
      </c>
      <c r="W2933" s="109" t="e">
        <f>(T20D35746[[#This Row],[現金及び預金（億）]]-T20D35746[[#This Row],[負債（億）]])/T20D35746[[#This Row],[総資産]]*100</f>
        <v>#DIV/0!</v>
      </c>
    </row>
    <row r="2934" spans="3:23" x14ac:dyDescent="0.25">
      <c r="C2934" s="71" t="str">
        <f>IFERROR(_xll.RssMarket($A2934,"市場部名称"),"")</f>
        <v/>
      </c>
      <c r="D2934" s="55"/>
      <c r="E2934" s="55" t="str">
        <f>IFERROR(_xll.RssMarket($A2934,"前日比"),"")</f>
        <v/>
      </c>
      <c r="F2934" s="75" t="str">
        <f>IFERROR(_xll.RssMarket($A2934,"時価総額"),"")</f>
        <v/>
      </c>
      <c r="G2934" s="75" t="e">
        <f>T20D35746[[#This Row],[時価総額]]/T20D35746[[#This Row],[現在値]]</f>
        <v>#VALUE!</v>
      </c>
      <c r="H2934" s="20"/>
      <c r="I2934" s="38"/>
      <c r="J2934" s="20"/>
      <c r="K2934" s="33"/>
      <c r="N2934" s="89"/>
      <c r="O2934" s="125" t="e">
        <f>ROUND(
 ((IF(OR(R2934="",R2934&lt;=0),20,R2934)/20)
  *(L2934/15))
 /(IFERROR(IF(H2934&gt;0,H2934,15),15)/15)
 *100,0)</f>
        <v>#REF!</v>
      </c>
      <c r="P2934" s="125" t="e">
        <f>ROUND(((R2934/20)*(L2934/15)*(S2934/15)*(1+W2934/200))/(H2934/15)*100,0)</f>
        <v>#REF!</v>
      </c>
      <c r="Q2934" s="147" t="e">
        <f>T20D35746[[#This Row],[スコア⑤]]/T20D35746[[#This Row],[スコア③]]</f>
        <v>#REF!</v>
      </c>
      <c r="R2934" s="76" t="e">
        <f>#REF!+#REF!</f>
        <v>#REF!</v>
      </c>
      <c r="W2934" s="109" t="e">
        <f>(T20D35746[[#This Row],[現金及び預金（億）]]-T20D35746[[#This Row],[負債（億）]])/T20D35746[[#This Row],[総資産]]*100</f>
        <v>#DIV/0!</v>
      </c>
    </row>
    <row r="2935" spans="3:23" x14ac:dyDescent="0.25">
      <c r="C2935" s="71" t="str">
        <f>IFERROR(_xll.RssMarket($A2935,"市場部名称"),"")</f>
        <v/>
      </c>
      <c r="D2935" s="55"/>
      <c r="E2935" s="55" t="str">
        <f>IFERROR(_xll.RssMarket($A2935,"前日比"),"")</f>
        <v/>
      </c>
      <c r="F2935" s="75" t="str">
        <f>IFERROR(_xll.RssMarket($A2935,"時価総額"),"")</f>
        <v/>
      </c>
      <c r="G2935" s="75" t="e">
        <f>T20D35746[[#This Row],[時価総額]]/T20D35746[[#This Row],[現在値]]</f>
        <v>#VALUE!</v>
      </c>
      <c r="H2935" s="20"/>
      <c r="I2935" s="38"/>
      <c r="J2935" s="20"/>
      <c r="K2935" s="33"/>
      <c r="N2935" s="89"/>
      <c r="O2935" s="125" t="e">
        <f>ROUND(
 ((IF(OR(R2935="",R2935&lt;=0),20,R2935)/20)
  *(L2935/15))
 /(IFERROR(IF(H2935&gt;0,H2935,15),15)/15)
 *100,0)</f>
        <v>#REF!</v>
      </c>
      <c r="P2935" s="125" t="e">
        <f>ROUND(((R2935/20)*(L2935/15)*(S2935/15)*(1+W2935/200))/(H2935/15)*100,0)</f>
        <v>#REF!</v>
      </c>
      <c r="Q2935" s="147" t="e">
        <f>T20D35746[[#This Row],[スコア⑤]]/T20D35746[[#This Row],[スコア③]]</f>
        <v>#REF!</v>
      </c>
      <c r="R2935" s="76" t="e">
        <f>#REF!+#REF!</f>
        <v>#REF!</v>
      </c>
      <c r="W2935" s="109" t="e">
        <f>(T20D35746[[#This Row],[現金及び預金（億）]]-T20D35746[[#This Row],[負債（億）]])/T20D35746[[#This Row],[総資産]]*100</f>
        <v>#DIV/0!</v>
      </c>
    </row>
    <row r="2936" spans="3:23" x14ac:dyDescent="0.25">
      <c r="C2936" s="71" t="str">
        <f>IFERROR(_xll.RssMarket($A2936,"市場部名称"),"")</f>
        <v/>
      </c>
      <c r="D2936" s="55"/>
      <c r="E2936" s="55" t="str">
        <f>IFERROR(_xll.RssMarket($A2936,"前日比"),"")</f>
        <v/>
      </c>
      <c r="F2936" s="75" t="str">
        <f>IFERROR(_xll.RssMarket($A2936,"時価総額"),"")</f>
        <v/>
      </c>
      <c r="G2936" s="75" t="e">
        <f>T20D35746[[#This Row],[時価総額]]/T20D35746[[#This Row],[現在値]]</f>
        <v>#VALUE!</v>
      </c>
      <c r="H2936" s="20"/>
      <c r="I2936" s="38"/>
      <c r="J2936" s="20"/>
      <c r="K2936" s="33"/>
      <c r="N2936" s="89"/>
      <c r="O2936" s="125" t="e">
        <f>ROUND(
 ((IF(OR(R2936="",R2936&lt;=0),20,R2936)/20)
  *(L2936/15))
 /(IFERROR(IF(H2936&gt;0,H2936,15),15)/15)
 *100,0)</f>
        <v>#REF!</v>
      </c>
      <c r="P2936" s="125" t="e">
        <f>ROUND(((R2936/20)*(L2936/15)*(S2936/15)*(1+W2936/200))/(H2936/15)*100,0)</f>
        <v>#REF!</v>
      </c>
      <c r="Q2936" s="147" t="e">
        <f>T20D35746[[#This Row],[スコア⑤]]/T20D35746[[#This Row],[スコア③]]</f>
        <v>#REF!</v>
      </c>
      <c r="R2936" s="76" t="e">
        <f>#REF!+#REF!</f>
        <v>#REF!</v>
      </c>
      <c r="W2936" s="109" t="e">
        <f>(T20D35746[[#This Row],[現金及び預金（億）]]-T20D35746[[#This Row],[負債（億）]])/T20D35746[[#This Row],[総資産]]*100</f>
        <v>#DIV/0!</v>
      </c>
    </row>
    <row r="2937" spans="3:23" x14ac:dyDescent="0.25">
      <c r="C2937" s="71" t="str">
        <f>IFERROR(_xll.RssMarket($A2937,"市場部名称"),"")</f>
        <v/>
      </c>
      <c r="D2937" s="55"/>
      <c r="E2937" s="55" t="str">
        <f>IFERROR(_xll.RssMarket($A2937,"前日比"),"")</f>
        <v/>
      </c>
      <c r="F2937" s="75" t="str">
        <f>IFERROR(_xll.RssMarket($A2937,"時価総額"),"")</f>
        <v/>
      </c>
      <c r="G2937" s="75" t="e">
        <f>T20D35746[[#This Row],[時価総額]]/T20D35746[[#This Row],[現在値]]</f>
        <v>#VALUE!</v>
      </c>
      <c r="H2937" s="20"/>
      <c r="I2937" s="38"/>
      <c r="J2937" s="20"/>
      <c r="K2937" s="33"/>
      <c r="N2937" s="89"/>
      <c r="O2937" s="125" t="e">
        <f>ROUND(
 ((IF(OR(R2937="",R2937&lt;=0),20,R2937)/20)
  *(L2937/15))
 /(IFERROR(IF(H2937&gt;0,H2937,15),15)/15)
 *100,0)</f>
        <v>#REF!</v>
      </c>
      <c r="P2937" s="125" t="e">
        <f>ROUND(((R2937/20)*(L2937/15)*(S2937/15)*(1+W2937/200))/(H2937/15)*100,0)</f>
        <v>#REF!</v>
      </c>
      <c r="Q2937" s="147" t="e">
        <f>T20D35746[[#This Row],[スコア⑤]]/T20D35746[[#This Row],[スコア③]]</f>
        <v>#REF!</v>
      </c>
      <c r="R2937" s="76" t="e">
        <f>#REF!+#REF!</f>
        <v>#REF!</v>
      </c>
      <c r="W2937" s="109" t="e">
        <f>(T20D35746[[#This Row],[現金及び預金（億）]]-T20D35746[[#This Row],[負債（億）]])/T20D35746[[#This Row],[総資産]]*100</f>
        <v>#DIV/0!</v>
      </c>
    </row>
    <row r="2938" spans="3:23" x14ac:dyDescent="0.25">
      <c r="C2938" s="71" t="str">
        <f>IFERROR(_xll.RssMarket($A2938,"市場部名称"),"")</f>
        <v/>
      </c>
      <c r="D2938" s="55"/>
      <c r="E2938" s="55" t="str">
        <f>IFERROR(_xll.RssMarket($A2938,"前日比"),"")</f>
        <v/>
      </c>
      <c r="F2938" s="75" t="str">
        <f>IFERROR(_xll.RssMarket($A2938,"時価総額"),"")</f>
        <v/>
      </c>
      <c r="G2938" s="75" t="e">
        <f>T20D35746[[#This Row],[時価総額]]/T20D35746[[#This Row],[現在値]]</f>
        <v>#VALUE!</v>
      </c>
      <c r="H2938" s="20"/>
      <c r="I2938" s="38"/>
      <c r="J2938" s="20"/>
      <c r="K2938" s="33"/>
      <c r="N2938" s="89"/>
      <c r="O2938" s="125" t="e">
        <f>ROUND(
 ((IF(OR(R2938="",R2938&lt;=0),20,R2938)/20)
  *(L2938/15))
 /(IFERROR(IF(H2938&gt;0,H2938,15),15)/15)
 *100,0)</f>
        <v>#REF!</v>
      </c>
      <c r="P2938" s="125" t="e">
        <f>ROUND(((R2938/20)*(L2938/15)*(S2938/15)*(1+W2938/200))/(H2938/15)*100,0)</f>
        <v>#REF!</v>
      </c>
      <c r="Q2938" s="147" t="e">
        <f>T20D35746[[#This Row],[スコア⑤]]/T20D35746[[#This Row],[スコア③]]</f>
        <v>#REF!</v>
      </c>
      <c r="R2938" s="76" t="e">
        <f>#REF!+#REF!</f>
        <v>#REF!</v>
      </c>
      <c r="W2938" s="109" t="e">
        <f>(T20D35746[[#This Row],[現金及び預金（億）]]-T20D35746[[#This Row],[負債（億）]])/T20D35746[[#This Row],[総資産]]*100</f>
        <v>#DIV/0!</v>
      </c>
    </row>
    <row r="2939" spans="3:23" x14ac:dyDescent="0.25">
      <c r="C2939" s="71" t="str">
        <f>IFERROR(_xll.RssMarket($A2939,"市場部名称"),"")</f>
        <v/>
      </c>
      <c r="D2939" s="55"/>
      <c r="E2939" s="55" t="str">
        <f>IFERROR(_xll.RssMarket($A2939,"前日比"),"")</f>
        <v/>
      </c>
      <c r="F2939" s="75" t="str">
        <f>IFERROR(_xll.RssMarket($A2939,"時価総額"),"")</f>
        <v/>
      </c>
      <c r="G2939" s="75" t="e">
        <f>T20D35746[[#This Row],[時価総額]]/T20D35746[[#This Row],[現在値]]</f>
        <v>#VALUE!</v>
      </c>
      <c r="H2939" s="20"/>
      <c r="I2939" s="38"/>
      <c r="J2939" s="20"/>
      <c r="K2939" s="33"/>
      <c r="N2939" s="89"/>
      <c r="O2939" s="125" t="e">
        <f>ROUND(
 ((IF(OR(R2939="",R2939&lt;=0),20,R2939)/20)
  *(L2939/15))
 /(IFERROR(IF(H2939&gt;0,H2939,15),15)/15)
 *100,0)</f>
        <v>#REF!</v>
      </c>
      <c r="P2939" s="125" t="e">
        <f>ROUND(((R2939/20)*(L2939/15)*(S2939/15)*(1+W2939/200))/(H2939/15)*100,0)</f>
        <v>#REF!</v>
      </c>
      <c r="Q2939" s="147" t="e">
        <f>T20D35746[[#This Row],[スコア⑤]]/T20D35746[[#This Row],[スコア③]]</f>
        <v>#REF!</v>
      </c>
      <c r="R2939" s="76" t="e">
        <f>#REF!+#REF!</f>
        <v>#REF!</v>
      </c>
      <c r="W2939" s="109" t="e">
        <f>(T20D35746[[#This Row],[現金及び預金（億）]]-T20D35746[[#This Row],[負債（億）]])/T20D35746[[#This Row],[総資産]]*100</f>
        <v>#DIV/0!</v>
      </c>
    </row>
    <row r="2940" spans="3:23" x14ac:dyDescent="0.25">
      <c r="C2940" s="71" t="str">
        <f>IFERROR(_xll.RssMarket($A2940,"市場部名称"),"")</f>
        <v/>
      </c>
      <c r="D2940" s="55"/>
      <c r="E2940" s="55" t="str">
        <f>IFERROR(_xll.RssMarket($A2940,"前日比"),"")</f>
        <v/>
      </c>
      <c r="F2940" s="75" t="str">
        <f>IFERROR(_xll.RssMarket($A2940,"時価総額"),"")</f>
        <v/>
      </c>
      <c r="G2940" s="75" t="e">
        <f>T20D35746[[#This Row],[時価総額]]/T20D35746[[#This Row],[現在値]]</f>
        <v>#VALUE!</v>
      </c>
      <c r="H2940" s="20"/>
      <c r="I2940" s="38"/>
      <c r="J2940" s="20"/>
      <c r="K2940" s="33"/>
      <c r="N2940" s="89"/>
      <c r="O2940" s="125" t="e">
        <f>ROUND(
 ((IF(OR(R2940="",R2940&lt;=0),20,R2940)/20)
  *(L2940/15))
 /(IFERROR(IF(H2940&gt;0,H2940,15),15)/15)
 *100,0)</f>
        <v>#REF!</v>
      </c>
      <c r="P2940" s="125" t="e">
        <f>ROUND(((R2940/20)*(L2940/15)*(S2940/15)*(1+W2940/200))/(H2940/15)*100,0)</f>
        <v>#REF!</v>
      </c>
      <c r="Q2940" s="147" t="e">
        <f>T20D35746[[#This Row],[スコア⑤]]/T20D35746[[#This Row],[スコア③]]</f>
        <v>#REF!</v>
      </c>
      <c r="R2940" s="76" t="e">
        <f>#REF!+#REF!</f>
        <v>#REF!</v>
      </c>
      <c r="W2940" s="109" t="e">
        <f>(T20D35746[[#This Row],[現金及び預金（億）]]-T20D35746[[#This Row],[負債（億）]])/T20D35746[[#This Row],[総資産]]*100</f>
        <v>#DIV/0!</v>
      </c>
    </row>
    <row r="2941" spans="3:23" x14ac:dyDescent="0.25">
      <c r="C2941" s="71" t="str">
        <f>IFERROR(_xll.RssMarket($A2941,"市場部名称"),"")</f>
        <v/>
      </c>
      <c r="D2941" s="55"/>
      <c r="E2941" s="55" t="str">
        <f>IFERROR(_xll.RssMarket($A2941,"前日比"),"")</f>
        <v/>
      </c>
      <c r="F2941" s="75" t="str">
        <f>IFERROR(_xll.RssMarket($A2941,"時価総額"),"")</f>
        <v/>
      </c>
      <c r="G2941" s="75" t="e">
        <f>T20D35746[[#This Row],[時価総額]]/T20D35746[[#This Row],[現在値]]</f>
        <v>#VALUE!</v>
      </c>
      <c r="H2941" s="20"/>
      <c r="I2941" s="38"/>
      <c r="J2941" s="20"/>
      <c r="K2941" s="33"/>
      <c r="N2941" s="89"/>
      <c r="O2941" s="125" t="e">
        <f>ROUND(
 ((IF(OR(R2941="",R2941&lt;=0),20,R2941)/20)
  *(L2941/15))
 /(IFERROR(IF(H2941&gt;0,H2941,15),15)/15)
 *100,0)</f>
        <v>#REF!</v>
      </c>
      <c r="P2941" s="125" t="e">
        <f>ROUND(((R2941/20)*(L2941/15)*(S2941/15)*(1+W2941/200))/(H2941/15)*100,0)</f>
        <v>#REF!</v>
      </c>
      <c r="Q2941" s="147" t="e">
        <f>T20D35746[[#This Row],[スコア⑤]]/T20D35746[[#This Row],[スコア③]]</f>
        <v>#REF!</v>
      </c>
      <c r="R2941" s="76" t="e">
        <f>#REF!+#REF!</f>
        <v>#REF!</v>
      </c>
      <c r="W2941" s="109" t="e">
        <f>(T20D35746[[#This Row],[現金及び預金（億）]]-T20D35746[[#This Row],[負債（億）]])/T20D35746[[#This Row],[総資産]]*100</f>
        <v>#DIV/0!</v>
      </c>
    </row>
    <row r="2942" spans="3:23" x14ac:dyDescent="0.25">
      <c r="C2942" s="71" t="str">
        <f>IFERROR(_xll.RssMarket($A2942,"市場部名称"),"")</f>
        <v/>
      </c>
      <c r="D2942" s="55"/>
      <c r="E2942" s="55" t="str">
        <f>IFERROR(_xll.RssMarket($A2942,"前日比"),"")</f>
        <v/>
      </c>
      <c r="F2942" s="75" t="str">
        <f>IFERROR(_xll.RssMarket($A2942,"時価総額"),"")</f>
        <v/>
      </c>
      <c r="G2942" s="75" t="e">
        <f>T20D35746[[#This Row],[時価総額]]/T20D35746[[#This Row],[現在値]]</f>
        <v>#VALUE!</v>
      </c>
      <c r="H2942" s="20"/>
      <c r="I2942" s="38"/>
      <c r="J2942" s="20"/>
      <c r="K2942" s="33"/>
      <c r="N2942" s="89"/>
      <c r="O2942" s="125" t="e">
        <f>ROUND(
 ((IF(OR(R2942="",R2942&lt;=0),20,R2942)/20)
  *(L2942/15))
 /(IFERROR(IF(H2942&gt;0,H2942,15),15)/15)
 *100,0)</f>
        <v>#REF!</v>
      </c>
      <c r="P2942" s="125" t="e">
        <f>ROUND(((R2942/20)*(L2942/15)*(S2942/15)*(1+W2942/200))/(H2942/15)*100,0)</f>
        <v>#REF!</v>
      </c>
      <c r="Q2942" s="147" t="e">
        <f>T20D35746[[#This Row],[スコア⑤]]/T20D35746[[#This Row],[スコア③]]</f>
        <v>#REF!</v>
      </c>
      <c r="R2942" s="76" t="e">
        <f>#REF!+#REF!</f>
        <v>#REF!</v>
      </c>
      <c r="W2942" s="109" t="e">
        <f>(T20D35746[[#This Row],[現金及び預金（億）]]-T20D35746[[#This Row],[負債（億）]])/T20D35746[[#This Row],[総資産]]*100</f>
        <v>#DIV/0!</v>
      </c>
    </row>
    <row r="2943" spans="3:23" x14ac:dyDescent="0.25">
      <c r="C2943" s="71" t="str">
        <f>IFERROR(_xll.RssMarket($A2943,"市場部名称"),"")</f>
        <v/>
      </c>
      <c r="D2943" s="55"/>
      <c r="E2943" s="55" t="str">
        <f>IFERROR(_xll.RssMarket($A2943,"前日比"),"")</f>
        <v/>
      </c>
      <c r="F2943" s="75" t="str">
        <f>IFERROR(_xll.RssMarket($A2943,"時価総額"),"")</f>
        <v/>
      </c>
      <c r="G2943" s="75" t="e">
        <f>T20D35746[[#This Row],[時価総額]]/T20D35746[[#This Row],[現在値]]</f>
        <v>#VALUE!</v>
      </c>
      <c r="H2943" s="20"/>
      <c r="I2943" s="38"/>
      <c r="J2943" s="20"/>
      <c r="K2943" s="33"/>
      <c r="N2943" s="89"/>
      <c r="O2943" s="125" t="e">
        <f>ROUND(
 ((IF(OR(R2943="",R2943&lt;=0),20,R2943)/20)
  *(L2943/15))
 /(IFERROR(IF(H2943&gt;0,H2943,15),15)/15)
 *100,0)</f>
        <v>#REF!</v>
      </c>
      <c r="P2943" s="125" t="e">
        <f>ROUND(((R2943/20)*(L2943/15)*(S2943/15)*(1+W2943/200))/(H2943/15)*100,0)</f>
        <v>#REF!</v>
      </c>
      <c r="Q2943" s="147" t="e">
        <f>T20D35746[[#This Row],[スコア⑤]]/T20D35746[[#This Row],[スコア③]]</f>
        <v>#REF!</v>
      </c>
      <c r="R2943" s="76" t="e">
        <f>#REF!+#REF!</f>
        <v>#REF!</v>
      </c>
      <c r="W2943" s="109" t="e">
        <f>(T20D35746[[#This Row],[現金及び預金（億）]]-T20D35746[[#This Row],[負債（億）]])/T20D35746[[#This Row],[総資産]]*100</f>
        <v>#DIV/0!</v>
      </c>
    </row>
    <row r="2944" spans="3:23" x14ac:dyDescent="0.25">
      <c r="C2944" s="71" t="str">
        <f>IFERROR(_xll.RssMarket($A2944,"市場部名称"),"")</f>
        <v/>
      </c>
      <c r="D2944" s="55"/>
      <c r="E2944" s="55" t="str">
        <f>IFERROR(_xll.RssMarket($A2944,"前日比"),"")</f>
        <v/>
      </c>
      <c r="F2944" s="75" t="str">
        <f>IFERROR(_xll.RssMarket($A2944,"時価総額"),"")</f>
        <v/>
      </c>
      <c r="G2944" s="75" t="e">
        <f>T20D35746[[#This Row],[時価総額]]/T20D35746[[#This Row],[現在値]]</f>
        <v>#VALUE!</v>
      </c>
      <c r="H2944" s="20"/>
      <c r="I2944" s="38"/>
      <c r="J2944" s="20"/>
      <c r="K2944" s="33"/>
      <c r="N2944" s="89"/>
      <c r="O2944" s="125" t="e">
        <f>ROUND(
 ((IF(OR(R2944="",R2944&lt;=0),20,R2944)/20)
  *(L2944/15))
 /(IFERROR(IF(H2944&gt;0,H2944,15),15)/15)
 *100,0)</f>
        <v>#REF!</v>
      </c>
      <c r="P2944" s="125" t="e">
        <f>ROUND(((R2944/20)*(L2944/15)*(S2944/15)*(1+W2944/200))/(H2944/15)*100,0)</f>
        <v>#REF!</v>
      </c>
      <c r="Q2944" s="147" t="e">
        <f>T20D35746[[#This Row],[スコア⑤]]/T20D35746[[#This Row],[スコア③]]</f>
        <v>#REF!</v>
      </c>
      <c r="R2944" s="76" t="e">
        <f>#REF!+#REF!</f>
        <v>#REF!</v>
      </c>
      <c r="W2944" s="109" t="e">
        <f>(T20D35746[[#This Row],[現金及び預金（億）]]-T20D35746[[#This Row],[負債（億）]])/T20D35746[[#This Row],[総資産]]*100</f>
        <v>#DIV/0!</v>
      </c>
    </row>
    <row r="2945" spans="3:23" x14ac:dyDescent="0.25">
      <c r="C2945" s="71" t="str">
        <f>IFERROR(_xll.RssMarket($A2945,"市場部名称"),"")</f>
        <v/>
      </c>
      <c r="D2945" s="55"/>
      <c r="E2945" s="55" t="str">
        <f>IFERROR(_xll.RssMarket($A2945,"前日比"),"")</f>
        <v/>
      </c>
      <c r="F2945" s="75" t="str">
        <f>IFERROR(_xll.RssMarket($A2945,"時価総額"),"")</f>
        <v/>
      </c>
      <c r="G2945" s="75" t="e">
        <f>T20D35746[[#This Row],[時価総額]]/T20D35746[[#This Row],[現在値]]</f>
        <v>#VALUE!</v>
      </c>
      <c r="H2945" s="20"/>
      <c r="I2945" s="38"/>
      <c r="J2945" s="20"/>
      <c r="K2945" s="33"/>
      <c r="N2945" s="89"/>
      <c r="O2945" s="125" t="e">
        <f>ROUND(
 ((IF(OR(R2945="",R2945&lt;=0),20,R2945)/20)
  *(L2945/15))
 /(IFERROR(IF(H2945&gt;0,H2945,15),15)/15)
 *100,0)</f>
        <v>#REF!</v>
      </c>
      <c r="P2945" s="125" t="e">
        <f>ROUND(((R2945/20)*(L2945/15)*(S2945/15)*(1+W2945/200))/(H2945/15)*100,0)</f>
        <v>#REF!</v>
      </c>
      <c r="Q2945" s="147" t="e">
        <f>T20D35746[[#This Row],[スコア⑤]]/T20D35746[[#This Row],[スコア③]]</f>
        <v>#REF!</v>
      </c>
      <c r="R2945" s="76" t="e">
        <f>#REF!+#REF!</f>
        <v>#REF!</v>
      </c>
      <c r="W2945" s="109" t="e">
        <f>(T20D35746[[#This Row],[現金及び預金（億）]]-T20D35746[[#This Row],[負債（億）]])/T20D35746[[#This Row],[総資産]]*100</f>
        <v>#DIV/0!</v>
      </c>
    </row>
    <row r="2946" spans="3:23" x14ac:dyDescent="0.25">
      <c r="C2946" s="71" t="str">
        <f>IFERROR(_xll.RssMarket($A2946,"市場部名称"),"")</f>
        <v/>
      </c>
      <c r="D2946" s="55"/>
      <c r="E2946" s="55" t="str">
        <f>IFERROR(_xll.RssMarket($A2946,"前日比"),"")</f>
        <v/>
      </c>
      <c r="F2946" s="75" t="str">
        <f>IFERROR(_xll.RssMarket($A2946,"時価総額"),"")</f>
        <v/>
      </c>
      <c r="G2946" s="75" t="e">
        <f>T20D35746[[#This Row],[時価総額]]/T20D35746[[#This Row],[現在値]]</f>
        <v>#VALUE!</v>
      </c>
      <c r="H2946" s="20"/>
      <c r="I2946" s="38"/>
      <c r="J2946" s="20"/>
      <c r="K2946" s="33"/>
      <c r="N2946" s="89"/>
      <c r="O2946" s="125" t="e">
        <f>ROUND(
 ((IF(OR(R2946="",R2946&lt;=0),20,R2946)/20)
  *(L2946/15))
 /(IFERROR(IF(H2946&gt;0,H2946,15),15)/15)
 *100,0)</f>
        <v>#REF!</v>
      </c>
      <c r="P2946" s="125" t="e">
        <f>ROUND(((R2946/20)*(L2946/15)*(S2946/15)*(1+W2946/200))/(H2946/15)*100,0)</f>
        <v>#REF!</v>
      </c>
      <c r="Q2946" s="147" t="e">
        <f>T20D35746[[#This Row],[スコア⑤]]/T20D35746[[#This Row],[スコア③]]</f>
        <v>#REF!</v>
      </c>
      <c r="R2946" s="76" t="e">
        <f>#REF!+#REF!</f>
        <v>#REF!</v>
      </c>
      <c r="W2946" s="109" t="e">
        <f>(T20D35746[[#This Row],[現金及び預金（億）]]-T20D35746[[#This Row],[負債（億）]])/T20D35746[[#This Row],[総資産]]*100</f>
        <v>#DIV/0!</v>
      </c>
    </row>
    <row r="2947" spans="3:23" x14ac:dyDescent="0.25">
      <c r="C2947" s="71" t="str">
        <f>IFERROR(_xll.RssMarket($A2947,"市場部名称"),"")</f>
        <v/>
      </c>
      <c r="D2947" s="55"/>
      <c r="E2947" s="55" t="str">
        <f>IFERROR(_xll.RssMarket($A2947,"前日比"),"")</f>
        <v/>
      </c>
      <c r="F2947" s="75" t="str">
        <f>IFERROR(_xll.RssMarket($A2947,"時価総額"),"")</f>
        <v/>
      </c>
      <c r="G2947" s="75" t="e">
        <f>T20D35746[[#This Row],[時価総額]]/T20D35746[[#This Row],[現在値]]</f>
        <v>#VALUE!</v>
      </c>
      <c r="H2947" s="20"/>
      <c r="I2947" s="38"/>
      <c r="J2947" s="20"/>
      <c r="K2947" s="33"/>
      <c r="N2947" s="89"/>
      <c r="O2947" s="125" t="e">
        <f>ROUND(
 ((IF(OR(R2947="",R2947&lt;=0),20,R2947)/20)
  *(L2947/15))
 /(IFERROR(IF(H2947&gt;0,H2947,15),15)/15)
 *100,0)</f>
        <v>#REF!</v>
      </c>
      <c r="P2947" s="125" t="e">
        <f>ROUND(((R2947/20)*(L2947/15)*(S2947/15)*(1+W2947/200))/(H2947/15)*100,0)</f>
        <v>#REF!</v>
      </c>
      <c r="Q2947" s="147" t="e">
        <f>T20D35746[[#This Row],[スコア⑤]]/T20D35746[[#This Row],[スコア③]]</f>
        <v>#REF!</v>
      </c>
      <c r="R2947" s="76" t="e">
        <f>#REF!+#REF!</f>
        <v>#REF!</v>
      </c>
      <c r="W2947" s="109" t="e">
        <f>(T20D35746[[#This Row],[現金及び預金（億）]]-T20D35746[[#This Row],[負債（億）]])/T20D35746[[#This Row],[総資産]]*100</f>
        <v>#DIV/0!</v>
      </c>
    </row>
    <row r="2948" spans="3:23" x14ac:dyDescent="0.25">
      <c r="C2948" s="71" t="str">
        <f>IFERROR(_xll.RssMarket($A2948,"市場部名称"),"")</f>
        <v/>
      </c>
      <c r="D2948" s="55"/>
      <c r="E2948" s="55" t="str">
        <f>IFERROR(_xll.RssMarket($A2948,"前日比"),"")</f>
        <v/>
      </c>
      <c r="F2948" s="75" t="str">
        <f>IFERROR(_xll.RssMarket($A2948,"時価総額"),"")</f>
        <v/>
      </c>
      <c r="G2948" s="75" t="e">
        <f>T20D35746[[#This Row],[時価総額]]/T20D35746[[#This Row],[現在値]]</f>
        <v>#VALUE!</v>
      </c>
      <c r="H2948" s="20"/>
      <c r="I2948" s="38"/>
      <c r="J2948" s="20"/>
      <c r="K2948" s="33"/>
      <c r="N2948" s="89"/>
      <c r="O2948" s="125" t="e">
        <f>ROUND(
 ((IF(OR(R2948="",R2948&lt;=0),20,R2948)/20)
  *(L2948/15))
 /(IFERROR(IF(H2948&gt;0,H2948,15),15)/15)
 *100,0)</f>
        <v>#REF!</v>
      </c>
      <c r="P2948" s="125" t="e">
        <f>ROUND(((R2948/20)*(L2948/15)*(S2948/15)*(1+W2948/200))/(H2948/15)*100,0)</f>
        <v>#REF!</v>
      </c>
      <c r="Q2948" s="147" t="e">
        <f>T20D35746[[#This Row],[スコア⑤]]/T20D35746[[#This Row],[スコア③]]</f>
        <v>#REF!</v>
      </c>
      <c r="R2948" s="76" t="e">
        <f>#REF!+#REF!</f>
        <v>#REF!</v>
      </c>
      <c r="W2948" s="109" t="e">
        <f>(T20D35746[[#This Row],[現金及び預金（億）]]-T20D35746[[#This Row],[負債（億）]])/T20D35746[[#This Row],[総資産]]*100</f>
        <v>#DIV/0!</v>
      </c>
    </row>
    <row r="2949" spans="3:23" x14ac:dyDescent="0.25">
      <c r="C2949" s="71" t="str">
        <f>IFERROR(_xll.RssMarket($A2949,"市場部名称"),"")</f>
        <v/>
      </c>
      <c r="D2949" s="55"/>
      <c r="E2949" s="55" t="str">
        <f>IFERROR(_xll.RssMarket($A2949,"前日比"),"")</f>
        <v/>
      </c>
      <c r="F2949" s="75" t="str">
        <f>IFERROR(_xll.RssMarket($A2949,"時価総額"),"")</f>
        <v/>
      </c>
      <c r="G2949" s="75" t="e">
        <f>T20D35746[[#This Row],[時価総額]]/T20D35746[[#This Row],[現在値]]</f>
        <v>#VALUE!</v>
      </c>
      <c r="H2949" s="20"/>
      <c r="I2949" s="38"/>
      <c r="J2949" s="20"/>
      <c r="K2949" s="33"/>
      <c r="N2949" s="89"/>
      <c r="O2949" s="125" t="e">
        <f>ROUND(
 ((IF(OR(R2949="",R2949&lt;=0),20,R2949)/20)
  *(L2949/15))
 /(IFERROR(IF(H2949&gt;0,H2949,15),15)/15)
 *100,0)</f>
        <v>#REF!</v>
      </c>
      <c r="P2949" s="125" t="e">
        <f>ROUND(((R2949/20)*(L2949/15)*(S2949/15)*(1+W2949/200))/(H2949/15)*100,0)</f>
        <v>#REF!</v>
      </c>
      <c r="Q2949" s="147" t="e">
        <f>T20D35746[[#This Row],[スコア⑤]]/T20D35746[[#This Row],[スコア③]]</f>
        <v>#REF!</v>
      </c>
      <c r="R2949" s="76" t="e">
        <f>#REF!+#REF!</f>
        <v>#REF!</v>
      </c>
      <c r="W2949" s="109" t="e">
        <f>(T20D35746[[#This Row],[現金及び預金（億）]]-T20D35746[[#This Row],[負債（億）]])/T20D35746[[#This Row],[総資産]]*100</f>
        <v>#DIV/0!</v>
      </c>
    </row>
    <row r="2950" spans="3:23" x14ac:dyDescent="0.25">
      <c r="C2950" s="71" t="str">
        <f>IFERROR(_xll.RssMarket($A2950,"市場部名称"),"")</f>
        <v/>
      </c>
      <c r="D2950" s="55"/>
      <c r="E2950" s="55" t="str">
        <f>IFERROR(_xll.RssMarket($A2950,"前日比"),"")</f>
        <v/>
      </c>
      <c r="F2950" s="75" t="str">
        <f>IFERROR(_xll.RssMarket($A2950,"時価総額"),"")</f>
        <v/>
      </c>
      <c r="G2950" s="75" t="e">
        <f>T20D35746[[#This Row],[時価総額]]/T20D35746[[#This Row],[現在値]]</f>
        <v>#VALUE!</v>
      </c>
      <c r="H2950" s="20"/>
      <c r="I2950" s="38"/>
      <c r="J2950" s="20"/>
      <c r="K2950" s="33"/>
      <c r="N2950" s="89"/>
      <c r="O2950" s="125" t="e">
        <f>ROUND(
 ((IF(OR(R2950="",R2950&lt;=0),20,R2950)/20)
  *(L2950/15))
 /(IFERROR(IF(H2950&gt;0,H2950,15),15)/15)
 *100,0)</f>
        <v>#REF!</v>
      </c>
      <c r="P2950" s="125" t="e">
        <f>ROUND(((R2950/20)*(L2950/15)*(S2950/15)*(1+W2950/200))/(H2950/15)*100,0)</f>
        <v>#REF!</v>
      </c>
      <c r="Q2950" s="147" t="e">
        <f>T20D35746[[#This Row],[スコア⑤]]/T20D35746[[#This Row],[スコア③]]</f>
        <v>#REF!</v>
      </c>
      <c r="R2950" s="76" t="e">
        <f>#REF!+#REF!</f>
        <v>#REF!</v>
      </c>
      <c r="W2950" s="109" t="e">
        <f>(T20D35746[[#This Row],[現金及び預金（億）]]-T20D35746[[#This Row],[負債（億）]])/T20D35746[[#This Row],[総資産]]*100</f>
        <v>#DIV/0!</v>
      </c>
    </row>
    <row r="2951" spans="3:23" x14ac:dyDescent="0.25">
      <c r="C2951" s="71" t="str">
        <f>IFERROR(_xll.RssMarket($A2951,"市場部名称"),"")</f>
        <v/>
      </c>
      <c r="D2951" s="55"/>
      <c r="E2951" s="55" t="str">
        <f>IFERROR(_xll.RssMarket($A2951,"前日比"),"")</f>
        <v/>
      </c>
      <c r="F2951" s="75" t="str">
        <f>IFERROR(_xll.RssMarket($A2951,"時価総額"),"")</f>
        <v/>
      </c>
      <c r="G2951" s="75" t="e">
        <f>T20D35746[[#This Row],[時価総額]]/T20D35746[[#This Row],[現在値]]</f>
        <v>#VALUE!</v>
      </c>
      <c r="H2951" s="20"/>
      <c r="I2951" s="38"/>
      <c r="J2951" s="20"/>
      <c r="K2951" s="33"/>
      <c r="N2951" s="89"/>
      <c r="O2951" s="125" t="e">
        <f>ROUND(
 ((IF(OR(R2951="",R2951&lt;=0),20,R2951)/20)
  *(L2951/15))
 /(IFERROR(IF(H2951&gt;0,H2951,15),15)/15)
 *100,0)</f>
        <v>#REF!</v>
      </c>
      <c r="P2951" s="125" t="e">
        <f>ROUND(((R2951/20)*(L2951/15)*(S2951/15)*(1+W2951/200))/(H2951/15)*100,0)</f>
        <v>#REF!</v>
      </c>
      <c r="Q2951" s="147" t="e">
        <f>T20D35746[[#This Row],[スコア⑤]]/T20D35746[[#This Row],[スコア③]]</f>
        <v>#REF!</v>
      </c>
      <c r="R2951" s="76" t="e">
        <f>#REF!+#REF!</f>
        <v>#REF!</v>
      </c>
      <c r="W2951" s="109" t="e">
        <f>(T20D35746[[#This Row],[現金及び預金（億）]]-T20D35746[[#This Row],[負債（億）]])/T20D35746[[#This Row],[総資産]]*100</f>
        <v>#DIV/0!</v>
      </c>
    </row>
    <row r="2952" spans="3:23" x14ac:dyDescent="0.25">
      <c r="C2952" s="71" t="str">
        <f>IFERROR(_xll.RssMarket($A2952,"市場部名称"),"")</f>
        <v/>
      </c>
      <c r="D2952" s="55"/>
      <c r="E2952" s="55" t="str">
        <f>IFERROR(_xll.RssMarket($A2952,"前日比"),"")</f>
        <v/>
      </c>
      <c r="F2952" s="75" t="str">
        <f>IFERROR(_xll.RssMarket($A2952,"時価総額"),"")</f>
        <v/>
      </c>
      <c r="G2952" s="75" t="e">
        <f>T20D35746[[#This Row],[時価総額]]/T20D35746[[#This Row],[現在値]]</f>
        <v>#VALUE!</v>
      </c>
      <c r="H2952" s="20"/>
      <c r="I2952" s="38"/>
      <c r="J2952" s="20"/>
      <c r="K2952" s="33"/>
      <c r="N2952" s="89"/>
      <c r="O2952" s="125" t="e">
        <f>ROUND(
 ((IF(OR(R2952="",R2952&lt;=0),20,R2952)/20)
  *(L2952/15))
 /(IFERROR(IF(H2952&gt;0,H2952,15),15)/15)
 *100,0)</f>
        <v>#REF!</v>
      </c>
      <c r="P2952" s="125" t="e">
        <f>ROUND(((R2952/20)*(L2952/15)*(S2952/15)*(1+W2952/200))/(H2952/15)*100,0)</f>
        <v>#REF!</v>
      </c>
      <c r="Q2952" s="147" t="e">
        <f>T20D35746[[#This Row],[スコア⑤]]/T20D35746[[#This Row],[スコア③]]</f>
        <v>#REF!</v>
      </c>
      <c r="R2952" s="76" t="e">
        <f>#REF!+#REF!</f>
        <v>#REF!</v>
      </c>
      <c r="W2952" s="109" t="e">
        <f>(T20D35746[[#This Row],[現金及び預金（億）]]-T20D35746[[#This Row],[負債（億）]])/T20D35746[[#This Row],[総資産]]*100</f>
        <v>#DIV/0!</v>
      </c>
    </row>
    <row r="2953" spans="3:23" x14ac:dyDescent="0.25">
      <c r="C2953" s="71" t="str">
        <f>IFERROR(_xll.RssMarket($A2953,"市場部名称"),"")</f>
        <v/>
      </c>
      <c r="D2953" s="55"/>
      <c r="E2953" s="55" t="str">
        <f>IFERROR(_xll.RssMarket($A2953,"前日比"),"")</f>
        <v/>
      </c>
      <c r="F2953" s="75" t="str">
        <f>IFERROR(_xll.RssMarket($A2953,"時価総額"),"")</f>
        <v/>
      </c>
      <c r="G2953" s="75" t="e">
        <f>T20D35746[[#This Row],[時価総額]]/T20D35746[[#This Row],[現在値]]</f>
        <v>#VALUE!</v>
      </c>
      <c r="H2953" s="20"/>
      <c r="I2953" s="38"/>
      <c r="J2953" s="20"/>
      <c r="K2953" s="33"/>
      <c r="N2953" s="89"/>
      <c r="O2953" s="125" t="e">
        <f>ROUND(
 ((IF(OR(R2953="",R2953&lt;=0),20,R2953)/20)
  *(L2953/15))
 /(IFERROR(IF(H2953&gt;0,H2953,15),15)/15)
 *100,0)</f>
        <v>#REF!</v>
      </c>
      <c r="P2953" s="125" t="e">
        <f>ROUND(((R2953/20)*(L2953/15)*(S2953/15)*(1+W2953/200))/(H2953/15)*100,0)</f>
        <v>#REF!</v>
      </c>
      <c r="Q2953" s="147" t="e">
        <f>T20D35746[[#This Row],[スコア⑤]]/T20D35746[[#This Row],[スコア③]]</f>
        <v>#REF!</v>
      </c>
      <c r="R2953" s="76" t="e">
        <f>#REF!+#REF!</f>
        <v>#REF!</v>
      </c>
      <c r="W2953" s="109" t="e">
        <f>(T20D35746[[#This Row],[現金及び預金（億）]]-T20D35746[[#This Row],[負債（億）]])/T20D35746[[#This Row],[総資産]]*100</f>
        <v>#DIV/0!</v>
      </c>
    </row>
    <row r="2954" spans="3:23" x14ac:dyDescent="0.25">
      <c r="C2954" s="71" t="str">
        <f>IFERROR(_xll.RssMarket($A2954,"市場部名称"),"")</f>
        <v/>
      </c>
      <c r="D2954" s="55"/>
      <c r="E2954" s="55" t="str">
        <f>IFERROR(_xll.RssMarket($A2954,"前日比"),"")</f>
        <v/>
      </c>
      <c r="F2954" s="75" t="str">
        <f>IFERROR(_xll.RssMarket($A2954,"時価総額"),"")</f>
        <v/>
      </c>
      <c r="G2954" s="75" t="e">
        <f>T20D35746[[#This Row],[時価総額]]/T20D35746[[#This Row],[現在値]]</f>
        <v>#VALUE!</v>
      </c>
      <c r="H2954" s="20"/>
      <c r="I2954" s="38"/>
      <c r="J2954" s="20"/>
      <c r="K2954" s="33"/>
      <c r="N2954" s="89"/>
      <c r="O2954" s="125" t="e">
        <f>ROUND(
 ((IF(OR(R2954="",R2954&lt;=0),20,R2954)/20)
  *(L2954/15))
 /(IFERROR(IF(H2954&gt;0,H2954,15),15)/15)
 *100,0)</f>
        <v>#REF!</v>
      </c>
      <c r="P2954" s="125" t="e">
        <f>ROUND(((R2954/20)*(L2954/15)*(S2954/15)*(1+W2954/200))/(H2954/15)*100,0)</f>
        <v>#REF!</v>
      </c>
      <c r="Q2954" s="147" t="e">
        <f>T20D35746[[#This Row],[スコア⑤]]/T20D35746[[#This Row],[スコア③]]</f>
        <v>#REF!</v>
      </c>
      <c r="R2954" s="76" t="e">
        <f>#REF!+#REF!</f>
        <v>#REF!</v>
      </c>
      <c r="W2954" s="109" t="e">
        <f>(T20D35746[[#This Row],[現金及び預金（億）]]-T20D35746[[#This Row],[負債（億）]])/T20D35746[[#This Row],[総資産]]*100</f>
        <v>#DIV/0!</v>
      </c>
    </row>
    <row r="2955" spans="3:23" x14ac:dyDescent="0.25">
      <c r="C2955" s="71" t="str">
        <f>IFERROR(_xll.RssMarket($A2955,"市場部名称"),"")</f>
        <v/>
      </c>
      <c r="D2955" s="55"/>
      <c r="E2955" s="55" t="str">
        <f>IFERROR(_xll.RssMarket($A2955,"前日比"),"")</f>
        <v/>
      </c>
      <c r="F2955" s="75" t="str">
        <f>IFERROR(_xll.RssMarket($A2955,"時価総額"),"")</f>
        <v/>
      </c>
      <c r="G2955" s="75" t="e">
        <f>T20D35746[[#This Row],[時価総額]]/T20D35746[[#This Row],[現在値]]</f>
        <v>#VALUE!</v>
      </c>
      <c r="H2955" s="20"/>
      <c r="I2955" s="38"/>
      <c r="J2955" s="20"/>
      <c r="K2955" s="33"/>
      <c r="N2955" s="89"/>
      <c r="O2955" s="125" t="e">
        <f>ROUND(
 ((IF(OR(R2955="",R2955&lt;=0),20,R2955)/20)
  *(L2955/15))
 /(IFERROR(IF(H2955&gt;0,H2955,15),15)/15)
 *100,0)</f>
        <v>#REF!</v>
      </c>
      <c r="P2955" s="125" t="e">
        <f>ROUND(((R2955/20)*(L2955/15)*(S2955/15)*(1+W2955/200))/(H2955/15)*100,0)</f>
        <v>#REF!</v>
      </c>
      <c r="Q2955" s="147" t="e">
        <f>T20D35746[[#This Row],[スコア⑤]]/T20D35746[[#This Row],[スコア③]]</f>
        <v>#REF!</v>
      </c>
      <c r="R2955" s="76" t="e">
        <f>#REF!+#REF!</f>
        <v>#REF!</v>
      </c>
      <c r="W2955" s="109" t="e">
        <f>(T20D35746[[#This Row],[現金及び預金（億）]]-T20D35746[[#This Row],[負債（億）]])/T20D35746[[#This Row],[総資産]]*100</f>
        <v>#DIV/0!</v>
      </c>
    </row>
    <row r="2956" spans="3:23" x14ac:dyDescent="0.25">
      <c r="C2956" s="71" t="str">
        <f>IFERROR(_xll.RssMarket($A2956,"市場部名称"),"")</f>
        <v/>
      </c>
      <c r="D2956" s="55"/>
      <c r="E2956" s="55" t="str">
        <f>IFERROR(_xll.RssMarket($A2956,"前日比"),"")</f>
        <v/>
      </c>
      <c r="F2956" s="75" t="str">
        <f>IFERROR(_xll.RssMarket($A2956,"時価総額"),"")</f>
        <v/>
      </c>
      <c r="G2956" s="75" t="e">
        <f>T20D35746[[#This Row],[時価総額]]/T20D35746[[#This Row],[現在値]]</f>
        <v>#VALUE!</v>
      </c>
      <c r="H2956" s="20"/>
      <c r="I2956" s="38"/>
      <c r="J2956" s="20"/>
      <c r="K2956" s="33"/>
      <c r="N2956" s="89"/>
      <c r="O2956" s="125" t="e">
        <f>ROUND(
 ((IF(OR(R2956="",R2956&lt;=0),20,R2956)/20)
  *(L2956/15))
 /(IFERROR(IF(H2956&gt;0,H2956,15),15)/15)
 *100,0)</f>
        <v>#REF!</v>
      </c>
      <c r="P2956" s="125" t="e">
        <f>ROUND(((R2956/20)*(L2956/15)*(S2956/15)*(1+W2956/200))/(H2956/15)*100,0)</f>
        <v>#REF!</v>
      </c>
      <c r="Q2956" s="147" t="e">
        <f>T20D35746[[#This Row],[スコア⑤]]/T20D35746[[#This Row],[スコア③]]</f>
        <v>#REF!</v>
      </c>
      <c r="R2956" s="76" t="e">
        <f>#REF!+#REF!</f>
        <v>#REF!</v>
      </c>
      <c r="W2956" s="109" t="e">
        <f>(T20D35746[[#This Row],[現金及び預金（億）]]-T20D35746[[#This Row],[負債（億）]])/T20D35746[[#This Row],[総資産]]*100</f>
        <v>#DIV/0!</v>
      </c>
    </row>
    <row r="2957" spans="3:23" x14ac:dyDescent="0.25">
      <c r="C2957" s="71" t="str">
        <f>IFERROR(_xll.RssMarket($A2957,"市場部名称"),"")</f>
        <v/>
      </c>
      <c r="D2957" s="55"/>
      <c r="E2957" s="55" t="str">
        <f>IFERROR(_xll.RssMarket($A2957,"前日比"),"")</f>
        <v/>
      </c>
      <c r="F2957" s="75" t="str">
        <f>IFERROR(_xll.RssMarket($A2957,"時価総額"),"")</f>
        <v/>
      </c>
      <c r="G2957" s="75" t="e">
        <f>T20D35746[[#This Row],[時価総額]]/T20D35746[[#This Row],[現在値]]</f>
        <v>#VALUE!</v>
      </c>
      <c r="H2957" s="20"/>
      <c r="I2957" s="38"/>
      <c r="J2957" s="20"/>
      <c r="K2957" s="33"/>
      <c r="N2957" s="89"/>
      <c r="O2957" s="125" t="e">
        <f>ROUND(
 ((IF(OR(R2957="",R2957&lt;=0),20,R2957)/20)
  *(L2957/15))
 /(IFERROR(IF(H2957&gt;0,H2957,15),15)/15)
 *100,0)</f>
        <v>#REF!</v>
      </c>
      <c r="P2957" s="125" t="e">
        <f>ROUND(((R2957/20)*(L2957/15)*(S2957/15)*(1+W2957/200))/(H2957/15)*100,0)</f>
        <v>#REF!</v>
      </c>
      <c r="Q2957" s="147" t="e">
        <f>T20D35746[[#This Row],[スコア⑤]]/T20D35746[[#This Row],[スコア③]]</f>
        <v>#REF!</v>
      </c>
      <c r="R2957" s="76" t="e">
        <f>#REF!+#REF!</f>
        <v>#REF!</v>
      </c>
      <c r="W2957" s="109" t="e">
        <f>(T20D35746[[#This Row],[現金及び預金（億）]]-T20D35746[[#This Row],[負債（億）]])/T20D35746[[#This Row],[総資産]]*100</f>
        <v>#DIV/0!</v>
      </c>
    </row>
    <row r="2958" spans="3:23" x14ac:dyDescent="0.25">
      <c r="C2958" s="71" t="str">
        <f>IFERROR(_xll.RssMarket($A2958,"市場部名称"),"")</f>
        <v/>
      </c>
      <c r="D2958" s="55"/>
      <c r="E2958" s="55" t="str">
        <f>IFERROR(_xll.RssMarket($A2958,"前日比"),"")</f>
        <v/>
      </c>
      <c r="F2958" s="75" t="str">
        <f>IFERROR(_xll.RssMarket($A2958,"時価総額"),"")</f>
        <v/>
      </c>
      <c r="G2958" s="75" t="e">
        <f>T20D35746[[#This Row],[時価総額]]/T20D35746[[#This Row],[現在値]]</f>
        <v>#VALUE!</v>
      </c>
      <c r="H2958" s="20"/>
      <c r="I2958" s="38"/>
      <c r="J2958" s="20"/>
      <c r="K2958" s="33"/>
      <c r="N2958" s="89"/>
      <c r="O2958" s="125" t="e">
        <f>ROUND(
 ((IF(OR(R2958="",R2958&lt;=0),20,R2958)/20)
  *(L2958/15))
 /(IFERROR(IF(H2958&gt;0,H2958,15),15)/15)
 *100,0)</f>
        <v>#REF!</v>
      </c>
      <c r="P2958" s="125" t="e">
        <f>ROUND(((R2958/20)*(L2958/15)*(S2958/15)*(1+W2958/200))/(H2958/15)*100,0)</f>
        <v>#REF!</v>
      </c>
      <c r="Q2958" s="147" t="e">
        <f>T20D35746[[#This Row],[スコア⑤]]/T20D35746[[#This Row],[スコア③]]</f>
        <v>#REF!</v>
      </c>
      <c r="R2958" s="76" t="e">
        <f>#REF!+#REF!</f>
        <v>#REF!</v>
      </c>
      <c r="W2958" s="109" t="e">
        <f>(T20D35746[[#This Row],[現金及び預金（億）]]-T20D35746[[#This Row],[負債（億）]])/T20D35746[[#This Row],[総資産]]*100</f>
        <v>#DIV/0!</v>
      </c>
    </row>
    <row r="2959" spans="3:23" x14ac:dyDescent="0.25">
      <c r="C2959" s="71" t="str">
        <f>IFERROR(_xll.RssMarket($A2959,"市場部名称"),"")</f>
        <v/>
      </c>
      <c r="D2959" s="55"/>
      <c r="E2959" s="55" t="str">
        <f>IFERROR(_xll.RssMarket($A2959,"前日比"),"")</f>
        <v/>
      </c>
      <c r="F2959" s="75" t="str">
        <f>IFERROR(_xll.RssMarket($A2959,"時価総額"),"")</f>
        <v/>
      </c>
      <c r="G2959" s="75" t="e">
        <f>T20D35746[[#This Row],[時価総額]]/T20D35746[[#This Row],[現在値]]</f>
        <v>#VALUE!</v>
      </c>
      <c r="H2959" s="20"/>
      <c r="I2959" s="38"/>
      <c r="J2959" s="20"/>
      <c r="K2959" s="33"/>
      <c r="N2959" s="89"/>
      <c r="O2959" s="125" t="e">
        <f>ROUND(
 ((IF(OR(R2959="",R2959&lt;=0),20,R2959)/20)
  *(L2959/15))
 /(IFERROR(IF(H2959&gt;0,H2959,15),15)/15)
 *100,0)</f>
        <v>#REF!</v>
      </c>
      <c r="P2959" s="125" t="e">
        <f>ROUND(((R2959/20)*(L2959/15)*(S2959/15)*(1+W2959/200))/(H2959/15)*100,0)</f>
        <v>#REF!</v>
      </c>
      <c r="Q2959" s="147" t="e">
        <f>T20D35746[[#This Row],[スコア⑤]]/T20D35746[[#This Row],[スコア③]]</f>
        <v>#REF!</v>
      </c>
      <c r="R2959" s="76" t="e">
        <f>#REF!+#REF!</f>
        <v>#REF!</v>
      </c>
      <c r="W2959" s="109" t="e">
        <f>(T20D35746[[#This Row],[現金及び預金（億）]]-T20D35746[[#This Row],[負債（億）]])/T20D35746[[#This Row],[総資産]]*100</f>
        <v>#DIV/0!</v>
      </c>
    </row>
    <row r="2960" spans="3:23" x14ac:dyDescent="0.25">
      <c r="C2960" s="71" t="str">
        <f>IFERROR(_xll.RssMarket($A2960,"市場部名称"),"")</f>
        <v/>
      </c>
      <c r="D2960" s="55"/>
      <c r="E2960" s="55" t="str">
        <f>IFERROR(_xll.RssMarket($A2960,"前日比"),"")</f>
        <v/>
      </c>
      <c r="F2960" s="75" t="str">
        <f>IFERROR(_xll.RssMarket($A2960,"時価総額"),"")</f>
        <v/>
      </c>
      <c r="G2960" s="75" t="e">
        <f>T20D35746[[#This Row],[時価総額]]/T20D35746[[#This Row],[現在値]]</f>
        <v>#VALUE!</v>
      </c>
      <c r="H2960" s="20"/>
      <c r="I2960" s="38"/>
      <c r="J2960" s="20"/>
      <c r="K2960" s="33"/>
      <c r="N2960" s="89"/>
      <c r="O2960" s="125" t="e">
        <f>ROUND(
 ((IF(OR(R2960="",R2960&lt;=0),20,R2960)/20)
  *(L2960/15))
 /(IFERROR(IF(H2960&gt;0,H2960,15),15)/15)
 *100,0)</f>
        <v>#REF!</v>
      </c>
      <c r="P2960" s="125" t="e">
        <f>ROUND(((R2960/20)*(L2960/15)*(S2960/15)*(1+W2960/200))/(H2960/15)*100,0)</f>
        <v>#REF!</v>
      </c>
      <c r="Q2960" s="147" t="e">
        <f>T20D35746[[#This Row],[スコア⑤]]/T20D35746[[#This Row],[スコア③]]</f>
        <v>#REF!</v>
      </c>
      <c r="R2960" s="76" t="e">
        <f>#REF!+#REF!</f>
        <v>#REF!</v>
      </c>
      <c r="W2960" s="109" t="e">
        <f>(T20D35746[[#This Row],[現金及び預金（億）]]-T20D35746[[#This Row],[負債（億）]])/T20D35746[[#This Row],[総資産]]*100</f>
        <v>#DIV/0!</v>
      </c>
    </row>
    <row r="2961" spans="3:23" x14ac:dyDescent="0.25">
      <c r="C2961" s="71" t="str">
        <f>IFERROR(_xll.RssMarket($A2961,"市場部名称"),"")</f>
        <v/>
      </c>
      <c r="D2961" s="55"/>
      <c r="E2961" s="55" t="str">
        <f>IFERROR(_xll.RssMarket($A2961,"前日比"),"")</f>
        <v/>
      </c>
      <c r="F2961" s="75" t="str">
        <f>IFERROR(_xll.RssMarket($A2961,"時価総額"),"")</f>
        <v/>
      </c>
      <c r="G2961" s="75" t="e">
        <f>T20D35746[[#This Row],[時価総額]]/T20D35746[[#This Row],[現在値]]</f>
        <v>#VALUE!</v>
      </c>
      <c r="H2961" s="20"/>
      <c r="I2961" s="38"/>
      <c r="J2961" s="20"/>
      <c r="K2961" s="33"/>
      <c r="N2961" s="89"/>
      <c r="O2961" s="125" t="e">
        <f>ROUND(
 ((IF(OR(R2961="",R2961&lt;=0),20,R2961)/20)
  *(L2961/15))
 /(IFERROR(IF(H2961&gt;0,H2961,15),15)/15)
 *100,0)</f>
        <v>#REF!</v>
      </c>
      <c r="P2961" s="125" t="e">
        <f>ROUND(((R2961/20)*(L2961/15)*(S2961/15)*(1+W2961/200))/(H2961/15)*100,0)</f>
        <v>#REF!</v>
      </c>
      <c r="Q2961" s="147" t="e">
        <f>T20D35746[[#This Row],[スコア⑤]]/T20D35746[[#This Row],[スコア③]]</f>
        <v>#REF!</v>
      </c>
      <c r="R2961" s="76" t="e">
        <f>#REF!+#REF!</f>
        <v>#REF!</v>
      </c>
      <c r="W2961" s="109" t="e">
        <f>(T20D35746[[#This Row],[現金及び預金（億）]]-T20D35746[[#This Row],[負債（億）]])/T20D35746[[#This Row],[総資産]]*100</f>
        <v>#DIV/0!</v>
      </c>
    </row>
    <row r="2962" spans="3:23" x14ac:dyDescent="0.25">
      <c r="C2962" s="71" t="str">
        <f>IFERROR(_xll.RssMarket($A2962,"市場部名称"),"")</f>
        <v/>
      </c>
      <c r="D2962" s="55"/>
      <c r="E2962" s="55" t="str">
        <f>IFERROR(_xll.RssMarket($A2962,"前日比"),"")</f>
        <v/>
      </c>
      <c r="F2962" s="75" t="str">
        <f>IFERROR(_xll.RssMarket($A2962,"時価総額"),"")</f>
        <v/>
      </c>
      <c r="G2962" s="75" t="e">
        <f>T20D35746[[#This Row],[時価総額]]/T20D35746[[#This Row],[現在値]]</f>
        <v>#VALUE!</v>
      </c>
      <c r="H2962" s="20"/>
      <c r="I2962" s="38"/>
      <c r="J2962" s="20"/>
      <c r="K2962" s="33"/>
      <c r="N2962" s="89"/>
      <c r="O2962" s="125" t="e">
        <f>ROUND(
 ((IF(OR(R2962="",R2962&lt;=0),20,R2962)/20)
  *(L2962/15))
 /(IFERROR(IF(H2962&gt;0,H2962,15),15)/15)
 *100,0)</f>
        <v>#REF!</v>
      </c>
      <c r="P2962" s="125" t="e">
        <f>ROUND(((R2962/20)*(L2962/15)*(S2962/15)*(1+W2962/200))/(H2962/15)*100,0)</f>
        <v>#REF!</v>
      </c>
      <c r="Q2962" s="147" t="e">
        <f>T20D35746[[#This Row],[スコア⑤]]/T20D35746[[#This Row],[スコア③]]</f>
        <v>#REF!</v>
      </c>
      <c r="R2962" s="76" t="e">
        <f>#REF!+#REF!</f>
        <v>#REF!</v>
      </c>
      <c r="W2962" s="109" t="e">
        <f>(T20D35746[[#This Row],[現金及び預金（億）]]-T20D35746[[#This Row],[負債（億）]])/T20D35746[[#This Row],[総資産]]*100</f>
        <v>#DIV/0!</v>
      </c>
    </row>
    <row r="2963" spans="3:23" x14ac:dyDescent="0.25">
      <c r="C2963" s="71" t="str">
        <f>IFERROR(_xll.RssMarket($A2963,"市場部名称"),"")</f>
        <v/>
      </c>
      <c r="D2963" s="55"/>
      <c r="E2963" s="55" t="str">
        <f>IFERROR(_xll.RssMarket($A2963,"前日比"),"")</f>
        <v/>
      </c>
      <c r="F2963" s="75" t="str">
        <f>IFERROR(_xll.RssMarket($A2963,"時価総額"),"")</f>
        <v/>
      </c>
      <c r="G2963" s="75" t="e">
        <f>T20D35746[[#This Row],[時価総額]]/T20D35746[[#This Row],[現在値]]</f>
        <v>#VALUE!</v>
      </c>
      <c r="H2963" s="20"/>
      <c r="I2963" s="38"/>
      <c r="J2963" s="20"/>
      <c r="K2963" s="33"/>
      <c r="N2963" s="89"/>
      <c r="O2963" s="125" t="e">
        <f>ROUND(
 ((IF(OR(R2963="",R2963&lt;=0),20,R2963)/20)
  *(L2963/15))
 /(IFERROR(IF(H2963&gt;0,H2963,15),15)/15)
 *100,0)</f>
        <v>#REF!</v>
      </c>
      <c r="P2963" s="125" t="e">
        <f>ROUND(((R2963/20)*(L2963/15)*(S2963/15)*(1+W2963/200))/(H2963/15)*100,0)</f>
        <v>#REF!</v>
      </c>
      <c r="Q2963" s="147" t="e">
        <f>T20D35746[[#This Row],[スコア⑤]]/T20D35746[[#This Row],[スコア③]]</f>
        <v>#REF!</v>
      </c>
      <c r="R2963" s="76" t="e">
        <f>#REF!+#REF!</f>
        <v>#REF!</v>
      </c>
      <c r="W2963" s="109" t="e">
        <f>(T20D35746[[#This Row],[現金及び預金（億）]]-T20D35746[[#This Row],[負債（億）]])/T20D35746[[#This Row],[総資産]]*100</f>
        <v>#DIV/0!</v>
      </c>
    </row>
    <row r="2964" spans="3:23" x14ac:dyDescent="0.25">
      <c r="C2964" s="71" t="str">
        <f>IFERROR(_xll.RssMarket($A2964,"市場部名称"),"")</f>
        <v/>
      </c>
      <c r="D2964" s="55"/>
      <c r="E2964" s="55" t="str">
        <f>IFERROR(_xll.RssMarket($A2964,"前日比"),"")</f>
        <v/>
      </c>
      <c r="F2964" s="75" t="str">
        <f>IFERROR(_xll.RssMarket($A2964,"時価総額"),"")</f>
        <v/>
      </c>
      <c r="G2964" s="75" t="e">
        <f>T20D35746[[#This Row],[時価総額]]/T20D35746[[#This Row],[現在値]]</f>
        <v>#VALUE!</v>
      </c>
      <c r="H2964" s="20"/>
      <c r="I2964" s="38"/>
      <c r="J2964" s="20"/>
      <c r="K2964" s="33"/>
      <c r="N2964" s="89"/>
      <c r="O2964" s="125" t="e">
        <f>ROUND(
 ((IF(OR(R2964="",R2964&lt;=0),20,R2964)/20)
  *(L2964/15))
 /(IFERROR(IF(H2964&gt;0,H2964,15),15)/15)
 *100,0)</f>
        <v>#REF!</v>
      </c>
      <c r="P2964" s="125" t="e">
        <f>ROUND(((R2964/20)*(L2964/15)*(S2964/15)*(1+W2964/200))/(H2964/15)*100,0)</f>
        <v>#REF!</v>
      </c>
      <c r="Q2964" s="147" t="e">
        <f>T20D35746[[#This Row],[スコア⑤]]/T20D35746[[#This Row],[スコア③]]</f>
        <v>#REF!</v>
      </c>
      <c r="R2964" s="76" t="e">
        <f>#REF!+#REF!</f>
        <v>#REF!</v>
      </c>
      <c r="W2964" s="109" t="e">
        <f>(T20D35746[[#This Row],[現金及び預金（億）]]-T20D35746[[#This Row],[負債（億）]])/T20D35746[[#This Row],[総資産]]*100</f>
        <v>#DIV/0!</v>
      </c>
    </row>
    <row r="2965" spans="3:23" x14ac:dyDescent="0.25">
      <c r="C2965" s="71" t="str">
        <f>IFERROR(_xll.RssMarket($A2965,"市場部名称"),"")</f>
        <v/>
      </c>
      <c r="D2965" s="55"/>
      <c r="E2965" s="55" t="str">
        <f>IFERROR(_xll.RssMarket($A2965,"前日比"),"")</f>
        <v/>
      </c>
      <c r="F2965" s="75" t="str">
        <f>IFERROR(_xll.RssMarket($A2965,"時価総額"),"")</f>
        <v/>
      </c>
      <c r="G2965" s="75" t="e">
        <f>T20D35746[[#This Row],[時価総額]]/T20D35746[[#This Row],[現在値]]</f>
        <v>#VALUE!</v>
      </c>
      <c r="H2965" s="20"/>
      <c r="I2965" s="38"/>
      <c r="J2965" s="20"/>
      <c r="K2965" s="33"/>
      <c r="N2965" s="89"/>
      <c r="O2965" s="125" t="e">
        <f>ROUND(
 ((IF(OR(R2965="",R2965&lt;=0),20,R2965)/20)
  *(L2965/15))
 /(IFERROR(IF(H2965&gt;0,H2965,15),15)/15)
 *100,0)</f>
        <v>#REF!</v>
      </c>
      <c r="P2965" s="125" t="e">
        <f>ROUND(((R2965/20)*(L2965/15)*(S2965/15)*(1+W2965/200))/(H2965/15)*100,0)</f>
        <v>#REF!</v>
      </c>
      <c r="Q2965" s="147" t="e">
        <f>T20D35746[[#This Row],[スコア⑤]]/T20D35746[[#This Row],[スコア③]]</f>
        <v>#REF!</v>
      </c>
      <c r="R2965" s="76" t="e">
        <f>#REF!+#REF!</f>
        <v>#REF!</v>
      </c>
      <c r="W2965" s="109" t="e">
        <f>(T20D35746[[#This Row],[現金及び預金（億）]]-T20D35746[[#This Row],[負債（億）]])/T20D35746[[#This Row],[総資産]]*100</f>
        <v>#DIV/0!</v>
      </c>
    </row>
    <row r="2966" spans="3:23" x14ac:dyDescent="0.25">
      <c r="C2966" s="71" t="str">
        <f>IFERROR(_xll.RssMarket($A2966,"市場部名称"),"")</f>
        <v/>
      </c>
      <c r="D2966" s="55"/>
      <c r="E2966" s="55" t="str">
        <f>IFERROR(_xll.RssMarket($A2966,"前日比"),"")</f>
        <v/>
      </c>
      <c r="F2966" s="75" t="str">
        <f>IFERROR(_xll.RssMarket($A2966,"時価総額"),"")</f>
        <v/>
      </c>
      <c r="G2966" s="75" t="e">
        <f>T20D35746[[#This Row],[時価総額]]/T20D35746[[#This Row],[現在値]]</f>
        <v>#VALUE!</v>
      </c>
      <c r="H2966" s="20"/>
      <c r="I2966" s="38"/>
      <c r="J2966" s="20"/>
      <c r="K2966" s="33"/>
      <c r="N2966" s="89"/>
      <c r="O2966" s="125" t="e">
        <f>ROUND(
 ((IF(OR(R2966="",R2966&lt;=0),20,R2966)/20)
  *(L2966/15))
 /(IFERROR(IF(H2966&gt;0,H2966,15),15)/15)
 *100,0)</f>
        <v>#REF!</v>
      </c>
      <c r="P2966" s="125" t="e">
        <f>ROUND(((R2966/20)*(L2966/15)*(S2966/15)*(1+W2966/200))/(H2966/15)*100,0)</f>
        <v>#REF!</v>
      </c>
      <c r="Q2966" s="147" t="e">
        <f>T20D35746[[#This Row],[スコア⑤]]/T20D35746[[#This Row],[スコア③]]</f>
        <v>#REF!</v>
      </c>
      <c r="R2966" s="76" t="e">
        <f>#REF!+#REF!</f>
        <v>#REF!</v>
      </c>
      <c r="W2966" s="109" t="e">
        <f>(T20D35746[[#This Row],[現金及び預金（億）]]-T20D35746[[#This Row],[負債（億）]])/T20D35746[[#This Row],[総資産]]*100</f>
        <v>#DIV/0!</v>
      </c>
    </row>
    <row r="2967" spans="3:23" x14ac:dyDescent="0.25">
      <c r="C2967" s="71" t="str">
        <f>IFERROR(_xll.RssMarket($A2967,"市場部名称"),"")</f>
        <v/>
      </c>
      <c r="D2967" s="55"/>
      <c r="E2967" s="55" t="str">
        <f>IFERROR(_xll.RssMarket($A2967,"前日比"),"")</f>
        <v/>
      </c>
      <c r="F2967" s="75" t="str">
        <f>IFERROR(_xll.RssMarket($A2967,"時価総額"),"")</f>
        <v/>
      </c>
      <c r="G2967" s="75" t="e">
        <f>T20D35746[[#This Row],[時価総額]]/T20D35746[[#This Row],[現在値]]</f>
        <v>#VALUE!</v>
      </c>
      <c r="H2967" s="20"/>
      <c r="I2967" s="38"/>
      <c r="J2967" s="20"/>
      <c r="K2967" s="33"/>
      <c r="N2967" s="89"/>
      <c r="O2967" s="125" t="e">
        <f>ROUND(
 ((IF(OR(R2967="",R2967&lt;=0),20,R2967)/20)
  *(L2967/15))
 /(IFERROR(IF(H2967&gt;0,H2967,15),15)/15)
 *100,0)</f>
        <v>#REF!</v>
      </c>
      <c r="P2967" s="125" t="e">
        <f>ROUND(((R2967/20)*(L2967/15)*(S2967/15)*(1+W2967/200))/(H2967/15)*100,0)</f>
        <v>#REF!</v>
      </c>
      <c r="Q2967" s="147" t="e">
        <f>T20D35746[[#This Row],[スコア⑤]]/T20D35746[[#This Row],[スコア③]]</f>
        <v>#REF!</v>
      </c>
      <c r="R2967" s="76" t="e">
        <f>#REF!+#REF!</f>
        <v>#REF!</v>
      </c>
      <c r="W2967" s="109" t="e">
        <f>(T20D35746[[#This Row],[現金及び預金（億）]]-T20D35746[[#This Row],[負債（億）]])/T20D35746[[#This Row],[総資産]]*100</f>
        <v>#DIV/0!</v>
      </c>
    </row>
    <row r="2968" spans="3:23" x14ac:dyDescent="0.25">
      <c r="C2968" s="71" t="str">
        <f>IFERROR(_xll.RssMarket($A2968,"市場部名称"),"")</f>
        <v/>
      </c>
      <c r="D2968" s="55"/>
      <c r="E2968" s="55" t="str">
        <f>IFERROR(_xll.RssMarket($A2968,"前日比"),"")</f>
        <v/>
      </c>
      <c r="F2968" s="75" t="str">
        <f>IFERROR(_xll.RssMarket($A2968,"時価総額"),"")</f>
        <v/>
      </c>
      <c r="G2968" s="75" t="e">
        <f>T20D35746[[#This Row],[時価総額]]/T20D35746[[#This Row],[現在値]]</f>
        <v>#VALUE!</v>
      </c>
      <c r="H2968" s="20"/>
      <c r="I2968" s="38"/>
      <c r="J2968" s="20"/>
      <c r="K2968" s="33"/>
      <c r="N2968" s="89"/>
      <c r="O2968" s="125" t="e">
        <f>ROUND(
 ((IF(OR(R2968="",R2968&lt;=0),20,R2968)/20)
  *(L2968/15))
 /(IFERROR(IF(H2968&gt;0,H2968,15),15)/15)
 *100,0)</f>
        <v>#REF!</v>
      </c>
      <c r="P2968" s="125" t="e">
        <f>ROUND(((R2968/20)*(L2968/15)*(S2968/15)*(1+W2968/200))/(H2968/15)*100,0)</f>
        <v>#REF!</v>
      </c>
      <c r="Q2968" s="147" t="e">
        <f>T20D35746[[#This Row],[スコア⑤]]/T20D35746[[#This Row],[スコア③]]</f>
        <v>#REF!</v>
      </c>
      <c r="R2968" s="76" t="e">
        <f>#REF!+#REF!</f>
        <v>#REF!</v>
      </c>
      <c r="W2968" s="109" t="e">
        <f>(T20D35746[[#This Row],[現金及び預金（億）]]-T20D35746[[#This Row],[負債（億）]])/T20D35746[[#This Row],[総資産]]*100</f>
        <v>#DIV/0!</v>
      </c>
    </row>
    <row r="2969" spans="3:23" x14ac:dyDescent="0.25">
      <c r="C2969" s="71" t="str">
        <f>IFERROR(_xll.RssMarket($A2969,"市場部名称"),"")</f>
        <v/>
      </c>
      <c r="D2969" s="55"/>
      <c r="E2969" s="55" t="str">
        <f>IFERROR(_xll.RssMarket($A2969,"前日比"),"")</f>
        <v/>
      </c>
      <c r="F2969" s="75" t="str">
        <f>IFERROR(_xll.RssMarket($A2969,"時価総額"),"")</f>
        <v/>
      </c>
      <c r="G2969" s="75" t="e">
        <f>T20D35746[[#This Row],[時価総額]]/T20D35746[[#This Row],[現在値]]</f>
        <v>#VALUE!</v>
      </c>
      <c r="H2969" s="20"/>
      <c r="I2969" s="38"/>
      <c r="J2969" s="20"/>
      <c r="K2969" s="33"/>
      <c r="N2969" s="89"/>
      <c r="O2969" s="125" t="e">
        <f>ROUND(
 ((IF(OR(R2969="",R2969&lt;=0),20,R2969)/20)
  *(L2969/15))
 /(IFERROR(IF(H2969&gt;0,H2969,15),15)/15)
 *100,0)</f>
        <v>#REF!</v>
      </c>
      <c r="P2969" s="125" t="e">
        <f>ROUND(((R2969/20)*(L2969/15)*(S2969/15)*(1+W2969/200))/(H2969/15)*100,0)</f>
        <v>#REF!</v>
      </c>
      <c r="Q2969" s="147" t="e">
        <f>T20D35746[[#This Row],[スコア⑤]]/T20D35746[[#This Row],[スコア③]]</f>
        <v>#REF!</v>
      </c>
      <c r="R2969" s="76" t="e">
        <f>#REF!+#REF!</f>
        <v>#REF!</v>
      </c>
      <c r="W2969" s="109" t="e">
        <f>(T20D35746[[#This Row],[現金及び預金（億）]]-T20D35746[[#This Row],[負債（億）]])/T20D35746[[#This Row],[総資産]]*100</f>
        <v>#DIV/0!</v>
      </c>
    </row>
    <row r="2970" spans="3:23" x14ac:dyDescent="0.25">
      <c r="C2970" s="71" t="str">
        <f>IFERROR(_xll.RssMarket($A2970,"市場部名称"),"")</f>
        <v/>
      </c>
      <c r="D2970" s="55"/>
      <c r="E2970" s="55" t="str">
        <f>IFERROR(_xll.RssMarket($A2970,"前日比"),"")</f>
        <v/>
      </c>
      <c r="F2970" s="75" t="str">
        <f>IFERROR(_xll.RssMarket($A2970,"時価総額"),"")</f>
        <v/>
      </c>
      <c r="G2970" s="75" t="e">
        <f>T20D35746[[#This Row],[時価総額]]/T20D35746[[#This Row],[現在値]]</f>
        <v>#VALUE!</v>
      </c>
      <c r="H2970" s="20"/>
      <c r="I2970" s="38"/>
      <c r="J2970" s="20"/>
      <c r="K2970" s="33"/>
      <c r="N2970" s="89"/>
      <c r="O2970" s="125" t="e">
        <f>ROUND(
 ((IF(OR(R2970="",R2970&lt;=0),20,R2970)/20)
  *(L2970/15))
 /(IFERROR(IF(H2970&gt;0,H2970,15),15)/15)
 *100,0)</f>
        <v>#REF!</v>
      </c>
      <c r="P2970" s="125" t="e">
        <f>ROUND(((R2970/20)*(L2970/15)*(S2970/15)*(1+W2970/200))/(H2970/15)*100,0)</f>
        <v>#REF!</v>
      </c>
      <c r="Q2970" s="147" t="e">
        <f>T20D35746[[#This Row],[スコア⑤]]/T20D35746[[#This Row],[スコア③]]</f>
        <v>#REF!</v>
      </c>
      <c r="R2970" s="76" t="e">
        <f>#REF!+#REF!</f>
        <v>#REF!</v>
      </c>
      <c r="W2970" s="109" t="e">
        <f>(T20D35746[[#This Row],[現金及び預金（億）]]-T20D35746[[#This Row],[負債（億）]])/T20D35746[[#This Row],[総資産]]*100</f>
        <v>#DIV/0!</v>
      </c>
    </row>
    <row r="2971" spans="3:23" x14ac:dyDescent="0.25">
      <c r="C2971" s="71" t="str">
        <f>IFERROR(_xll.RssMarket($A2971,"市場部名称"),"")</f>
        <v/>
      </c>
      <c r="D2971" s="55"/>
      <c r="E2971" s="55" t="str">
        <f>IFERROR(_xll.RssMarket($A2971,"前日比"),"")</f>
        <v/>
      </c>
      <c r="F2971" s="75" t="str">
        <f>IFERROR(_xll.RssMarket($A2971,"時価総額"),"")</f>
        <v/>
      </c>
      <c r="G2971" s="75" t="e">
        <f>T20D35746[[#This Row],[時価総額]]/T20D35746[[#This Row],[現在値]]</f>
        <v>#VALUE!</v>
      </c>
      <c r="H2971" s="20"/>
      <c r="I2971" s="38"/>
      <c r="J2971" s="20"/>
      <c r="K2971" s="33"/>
      <c r="N2971" s="89"/>
      <c r="O2971" s="125" t="e">
        <f>ROUND(
 ((IF(OR(R2971="",R2971&lt;=0),20,R2971)/20)
  *(L2971/15))
 /(IFERROR(IF(H2971&gt;0,H2971,15),15)/15)
 *100,0)</f>
        <v>#REF!</v>
      </c>
      <c r="P2971" s="125" t="e">
        <f>ROUND(((R2971/20)*(L2971/15)*(S2971/15)*(1+W2971/200))/(H2971/15)*100,0)</f>
        <v>#REF!</v>
      </c>
      <c r="Q2971" s="147" t="e">
        <f>T20D35746[[#This Row],[スコア⑤]]/T20D35746[[#This Row],[スコア③]]</f>
        <v>#REF!</v>
      </c>
      <c r="R2971" s="76" t="e">
        <f>#REF!+#REF!</f>
        <v>#REF!</v>
      </c>
      <c r="W2971" s="109" t="e">
        <f>(T20D35746[[#This Row],[現金及び預金（億）]]-T20D35746[[#This Row],[負債（億）]])/T20D35746[[#This Row],[総資産]]*100</f>
        <v>#DIV/0!</v>
      </c>
    </row>
    <row r="2972" spans="3:23" x14ac:dyDescent="0.25">
      <c r="C2972" s="71" t="str">
        <f>IFERROR(_xll.RssMarket($A2972,"市場部名称"),"")</f>
        <v/>
      </c>
      <c r="D2972" s="55"/>
      <c r="E2972" s="55" t="str">
        <f>IFERROR(_xll.RssMarket($A2972,"前日比"),"")</f>
        <v/>
      </c>
      <c r="F2972" s="75" t="str">
        <f>IFERROR(_xll.RssMarket($A2972,"時価総額"),"")</f>
        <v/>
      </c>
      <c r="G2972" s="75" t="e">
        <f>T20D35746[[#This Row],[時価総額]]/T20D35746[[#This Row],[現在値]]</f>
        <v>#VALUE!</v>
      </c>
      <c r="H2972" s="20"/>
      <c r="I2972" s="38"/>
      <c r="J2972" s="20"/>
      <c r="K2972" s="33"/>
      <c r="N2972" s="89"/>
      <c r="O2972" s="125" t="e">
        <f>ROUND(
 ((IF(OR(R2972="",R2972&lt;=0),20,R2972)/20)
  *(L2972/15))
 /(IFERROR(IF(H2972&gt;0,H2972,15),15)/15)
 *100,0)</f>
        <v>#REF!</v>
      </c>
      <c r="P2972" s="125" t="e">
        <f>ROUND(((R2972/20)*(L2972/15)*(S2972/15)*(1+W2972/200))/(H2972/15)*100,0)</f>
        <v>#REF!</v>
      </c>
      <c r="Q2972" s="147" t="e">
        <f>T20D35746[[#This Row],[スコア⑤]]/T20D35746[[#This Row],[スコア③]]</f>
        <v>#REF!</v>
      </c>
      <c r="R2972" s="76" t="e">
        <f>#REF!+#REF!</f>
        <v>#REF!</v>
      </c>
      <c r="W2972" s="109" t="e">
        <f>(T20D35746[[#This Row],[現金及び預金（億）]]-T20D35746[[#This Row],[負債（億）]])/T20D35746[[#This Row],[総資産]]*100</f>
        <v>#DIV/0!</v>
      </c>
    </row>
    <row r="2973" spans="3:23" x14ac:dyDescent="0.25">
      <c r="C2973" s="71" t="str">
        <f>IFERROR(_xll.RssMarket($A2973,"市場部名称"),"")</f>
        <v/>
      </c>
      <c r="D2973" s="55"/>
      <c r="E2973" s="55" t="str">
        <f>IFERROR(_xll.RssMarket($A2973,"前日比"),"")</f>
        <v/>
      </c>
      <c r="F2973" s="75" t="str">
        <f>IFERROR(_xll.RssMarket($A2973,"時価総額"),"")</f>
        <v/>
      </c>
      <c r="G2973" s="75" t="e">
        <f>T20D35746[[#This Row],[時価総額]]/T20D35746[[#This Row],[現在値]]</f>
        <v>#VALUE!</v>
      </c>
      <c r="H2973" s="20"/>
      <c r="I2973" s="38"/>
      <c r="J2973" s="20"/>
      <c r="K2973" s="33"/>
      <c r="N2973" s="89"/>
      <c r="O2973" s="125" t="e">
        <f>ROUND(
 ((IF(OR(R2973="",R2973&lt;=0),20,R2973)/20)
  *(L2973/15))
 /(IFERROR(IF(H2973&gt;0,H2973,15),15)/15)
 *100,0)</f>
        <v>#REF!</v>
      </c>
      <c r="P2973" s="125" t="e">
        <f>ROUND(((R2973/20)*(L2973/15)*(S2973/15)*(1+W2973/200))/(H2973/15)*100,0)</f>
        <v>#REF!</v>
      </c>
      <c r="Q2973" s="147" t="e">
        <f>T20D35746[[#This Row],[スコア⑤]]/T20D35746[[#This Row],[スコア③]]</f>
        <v>#REF!</v>
      </c>
      <c r="R2973" s="76" t="e">
        <f>#REF!+#REF!</f>
        <v>#REF!</v>
      </c>
      <c r="W2973" s="109" t="e">
        <f>(T20D35746[[#This Row],[現金及び預金（億）]]-T20D35746[[#This Row],[負債（億）]])/T20D35746[[#This Row],[総資産]]*100</f>
        <v>#DIV/0!</v>
      </c>
    </row>
    <row r="2974" spans="3:23" x14ac:dyDescent="0.25">
      <c r="C2974" s="71" t="str">
        <f>IFERROR(_xll.RssMarket($A2974,"市場部名称"),"")</f>
        <v/>
      </c>
      <c r="D2974" s="55"/>
      <c r="E2974" s="55" t="str">
        <f>IFERROR(_xll.RssMarket($A2974,"前日比"),"")</f>
        <v/>
      </c>
      <c r="F2974" s="75" t="str">
        <f>IFERROR(_xll.RssMarket($A2974,"時価総額"),"")</f>
        <v/>
      </c>
      <c r="G2974" s="75" t="e">
        <f>T20D35746[[#This Row],[時価総額]]/T20D35746[[#This Row],[現在値]]</f>
        <v>#VALUE!</v>
      </c>
      <c r="H2974" s="20"/>
      <c r="I2974" s="38"/>
      <c r="J2974" s="20"/>
      <c r="K2974" s="33"/>
      <c r="N2974" s="89"/>
      <c r="O2974" s="125" t="e">
        <f>ROUND(
 ((IF(OR(R2974="",R2974&lt;=0),20,R2974)/20)
  *(L2974/15))
 /(IFERROR(IF(H2974&gt;0,H2974,15),15)/15)
 *100,0)</f>
        <v>#REF!</v>
      </c>
      <c r="P2974" s="125" t="e">
        <f>ROUND(((R2974/20)*(L2974/15)*(S2974/15)*(1+W2974/200))/(H2974/15)*100,0)</f>
        <v>#REF!</v>
      </c>
      <c r="Q2974" s="147" t="e">
        <f>T20D35746[[#This Row],[スコア⑤]]/T20D35746[[#This Row],[スコア③]]</f>
        <v>#REF!</v>
      </c>
      <c r="R2974" s="76" t="e">
        <f>#REF!+#REF!</f>
        <v>#REF!</v>
      </c>
      <c r="W2974" s="109" t="e">
        <f>(T20D35746[[#This Row],[現金及び預金（億）]]-T20D35746[[#This Row],[負債（億）]])/T20D35746[[#This Row],[総資産]]*100</f>
        <v>#DIV/0!</v>
      </c>
    </row>
    <row r="2975" spans="3:23" x14ac:dyDescent="0.25">
      <c r="C2975" s="71" t="str">
        <f>IFERROR(_xll.RssMarket($A2975,"市場部名称"),"")</f>
        <v/>
      </c>
      <c r="D2975" s="55"/>
      <c r="E2975" s="55" t="str">
        <f>IFERROR(_xll.RssMarket($A2975,"前日比"),"")</f>
        <v/>
      </c>
      <c r="F2975" s="75" t="str">
        <f>IFERROR(_xll.RssMarket($A2975,"時価総額"),"")</f>
        <v/>
      </c>
      <c r="G2975" s="75" t="e">
        <f>T20D35746[[#This Row],[時価総額]]/T20D35746[[#This Row],[現在値]]</f>
        <v>#VALUE!</v>
      </c>
      <c r="H2975" s="20"/>
      <c r="I2975" s="38"/>
      <c r="J2975" s="20"/>
      <c r="K2975" s="33"/>
      <c r="N2975" s="89"/>
      <c r="O2975" s="125" t="e">
        <f>ROUND(
 ((IF(OR(R2975="",R2975&lt;=0),20,R2975)/20)
  *(L2975/15))
 /(IFERROR(IF(H2975&gt;0,H2975,15),15)/15)
 *100,0)</f>
        <v>#REF!</v>
      </c>
      <c r="P2975" s="125" t="e">
        <f>ROUND(((R2975/20)*(L2975/15)*(S2975/15)*(1+W2975/200))/(H2975/15)*100,0)</f>
        <v>#REF!</v>
      </c>
      <c r="Q2975" s="147" t="e">
        <f>T20D35746[[#This Row],[スコア⑤]]/T20D35746[[#This Row],[スコア③]]</f>
        <v>#REF!</v>
      </c>
      <c r="R2975" s="76" t="e">
        <f>#REF!+#REF!</f>
        <v>#REF!</v>
      </c>
      <c r="W2975" s="109" t="e">
        <f>(T20D35746[[#This Row],[現金及び預金（億）]]-T20D35746[[#This Row],[負債（億）]])/T20D35746[[#This Row],[総資産]]*100</f>
        <v>#DIV/0!</v>
      </c>
    </row>
    <row r="2976" spans="3:23" x14ac:dyDescent="0.25">
      <c r="C2976" s="71" t="str">
        <f>IFERROR(_xll.RssMarket($A2976,"市場部名称"),"")</f>
        <v/>
      </c>
      <c r="D2976" s="55"/>
      <c r="E2976" s="55" t="str">
        <f>IFERROR(_xll.RssMarket($A2976,"前日比"),"")</f>
        <v/>
      </c>
      <c r="F2976" s="75" t="str">
        <f>IFERROR(_xll.RssMarket($A2976,"時価総額"),"")</f>
        <v/>
      </c>
      <c r="G2976" s="75" t="e">
        <f>T20D35746[[#This Row],[時価総額]]/T20D35746[[#This Row],[現在値]]</f>
        <v>#VALUE!</v>
      </c>
      <c r="H2976" s="20"/>
      <c r="I2976" s="38"/>
      <c r="J2976" s="20"/>
      <c r="K2976" s="33"/>
      <c r="N2976" s="89"/>
      <c r="O2976" s="125" t="e">
        <f>ROUND(
 ((IF(OR(R2976="",R2976&lt;=0),20,R2976)/20)
  *(L2976/15))
 /(IFERROR(IF(H2976&gt;0,H2976,15),15)/15)
 *100,0)</f>
        <v>#REF!</v>
      </c>
      <c r="P2976" s="125" t="e">
        <f>ROUND(((R2976/20)*(L2976/15)*(S2976/15)*(1+W2976/200))/(H2976/15)*100,0)</f>
        <v>#REF!</v>
      </c>
      <c r="Q2976" s="147" t="e">
        <f>T20D35746[[#This Row],[スコア⑤]]/T20D35746[[#This Row],[スコア③]]</f>
        <v>#REF!</v>
      </c>
      <c r="R2976" s="76" t="e">
        <f>#REF!+#REF!</f>
        <v>#REF!</v>
      </c>
      <c r="W2976" s="109" t="e">
        <f>(T20D35746[[#This Row],[現金及び預金（億）]]-T20D35746[[#This Row],[負債（億）]])/T20D35746[[#This Row],[総資産]]*100</f>
        <v>#DIV/0!</v>
      </c>
    </row>
    <row r="2977" spans="3:23" x14ac:dyDescent="0.25">
      <c r="C2977" s="71" t="str">
        <f>IFERROR(_xll.RssMarket($A2977,"市場部名称"),"")</f>
        <v/>
      </c>
      <c r="D2977" s="55"/>
      <c r="E2977" s="55" t="str">
        <f>IFERROR(_xll.RssMarket($A2977,"前日比"),"")</f>
        <v/>
      </c>
      <c r="F2977" s="75" t="str">
        <f>IFERROR(_xll.RssMarket($A2977,"時価総額"),"")</f>
        <v/>
      </c>
      <c r="G2977" s="75" t="e">
        <f>T20D35746[[#This Row],[時価総額]]/T20D35746[[#This Row],[現在値]]</f>
        <v>#VALUE!</v>
      </c>
      <c r="H2977" s="20"/>
      <c r="I2977" s="38"/>
      <c r="J2977" s="20"/>
      <c r="K2977" s="33"/>
      <c r="N2977" s="89"/>
      <c r="O2977" s="125" t="e">
        <f>ROUND(
 ((IF(OR(R2977="",R2977&lt;=0),20,R2977)/20)
  *(L2977/15))
 /(IFERROR(IF(H2977&gt;0,H2977,15),15)/15)
 *100,0)</f>
        <v>#REF!</v>
      </c>
      <c r="P2977" s="125" t="e">
        <f>ROUND(((R2977/20)*(L2977/15)*(S2977/15)*(1+W2977/200))/(H2977/15)*100,0)</f>
        <v>#REF!</v>
      </c>
      <c r="Q2977" s="147" t="e">
        <f>T20D35746[[#This Row],[スコア⑤]]/T20D35746[[#This Row],[スコア③]]</f>
        <v>#REF!</v>
      </c>
      <c r="R2977" s="76" t="e">
        <f>#REF!+#REF!</f>
        <v>#REF!</v>
      </c>
      <c r="W2977" s="109" t="e">
        <f>(T20D35746[[#This Row],[現金及び預金（億）]]-T20D35746[[#This Row],[負債（億）]])/T20D35746[[#This Row],[総資産]]*100</f>
        <v>#DIV/0!</v>
      </c>
    </row>
    <row r="2978" spans="3:23" x14ac:dyDescent="0.25">
      <c r="C2978" s="71" t="str">
        <f>IFERROR(_xll.RssMarket($A2978,"市場部名称"),"")</f>
        <v/>
      </c>
      <c r="D2978" s="55"/>
      <c r="E2978" s="55" t="str">
        <f>IFERROR(_xll.RssMarket($A2978,"前日比"),"")</f>
        <v/>
      </c>
      <c r="F2978" s="75" t="str">
        <f>IFERROR(_xll.RssMarket($A2978,"時価総額"),"")</f>
        <v/>
      </c>
      <c r="G2978" s="75" t="e">
        <f>T20D35746[[#This Row],[時価総額]]/T20D35746[[#This Row],[現在値]]</f>
        <v>#VALUE!</v>
      </c>
      <c r="H2978" s="20"/>
      <c r="I2978" s="38"/>
      <c r="J2978" s="20"/>
      <c r="K2978" s="33"/>
      <c r="N2978" s="89"/>
      <c r="O2978" s="125" t="e">
        <f>ROUND(
 ((IF(OR(R2978="",R2978&lt;=0),20,R2978)/20)
  *(L2978/15))
 /(IFERROR(IF(H2978&gt;0,H2978,15),15)/15)
 *100,0)</f>
        <v>#REF!</v>
      </c>
      <c r="P2978" s="125" t="e">
        <f>ROUND(((R2978/20)*(L2978/15)*(S2978/15)*(1+W2978/200))/(H2978/15)*100,0)</f>
        <v>#REF!</v>
      </c>
      <c r="Q2978" s="147" t="e">
        <f>T20D35746[[#This Row],[スコア⑤]]/T20D35746[[#This Row],[スコア③]]</f>
        <v>#REF!</v>
      </c>
      <c r="R2978" s="76" t="e">
        <f>#REF!+#REF!</f>
        <v>#REF!</v>
      </c>
      <c r="W2978" s="109" t="e">
        <f>(T20D35746[[#This Row],[現金及び預金（億）]]-T20D35746[[#This Row],[負債（億）]])/T20D35746[[#This Row],[総資産]]*100</f>
        <v>#DIV/0!</v>
      </c>
    </row>
    <row r="2979" spans="3:23" x14ac:dyDescent="0.25">
      <c r="C2979" s="71" t="str">
        <f>IFERROR(_xll.RssMarket($A2979,"市場部名称"),"")</f>
        <v/>
      </c>
      <c r="D2979" s="55"/>
      <c r="E2979" s="55" t="str">
        <f>IFERROR(_xll.RssMarket($A2979,"前日比"),"")</f>
        <v/>
      </c>
      <c r="F2979" s="75" t="str">
        <f>IFERROR(_xll.RssMarket($A2979,"時価総額"),"")</f>
        <v/>
      </c>
      <c r="G2979" s="75" t="e">
        <f>T20D35746[[#This Row],[時価総額]]/T20D35746[[#This Row],[現在値]]</f>
        <v>#VALUE!</v>
      </c>
      <c r="H2979" s="20"/>
      <c r="I2979" s="38"/>
      <c r="J2979" s="20"/>
      <c r="K2979" s="33"/>
      <c r="N2979" s="89"/>
      <c r="O2979" s="125" t="e">
        <f>ROUND(
 ((IF(OR(R2979="",R2979&lt;=0),20,R2979)/20)
  *(L2979/15))
 /(IFERROR(IF(H2979&gt;0,H2979,15),15)/15)
 *100,0)</f>
        <v>#REF!</v>
      </c>
      <c r="P2979" s="125" t="e">
        <f>ROUND(((R2979/20)*(L2979/15)*(S2979/15)*(1+W2979/200))/(H2979/15)*100,0)</f>
        <v>#REF!</v>
      </c>
      <c r="Q2979" s="147" t="e">
        <f>T20D35746[[#This Row],[スコア⑤]]/T20D35746[[#This Row],[スコア③]]</f>
        <v>#REF!</v>
      </c>
      <c r="R2979" s="76" t="e">
        <f>#REF!+#REF!</f>
        <v>#REF!</v>
      </c>
      <c r="W2979" s="109" t="e">
        <f>(T20D35746[[#This Row],[現金及び預金（億）]]-T20D35746[[#This Row],[負債（億）]])/T20D35746[[#This Row],[総資産]]*100</f>
        <v>#DIV/0!</v>
      </c>
    </row>
    <row r="2980" spans="3:23" x14ac:dyDescent="0.25">
      <c r="C2980" s="71" t="str">
        <f>IFERROR(_xll.RssMarket($A2980,"市場部名称"),"")</f>
        <v/>
      </c>
      <c r="D2980" s="55"/>
      <c r="E2980" s="55" t="str">
        <f>IFERROR(_xll.RssMarket($A2980,"前日比"),"")</f>
        <v/>
      </c>
      <c r="F2980" s="75" t="str">
        <f>IFERROR(_xll.RssMarket($A2980,"時価総額"),"")</f>
        <v/>
      </c>
      <c r="G2980" s="75" t="e">
        <f>T20D35746[[#This Row],[時価総額]]/T20D35746[[#This Row],[現在値]]</f>
        <v>#VALUE!</v>
      </c>
      <c r="H2980" s="20"/>
      <c r="I2980" s="38"/>
      <c r="J2980" s="20"/>
      <c r="K2980" s="33"/>
      <c r="N2980" s="89"/>
      <c r="O2980" s="125" t="e">
        <f>ROUND(
 ((IF(OR(R2980="",R2980&lt;=0),20,R2980)/20)
  *(L2980/15))
 /(IFERROR(IF(H2980&gt;0,H2980,15),15)/15)
 *100,0)</f>
        <v>#REF!</v>
      </c>
      <c r="P2980" s="125" t="e">
        <f>ROUND(((R2980/20)*(L2980/15)*(S2980/15)*(1+W2980/200))/(H2980/15)*100,0)</f>
        <v>#REF!</v>
      </c>
      <c r="Q2980" s="147" t="e">
        <f>T20D35746[[#This Row],[スコア⑤]]/T20D35746[[#This Row],[スコア③]]</f>
        <v>#REF!</v>
      </c>
      <c r="R2980" s="76" t="e">
        <f>#REF!+#REF!</f>
        <v>#REF!</v>
      </c>
      <c r="W2980" s="109" t="e">
        <f>(T20D35746[[#This Row],[現金及び預金（億）]]-T20D35746[[#This Row],[負債（億）]])/T20D35746[[#This Row],[総資産]]*100</f>
        <v>#DIV/0!</v>
      </c>
    </row>
    <row r="2981" spans="3:23" x14ac:dyDescent="0.25">
      <c r="C2981" s="71" t="str">
        <f>IFERROR(_xll.RssMarket($A2981,"市場部名称"),"")</f>
        <v/>
      </c>
      <c r="D2981" s="55"/>
      <c r="E2981" s="55" t="str">
        <f>IFERROR(_xll.RssMarket($A2981,"前日比"),"")</f>
        <v/>
      </c>
      <c r="F2981" s="75" t="str">
        <f>IFERROR(_xll.RssMarket($A2981,"時価総額"),"")</f>
        <v/>
      </c>
      <c r="G2981" s="75" t="e">
        <f>T20D35746[[#This Row],[時価総額]]/T20D35746[[#This Row],[現在値]]</f>
        <v>#VALUE!</v>
      </c>
      <c r="H2981" s="20"/>
      <c r="I2981" s="38"/>
      <c r="J2981" s="20"/>
      <c r="K2981" s="33"/>
      <c r="N2981" s="89"/>
      <c r="O2981" s="125" t="e">
        <f>ROUND(
 ((IF(OR(R2981="",R2981&lt;=0),20,R2981)/20)
  *(L2981/15))
 /(IFERROR(IF(H2981&gt;0,H2981,15),15)/15)
 *100,0)</f>
        <v>#REF!</v>
      </c>
      <c r="P2981" s="125" t="e">
        <f>ROUND(((R2981/20)*(L2981/15)*(S2981/15)*(1+W2981/200))/(H2981/15)*100,0)</f>
        <v>#REF!</v>
      </c>
      <c r="Q2981" s="147" t="e">
        <f>T20D35746[[#This Row],[スコア⑤]]/T20D35746[[#This Row],[スコア③]]</f>
        <v>#REF!</v>
      </c>
      <c r="R2981" s="76" t="e">
        <f>#REF!+#REF!</f>
        <v>#REF!</v>
      </c>
      <c r="W2981" s="109" t="e">
        <f>(T20D35746[[#This Row],[現金及び預金（億）]]-T20D35746[[#This Row],[負債（億）]])/T20D35746[[#This Row],[総資産]]*100</f>
        <v>#DIV/0!</v>
      </c>
    </row>
    <row r="2982" spans="3:23" x14ac:dyDescent="0.25">
      <c r="C2982" s="71" t="str">
        <f>IFERROR(_xll.RssMarket($A2982,"市場部名称"),"")</f>
        <v/>
      </c>
      <c r="D2982" s="55"/>
      <c r="E2982" s="55" t="str">
        <f>IFERROR(_xll.RssMarket($A2982,"前日比"),"")</f>
        <v/>
      </c>
      <c r="F2982" s="75" t="str">
        <f>IFERROR(_xll.RssMarket($A2982,"時価総額"),"")</f>
        <v/>
      </c>
      <c r="G2982" s="75" t="e">
        <f>T20D35746[[#This Row],[時価総額]]/T20D35746[[#This Row],[現在値]]</f>
        <v>#VALUE!</v>
      </c>
      <c r="H2982" s="20"/>
      <c r="I2982" s="38"/>
      <c r="J2982" s="20"/>
      <c r="K2982" s="33"/>
      <c r="N2982" s="89"/>
      <c r="O2982" s="125" t="e">
        <f>ROUND(
 ((IF(OR(R2982="",R2982&lt;=0),20,R2982)/20)
  *(L2982/15))
 /(IFERROR(IF(H2982&gt;0,H2982,15),15)/15)
 *100,0)</f>
        <v>#REF!</v>
      </c>
      <c r="P2982" s="125" t="e">
        <f>ROUND(((R2982/20)*(L2982/15)*(S2982/15)*(1+W2982/200))/(H2982/15)*100,0)</f>
        <v>#REF!</v>
      </c>
      <c r="Q2982" s="147" t="e">
        <f>T20D35746[[#This Row],[スコア⑤]]/T20D35746[[#This Row],[スコア③]]</f>
        <v>#REF!</v>
      </c>
      <c r="R2982" s="76" t="e">
        <f>#REF!+#REF!</f>
        <v>#REF!</v>
      </c>
      <c r="W2982" s="109" t="e">
        <f>(T20D35746[[#This Row],[現金及び預金（億）]]-T20D35746[[#This Row],[負債（億）]])/T20D35746[[#This Row],[総資産]]*100</f>
        <v>#DIV/0!</v>
      </c>
    </row>
    <row r="2983" spans="3:23" x14ac:dyDescent="0.25">
      <c r="C2983" s="71" t="str">
        <f>IFERROR(_xll.RssMarket($A2983,"市場部名称"),"")</f>
        <v/>
      </c>
      <c r="D2983" s="55"/>
      <c r="E2983" s="55" t="str">
        <f>IFERROR(_xll.RssMarket($A2983,"前日比"),"")</f>
        <v/>
      </c>
      <c r="F2983" s="75" t="str">
        <f>IFERROR(_xll.RssMarket($A2983,"時価総額"),"")</f>
        <v/>
      </c>
      <c r="G2983" s="75" t="e">
        <f>T20D35746[[#This Row],[時価総額]]/T20D35746[[#This Row],[現在値]]</f>
        <v>#VALUE!</v>
      </c>
      <c r="H2983" s="20"/>
      <c r="I2983" s="38"/>
      <c r="J2983" s="20"/>
      <c r="K2983" s="33"/>
      <c r="N2983" s="89"/>
      <c r="O2983" s="125" t="e">
        <f>ROUND(
 ((IF(OR(R2983="",R2983&lt;=0),20,R2983)/20)
  *(L2983/15))
 /(IFERROR(IF(H2983&gt;0,H2983,15),15)/15)
 *100,0)</f>
        <v>#REF!</v>
      </c>
      <c r="P2983" s="125" t="e">
        <f>ROUND(((R2983/20)*(L2983/15)*(S2983/15)*(1+W2983/200))/(H2983/15)*100,0)</f>
        <v>#REF!</v>
      </c>
      <c r="Q2983" s="147" t="e">
        <f>T20D35746[[#This Row],[スコア⑤]]/T20D35746[[#This Row],[スコア③]]</f>
        <v>#REF!</v>
      </c>
      <c r="R2983" s="76" t="e">
        <f>#REF!+#REF!</f>
        <v>#REF!</v>
      </c>
      <c r="W2983" s="109" t="e">
        <f>(T20D35746[[#This Row],[現金及び預金（億）]]-T20D35746[[#This Row],[負債（億）]])/T20D35746[[#This Row],[総資産]]*100</f>
        <v>#DIV/0!</v>
      </c>
    </row>
    <row r="2984" spans="3:23" x14ac:dyDescent="0.25">
      <c r="C2984" s="71" t="str">
        <f>IFERROR(_xll.RssMarket($A2984,"市場部名称"),"")</f>
        <v/>
      </c>
      <c r="D2984" s="55"/>
      <c r="E2984" s="55" t="str">
        <f>IFERROR(_xll.RssMarket($A2984,"前日比"),"")</f>
        <v/>
      </c>
      <c r="F2984" s="75" t="str">
        <f>IFERROR(_xll.RssMarket($A2984,"時価総額"),"")</f>
        <v/>
      </c>
      <c r="G2984" s="75" t="e">
        <f>T20D35746[[#This Row],[時価総額]]/T20D35746[[#This Row],[現在値]]</f>
        <v>#VALUE!</v>
      </c>
      <c r="H2984" s="20"/>
      <c r="I2984" s="38"/>
      <c r="J2984" s="20"/>
      <c r="K2984" s="33"/>
      <c r="N2984" s="89"/>
      <c r="O2984" s="125" t="e">
        <f>ROUND(
 ((IF(OR(R2984="",R2984&lt;=0),20,R2984)/20)
  *(L2984/15))
 /(IFERROR(IF(H2984&gt;0,H2984,15),15)/15)
 *100,0)</f>
        <v>#REF!</v>
      </c>
      <c r="P2984" s="125" t="e">
        <f>ROUND(((R2984/20)*(L2984/15)*(S2984/15)*(1+W2984/200))/(H2984/15)*100,0)</f>
        <v>#REF!</v>
      </c>
      <c r="Q2984" s="147" t="e">
        <f>T20D35746[[#This Row],[スコア⑤]]/T20D35746[[#This Row],[スコア③]]</f>
        <v>#REF!</v>
      </c>
      <c r="R2984" s="76" t="e">
        <f>#REF!+#REF!</f>
        <v>#REF!</v>
      </c>
      <c r="W2984" s="109" t="e">
        <f>(T20D35746[[#This Row],[現金及び預金（億）]]-T20D35746[[#This Row],[負債（億）]])/T20D35746[[#This Row],[総資産]]*100</f>
        <v>#DIV/0!</v>
      </c>
    </row>
    <row r="2985" spans="3:23" x14ac:dyDescent="0.25">
      <c r="C2985" s="71" t="str">
        <f>IFERROR(_xll.RssMarket($A2985,"市場部名称"),"")</f>
        <v/>
      </c>
      <c r="D2985" s="55"/>
      <c r="E2985" s="55" t="str">
        <f>IFERROR(_xll.RssMarket($A2985,"前日比"),"")</f>
        <v/>
      </c>
      <c r="F2985" s="75" t="str">
        <f>IFERROR(_xll.RssMarket($A2985,"時価総額"),"")</f>
        <v/>
      </c>
      <c r="G2985" s="75" t="e">
        <f>T20D35746[[#This Row],[時価総額]]/T20D35746[[#This Row],[現在値]]</f>
        <v>#VALUE!</v>
      </c>
      <c r="H2985" s="20"/>
      <c r="I2985" s="38"/>
      <c r="J2985" s="20"/>
      <c r="K2985" s="33"/>
      <c r="N2985" s="89"/>
      <c r="O2985" s="125" t="e">
        <f>ROUND(
 ((IF(OR(R2985="",R2985&lt;=0),20,R2985)/20)
  *(L2985/15))
 /(IFERROR(IF(H2985&gt;0,H2985,15),15)/15)
 *100,0)</f>
        <v>#REF!</v>
      </c>
      <c r="P2985" s="125" t="e">
        <f>ROUND(((R2985/20)*(L2985/15)*(S2985/15)*(1+W2985/200))/(H2985/15)*100,0)</f>
        <v>#REF!</v>
      </c>
      <c r="Q2985" s="147" t="e">
        <f>T20D35746[[#This Row],[スコア⑤]]/T20D35746[[#This Row],[スコア③]]</f>
        <v>#REF!</v>
      </c>
      <c r="R2985" s="76" t="e">
        <f>#REF!+#REF!</f>
        <v>#REF!</v>
      </c>
      <c r="W2985" s="109" t="e">
        <f>(T20D35746[[#This Row],[現金及び預金（億）]]-T20D35746[[#This Row],[負債（億）]])/T20D35746[[#This Row],[総資産]]*100</f>
        <v>#DIV/0!</v>
      </c>
    </row>
    <row r="2986" spans="3:23" x14ac:dyDescent="0.25">
      <c r="C2986" s="71" t="str">
        <f>IFERROR(_xll.RssMarket($A2986,"市場部名称"),"")</f>
        <v/>
      </c>
      <c r="D2986" s="55"/>
      <c r="E2986" s="55" t="str">
        <f>IFERROR(_xll.RssMarket($A2986,"前日比"),"")</f>
        <v/>
      </c>
      <c r="F2986" s="75" t="str">
        <f>IFERROR(_xll.RssMarket($A2986,"時価総額"),"")</f>
        <v/>
      </c>
      <c r="G2986" s="75" t="e">
        <f>T20D35746[[#This Row],[時価総額]]/T20D35746[[#This Row],[現在値]]</f>
        <v>#VALUE!</v>
      </c>
      <c r="H2986" s="20"/>
      <c r="I2986" s="38"/>
      <c r="J2986" s="20"/>
      <c r="K2986" s="33"/>
      <c r="N2986" s="89"/>
      <c r="O2986" s="125" t="e">
        <f>ROUND(
 ((IF(OR(R2986="",R2986&lt;=0),20,R2986)/20)
  *(L2986/15))
 /(IFERROR(IF(H2986&gt;0,H2986,15),15)/15)
 *100,0)</f>
        <v>#REF!</v>
      </c>
      <c r="P2986" s="125" t="e">
        <f>ROUND(((R2986/20)*(L2986/15)*(S2986/15)*(1+W2986/200))/(H2986/15)*100,0)</f>
        <v>#REF!</v>
      </c>
      <c r="Q2986" s="147" t="e">
        <f>T20D35746[[#This Row],[スコア⑤]]/T20D35746[[#This Row],[スコア③]]</f>
        <v>#REF!</v>
      </c>
      <c r="R2986" s="76" t="e">
        <f>#REF!+#REF!</f>
        <v>#REF!</v>
      </c>
      <c r="W2986" s="109" t="e">
        <f>(T20D35746[[#This Row],[現金及び預金（億）]]-T20D35746[[#This Row],[負債（億）]])/T20D35746[[#This Row],[総資産]]*100</f>
        <v>#DIV/0!</v>
      </c>
    </row>
    <row r="2987" spans="3:23" x14ac:dyDescent="0.25">
      <c r="C2987" s="71" t="str">
        <f>IFERROR(_xll.RssMarket($A2987,"市場部名称"),"")</f>
        <v/>
      </c>
      <c r="D2987" s="55"/>
      <c r="E2987" s="55" t="str">
        <f>IFERROR(_xll.RssMarket($A2987,"前日比"),"")</f>
        <v/>
      </c>
      <c r="F2987" s="75" t="str">
        <f>IFERROR(_xll.RssMarket($A2987,"時価総額"),"")</f>
        <v/>
      </c>
      <c r="G2987" s="75" t="e">
        <f>T20D35746[[#This Row],[時価総額]]/T20D35746[[#This Row],[現在値]]</f>
        <v>#VALUE!</v>
      </c>
      <c r="H2987" s="20"/>
      <c r="I2987" s="38"/>
      <c r="J2987" s="20"/>
      <c r="K2987" s="33"/>
      <c r="N2987" s="89"/>
      <c r="O2987" s="125" t="e">
        <f>ROUND(
 ((IF(OR(R2987="",R2987&lt;=0),20,R2987)/20)
  *(L2987/15))
 /(IFERROR(IF(H2987&gt;0,H2987,15),15)/15)
 *100,0)</f>
        <v>#REF!</v>
      </c>
      <c r="P2987" s="125" t="e">
        <f>ROUND(((R2987/20)*(L2987/15)*(S2987/15)*(1+W2987/200))/(H2987/15)*100,0)</f>
        <v>#REF!</v>
      </c>
      <c r="Q2987" s="147" t="e">
        <f>T20D35746[[#This Row],[スコア⑤]]/T20D35746[[#This Row],[スコア③]]</f>
        <v>#REF!</v>
      </c>
      <c r="R2987" s="76" t="e">
        <f>#REF!+#REF!</f>
        <v>#REF!</v>
      </c>
      <c r="W2987" s="109" t="e">
        <f>(T20D35746[[#This Row],[現金及び預金（億）]]-T20D35746[[#This Row],[負債（億）]])/T20D35746[[#This Row],[総資産]]*100</f>
        <v>#DIV/0!</v>
      </c>
    </row>
    <row r="2988" spans="3:23" x14ac:dyDescent="0.25">
      <c r="C2988" s="71" t="str">
        <f>IFERROR(_xll.RssMarket($A2988,"市場部名称"),"")</f>
        <v/>
      </c>
      <c r="D2988" s="55"/>
      <c r="E2988" s="55" t="str">
        <f>IFERROR(_xll.RssMarket($A2988,"前日比"),"")</f>
        <v/>
      </c>
      <c r="F2988" s="75" t="str">
        <f>IFERROR(_xll.RssMarket($A2988,"時価総額"),"")</f>
        <v/>
      </c>
      <c r="G2988" s="75" t="e">
        <f>T20D35746[[#This Row],[時価総額]]/T20D35746[[#This Row],[現在値]]</f>
        <v>#VALUE!</v>
      </c>
      <c r="H2988" s="20"/>
      <c r="I2988" s="38"/>
      <c r="J2988" s="20"/>
      <c r="K2988" s="33"/>
      <c r="N2988" s="89"/>
      <c r="O2988" s="125" t="e">
        <f>ROUND(
 ((IF(OR(R2988="",R2988&lt;=0),20,R2988)/20)
  *(L2988/15))
 /(IFERROR(IF(H2988&gt;0,H2988,15),15)/15)
 *100,0)</f>
        <v>#REF!</v>
      </c>
      <c r="P2988" s="125" t="e">
        <f>ROUND(((R2988/20)*(L2988/15)*(S2988/15)*(1+W2988/200))/(H2988/15)*100,0)</f>
        <v>#REF!</v>
      </c>
      <c r="Q2988" s="147" t="e">
        <f>T20D35746[[#This Row],[スコア⑤]]/T20D35746[[#This Row],[スコア③]]</f>
        <v>#REF!</v>
      </c>
      <c r="R2988" s="76" t="e">
        <f>#REF!+#REF!</f>
        <v>#REF!</v>
      </c>
      <c r="W2988" s="109" t="e">
        <f>(T20D35746[[#This Row],[現金及び預金（億）]]-T20D35746[[#This Row],[負債（億）]])/T20D35746[[#This Row],[総資産]]*100</f>
        <v>#DIV/0!</v>
      </c>
    </row>
    <row r="2989" spans="3:23" x14ac:dyDescent="0.25">
      <c r="C2989" s="71" t="str">
        <f>IFERROR(_xll.RssMarket($A2989,"市場部名称"),"")</f>
        <v/>
      </c>
      <c r="D2989" s="55"/>
      <c r="E2989" s="55" t="str">
        <f>IFERROR(_xll.RssMarket($A2989,"前日比"),"")</f>
        <v/>
      </c>
      <c r="F2989" s="75" t="str">
        <f>IFERROR(_xll.RssMarket($A2989,"時価総額"),"")</f>
        <v/>
      </c>
      <c r="G2989" s="75" t="e">
        <f>T20D35746[[#This Row],[時価総額]]/T20D35746[[#This Row],[現在値]]</f>
        <v>#VALUE!</v>
      </c>
      <c r="H2989" s="20"/>
      <c r="I2989" s="38"/>
      <c r="J2989" s="20"/>
      <c r="K2989" s="33"/>
      <c r="N2989" s="89"/>
      <c r="O2989" s="125" t="e">
        <f>ROUND(
 ((IF(OR(R2989="",R2989&lt;=0),20,R2989)/20)
  *(L2989/15))
 /(IFERROR(IF(H2989&gt;0,H2989,15),15)/15)
 *100,0)</f>
        <v>#REF!</v>
      </c>
      <c r="P2989" s="125" t="e">
        <f>ROUND(((R2989/20)*(L2989/15)*(S2989/15)*(1+W2989/200))/(H2989/15)*100,0)</f>
        <v>#REF!</v>
      </c>
      <c r="Q2989" s="147" t="e">
        <f>T20D35746[[#This Row],[スコア⑤]]/T20D35746[[#This Row],[スコア③]]</f>
        <v>#REF!</v>
      </c>
      <c r="R2989" s="76" t="e">
        <f>#REF!+#REF!</f>
        <v>#REF!</v>
      </c>
      <c r="W2989" s="109" t="e">
        <f>(T20D35746[[#This Row],[現金及び預金（億）]]-T20D35746[[#This Row],[負債（億）]])/T20D35746[[#This Row],[総資産]]*100</f>
        <v>#DIV/0!</v>
      </c>
    </row>
    <row r="2990" spans="3:23" x14ac:dyDescent="0.25">
      <c r="C2990" s="71" t="str">
        <f>IFERROR(_xll.RssMarket($A2990,"市場部名称"),"")</f>
        <v/>
      </c>
      <c r="D2990" s="55"/>
      <c r="E2990" s="55" t="str">
        <f>IFERROR(_xll.RssMarket($A2990,"前日比"),"")</f>
        <v/>
      </c>
      <c r="F2990" s="75" t="str">
        <f>IFERROR(_xll.RssMarket($A2990,"時価総額"),"")</f>
        <v/>
      </c>
      <c r="G2990" s="75" t="e">
        <f>T20D35746[[#This Row],[時価総額]]/T20D35746[[#This Row],[現在値]]</f>
        <v>#VALUE!</v>
      </c>
      <c r="H2990" s="20"/>
      <c r="I2990" s="38"/>
      <c r="J2990" s="20"/>
      <c r="K2990" s="33"/>
      <c r="N2990" s="89"/>
      <c r="O2990" s="125" t="e">
        <f>ROUND(
 ((IF(OR(R2990="",R2990&lt;=0),20,R2990)/20)
  *(L2990/15))
 /(IFERROR(IF(H2990&gt;0,H2990,15),15)/15)
 *100,0)</f>
        <v>#REF!</v>
      </c>
      <c r="P2990" s="125" t="e">
        <f>ROUND(((R2990/20)*(L2990/15)*(S2990/15)*(1+W2990/200))/(H2990/15)*100,0)</f>
        <v>#REF!</v>
      </c>
      <c r="Q2990" s="147" t="e">
        <f>T20D35746[[#This Row],[スコア⑤]]/T20D35746[[#This Row],[スコア③]]</f>
        <v>#REF!</v>
      </c>
      <c r="R2990" s="76" t="e">
        <f>#REF!+#REF!</f>
        <v>#REF!</v>
      </c>
      <c r="W2990" s="109" t="e">
        <f>(T20D35746[[#This Row],[現金及び預金（億）]]-T20D35746[[#This Row],[負債（億）]])/T20D35746[[#This Row],[総資産]]*100</f>
        <v>#DIV/0!</v>
      </c>
    </row>
    <row r="2991" spans="3:23" x14ac:dyDescent="0.25">
      <c r="C2991" s="71" t="str">
        <f>IFERROR(_xll.RssMarket($A2991,"市場部名称"),"")</f>
        <v/>
      </c>
      <c r="D2991" s="55"/>
      <c r="E2991" s="55" t="str">
        <f>IFERROR(_xll.RssMarket($A2991,"前日比"),"")</f>
        <v/>
      </c>
      <c r="F2991" s="75" t="str">
        <f>IFERROR(_xll.RssMarket($A2991,"時価総額"),"")</f>
        <v/>
      </c>
      <c r="G2991" s="75" t="e">
        <f>T20D35746[[#This Row],[時価総額]]/T20D35746[[#This Row],[現在値]]</f>
        <v>#VALUE!</v>
      </c>
      <c r="H2991" s="20"/>
      <c r="I2991" s="38"/>
      <c r="J2991" s="20"/>
      <c r="K2991" s="33"/>
      <c r="N2991" s="89"/>
      <c r="O2991" s="125" t="e">
        <f>ROUND(
 ((IF(OR(R2991="",R2991&lt;=0),20,R2991)/20)
  *(L2991/15))
 /(IFERROR(IF(H2991&gt;0,H2991,15),15)/15)
 *100,0)</f>
        <v>#REF!</v>
      </c>
      <c r="P2991" s="125" t="e">
        <f>ROUND(((R2991/20)*(L2991/15)*(S2991/15)*(1+W2991/200))/(H2991/15)*100,0)</f>
        <v>#REF!</v>
      </c>
      <c r="Q2991" s="147" t="e">
        <f>T20D35746[[#This Row],[スコア⑤]]/T20D35746[[#This Row],[スコア③]]</f>
        <v>#REF!</v>
      </c>
      <c r="R2991" s="76" t="e">
        <f>#REF!+#REF!</f>
        <v>#REF!</v>
      </c>
      <c r="W2991" s="109" t="e">
        <f>(T20D35746[[#This Row],[現金及び預金（億）]]-T20D35746[[#This Row],[負債（億）]])/T20D35746[[#This Row],[総資産]]*100</f>
        <v>#DIV/0!</v>
      </c>
    </row>
    <row r="2992" spans="3:23" x14ac:dyDescent="0.25">
      <c r="C2992" s="71" t="str">
        <f>IFERROR(_xll.RssMarket($A2992,"市場部名称"),"")</f>
        <v/>
      </c>
      <c r="D2992" s="55"/>
      <c r="E2992" s="55" t="str">
        <f>IFERROR(_xll.RssMarket($A2992,"前日比"),"")</f>
        <v/>
      </c>
      <c r="F2992" s="75" t="str">
        <f>IFERROR(_xll.RssMarket($A2992,"時価総額"),"")</f>
        <v/>
      </c>
      <c r="G2992" s="75" t="e">
        <f>T20D35746[[#This Row],[時価総額]]/T20D35746[[#This Row],[現在値]]</f>
        <v>#VALUE!</v>
      </c>
      <c r="H2992" s="20"/>
      <c r="I2992" s="38"/>
      <c r="J2992" s="20"/>
      <c r="K2992" s="33"/>
      <c r="N2992" s="89"/>
      <c r="O2992" s="125" t="e">
        <f>ROUND(
 ((IF(OR(R2992="",R2992&lt;=0),20,R2992)/20)
  *(L2992/15))
 /(IFERROR(IF(H2992&gt;0,H2992,15),15)/15)
 *100,0)</f>
        <v>#REF!</v>
      </c>
      <c r="P2992" s="125" t="e">
        <f>ROUND(((R2992/20)*(L2992/15)*(S2992/15)*(1+W2992/200))/(H2992/15)*100,0)</f>
        <v>#REF!</v>
      </c>
      <c r="Q2992" s="147" t="e">
        <f>T20D35746[[#This Row],[スコア⑤]]/T20D35746[[#This Row],[スコア③]]</f>
        <v>#REF!</v>
      </c>
      <c r="R2992" s="76" t="e">
        <f>#REF!+#REF!</f>
        <v>#REF!</v>
      </c>
      <c r="W2992" s="109" t="e">
        <f>(T20D35746[[#This Row],[現金及び預金（億）]]-T20D35746[[#This Row],[負債（億）]])/T20D35746[[#This Row],[総資産]]*100</f>
        <v>#DIV/0!</v>
      </c>
    </row>
    <row r="2993" spans="3:23" x14ac:dyDescent="0.25">
      <c r="C2993" s="71" t="str">
        <f>IFERROR(_xll.RssMarket($A2993,"市場部名称"),"")</f>
        <v/>
      </c>
      <c r="D2993" s="55"/>
      <c r="E2993" s="55" t="str">
        <f>IFERROR(_xll.RssMarket($A2993,"前日比"),"")</f>
        <v/>
      </c>
      <c r="F2993" s="75" t="str">
        <f>IFERROR(_xll.RssMarket($A2993,"時価総額"),"")</f>
        <v/>
      </c>
      <c r="G2993" s="75" t="e">
        <f>T20D35746[[#This Row],[時価総額]]/T20D35746[[#This Row],[現在値]]</f>
        <v>#VALUE!</v>
      </c>
      <c r="H2993" s="20"/>
      <c r="I2993" s="38"/>
      <c r="J2993" s="20"/>
      <c r="K2993" s="33"/>
      <c r="N2993" s="89"/>
      <c r="O2993" s="125" t="e">
        <f>ROUND(
 ((IF(OR(R2993="",R2993&lt;=0),20,R2993)/20)
  *(L2993/15))
 /(IFERROR(IF(H2993&gt;0,H2993,15),15)/15)
 *100,0)</f>
        <v>#REF!</v>
      </c>
      <c r="P2993" s="125" t="e">
        <f>ROUND(((R2993/20)*(L2993/15)*(S2993/15)*(1+W2993/200))/(H2993/15)*100,0)</f>
        <v>#REF!</v>
      </c>
      <c r="Q2993" s="147" t="e">
        <f>T20D35746[[#This Row],[スコア⑤]]/T20D35746[[#This Row],[スコア③]]</f>
        <v>#REF!</v>
      </c>
      <c r="R2993" s="76" t="e">
        <f>#REF!+#REF!</f>
        <v>#REF!</v>
      </c>
      <c r="W2993" s="109" t="e">
        <f>(T20D35746[[#This Row],[現金及び預金（億）]]-T20D35746[[#This Row],[負債（億）]])/T20D35746[[#This Row],[総資産]]*100</f>
        <v>#DIV/0!</v>
      </c>
    </row>
    <row r="2994" spans="3:23" x14ac:dyDescent="0.25">
      <c r="C2994" s="71" t="str">
        <f>IFERROR(_xll.RssMarket($A2994,"市場部名称"),"")</f>
        <v/>
      </c>
      <c r="D2994" s="55"/>
      <c r="E2994" s="55" t="str">
        <f>IFERROR(_xll.RssMarket($A2994,"前日比"),"")</f>
        <v/>
      </c>
      <c r="F2994" s="75" t="str">
        <f>IFERROR(_xll.RssMarket($A2994,"時価総額"),"")</f>
        <v/>
      </c>
      <c r="G2994" s="75" t="e">
        <f>T20D35746[[#This Row],[時価総額]]/T20D35746[[#This Row],[現在値]]</f>
        <v>#VALUE!</v>
      </c>
      <c r="H2994" s="20"/>
      <c r="I2994" s="38"/>
      <c r="J2994" s="20"/>
      <c r="K2994" s="33"/>
      <c r="N2994" s="89"/>
      <c r="O2994" s="125" t="e">
        <f>ROUND(
 ((IF(OR(R2994="",R2994&lt;=0),20,R2994)/20)
  *(L2994/15))
 /(IFERROR(IF(H2994&gt;0,H2994,15),15)/15)
 *100,0)</f>
        <v>#REF!</v>
      </c>
      <c r="P2994" s="125" t="e">
        <f>ROUND(((R2994/20)*(L2994/15)*(S2994/15)*(1+W2994/200))/(H2994/15)*100,0)</f>
        <v>#REF!</v>
      </c>
      <c r="Q2994" s="147" t="e">
        <f>T20D35746[[#This Row],[スコア⑤]]/T20D35746[[#This Row],[スコア③]]</f>
        <v>#REF!</v>
      </c>
      <c r="R2994" s="76" t="e">
        <f>#REF!+#REF!</f>
        <v>#REF!</v>
      </c>
      <c r="W2994" s="109" t="e">
        <f>(T20D35746[[#This Row],[現金及び預金（億）]]-T20D35746[[#This Row],[負債（億）]])/T20D35746[[#This Row],[総資産]]*100</f>
        <v>#DIV/0!</v>
      </c>
    </row>
    <row r="2995" spans="3:23" x14ac:dyDescent="0.25">
      <c r="C2995" s="71" t="str">
        <f>IFERROR(_xll.RssMarket($A2995,"市場部名称"),"")</f>
        <v/>
      </c>
      <c r="D2995" s="55"/>
      <c r="E2995" s="55" t="str">
        <f>IFERROR(_xll.RssMarket($A2995,"前日比"),"")</f>
        <v/>
      </c>
      <c r="F2995" s="75" t="str">
        <f>IFERROR(_xll.RssMarket($A2995,"時価総額"),"")</f>
        <v/>
      </c>
      <c r="G2995" s="75" t="e">
        <f>T20D35746[[#This Row],[時価総額]]/T20D35746[[#This Row],[現在値]]</f>
        <v>#VALUE!</v>
      </c>
      <c r="H2995" s="20"/>
      <c r="I2995" s="38"/>
      <c r="J2995" s="20"/>
      <c r="K2995" s="33"/>
      <c r="N2995" s="89"/>
      <c r="O2995" s="125" t="e">
        <f>ROUND(
 ((IF(OR(R2995="",R2995&lt;=0),20,R2995)/20)
  *(L2995/15))
 /(IFERROR(IF(H2995&gt;0,H2995,15),15)/15)
 *100,0)</f>
        <v>#REF!</v>
      </c>
      <c r="P2995" s="125" t="e">
        <f>ROUND(((R2995/20)*(L2995/15)*(S2995/15)*(1+W2995/200))/(H2995/15)*100,0)</f>
        <v>#REF!</v>
      </c>
      <c r="Q2995" s="147" t="e">
        <f>T20D35746[[#This Row],[スコア⑤]]/T20D35746[[#This Row],[スコア③]]</f>
        <v>#REF!</v>
      </c>
      <c r="R2995" s="76" t="e">
        <f>#REF!+#REF!</f>
        <v>#REF!</v>
      </c>
      <c r="W2995" s="109" t="e">
        <f>(T20D35746[[#This Row],[現金及び預金（億）]]-T20D35746[[#This Row],[負債（億）]])/T20D35746[[#This Row],[総資産]]*100</f>
        <v>#DIV/0!</v>
      </c>
    </row>
    <row r="2996" spans="3:23" x14ac:dyDescent="0.25">
      <c r="C2996" s="71" t="str">
        <f>IFERROR(_xll.RssMarket($A2996,"市場部名称"),"")</f>
        <v/>
      </c>
      <c r="D2996" s="55"/>
      <c r="E2996" s="55" t="str">
        <f>IFERROR(_xll.RssMarket($A2996,"前日比"),"")</f>
        <v/>
      </c>
      <c r="F2996" s="75" t="str">
        <f>IFERROR(_xll.RssMarket($A2996,"時価総額"),"")</f>
        <v/>
      </c>
      <c r="G2996" s="75" t="e">
        <f>T20D35746[[#This Row],[時価総額]]/T20D35746[[#This Row],[現在値]]</f>
        <v>#VALUE!</v>
      </c>
      <c r="H2996" s="20"/>
      <c r="I2996" s="38"/>
      <c r="J2996" s="20"/>
      <c r="K2996" s="33"/>
      <c r="N2996" s="89"/>
      <c r="O2996" s="125" t="e">
        <f>ROUND(
 ((IF(OR(R2996="",R2996&lt;=0),20,R2996)/20)
  *(L2996/15))
 /(IFERROR(IF(H2996&gt;0,H2996,15),15)/15)
 *100,0)</f>
        <v>#REF!</v>
      </c>
      <c r="P2996" s="125" t="e">
        <f>ROUND(((R2996/20)*(L2996/15)*(S2996/15)*(1+W2996/200))/(H2996/15)*100,0)</f>
        <v>#REF!</v>
      </c>
      <c r="Q2996" s="147" t="e">
        <f>T20D35746[[#This Row],[スコア⑤]]/T20D35746[[#This Row],[スコア③]]</f>
        <v>#REF!</v>
      </c>
      <c r="R2996" s="76" t="e">
        <f>#REF!+#REF!</f>
        <v>#REF!</v>
      </c>
      <c r="W2996" s="109" t="e">
        <f>(T20D35746[[#This Row],[現金及び預金（億）]]-T20D35746[[#This Row],[負債（億）]])/T20D35746[[#This Row],[総資産]]*100</f>
        <v>#DIV/0!</v>
      </c>
    </row>
    <row r="2997" spans="3:23" x14ac:dyDescent="0.25">
      <c r="C2997" s="71" t="str">
        <f>IFERROR(_xll.RssMarket($A2997,"市場部名称"),"")</f>
        <v/>
      </c>
      <c r="D2997" s="55"/>
      <c r="E2997" s="55" t="str">
        <f>IFERROR(_xll.RssMarket($A2997,"前日比"),"")</f>
        <v/>
      </c>
      <c r="F2997" s="75" t="str">
        <f>IFERROR(_xll.RssMarket($A2997,"時価総額"),"")</f>
        <v/>
      </c>
      <c r="G2997" s="75" t="e">
        <f>T20D35746[[#This Row],[時価総額]]/T20D35746[[#This Row],[現在値]]</f>
        <v>#VALUE!</v>
      </c>
      <c r="H2997" s="20"/>
      <c r="I2997" s="38"/>
      <c r="J2997" s="20"/>
      <c r="K2997" s="33"/>
      <c r="N2997" s="89"/>
      <c r="O2997" s="125" t="e">
        <f>ROUND(
 ((IF(OR(R2997="",R2997&lt;=0),20,R2997)/20)
  *(L2997/15))
 /(IFERROR(IF(H2997&gt;0,H2997,15),15)/15)
 *100,0)</f>
        <v>#REF!</v>
      </c>
      <c r="P2997" s="125" t="e">
        <f>ROUND(((R2997/20)*(L2997/15)*(S2997/15)*(1+W2997/200))/(H2997/15)*100,0)</f>
        <v>#REF!</v>
      </c>
      <c r="Q2997" s="147" t="e">
        <f>T20D35746[[#This Row],[スコア⑤]]/T20D35746[[#This Row],[スコア③]]</f>
        <v>#REF!</v>
      </c>
      <c r="R2997" s="76" t="e">
        <f>#REF!+#REF!</f>
        <v>#REF!</v>
      </c>
      <c r="W2997" s="109" t="e">
        <f>(T20D35746[[#This Row],[現金及び預金（億）]]-T20D35746[[#This Row],[負債（億）]])/T20D35746[[#This Row],[総資産]]*100</f>
        <v>#DIV/0!</v>
      </c>
    </row>
    <row r="2998" spans="3:23" x14ac:dyDescent="0.25">
      <c r="C2998" s="71" t="str">
        <f>IFERROR(_xll.RssMarket($A2998,"市場部名称"),"")</f>
        <v/>
      </c>
      <c r="D2998" s="55"/>
      <c r="E2998" s="55" t="str">
        <f>IFERROR(_xll.RssMarket($A2998,"前日比"),"")</f>
        <v/>
      </c>
      <c r="F2998" s="75" t="str">
        <f>IFERROR(_xll.RssMarket($A2998,"時価総額"),"")</f>
        <v/>
      </c>
      <c r="G2998" s="75" t="e">
        <f>T20D35746[[#This Row],[時価総額]]/T20D35746[[#This Row],[現在値]]</f>
        <v>#VALUE!</v>
      </c>
      <c r="H2998" s="20"/>
      <c r="I2998" s="38"/>
      <c r="J2998" s="20"/>
      <c r="K2998" s="33"/>
      <c r="N2998" s="89"/>
      <c r="O2998" s="125" t="e">
        <f>ROUND(
 ((IF(OR(R2998="",R2998&lt;=0),20,R2998)/20)
  *(L2998/15))
 /(IFERROR(IF(H2998&gt;0,H2998,15),15)/15)
 *100,0)</f>
        <v>#REF!</v>
      </c>
      <c r="P2998" s="125" t="e">
        <f>ROUND(((R2998/20)*(L2998/15)*(S2998/15)*(1+W2998/200))/(H2998/15)*100,0)</f>
        <v>#REF!</v>
      </c>
      <c r="Q2998" s="147" t="e">
        <f>T20D35746[[#This Row],[スコア⑤]]/T20D35746[[#This Row],[スコア③]]</f>
        <v>#REF!</v>
      </c>
      <c r="R2998" s="76" t="e">
        <f>#REF!+#REF!</f>
        <v>#REF!</v>
      </c>
      <c r="W2998" s="109" t="e">
        <f>(T20D35746[[#This Row],[現金及び預金（億）]]-T20D35746[[#This Row],[負債（億）]])/T20D35746[[#This Row],[総資産]]*100</f>
        <v>#DIV/0!</v>
      </c>
    </row>
    <row r="2999" spans="3:23" x14ac:dyDescent="0.25">
      <c r="C2999" s="71" t="str">
        <f>IFERROR(_xll.RssMarket($A2999,"市場部名称"),"")</f>
        <v/>
      </c>
      <c r="D2999" s="55"/>
      <c r="E2999" s="55" t="str">
        <f>IFERROR(_xll.RssMarket($A2999,"前日比"),"")</f>
        <v/>
      </c>
      <c r="F2999" s="75" t="str">
        <f>IFERROR(_xll.RssMarket($A2999,"時価総額"),"")</f>
        <v/>
      </c>
      <c r="G2999" s="75" t="e">
        <f>T20D35746[[#This Row],[時価総額]]/T20D35746[[#This Row],[現在値]]</f>
        <v>#VALUE!</v>
      </c>
      <c r="H2999" s="20"/>
      <c r="I2999" s="38"/>
      <c r="J2999" s="20"/>
      <c r="K2999" s="33"/>
      <c r="N2999" s="89"/>
      <c r="O2999" s="125" t="e">
        <f>ROUND(
 ((IF(OR(R2999="",R2999&lt;=0),20,R2999)/20)
  *(L2999/15))
 /(IFERROR(IF(H2999&gt;0,H2999,15),15)/15)
 *100,0)</f>
        <v>#REF!</v>
      </c>
      <c r="P2999" s="125" t="e">
        <f>ROUND(((R2999/20)*(L2999/15)*(S2999/15)*(1+W2999/200))/(H2999/15)*100,0)</f>
        <v>#REF!</v>
      </c>
      <c r="Q2999" s="147" t="e">
        <f>T20D35746[[#This Row],[スコア⑤]]/T20D35746[[#This Row],[スコア③]]</f>
        <v>#REF!</v>
      </c>
      <c r="R2999" s="76" t="e">
        <f>#REF!+#REF!</f>
        <v>#REF!</v>
      </c>
      <c r="W2999" s="109" t="e">
        <f>(T20D35746[[#This Row],[現金及び預金（億）]]-T20D35746[[#This Row],[負債（億）]])/T20D35746[[#This Row],[総資産]]*100</f>
        <v>#DIV/0!</v>
      </c>
    </row>
    <row r="3000" spans="3:23" x14ac:dyDescent="0.25">
      <c r="C3000" s="71" t="str">
        <f>IFERROR(_xll.RssMarket($A3000,"市場部名称"),"")</f>
        <v/>
      </c>
      <c r="D3000" s="55"/>
      <c r="E3000" s="55" t="str">
        <f>IFERROR(_xll.RssMarket($A3000,"前日比"),"")</f>
        <v/>
      </c>
      <c r="F3000" s="75" t="str">
        <f>IFERROR(_xll.RssMarket($A3000,"時価総額"),"")</f>
        <v/>
      </c>
      <c r="G3000" s="75" t="e">
        <f>T20D35746[[#This Row],[時価総額]]/T20D35746[[#This Row],[現在値]]</f>
        <v>#VALUE!</v>
      </c>
      <c r="H3000" s="20"/>
      <c r="I3000" s="38"/>
      <c r="J3000" s="20"/>
      <c r="K3000" s="33"/>
      <c r="N3000" s="89"/>
      <c r="O3000" s="125" t="e">
        <f>ROUND(
 ((IF(OR(R3000="",R3000&lt;=0),20,R3000)/20)
  *(L3000/15))
 /(IFERROR(IF(H3000&gt;0,H3000,15),15)/15)
 *100,0)</f>
        <v>#REF!</v>
      </c>
      <c r="P3000" s="125" t="e">
        <f>ROUND(((R3000/20)*(L3000/15)*(S3000/15)*(1+W3000/200))/(H3000/15)*100,0)</f>
        <v>#REF!</v>
      </c>
      <c r="Q3000" s="147" t="e">
        <f>T20D35746[[#This Row],[スコア⑤]]/T20D35746[[#This Row],[スコア③]]</f>
        <v>#REF!</v>
      </c>
      <c r="R3000" s="76" t="e">
        <f>#REF!+#REF!</f>
        <v>#REF!</v>
      </c>
      <c r="W3000" s="109" t="e">
        <f>(T20D35746[[#This Row],[現金及び預金（億）]]-T20D35746[[#This Row],[負債（億）]])/T20D35746[[#This Row],[総資産]]*100</f>
        <v>#DIV/0!</v>
      </c>
    </row>
    <row r="3001" spans="3:23" x14ac:dyDescent="0.25">
      <c r="C3001" s="71" t="str">
        <f>IFERROR(_xll.RssMarket($A3001,"市場部名称"),"")</f>
        <v/>
      </c>
      <c r="D3001" s="55"/>
      <c r="E3001" s="55" t="str">
        <f>IFERROR(_xll.RssMarket($A3001,"前日比"),"")</f>
        <v/>
      </c>
      <c r="F3001" s="75" t="str">
        <f>IFERROR(_xll.RssMarket($A3001,"時価総額"),"")</f>
        <v/>
      </c>
      <c r="G3001" s="75" t="e">
        <f>T20D35746[[#This Row],[時価総額]]/T20D35746[[#This Row],[現在値]]</f>
        <v>#VALUE!</v>
      </c>
      <c r="H3001" s="20"/>
      <c r="I3001" s="38"/>
      <c r="J3001" s="20"/>
      <c r="K3001" s="33"/>
      <c r="N3001" s="89"/>
      <c r="O3001" s="125" t="e">
        <f>ROUND(
 ((IF(OR(R3001="",R3001&lt;=0),20,R3001)/20)
  *(L3001/15))
 /(IFERROR(IF(H3001&gt;0,H3001,15),15)/15)
 *100,0)</f>
        <v>#REF!</v>
      </c>
      <c r="P3001" s="125" t="e">
        <f>ROUND(((R3001/20)*(L3001/15)*(S3001/15)*(1+W3001/200))/(H3001/15)*100,0)</f>
        <v>#REF!</v>
      </c>
      <c r="Q3001" s="147" t="e">
        <f>T20D35746[[#This Row],[スコア⑤]]/T20D35746[[#This Row],[スコア③]]</f>
        <v>#REF!</v>
      </c>
      <c r="R3001" s="76" t="e">
        <f>#REF!+#REF!</f>
        <v>#REF!</v>
      </c>
      <c r="W3001" s="109" t="e">
        <f>(T20D35746[[#This Row],[現金及び預金（億）]]-T20D35746[[#This Row],[負債（億）]])/T20D35746[[#This Row],[総資産]]*100</f>
        <v>#DIV/0!</v>
      </c>
    </row>
    <row r="3002" spans="3:23" x14ac:dyDescent="0.25">
      <c r="C3002" s="71" t="str">
        <f>IFERROR(_xll.RssMarket($A3002,"市場部名称"),"")</f>
        <v/>
      </c>
      <c r="D3002" s="55"/>
      <c r="E3002" s="55" t="str">
        <f>IFERROR(_xll.RssMarket($A3002,"前日比"),"")</f>
        <v/>
      </c>
      <c r="F3002" s="75" t="str">
        <f>IFERROR(_xll.RssMarket($A3002,"時価総額"),"")</f>
        <v/>
      </c>
      <c r="G3002" s="75" t="e">
        <f>T20D35746[[#This Row],[時価総額]]/T20D35746[[#This Row],[現在値]]</f>
        <v>#VALUE!</v>
      </c>
      <c r="H3002" s="20"/>
      <c r="I3002" s="38"/>
      <c r="J3002" s="20"/>
      <c r="K3002" s="33"/>
      <c r="N3002" s="89"/>
      <c r="O3002" s="125" t="e">
        <f>ROUND(
 ((IF(OR(R3002="",R3002&lt;=0),20,R3002)/20)
  *(L3002/15))
 /(IFERROR(IF(H3002&gt;0,H3002,15),15)/15)
 *100,0)</f>
        <v>#REF!</v>
      </c>
      <c r="P3002" s="125" t="e">
        <f>ROUND(((R3002/20)*(L3002/15)*(S3002/15)*(1+W3002/200))/(H3002/15)*100,0)</f>
        <v>#REF!</v>
      </c>
      <c r="Q3002" s="147" t="e">
        <f>T20D35746[[#This Row],[スコア⑤]]/T20D35746[[#This Row],[スコア③]]</f>
        <v>#REF!</v>
      </c>
      <c r="R3002" s="76" t="e">
        <f>#REF!+#REF!</f>
        <v>#REF!</v>
      </c>
      <c r="W3002" s="109" t="e">
        <f>(T20D35746[[#This Row],[現金及び預金（億）]]-T20D35746[[#This Row],[負債（億）]])/T20D35746[[#This Row],[総資産]]*100</f>
        <v>#DIV/0!</v>
      </c>
    </row>
    <row r="3003" spans="3:23" x14ac:dyDescent="0.25">
      <c r="C3003" s="71" t="str">
        <f>IFERROR(_xll.RssMarket($A3003,"市場部名称"),"")</f>
        <v/>
      </c>
      <c r="D3003" s="55"/>
      <c r="E3003" s="55" t="str">
        <f>IFERROR(_xll.RssMarket($A3003,"前日比"),"")</f>
        <v/>
      </c>
      <c r="F3003" s="75" t="str">
        <f>IFERROR(_xll.RssMarket($A3003,"時価総額"),"")</f>
        <v/>
      </c>
      <c r="G3003" s="75" t="e">
        <f>T20D35746[[#This Row],[時価総額]]/T20D35746[[#This Row],[現在値]]</f>
        <v>#VALUE!</v>
      </c>
      <c r="H3003" s="20"/>
      <c r="I3003" s="38"/>
      <c r="J3003" s="20"/>
      <c r="K3003" s="33"/>
      <c r="N3003" s="89"/>
      <c r="O3003" s="125" t="e">
        <f>ROUND(
 ((IF(OR(R3003="",R3003&lt;=0),20,R3003)/20)
  *(L3003/15))
 /(IFERROR(IF(H3003&gt;0,H3003,15),15)/15)
 *100,0)</f>
        <v>#REF!</v>
      </c>
      <c r="P3003" s="125" t="e">
        <f>ROUND(((R3003/20)*(L3003/15)*(S3003/15)*(1+W3003/200))/(H3003/15)*100,0)</f>
        <v>#REF!</v>
      </c>
      <c r="Q3003" s="147" t="e">
        <f>T20D35746[[#This Row],[スコア⑤]]/T20D35746[[#This Row],[スコア③]]</f>
        <v>#REF!</v>
      </c>
      <c r="R3003" s="76" t="e">
        <f>#REF!+#REF!</f>
        <v>#REF!</v>
      </c>
      <c r="W3003" s="109" t="e">
        <f>(T20D35746[[#This Row],[現金及び預金（億）]]-T20D35746[[#This Row],[負債（億）]])/T20D35746[[#This Row],[総資産]]*100</f>
        <v>#DIV/0!</v>
      </c>
    </row>
    <row r="3004" spans="3:23" x14ac:dyDescent="0.25">
      <c r="C3004" s="71" t="str">
        <f>IFERROR(_xll.RssMarket($A3004,"市場部名称"),"")</f>
        <v/>
      </c>
      <c r="D3004" s="55"/>
      <c r="E3004" s="55" t="str">
        <f>IFERROR(_xll.RssMarket($A3004,"前日比"),"")</f>
        <v/>
      </c>
      <c r="F3004" s="75" t="str">
        <f>IFERROR(_xll.RssMarket($A3004,"時価総額"),"")</f>
        <v/>
      </c>
      <c r="G3004" s="75" t="e">
        <f>T20D35746[[#This Row],[時価総額]]/T20D35746[[#This Row],[現在値]]</f>
        <v>#VALUE!</v>
      </c>
      <c r="H3004" s="20"/>
      <c r="I3004" s="38"/>
      <c r="J3004" s="20"/>
      <c r="K3004" s="33"/>
      <c r="N3004" s="89"/>
      <c r="O3004" s="125" t="e">
        <f>ROUND(
 ((IF(OR(R3004="",R3004&lt;=0),20,R3004)/20)
  *(L3004/15))
 /(IFERROR(IF(H3004&gt;0,H3004,15),15)/15)
 *100,0)</f>
        <v>#REF!</v>
      </c>
      <c r="P3004" s="125" t="e">
        <f>ROUND(((R3004/20)*(L3004/15)*(S3004/15)*(1+W3004/200))/(H3004/15)*100,0)</f>
        <v>#REF!</v>
      </c>
      <c r="Q3004" s="147" t="e">
        <f>T20D35746[[#This Row],[スコア⑤]]/T20D35746[[#This Row],[スコア③]]</f>
        <v>#REF!</v>
      </c>
      <c r="R3004" s="76" t="e">
        <f>#REF!+#REF!</f>
        <v>#REF!</v>
      </c>
      <c r="W3004" s="109" t="e">
        <f>(T20D35746[[#This Row],[現金及び預金（億）]]-T20D35746[[#This Row],[負債（億）]])/T20D35746[[#This Row],[総資産]]*100</f>
        <v>#DIV/0!</v>
      </c>
    </row>
    <row r="3005" spans="3:23" x14ac:dyDescent="0.25">
      <c r="C3005" s="71" t="str">
        <f>IFERROR(_xll.RssMarket($A3005,"市場部名称"),"")</f>
        <v/>
      </c>
      <c r="D3005" s="55"/>
      <c r="E3005" s="55" t="str">
        <f>IFERROR(_xll.RssMarket($A3005,"前日比"),"")</f>
        <v/>
      </c>
      <c r="F3005" s="75" t="str">
        <f>IFERROR(_xll.RssMarket($A3005,"時価総額"),"")</f>
        <v/>
      </c>
      <c r="G3005" s="75" t="e">
        <f>T20D35746[[#This Row],[時価総額]]/T20D35746[[#This Row],[現在値]]</f>
        <v>#VALUE!</v>
      </c>
      <c r="H3005" s="20"/>
      <c r="I3005" s="38"/>
      <c r="J3005" s="20"/>
      <c r="K3005" s="33"/>
      <c r="N3005" s="89"/>
      <c r="O3005" s="125" t="e">
        <f>ROUND(
 ((IF(OR(R3005="",R3005&lt;=0),20,R3005)/20)
  *(L3005/15))
 /(IFERROR(IF(H3005&gt;0,H3005,15),15)/15)
 *100,0)</f>
        <v>#REF!</v>
      </c>
      <c r="P3005" s="125" t="e">
        <f>ROUND(((R3005/20)*(L3005/15)*(S3005/15)*(1+W3005/200))/(H3005/15)*100,0)</f>
        <v>#REF!</v>
      </c>
      <c r="Q3005" s="147" t="e">
        <f>T20D35746[[#This Row],[スコア⑤]]/T20D35746[[#This Row],[スコア③]]</f>
        <v>#REF!</v>
      </c>
      <c r="R3005" s="76" t="e">
        <f>#REF!+#REF!</f>
        <v>#REF!</v>
      </c>
      <c r="W3005" s="109" t="e">
        <f>(T20D35746[[#This Row],[現金及び預金（億）]]-T20D35746[[#This Row],[負債（億）]])/T20D35746[[#This Row],[総資産]]*100</f>
        <v>#DIV/0!</v>
      </c>
    </row>
    <row r="3006" spans="3:23" x14ac:dyDescent="0.25">
      <c r="C3006" s="71" t="str">
        <f>IFERROR(_xll.RssMarket($A3006,"市場部名称"),"")</f>
        <v/>
      </c>
      <c r="D3006" s="55"/>
      <c r="E3006" s="55" t="str">
        <f>IFERROR(_xll.RssMarket($A3006,"前日比"),"")</f>
        <v/>
      </c>
      <c r="F3006" s="75" t="str">
        <f>IFERROR(_xll.RssMarket($A3006,"時価総額"),"")</f>
        <v/>
      </c>
      <c r="G3006" s="75" t="e">
        <f>T20D35746[[#This Row],[時価総額]]/T20D35746[[#This Row],[現在値]]</f>
        <v>#VALUE!</v>
      </c>
      <c r="H3006" s="20"/>
      <c r="I3006" s="38"/>
      <c r="J3006" s="20"/>
      <c r="K3006" s="33"/>
      <c r="N3006" s="89"/>
      <c r="O3006" s="125" t="e">
        <f>ROUND(
 ((IF(OR(R3006="",R3006&lt;=0),20,R3006)/20)
  *(L3006/15))
 /(IFERROR(IF(H3006&gt;0,H3006,15),15)/15)
 *100,0)</f>
        <v>#REF!</v>
      </c>
      <c r="P3006" s="125" t="e">
        <f>ROUND(((R3006/20)*(L3006/15)*(S3006/15)*(1+W3006/200))/(H3006/15)*100,0)</f>
        <v>#REF!</v>
      </c>
      <c r="Q3006" s="147" t="e">
        <f>T20D35746[[#This Row],[スコア⑤]]/T20D35746[[#This Row],[スコア③]]</f>
        <v>#REF!</v>
      </c>
      <c r="R3006" s="76" t="e">
        <f>#REF!+#REF!</f>
        <v>#REF!</v>
      </c>
      <c r="W3006" s="109" t="e">
        <f>(T20D35746[[#This Row],[現金及び預金（億）]]-T20D35746[[#This Row],[負債（億）]])/T20D35746[[#This Row],[総資産]]*100</f>
        <v>#DIV/0!</v>
      </c>
    </row>
    <row r="3007" spans="3:23" x14ac:dyDescent="0.25">
      <c r="C3007" s="71" t="str">
        <f>IFERROR(_xll.RssMarket($A3007,"市場部名称"),"")</f>
        <v/>
      </c>
      <c r="D3007" s="55"/>
      <c r="E3007" s="55" t="str">
        <f>IFERROR(_xll.RssMarket($A3007,"前日比"),"")</f>
        <v/>
      </c>
      <c r="F3007" s="75" t="str">
        <f>IFERROR(_xll.RssMarket($A3007,"時価総額"),"")</f>
        <v/>
      </c>
      <c r="G3007" s="75" t="e">
        <f>T20D35746[[#This Row],[時価総額]]/T20D35746[[#This Row],[現在値]]</f>
        <v>#VALUE!</v>
      </c>
      <c r="H3007" s="20"/>
      <c r="I3007" s="38"/>
      <c r="J3007" s="20"/>
      <c r="K3007" s="33"/>
      <c r="N3007" s="89"/>
      <c r="O3007" s="125" t="e">
        <f>ROUND(
 ((IF(OR(R3007="",R3007&lt;=0),20,R3007)/20)
  *(L3007/15))
 /(IFERROR(IF(H3007&gt;0,H3007,15),15)/15)
 *100,0)</f>
        <v>#REF!</v>
      </c>
      <c r="P3007" s="125" t="e">
        <f>ROUND(((R3007/20)*(L3007/15)*(S3007/15)*(1+W3007/200))/(H3007/15)*100,0)</f>
        <v>#REF!</v>
      </c>
      <c r="Q3007" s="147" t="e">
        <f>T20D35746[[#This Row],[スコア⑤]]/T20D35746[[#This Row],[スコア③]]</f>
        <v>#REF!</v>
      </c>
      <c r="R3007" s="76" t="e">
        <f>#REF!+#REF!</f>
        <v>#REF!</v>
      </c>
      <c r="W3007" s="109" t="e">
        <f>(T20D35746[[#This Row],[現金及び預金（億）]]-T20D35746[[#This Row],[負債（億）]])/T20D35746[[#This Row],[総資産]]*100</f>
        <v>#DIV/0!</v>
      </c>
    </row>
    <row r="3008" spans="3:23" x14ac:dyDescent="0.25">
      <c r="C3008" s="71" t="str">
        <f>IFERROR(_xll.RssMarket($A3008,"市場部名称"),"")</f>
        <v/>
      </c>
      <c r="D3008" s="55"/>
      <c r="E3008" s="55" t="str">
        <f>IFERROR(_xll.RssMarket($A3008,"前日比"),"")</f>
        <v/>
      </c>
      <c r="F3008" s="75" t="str">
        <f>IFERROR(_xll.RssMarket($A3008,"時価総額"),"")</f>
        <v/>
      </c>
      <c r="G3008" s="75" t="e">
        <f>T20D35746[[#This Row],[時価総額]]/T20D35746[[#This Row],[現在値]]</f>
        <v>#VALUE!</v>
      </c>
      <c r="H3008" s="20"/>
      <c r="I3008" s="38"/>
      <c r="J3008" s="20"/>
      <c r="K3008" s="33"/>
      <c r="N3008" s="89"/>
      <c r="O3008" s="125" t="e">
        <f>ROUND(
 ((IF(OR(R3008="",R3008&lt;=0),20,R3008)/20)
  *(L3008/15))
 /(IFERROR(IF(H3008&gt;0,H3008,15),15)/15)
 *100,0)</f>
        <v>#REF!</v>
      </c>
      <c r="P3008" s="125" t="e">
        <f>ROUND(((R3008/20)*(L3008/15)*(S3008/15)*(1+W3008/200))/(H3008/15)*100,0)</f>
        <v>#REF!</v>
      </c>
      <c r="Q3008" s="147" t="e">
        <f>T20D35746[[#This Row],[スコア⑤]]/T20D35746[[#This Row],[スコア③]]</f>
        <v>#REF!</v>
      </c>
      <c r="R3008" s="76" t="e">
        <f>#REF!+#REF!</f>
        <v>#REF!</v>
      </c>
      <c r="W3008" s="109" t="e">
        <f>(T20D35746[[#This Row],[現金及び預金（億）]]-T20D35746[[#This Row],[負債（億）]])/T20D35746[[#This Row],[総資産]]*100</f>
        <v>#DIV/0!</v>
      </c>
    </row>
    <row r="3009" spans="3:23" x14ac:dyDescent="0.25">
      <c r="C3009" s="71" t="str">
        <f>IFERROR(_xll.RssMarket($A3009,"市場部名称"),"")</f>
        <v/>
      </c>
      <c r="D3009" s="55"/>
      <c r="E3009" s="55" t="str">
        <f>IFERROR(_xll.RssMarket($A3009,"前日比"),"")</f>
        <v/>
      </c>
      <c r="F3009" s="75" t="str">
        <f>IFERROR(_xll.RssMarket($A3009,"時価総額"),"")</f>
        <v/>
      </c>
      <c r="G3009" s="75" t="e">
        <f>T20D35746[[#This Row],[時価総額]]/T20D35746[[#This Row],[現在値]]</f>
        <v>#VALUE!</v>
      </c>
      <c r="H3009" s="20"/>
      <c r="I3009" s="38"/>
      <c r="J3009" s="20"/>
      <c r="K3009" s="33"/>
      <c r="N3009" s="89"/>
      <c r="O3009" s="125" t="e">
        <f>ROUND(
 ((IF(OR(R3009="",R3009&lt;=0),20,R3009)/20)
  *(L3009/15))
 /(IFERROR(IF(H3009&gt;0,H3009,15),15)/15)
 *100,0)</f>
        <v>#REF!</v>
      </c>
      <c r="P3009" s="125" t="e">
        <f>ROUND(((R3009/20)*(L3009/15)*(S3009/15)*(1+W3009/200))/(H3009/15)*100,0)</f>
        <v>#REF!</v>
      </c>
      <c r="Q3009" s="147" t="e">
        <f>T20D35746[[#This Row],[スコア⑤]]/T20D35746[[#This Row],[スコア③]]</f>
        <v>#REF!</v>
      </c>
      <c r="R3009" s="76" t="e">
        <f>#REF!+#REF!</f>
        <v>#REF!</v>
      </c>
      <c r="W3009" s="109" t="e">
        <f>(T20D35746[[#This Row],[現金及び預金（億）]]-T20D35746[[#This Row],[負債（億）]])/T20D35746[[#This Row],[総資産]]*100</f>
        <v>#DIV/0!</v>
      </c>
    </row>
    <row r="3010" spans="3:23" x14ac:dyDescent="0.25">
      <c r="C3010" s="71" t="str">
        <f>IFERROR(_xll.RssMarket($A3010,"市場部名称"),"")</f>
        <v/>
      </c>
      <c r="D3010" s="55"/>
      <c r="E3010" s="55" t="str">
        <f>IFERROR(_xll.RssMarket($A3010,"前日比"),"")</f>
        <v/>
      </c>
      <c r="F3010" s="75" t="str">
        <f>IFERROR(_xll.RssMarket($A3010,"時価総額"),"")</f>
        <v/>
      </c>
      <c r="G3010" s="75" t="e">
        <f>T20D35746[[#This Row],[時価総額]]/T20D35746[[#This Row],[現在値]]</f>
        <v>#VALUE!</v>
      </c>
      <c r="H3010" s="20"/>
      <c r="I3010" s="38"/>
      <c r="J3010" s="20"/>
      <c r="K3010" s="33"/>
      <c r="N3010" s="89"/>
      <c r="O3010" s="125" t="e">
        <f>ROUND(
 ((IF(OR(R3010="",R3010&lt;=0),20,R3010)/20)
  *(L3010/15))
 /(IFERROR(IF(H3010&gt;0,H3010,15),15)/15)
 *100,0)</f>
        <v>#REF!</v>
      </c>
      <c r="P3010" s="125" t="e">
        <f>ROUND(((R3010/20)*(L3010/15)*(S3010/15)*(1+W3010/200))/(H3010/15)*100,0)</f>
        <v>#REF!</v>
      </c>
      <c r="Q3010" s="147" t="e">
        <f>T20D35746[[#This Row],[スコア⑤]]/T20D35746[[#This Row],[スコア③]]</f>
        <v>#REF!</v>
      </c>
      <c r="R3010" s="76" t="e">
        <f>#REF!+#REF!</f>
        <v>#REF!</v>
      </c>
      <c r="W3010" s="109" t="e">
        <f>(T20D35746[[#This Row],[現金及び預金（億）]]-T20D35746[[#This Row],[負債（億）]])/T20D35746[[#This Row],[総資産]]*100</f>
        <v>#DIV/0!</v>
      </c>
    </row>
    <row r="3011" spans="3:23" x14ac:dyDescent="0.25">
      <c r="C3011" s="71" t="str">
        <f>IFERROR(_xll.RssMarket($A3011,"市場部名称"),"")</f>
        <v/>
      </c>
      <c r="D3011" s="55"/>
      <c r="E3011" s="55" t="str">
        <f>IFERROR(_xll.RssMarket($A3011,"前日比"),"")</f>
        <v/>
      </c>
      <c r="F3011" s="75" t="str">
        <f>IFERROR(_xll.RssMarket($A3011,"時価総額"),"")</f>
        <v/>
      </c>
      <c r="G3011" s="75" t="e">
        <f>T20D35746[[#This Row],[時価総額]]/T20D35746[[#This Row],[現在値]]</f>
        <v>#VALUE!</v>
      </c>
      <c r="H3011" s="20"/>
      <c r="I3011" s="38"/>
      <c r="J3011" s="20"/>
      <c r="K3011" s="33"/>
      <c r="N3011" s="89"/>
      <c r="O3011" s="125" t="e">
        <f>ROUND(
 ((IF(OR(R3011="",R3011&lt;=0),20,R3011)/20)
  *(L3011/15))
 /(IFERROR(IF(H3011&gt;0,H3011,15),15)/15)
 *100,0)</f>
        <v>#REF!</v>
      </c>
      <c r="P3011" s="125" t="e">
        <f>ROUND(((R3011/20)*(L3011/15)*(S3011/15)*(1+W3011/200))/(H3011/15)*100,0)</f>
        <v>#REF!</v>
      </c>
      <c r="Q3011" s="147" t="e">
        <f>T20D35746[[#This Row],[スコア⑤]]/T20D35746[[#This Row],[スコア③]]</f>
        <v>#REF!</v>
      </c>
      <c r="R3011" s="76" t="e">
        <f>#REF!+#REF!</f>
        <v>#REF!</v>
      </c>
      <c r="W3011" s="109" t="e">
        <f>(T20D35746[[#This Row],[現金及び預金（億）]]-T20D35746[[#This Row],[負債（億）]])/T20D35746[[#This Row],[総資産]]*100</f>
        <v>#DIV/0!</v>
      </c>
    </row>
    <row r="3012" spans="3:23" x14ac:dyDescent="0.25">
      <c r="C3012" s="71" t="str">
        <f>IFERROR(_xll.RssMarket($A3012,"市場部名称"),"")</f>
        <v/>
      </c>
      <c r="D3012" s="55"/>
      <c r="E3012" s="55" t="str">
        <f>IFERROR(_xll.RssMarket($A3012,"前日比"),"")</f>
        <v/>
      </c>
      <c r="F3012" s="75" t="str">
        <f>IFERROR(_xll.RssMarket($A3012,"時価総額"),"")</f>
        <v/>
      </c>
      <c r="G3012" s="75" t="e">
        <f>T20D35746[[#This Row],[時価総額]]/T20D35746[[#This Row],[現在値]]</f>
        <v>#VALUE!</v>
      </c>
      <c r="H3012" s="20"/>
      <c r="I3012" s="38"/>
      <c r="J3012" s="20"/>
      <c r="K3012" s="33"/>
      <c r="N3012" s="89"/>
      <c r="O3012" s="125" t="e">
        <f>ROUND(
 ((IF(OR(R3012="",R3012&lt;=0),20,R3012)/20)
  *(L3012/15))
 /(IFERROR(IF(H3012&gt;0,H3012,15),15)/15)
 *100,0)</f>
        <v>#REF!</v>
      </c>
      <c r="P3012" s="125" t="e">
        <f>ROUND(((R3012/20)*(L3012/15)*(S3012/15)*(1+W3012/200))/(H3012/15)*100,0)</f>
        <v>#REF!</v>
      </c>
      <c r="Q3012" s="147" t="e">
        <f>T20D35746[[#This Row],[スコア⑤]]/T20D35746[[#This Row],[スコア③]]</f>
        <v>#REF!</v>
      </c>
      <c r="R3012" s="76" t="e">
        <f>#REF!+#REF!</f>
        <v>#REF!</v>
      </c>
      <c r="W3012" s="109" t="e">
        <f>(T20D35746[[#This Row],[現金及び預金（億）]]-T20D35746[[#This Row],[負債（億）]])/T20D35746[[#This Row],[総資産]]*100</f>
        <v>#DIV/0!</v>
      </c>
    </row>
    <row r="3013" spans="3:23" x14ac:dyDescent="0.25">
      <c r="C3013" s="71" t="str">
        <f>IFERROR(_xll.RssMarket($A3013,"市場部名称"),"")</f>
        <v/>
      </c>
      <c r="D3013" s="55"/>
      <c r="E3013" s="55" t="str">
        <f>IFERROR(_xll.RssMarket($A3013,"前日比"),"")</f>
        <v/>
      </c>
      <c r="F3013" s="75" t="str">
        <f>IFERROR(_xll.RssMarket($A3013,"時価総額"),"")</f>
        <v/>
      </c>
      <c r="G3013" s="75" t="e">
        <f>T20D35746[[#This Row],[時価総額]]/T20D35746[[#This Row],[現在値]]</f>
        <v>#VALUE!</v>
      </c>
      <c r="H3013" s="20"/>
      <c r="I3013" s="38"/>
      <c r="J3013" s="20"/>
      <c r="K3013" s="33"/>
      <c r="N3013" s="89"/>
      <c r="O3013" s="125" t="e">
        <f>ROUND(
 ((IF(OR(R3013="",R3013&lt;=0),20,R3013)/20)
  *(L3013/15))
 /(IFERROR(IF(H3013&gt;0,H3013,15),15)/15)
 *100,0)</f>
        <v>#REF!</v>
      </c>
      <c r="P3013" s="125" t="e">
        <f>ROUND(((R3013/20)*(L3013/15)*(S3013/15)*(1+W3013/200))/(H3013/15)*100,0)</f>
        <v>#REF!</v>
      </c>
      <c r="Q3013" s="147" t="e">
        <f>T20D35746[[#This Row],[スコア⑤]]/T20D35746[[#This Row],[スコア③]]</f>
        <v>#REF!</v>
      </c>
      <c r="R3013" s="76" t="e">
        <f>#REF!+#REF!</f>
        <v>#REF!</v>
      </c>
      <c r="W3013" s="109" t="e">
        <f>(T20D35746[[#This Row],[現金及び預金（億）]]-T20D35746[[#This Row],[負債（億）]])/T20D35746[[#This Row],[総資産]]*100</f>
        <v>#DIV/0!</v>
      </c>
    </row>
    <row r="3014" spans="3:23" x14ac:dyDescent="0.25">
      <c r="C3014" s="71" t="str">
        <f>IFERROR(_xll.RssMarket($A3014,"市場部名称"),"")</f>
        <v/>
      </c>
      <c r="D3014" s="55"/>
      <c r="E3014" s="55" t="str">
        <f>IFERROR(_xll.RssMarket($A3014,"前日比"),"")</f>
        <v/>
      </c>
      <c r="F3014" s="75" t="str">
        <f>IFERROR(_xll.RssMarket($A3014,"時価総額"),"")</f>
        <v/>
      </c>
      <c r="G3014" s="75" t="e">
        <f>T20D35746[[#This Row],[時価総額]]/T20D35746[[#This Row],[現在値]]</f>
        <v>#VALUE!</v>
      </c>
      <c r="H3014" s="20"/>
      <c r="I3014" s="38"/>
      <c r="J3014" s="20"/>
      <c r="K3014" s="33"/>
      <c r="N3014" s="89"/>
      <c r="O3014" s="125" t="e">
        <f>ROUND(
 ((IF(OR(R3014="",R3014&lt;=0),20,R3014)/20)
  *(L3014/15))
 /(IFERROR(IF(H3014&gt;0,H3014,15),15)/15)
 *100,0)</f>
        <v>#REF!</v>
      </c>
      <c r="P3014" s="125" t="e">
        <f>ROUND(((R3014/20)*(L3014/15)*(S3014/15)*(1+W3014/200))/(H3014/15)*100,0)</f>
        <v>#REF!</v>
      </c>
      <c r="Q3014" s="147" t="e">
        <f>T20D35746[[#This Row],[スコア⑤]]/T20D35746[[#This Row],[スコア③]]</f>
        <v>#REF!</v>
      </c>
      <c r="R3014" s="76" t="e">
        <f>#REF!+#REF!</f>
        <v>#REF!</v>
      </c>
      <c r="W3014" s="109" t="e">
        <f>(T20D35746[[#This Row],[現金及び預金（億）]]-T20D35746[[#This Row],[負債（億）]])/T20D35746[[#This Row],[総資産]]*100</f>
        <v>#DIV/0!</v>
      </c>
    </row>
    <row r="3015" spans="3:23" x14ac:dyDescent="0.25">
      <c r="C3015" s="71" t="str">
        <f>IFERROR(_xll.RssMarket($A3015,"市場部名称"),"")</f>
        <v/>
      </c>
      <c r="D3015" s="55"/>
      <c r="E3015" s="55" t="str">
        <f>IFERROR(_xll.RssMarket($A3015,"前日比"),"")</f>
        <v/>
      </c>
      <c r="F3015" s="75" t="str">
        <f>IFERROR(_xll.RssMarket($A3015,"時価総額"),"")</f>
        <v/>
      </c>
      <c r="G3015" s="75" t="e">
        <f>T20D35746[[#This Row],[時価総額]]/T20D35746[[#This Row],[現在値]]</f>
        <v>#VALUE!</v>
      </c>
      <c r="H3015" s="20"/>
      <c r="I3015" s="38"/>
      <c r="J3015" s="20"/>
      <c r="K3015" s="33"/>
      <c r="N3015" s="89"/>
      <c r="O3015" s="125" t="e">
        <f>ROUND(
 ((IF(OR(R3015="",R3015&lt;=0),20,R3015)/20)
  *(L3015/15))
 /(IFERROR(IF(H3015&gt;0,H3015,15),15)/15)
 *100,0)</f>
        <v>#REF!</v>
      </c>
      <c r="P3015" s="125" t="e">
        <f>ROUND(((R3015/20)*(L3015/15)*(S3015/15)*(1+W3015/200))/(H3015/15)*100,0)</f>
        <v>#REF!</v>
      </c>
      <c r="Q3015" s="147" t="e">
        <f>T20D35746[[#This Row],[スコア⑤]]/T20D35746[[#This Row],[スコア③]]</f>
        <v>#REF!</v>
      </c>
      <c r="R3015" s="76" t="e">
        <f>#REF!+#REF!</f>
        <v>#REF!</v>
      </c>
      <c r="W3015" s="109" t="e">
        <f>(T20D35746[[#This Row],[現金及び預金（億）]]-T20D35746[[#This Row],[負債（億）]])/T20D35746[[#This Row],[総資産]]*100</f>
        <v>#DIV/0!</v>
      </c>
    </row>
    <row r="3016" spans="3:23" x14ac:dyDescent="0.25">
      <c r="C3016" s="71" t="str">
        <f>IFERROR(_xll.RssMarket($A3016,"市場部名称"),"")</f>
        <v/>
      </c>
      <c r="D3016" s="55"/>
      <c r="E3016" s="55" t="str">
        <f>IFERROR(_xll.RssMarket($A3016,"前日比"),"")</f>
        <v/>
      </c>
      <c r="F3016" s="75" t="str">
        <f>IFERROR(_xll.RssMarket($A3016,"時価総額"),"")</f>
        <v/>
      </c>
      <c r="G3016" s="75" t="e">
        <f>T20D35746[[#This Row],[時価総額]]/T20D35746[[#This Row],[現在値]]</f>
        <v>#VALUE!</v>
      </c>
      <c r="H3016" s="20"/>
      <c r="I3016" s="38"/>
      <c r="J3016" s="20"/>
      <c r="K3016" s="33"/>
      <c r="N3016" s="89"/>
      <c r="O3016" s="125" t="e">
        <f>ROUND(
 ((IF(OR(R3016="",R3016&lt;=0),20,R3016)/20)
  *(L3016/15))
 /(IFERROR(IF(H3016&gt;0,H3016,15),15)/15)
 *100,0)</f>
        <v>#REF!</v>
      </c>
      <c r="P3016" s="125" t="e">
        <f>ROUND(((R3016/20)*(L3016/15)*(S3016/15)*(1+W3016/200))/(H3016/15)*100,0)</f>
        <v>#REF!</v>
      </c>
      <c r="Q3016" s="147" t="e">
        <f>T20D35746[[#This Row],[スコア⑤]]/T20D35746[[#This Row],[スコア③]]</f>
        <v>#REF!</v>
      </c>
      <c r="R3016" s="76" t="e">
        <f>#REF!+#REF!</f>
        <v>#REF!</v>
      </c>
      <c r="W3016" s="109" t="e">
        <f>(T20D35746[[#This Row],[現金及び預金（億）]]-T20D35746[[#This Row],[負債（億）]])/T20D35746[[#This Row],[総資産]]*100</f>
        <v>#DIV/0!</v>
      </c>
    </row>
    <row r="3017" spans="3:23" x14ac:dyDescent="0.25">
      <c r="C3017" s="71" t="str">
        <f>IFERROR(_xll.RssMarket($A3017,"市場部名称"),"")</f>
        <v/>
      </c>
      <c r="D3017" s="55"/>
      <c r="E3017" s="55" t="str">
        <f>IFERROR(_xll.RssMarket($A3017,"前日比"),"")</f>
        <v/>
      </c>
      <c r="F3017" s="75" t="str">
        <f>IFERROR(_xll.RssMarket($A3017,"時価総額"),"")</f>
        <v/>
      </c>
      <c r="G3017" s="75" t="e">
        <f>T20D35746[[#This Row],[時価総額]]/T20D35746[[#This Row],[現在値]]</f>
        <v>#VALUE!</v>
      </c>
      <c r="H3017" s="20"/>
      <c r="I3017" s="38"/>
      <c r="J3017" s="20"/>
      <c r="K3017" s="33"/>
      <c r="N3017" s="89"/>
      <c r="O3017" s="125" t="e">
        <f>ROUND(
 ((IF(OR(R3017="",R3017&lt;=0),20,R3017)/20)
  *(L3017/15))
 /(IFERROR(IF(H3017&gt;0,H3017,15),15)/15)
 *100,0)</f>
        <v>#REF!</v>
      </c>
      <c r="P3017" s="125" t="e">
        <f>ROUND(((R3017/20)*(L3017/15)*(S3017/15)*(1+W3017/200))/(H3017/15)*100,0)</f>
        <v>#REF!</v>
      </c>
      <c r="Q3017" s="147" t="e">
        <f>T20D35746[[#This Row],[スコア⑤]]/T20D35746[[#This Row],[スコア③]]</f>
        <v>#REF!</v>
      </c>
      <c r="R3017" s="76" t="e">
        <f>#REF!+#REF!</f>
        <v>#REF!</v>
      </c>
      <c r="W3017" s="109" t="e">
        <f>(T20D35746[[#This Row],[現金及び預金（億）]]-T20D35746[[#This Row],[負債（億）]])/T20D35746[[#This Row],[総資産]]*100</f>
        <v>#DIV/0!</v>
      </c>
    </row>
    <row r="3018" spans="3:23" x14ac:dyDescent="0.25">
      <c r="C3018" s="71" t="str">
        <f>IFERROR(_xll.RssMarket($A3018,"市場部名称"),"")</f>
        <v/>
      </c>
      <c r="D3018" s="55"/>
      <c r="E3018" s="55" t="str">
        <f>IFERROR(_xll.RssMarket($A3018,"前日比"),"")</f>
        <v/>
      </c>
      <c r="F3018" s="75" t="str">
        <f>IFERROR(_xll.RssMarket($A3018,"時価総額"),"")</f>
        <v/>
      </c>
      <c r="G3018" s="75" t="e">
        <f>T20D35746[[#This Row],[時価総額]]/T20D35746[[#This Row],[現在値]]</f>
        <v>#VALUE!</v>
      </c>
      <c r="H3018" s="20"/>
      <c r="I3018" s="38"/>
      <c r="J3018" s="20"/>
      <c r="K3018" s="33"/>
      <c r="N3018" s="89"/>
      <c r="O3018" s="125" t="e">
        <f>ROUND(
 ((IF(OR(R3018="",R3018&lt;=0),20,R3018)/20)
  *(L3018/15))
 /(IFERROR(IF(H3018&gt;0,H3018,15),15)/15)
 *100,0)</f>
        <v>#REF!</v>
      </c>
      <c r="P3018" s="125" t="e">
        <f>ROUND(((R3018/20)*(L3018/15)*(S3018/15)*(1+W3018/200))/(H3018/15)*100,0)</f>
        <v>#REF!</v>
      </c>
      <c r="Q3018" s="147" t="e">
        <f>T20D35746[[#This Row],[スコア⑤]]/T20D35746[[#This Row],[スコア③]]</f>
        <v>#REF!</v>
      </c>
      <c r="R3018" s="76" t="e">
        <f>#REF!+#REF!</f>
        <v>#REF!</v>
      </c>
      <c r="W3018" s="109" t="e">
        <f>(T20D35746[[#This Row],[現金及び預金（億）]]-T20D35746[[#This Row],[負債（億）]])/T20D35746[[#This Row],[総資産]]*100</f>
        <v>#DIV/0!</v>
      </c>
    </row>
    <row r="3019" spans="3:23" x14ac:dyDescent="0.25">
      <c r="C3019" s="71" t="str">
        <f>IFERROR(_xll.RssMarket($A3019,"市場部名称"),"")</f>
        <v/>
      </c>
      <c r="D3019" s="55"/>
      <c r="E3019" s="55" t="str">
        <f>IFERROR(_xll.RssMarket($A3019,"前日比"),"")</f>
        <v/>
      </c>
      <c r="F3019" s="75" t="str">
        <f>IFERROR(_xll.RssMarket($A3019,"時価総額"),"")</f>
        <v/>
      </c>
      <c r="G3019" s="75" t="e">
        <f>T20D35746[[#This Row],[時価総額]]/T20D35746[[#This Row],[現在値]]</f>
        <v>#VALUE!</v>
      </c>
      <c r="H3019" s="20"/>
      <c r="I3019" s="38"/>
      <c r="J3019" s="20"/>
      <c r="K3019" s="33"/>
      <c r="N3019" s="89"/>
      <c r="O3019" s="125" t="e">
        <f>ROUND(
 ((IF(OR(R3019="",R3019&lt;=0),20,R3019)/20)
  *(L3019/15))
 /(IFERROR(IF(H3019&gt;0,H3019,15),15)/15)
 *100,0)</f>
        <v>#REF!</v>
      </c>
      <c r="P3019" s="125" t="e">
        <f>ROUND(((R3019/20)*(L3019/15)*(S3019/15)*(1+W3019/200))/(H3019/15)*100,0)</f>
        <v>#REF!</v>
      </c>
      <c r="Q3019" s="147" t="e">
        <f>T20D35746[[#This Row],[スコア⑤]]/T20D35746[[#This Row],[スコア③]]</f>
        <v>#REF!</v>
      </c>
      <c r="R3019" s="76" t="e">
        <f>#REF!+#REF!</f>
        <v>#REF!</v>
      </c>
      <c r="W3019" s="109" t="e">
        <f>(T20D35746[[#This Row],[現金及び預金（億）]]-T20D35746[[#This Row],[負債（億）]])/T20D35746[[#This Row],[総資産]]*100</f>
        <v>#DIV/0!</v>
      </c>
    </row>
    <row r="3020" spans="3:23" x14ac:dyDescent="0.25">
      <c r="C3020" s="71" t="str">
        <f>IFERROR(_xll.RssMarket($A3020,"市場部名称"),"")</f>
        <v/>
      </c>
      <c r="D3020" s="55"/>
      <c r="E3020" s="55" t="str">
        <f>IFERROR(_xll.RssMarket($A3020,"前日比"),"")</f>
        <v/>
      </c>
      <c r="F3020" s="75" t="str">
        <f>IFERROR(_xll.RssMarket($A3020,"時価総額"),"")</f>
        <v/>
      </c>
      <c r="G3020" s="75" t="e">
        <f>T20D35746[[#This Row],[時価総額]]/T20D35746[[#This Row],[現在値]]</f>
        <v>#VALUE!</v>
      </c>
      <c r="H3020" s="20"/>
      <c r="I3020" s="38"/>
      <c r="J3020" s="20"/>
      <c r="K3020" s="33"/>
      <c r="N3020" s="89"/>
      <c r="O3020" s="125" t="e">
        <f>ROUND(
 ((IF(OR(R3020="",R3020&lt;=0),20,R3020)/20)
  *(L3020/15))
 /(IFERROR(IF(H3020&gt;0,H3020,15),15)/15)
 *100,0)</f>
        <v>#REF!</v>
      </c>
      <c r="P3020" s="125" t="e">
        <f>ROUND(((R3020/20)*(L3020/15)*(S3020/15)*(1+W3020/200))/(H3020/15)*100,0)</f>
        <v>#REF!</v>
      </c>
      <c r="Q3020" s="147" t="e">
        <f>T20D35746[[#This Row],[スコア⑤]]/T20D35746[[#This Row],[スコア③]]</f>
        <v>#REF!</v>
      </c>
      <c r="R3020" s="76" t="e">
        <f>#REF!+#REF!</f>
        <v>#REF!</v>
      </c>
      <c r="W3020" s="109" t="e">
        <f>(T20D35746[[#This Row],[現金及び預金（億）]]-T20D35746[[#This Row],[負債（億）]])/T20D35746[[#This Row],[総資産]]*100</f>
        <v>#DIV/0!</v>
      </c>
    </row>
    <row r="3021" spans="3:23" x14ac:dyDescent="0.25">
      <c r="C3021" s="71" t="str">
        <f>IFERROR(_xll.RssMarket($A3021,"市場部名称"),"")</f>
        <v/>
      </c>
      <c r="D3021" s="55"/>
      <c r="E3021" s="55" t="str">
        <f>IFERROR(_xll.RssMarket($A3021,"前日比"),"")</f>
        <v/>
      </c>
      <c r="F3021" s="75" t="str">
        <f>IFERROR(_xll.RssMarket($A3021,"時価総額"),"")</f>
        <v/>
      </c>
      <c r="G3021" s="75" t="e">
        <f>T20D35746[[#This Row],[時価総額]]/T20D35746[[#This Row],[現在値]]</f>
        <v>#VALUE!</v>
      </c>
      <c r="H3021" s="20"/>
      <c r="I3021" s="38"/>
      <c r="J3021" s="20"/>
      <c r="K3021" s="33"/>
      <c r="N3021" s="89"/>
      <c r="O3021" s="125" t="e">
        <f>ROUND(
 ((IF(OR(R3021="",R3021&lt;=0),20,R3021)/20)
  *(L3021/15))
 /(IFERROR(IF(H3021&gt;0,H3021,15),15)/15)
 *100,0)</f>
        <v>#REF!</v>
      </c>
      <c r="P3021" s="125" t="e">
        <f>ROUND(((R3021/20)*(L3021/15)*(S3021/15)*(1+W3021/200))/(H3021/15)*100,0)</f>
        <v>#REF!</v>
      </c>
      <c r="Q3021" s="147" t="e">
        <f>T20D35746[[#This Row],[スコア⑤]]/T20D35746[[#This Row],[スコア③]]</f>
        <v>#REF!</v>
      </c>
      <c r="R3021" s="76" t="e">
        <f>#REF!+#REF!</f>
        <v>#REF!</v>
      </c>
      <c r="W3021" s="109" t="e">
        <f>(T20D35746[[#This Row],[現金及び預金（億）]]-T20D35746[[#This Row],[負債（億）]])/T20D35746[[#This Row],[総資産]]*100</f>
        <v>#DIV/0!</v>
      </c>
    </row>
    <row r="3022" spans="3:23" x14ac:dyDescent="0.25">
      <c r="C3022" s="71" t="str">
        <f>IFERROR(_xll.RssMarket($A3022,"市場部名称"),"")</f>
        <v/>
      </c>
      <c r="D3022" s="55"/>
      <c r="E3022" s="55" t="str">
        <f>IFERROR(_xll.RssMarket($A3022,"前日比"),"")</f>
        <v/>
      </c>
      <c r="F3022" s="75" t="str">
        <f>IFERROR(_xll.RssMarket($A3022,"時価総額"),"")</f>
        <v/>
      </c>
      <c r="G3022" s="75" t="e">
        <f>T20D35746[[#This Row],[時価総額]]/T20D35746[[#This Row],[現在値]]</f>
        <v>#VALUE!</v>
      </c>
      <c r="H3022" s="20"/>
      <c r="I3022" s="38"/>
      <c r="J3022" s="20"/>
      <c r="K3022" s="33"/>
      <c r="N3022" s="89"/>
      <c r="O3022" s="125" t="e">
        <f>ROUND(
 ((IF(OR(R3022="",R3022&lt;=0),20,R3022)/20)
  *(L3022/15))
 /(IFERROR(IF(H3022&gt;0,H3022,15),15)/15)
 *100,0)</f>
        <v>#REF!</v>
      </c>
      <c r="P3022" s="125" t="e">
        <f>ROUND(((R3022/20)*(L3022/15)*(S3022/15)*(1+W3022/200))/(H3022/15)*100,0)</f>
        <v>#REF!</v>
      </c>
      <c r="Q3022" s="147" t="e">
        <f>T20D35746[[#This Row],[スコア⑤]]/T20D35746[[#This Row],[スコア③]]</f>
        <v>#REF!</v>
      </c>
      <c r="R3022" s="76" t="e">
        <f>#REF!+#REF!</f>
        <v>#REF!</v>
      </c>
      <c r="W3022" s="109" t="e">
        <f>(T20D35746[[#This Row],[現金及び預金（億）]]-T20D35746[[#This Row],[負債（億）]])/T20D35746[[#This Row],[総資産]]*100</f>
        <v>#DIV/0!</v>
      </c>
    </row>
    <row r="3023" spans="3:23" x14ac:dyDescent="0.25">
      <c r="C3023" s="71" t="str">
        <f>IFERROR(_xll.RssMarket($A3023,"市場部名称"),"")</f>
        <v/>
      </c>
      <c r="D3023" s="55"/>
      <c r="E3023" s="55" t="str">
        <f>IFERROR(_xll.RssMarket($A3023,"前日比"),"")</f>
        <v/>
      </c>
      <c r="F3023" s="75" t="str">
        <f>IFERROR(_xll.RssMarket($A3023,"時価総額"),"")</f>
        <v/>
      </c>
      <c r="G3023" s="75" t="e">
        <f>T20D35746[[#This Row],[時価総額]]/T20D35746[[#This Row],[現在値]]</f>
        <v>#VALUE!</v>
      </c>
      <c r="H3023" s="20"/>
      <c r="I3023" s="38"/>
      <c r="J3023" s="20"/>
      <c r="K3023" s="33"/>
      <c r="N3023" s="89"/>
      <c r="O3023" s="125" t="e">
        <f>ROUND(
 ((IF(OR(R3023="",R3023&lt;=0),20,R3023)/20)
  *(L3023/15))
 /(IFERROR(IF(H3023&gt;0,H3023,15),15)/15)
 *100,0)</f>
        <v>#REF!</v>
      </c>
      <c r="P3023" s="125" t="e">
        <f>ROUND(((R3023/20)*(L3023/15)*(S3023/15)*(1+W3023/200))/(H3023/15)*100,0)</f>
        <v>#REF!</v>
      </c>
      <c r="Q3023" s="147" t="e">
        <f>T20D35746[[#This Row],[スコア⑤]]/T20D35746[[#This Row],[スコア③]]</f>
        <v>#REF!</v>
      </c>
      <c r="R3023" s="76" t="e">
        <f>#REF!+#REF!</f>
        <v>#REF!</v>
      </c>
      <c r="W3023" s="109" t="e">
        <f>(T20D35746[[#This Row],[現金及び預金（億）]]-T20D35746[[#This Row],[負債（億）]])/T20D35746[[#This Row],[総資産]]*100</f>
        <v>#DIV/0!</v>
      </c>
    </row>
    <row r="3024" spans="3:23" x14ac:dyDescent="0.25">
      <c r="C3024" s="71" t="str">
        <f>IFERROR(_xll.RssMarket($A3024,"市場部名称"),"")</f>
        <v/>
      </c>
      <c r="D3024" s="55"/>
      <c r="E3024" s="55" t="str">
        <f>IFERROR(_xll.RssMarket($A3024,"前日比"),"")</f>
        <v/>
      </c>
      <c r="F3024" s="75" t="str">
        <f>IFERROR(_xll.RssMarket($A3024,"時価総額"),"")</f>
        <v/>
      </c>
      <c r="G3024" s="75" t="e">
        <f>T20D35746[[#This Row],[時価総額]]/T20D35746[[#This Row],[現在値]]</f>
        <v>#VALUE!</v>
      </c>
      <c r="H3024" s="20"/>
      <c r="I3024" s="38"/>
      <c r="J3024" s="20"/>
      <c r="K3024" s="33"/>
      <c r="N3024" s="89"/>
      <c r="O3024" s="125" t="e">
        <f>ROUND(
 ((IF(OR(R3024="",R3024&lt;=0),20,R3024)/20)
  *(L3024/15))
 /(IFERROR(IF(H3024&gt;0,H3024,15),15)/15)
 *100,0)</f>
        <v>#REF!</v>
      </c>
      <c r="P3024" s="125" t="e">
        <f>ROUND(((R3024/20)*(L3024/15)*(S3024/15)*(1+W3024/200))/(H3024/15)*100,0)</f>
        <v>#REF!</v>
      </c>
      <c r="Q3024" s="147" t="e">
        <f>T20D35746[[#This Row],[スコア⑤]]/T20D35746[[#This Row],[スコア③]]</f>
        <v>#REF!</v>
      </c>
      <c r="R3024" s="76" t="e">
        <f>#REF!+#REF!</f>
        <v>#REF!</v>
      </c>
      <c r="W3024" s="109" t="e">
        <f>(T20D35746[[#This Row],[現金及び預金（億）]]-T20D35746[[#This Row],[負債（億）]])/T20D35746[[#This Row],[総資産]]*100</f>
        <v>#DIV/0!</v>
      </c>
    </row>
    <row r="3025" spans="3:23" x14ac:dyDescent="0.25">
      <c r="C3025" s="71" t="str">
        <f>IFERROR(_xll.RssMarket($A3025,"市場部名称"),"")</f>
        <v/>
      </c>
      <c r="D3025" s="55"/>
      <c r="E3025" s="55" t="str">
        <f>IFERROR(_xll.RssMarket($A3025,"前日比"),"")</f>
        <v/>
      </c>
      <c r="F3025" s="75" t="str">
        <f>IFERROR(_xll.RssMarket($A3025,"時価総額"),"")</f>
        <v/>
      </c>
      <c r="G3025" s="75" t="e">
        <f>T20D35746[[#This Row],[時価総額]]/T20D35746[[#This Row],[現在値]]</f>
        <v>#VALUE!</v>
      </c>
      <c r="H3025" s="20"/>
      <c r="I3025" s="38"/>
      <c r="J3025" s="20"/>
      <c r="K3025" s="33"/>
      <c r="N3025" s="89"/>
      <c r="O3025" s="125" t="e">
        <f>ROUND(
 ((IF(OR(R3025="",R3025&lt;=0),20,R3025)/20)
  *(L3025/15))
 /(IFERROR(IF(H3025&gt;0,H3025,15),15)/15)
 *100,0)</f>
        <v>#REF!</v>
      </c>
      <c r="P3025" s="125" t="e">
        <f>ROUND(((R3025/20)*(L3025/15)*(S3025/15)*(1+W3025/200))/(H3025/15)*100,0)</f>
        <v>#REF!</v>
      </c>
      <c r="Q3025" s="147" t="e">
        <f>T20D35746[[#This Row],[スコア⑤]]/T20D35746[[#This Row],[スコア③]]</f>
        <v>#REF!</v>
      </c>
      <c r="R3025" s="76" t="e">
        <f>#REF!+#REF!</f>
        <v>#REF!</v>
      </c>
      <c r="W3025" s="109" t="e">
        <f>(T20D35746[[#This Row],[現金及び預金（億）]]-T20D35746[[#This Row],[負債（億）]])/T20D35746[[#This Row],[総資産]]*100</f>
        <v>#DIV/0!</v>
      </c>
    </row>
    <row r="3026" spans="3:23" x14ac:dyDescent="0.25">
      <c r="C3026" s="71" t="str">
        <f>IFERROR(_xll.RssMarket($A3026,"市場部名称"),"")</f>
        <v/>
      </c>
      <c r="D3026" s="55"/>
      <c r="E3026" s="55" t="str">
        <f>IFERROR(_xll.RssMarket($A3026,"前日比"),"")</f>
        <v/>
      </c>
      <c r="F3026" s="75" t="str">
        <f>IFERROR(_xll.RssMarket($A3026,"時価総額"),"")</f>
        <v/>
      </c>
      <c r="G3026" s="75" t="e">
        <f>T20D35746[[#This Row],[時価総額]]/T20D35746[[#This Row],[現在値]]</f>
        <v>#VALUE!</v>
      </c>
      <c r="H3026" s="20"/>
      <c r="I3026" s="38"/>
      <c r="J3026" s="20"/>
      <c r="K3026" s="33"/>
      <c r="N3026" s="89"/>
      <c r="O3026" s="125" t="e">
        <f>ROUND(
 ((IF(OR(R3026="",R3026&lt;=0),20,R3026)/20)
  *(L3026/15))
 /(IFERROR(IF(H3026&gt;0,H3026,15),15)/15)
 *100,0)</f>
        <v>#REF!</v>
      </c>
      <c r="P3026" s="125" t="e">
        <f>ROUND(((R3026/20)*(L3026/15)*(S3026/15)*(1+W3026/200))/(H3026/15)*100,0)</f>
        <v>#REF!</v>
      </c>
      <c r="Q3026" s="147" t="e">
        <f>T20D35746[[#This Row],[スコア⑤]]/T20D35746[[#This Row],[スコア③]]</f>
        <v>#REF!</v>
      </c>
      <c r="R3026" s="76" t="e">
        <f>#REF!+#REF!</f>
        <v>#REF!</v>
      </c>
      <c r="W3026" s="109" t="e">
        <f>(T20D35746[[#This Row],[現金及び預金（億）]]-T20D35746[[#This Row],[負債（億）]])/T20D35746[[#This Row],[総資産]]*100</f>
        <v>#DIV/0!</v>
      </c>
    </row>
    <row r="3027" spans="3:23" x14ac:dyDescent="0.25">
      <c r="C3027" s="71" t="str">
        <f>IFERROR(_xll.RssMarket($A3027,"市場部名称"),"")</f>
        <v/>
      </c>
      <c r="D3027" s="55"/>
      <c r="E3027" s="55" t="str">
        <f>IFERROR(_xll.RssMarket($A3027,"前日比"),"")</f>
        <v/>
      </c>
      <c r="F3027" s="75" t="str">
        <f>IFERROR(_xll.RssMarket($A3027,"時価総額"),"")</f>
        <v/>
      </c>
      <c r="G3027" s="75" t="e">
        <f>T20D35746[[#This Row],[時価総額]]/T20D35746[[#This Row],[現在値]]</f>
        <v>#VALUE!</v>
      </c>
      <c r="H3027" s="20"/>
      <c r="I3027" s="38"/>
      <c r="J3027" s="20"/>
      <c r="K3027" s="33"/>
      <c r="N3027" s="89"/>
      <c r="O3027" s="125" t="e">
        <f>ROUND(
 ((IF(OR(R3027="",R3027&lt;=0),20,R3027)/20)
  *(L3027/15))
 /(IFERROR(IF(H3027&gt;0,H3027,15),15)/15)
 *100,0)</f>
        <v>#REF!</v>
      </c>
      <c r="P3027" s="125" t="e">
        <f>ROUND(((R3027/20)*(L3027/15)*(S3027/15)*(1+W3027/200))/(H3027/15)*100,0)</f>
        <v>#REF!</v>
      </c>
      <c r="Q3027" s="147" t="e">
        <f>T20D35746[[#This Row],[スコア⑤]]/T20D35746[[#This Row],[スコア③]]</f>
        <v>#REF!</v>
      </c>
      <c r="R3027" s="76" t="e">
        <f>#REF!+#REF!</f>
        <v>#REF!</v>
      </c>
      <c r="W3027" s="109" t="e">
        <f>(T20D35746[[#This Row],[現金及び預金（億）]]-T20D35746[[#This Row],[負債（億）]])/T20D35746[[#This Row],[総資産]]*100</f>
        <v>#DIV/0!</v>
      </c>
    </row>
    <row r="3028" spans="3:23" x14ac:dyDescent="0.25">
      <c r="C3028" s="71" t="str">
        <f>IFERROR(_xll.RssMarket($A3028,"市場部名称"),"")</f>
        <v/>
      </c>
      <c r="D3028" s="55"/>
      <c r="E3028" s="55" t="str">
        <f>IFERROR(_xll.RssMarket($A3028,"前日比"),"")</f>
        <v/>
      </c>
      <c r="F3028" s="75" t="str">
        <f>IFERROR(_xll.RssMarket($A3028,"時価総額"),"")</f>
        <v/>
      </c>
      <c r="G3028" s="75" t="e">
        <f>T20D35746[[#This Row],[時価総額]]/T20D35746[[#This Row],[現在値]]</f>
        <v>#VALUE!</v>
      </c>
      <c r="H3028" s="20"/>
      <c r="I3028" s="38"/>
      <c r="J3028" s="20"/>
      <c r="K3028" s="33"/>
      <c r="N3028" s="89"/>
      <c r="O3028" s="125" t="e">
        <f>ROUND(
 ((IF(OR(R3028="",R3028&lt;=0),20,R3028)/20)
  *(L3028/15))
 /(IFERROR(IF(H3028&gt;0,H3028,15),15)/15)
 *100,0)</f>
        <v>#REF!</v>
      </c>
      <c r="P3028" s="125" t="e">
        <f>ROUND(((R3028/20)*(L3028/15)*(S3028/15)*(1+W3028/200))/(H3028/15)*100,0)</f>
        <v>#REF!</v>
      </c>
      <c r="Q3028" s="147" t="e">
        <f>T20D35746[[#This Row],[スコア⑤]]/T20D35746[[#This Row],[スコア③]]</f>
        <v>#REF!</v>
      </c>
      <c r="R3028" s="76" t="e">
        <f>#REF!+#REF!</f>
        <v>#REF!</v>
      </c>
      <c r="W3028" s="109" t="e">
        <f>(T20D35746[[#This Row],[現金及び預金（億）]]-T20D35746[[#This Row],[負債（億）]])/T20D35746[[#This Row],[総資産]]*100</f>
        <v>#DIV/0!</v>
      </c>
    </row>
    <row r="3029" spans="3:23" x14ac:dyDescent="0.25">
      <c r="C3029" s="71" t="str">
        <f>IFERROR(_xll.RssMarket($A3029,"市場部名称"),"")</f>
        <v/>
      </c>
      <c r="D3029" s="55"/>
      <c r="E3029" s="55" t="str">
        <f>IFERROR(_xll.RssMarket($A3029,"前日比"),"")</f>
        <v/>
      </c>
      <c r="F3029" s="75" t="str">
        <f>IFERROR(_xll.RssMarket($A3029,"時価総額"),"")</f>
        <v/>
      </c>
      <c r="G3029" s="75" t="e">
        <f>T20D35746[[#This Row],[時価総額]]/T20D35746[[#This Row],[現在値]]</f>
        <v>#VALUE!</v>
      </c>
      <c r="H3029" s="20"/>
      <c r="I3029" s="38"/>
      <c r="J3029" s="20"/>
      <c r="K3029" s="33"/>
      <c r="N3029" s="89"/>
      <c r="O3029" s="125" t="e">
        <f>ROUND(
 ((IF(OR(R3029="",R3029&lt;=0),20,R3029)/20)
  *(L3029/15))
 /(IFERROR(IF(H3029&gt;0,H3029,15),15)/15)
 *100,0)</f>
        <v>#REF!</v>
      </c>
      <c r="P3029" s="125" t="e">
        <f>ROUND(((R3029/20)*(L3029/15)*(S3029/15)*(1+W3029/200))/(H3029/15)*100,0)</f>
        <v>#REF!</v>
      </c>
      <c r="Q3029" s="147" t="e">
        <f>T20D35746[[#This Row],[スコア⑤]]/T20D35746[[#This Row],[スコア③]]</f>
        <v>#REF!</v>
      </c>
      <c r="R3029" s="76" t="e">
        <f>#REF!+#REF!</f>
        <v>#REF!</v>
      </c>
      <c r="W3029" s="109" t="e">
        <f>(T20D35746[[#This Row],[現金及び預金（億）]]-T20D35746[[#This Row],[負債（億）]])/T20D35746[[#This Row],[総資産]]*100</f>
        <v>#DIV/0!</v>
      </c>
    </row>
    <row r="3030" spans="3:23" x14ac:dyDescent="0.25">
      <c r="C3030" s="71" t="str">
        <f>IFERROR(_xll.RssMarket($A3030,"市場部名称"),"")</f>
        <v/>
      </c>
      <c r="D3030" s="55"/>
      <c r="E3030" s="55" t="str">
        <f>IFERROR(_xll.RssMarket($A3030,"前日比"),"")</f>
        <v/>
      </c>
      <c r="F3030" s="75" t="str">
        <f>IFERROR(_xll.RssMarket($A3030,"時価総額"),"")</f>
        <v/>
      </c>
      <c r="G3030" s="75" t="e">
        <f>T20D35746[[#This Row],[時価総額]]/T20D35746[[#This Row],[現在値]]</f>
        <v>#VALUE!</v>
      </c>
      <c r="H3030" s="20"/>
      <c r="I3030" s="38"/>
      <c r="J3030" s="20"/>
      <c r="K3030" s="33"/>
      <c r="N3030" s="89"/>
      <c r="O3030" s="125" t="e">
        <f>ROUND(
 ((IF(OR(R3030="",R3030&lt;=0),20,R3030)/20)
  *(L3030/15))
 /(IFERROR(IF(H3030&gt;0,H3030,15),15)/15)
 *100,0)</f>
        <v>#REF!</v>
      </c>
      <c r="P3030" s="125" t="e">
        <f>ROUND(((R3030/20)*(L3030/15)*(S3030/15)*(1+W3030/200))/(H3030/15)*100,0)</f>
        <v>#REF!</v>
      </c>
      <c r="Q3030" s="147" t="e">
        <f>T20D35746[[#This Row],[スコア⑤]]/T20D35746[[#This Row],[スコア③]]</f>
        <v>#REF!</v>
      </c>
      <c r="R3030" s="76" t="e">
        <f>#REF!+#REF!</f>
        <v>#REF!</v>
      </c>
      <c r="W3030" s="109" t="e">
        <f>(T20D35746[[#This Row],[現金及び預金（億）]]-T20D35746[[#This Row],[負債（億）]])/T20D35746[[#This Row],[総資産]]*100</f>
        <v>#DIV/0!</v>
      </c>
    </row>
    <row r="3031" spans="3:23" x14ac:dyDescent="0.25">
      <c r="C3031" s="71" t="str">
        <f>IFERROR(_xll.RssMarket($A3031,"市場部名称"),"")</f>
        <v/>
      </c>
      <c r="D3031" s="55"/>
      <c r="E3031" s="55" t="str">
        <f>IFERROR(_xll.RssMarket($A3031,"前日比"),"")</f>
        <v/>
      </c>
      <c r="F3031" s="75" t="str">
        <f>IFERROR(_xll.RssMarket($A3031,"時価総額"),"")</f>
        <v/>
      </c>
      <c r="G3031" s="75" t="e">
        <f>T20D35746[[#This Row],[時価総額]]/T20D35746[[#This Row],[現在値]]</f>
        <v>#VALUE!</v>
      </c>
      <c r="H3031" s="20"/>
      <c r="I3031" s="38"/>
      <c r="J3031" s="20"/>
      <c r="K3031" s="33"/>
      <c r="N3031" s="89"/>
      <c r="O3031" s="125" t="e">
        <f>ROUND(
 ((IF(OR(R3031="",R3031&lt;=0),20,R3031)/20)
  *(L3031/15))
 /(IFERROR(IF(H3031&gt;0,H3031,15),15)/15)
 *100,0)</f>
        <v>#REF!</v>
      </c>
      <c r="P3031" s="125" t="e">
        <f>ROUND(((R3031/20)*(L3031/15)*(S3031/15)*(1+W3031/200))/(H3031/15)*100,0)</f>
        <v>#REF!</v>
      </c>
      <c r="Q3031" s="147" t="e">
        <f>T20D35746[[#This Row],[スコア⑤]]/T20D35746[[#This Row],[スコア③]]</f>
        <v>#REF!</v>
      </c>
      <c r="R3031" s="76" t="e">
        <f>#REF!+#REF!</f>
        <v>#REF!</v>
      </c>
      <c r="W3031" s="109" t="e">
        <f>(T20D35746[[#This Row],[現金及び預金（億）]]-T20D35746[[#This Row],[負債（億）]])/T20D35746[[#This Row],[総資産]]*100</f>
        <v>#DIV/0!</v>
      </c>
    </row>
    <row r="3032" spans="3:23" x14ac:dyDescent="0.25">
      <c r="C3032" s="71" t="str">
        <f>IFERROR(_xll.RssMarket($A3032,"市場部名称"),"")</f>
        <v/>
      </c>
      <c r="D3032" s="55"/>
      <c r="E3032" s="55" t="str">
        <f>IFERROR(_xll.RssMarket($A3032,"前日比"),"")</f>
        <v/>
      </c>
      <c r="F3032" s="75" t="str">
        <f>IFERROR(_xll.RssMarket($A3032,"時価総額"),"")</f>
        <v/>
      </c>
      <c r="G3032" s="75" t="e">
        <f>T20D35746[[#This Row],[時価総額]]/T20D35746[[#This Row],[現在値]]</f>
        <v>#VALUE!</v>
      </c>
      <c r="H3032" s="20"/>
      <c r="I3032" s="38"/>
      <c r="J3032" s="20"/>
      <c r="K3032" s="33"/>
      <c r="N3032" s="89"/>
      <c r="O3032" s="125" t="e">
        <f>ROUND(
 ((IF(OR(R3032="",R3032&lt;=0),20,R3032)/20)
  *(L3032/15))
 /(IFERROR(IF(H3032&gt;0,H3032,15),15)/15)
 *100,0)</f>
        <v>#REF!</v>
      </c>
      <c r="P3032" s="125" t="e">
        <f>ROUND(((R3032/20)*(L3032/15)*(S3032/15)*(1+W3032/200))/(H3032/15)*100,0)</f>
        <v>#REF!</v>
      </c>
      <c r="Q3032" s="147" t="e">
        <f>T20D35746[[#This Row],[スコア⑤]]/T20D35746[[#This Row],[スコア③]]</f>
        <v>#REF!</v>
      </c>
      <c r="R3032" s="76" t="e">
        <f>#REF!+#REF!</f>
        <v>#REF!</v>
      </c>
      <c r="W3032" s="109" t="e">
        <f>(T20D35746[[#This Row],[現金及び預金（億）]]-T20D35746[[#This Row],[負債（億）]])/T20D35746[[#This Row],[総資産]]*100</f>
        <v>#DIV/0!</v>
      </c>
    </row>
    <row r="3033" spans="3:23" x14ac:dyDescent="0.25">
      <c r="C3033" s="71" t="str">
        <f>IFERROR(_xll.RssMarket($A3033,"市場部名称"),"")</f>
        <v/>
      </c>
      <c r="D3033" s="55"/>
      <c r="E3033" s="55" t="str">
        <f>IFERROR(_xll.RssMarket($A3033,"前日比"),"")</f>
        <v/>
      </c>
      <c r="F3033" s="75" t="str">
        <f>IFERROR(_xll.RssMarket($A3033,"時価総額"),"")</f>
        <v/>
      </c>
      <c r="G3033" s="75" t="e">
        <f>T20D35746[[#This Row],[時価総額]]/T20D35746[[#This Row],[現在値]]</f>
        <v>#VALUE!</v>
      </c>
      <c r="H3033" s="20"/>
      <c r="I3033" s="38"/>
      <c r="J3033" s="20"/>
      <c r="K3033" s="33"/>
      <c r="N3033" s="89"/>
      <c r="O3033" s="125" t="e">
        <f>ROUND(
 ((IF(OR(R3033="",R3033&lt;=0),20,R3033)/20)
  *(L3033/15))
 /(IFERROR(IF(H3033&gt;0,H3033,15),15)/15)
 *100,0)</f>
        <v>#REF!</v>
      </c>
      <c r="P3033" s="125" t="e">
        <f>ROUND(((R3033/20)*(L3033/15)*(S3033/15)*(1+W3033/200))/(H3033/15)*100,0)</f>
        <v>#REF!</v>
      </c>
      <c r="Q3033" s="147" t="e">
        <f>T20D35746[[#This Row],[スコア⑤]]/T20D35746[[#This Row],[スコア③]]</f>
        <v>#REF!</v>
      </c>
      <c r="R3033" s="76" t="e">
        <f>#REF!+#REF!</f>
        <v>#REF!</v>
      </c>
      <c r="W3033" s="109" t="e">
        <f>(T20D35746[[#This Row],[現金及び預金（億）]]-T20D35746[[#This Row],[負債（億）]])/T20D35746[[#This Row],[総資産]]*100</f>
        <v>#DIV/0!</v>
      </c>
    </row>
    <row r="3034" spans="3:23" x14ac:dyDescent="0.25">
      <c r="C3034" s="71" t="str">
        <f>IFERROR(_xll.RssMarket($A3034,"市場部名称"),"")</f>
        <v/>
      </c>
      <c r="D3034" s="55"/>
      <c r="E3034" s="55" t="str">
        <f>IFERROR(_xll.RssMarket($A3034,"前日比"),"")</f>
        <v/>
      </c>
      <c r="F3034" s="75" t="str">
        <f>IFERROR(_xll.RssMarket($A3034,"時価総額"),"")</f>
        <v/>
      </c>
      <c r="G3034" s="75" t="e">
        <f>T20D35746[[#This Row],[時価総額]]/T20D35746[[#This Row],[現在値]]</f>
        <v>#VALUE!</v>
      </c>
      <c r="H3034" s="20"/>
      <c r="I3034" s="38"/>
      <c r="J3034" s="20"/>
      <c r="K3034" s="33"/>
      <c r="N3034" s="89"/>
      <c r="O3034" s="125" t="e">
        <f>ROUND(
 ((IF(OR(R3034="",R3034&lt;=0),20,R3034)/20)
  *(L3034/15))
 /(IFERROR(IF(H3034&gt;0,H3034,15),15)/15)
 *100,0)</f>
        <v>#REF!</v>
      </c>
      <c r="P3034" s="125" t="e">
        <f>ROUND(((R3034/20)*(L3034/15)*(S3034/15)*(1+W3034/200))/(H3034/15)*100,0)</f>
        <v>#REF!</v>
      </c>
      <c r="Q3034" s="147" t="e">
        <f>T20D35746[[#This Row],[スコア⑤]]/T20D35746[[#This Row],[スコア③]]</f>
        <v>#REF!</v>
      </c>
      <c r="R3034" s="76" t="e">
        <f>#REF!+#REF!</f>
        <v>#REF!</v>
      </c>
      <c r="W3034" s="109" t="e">
        <f>(T20D35746[[#This Row],[現金及び預金（億）]]-T20D35746[[#This Row],[負債（億）]])/T20D35746[[#This Row],[総資産]]*100</f>
        <v>#DIV/0!</v>
      </c>
    </row>
    <row r="3035" spans="3:23" x14ac:dyDescent="0.25">
      <c r="C3035" s="71" t="str">
        <f>IFERROR(_xll.RssMarket($A3035,"市場部名称"),"")</f>
        <v/>
      </c>
      <c r="D3035" s="55"/>
      <c r="E3035" s="55" t="str">
        <f>IFERROR(_xll.RssMarket($A3035,"前日比"),"")</f>
        <v/>
      </c>
      <c r="F3035" s="75" t="str">
        <f>IFERROR(_xll.RssMarket($A3035,"時価総額"),"")</f>
        <v/>
      </c>
      <c r="G3035" s="75" t="e">
        <f>T20D35746[[#This Row],[時価総額]]/T20D35746[[#This Row],[現在値]]</f>
        <v>#VALUE!</v>
      </c>
      <c r="H3035" s="20"/>
      <c r="I3035" s="38"/>
      <c r="J3035" s="20"/>
      <c r="K3035" s="33"/>
      <c r="N3035" s="89"/>
      <c r="O3035" s="125" t="e">
        <f>ROUND(
 ((IF(OR(R3035="",R3035&lt;=0),20,R3035)/20)
  *(L3035/15))
 /(IFERROR(IF(H3035&gt;0,H3035,15),15)/15)
 *100,0)</f>
        <v>#REF!</v>
      </c>
      <c r="P3035" s="125" t="e">
        <f>ROUND(((R3035/20)*(L3035/15)*(S3035/15)*(1+W3035/200))/(H3035/15)*100,0)</f>
        <v>#REF!</v>
      </c>
      <c r="Q3035" s="147" t="e">
        <f>T20D35746[[#This Row],[スコア⑤]]/T20D35746[[#This Row],[スコア③]]</f>
        <v>#REF!</v>
      </c>
      <c r="R3035" s="76" t="e">
        <f>#REF!+#REF!</f>
        <v>#REF!</v>
      </c>
      <c r="W3035" s="109" t="e">
        <f>(T20D35746[[#This Row],[現金及び預金（億）]]-T20D35746[[#This Row],[負債（億）]])/T20D35746[[#This Row],[総資産]]*100</f>
        <v>#DIV/0!</v>
      </c>
    </row>
    <row r="3036" spans="3:23" x14ac:dyDescent="0.25">
      <c r="C3036" s="71" t="str">
        <f>IFERROR(_xll.RssMarket($A3036,"市場部名称"),"")</f>
        <v/>
      </c>
      <c r="D3036" s="55"/>
      <c r="E3036" s="55" t="str">
        <f>IFERROR(_xll.RssMarket($A3036,"前日比"),"")</f>
        <v/>
      </c>
      <c r="F3036" s="75" t="str">
        <f>IFERROR(_xll.RssMarket($A3036,"時価総額"),"")</f>
        <v/>
      </c>
      <c r="G3036" s="75" t="e">
        <f>T20D35746[[#This Row],[時価総額]]/T20D35746[[#This Row],[現在値]]</f>
        <v>#VALUE!</v>
      </c>
      <c r="H3036" s="20"/>
      <c r="I3036" s="38"/>
      <c r="J3036" s="20"/>
      <c r="K3036" s="33"/>
      <c r="N3036" s="89"/>
      <c r="O3036" s="125" t="e">
        <f>ROUND(
 ((IF(OR(R3036="",R3036&lt;=0),20,R3036)/20)
  *(L3036/15))
 /(IFERROR(IF(H3036&gt;0,H3036,15),15)/15)
 *100,0)</f>
        <v>#REF!</v>
      </c>
      <c r="P3036" s="125" t="e">
        <f>ROUND(((R3036/20)*(L3036/15)*(S3036/15)*(1+W3036/200))/(H3036/15)*100,0)</f>
        <v>#REF!</v>
      </c>
      <c r="Q3036" s="147" t="e">
        <f>T20D35746[[#This Row],[スコア⑤]]/T20D35746[[#This Row],[スコア③]]</f>
        <v>#REF!</v>
      </c>
      <c r="R3036" s="76" t="e">
        <f>#REF!+#REF!</f>
        <v>#REF!</v>
      </c>
      <c r="W3036" s="109" t="e">
        <f>(T20D35746[[#This Row],[現金及び預金（億）]]-T20D35746[[#This Row],[負債（億）]])/T20D35746[[#This Row],[総資産]]*100</f>
        <v>#DIV/0!</v>
      </c>
    </row>
    <row r="3037" spans="3:23" x14ac:dyDescent="0.25">
      <c r="C3037" s="71" t="str">
        <f>IFERROR(_xll.RssMarket($A3037,"市場部名称"),"")</f>
        <v/>
      </c>
      <c r="D3037" s="55"/>
      <c r="E3037" s="55" t="str">
        <f>IFERROR(_xll.RssMarket($A3037,"前日比"),"")</f>
        <v/>
      </c>
      <c r="F3037" s="75" t="str">
        <f>IFERROR(_xll.RssMarket($A3037,"時価総額"),"")</f>
        <v/>
      </c>
      <c r="G3037" s="75" t="e">
        <f>T20D35746[[#This Row],[時価総額]]/T20D35746[[#This Row],[現在値]]</f>
        <v>#VALUE!</v>
      </c>
      <c r="H3037" s="20"/>
      <c r="I3037" s="38"/>
      <c r="J3037" s="20"/>
      <c r="K3037" s="33"/>
      <c r="N3037" s="89"/>
      <c r="O3037" s="125" t="e">
        <f>ROUND(
 ((IF(OR(R3037="",R3037&lt;=0),20,R3037)/20)
  *(L3037/15))
 /(IFERROR(IF(H3037&gt;0,H3037,15),15)/15)
 *100,0)</f>
        <v>#REF!</v>
      </c>
      <c r="P3037" s="125" t="e">
        <f>ROUND(((R3037/20)*(L3037/15)*(S3037/15)*(1+W3037/200))/(H3037/15)*100,0)</f>
        <v>#REF!</v>
      </c>
      <c r="Q3037" s="147" t="e">
        <f>T20D35746[[#This Row],[スコア⑤]]/T20D35746[[#This Row],[スコア③]]</f>
        <v>#REF!</v>
      </c>
      <c r="R3037" s="76" t="e">
        <f>#REF!+#REF!</f>
        <v>#REF!</v>
      </c>
      <c r="W3037" s="109" t="e">
        <f>(T20D35746[[#This Row],[現金及び預金（億）]]-T20D35746[[#This Row],[負債（億）]])/T20D35746[[#This Row],[総資産]]*100</f>
        <v>#DIV/0!</v>
      </c>
    </row>
    <row r="3038" spans="3:23" x14ac:dyDescent="0.25">
      <c r="C3038" s="71" t="str">
        <f>IFERROR(_xll.RssMarket($A3038,"市場部名称"),"")</f>
        <v/>
      </c>
      <c r="D3038" s="55"/>
      <c r="E3038" s="55" t="str">
        <f>IFERROR(_xll.RssMarket($A3038,"前日比"),"")</f>
        <v/>
      </c>
      <c r="F3038" s="75" t="str">
        <f>IFERROR(_xll.RssMarket($A3038,"時価総額"),"")</f>
        <v/>
      </c>
      <c r="G3038" s="75" t="e">
        <f>T20D35746[[#This Row],[時価総額]]/T20D35746[[#This Row],[現在値]]</f>
        <v>#VALUE!</v>
      </c>
      <c r="H3038" s="20"/>
      <c r="I3038" s="38"/>
      <c r="J3038" s="20"/>
      <c r="K3038" s="33"/>
      <c r="N3038" s="89"/>
      <c r="O3038" s="125" t="e">
        <f>ROUND(
 ((IF(OR(R3038="",R3038&lt;=0),20,R3038)/20)
  *(L3038/15))
 /(IFERROR(IF(H3038&gt;0,H3038,15),15)/15)
 *100,0)</f>
        <v>#REF!</v>
      </c>
      <c r="P3038" s="125" t="e">
        <f>ROUND(((R3038/20)*(L3038/15)*(S3038/15)*(1+W3038/200))/(H3038/15)*100,0)</f>
        <v>#REF!</v>
      </c>
      <c r="Q3038" s="147" t="e">
        <f>T20D35746[[#This Row],[スコア⑤]]/T20D35746[[#This Row],[スコア③]]</f>
        <v>#REF!</v>
      </c>
      <c r="R3038" s="76" t="e">
        <f>#REF!+#REF!</f>
        <v>#REF!</v>
      </c>
      <c r="W3038" s="109" t="e">
        <f>(T20D35746[[#This Row],[現金及び預金（億）]]-T20D35746[[#This Row],[負債（億）]])/T20D35746[[#This Row],[総資産]]*100</f>
        <v>#DIV/0!</v>
      </c>
    </row>
    <row r="3039" spans="3:23" x14ac:dyDescent="0.25">
      <c r="C3039" s="71" t="str">
        <f>IFERROR(_xll.RssMarket($A3039,"市場部名称"),"")</f>
        <v/>
      </c>
      <c r="D3039" s="55"/>
      <c r="E3039" s="55" t="str">
        <f>IFERROR(_xll.RssMarket($A3039,"前日比"),"")</f>
        <v/>
      </c>
      <c r="F3039" s="75" t="str">
        <f>IFERROR(_xll.RssMarket($A3039,"時価総額"),"")</f>
        <v/>
      </c>
      <c r="G3039" s="75" t="e">
        <f>T20D35746[[#This Row],[時価総額]]/T20D35746[[#This Row],[現在値]]</f>
        <v>#VALUE!</v>
      </c>
      <c r="H3039" s="20"/>
      <c r="I3039" s="38"/>
      <c r="J3039" s="20"/>
      <c r="K3039" s="33"/>
      <c r="N3039" s="89"/>
      <c r="O3039" s="125" t="e">
        <f>ROUND(
 ((IF(OR(R3039="",R3039&lt;=0),20,R3039)/20)
  *(L3039/15))
 /(IFERROR(IF(H3039&gt;0,H3039,15),15)/15)
 *100,0)</f>
        <v>#REF!</v>
      </c>
      <c r="P3039" s="125" t="e">
        <f>ROUND(((R3039/20)*(L3039/15)*(S3039/15)*(1+W3039/200))/(H3039/15)*100,0)</f>
        <v>#REF!</v>
      </c>
      <c r="Q3039" s="147" t="e">
        <f>T20D35746[[#This Row],[スコア⑤]]/T20D35746[[#This Row],[スコア③]]</f>
        <v>#REF!</v>
      </c>
      <c r="R3039" s="76" t="e">
        <f>#REF!+#REF!</f>
        <v>#REF!</v>
      </c>
      <c r="W3039" s="109" t="e">
        <f>(T20D35746[[#This Row],[現金及び預金（億）]]-T20D35746[[#This Row],[負債（億）]])/T20D35746[[#This Row],[総資産]]*100</f>
        <v>#DIV/0!</v>
      </c>
    </row>
    <row r="3040" spans="3:23" x14ac:dyDescent="0.25">
      <c r="C3040" s="71" t="str">
        <f>IFERROR(_xll.RssMarket($A3040,"市場部名称"),"")</f>
        <v/>
      </c>
      <c r="D3040" s="55"/>
      <c r="E3040" s="55" t="str">
        <f>IFERROR(_xll.RssMarket($A3040,"前日比"),"")</f>
        <v/>
      </c>
      <c r="F3040" s="75" t="str">
        <f>IFERROR(_xll.RssMarket($A3040,"時価総額"),"")</f>
        <v/>
      </c>
      <c r="G3040" s="75" t="e">
        <f>T20D35746[[#This Row],[時価総額]]/T20D35746[[#This Row],[現在値]]</f>
        <v>#VALUE!</v>
      </c>
      <c r="H3040" s="20"/>
      <c r="I3040" s="38"/>
      <c r="J3040" s="20"/>
      <c r="K3040" s="33"/>
      <c r="N3040" s="89"/>
      <c r="O3040" s="125" t="e">
        <f>ROUND(
 ((IF(OR(R3040="",R3040&lt;=0),20,R3040)/20)
  *(L3040/15))
 /(IFERROR(IF(H3040&gt;0,H3040,15),15)/15)
 *100,0)</f>
        <v>#REF!</v>
      </c>
      <c r="P3040" s="125" t="e">
        <f>ROUND(((R3040/20)*(L3040/15)*(S3040/15)*(1+W3040/200))/(H3040/15)*100,0)</f>
        <v>#REF!</v>
      </c>
      <c r="Q3040" s="147" t="e">
        <f>T20D35746[[#This Row],[スコア⑤]]/T20D35746[[#This Row],[スコア③]]</f>
        <v>#REF!</v>
      </c>
      <c r="R3040" s="76" t="e">
        <f>#REF!+#REF!</f>
        <v>#REF!</v>
      </c>
      <c r="W3040" s="109" t="e">
        <f>(T20D35746[[#This Row],[現金及び預金（億）]]-T20D35746[[#This Row],[負債（億）]])/T20D35746[[#This Row],[総資産]]*100</f>
        <v>#DIV/0!</v>
      </c>
    </row>
    <row r="3041" spans="3:23" x14ac:dyDescent="0.25">
      <c r="C3041" s="71" t="str">
        <f>IFERROR(_xll.RssMarket($A3041,"市場部名称"),"")</f>
        <v/>
      </c>
      <c r="D3041" s="55"/>
      <c r="E3041" s="55" t="str">
        <f>IFERROR(_xll.RssMarket($A3041,"前日比"),"")</f>
        <v/>
      </c>
      <c r="F3041" s="75" t="str">
        <f>IFERROR(_xll.RssMarket($A3041,"時価総額"),"")</f>
        <v/>
      </c>
      <c r="G3041" s="75" t="e">
        <f>T20D35746[[#This Row],[時価総額]]/T20D35746[[#This Row],[現在値]]</f>
        <v>#VALUE!</v>
      </c>
      <c r="H3041" s="20"/>
      <c r="I3041" s="38"/>
      <c r="J3041" s="20"/>
      <c r="K3041" s="33"/>
      <c r="N3041" s="89"/>
      <c r="O3041" s="125" t="e">
        <f>ROUND(
 ((IF(OR(R3041="",R3041&lt;=0),20,R3041)/20)
  *(L3041/15))
 /(IFERROR(IF(H3041&gt;0,H3041,15),15)/15)
 *100,0)</f>
        <v>#REF!</v>
      </c>
      <c r="P3041" s="125" t="e">
        <f>ROUND(((R3041/20)*(L3041/15)*(S3041/15)*(1+W3041/200))/(H3041/15)*100,0)</f>
        <v>#REF!</v>
      </c>
      <c r="Q3041" s="147" t="e">
        <f>T20D35746[[#This Row],[スコア⑤]]/T20D35746[[#This Row],[スコア③]]</f>
        <v>#REF!</v>
      </c>
      <c r="R3041" s="76" t="e">
        <f>#REF!+#REF!</f>
        <v>#REF!</v>
      </c>
      <c r="W3041" s="109" t="e">
        <f>(T20D35746[[#This Row],[現金及び預金（億）]]-T20D35746[[#This Row],[負債（億）]])/T20D35746[[#This Row],[総資産]]*100</f>
        <v>#DIV/0!</v>
      </c>
    </row>
    <row r="3042" spans="3:23" x14ac:dyDescent="0.25">
      <c r="C3042" s="71" t="str">
        <f>IFERROR(_xll.RssMarket($A3042,"市場部名称"),"")</f>
        <v/>
      </c>
      <c r="D3042" s="55"/>
      <c r="E3042" s="55" t="str">
        <f>IFERROR(_xll.RssMarket($A3042,"前日比"),"")</f>
        <v/>
      </c>
      <c r="F3042" s="75" t="str">
        <f>IFERROR(_xll.RssMarket($A3042,"時価総額"),"")</f>
        <v/>
      </c>
      <c r="G3042" s="75" t="e">
        <f>T20D35746[[#This Row],[時価総額]]/T20D35746[[#This Row],[現在値]]</f>
        <v>#VALUE!</v>
      </c>
      <c r="H3042" s="20"/>
      <c r="I3042" s="38"/>
      <c r="J3042" s="20"/>
      <c r="K3042" s="33"/>
      <c r="N3042" s="89"/>
      <c r="O3042" s="125" t="e">
        <f>ROUND(
 ((IF(OR(R3042="",R3042&lt;=0),20,R3042)/20)
  *(L3042/15))
 /(IFERROR(IF(H3042&gt;0,H3042,15),15)/15)
 *100,0)</f>
        <v>#REF!</v>
      </c>
      <c r="P3042" s="125" t="e">
        <f>ROUND(((R3042/20)*(L3042/15)*(S3042/15)*(1+W3042/200))/(H3042/15)*100,0)</f>
        <v>#REF!</v>
      </c>
      <c r="Q3042" s="147" t="e">
        <f>T20D35746[[#This Row],[スコア⑤]]/T20D35746[[#This Row],[スコア③]]</f>
        <v>#REF!</v>
      </c>
      <c r="R3042" s="76" t="e">
        <f>#REF!+#REF!</f>
        <v>#REF!</v>
      </c>
      <c r="W3042" s="109" t="e">
        <f>(T20D35746[[#This Row],[現金及び預金（億）]]-T20D35746[[#This Row],[負債（億）]])/T20D35746[[#This Row],[総資産]]*100</f>
        <v>#DIV/0!</v>
      </c>
    </row>
    <row r="3043" spans="3:23" x14ac:dyDescent="0.25">
      <c r="C3043" s="71" t="str">
        <f>IFERROR(_xll.RssMarket($A3043,"市場部名称"),"")</f>
        <v/>
      </c>
      <c r="D3043" s="55"/>
      <c r="E3043" s="55" t="str">
        <f>IFERROR(_xll.RssMarket($A3043,"前日比"),"")</f>
        <v/>
      </c>
      <c r="F3043" s="75" t="str">
        <f>IFERROR(_xll.RssMarket($A3043,"時価総額"),"")</f>
        <v/>
      </c>
      <c r="G3043" s="75" t="e">
        <f>T20D35746[[#This Row],[時価総額]]/T20D35746[[#This Row],[現在値]]</f>
        <v>#VALUE!</v>
      </c>
      <c r="H3043" s="20"/>
      <c r="I3043" s="38"/>
      <c r="J3043" s="20"/>
      <c r="K3043" s="33"/>
      <c r="N3043" s="89"/>
      <c r="O3043" s="125" t="e">
        <f>ROUND(
 ((IF(OR(R3043="",R3043&lt;=0),20,R3043)/20)
  *(L3043/15))
 /(IFERROR(IF(H3043&gt;0,H3043,15),15)/15)
 *100,0)</f>
        <v>#REF!</v>
      </c>
      <c r="P3043" s="125" t="e">
        <f>ROUND(((R3043/20)*(L3043/15)*(S3043/15)*(1+W3043/200))/(H3043/15)*100,0)</f>
        <v>#REF!</v>
      </c>
      <c r="Q3043" s="147" t="e">
        <f>T20D35746[[#This Row],[スコア⑤]]/T20D35746[[#This Row],[スコア③]]</f>
        <v>#REF!</v>
      </c>
      <c r="R3043" s="76" t="e">
        <f>#REF!+#REF!</f>
        <v>#REF!</v>
      </c>
      <c r="W3043" s="109" t="e">
        <f>(T20D35746[[#This Row],[現金及び預金（億）]]-T20D35746[[#This Row],[負債（億）]])/T20D35746[[#This Row],[総資産]]*100</f>
        <v>#DIV/0!</v>
      </c>
    </row>
    <row r="3044" spans="3:23" x14ac:dyDescent="0.25">
      <c r="C3044" s="71" t="str">
        <f>IFERROR(_xll.RssMarket($A3044,"市場部名称"),"")</f>
        <v/>
      </c>
      <c r="D3044" s="55"/>
      <c r="E3044" s="55" t="str">
        <f>IFERROR(_xll.RssMarket($A3044,"前日比"),"")</f>
        <v/>
      </c>
      <c r="F3044" s="75" t="str">
        <f>IFERROR(_xll.RssMarket($A3044,"時価総額"),"")</f>
        <v/>
      </c>
      <c r="G3044" s="75" t="e">
        <f>T20D35746[[#This Row],[時価総額]]/T20D35746[[#This Row],[現在値]]</f>
        <v>#VALUE!</v>
      </c>
      <c r="H3044" s="20"/>
      <c r="I3044" s="38"/>
      <c r="J3044" s="20"/>
      <c r="K3044" s="33"/>
      <c r="N3044" s="89"/>
      <c r="O3044" s="125" t="e">
        <f>ROUND(
 ((IF(OR(R3044="",R3044&lt;=0),20,R3044)/20)
  *(L3044/15))
 /(IFERROR(IF(H3044&gt;0,H3044,15),15)/15)
 *100,0)</f>
        <v>#REF!</v>
      </c>
      <c r="P3044" s="125" t="e">
        <f>ROUND(((R3044/20)*(L3044/15)*(S3044/15)*(1+W3044/200))/(H3044/15)*100,0)</f>
        <v>#REF!</v>
      </c>
      <c r="Q3044" s="147" t="e">
        <f>T20D35746[[#This Row],[スコア⑤]]/T20D35746[[#This Row],[スコア③]]</f>
        <v>#REF!</v>
      </c>
      <c r="R3044" s="76" t="e">
        <f>#REF!+#REF!</f>
        <v>#REF!</v>
      </c>
      <c r="W3044" s="109" t="e">
        <f>(T20D35746[[#This Row],[現金及び預金（億）]]-T20D35746[[#This Row],[負債（億）]])/T20D35746[[#This Row],[総資産]]*100</f>
        <v>#DIV/0!</v>
      </c>
    </row>
    <row r="3045" spans="3:23" x14ac:dyDescent="0.25">
      <c r="C3045" s="71" t="str">
        <f>IFERROR(_xll.RssMarket($A3045,"市場部名称"),"")</f>
        <v/>
      </c>
      <c r="D3045" s="55"/>
      <c r="E3045" s="55" t="str">
        <f>IFERROR(_xll.RssMarket($A3045,"前日比"),"")</f>
        <v/>
      </c>
      <c r="F3045" s="75" t="str">
        <f>IFERROR(_xll.RssMarket($A3045,"時価総額"),"")</f>
        <v/>
      </c>
      <c r="G3045" s="75" t="e">
        <f>T20D35746[[#This Row],[時価総額]]/T20D35746[[#This Row],[現在値]]</f>
        <v>#VALUE!</v>
      </c>
      <c r="H3045" s="20"/>
      <c r="I3045" s="38"/>
      <c r="J3045" s="20"/>
      <c r="K3045" s="33"/>
      <c r="N3045" s="89"/>
      <c r="O3045" s="125" t="e">
        <f>ROUND(
 ((IF(OR(R3045="",R3045&lt;=0),20,R3045)/20)
  *(L3045/15))
 /(IFERROR(IF(H3045&gt;0,H3045,15),15)/15)
 *100,0)</f>
        <v>#REF!</v>
      </c>
      <c r="P3045" s="125" t="e">
        <f>ROUND(((R3045/20)*(L3045/15)*(S3045/15)*(1+W3045/200))/(H3045/15)*100,0)</f>
        <v>#REF!</v>
      </c>
      <c r="Q3045" s="147" t="e">
        <f>T20D35746[[#This Row],[スコア⑤]]/T20D35746[[#This Row],[スコア③]]</f>
        <v>#REF!</v>
      </c>
      <c r="R3045" s="76" t="e">
        <f>#REF!+#REF!</f>
        <v>#REF!</v>
      </c>
      <c r="W3045" s="109" t="e">
        <f>(T20D35746[[#This Row],[現金及び預金（億）]]-T20D35746[[#This Row],[負債（億）]])/T20D35746[[#This Row],[総資産]]*100</f>
        <v>#DIV/0!</v>
      </c>
    </row>
    <row r="3046" spans="3:23" x14ac:dyDescent="0.25">
      <c r="C3046" s="71" t="str">
        <f>IFERROR(_xll.RssMarket($A3046,"市場部名称"),"")</f>
        <v/>
      </c>
      <c r="D3046" s="55"/>
      <c r="E3046" s="55" t="str">
        <f>IFERROR(_xll.RssMarket($A3046,"前日比"),"")</f>
        <v/>
      </c>
      <c r="F3046" s="75" t="str">
        <f>IFERROR(_xll.RssMarket($A3046,"時価総額"),"")</f>
        <v/>
      </c>
      <c r="G3046" s="75" t="e">
        <f>T20D35746[[#This Row],[時価総額]]/T20D35746[[#This Row],[現在値]]</f>
        <v>#VALUE!</v>
      </c>
      <c r="H3046" s="20"/>
      <c r="I3046" s="38"/>
      <c r="J3046" s="20"/>
      <c r="K3046" s="33"/>
      <c r="N3046" s="89"/>
      <c r="O3046" s="125" t="e">
        <f>ROUND(
 ((IF(OR(R3046="",R3046&lt;=0),20,R3046)/20)
  *(L3046/15))
 /(IFERROR(IF(H3046&gt;0,H3046,15),15)/15)
 *100,0)</f>
        <v>#REF!</v>
      </c>
      <c r="P3046" s="125" t="e">
        <f>ROUND(((R3046/20)*(L3046/15)*(S3046/15)*(1+W3046/200))/(H3046/15)*100,0)</f>
        <v>#REF!</v>
      </c>
      <c r="Q3046" s="147" t="e">
        <f>T20D35746[[#This Row],[スコア⑤]]/T20D35746[[#This Row],[スコア③]]</f>
        <v>#REF!</v>
      </c>
      <c r="R3046" s="76" t="e">
        <f>#REF!+#REF!</f>
        <v>#REF!</v>
      </c>
      <c r="W3046" s="109" t="e">
        <f>(T20D35746[[#This Row],[現金及び預金（億）]]-T20D35746[[#This Row],[負債（億）]])/T20D35746[[#This Row],[総資産]]*100</f>
        <v>#DIV/0!</v>
      </c>
    </row>
    <row r="3047" spans="3:23" x14ac:dyDescent="0.25">
      <c r="C3047" s="71" t="str">
        <f>IFERROR(_xll.RssMarket($A3047,"市場部名称"),"")</f>
        <v/>
      </c>
      <c r="D3047" s="55"/>
      <c r="E3047" s="55" t="str">
        <f>IFERROR(_xll.RssMarket($A3047,"前日比"),"")</f>
        <v/>
      </c>
      <c r="F3047" s="75" t="str">
        <f>IFERROR(_xll.RssMarket($A3047,"時価総額"),"")</f>
        <v/>
      </c>
      <c r="G3047" s="75" t="e">
        <f>T20D35746[[#This Row],[時価総額]]/T20D35746[[#This Row],[現在値]]</f>
        <v>#VALUE!</v>
      </c>
      <c r="H3047" s="20"/>
      <c r="I3047" s="38"/>
      <c r="J3047" s="20"/>
      <c r="K3047" s="33"/>
      <c r="N3047" s="89"/>
      <c r="O3047" s="125" t="e">
        <f>ROUND(
 ((IF(OR(R3047="",R3047&lt;=0),20,R3047)/20)
  *(L3047/15))
 /(IFERROR(IF(H3047&gt;0,H3047,15),15)/15)
 *100,0)</f>
        <v>#REF!</v>
      </c>
      <c r="P3047" s="125" t="e">
        <f>ROUND(((R3047/20)*(L3047/15)*(S3047/15)*(1+W3047/200))/(H3047/15)*100,0)</f>
        <v>#REF!</v>
      </c>
      <c r="Q3047" s="147" t="e">
        <f>T20D35746[[#This Row],[スコア⑤]]/T20D35746[[#This Row],[スコア③]]</f>
        <v>#REF!</v>
      </c>
      <c r="R3047" s="76" t="e">
        <f>#REF!+#REF!</f>
        <v>#REF!</v>
      </c>
      <c r="W3047" s="109" t="e">
        <f>(T20D35746[[#This Row],[現金及び預金（億）]]-T20D35746[[#This Row],[負債（億）]])/T20D35746[[#This Row],[総資産]]*100</f>
        <v>#DIV/0!</v>
      </c>
    </row>
    <row r="3048" spans="3:23" x14ac:dyDescent="0.25">
      <c r="C3048" s="71" t="str">
        <f>IFERROR(_xll.RssMarket($A3048,"市場部名称"),"")</f>
        <v/>
      </c>
      <c r="D3048" s="55"/>
      <c r="E3048" s="55" t="str">
        <f>IFERROR(_xll.RssMarket($A3048,"前日比"),"")</f>
        <v/>
      </c>
      <c r="F3048" s="75" t="str">
        <f>IFERROR(_xll.RssMarket($A3048,"時価総額"),"")</f>
        <v/>
      </c>
      <c r="G3048" s="75" t="e">
        <f>T20D35746[[#This Row],[時価総額]]/T20D35746[[#This Row],[現在値]]</f>
        <v>#VALUE!</v>
      </c>
      <c r="H3048" s="20"/>
      <c r="I3048" s="38"/>
      <c r="J3048" s="20"/>
      <c r="K3048" s="33"/>
      <c r="N3048" s="89"/>
      <c r="O3048" s="125" t="e">
        <f>ROUND(
 ((IF(OR(R3048="",R3048&lt;=0),20,R3048)/20)
  *(L3048/15))
 /(IFERROR(IF(H3048&gt;0,H3048,15),15)/15)
 *100,0)</f>
        <v>#REF!</v>
      </c>
      <c r="P3048" s="125" t="e">
        <f>ROUND(((R3048/20)*(L3048/15)*(S3048/15)*(1+W3048/200))/(H3048/15)*100,0)</f>
        <v>#REF!</v>
      </c>
      <c r="Q3048" s="147" t="e">
        <f>T20D35746[[#This Row],[スコア⑤]]/T20D35746[[#This Row],[スコア③]]</f>
        <v>#REF!</v>
      </c>
      <c r="R3048" s="76" t="e">
        <f>#REF!+#REF!</f>
        <v>#REF!</v>
      </c>
      <c r="W3048" s="109" t="e">
        <f>(T20D35746[[#This Row],[現金及び預金（億）]]-T20D35746[[#This Row],[負債（億）]])/T20D35746[[#This Row],[総資産]]*100</f>
        <v>#DIV/0!</v>
      </c>
    </row>
    <row r="3049" spans="3:23" x14ac:dyDescent="0.25">
      <c r="C3049" s="71" t="str">
        <f>IFERROR(_xll.RssMarket($A3049,"市場部名称"),"")</f>
        <v/>
      </c>
      <c r="D3049" s="55"/>
      <c r="E3049" s="55" t="str">
        <f>IFERROR(_xll.RssMarket($A3049,"前日比"),"")</f>
        <v/>
      </c>
      <c r="F3049" s="75" t="str">
        <f>IFERROR(_xll.RssMarket($A3049,"時価総額"),"")</f>
        <v/>
      </c>
      <c r="G3049" s="75" t="e">
        <f>T20D35746[[#This Row],[時価総額]]/T20D35746[[#This Row],[現在値]]</f>
        <v>#VALUE!</v>
      </c>
      <c r="H3049" s="20"/>
      <c r="I3049" s="38"/>
      <c r="J3049" s="20"/>
      <c r="K3049" s="33"/>
      <c r="N3049" s="89"/>
      <c r="O3049" s="125" t="e">
        <f>ROUND(
 ((IF(OR(R3049="",R3049&lt;=0),20,R3049)/20)
  *(L3049/15))
 /(IFERROR(IF(H3049&gt;0,H3049,15),15)/15)
 *100,0)</f>
        <v>#REF!</v>
      </c>
      <c r="P3049" s="125" t="e">
        <f>ROUND(((R3049/20)*(L3049/15)*(S3049/15)*(1+W3049/200))/(H3049/15)*100,0)</f>
        <v>#REF!</v>
      </c>
      <c r="Q3049" s="147" t="e">
        <f>T20D35746[[#This Row],[スコア⑤]]/T20D35746[[#This Row],[スコア③]]</f>
        <v>#REF!</v>
      </c>
      <c r="R3049" s="76" t="e">
        <f>#REF!+#REF!</f>
        <v>#REF!</v>
      </c>
      <c r="W3049" s="109" t="e">
        <f>(T20D35746[[#This Row],[現金及び預金（億）]]-T20D35746[[#This Row],[負債（億）]])/T20D35746[[#This Row],[総資産]]*100</f>
        <v>#DIV/0!</v>
      </c>
    </row>
    <row r="3050" spans="3:23" x14ac:dyDescent="0.25">
      <c r="C3050" s="71" t="str">
        <f>IFERROR(_xll.RssMarket($A3050,"市場部名称"),"")</f>
        <v/>
      </c>
      <c r="D3050" s="55"/>
      <c r="E3050" s="55" t="str">
        <f>IFERROR(_xll.RssMarket($A3050,"前日比"),"")</f>
        <v/>
      </c>
      <c r="F3050" s="75" t="str">
        <f>IFERROR(_xll.RssMarket($A3050,"時価総額"),"")</f>
        <v/>
      </c>
      <c r="G3050" s="75" t="e">
        <f>T20D35746[[#This Row],[時価総額]]/T20D35746[[#This Row],[現在値]]</f>
        <v>#VALUE!</v>
      </c>
      <c r="H3050" s="20"/>
      <c r="I3050" s="38"/>
      <c r="J3050" s="20"/>
      <c r="K3050" s="33"/>
      <c r="N3050" s="89"/>
      <c r="O3050" s="125" t="e">
        <f>ROUND(
 ((IF(OR(R3050="",R3050&lt;=0),20,R3050)/20)
  *(L3050/15))
 /(IFERROR(IF(H3050&gt;0,H3050,15),15)/15)
 *100,0)</f>
        <v>#REF!</v>
      </c>
      <c r="P3050" s="125" t="e">
        <f>ROUND(((R3050/20)*(L3050/15)*(S3050/15)*(1+W3050/200))/(H3050/15)*100,0)</f>
        <v>#REF!</v>
      </c>
      <c r="Q3050" s="147" t="e">
        <f>T20D35746[[#This Row],[スコア⑤]]/T20D35746[[#This Row],[スコア③]]</f>
        <v>#REF!</v>
      </c>
      <c r="R3050" s="76" t="e">
        <f>#REF!+#REF!</f>
        <v>#REF!</v>
      </c>
      <c r="W3050" s="109" t="e">
        <f>(T20D35746[[#This Row],[現金及び預金（億）]]-T20D35746[[#This Row],[負債（億）]])/T20D35746[[#This Row],[総資産]]*100</f>
        <v>#DIV/0!</v>
      </c>
    </row>
    <row r="3051" spans="3:23" x14ac:dyDescent="0.25">
      <c r="C3051" s="71" t="str">
        <f>IFERROR(_xll.RssMarket($A3051,"市場部名称"),"")</f>
        <v/>
      </c>
      <c r="D3051" s="55"/>
      <c r="E3051" s="55" t="str">
        <f>IFERROR(_xll.RssMarket($A3051,"前日比"),"")</f>
        <v/>
      </c>
      <c r="F3051" s="75" t="str">
        <f>IFERROR(_xll.RssMarket($A3051,"時価総額"),"")</f>
        <v/>
      </c>
      <c r="G3051" s="75" t="e">
        <f>T20D35746[[#This Row],[時価総額]]/T20D35746[[#This Row],[現在値]]</f>
        <v>#VALUE!</v>
      </c>
      <c r="H3051" s="20"/>
      <c r="I3051" s="38"/>
      <c r="J3051" s="20"/>
      <c r="K3051" s="33"/>
      <c r="N3051" s="89"/>
      <c r="O3051" s="125" t="e">
        <f>ROUND(
 ((IF(OR(R3051="",R3051&lt;=0),20,R3051)/20)
  *(L3051/15))
 /(IFERROR(IF(H3051&gt;0,H3051,15),15)/15)
 *100,0)</f>
        <v>#REF!</v>
      </c>
      <c r="P3051" s="125" t="e">
        <f>ROUND(((R3051/20)*(L3051/15)*(S3051/15)*(1+W3051/200))/(H3051/15)*100,0)</f>
        <v>#REF!</v>
      </c>
      <c r="Q3051" s="147" t="e">
        <f>T20D35746[[#This Row],[スコア⑤]]/T20D35746[[#This Row],[スコア③]]</f>
        <v>#REF!</v>
      </c>
      <c r="R3051" s="76" t="e">
        <f>#REF!+#REF!</f>
        <v>#REF!</v>
      </c>
      <c r="W3051" s="109" t="e">
        <f>(T20D35746[[#This Row],[現金及び預金（億）]]-T20D35746[[#This Row],[負債（億）]])/T20D35746[[#This Row],[総資産]]*100</f>
        <v>#DIV/0!</v>
      </c>
    </row>
    <row r="3052" spans="3:23" x14ac:dyDescent="0.25">
      <c r="C3052" s="71" t="str">
        <f>IFERROR(_xll.RssMarket($A3052,"市場部名称"),"")</f>
        <v/>
      </c>
      <c r="D3052" s="55"/>
      <c r="E3052" s="55" t="str">
        <f>IFERROR(_xll.RssMarket($A3052,"前日比"),"")</f>
        <v/>
      </c>
      <c r="F3052" s="75" t="str">
        <f>IFERROR(_xll.RssMarket($A3052,"時価総額"),"")</f>
        <v/>
      </c>
      <c r="G3052" s="75" t="e">
        <f>T20D35746[[#This Row],[時価総額]]/T20D35746[[#This Row],[現在値]]</f>
        <v>#VALUE!</v>
      </c>
      <c r="H3052" s="20"/>
      <c r="I3052" s="38"/>
      <c r="J3052" s="20"/>
      <c r="K3052" s="33"/>
      <c r="N3052" s="89"/>
      <c r="O3052" s="125" t="e">
        <f>ROUND(
 ((IF(OR(R3052="",R3052&lt;=0),20,R3052)/20)
  *(L3052/15))
 /(IFERROR(IF(H3052&gt;0,H3052,15),15)/15)
 *100,0)</f>
        <v>#REF!</v>
      </c>
      <c r="P3052" s="125" t="e">
        <f>ROUND(((R3052/20)*(L3052/15)*(S3052/15)*(1+W3052/200))/(H3052/15)*100,0)</f>
        <v>#REF!</v>
      </c>
      <c r="Q3052" s="147" t="e">
        <f>T20D35746[[#This Row],[スコア⑤]]/T20D35746[[#This Row],[スコア③]]</f>
        <v>#REF!</v>
      </c>
      <c r="R3052" s="76" t="e">
        <f>#REF!+#REF!</f>
        <v>#REF!</v>
      </c>
      <c r="W3052" s="109" t="e">
        <f>(T20D35746[[#This Row],[現金及び預金（億）]]-T20D35746[[#This Row],[負債（億）]])/T20D35746[[#This Row],[総資産]]*100</f>
        <v>#DIV/0!</v>
      </c>
    </row>
    <row r="3053" spans="3:23" x14ac:dyDescent="0.25">
      <c r="C3053" s="71" t="str">
        <f>IFERROR(_xll.RssMarket($A3053,"市場部名称"),"")</f>
        <v/>
      </c>
      <c r="D3053" s="55"/>
      <c r="E3053" s="55" t="str">
        <f>IFERROR(_xll.RssMarket($A3053,"前日比"),"")</f>
        <v/>
      </c>
      <c r="F3053" s="75" t="str">
        <f>IFERROR(_xll.RssMarket($A3053,"時価総額"),"")</f>
        <v/>
      </c>
      <c r="G3053" s="75" t="e">
        <f>T20D35746[[#This Row],[時価総額]]/T20D35746[[#This Row],[現在値]]</f>
        <v>#VALUE!</v>
      </c>
      <c r="H3053" s="20"/>
      <c r="I3053" s="38"/>
      <c r="J3053" s="20"/>
      <c r="K3053" s="33"/>
      <c r="N3053" s="89"/>
      <c r="O3053" s="125" t="e">
        <f>ROUND(
 ((IF(OR(R3053="",R3053&lt;=0),20,R3053)/20)
  *(L3053/15))
 /(IFERROR(IF(H3053&gt;0,H3053,15),15)/15)
 *100,0)</f>
        <v>#REF!</v>
      </c>
      <c r="P3053" s="125" t="e">
        <f>ROUND(((R3053/20)*(L3053/15)*(S3053/15)*(1+W3053/200))/(H3053/15)*100,0)</f>
        <v>#REF!</v>
      </c>
      <c r="Q3053" s="147" t="e">
        <f>T20D35746[[#This Row],[スコア⑤]]/T20D35746[[#This Row],[スコア③]]</f>
        <v>#REF!</v>
      </c>
      <c r="R3053" s="76" t="e">
        <f>#REF!+#REF!</f>
        <v>#REF!</v>
      </c>
      <c r="W3053" s="109" t="e">
        <f>(T20D35746[[#This Row],[現金及び預金（億）]]-T20D35746[[#This Row],[負債（億）]])/T20D35746[[#This Row],[総資産]]*100</f>
        <v>#DIV/0!</v>
      </c>
    </row>
    <row r="3054" spans="3:23" x14ac:dyDescent="0.25">
      <c r="C3054" s="71" t="str">
        <f>IFERROR(_xll.RssMarket($A3054,"市場部名称"),"")</f>
        <v/>
      </c>
      <c r="D3054" s="55"/>
      <c r="E3054" s="55" t="str">
        <f>IFERROR(_xll.RssMarket($A3054,"前日比"),"")</f>
        <v/>
      </c>
      <c r="F3054" s="75" t="str">
        <f>IFERROR(_xll.RssMarket($A3054,"時価総額"),"")</f>
        <v/>
      </c>
      <c r="G3054" s="75" t="e">
        <f>T20D35746[[#This Row],[時価総額]]/T20D35746[[#This Row],[現在値]]</f>
        <v>#VALUE!</v>
      </c>
      <c r="H3054" s="20"/>
      <c r="I3054" s="38"/>
      <c r="J3054" s="20"/>
      <c r="K3054" s="33"/>
      <c r="N3054" s="89"/>
      <c r="O3054" s="125" t="e">
        <f>ROUND(
 ((IF(OR(R3054="",R3054&lt;=0),20,R3054)/20)
  *(L3054/15))
 /(IFERROR(IF(H3054&gt;0,H3054,15),15)/15)
 *100,0)</f>
        <v>#REF!</v>
      </c>
      <c r="P3054" s="125" t="e">
        <f>ROUND(((R3054/20)*(L3054/15)*(S3054/15)*(1+W3054/200))/(H3054/15)*100,0)</f>
        <v>#REF!</v>
      </c>
      <c r="Q3054" s="147" t="e">
        <f>T20D35746[[#This Row],[スコア⑤]]/T20D35746[[#This Row],[スコア③]]</f>
        <v>#REF!</v>
      </c>
      <c r="R3054" s="76" t="e">
        <f>#REF!+#REF!</f>
        <v>#REF!</v>
      </c>
      <c r="W3054" s="109" t="e">
        <f>(T20D35746[[#This Row],[現金及び預金（億）]]-T20D35746[[#This Row],[負債（億）]])/T20D35746[[#This Row],[総資産]]*100</f>
        <v>#DIV/0!</v>
      </c>
    </row>
    <row r="3055" spans="3:23" x14ac:dyDescent="0.25">
      <c r="C3055" s="71" t="str">
        <f>IFERROR(_xll.RssMarket($A3055,"市場部名称"),"")</f>
        <v/>
      </c>
      <c r="D3055" s="55"/>
      <c r="E3055" s="55" t="str">
        <f>IFERROR(_xll.RssMarket($A3055,"前日比"),"")</f>
        <v/>
      </c>
      <c r="F3055" s="75" t="str">
        <f>IFERROR(_xll.RssMarket($A3055,"時価総額"),"")</f>
        <v/>
      </c>
      <c r="G3055" s="75" t="e">
        <f>T20D35746[[#This Row],[時価総額]]/T20D35746[[#This Row],[現在値]]</f>
        <v>#VALUE!</v>
      </c>
      <c r="H3055" s="20"/>
      <c r="I3055" s="38"/>
      <c r="J3055" s="20"/>
      <c r="K3055" s="33"/>
      <c r="N3055" s="89"/>
      <c r="O3055" s="125" t="e">
        <f>ROUND(
 ((IF(OR(R3055="",R3055&lt;=0),20,R3055)/20)
  *(L3055/15))
 /(IFERROR(IF(H3055&gt;0,H3055,15),15)/15)
 *100,0)</f>
        <v>#REF!</v>
      </c>
      <c r="P3055" s="125" t="e">
        <f>ROUND(((R3055/20)*(L3055/15)*(S3055/15)*(1+W3055/200))/(H3055/15)*100,0)</f>
        <v>#REF!</v>
      </c>
      <c r="Q3055" s="147" t="e">
        <f>T20D35746[[#This Row],[スコア⑤]]/T20D35746[[#This Row],[スコア③]]</f>
        <v>#REF!</v>
      </c>
      <c r="R3055" s="76" t="e">
        <f>#REF!+#REF!</f>
        <v>#REF!</v>
      </c>
      <c r="W3055" s="109" t="e">
        <f>(T20D35746[[#This Row],[現金及び預金（億）]]-T20D35746[[#This Row],[負債（億）]])/T20D35746[[#This Row],[総資産]]*100</f>
        <v>#DIV/0!</v>
      </c>
    </row>
    <row r="3056" spans="3:23" x14ac:dyDescent="0.25">
      <c r="C3056" s="71" t="str">
        <f>IFERROR(_xll.RssMarket($A3056,"市場部名称"),"")</f>
        <v/>
      </c>
      <c r="D3056" s="55"/>
      <c r="E3056" s="55" t="str">
        <f>IFERROR(_xll.RssMarket($A3056,"前日比"),"")</f>
        <v/>
      </c>
      <c r="F3056" s="75" t="str">
        <f>IFERROR(_xll.RssMarket($A3056,"時価総額"),"")</f>
        <v/>
      </c>
      <c r="G3056" s="75" t="e">
        <f>T20D35746[[#This Row],[時価総額]]/T20D35746[[#This Row],[現在値]]</f>
        <v>#VALUE!</v>
      </c>
      <c r="H3056" s="20"/>
      <c r="I3056" s="38"/>
      <c r="J3056" s="20"/>
      <c r="K3056" s="33"/>
      <c r="N3056" s="89"/>
      <c r="O3056" s="125" t="e">
        <f>ROUND(
 ((IF(OR(R3056="",R3056&lt;=0),20,R3056)/20)
  *(L3056/15))
 /(IFERROR(IF(H3056&gt;0,H3056,15),15)/15)
 *100,0)</f>
        <v>#REF!</v>
      </c>
      <c r="P3056" s="125" t="e">
        <f>ROUND(((R3056/20)*(L3056/15)*(S3056/15)*(1+W3056/200))/(H3056/15)*100,0)</f>
        <v>#REF!</v>
      </c>
      <c r="Q3056" s="147" t="e">
        <f>T20D35746[[#This Row],[スコア⑤]]/T20D35746[[#This Row],[スコア③]]</f>
        <v>#REF!</v>
      </c>
      <c r="R3056" s="76" t="e">
        <f>#REF!+#REF!</f>
        <v>#REF!</v>
      </c>
      <c r="W3056" s="109" t="e">
        <f>(T20D35746[[#This Row],[現金及び預金（億）]]-T20D35746[[#This Row],[負債（億）]])/T20D35746[[#This Row],[総資産]]*100</f>
        <v>#DIV/0!</v>
      </c>
    </row>
    <row r="3057" spans="3:23" x14ac:dyDescent="0.25">
      <c r="C3057" s="71" t="str">
        <f>IFERROR(_xll.RssMarket($A3057,"市場部名称"),"")</f>
        <v/>
      </c>
      <c r="D3057" s="55"/>
      <c r="E3057" s="55" t="str">
        <f>IFERROR(_xll.RssMarket($A3057,"前日比"),"")</f>
        <v/>
      </c>
      <c r="F3057" s="75" t="str">
        <f>IFERROR(_xll.RssMarket($A3057,"時価総額"),"")</f>
        <v/>
      </c>
      <c r="G3057" s="75" t="e">
        <f>T20D35746[[#This Row],[時価総額]]/T20D35746[[#This Row],[現在値]]</f>
        <v>#VALUE!</v>
      </c>
      <c r="H3057" s="20"/>
      <c r="I3057" s="38"/>
      <c r="J3057" s="20"/>
      <c r="K3057" s="33"/>
      <c r="N3057" s="89"/>
      <c r="O3057" s="125" t="e">
        <f>ROUND(
 ((IF(OR(R3057="",R3057&lt;=0),20,R3057)/20)
  *(L3057/15))
 /(IFERROR(IF(H3057&gt;0,H3057,15),15)/15)
 *100,0)</f>
        <v>#REF!</v>
      </c>
      <c r="P3057" s="125" t="e">
        <f>ROUND(((R3057/20)*(L3057/15)*(S3057/15)*(1+W3057/200))/(H3057/15)*100,0)</f>
        <v>#REF!</v>
      </c>
      <c r="Q3057" s="147" t="e">
        <f>T20D35746[[#This Row],[スコア⑤]]/T20D35746[[#This Row],[スコア③]]</f>
        <v>#REF!</v>
      </c>
      <c r="R3057" s="76" t="e">
        <f>#REF!+#REF!</f>
        <v>#REF!</v>
      </c>
      <c r="W3057" s="109" t="e">
        <f>(T20D35746[[#This Row],[現金及び預金（億）]]-T20D35746[[#This Row],[負債（億）]])/T20D35746[[#This Row],[総資産]]*100</f>
        <v>#DIV/0!</v>
      </c>
    </row>
    <row r="3058" spans="3:23" x14ac:dyDescent="0.25">
      <c r="C3058" s="71" t="str">
        <f>IFERROR(_xll.RssMarket($A3058,"市場部名称"),"")</f>
        <v/>
      </c>
      <c r="D3058" s="55"/>
      <c r="E3058" s="55" t="str">
        <f>IFERROR(_xll.RssMarket($A3058,"前日比"),"")</f>
        <v/>
      </c>
      <c r="F3058" s="75" t="str">
        <f>IFERROR(_xll.RssMarket($A3058,"時価総額"),"")</f>
        <v/>
      </c>
      <c r="G3058" s="75" t="e">
        <f>T20D35746[[#This Row],[時価総額]]/T20D35746[[#This Row],[現在値]]</f>
        <v>#VALUE!</v>
      </c>
      <c r="H3058" s="20"/>
      <c r="I3058" s="38"/>
      <c r="J3058" s="20"/>
      <c r="K3058" s="33"/>
      <c r="N3058" s="89"/>
      <c r="O3058" s="125" t="e">
        <f>ROUND(
 ((IF(OR(R3058="",R3058&lt;=0),20,R3058)/20)
  *(L3058/15))
 /(IFERROR(IF(H3058&gt;0,H3058,15),15)/15)
 *100,0)</f>
        <v>#REF!</v>
      </c>
      <c r="P3058" s="125" t="e">
        <f>ROUND(((R3058/20)*(L3058/15)*(S3058/15)*(1+W3058/200))/(H3058/15)*100,0)</f>
        <v>#REF!</v>
      </c>
      <c r="Q3058" s="147" t="e">
        <f>T20D35746[[#This Row],[スコア⑤]]/T20D35746[[#This Row],[スコア③]]</f>
        <v>#REF!</v>
      </c>
      <c r="R3058" s="76" t="e">
        <f>#REF!+#REF!</f>
        <v>#REF!</v>
      </c>
      <c r="W3058" s="109" t="e">
        <f>(T20D35746[[#This Row],[現金及び預金（億）]]-T20D35746[[#This Row],[負債（億）]])/T20D35746[[#This Row],[総資産]]*100</f>
        <v>#DIV/0!</v>
      </c>
    </row>
    <row r="3059" spans="3:23" x14ac:dyDescent="0.25">
      <c r="C3059" s="71" t="str">
        <f>IFERROR(_xll.RssMarket($A3059,"市場部名称"),"")</f>
        <v/>
      </c>
      <c r="D3059" s="55"/>
      <c r="E3059" s="55" t="str">
        <f>IFERROR(_xll.RssMarket($A3059,"前日比"),"")</f>
        <v/>
      </c>
      <c r="F3059" s="75" t="str">
        <f>IFERROR(_xll.RssMarket($A3059,"時価総額"),"")</f>
        <v/>
      </c>
      <c r="G3059" s="75" t="e">
        <f>T20D35746[[#This Row],[時価総額]]/T20D35746[[#This Row],[現在値]]</f>
        <v>#VALUE!</v>
      </c>
      <c r="H3059" s="20"/>
      <c r="I3059" s="38"/>
      <c r="J3059" s="20"/>
      <c r="K3059" s="33"/>
      <c r="N3059" s="89"/>
      <c r="O3059" s="125" t="e">
        <f>ROUND(
 ((IF(OR(R3059="",R3059&lt;=0),20,R3059)/20)
  *(L3059/15))
 /(IFERROR(IF(H3059&gt;0,H3059,15),15)/15)
 *100,0)</f>
        <v>#REF!</v>
      </c>
      <c r="P3059" s="125" t="e">
        <f>ROUND(((R3059/20)*(L3059/15)*(S3059/15)*(1+W3059/200))/(H3059/15)*100,0)</f>
        <v>#REF!</v>
      </c>
      <c r="Q3059" s="147" t="e">
        <f>T20D35746[[#This Row],[スコア⑤]]/T20D35746[[#This Row],[スコア③]]</f>
        <v>#REF!</v>
      </c>
      <c r="R3059" s="76" t="e">
        <f>#REF!+#REF!</f>
        <v>#REF!</v>
      </c>
      <c r="W3059" s="109" t="e">
        <f>(T20D35746[[#This Row],[現金及び預金（億）]]-T20D35746[[#This Row],[負債（億）]])/T20D35746[[#This Row],[総資産]]*100</f>
        <v>#DIV/0!</v>
      </c>
    </row>
    <row r="3060" spans="3:23" x14ac:dyDescent="0.25">
      <c r="C3060" s="71" t="str">
        <f>IFERROR(_xll.RssMarket($A3060,"市場部名称"),"")</f>
        <v/>
      </c>
      <c r="D3060" s="55"/>
      <c r="E3060" s="55" t="str">
        <f>IFERROR(_xll.RssMarket($A3060,"前日比"),"")</f>
        <v/>
      </c>
      <c r="F3060" s="75" t="str">
        <f>IFERROR(_xll.RssMarket($A3060,"時価総額"),"")</f>
        <v/>
      </c>
      <c r="G3060" s="75" t="e">
        <f>T20D35746[[#This Row],[時価総額]]/T20D35746[[#This Row],[現在値]]</f>
        <v>#VALUE!</v>
      </c>
      <c r="H3060" s="20"/>
      <c r="I3060" s="38"/>
      <c r="J3060" s="20"/>
      <c r="K3060" s="33"/>
      <c r="N3060" s="89"/>
      <c r="O3060" s="125" t="e">
        <f>ROUND(
 ((IF(OR(R3060="",R3060&lt;=0),20,R3060)/20)
  *(L3060/15))
 /(IFERROR(IF(H3060&gt;0,H3060,15),15)/15)
 *100,0)</f>
        <v>#REF!</v>
      </c>
      <c r="P3060" s="125" t="e">
        <f>ROUND(((R3060/20)*(L3060/15)*(S3060/15)*(1+W3060/200))/(H3060/15)*100,0)</f>
        <v>#REF!</v>
      </c>
      <c r="Q3060" s="147" t="e">
        <f>T20D35746[[#This Row],[スコア⑤]]/T20D35746[[#This Row],[スコア③]]</f>
        <v>#REF!</v>
      </c>
      <c r="R3060" s="76" t="e">
        <f>#REF!+#REF!</f>
        <v>#REF!</v>
      </c>
      <c r="W3060" s="109" t="e">
        <f>(T20D35746[[#This Row],[現金及び預金（億）]]-T20D35746[[#This Row],[負債（億）]])/T20D35746[[#This Row],[総資産]]*100</f>
        <v>#DIV/0!</v>
      </c>
    </row>
    <row r="3061" spans="3:23" x14ac:dyDescent="0.25">
      <c r="C3061" s="71" t="str">
        <f>IFERROR(_xll.RssMarket($A3061,"市場部名称"),"")</f>
        <v/>
      </c>
      <c r="D3061" s="55"/>
      <c r="E3061" s="55" t="str">
        <f>IFERROR(_xll.RssMarket($A3061,"前日比"),"")</f>
        <v/>
      </c>
      <c r="F3061" s="75" t="str">
        <f>IFERROR(_xll.RssMarket($A3061,"時価総額"),"")</f>
        <v/>
      </c>
      <c r="G3061" s="75" t="e">
        <f>T20D35746[[#This Row],[時価総額]]/T20D35746[[#This Row],[現在値]]</f>
        <v>#VALUE!</v>
      </c>
      <c r="H3061" s="20"/>
      <c r="I3061" s="38"/>
      <c r="J3061" s="20"/>
      <c r="K3061" s="33"/>
      <c r="N3061" s="89"/>
      <c r="O3061" s="125" t="e">
        <f>ROUND(
 ((IF(OR(R3061="",R3061&lt;=0),20,R3061)/20)
  *(L3061/15))
 /(IFERROR(IF(H3061&gt;0,H3061,15),15)/15)
 *100,0)</f>
        <v>#REF!</v>
      </c>
      <c r="P3061" s="125" t="e">
        <f>ROUND(((R3061/20)*(L3061/15)*(S3061/15)*(1+W3061/200))/(H3061/15)*100,0)</f>
        <v>#REF!</v>
      </c>
      <c r="Q3061" s="147" t="e">
        <f>T20D35746[[#This Row],[スコア⑤]]/T20D35746[[#This Row],[スコア③]]</f>
        <v>#REF!</v>
      </c>
      <c r="R3061" s="76" t="e">
        <f>#REF!+#REF!</f>
        <v>#REF!</v>
      </c>
      <c r="W3061" s="109" t="e">
        <f>(T20D35746[[#This Row],[現金及び預金（億）]]-T20D35746[[#This Row],[負債（億）]])/T20D35746[[#This Row],[総資産]]*100</f>
        <v>#DIV/0!</v>
      </c>
    </row>
    <row r="3062" spans="3:23" x14ac:dyDescent="0.25">
      <c r="C3062" s="71" t="str">
        <f>IFERROR(_xll.RssMarket($A3062,"市場部名称"),"")</f>
        <v/>
      </c>
      <c r="D3062" s="55"/>
      <c r="E3062" s="55" t="str">
        <f>IFERROR(_xll.RssMarket($A3062,"前日比"),"")</f>
        <v/>
      </c>
      <c r="F3062" s="75" t="str">
        <f>IFERROR(_xll.RssMarket($A3062,"時価総額"),"")</f>
        <v/>
      </c>
      <c r="G3062" s="75" t="e">
        <f>T20D35746[[#This Row],[時価総額]]/T20D35746[[#This Row],[現在値]]</f>
        <v>#VALUE!</v>
      </c>
      <c r="H3062" s="20"/>
      <c r="I3062" s="38"/>
      <c r="J3062" s="20"/>
      <c r="K3062" s="33"/>
      <c r="N3062" s="89"/>
      <c r="O3062" s="125" t="e">
        <f>ROUND(
 ((IF(OR(R3062="",R3062&lt;=0),20,R3062)/20)
  *(L3062/15))
 /(IFERROR(IF(H3062&gt;0,H3062,15),15)/15)
 *100,0)</f>
        <v>#REF!</v>
      </c>
      <c r="P3062" s="125" t="e">
        <f>ROUND(((R3062/20)*(L3062/15)*(S3062/15)*(1+W3062/200))/(H3062/15)*100,0)</f>
        <v>#REF!</v>
      </c>
      <c r="Q3062" s="147" t="e">
        <f>T20D35746[[#This Row],[スコア⑤]]/T20D35746[[#This Row],[スコア③]]</f>
        <v>#REF!</v>
      </c>
      <c r="R3062" s="76" t="e">
        <f>#REF!+#REF!</f>
        <v>#REF!</v>
      </c>
      <c r="W3062" s="109" t="e">
        <f>(T20D35746[[#This Row],[現金及び預金（億）]]-T20D35746[[#This Row],[負債（億）]])/T20D35746[[#This Row],[総資産]]*100</f>
        <v>#DIV/0!</v>
      </c>
    </row>
    <row r="3063" spans="3:23" x14ac:dyDescent="0.25">
      <c r="C3063" s="71" t="str">
        <f>IFERROR(_xll.RssMarket($A3063,"市場部名称"),"")</f>
        <v/>
      </c>
      <c r="D3063" s="55"/>
      <c r="E3063" s="55" t="str">
        <f>IFERROR(_xll.RssMarket($A3063,"前日比"),"")</f>
        <v/>
      </c>
      <c r="F3063" s="75" t="str">
        <f>IFERROR(_xll.RssMarket($A3063,"時価総額"),"")</f>
        <v/>
      </c>
      <c r="G3063" s="75" t="e">
        <f>T20D35746[[#This Row],[時価総額]]/T20D35746[[#This Row],[現在値]]</f>
        <v>#VALUE!</v>
      </c>
      <c r="H3063" s="20"/>
      <c r="I3063" s="38"/>
      <c r="J3063" s="20"/>
      <c r="K3063" s="33"/>
      <c r="N3063" s="89"/>
      <c r="O3063" s="125" t="e">
        <f>ROUND(
 ((IF(OR(R3063="",R3063&lt;=0),20,R3063)/20)
  *(L3063/15))
 /(IFERROR(IF(H3063&gt;0,H3063,15),15)/15)
 *100,0)</f>
        <v>#REF!</v>
      </c>
      <c r="P3063" s="125" t="e">
        <f>ROUND(((R3063/20)*(L3063/15)*(S3063/15)*(1+W3063/200))/(H3063/15)*100,0)</f>
        <v>#REF!</v>
      </c>
      <c r="Q3063" s="147" t="e">
        <f>T20D35746[[#This Row],[スコア⑤]]/T20D35746[[#This Row],[スコア③]]</f>
        <v>#REF!</v>
      </c>
      <c r="R3063" s="76" t="e">
        <f>#REF!+#REF!</f>
        <v>#REF!</v>
      </c>
      <c r="W3063" s="109" t="e">
        <f>(T20D35746[[#This Row],[現金及び預金（億）]]-T20D35746[[#This Row],[負債（億）]])/T20D35746[[#This Row],[総資産]]*100</f>
        <v>#DIV/0!</v>
      </c>
    </row>
    <row r="3064" spans="3:23" x14ac:dyDescent="0.25">
      <c r="C3064" s="71" t="str">
        <f>IFERROR(_xll.RssMarket($A3064,"市場部名称"),"")</f>
        <v/>
      </c>
      <c r="D3064" s="55"/>
      <c r="E3064" s="55" t="str">
        <f>IFERROR(_xll.RssMarket($A3064,"前日比"),"")</f>
        <v/>
      </c>
      <c r="F3064" s="75" t="str">
        <f>IFERROR(_xll.RssMarket($A3064,"時価総額"),"")</f>
        <v/>
      </c>
      <c r="G3064" s="75" t="e">
        <f>T20D35746[[#This Row],[時価総額]]/T20D35746[[#This Row],[現在値]]</f>
        <v>#VALUE!</v>
      </c>
      <c r="H3064" s="20"/>
      <c r="I3064" s="38"/>
      <c r="J3064" s="20"/>
      <c r="K3064" s="33"/>
      <c r="N3064" s="89"/>
      <c r="O3064" s="125" t="e">
        <f>ROUND(
 ((IF(OR(R3064="",R3064&lt;=0),20,R3064)/20)
  *(L3064/15))
 /(IFERROR(IF(H3064&gt;0,H3064,15),15)/15)
 *100,0)</f>
        <v>#REF!</v>
      </c>
      <c r="P3064" s="125" t="e">
        <f>ROUND(((R3064/20)*(L3064/15)*(S3064/15)*(1+W3064/200))/(H3064/15)*100,0)</f>
        <v>#REF!</v>
      </c>
      <c r="Q3064" s="147" t="e">
        <f>T20D35746[[#This Row],[スコア⑤]]/T20D35746[[#This Row],[スコア③]]</f>
        <v>#REF!</v>
      </c>
      <c r="R3064" s="76" t="e">
        <f>#REF!+#REF!</f>
        <v>#REF!</v>
      </c>
      <c r="W3064" s="109" t="e">
        <f>(T20D35746[[#This Row],[現金及び預金（億）]]-T20D35746[[#This Row],[負債（億）]])/T20D35746[[#This Row],[総資産]]*100</f>
        <v>#DIV/0!</v>
      </c>
    </row>
    <row r="3065" spans="3:23" x14ac:dyDescent="0.25">
      <c r="C3065" s="71" t="str">
        <f>IFERROR(_xll.RssMarket($A3065,"市場部名称"),"")</f>
        <v/>
      </c>
      <c r="D3065" s="55"/>
      <c r="E3065" s="55" t="str">
        <f>IFERROR(_xll.RssMarket($A3065,"前日比"),"")</f>
        <v/>
      </c>
      <c r="F3065" s="75" t="str">
        <f>IFERROR(_xll.RssMarket($A3065,"時価総額"),"")</f>
        <v/>
      </c>
      <c r="G3065" s="75" t="e">
        <f>T20D35746[[#This Row],[時価総額]]/T20D35746[[#This Row],[現在値]]</f>
        <v>#VALUE!</v>
      </c>
      <c r="H3065" s="20"/>
      <c r="I3065" s="38"/>
      <c r="J3065" s="20"/>
      <c r="K3065" s="33"/>
      <c r="N3065" s="89"/>
      <c r="O3065" s="125" t="e">
        <f>ROUND(
 ((IF(OR(R3065="",R3065&lt;=0),20,R3065)/20)
  *(L3065/15))
 /(IFERROR(IF(H3065&gt;0,H3065,15),15)/15)
 *100,0)</f>
        <v>#REF!</v>
      </c>
      <c r="P3065" s="125" t="e">
        <f>ROUND(((R3065/20)*(L3065/15)*(S3065/15)*(1+W3065/200))/(H3065/15)*100,0)</f>
        <v>#REF!</v>
      </c>
      <c r="Q3065" s="147" t="e">
        <f>T20D35746[[#This Row],[スコア⑤]]/T20D35746[[#This Row],[スコア③]]</f>
        <v>#REF!</v>
      </c>
      <c r="R3065" s="76" t="e">
        <f>#REF!+#REF!</f>
        <v>#REF!</v>
      </c>
      <c r="W3065" s="109" t="e">
        <f>(T20D35746[[#This Row],[現金及び預金（億）]]-T20D35746[[#This Row],[負債（億）]])/T20D35746[[#This Row],[総資産]]*100</f>
        <v>#DIV/0!</v>
      </c>
    </row>
    <row r="3066" spans="3:23" x14ac:dyDescent="0.25">
      <c r="C3066" s="71" t="str">
        <f>IFERROR(_xll.RssMarket($A3066,"市場部名称"),"")</f>
        <v/>
      </c>
      <c r="D3066" s="55"/>
      <c r="E3066" s="55" t="str">
        <f>IFERROR(_xll.RssMarket($A3066,"前日比"),"")</f>
        <v/>
      </c>
      <c r="F3066" s="75" t="str">
        <f>IFERROR(_xll.RssMarket($A3066,"時価総額"),"")</f>
        <v/>
      </c>
      <c r="G3066" s="75" t="e">
        <f>T20D35746[[#This Row],[時価総額]]/T20D35746[[#This Row],[現在値]]</f>
        <v>#VALUE!</v>
      </c>
      <c r="H3066" s="20"/>
      <c r="I3066" s="38"/>
      <c r="J3066" s="20"/>
      <c r="K3066" s="33"/>
      <c r="N3066" s="89"/>
      <c r="O3066" s="125" t="e">
        <f>ROUND(
 ((IF(OR(R3066="",R3066&lt;=0),20,R3066)/20)
  *(L3066/15))
 /(IFERROR(IF(H3066&gt;0,H3066,15),15)/15)
 *100,0)</f>
        <v>#REF!</v>
      </c>
      <c r="P3066" s="125" t="e">
        <f>ROUND(((R3066/20)*(L3066/15)*(S3066/15)*(1+W3066/200))/(H3066/15)*100,0)</f>
        <v>#REF!</v>
      </c>
      <c r="Q3066" s="147" t="e">
        <f>T20D35746[[#This Row],[スコア⑤]]/T20D35746[[#This Row],[スコア③]]</f>
        <v>#REF!</v>
      </c>
      <c r="R3066" s="76" t="e">
        <f>#REF!+#REF!</f>
        <v>#REF!</v>
      </c>
      <c r="W3066" s="109" t="e">
        <f>(T20D35746[[#This Row],[現金及び預金（億）]]-T20D35746[[#This Row],[負債（億）]])/T20D35746[[#This Row],[総資産]]*100</f>
        <v>#DIV/0!</v>
      </c>
    </row>
    <row r="3067" spans="3:23" x14ac:dyDescent="0.25">
      <c r="C3067" s="71" t="str">
        <f>IFERROR(_xll.RssMarket($A3067,"市場部名称"),"")</f>
        <v/>
      </c>
      <c r="D3067" s="55"/>
      <c r="E3067" s="55" t="str">
        <f>IFERROR(_xll.RssMarket($A3067,"前日比"),"")</f>
        <v/>
      </c>
      <c r="F3067" s="75" t="str">
        <f>IFERROR(_xll.RssMarket($A3067,"時価総額"),"")</f>
        <v/>
      </c>
      <c r="G3067" s="75" t="e">
        <f>T20D35746[[#This Row],[時価総額]]/T20D35746[[#This Row],[現在値]]</f>
        <v>#VALUE!</v>
      </c>
      <c r="H3067" s="20"/>
      <c r="I3067" s="38"/>
      <c r="J3067" s="20"/>
      <c r="K3067" s="33"/>
      <c r="N3067" s="89"/>
      <c r="O3067" s="125" t="e">
        <f>ROUND(
 ((IF(OR(R3067="",R3067&lt;=0),20,R3067)/20)
  *(L3067/15))
 /(IFERROR(IF(H3067&gt;0,H3067,15),15)/15)
 *100,0)</f>
        <v>#REF!</v>
      </c>
      <c r="P3067" s="125" t="e">
        <f>ROUND(((R3067/20)*(L3067/15)*(S3067/15)*(1+W3067/200))/(H3067/15)*100,0)</f>
        <v>#REF!</v>
      </c>
      <c r="Q3067" s="147" t="e">
        <f>T20D35746[[#This Row],[スコア⑤]]/T20D35746[[#This Row],[スコア③]]</f>
        <v>#REF!</v>
      </c>
      <c r="R3067" s="76" t="e">
        <f>#REF!+#REF!</f>
        <v>#REF!</v>
      </c>
      <c r="W3067" s="109" t="e">
        <f>(T20D35746[[#This Row],[現金及び預金（億）]]-T20D35746[[#This Row],[負債（億）]])/T20D35746[[#This Row],[総資産]]*100</f>
        <v>#DIV/0!</v>
      </c>
    </row>
    <row r="3068" spans="3:23" x14ac:dyDescent="0.25">
      <c r="C3068" s="71" t="str">
        <f>IFERROR(_xll.RssMarket($A3068,"市場部名称"),"")</f>
        <v/>
      </c>
      <c r="D3068" s="55"/>
      <c r="E3068" s="55" t="str">
        <f>IFERROR(_xll.RssMarket($A3068,"前日比"),"")</f>
        <v/>
      </c>
      <c r="F3068" s="75" t="str">
        <f>IFERROR(_xll.RssMarket($A3068,"時価総額"),"")</f>
        <v/>
      </c>
      <c r="G3068" s="75" t="e">
        <f>T20D35746[[#This Row],[時価総額]]/T20D35746[[#This Row],[現在値]]</f>
        <v>#VALUE!</v>
      </c>
      <c r="H3068" s="20"/>
      <c r="I3068" s="38"/>
      <c r="J3068" s="20"/>
      <c r="K3068" s="33"/>
      <c r="N3068" s="89"/>
      <c r="O3068" s="125" t="e">
        <f>ROUND(
 ((IF(OR(R3068="",R3068&lt;=0),20,R3068)/20)
  *(L3068/15))
 /(IFERROR(IF(H3068&gt;0,H3068,15),15)/15)
 *100,0)</f>
        <v>#REF!</v>
      </c>
      <c r="P3068" s="125" t="e">
        <f>ROUND(((R3068/20)*(L3068/15)*(S3068/15)*(1+W3068/200))/(H3068/15)*100,0)</f>
        <v>#REF!</v>
      </c>
      <c r="Q3068" s="147" t="e">
        <f>T20D35746[[#This Row],[スコア⑤]]/T20D35746[[#This Row],[スコア③]]</f>
        <v>#REF!</v>
      </c>
      <c r="R3068" s="76" t="e">
        <f>#REF!+#REF!</f>
        <v>#REF!</v>
      </c>
      <c r="W3068" s="109" t="e">
        <f>(T20D35746[[#This Row],[現金及び預金（億）]]-T20D35746[[#This Row],[負債（億）]])/T20D35746[[#This Row],[総資産]]*100</f>
        <v>#DIV/0!</v>
      </c>
    </row>
    <row r="3069" spans="3:23" x14ac:dyDescent="0.25">
      <c r="C3069" s="71" t="str">
        <f>IFERROR(_xll.RssMarket($A3069,"市場部名称"),"")</f>
        <v/>
      </c>
      <c r="D3069" s="55"/>
      <c r="E3069" s="55" t="str">
        <f>IFERROR(_xll.RssMarket($A3069,"前日比"),"")</f>
        <v/>
      </c>
      <c r="F3069" s="75" t="str">
        <f>IFERROR(_xll.RssMarket($A3069,"時価総額"),"")</f>
        <v/>
      </c>
      <c r="G3069" s="75" t="e">
        <f>T20D35746[[#This Row],[時価総額]]/T20D35746[[#This Row],[現在値]]</f>
        <v>#VALUE!</v>
      </c>
      <c r="H3069" s="20"/>
      <c r="I3069" s="38"/>
      <c r="J3069" s="20"/>
      <c r="K3069" s="33"/>
      <c r="N3069" s="89"/>
      <c r="O3069" s="125" t="e">
        <f>ROUND(
 ((IF(OR(R3069="",R3069&lt;=0),20,R3069)/20)
  *(L3069/15))
 /(IFERROR(IF(H3069&gt;0,H3069,15),15)/15)
 *100,0)</f>
        <v>#REF!</v>
      </c>
      <c r="P3069" s="125" t="e">
        <f>ROUND(((R3069/20)*(L3069/15)*(S3069/15)*(1+W3069/200))/(H3069/15)*100,0)</f>
        <v>#REF!</v>
      </c>
      <c r="Q3069" s="147" t="e">
        <f>T20D35746[[#This Row],[スコア⑤]]/T20D35746[[#This Row],[スコア③]]</f>
        <v>#REF!</v>
      </c>
      <c r="R3069" s="76" t="e">
        <f>#REF!+#REF!</f>
        <v>#REF!</v>
      </c>
      <c r="W3069" s="109" t="e">
        <f>(T20D35746[[#This Row],[現金及び預金（億）]]-T20D35746[[#This Row],[負債（億）]])/T20D35746[[#This Row],[総資産]]*100</f>
        <v>#DIV/0!</v>
      </c>
    </row>
    <row r="3070" spans="3:23" x14ac:dyDescent="0.25">
      <c r="C3070" s="71" t="str">
        <f>IFERROR(_xll.RssMarket($A3070,"市場部名称"),"")</f>
        <v/>
      </c>
      <c r="D3070" s="55"/>
      <c r="E3070" s="55" t="str">
        <f>IFERROR(_xll.RssMarket($A3070,"前日比"),"")</f>
        <v/>
      </c>
      <c r="F3070" s="75" t="str">
        <f>IFERROR(_xll.RssMarket($A3070,"時価総額"),"")</f>
        <v/>
      </c>
      <c r="G3070" s="75" t="e">
        <f>T20D35746[[#This Row],[時価総額]]/T20D35746[[#This Row],[現在値]]</f>
        <v>#VALUE!</v>
      </c>
      <c r="H3070" s="20"/>
      <c r="I3070" s="38"/>
      <c r="J3070" s="20"/>
      <c r="K3070" s="33"/>
      <c r="N3070" s="89"/>
      <c r="O3070" s="125" t="e">
        <f>ROUND(
 ((IF(OR(R3070="",R3070&lt;=0),20,R3070)/20)
  *(L3070/15))
 /(IFERROR(IF(H3070&gt;0,H3070,15),15)/15)
 *100,0)</f>
        <v>#REF!</v>
      </c>
      <c r="P3070" s="125" t="e">
        <f>ROUND(((R3070/20)*(L3070/15)*(S3070/15)*(1+W3070/200))/(H3070/15)*100,0)</f>
        <v>#REF!</v>
      </c>
      <c r="Q3070" s="147" t="e">
        <f>T20D35746[[#This Row],[スコア⑤]]/T20D35746[[#This Row],[スコア③]]</f>
        <v>#REF!</v>
      </c>
      <c r="R3070" s="76" t="e">
        <f>#REF!+#REF!</f>
        <v>#REF!</v>
      </c>
      <c r="W3070" s="109" t="e">
        <f>(T20D35746[[#This Row],[現金及び預金（億）]]-T20D35746[[#This Row],[負債（億）]])/T20D35746[[#This Row],[総資産]]*100</f>
        <v>#DIV/0!</v>
      </c>
    </row>
    <row r="3071" spans="3:23" x14ac:dyDescent="0.25">
      <c r="C3071" s="71" t="str">
        <f>IFERROR(_xll.RssMarket($A3071,"市場部名称"),"")</f>
        <v/>
      </c>
      <c r="D3071" s="55"/>
      <c r="E3071" s="55" t="str">
        <f>IFERROR(_xll.RssMarket($A3071,"前日比"),"")</f>
        <v/>
      </c>
      <c r="F3071" s="75" t="str">
        <f>IFERROR(_xll.RssMarket($A3071,"時価総額"),"")</f>
        <v/>
      </c>
      <c r="G3071" s="75" t="e">
        <f>T20D35746[[#This Row],[時価総額]]/T20D35746[[#This Row],[現在値]]</f>
        <v>#VALUE!</v>
      </c>
      <c r="H3071" s="20"/>
      <c r="I3071" s="38"/>
      <c r="J3071" s="20"/>
      <c r="K3071" s="33"/>
      <c r="N3071" s="89"/>
      <c r="O3071" s="125" t="e">
        <f>ROUND(
 ((IF(OR(R3071="",R3071&lt;=0),20,R3071)/20)
  *(L3071/15))
 /(IFERROR(IF(H3071&gt;0,H3071,15),15)/15)
 *100,0)</f>
        <v>#REF!</v>
      </c>
      <c r="P3071" s="125" t="e">
        <f>ROUND(((R3071/20)*(L3071/15)*(S3071/15)*(1+W3071/200))/(H3071/15)*100,0)</f>
        <v>#REF!</v>
      </c>
      <c r="Q3071" s="147" t="e">
        <f>T20D35746[[#This Row],[スコア⑤]]/T20D35746[[#This Row],[スコア③]]</f>
        <v>#REF!</v>
      </c>
      <c r="R3071" s="76" t="e">
        <f>#REF!+#REF!</f>
        <v>#REF!</v>
      </c>
      <c r="W3071" s="109" t="e">
        <f>(T20D35746[[#This Row],[現金及び預金（億）]]-T20D35746[[#This Row],[負債（億）]])/T20D35746[[#This Row],[総資産]]*100</f>
        <v>#DIV/0!</v>
      </c>
    </row>
    <row r="3072" spans="3:23" x14ac:dyDescent="0.25">
      <c r="C3072" s="71" t="str">
        <f>IFERROR(_xll.RssMarket($A3072,"市場部名称"),"")</f>
        <v/>
      </c>
      <c r="D3072" s="55"/>
      <c r="E3072" s="55" t="str">
        <f>IFERROR(_xll.RssMarket($A3072,"前日比"),"")</f>
        <v/>
      </c>
      <c r="F3072" s="75" t="str">
        <f>IFERROR(_xll.RssMarket($A3072,"時価総額"),"")</f>
        <v/>
      </c>
      <c r="G3072" s="75" t="e">
        <f>T20D35746[[#This Row],[時価総額]]/T20D35746[[#This Row],[現在値]]</f>
        <v>#VALUE!</v>
      </c>
      <c r="H3072" s="20"/>
      <c r="I3072" s="38"/>
      <c r="J3072" s="20"/>
      <c r="K3072" s="33"/>
      <c r="N3072" s="89"/>
      <c r="O3072" s="125" t="e">
        <f>ROUND(
 ((IF(OR(R3072="",R3072&lt;=0),20,R3072)/20)
  *(L3072/15))
 /(IFERROR(IF(H3072&gt;0,H3072,15),15)/15)
 *100,0)</f>
        <v>#REF!</v>
      </c>
      <c r="P3072" s="125" t="e">
        <f>ROUND(((R3072/20)*(L3072/15)*(S3072/15)*(1+W3072/200))/(H3072/15)*100,0)</f>
        <v>#REF!</v>
      </c>
      <c r="Q3072" s="147" t="e">
        <f>T20D35746[[#This Row],[スコア⑤]]/T20D35746[[#This Row],[スコア③]]</f>
        <v>#REF!</v>
      </c>
      <c r="R3072" s="76" t="e">
        <f>#REF!+#REF!</f>
        <v>#REF!</v>
      </c>
      <c r="W3072" s="109" t="e">
        <f>(T20D35746[[#This Row],[現金及び預金（億）]]-T20D35746[[#This Row],[負債（億）]])/T20D35746[[#This Row],[総資産]]*100</f>
        <v>#DIV/0!</v>
      </c>
    </row>
    <row r="3073" spans="3:23" x14ac:dyDescent="0.25">
      <c r="C3073" s="71" t="str">
        <f>IFERROR(_xll.RssMarket($A3073,"市場部名称"),"")</f>
        <v/>
      </c>
      <c r="D3073" s="55"/>
      <c r="E3073" s="55" t="str">
        <f>IFERROR(_xll.RssMarket($A3073,"前日比"),"")</f>
        <v/>
      </c>
      <c r="F3073" s="75" t="str">
        <f>IFERROR(_xll.RssMarket($A3073,"時価総額"),"")</f>
        <v/>
      </c>
      <c r="G3073" s="75" t="e">
        <f>T20D35746[[#This Row],[時価総額]]/T20D35746[[#This Row],[現在値]]</f>
        <v>#VALUE!</v>
      </c>
      <c r="H3073" s="20"/>
      <c r="I3073" s="38"/>
      <c r="J3073" s="20"/>
      <c r="K3073" s="33"/>
      <c r="N3073" s="89"/>
      <c r="O3073" s="125" t="e">
        <f>ROUND(
 ((IF(OR(R3073="",R3073&lt;=0),20,R3073)/20)
  *(L3073/15))
 /(IFERROR(IF(H3073&gt;0,H3073,15),15)/15)
 *100,0)</f>
        <v>#REF!</v>
      </c>
      <c r="P3073" s="125" t="e">
        <f>ROUND(((R3073/20)*(L3073/15)*(S3073/15)*(1+W3073/200))/(H3073/15)*100,0)</f>
        <v>#REF!</v>
      </c>
      <c r="Q3073" s="147" t="e">
        <f>T20D35746[[#This Row],[スコア⑤]]/T20D35746[[#This Row],[スコア③]]</f>
        <v>#REF!</v>
      </c>
      <c r="R3073" s="76" t="e">
        <f>#REF!+#REF!</f>
        <v>#REF!</v>
      </c>
      <c r="W3073" s="109" t="e">
        <f>(T20D35746[[#This Row],[現金及び預金（億）]]-T20D35746[[#This Row],[負債（億）]])/T20D35746[[#This Row],[総資産]]*100</f>
        <v>#DIV/0!</v>
      </c>
    </row>
    <row r="3074" spans="3:23" x14ac:dyDescent="0.25">
      <c r="C3074" s="71" t="str">
        <f>IFERROR(_xll.RssMarket($A3074,"市場部名称"),"")</f>
        <v/>
      </c>
      <c r="D3074" s="55"/>
      <c r="E3074" s="55" t="str">
        <f>IFERROR(_xll.RssMarket($A3074,"前日比"),"")</f>
        <v/>
      </c>
      <c r="F3074" s="75" t="str">
        <f>IFERROR(_xll.RssMarket($A3074,"時価総額"),"")</f>
        <v/>
      </c>
      <c r="G3074" s="75" t="e">
        <f>T20D35746[[#This Row],[時価総額]]/T20D35746[[#This Row],[現在値]]</f>
        <v>#VALUE!</v>
      </c>
      <c r="H3074" s="20"/>
      <c r="I3074" s="38"/>
      <c r="J3074" s="20"/>
      <c r="K3074" s="33"/>
      <c r="N3074" s="89"/>
      <c r="O3074" s="125" t="e">
        <f>ROUND(
 ((IF(OR(R3074="",R3074&lt;=0),20,R3074)/20)
  *(L3074/15))
 /(IFERROR(IF(H3074&gt;0,H3074,15),15)/15)
 *100,0)</f>
        <v>#REF!</v>
      </c>
      <c r="P3074" s="125" t="e">
        <f>ROUND(((R3074/20)*(L3074/15)*(S3074/15)*(1+W3074/200))/(H3074/15)*100,0)</f>
        <v>#REF!</v>
      </c>
      <c r="Q3074" s="147" t="e">
        <f>T20D35746[[#This Row],[スコア⑤]]/T20D35746[[#This Row],[スコア③]]</f>
        <v>#REF!</v>
      </c>
      <c r="R3074" s="76" t="e">
        <f>#REF!+#REF!</f>
        <v>#REF!</v>
      </c>
      <c r="W3074" s="109" t="e">
        <f>(T20D35746[[#This Row],[現金及び預金（億）]]-T20D35746[[#This Row],[負債（億）]])/T20D35746[[#This Row],[総資産]]*100</f>
        <v>#DIV/0!</v>
      </c>
    </row>
    <row r="3075" spans="3:23" x14ac:dyDescent="0.25">
      <c r="C3075" s="71" t="str">
        <f>IFERROR(_xll.RssMarket($A3075,"市場部名称"),"")</f>
        <v/>
      </c>
      <c r="D3075" s="55"/>
      <c r="E3075" s="55" t="str">
        <f>IFERROR(_xll.RssMarket($A3075,"前日比"),"")</f>
        <v/>
      </c>
      <c r="F3075" s="75" t="str">
        <f>IFERROR(_xll.RssMarket($A3075,"時価総額"),"")</f>
        <v/>
      </c>
      <c r="G3075" s="75" t="e">
        <f>T20D35746[[#This Row],[時価総額]]/T20D35746[[#This Row],[現在値]]</f>
        <v>#VALUE!</v>
      </c>
      <c r="H3075" s="20"/>
      <c r="I3075" s="38"/>
      <c r="J3075" s="20"/>
      <c r="K3075" s="33"/>
      <c r="N3075" s="89"/>
      <c r="O3075" s="125" t="e">
        <f>ROUND(
 ((IF(OR(R3075="",R3075&lt;=0),20,R3075)/20)
  *(L3075/15))
 /(IFERROR(IF(H3075&gt;0,H3075,15),15)/15)
 *100,0)</f>
        <v>#REF!</v>
      </c>
      <c r="P3075" s="125" t="e">
        <f>ROUND(((R3075/20)*(L3075/15)*(S3075/15)*(1+W3075/200))/(H3075/15)*100,0)</f>
        <v>#REF!</v>
      </c>
      <c r="Q3075" s="147" t="e">
        <f>T20D35746[[#This Row],[スコア⑤]]/T20D35746[[#This Row],[スコア③]]</f>
        <v>#REF!</v>
      </c>
      <c r="R3075" s="76" t="e">
        <f>#REF!+#REF!</f>
        <v>#REF!</v>
      </c>
      <c r="W3075" s="109" t="e">
        <f>(T20D35746[[#This Row],[現金及び預金（億）]]-T20D35746[[#This Row],[負債（億）]])/T20D35746[[#This Row],[総資産]]*100</f>
        <v>#DIV/0!</v>
      </c>
    </row>
    <row r="3076" spans="3:23" x14ac:dyDescent="0.25">
      <c r="C3076" s="71" t="str">
        <f>IFERROR(_xll.RssMarket($A3076,"市場部名称"),"")</f>
        <v/>
      </c>
      <c r="D3076" s="55"/>
      <c r="E3076" s="55" t="str">
        <f>IFERROR(_xll.RssMarket($A3076,"前日比"),"")</f>
        <v/>
      </c>
      <c r="F3076" s="75" t="str">
        <f>IFERROR(_xll.RssMarket($A3076,"時価総額"),"")</f>
        <v/>
      </c>
      <c r="G3076" s="75" t="e">
        <f>T20D35746[[#This Row],[時価総額]]/T20D35746[[#This Row],[現在値]]</f>
        <v>#VALUE!</v>
      </c>
      <c r="H3076" s="20"/>
      <c r="I3076" s="38"/>
      <c r="J3076" s="20"/>
      <c r="K3076" s="33"/>
      <c r="N3076" s="89"/>
      <c r="O3076" s="125" t="e">
        <f>ROUND(
 ((IF(OR(R3076="",R3076&lt;=0),20,R3076)/20)
  *(L3076/15))
 /(IFERROR(IF(H3076&gt;0,H3076,15),15)/15)
 *100,0)</f>
        <v>#REF!</v>
      </c>
      <c r="P3076" s="125" t="e">
        <f>ROUND(((R3076/20)*(L3076/15)*(S3076/15)*(1+W3076/200))/(H3076/15)*100,0)</f>
        <v>#REF!</v>
      </c>
      <c r="Q3076" s="147" t="e">
        <f>T20D35746[[#This Row],[スコア⑤]]/T20D35746[[#This Row],[スコア③]]</f>
        <v>#REF!</v>
      </c>
      <c r="R3076" s="76" t="e">
        <f>#REF!+#REF!</f>
        <v>#REF!</v>
      </c>
      <c r="W3076" s="109" t="e">
        <f>(T20D35746[[#This Row],[現金及び預金（億）]]-T20D35746[[#This Row],[負債（億）]])/T20D35746[[#This Row],[総資産]]*100</f>
        <v>#DIV/0!</v>
      </c>
    </row>
    <row r="3077" spans="3:23" x14ac:dyDescent="0.25">
      <c r="C3077" s="71" t="str">
        <f>IFERROR(_xll.RssMarket($A3077,"市場部名称"),"")</f>
        <v/>
      </c>
      <c r="D3077" s="55"/>
      <c r="E3077" s="55" t="str">
        <f>IFERROR(_xll.RssMarket($A3077,"前日比"),"")</f>
        <v/>
      </c>
      <c r="F3077" s="75" t="str">
        <f>IFERROR(_xll.RssMarket($A3077,"時価総額"),"")</f>
        <v/>
      </c>
      <c r="G3077" s="75" t="e">
        <f>T20D35746[[#This Row],[時価総額]]/T20D35746[[#This Row],[現在値]]</f>
        <v>#VALUE!</v>
      </c>
      <c r="H3077" s="20"/>
      <c r="I3077" s="38"/>
      <c r="J3077" s="20"/>
      <c r="K3077" s="33"/>
      <c r="N3077" s="89"/>
      <c r="O3077" s="125" t="e">
        <f>ROUND(
 ((IF(OR(R3077="",R3077&lt;=0),20,R3077)/20)
  *(L3077/15))
 /(IFERROR(IF(H3077&gt;0,H3077,15),15)/15)
 *100,0)</f>
        <v>#REF!</v>
      </c>
      <c r="P3077" s="125" t="e">
        <f>ROUND(((R3077/20)*(L3077/15)*(S3077/15)*(1+W3077/200))/(H3077/15)*100,0)</f>
        <v>#REF!</v>
      </c>
      <c r="Q3077" s="147" t="e">
        <f>T20D35746[[#This Row],[スコア⑤]]/T20D35746[[#This Row],[スコア③]]</f>
        <v>#REF!</v>
      </c>
      <c r="R3077" s="76" t="e">
        <f>#REF!+#REF!</f>
        <v>#REF!</v>
      </c>
      <c r="W3077" s="109" t="e">
        <f>(T20D35746[[#This Row],[現金及び預金（億）]]-T20D35746[[#This Row],[負債（億）]])/T20D35746[[#This Row],[総資産]]*100</f>
        <v>#DIV/0!</v>
      </c>
    </row>
    <row r="3078" spans="3:23" x14ac:dyDescent="0.25">
      <c r="C3078" s="71" t="str">
        <f>IFERROR(_xll.RssMarket($A3078,"市場部名称"),"")</f>
        <v/>
      </c>
      <c r="D3078" s="55"/>
      <c r="E3078" s="55" t="str">
        <f>IFERROR(_xll.RssMarket($A3078,"前日比"),"")</f>
        <v/>
      </c>
      <c r="F3078" s="75" t="str">
        <f>IFERROR(_xll.RssMarket($A3078,"時価総額"),"")</f>
        <v/>
      </c>
      <c r="G3078" s="75" t="e">
        <f>T20D35746[[#This Row],[時価総額]]/T20D35746[[#This Row],[現在値]]</f>
        <v>#VALUE!</v>
      </c>
      <c r="H3078" s="20"/>
      <c r="I3078" s="38"/>
      <c r="J3078" s="20"/>
      <c r="K3078" s="33"/>
      <c r="N3078" s="89"/>
      <c r="O3078" s="125" t="e">
        <f>ROUND(
 ((IF(OR(R3078="",R3078&lt;=0),20,R3078)/20)
  *(L3078/15))
 /(IFERROR(IF(H3078&gt;0,H3078,15),15)/15)
 *100,0)</f>
        <v>#REF!</v>
      </c>
      <c r="P3078" s="125" t="e">
        <f>ROUND(((R3078/20)*(L3078/15)*(S3078/15)*(1+W3078/200))/(H3078/15)*100,0)</f>
        <v>#REF!</v>
      </c>
      <c r="Q3078" s="147" t="e">
        <f>T20D35746[[#This Row],[スコア⑤]]/T20D35746[[#This Row],[スコア③]]</f>
        <v>#REF!</v>
      </c>
      <c r="R3078" s="76" t="e">
        <f>#REF!+#REF!</f>
        <v>#REF!</v>
      </c>
      <c r="W3078" s="109" t="e">
        <f>(T20D35746[[#This Row],[現金及び預金（億）]]-T20D35746[[#This Row],[負債（億）]])/T20D35746[[#This Row],[総資産]]*100</f>
        <v>#DIV/0!</v>
      </c>
    </row>
    <row r="3079" spans="3:23" x14ac:dyDescent="0.25">
      <c r="C3079" s="71" t="str">
        <f>IFERROR(_xll.RssMarket($A3079,"市場部名称"),"")</f>
        <v/>
      </c>
      <c r="D3079" s="55"/>
      <c r="E3079" s="55" t="str">
        <f>IFERROR(_xll.RssMarket($A3079,"前日比"),"")</f>
        <v/>
      </c>
      <c r="F3079" s="75" t="str">
        <f>IFERROR(_xll.RssMarket($A3079,"時価総額"),"")</f>
        <v/>
      </c>
      <c r="G3079" s="75" t="e">
        <f>T20D35746[[#This Row],[時価総額]]/T20D35746[[#This Row],[現在値]]</f>
        <v>#VALUE!</v>
      </c>
      <c r="H3079" s="20"/>
      <c r="I3079" s="38"/>
      <c r="J3079" s="20"/>
      <c r="K3079" s="33"/>
      <c r="N3079" s="89"/>
      <c r="O3079" s="125" t="e">
        <f>ROUND(
 ((IF(OR(R3079="",R3079&lt;=0),20,R3079)/20)
  *(L3079/15))
 /(IFERROR(IF(H3079&gt;0,H3079,15),15)/15)
 *100,0)</f>
        <v>#REF!</v>
      </c>
      <c r="P3079" s="125" t="e">
        <f>ROUND(((R3079/20)*(L3079/15)*(S3079/15)*(1+W3079/200))/(H3079/15)*100,0)</f>
        <v>#REF!</v>
      </c>
      <c r="Q3079" s="147" t="e">
        <f>T20D35746[[#This Row],[スコア⑤]]/T20D35746[[#This Row],[スコア③]]</f>
        <v>#REF!</v>
      </c>
      <c r="R3079" s="76" t="e">
        <f>#REF!+#REF!</f>
        <v>#REF!</v>
      </c>
      <c r="W3079" s="109" t="e">
        <f>(T20D35746[[#This Row],[現金及び預金（億）]]-T20D35746[[#This Row],[負債（億）]])/T20D35746[[#This Row],[総資産]]*100</f>
        <v>#DIV/0!</v>
      </c>
    </row>
    <row r="3080" spans="3:23" x14ac:dyDescent="0.25">
      <c r="C3080" s="71" t="str">
        <f>IFERROR(_xll.RssMarket($A3080,"市場部名称"),"")</f>
        <v/>
      </c>
      <c r="D3080" s="55"/>
      <c r="E3080" s="55" t="str">
        <f>IFERROR(_xll.RssMarket($A3080,"前日比"),"")</f>
        <v/>
      </c>
      <c r="F3080" s="75" t="str">
        <f>IFERROR(_xll.RssMarket($A3080,"時価総額"),"")</f>
        <v/>
      </c>
      <c r="G3080" s="75" t="e">
        <f>T20D35746[[#This Row],[時価総額]]/T20D35746[[#This Row],[現在値]]</f>
        <v>#VALUE!</v>
      </c>
      <c r="H3080" s="20"/>
      <c r="I3080" s="38"/>
      <c r="J3080" s="20"/>
      <c r="K3080" s="33"/>
      <c r="N3080" s="89"/>
      <c r="O3080" s="125" t="e">
        <f>ROUND(
 ((IF(OR(R3080="",R3080&lt;=0),20,R3080)/20)
  *(L3080/15))
 /(IFERROR(IF(H3080&gt;0,H3080,15),15)/15)
 *100,0)</f>
        <v>#REF!</v>
      </c>
      <c r="P3080" s="125" t="e">
        <f>ROUND(((R3080/20)*(L3080/15)*(S3080/15)*(1+W3080/200))/(H3080/15)*100,0)</f>
        <v>#REF!</v>
      </c>
      <c r="Q3080" s="147" t="e">
        <f>T20D35746[[#This Row],[スコア⑤]]/T20D35746[[#This Row],[スコア③]]</f>
        <v>#REF!</v>
      </c>
      <c r="R3080" s="76" t="e">
        <f>#REF!+#REF!</f>
        <v>#REF!</v>
      </c>
      <c r="W3080" s="109" t="e">
        <f>(T20D35746[[#This Row],[現金及び預金（億）]]-T20D35746[[#This Row],[負債（億）]])/T20D35746[[#This Row],[総資産]]*100</f>
        <v>#DIV/0!</v>
      </c>
    </row>
    <row r="3081" spans="3:23" x14ac:dyDescent="0.25">
      <c r="C3081" s="71" t="str">
        <f>IFERROR(_xll.RssMarket($A3081,"市場部名称"),"")</f>
        <v/>
      </c>
      <c r="D3081" s="55"/>
      <c r="E3081" s="55" t="str">
        <f>IFERROR(_xll.RssMarket($A3081,"前日比"),"")</f>
        <v/>
      </c>
      <c r="F3081" s="75" t="str">
        <f>IFERROR(_xll.RssMarket($A3081,"時価総額"),"")</f>
        <v/>
      </c>
      <c r="G3081" s="75" t="e">
        <f>T20D35746[[#This Row],[時価総額]]/T20D35746[[#This Row],[現在値]]</f>
        <v>#VALUE!</v>
      </c>
      <c r="H3081" s="20"/>
      <c r="I3081" s="38"/>
      <c r="J3081" s="20"/>
      <c r="K3081" s="33"/>
      <c r="N3081" s="89"/>
      <c r="O3081" s="125" t="e">
        <f>ROUND(
 ((IF(OR(R3081="",R3081&lt;=0),20,R3081)/20)
  *(L3081/15))
 /(IFERROR(IF(H3081&gt;0,H3081,15),15)/15)
 *100,0)</f>
        <v>#REF!</v>
      </c>
      <c r="P3081" s="125" t="e">
        <f>ROUND(((R3081/20)*(L3081/15)*(S3081/15)*(1+W3081/200))/(H3081/15)*100,0)</f>
        <v>#REF!</v>
      </c>
      <c r="Q3081" s="147" t="e">
        <f>T20D35746[[#This Row],[スコア⑤]]/T20D35746[[#This Row],[スコア③]]</f>
        <v>#REF!</v>
      </c>
      <c r="R3081" s="76" t="e">
        <f>#REF!+#REF!</f>
        <v>#REF!</v>
      </c>
      <c r="W3081" s="109" t="e">
        <f>(T20D35746[[#This Row],[現金及び預金（億）]]-T20D35746[[#This Row],[負債（億）]])/T20D35746[[#This Row],[総資産]]*100</f>
        <v>#DIV/0!</v>
      </c>
    </row>
    <row r="3082" spans="3:23" x14ac:dyDescent="0.25">
      <c r="C3082" s="71" t="str">
        <f>IFERROR(_xll.RssMarket($A3082,"市場部名称"),"")</f>
        <v/>
      </c>
      <c r="D3082" s="55"/>
      <c r="E3082" s="55" t="str">
        <f>IFERROR(_xll.RssMarket($A3082,"前日比"),"")</f>
        <v/>
      </c>
      <c r="F3082" s="75" t="str">
        <f>IFERROR(_xll.RssMarket($A3082,"時価総額"),"")</f>
        <v/>
      </c>
      <c r="G3082" s="75" t="e">
        <f>T20D35746[[#This Row],[時価総額]]/T20D35746[[#This Row],[現在値]]</f>
        <v>#VALUE!</v>
      </c>
      <c r="H3082" s="20"/>
      <c r="I3082" s="38"/>
      <c r="J3082" s="20"/>
      <c r="K3082" s="33"/>
      <c r="N3082" s="89"/>
      <c r="O3082" s="125" t="e">
        <f>ROUND(
 ((IF(OR(R3082="",R3082&lt;=0),20,R3082)/20)
  *(L3082/15))
 /(IFERROR(IF(H3082&gt;0,H3082,15),15)/15)
 *100,0)</f>
        <v>#REF!</v>
      </c>
      <c r="P3082" s="125" t="e">
        <f>ROUND(((R3082/20)*(L3082/15)*(S3082/15)*(1+W3082/200))/(H3082/15)*100,0)</f>
        <v>#REF!</v>
      </c>
      <c r="Q3082" s="147" t="e">
        <f>T20D35746[[#This Row],[スコア⑤]]/T20D35746[[#This Row],[スコア③]]</f>
        <v>#REF!</v>
      </c>
      <c r="R3082" s="76" t="e">
        <f>#REF!+#REF!</f>
        <v>#REF!</v>
      </c>
      <c r="W3082" s="109" t="e">
        <f>(T20D35746[[#This Row],[現金及び預金（億）]]-T20D35746[[#This Row],[負債（億）]])/T20D35746[[#This Row],[総資産]]*100</f>
        <v>#DIV/0!</v>
      </c>
    </row>
    <row r="3083" spans="3:23" x14ac:dyDescent="0.25">
      <c r="C3083" s="71" t="str">
        <f>IFERROR(_xll.RssMarket($A3083,"市場部名称"),"")</f>
        <v/>
      </c>
      <c r="D3083" s="55"/>
      <c r="E3083" s="55" t="str">
        <f>IFERROR(_xll.RssMarket($A3083,"前日比"),"")</f>
        <v/>
      </c>
      <c r="F3083" s="75" t="str">
        <f>IFERROR(_xll.RssMarket($A3083,"時価総額"),"")</f>
        <v/>
      </c>
      <c r="G3083" s="75" t="e">
        <f>T20D35746[[#This Row],[時価総額]]/T20D35746[[#This Row],[現在値]]</f>
        <v>#VALUE!</v>
      </c>
      <c r="H3083" s="20"/>
      <c r="I3083" s="38"/>
      <c r="J3083" s="20"/>
      <c r="K3083" s="33"/>
      <c r="N3083" s="89"/>
      <c r="O3083" s="125" t="e">
        <f>ROUND(
 ((IF(OR(R3083="",R3083&lt;=0),20,R3083)/20)
  *(L3083/15))
 /(IFERROR(IF(H3083&gt;0,H3083,15),15)/15)
 *100,0)</f>
        <v>#REF!</v>
      </c>
      <c r="P3083" s="125" t="e">
        <f>ROUND(((R3083/20)*(L3083/15)*(S3083/15)*(1+W3083/200))/(H3083/15)*100,0)</f>
        <v>#REF!</v>
      </c>
      <c r="Q3083" s="147" t="e">
        <f>T20D35746[[#This Row],[スコア⑤]]/T20D35746[[#This Row],[スコア③]]</f>
        <v>#REF!</v>
      </c>
      <c r="R3083" s="76" t="e">
        <f>#REF!+#REF!</f>
        <v>#REF!</v>
      </c>
      <c r="W3083" s="109" t="e">
        <f>(T20D35746[[#This Row],[現金及び預金（億）]]-T20D35746[[#This Row],[負債（億）]])/T20D35746[[#This Row],[総資産]]*100</f>
        <v>#DIV/0!</v>
      </c>
    </row>
    <row r="3084" spans="3:23" x14ac:dyDescent="0.25">
      <c r="C3084" s="71" t="str">
        <f>IFERROR(_xll.RssMarket($A3084,"市場部名称"),"")</f>
        <v/>
      </c>
      <c r="D3084" s="55"/>
      <c r="E3084" s="55" t="str">
        <f>IFERROR(_xll.RssMarket($A3084,"前日比"),"")</f>
        <v/>
      </c>
      <c r="F3084" s="75" t="str">
        <f>IFERROR(_xll.RssMarket($A3084,"時価総額"),"")</f>
        <v/>
      </c>
      <c r="G3084" s="75" t="e">
        <f>T20D35746[[#This Row],[時価総額]]/T20D35746[[#This Row],[現在値]]</f>
        <v>#VALUE!</v>
      </c>
      <c r="H3084" s="20"/>
      <c r="I3084" s="38"/>
      <c r="J3084" s="20"/>
      <c r="K3084" s="33"/>
      <c r="N3084" s="89"/>
      <c r="O3084" s="125" t="e">
        <f>ROUND(
 ((IF(OR(R3084="",R3084&lt;=0),20,R3084)/20)
  *(L3084/15))
 /(IFERROR(IF(H3084&gt;0,H3084,15),15)/15)
 *100,0)</f>
        <v>#REF!</v>
      </c>
      <c r="P3084" s="125" t="e">
        <f>ROUND(((R3084/20)*(L3084/15)*(S3084/15)*(1+W3084/200))/(H3084/15)*100,0)</f>
        <v>#REF!</v>
      </c>
      <c r="Q3084" s="147" t="e">
        <f>T20D35746[[#This Row],[スコア⑤]]/T20D35746[[#This Row],[スコア③]]</f>
        <v>#REF!</v>
      </c>
      <c r="R3084" s="76" t="e">
        <f>#REF!+#REF!</f>
        <v>#REF!</v>
      </c>
      <c r="W3084" s="109" t="e">
        <f>(T20D35746[[#This Row],[現金及び預金（億）]]-T20D35746[[#This Row],[負債（億）]])/T20D35746[[#This Row],[総資産]]*100</f>
        <v>#DIV/0!</v>
      </c>
    </row>
    <row r="3085" spans="3:23" x14ac:dyDescent="0.25">
      <c r="C3085" s="71" t="str">
        <f>IFERROR(_xll.RssMarket($A3085,"市場部名称"),"")</f>
        <v/>
      </c>
      <c r="D3085" s="55"/>
      <c r="E3085" s="55" t="str">
        <f>IFERROR(_xll.RssMarket($A3085,"前日比"),"")</f>
        <v/>
      </c>
      <c r="F3085" s="75" t="str">
        <f>IFERROR(_xll.RssMarket($A3085,"時価総額"),"")</f>
        <v/>
      </c>
      <c r="G3085" s="75" t="e">
        <f>T20D35746[[#This Row],[時価総額]]/T20D35746[[#This Row],[現在値]]</f>
        <v>#VALUE!</v>
      </c>
      <c r="H3085" s="20"/>
      <c r="I3085" s="38"/>
      <c r="J3085" s="20"/>
      <c r="K3085" s="33"/>
      <c r="N3085" s="89"/>
      <c r="O3085" s="125" t="e">
        <f>ROUND(
 ((IF(OR(R3085="",R3085&lt;=0),20,R3085)/20)
  *(L3085/15))
 /(IFERROR(IF(H3085&gt;0,H3085,15),15)/15)
 *100,0)</f>
        <v>#REF!</v>
      </c>
      <c r="P3085" s="125" t="e">
        <f>ROUND(((R3085/20)*(L3085/15)*(S3085/15)*(1+W3085/200))/(H3085/15)*100,0)</f>
        <v>#REF!</v>
      </c>
      <c r="Q3085" s="147" t="e">
        <f>T20D35746[[#This Row],[スコア⑤]]/T20D35746[[#This Row],[スコア③]]</f>
        <v>#REF!</v>
      </c>
      <c r="R3085" s="76" t="e">
        <f>#REF!+#REF!</f>
        <v>#REF!</v>
      </c>
      <c r="W3085" s="109" t="e">
        <f>(T20D35746[[#This Row],[現金及び預金（億）]]-T20D35746[[#This Row],[負債（億）]])/T20D35746[[#This Row],[総資産]]*100</f>
        <v>#DIV/0!</v>
      </c>
    </row>
    <row r="3086" spans="3:23" x14ac:dyDescent="0.25">
      <c r="C3086" s="71" t="str">
        <f>IFERROR(_xll.RssMarket($A3086,"市場部名称"),"")</f>
        <v/>
      </c>
      <c r="D3086" s="55"/>
      <c r="E3086" s="55" t="str">
        <f>IFERROR(_xll.RssMarket($A3086,"前日比"),"")</f>
        <v/>
      </c>
      <c r="F3086" s="75" t="str">
        <f>IFERROR(_xll.RssMarket($A3086,"時価総額"),"")</f>
        <v/>
      </c>
      <c r="G3086" s="75" t="e">
        <f>T20D35746[[#This Row],[時価総額]]/T20D35746[[#This Row],[現在値]]</f>
        <v>#VALUE!</v>
      </c>
      <c r="H3086" s="20"/>
      <c r="I3086" s="38"/>
      <c r="J3086" s="20"/>
      <c r="K3086" s="33"/>
      <c r="N3086" s="89"/>
      <c r="O3086" s="125" t="e">
        <f>ROUND(
 ((IF(OR(R3086="",R3086&lt;=0),20,R3086)/20)
  *(L3086/15))
 /(IFERROR(IF(H3086&gt;0,H3086,15),15)/15)
 *100,0)</f>
        <v>#REF!</v>
      </c>
      <c r="P3086" s="125" t="e">
        <f>ROUND(((R3086/20)*(L3086/15)*(S3086/15)*(1+W3086/200))/(H3086/15)*100,0)</f>
        <v>#REF!</v>
      </c>
      <c r="Q3086" s="147" t="e">
        <f>T20D35746[[#This Row],[スコア⑤]]/T20D35746[[#This Row],[スコア③]]</f>
        <v>#REF!</v>
      </c>
      <c r="R3086" s="76" t="e">
        <f>#REF!+#REF!</f>
        <v>#REF!</v>
      </c>
      <c r="W3086" s="109" t="e">
        <f>(T20D35746[[#This Row],[現金及び預金（億）]]-T20D35746[[#This Row],[負債（億）]])/T20D35746[[#This Row],[総資産]]*100</f>
        <v>#DIV/0!</v>
      </c>
    </row>
    <row r="3087" spans="3:23" x14ac:dyDescent="0.25">
      <c r="C3087" s="71" t="str">
        <f>IFERROR(_xll.RssMarket($A3087,"市場部名称"),"")</f>
        <v/>
      </c>
      <c r="D3087" s="55"/>
      <c r="E3087" s="55" t="str">
        <f>IFERROR(_xll.RssMarket($A3087,"前日比"),"")</f>
        <v/>
      </c>
      <c r="F3087" s="75" t="str">
        <f>IFERROR(_xll.RssMarket($A3087,"時価総額"),"")</f>
        <v/>
      </c>
      <c r="G3087" s="75" t="e">
        <f>T20D35746[[#This Row],[時価総額]]/T20D35746[[#This Row],[現在値]]</f>
        <v>#VALUE!</v>
      </c>
      <c r="H3087" s="20"/>
      <c r="I3087" s="38"/>
      <c r="J3087" s="20"/>
      <c r="K3087" s="33"/>
      <c r="N3087" s="89"/>
      <c r="O3087" s="125" t="e">
        <f>ROUND(
 ((IF(OR(R3087="",R3087&lt;=0),20,R3087)/20)
  *(L3087/15))
 /(IFERROR(IF(H3087&gt;0,H3087,15),15)/15)
 *100,0)</f>
        <v>#REF!</v>
      </c>
      <c r="P3087" s="125" t="e">
        <f>ROUND(((R3087/20)*(L3087/15)*(S3087/15)*(1+W3087/200))/(H3087/15)*100,0)</f>
        <v>#REF!</v>
      </c>
      <c r="Q3087" s="147" t="e">
        <f>T20D35746[[#This Row],[スコア⑤]]/T20D35746[[#This Row],[スコア③]]</f>
        <v>#REF!</v>
      </c>
      <c r="R3087" s="76" t="e">
        <f>#REF!+#REF!</f>
        <v>#REF!</v>
      </c>
      <c r="W3087" s="109" t="e">
        <f>(T20D35746[[#This Row],[現金及び預金（億）]]-T20D35746[[#This Row],[負債（億）]])/T20D35746[[#This Row],[総資産]]*100</f>
        <v>#DIV/0!</v>
      </c>
    </row>
    <row r="3088" spans="3:23" x14ac:dyDescent="0.25">
      <c r="C3088" s="71" t="str">
        <f>IFERROR(_xll.RssMarket($A3088,"市場部名称"),"")</f>
        <v/>
      </c>
      <c r="D3088" s="55"/>
      <c r="E3088" s="55" t="str">
        <f>IFERROR(_xll.RssMarket($A3088,"前日比"),"")</f>
        <v/>
      </c>
      <c r="F3088" s="75" t="str">
        <f>IFERROR(_xll.RssMarket($A3088,"時価総額"),"")</f>
        <v/>
      </c>
      <c r="G3088" s="75" t="e">
        <f>T20D35746[[#This Row],[時価総額]]/T20D35746[[#This Row],[現在値]]</f>
        <v>#VALUE!</v>
      </c>
      <c r="H3088" s="20"/>
      <c r="I3088" s="38"/>
      <c r="J3088" s="20"/>
      <c r="K3088" s="33"/>
      <c r="N3088" s="89"/>
      <c r="O3088" s="125" t="e">
        <f>ROUND(
 ((IF(OR(R3088="",R3088&lt;=0),20,R3088)/20)
  *(L3088/15))
 /(IFERROR(IF(H3088&gt;0,H3088,15),15)/15)
 *100,0)</f>
        <v>#REF!</v>
      </c>
      <c r="P3088" s="125" t="e">
        <f>ROUND(((R3088/20)*(L3088/15)*(S3088/15)*(1+W3088/200))/(H3088/15)*100,0)</f>
        <v>#REF!</v>
      </c>
      <c r="Q3088" s="147" t="e">
        <f>T20D35746[[#This Row],[スコア⑤]]/T20D35746[[#This Row],[スコア③]]</f>
        <v>#REF!</v>
      </c>
      <c r="R3088" s="76" t="e">
        <f>#REF!+#REF!</f>
        <v>#REF!</v>
      </c>
      <c r="W3088" s="109" t="e">
        <f>(T20D35746[[#This Row],[現金及び預金（億）]]-T20D35746[[#This Row],[負債（億）]])/T20D35746[[#This Row],[総資産]]*100</f>
        <v>#DIV/0!</v>
      </c>
    </row>
    <row r="3089" spans="3:23" x14ac:dyDescent="0.25">
      <c r="C3089" s="71" t="str">
        <f>IFERROR(_xll.RssMarket($A3089,"市場部名称"),"")</f>
        <v/>
      </c>
      <c r="D3089" s="55"/>
      <c r="E3089" s="55" t="str">
        <f>IFERROR(_xll.RssMarket($A3089,"前日比"),"")</f>
        <v/>
      </c>
      <c r="F3089" s="75" t="str">
        <f>IFERROR(_xll.RssMarket($A3089,"時価総額"),"")</f>
        <v/>
      </c>
      <c r="G3089" s="75" t="e">
        <f>T20D35746[[#This Row],[時価総額]]/T20D35746[[#This Row],[現在値]]</f>
        <v>#VALUE!</v>
      </c>
      <c r="H3089" s="20"/>
      <c r="I3089" s="38"/>
      <c r="J3089" s="20"/>
      <c r="K3089" s="33"/>
      <c r="N3089" s="89"/>
      <c r="O3089" s="125" t="e">
        <f>ROUND(
 ((IF(OR(R3089="",R3089&lt;=0),20,R3089)/20)
  *(L3089/15))
 /(IFERROR(IF(H3089&gt;0,H3089,15),15)/15)
 *100,0)</f>
        <v>#REF!</v>
      </c>
      <c r="P3089" s="125" t="e">
        <f>ROUND(((R3089/20)*(L3089/15)*(S3089/15)*(1+W3089/200))/(H3089/15)*100,0)</f>
        <v>#REF!</v>
      </c>
      <c r="Q3089" s="147" t="e">
        <f>T20D35746[[#This Row],[スコア⑤]]/T20D35746[[#This Row],[スコア③]]</f>
        <v>#REF!</v>
      </c>
      <c r="R3089" s="76" t="e">
        <f>#REF!+#REF!</f>
        <v>#REF!</v>
      </c>
      <c r="W3089" s="109" t="e">
        <f>(T20D35746[[#This Row],[現金及び預金（億）]]-T20D35746[[#This Row],[負債（億）]])/T20D35746[[#This Row],[総資産]]*100</f>
        <v>#DIV/0!</v>
      </c>
    </row>
    <row r="3090" spans="3:23" x14ac:dyDescent="0.25">
      <c r="C3090" s="71" t="str">
        <f>IFERROR(_xll.RssMarket($A3090,"市場部名称"),"")</f>
        <v/>
      </c>
      <c r="D3090" s="55"/>
      <c r="E3090" s="55" t="str">
        <f>IFERROR(_xll.RssMarket($A3090,"前日比"),"")</f>
        <v/>
      </c>
      <c r="F3090" s="75" t="str">
        <f>IFERROR(_xll.RssMarket($A3090,"時価総額"),"")</f>
        <v/>
      </c>
      <c r="G3090" s="75" t="e">
        <f>T20D35746[[#This Row],[時価総額]]/T20D35746[[#This Row],[現在値]]</f>
        <v>#VALUE!</v>
      </c>
      <c r="H3090" s="20"/>
      <c r="I3090" s="38"/>
      <c r="J3090" s="20"/>
      <c r="K3090" s="33"/>
      <c r="N3090" s="89"/>
      <c r="O3090" s="125" t="e">
        <f>ROUND(
 ((IF(OR(R3090="",R3090&lt;=0),20,R3090)/20)
  *(L3090/15))
 /(IFERROR(IF(H3090&gt;0,H3090,15),15)/15)
 *100,0)</f>
        <v>#REF!</v>
      </c>
      <c r="P3090" s="125" t="e">
        <f>ROUND(((R3090/20)*(L3090/15)*(S3090/15)*(1+W3090/200))/(H3090/15)*100,0)</f>
        <v>#REF!</v>
      </c>
      <c r="Q3090" s="147" t="e">
        <f>T20D35746[[#This Row],[スコア⑤]]/T20D35746[[#This Row],[スコア③]]</f>
        <v>#REF!</v>
      </c>
      <c r="R3090" s="76" t="e">
        <f>#REF!+#REF!</f>
        <v>#REF!</v>
      </c>
      <c r="W3090" s="109" t="e">
        <f>(T20D35746[[#This Row],[現金及び預金（億）]]-T20D35746[[#This Row],[負債（億）]])/T20D35746[[#This Row],[総資産]]*100</f>
        <v>#DIV/0!</v>
      </c>
    </row>
    <row r="3091" spans="3:23" x14ac:dyDescent="0.25">
      <c r="C3091" s="71" t="str">
        <f>IFERROR(_xll.RssMarket($A3091,"市場部名称"),"")</f>
        <v/>
      </c>
      <c r="D3091" s="55"/>
      <c r="E3091" s="55" t="str">
        <f>IFERROR(_xll.RssMarket($A3091,"前日比"),"")</f>
        <v/>
      </c>
      <c r="F3091" s="75" t="str">
        <f>IFERROR(_xll.RssMarket($A3091,"時価総額"),"")</f>
        <v/>
      </c>
      <c r="G3091" s="75" t="e">
        <f>T20D35746[[#This Row],[時価総額]]/T20D35746[[#This Row],[現在値]]</f>
        <v>#VALUE!</v>
      </c>
      <c r="H3091" s="20"/>
      <c r="I3091" s="38"/>
      <c r="J3091" s="20"/>
      <c r="K3091" s="33"/>
      <c r="N3091" s="89"/>
      <c r="O3091" s="125" t="e">
        <f>ROUND(
 ((IF(OR(R3091="",R3091&lt;=0),20,R3091)/20)
  *(L3091/15))
 /(IFERROR(IF(H3091&gt;0,H3091,15),15)/15)
 *100,0)</f>
        <v>#REF!</v>
      </c>
      <c r="P3091" s="125" t="e">
        <f>ROUND(((R3091/20)*(L3091/15)*(S3091/15)*(1+W3091/200))/(H3091/15)*100,0)</f>
        <v>#REF!</v>
      </c>
      <c r="Q3091" s="147" t="e">
        <f>T20D35746[[#This Row],[スコア⑤]]/T20D35746[[#This Row],[スコア③]]</f>
        <v>#REF!</v>
      </c>
      <c r="R3091" s="76" t="e">
        <f>#REF!+#REF!</f>
        <v>#REF!</v>
      </c>
      <c r="W3091" s="109" t="e">
        <f>(T20D35746[[#This Row],[現金及び預金（億）]]-T20D35746[[#This Row],[負債（億）]])/T20D35746[[#This Row],[総資産]]*100</f>
        <v>#DIV/0!</v>
      </c>
    </row>
    <row r="3092" spans="3:23" x14ac:dyDescent="0.25">
      <c r="C3092" s="71" t="str">
        <f>IFERROR(_xll.RssMarket($A3092,"市場部名称"),"")</f>
        <v/>
      </c>
      <c r="D3092" s="55"/>
      <c r="E3092" s="55" t="str">
        <f>IFERROR(_xll.RssMarket($A3092,"前日比"),"")</f>
        <v/>
      </c>
      <c r="F3092" s="75" t="str">
        <f>IFERROR(_xll.RssMarket($A3092,"時価総額"),"")</f>
        <v/>
      </c>
      <c r="G3092" s="75" t="e">
        <f>T20D35746[[#This Row],[時価総額]]/T20D35746[[#This Row],[現在値]]</f>
        <v>#VALUE!</v>
      </c>
      <c r="H3092" s="20"/>
      <c r="I3092" s="38"/>
      <c r="J3092" s="20"/>
      <c r="K3092" s="33"/>
      <c r="N3092" s="89"/>
      <c r="O3092" s="125" t="e">
        <f>ROUND(
 ((IF(OR(R3092="",R3092&lt;=0),20,R3092)/20)
  *(L3092/15))
 /(IFERROR(IF(H3092&gt;0,H3092,15),15)/15)
 *100,0)</f>
        <v>#REF!</v>
      </c>
      <c r="P3092" s="125" t="e">
        <f>ROUND(((R3092/20)*(L3092/15)*(S3092/15)*(1+W3092/200))/(H3092/15)*100,0)</f>
        <v>#REF!</v>
      </c>
      <c r="Q3092" s="147" t="e">
        <f>T20D35746[[#This Row],[スコア⑤]]/T20D35746[[#This Row],[スコア③]]</f>
        <v>#REF!</v>
      </c>
      <c r="R3092" s="76" t="e">
        <f>#REF!+#REF!</f>
        <v>#REF!</v>
      </c>
      <c r="W3092" s="109" t="e">
        <f>(T20D35746[[#This Row],[現金及び預金（億）]]-T20D35746[[#This Row],[負債（億）]])/T20D35746[[#This Row],[総資産]]*100</f>
        <v>#DIV/0!</v>
      </c>
    </row>
    <row r="3093" spans="3:23" x14ac:dyDescent="0.25">
      <c r="C3093" s="71" t="str">
        <f>IFERROR(_xll.RssMarket($A3093,"市場部名称"),"")</f>
        <v/>
      </c>
      <c r="D3093" s="55"/>
      <c r="E3093" s="55" t="str">
        <f>IFERROR(_xll.RssMarket($A3093,"前日比"),"")</f>
        <v/>
      </c>
      <c r="F3093" s="75" t="str">
        <f>IFERROR(_xll.RssMarket($A3093,"時価総額"),"")</f>
        <v/>
      </c>
      <c r="G3093" s="75" t="e">
        <f>T20D35746[[#This Row],[時価総額]]/T20D35746[[#This Row],[現在値]]</f>
        <v>#VALUE!</v>
      </c>
      <c r="H3093" s="20"/>
      <c r="I3093" s="38"/>
      <c r="J3093" s="20"/>
      <c r="K3093" s="33"/>
      <c r="N3093" s="89"/>
      <c r="O3093" s="125" t="e">
        <f>ROUND(
 ((IF(OR(R3093="",R3093&lt;=0),20,R3093)/20)
  *(L3093/15))
 /(IFERROR(IF(H3093&gt;0,H3093,15),15)/15)
 *100,0)</f>
        <v>#REF!</v>
      </c>
      <c r="P3093" s="125" t="e">
        <f>ROUND(((R3093/20)*(L3093/15)*(S3093/15)*(1+W3093/200))/(H3093/15)*100,0)</f>
        <v>#REF!</v>
      </c>
      <c r="Q3093" s="147" t="e">
        <f>T20D35746[[#This Row],[スコア⑤]]/T20D35746[[#This Row],[スコア③]]</f>
        <v>#REF!</v>
      </c>
      <c r="R3093" s="76" t="e">
        <f>#REF!+#REF!</f>
        <v>#REF!</v>
      </c>
      <c r="W3093" s="109" t="e">
        <f>(T20D35746[[#This Row],[現金及び預金（億）]]-T20D35746[[#This Row],[負債（億）]])/T20D35746[[#This Row],[総資産]]*100</f>
        <v>#DIV/0!</v>
      </c>
    </row>
    <row r="3094" spans="3:23" x14ac:dyDescent="0.25">
      <c r="C3094" s="71" t="str">
        <f>IFERROR(_xll.RssMarket($A3094,"市場部名称"),"")</f>
        <v/>
      </c>
      <c r="D3094" s="55"/>
      <c r="E3094" s="55" t="str">
        <f>IFERROR(_xll.RssMarket($A3094,"前日比"),"")</f>
        <v/>
      </c>
      <c r="F3094" s="75" t="str">
        <f>IFERROR(_xll.RssMarket($A3094,"時価総額"),"")</f>
        <v/>
      </c>
      <c r="G3094" s="75" t="e">
        <f>T20D35746[[#This Row],[時価総額]]/T20D35746[[#This Row],[現在値]]</f>
        <v>#VALUE!</v>
      </c>
      <c r="H3094" s="20"/>
      <c r="I3094" s="38"/>
      <c r="J3094" s="20"/>
      <c r="K3094" s="33"/>
      <c r="N3094" s="89"/>
      <c r="O3094" s="125" t="e">
        <f>ROUND(
 ((IF(OR(R3094="",R3094&lt;=0),20,R3094)/20)
  *(L3094/15))
 /(IFERROR(IF(H3094&gt;0,H3094,15),15)/15)
 *100,0)</f>
        <v>#REF!</v>
      </c>
      <c r="P3094" s="125" t="e">
        <f>ROUND(((R3094/20)*(L3094/15)*(S3094/15)*(1+W3094/200))/(H3094/15)*100,0)</f>
        <v>#REF!</v>
      </c>
      <c r="Q3094" s="147" t="e">
        <f>T20D35746[[#This Row],[スコア⑤]]/T20D35746[[#This Row],[スコア③]]</f>
        <v>#REF!</v>
      </c>
      <c r="R3094" s="76" t="e">
        <f>#REF!+#REF!</f>
        <v>#REF!</v>
      </c>
      <c r="W3094" s="109" t="e">
        <f>(T20D35746[[#This Row],[現金及び預金（億）]]-T20D35746[[#This Row],[負債（億）]])/T20D35746[[#This Row],[総資産]]*100</f>
        <v>#DIV/0!</v>
      </c>
    </row>
    <row r="3095" spans="3:23" x14ac:dyDescent="0.25">
      <c r="C3095" s="71" t="str">
        <f>IFERROR(_xll.RssMarket($A3095,"市場部名称"),"")</f>
        <v/>
      </c>
      <c r="D3095" s="55"/>
      <c r="E3095" s="55" t="str">
        <f>IFERROR(_xll.RssMarket($A3095,"前日比"),"")</f>
        <v/>
      </c>
      <c r="F3095" s="75" t="str">
        <f>IFERROR(_xll.RssMarket($A3095,"時価総額"),"")</f>
        <v/>
      </c>
      <c r="G3095" s="75" t="e">
        <f>T20D35746[[#This Row],[時価総額]]/T20D35746[[#This Row],[現在値]]</f>
        <v>#VALUE!</v>
      </c>
      <c r="H3095" s="20"/>
      <c r="I3095" s="38"/>
      <c r="J3095" s="20"/>
      <c r="K3095" s="33"/>
      <c r="N3095" s="89"/>
      <c r="O3095" s="125" t="e">
        <f>ROUND(
 ((IF(OR(R3095="",R3095&lt;=0),20,R3095)/20)
  *(L3095/15))
 /(IFERROR(IF(H3095&gt;0,H3095,15),15)/15)
 *100,0)</f>
        <v>#REF!</v>
      </c>
      <c r="P3095" s="125" t="e">
        <f>ROUND(((R3095/20)*(L3095/15)*(S3095/15)*(1+W3095/200))/(H3095/15)*100,0)</f>
        <v>#REF!</v>
      </c>
      <c r="Q3095" s="147" t="e">
        <f>T20D35746[[#This Row],[スコア⑤]]/T20D35746[[#This Row],[スコア③]]</f>
        <v>#REF!</v>
      </c>
      <c r="R3095" s="76" t="e">
        <f>#REF!+#REF!</f>
        <v>#REF!</v>
      </c>
      <c r="W3095" s="109" t="e">
        <f>(T20D35746[[#This Row],[現金及び預金（億）]]-T20D35746[[#This Row],[負債（億）]])/T20D35746[[#This Row],[総資産]]*100</f>
        <v>#DIV/0!</v>
      </c>
    </row>
    <row r="3096" spans="3:23" x14ac:dyDescent="0.25">
      <c r="C3096" s="71" t="str">
        <f>IFERROR(_xll.RssMarket($A3096,"市場部名称"),"")</f>
        <v/>
      </c>
      <c r="D3096" s="55"/>
      <c r="E3096" s="55" t="str">
        <f>IFERROR(_xll.RssMarket($A3096,"前日比"),"")</f>
        <v/>
      </c>
      <c r="F3096" s="75" t="str">
        <f>IFERROR(_xll.RssMarket($A3096,"時価総額"),"")</f>
        <v/>
      </c>
      <c r="G3096" s="75" t="e">
        <f>T20D35746[[#This Row],[時価総額]]/T20D35746[[#This Row],[現在値]]</f>
        <v>#VALUE!</v>
      </c>
      <c r="H3096" s="20"/>
      <c r="I3096" s="38"/>
      <c r="J3096" s="20"/>
      <c r="K3096" s="33"/>
      <c r="N3096" s="89"/>
      <c r="O3096" s="125" t="e">
        <f>ROUND(
 ((IF(OR(R3096="",R3096&lt;=0),20,R3096)/20)
  *(L3096/15))
 /(IFERROR(IF(H3096&gt;0,H3096,15),15)/15)
 *100,0)</f>
        <v>#REF!</v>
      </c>
      <c r="P3096" s="125" t="e">
        <f>ROUND(((R3096/20)*(L3096/15)*(S3096/15)*(1+W3096/200))/(H3096/15)*100,0)</f>
        <v>#REF!</v>
      </c>
      <c r="Q3096" s="147" t="e">
        <f>T20D35746[[#This Row],[スコア⑤]]/T20D35746[[#This Row],[スコア③]]</f>
        <v>#REF!</v>
      </c>
      <c r="R3096" s="76" t="e">
        <f>#REF!+#REF!</f>
        <v>#REF!</v>
      </c>
      <c r="W3096" s="109" t="e">
        <f>(T20D35746[[#This Row],[現金及び預金（億）]]-T20D35746[[#This Row],[負債（億）]])/T20D35746[[#This Row],[総資産]]*100</f>
        <v>#DIV/0!</v>
      </c>
    </row>
    <row r="3097" spans="3:23" x14ac:dyDescent="0.25">
      <c r="C3097" s="71" t="str">
        <f>IFERROR(_xll.RssMarket($A3097,"市場部名称"),"")</f>
        <v/>
      </c>
      <c r="D3097" s="55"/>
      <c r="E3097" s="55" t="str">
        <f>IFERROR(_xll.RssMarket($A3097,"前日比"),"")</f>
        <v/>
      </c>
      <c r="F3097" s="75" t="str">
        <f>IFERROR(_xll.RssMarket($A3097,"時価総額"),"")</f>
        <v/>
      </c>
      <c r="G3097" s="75" t="e">
        <f>T20D35746[[#This Row],[時価総額]]/T20D35746[[#This Row],[現在値]]</f>
        <v>#VALUE!</v>
      </c>
      <c r="H3097" s="20"/>
      <c r="I3097" s="38"/>
      <c r="J3097" s="20"/>
      <c r="K3097" s="33"/>
      <c r="N3097" s="89"/>
      <c r="O3097" s="125" t="e">
        <f>ROUND(
 ((IF(OR(R3097="",R3097&lt;=0),20,R3097)/20)
  *(L3097/15))
 /(IFERROR(IF(H3097&gt;0,H3097,15),15)/15)
 *100,0)</f>
        <v>#REF!</v>
      </c>
      <c r="P3097" s="125" t="e">
        <f>ROUND(((R3097/20)*(L3097/15)*(S3097/15)*(1+W3097/200))/(H3097/15)*100,0)</f>
        <v>#REF!</v>
      </c>
      <c r="Q3097" s="147" t="e">
        <f>T20D35746[[#This Row],[スコア⑤]]/T20D35746[[#This Row],[スコア③]]</f>
        <v>#REF!</v>
      </c>
      <c r="R3097" s="76" t="e">
        <f>#REF!+#REF!</f>
        <v>#REF!</v>
      </c>
      <c r="W3097" s="109" t="e">
        <f>(T20D35746[[#This Row],[現金及び預金（億）]]-T20D35746[[#This Row],[負債（億）]])/T20D35746[[#This Row],[総資産]]*100</f>
        <v>#DIV/0!</v>
      </c>
    </row>
    <row r="3098" spans="3:23" x14ac:dyDescent="0.25">
      <c r="C3098" s="71" t="str">
        <f>IFERROR(_xll.RssMarket($A3098,"市場部名称"),"")</f>
        <v/>
      </c>
      <c r="D3098" s="55"/>
      <c r="E3098" s="55" t="str">
        <f>IFERROR(_xll.RssMarket($A3098,"前日比"),"")</f>
        <v/>
      </c>
      <c r="F3098" s="75" t="str">
        <f>IFERROR(_xll.RssMarket($A3098,"時価総額"),"")</f>
        <v/>
      </c>
      <c r="G3098" s="75" t="e">
        <f>T20D35746[[#This Row],[時価総額]]/T20D35746[[#This Row],[現在値]]</f>
        <v>#VALUE!</v>
      </c>
      <c r="H3098" s="20"/>
      <c r="I3098" s="38"/>
      <c r="J3098" s="20"/>
      <c r="K3098" s="33"/>
      <c r="N3098" s="89"/>
      <c r="O3098" s="125" t="e">
        <f>ROUND(
 ((IF(OR(R3098="",R3098&lt;=0),20,R3098)/20)
  *(L3098/15))
 /(IFERROR(IF(H3098&gt;0,H3098,15),15)/15)
 *100,0)</f>
        <v>#REF!</v>
      </c>
      <c r="P3098" s="125" t="e">
        <f>ROUND(((R3098/20)*(L3098/15)*(S3098/15)*(1+W3098/200))/(H3098/15)*100,0)</f>
        <v>#REF!</v>
      </c>
      <c r="Q3098" s="147" t="e">
        <f>T20D35746[[#This Row],[スコア⑤]]/T20D35746[[#This Row],[スコア③]]</f>
        <v>#REF!</v>
      </c>
      <c r="R3098" s="76" t="e">
        <f>#REF!+#REF!</f>
        <v>#REF!</v>
      </c>
      <c r="W3098" s="109" t="e">
        <f>(T20D35746[[#This Row],[現金及び預金（億）]]-T20D35746[[#This Row],[負債（億）]])/T20D35746[[#This Row],[総資産]]*100</f>
        <v>#DIV/0!</v>
      </c>
    </row>
    <row r="3099" spans="3:23" x14ac:dyDescent="0.25">
      <c r="C3099" s="71" t="str">
        <f>IFERROR(_xll.RssMarket($A3099,"市場部名称"),"")</f>
        <v/>
      </c>
      <c r="D3099" s="55"/>
      <c r="E3099" s="55" t="str">
        <f>IFERROR(_xll.RssMarket($A3099,"前日比"),"")</f>
        <v/>
      </c>
      <c r="F3099" s="75" t="str">
        <f>IFERROR(_xll.RssMarket($A3099,"時価総額"),"")</f>
        <v/>
      </c>
      <c r="G3099" s="75" t="e">
        <f>T20D35746[[#This Row],[時価総額]]/T20D35746[[#This Row],[現在値]]</f>
        <v>#VALUE!</v>
      </c>
      <c r="H3099" s="20"/>
      <c r="I3099" s="38"/>
      <c r="J3099" s="20"/>
      <c r="K3099" s="33"/>
      <c r="N3099" s="89"/>
      <c r="O3099" s="125" t="e">
        <f>ROUND(
 ((IF(OR(R3099="",R3099&lt;=0),20,R3099)/20)
  *(L3099/15))
 /(IFERROR(IF(H3099&gt;0,H3099,15),15)/15)
 *100,0)</f>
        <v>#REF!</v>
      </c>
      <c r="P3099" s="125" t="e">
        <f>ROUND(((R3099/20)*(L3099/15)*(S3099/15)*(1+W3099/200))/(H3099/15)*100,0)</f>
        <v>#REF!</v>
      </c>
      <c r="Q3099" s="147" t="e">
        <f>T20D35746[[#This Row],[スコア⑤]]/T20D35746[[#This Row],[スコア③]]</f>
        <v>#REF!</v>
      </c>
      <c r="R3099" s="76" t="e">
        <f>#REF!+#REF!</f>
        <v>#REF!</v>
      </c>
      <c r="W3099" s="109" t="e">
        <f>(T20D35746[[#This Row],[現金及び預金（億）]]-T20D35746[[#This Row],[負債（億）]])/T20D35746[[#This Row],[総資産]]*100</f>
        <v>#DIV/0!</v>
      </c>
    </row>
    <row r="3100" spans="3:23" x14ac:dyDescent="0.25">
      <c r="C3100" s="71" t="str">
        <f>IFERROR(_xll.RssMarket($A3100,"市場部名称"),"")</f>
        <v/>
      </c>
      <c r="D3100" s="55"/>
      <c r="E3100" s="55" t="str">
        <f>IFERROR(_xll.RssMarket($A3100,"前日比"),"")</f>
        <v/>
      </c>
      <c r="F3100" s="75" t="str">
        <f>IFERROR(_xll.RssMarket($A3100,"時価総額"),"")</f>
        <v/>
      </c>
      <c r="G3100" s="75" t="e">
        <f>T20D35746[[#This Row],[時価総額]]/T20D35746[[#This Row],[現在値]]</f>
        <v>#VALUE!</v>
      </c>
      <c r="H3100" s="20"/>
      <c r="I3100" s="38"/>
      <c r="J3100" s="20"/>
      <c r="K3100" s="33"/>
      <c r="N3100" s="89"/>
      <c r="O3100" s="125" t="e">
        <f>ROUND(
 ((IF(OR(R3100="",R3100&lt;=0),20,R3100)/20)
  *(L3100/15))
 /(IFERROR(IF(H3100&gt;0,H3100,15),15)/15)
 *100,0)</f>
        <v>#REF!</v>
      </c>
      <c r="P3100" s="125" t="e">
        <f>ROUND(((R3100/20)*(L3100/15)*(S3100/15)*(1+W3100/200))/(H3100/15)*100,0)</f>
        <v>#REF!</v>
      </c>
      <c r="Q3100" s="147" t="e">
        <f>T20D35746[[#This Row],[スコア⑤]]/T20D35746[[#This Row],[スコア③]]</f>
        <v>#REF!</v>
      </c>
      <c r="R3100" s="76" t="e">
        <f>#REF!+#REF!</f>
        <v>#REF!</v>
      </c>
      <c r="W3100" s="109" t="e">
        <f>(T20D35746[[#This Row],[現金及び預金（億）]]-T20D35746[[#This Row],[負債（億）]])/T20D35746[[#This Row],[総資産]]*100</f>
        <v>#DIV/0!</v>
      </c>
    </row>
    <row r="3101" spans="3:23" x14ac:dyDescent="0.25">
      <c r="C3101" s="71" t="str">
        <f>IFERROR(_xll.RssMarket($A3101,"市場部名称"),"")</f>
        <v/>
      </c>
      <c r="D3101" s="55"/>
      <c r="E3101" s="55" t="str">
        <f>IFERROR(_xll.RssMarket($A3101,"前日比"),"")</f>
        <v/>
      </c>
      <c r="F3101" s="75" t="str">
        <f>IFERROR(_xll.RssMarket($A3101,"時価総額"),"")</f>
        <v/>
      </c>
      <c r="G3101" s="75" t="e">
        <f>T20D35746[[#This Row],[時価総額]]/T20D35746[[#This Row],[現在値]]</f>
        <v>#VALUE!</v>
      </c>
      <c r="H3101" s="20"/>
      <c r="I3101" s="38"/>
      <c r="J3101" s="20"/>
      <c r="K3101" s="33"/>
      <c r="N3101" s="89"/>
      <c r="O3101" s="125" t="e">
        <f>ROUND(
 ((IF(OR(R3101="",R3101&lt;=0),20,R3101)/20)
  *(L3101/15))
 /(IFERROR(IF(H3101&gt;0,H3101,15),15)/15)
 *100,0)</f>
        <v>#REF!</v>
      </c>
      <c r="P3101" s="125" t="e">
        <f>ROUND(((R3101/20)*(L3101/15)*(S3101/15)*(1+W3101/200))/(H3101/15)*100,0)</f>
        <v>#REF!</v>
      </c>
      <c r="Q3101" s="147" t="e">
        <f>T20D35746[[#This Row],[スコア⑤]]/T20D35746[[#This Row],[スコア③]]</f>
        <v>#REF!</v>
      </c>
      <c r="R3101" s="76" t="e">
        <f>#REF!+#REF!</f>
        <v>#REF!</v>
      </c>
      <c r="W3101" s="109" t="e">
        <f>(T20D35746[[#This Row],[現金及び預金（億）]]-T20D35746[[#This Row],[負債（億）]])/T20D35746[[#This Row],[総資産]]*100</f>
        <v>#DIV/0!</v>
      </c>
    </row>
    <row r="3102" spans="3:23" x14ac:dyDescent="0.25">
      <c r="C3102" s="71" t="str">
        <f>IFERROR(_xll.RssMarket($A3102,"市場部名称"),"")</f>
        <v/>
      </c>
      <c r="D3102" s="55"/>
      <c r="E3102" s="55" t="str">
        <f>IFERROR(_xll.RssMarket($A3102,"前日比"),"")</f>
        <v/>
      </c>
      <c r="F3102" s="75" t="str">
        <f>IFERROR(_xll.RssMarket($A3102,"時価総額"),"")</f>
        <v/>
      </c>
      <c r="G3102" s="75" t="e">
        <f>T20D35746[[#This Row],[時価総額]]/T20D35746[[#This Row],[現在値]]</f>
        <v>#VALUE!</v>
      </c>
      <c r="H3102" s="20"/>
      <c r="I3102" s="38"/>
      <c r="J3102" s="20"/>
      <c r="K3102" s="33"/>
      <c r="N3102" s="89"/>
      <c r="O3102" s="125" t="e">
        <f>ROUND(
 ((IF(OR(R3102="",R3102&lt;=0),20,R3102)/20)
  *(L3102/15))
 /(IFERROR(IF(H3102&gt;0,H3102,15),15)/15)
 *100,0)</f>
        <v>#REF!</v>
      </c>
      <c r="P3102" s="125" t="e">
        <f>ROUND(((R3102/20)*(L3102/15)*(S3102/15)*(1+W3102/200))/(H3102/15)*100,0)</f>
        <v>#REF!</v>
      </c>
      <c r="Q3102" s="147" t="e">
        <f>T20D35746[[#This Row],[スコア⑤]]/T20D35746[[#This Row],[スコア③]]</f>
        <v>#REF!</v>
      </c>
      <c r="R3102" s="76" t="e">
        <f>#REF!+#REF!</f>
        <v>#REF!</v>
      </c>
      <c r="W3102" s="109" t="e">
        <f>(T20D35746[[#This Row],[現金及び預金（億）]]-T20D35746[[#This Row],[負債（億）]])/T20D35746[[#This Row],[総資産]]*100</f>
        <v>#DIV/0!</v>
      </c>
    </row>
    <row r="3103" spans="3:23" x14ac:dyDescent="0.25">
      <c r="C3103" s="71" t="str">
        <f>IFERROR(_xll.RssMarket($A3103,"市場部名称"),"")</f>
        <v/>
      </c>
      <c r="D3103" s="55"/>
      <c r="E3103" s="55" t="str">
        <f>IFERROR(_xll.RssMarket($A3103,"前日比"),"")</f>
        <v/>
      </c>
      <c r="F3103" s="75" t="str">
        <f>IFERROR(_xll.RssMarket($A3103,"時価総額"),"")</f>
        <v/>
      </c>
      <c r="G3103" s="75" t="e">
        <f>T20D35746[[#This Row],[時価総額]]/T20D35746[[#This Row],[現在値]]</f>
        <v>#VALUE!</v>
      </c>
      <c r="H3103" s="20"/>
      <c r="I3103" s="38"/>
      <c r="J3103" s="20"/>
      <c r="K3103" s="33"/>
      <c r="N3103" s="89"/>
      <c r="O3103" s="125" t="e">
        <f>ROUND(
 ((IF(OR(R3103="",R3103&lt;=0),20,R3103)/20)
  *(L3103/15))
 /(IFERROR(IF(H3103&gt;0,H3103,15),15)/15)
 *100,0)</f>
        <v>#REF!</v>
      </c>
      <c r="P3103" s="125" t="e">
        <f>ROUND(((R3103/20)*(L3103/15)*(S3103/15)*(1+W3103/200))/(H3103/15)*100,0)</f>
        <v>#REF!</v>
      </c>
      <c r="Q3103" s="147" t="e">
        <f>T20D35746[[#This Row],[スコア⑤]]/T20D35746[[#This Row],[スコア③]]</f>
        <v>#REF!</v>
      </c>
      <c r="R3103" s="76" t="e">
        <f>#REF!+#REF!</f>
        <v>#REF!</v>
      </c>
      <c r="W3103" s="109" t="e">
        <f>(T20D35746[[#This Row],[現金及び預金（億）]]-T20D35746[[#This Row],[負債（億）]])/T20D35746[[#This Row],[総資産]]*100</f>
        <v>#DIV/0!</v>
      </c>
    </row>
    <row r="3104" spans="3:23" x14ac:dyDescent="0.25">
      <c r="C3104" s="71" t="str">
        <f>IFERROR(_xll.RssMarket($A3104,"市場部名称"),"")</f>
        <v/>
      </c>
      <c r="D3104" s="55"/>
      <c r="E3104" s="55" t="str">
        <f>IFERROR(_xll.RssMarket($A3104,"前日比"),"")</f>
        <v/>
      </c>
      <c r="F3104" s="75" t="str">
        <f>IFERROR(_xll.RssMarket($A3104,"時価総額"),"")</f>
        <v/>
      </c>
      <c r="G3104" s="75" t="e">
        <f>T20D35746[[#This Row],[時価総額]]/T20D35746[[#This Row],[現在値]]</f>
        <v>#VALUE!</v>
      </c>
      <c r="H3104" s="20"/>
      <c r="I3104" s="38"/>
      <c r="J3104" s="20"/>
      <c r="K3104" s="33"/>
      <c r="N3104" s="89"/>
      <c r="O3104" s="125" t="e">
        <f>ROUND(
 ((IF(OR(R3104="",R3104&lt;=0),20,R3104)/20)
  *(L3104/15))
 /(IFERROR(IF(H3104&gt;0,H3104,15),15)/15)
 *100,0)</f>
        <v>#REF!</v>
      </c>
      <c r="P3104" s="125" t="e">
        <f>ROUND(((R3104/20)*(L3104/15)*(S3104/15)*(1+W3104/200))/(H3104/15)*100,0)</f>
        <v>#REF!</v>
      </c>
      <c r="Q3104" s="147" t="e">
        <f>T20D35746[[#This Row],[スコア⑤]]/T20D35746[[#This Row],[スコア③]]</f>
        <v>#REF!</v>
      </c>
      <c r="R3104" s="76" t="e">
        <f>#REF!+#REF!</f>
        <v>#REF!</v>
      </c>
      <c r="W3104" s="109" t="e">
        <f>(T20D35746[[#This Row],[現金及び預金（億）]]-T20D35746[[#This Row],[負債（億）]])/T20D35746[[#This Row],[総資産]]*100</f>
        <v>#DIV/0!</v>
      </c>
    </row>
    <row r="3105" spans="3:23" x14ac:dyDescent="0.25">
      <c r="C3105" s="71" t="str">
        <f>IFERROR(_xll.RssMarket($A3105,"市場部名称"),"")</f>
        <v/>
      </c>
      <c r="D3105" s="55"/>
      <c r="E3105" s="55" t="str">
        <f>IFERROR(_xll.RssMarket($A3105,"前日比"),"")</f>
        <v/>
      </c>
      <c r="F3105" s="75" t="str">
        <f>IFERROR(_xll.RssMarket($A3105,"時価総額"),"")</f>
        <v/>
      </c>
      <c r="G3105" s="75" t="e">
        <f>T20D35746[[#This Row],[時価総額]]/T20D35746[[#This Row],[現在値]]</f>
        <v>#VALUE!</v>
      </c>
      <c r="H3105" s="20"/>
      <c r="I3105" s="38"/>
      <c r="J3105" s="20"/>
      <c r="K3105" s="33"/>
      <c r="N3105" s="89"/>
      <c r="O3105" s="125" t="e">
        <f>ROUND(
 ((IF(OR(R3105="",R3105&lt;=0),20,R3105)/20)
  *(L3105/15))
 /(IFERROR(IF(H3105&gt;0,H3105,15),15)/15)
 *100,0)</f>
        <v>#REF!</v>
      </c>
      <c r="P3105" s="125" t="e">
        <f>ROUND(((R3105/20)*(L3105/15)*(S3105/15)*(1+W3105/200))/(H3105/15)*100,0)</f>
        <v>#REF!</v>
      </c>
      <c r="Q3105" s="147" t="e">
        <f>T20D35746[[#This Row],[スコア⑤]]/T20D35746[[#This Row],[スコア③]]</f>
        <v>#REF!</v>
      </c>
      <c r="R3105" s="76" t="e">
        <f>#REF!+#REF!</f>
        <v>#REF!</v>
      </c>
      <c r="W3105" s="109" t="e">
        <f>(T20D35746[[#This Row],[現金及び預金（億）]]-T20D35746[[#This Row],[負債（億）]])/T20D35746[[#This Row],[総資産]]*100</f>
        <v>#DIV/0!</v>
      </c>
    </row>
    <row r="3106" spans="3:23" x14ac:dyDescent="0.25">
      <c r="C3106" s="71" t="str">
        <f>IFERROR(_xll.RssMarket($A3106,"市場部名称"),"")</f>
        <v/>
      </c>
      <c r="D3106" s="55"/>
      <c r="E3106" s="55" t="str">
        <f>IFERROR(_xll.RssMarket($A3106,"前日比"),"")</f>
        <v/>
      </c>
      <c r="F3106" s="75" t="str">
        <f>IFERROR(_xll.RssMarket($A3106,"時価総額"),"")</f>
        <v/>
      </c>
      <c r="G3106" s="75" t="e">
        <f>T20D35746[[#This Row],[時価総額]]/T20D35746[[#This Row],[現在値]]</f>
        <v>#VALUE!</v>
      </c>
      <c r="H3106" s="20"/>
      <c r="I3106" s="38"/>
      <c r="J3106" s="20"/>
      <c r="K3106" s="33"/>
      <c r="N3106" s="89"/>
      <c r="O3106" s="125" t="e">
        <f>ROUND(
 ((IF(OR(R3106="",R3106&lt;=0),20,R3106)/20)
  *(L3106/15))
 /(IFERROR(IF(H3106&gt;0,H3106,15),15)/15)
 *100,0)</f>
        <v>#REF!</v>
      </c>
      <c r="P3106" s="125" t="e">
        <f>ROUND(((R3106/20)*(L3106/15)*(S3106/15)*(1+W3106/200))/(H3106/15)*100,0)</f>
        <v>#REF!</v>
      </c>
      <c r="Q3106" s="147" t="e">
        <f>T20D35746[[#This Row],[スコア⑤]]/T20D35746[[#This Row],[スコア③]]</f>
        <v>#REF!</v>
      </c>
      <c r="R3106" s="76" t="e">
        <f>#REF!+#REF!</f>
        <v>#REF!</v>
      </c>
      <c r="W3106" s="109" t="e">
        <f>(T20D35746[[#This Row],[現金及び預金（億）]]-T20D35746[[#This Row],[負債（億）]])/T20D35746[[#This Row],[総資産]]*100</f>
        <v>#DIV/0!</v>
      </c>
    </row>
    <row r="3107" spans="3:23" x14ac:dyDescent="0.25">
      <c r="C3107" s="71" t="str">
        <f>IFERROR(_xll.RssMarket($A3107,"市場部名称"),"")</f>
        <v/>
      </c>
      <c r="D3107" s="55"/>
      <c r="E3107" s="55" t="str">
        <f>IFERROR(_xll.RssMarket($A3107,"前日比"),"")</f>
        <v/>
      </c>
      <c r="F3107" s="75" t="str">
        <f>IFERROR(_xll.RssMarket($A3107,"時価総額"),"")</f>
        <v/>
      </c>
      <c r="G3107" s="75" t="e">
        <f>T20D35746[[#This Row],[時価総額]]/T20D35746[[#This Row],[現在値]]</f>
        <v>#VALUE!</v>
      </c>
      <c r="H3107" s="20"/>
      <c r="I3107" s="38"/>
      <c r="J3107" s="20"/>
      <c r="K3107" s="33"/>
      <c r="N3107" s="89"/>
      <c r="O3107" s="125" t="e">
        <f>ROUND(
 ((IF(OR(R3107="",R3107&lt;=0),20,R3107)/20)
  *(L3107/15))
 /(IFERROR(IF(H3107&gt;0,H3107,15),15)/15)
 *100,0)</f>
        <v>#REF!</v>
      </c>
      <c r="P3107" s="125" t="e">
        <f>ROUND(((R3107/20)*(L3107/15)*(S3107/15)*(1+W3107/200))/(H3107/15)*100,0)</f>
        <v>#REF!</v>
      </c>
      <c r="Q3107" s="147" t="e">
        <f>T20D35746[[#This Row],[スコア⑤]]/T20D35746[[#This Row],[スコア③]]</f>
        <v>#REF!</v>
      </c>
      <c r="R3107" s="76" t="e">
        <f>#REF!+#REF!</f>
        <v>#REF!</v>
      </c>
      <c r="W3107" s="109" t="e">
        <f>(T20D35746[[#This Row],[現金及び預金（億）]]-T20D35746[[#This Row],[負債（億）]])/T20D35746[[#This Row],[総資産]]*100</f>
        <v>#DIV/0!</v>
      </c>
    </row>
    <row r="3108" spans="3:23" x14ac:dyDescent="0.25">
      <c r="C3108" s="71" t="str">
        <f>IFERROR(_xll.RssMarket($A3108,"市場部名称"),"")</f>
        <v/>
      </c>
      <c r="D3108" s="55"/>
      <c r="E3108" s="55" t="str">
        <f>IFERROR(_xll.RssMarket($A3108,"前日比"),"")</f>
        <v/>
      </c>
      <c r="F3108" s="75" t="str">
        <f>IFERROR(_xll.RssMarket($A3108,"時価総額"),"")</f>
        <v/>
      </c>
      <c r="G3108" s="75" t="e">
        <f>T20D35746[[#This Row],[時価総額]]/T20D35746[[#This Row],[現在値]]</f>
        <v>#VALUE!</v>
      </c>
      <c r="H3108" s="20"/>
      <c r="I3108" s="38"/>
      <c r="J3108" s="20"/>
      <c r="K3108" s="33"/>
      <c r="N3108" s="89"/>
      <c r="O3108" s="125" t="e">
        <f>ROUND(
 ((IF(OR(R3108="",R3108&lt;=0),20,R3108)/20)
  *(L3108/15))
 /(IFERROR(IF(H3108&gt;0,H3108,15),15)/15)
 *100,0)</f>
        <v>#REF!</v>
      </c>
      <c r="P3108" s="125" t="e">
        <f>ROUND(((R3108/20)*(L3108/15)*(S3108/15)*(1+W3108/200))/(H3108/15)*100,0)</f>
        <v>#REF!</v>
      </c>
      <c r="Q3108" s="147" t="e">
        <f>T20D35746[[#This Row],[スコア⑤]]/T20D35746[[#This Row],[スコア③]]</f>
        <v>#REF!</v>
      </c>
      <c r="R3108" s="76" t="e">
        <f>#REF!+#REF!</f>
        <v>#REF!</v>
      </c>
      <c r="W3108" s="109" t="e">
        <f>(T20D35746[[#This Row],[現金及び預金（億）]]-T20D35746[[#This Row],[負債（億）]])/T20D35746[[#This Row],[総資産]]*100</f>
        <v>#DIV/0!</v>
      </c>
    </row>
    <row r="3109" spans="3:23" x14ac:dyDescent="0.25">
      <c r="C3109" s="71" t="str">
        <f>IFERROR(_xll.RssMarket($A3109,"市場部名称"),"")</f>
        <v/>
      </c>
      <c r="D3109" s="55"/>
      <c r="E3109" s="55" t="str">
        <f>IFERROR(_xll.RssMarket($A3109,"前日比"),"")</f>
        <v/>
      </c>
      <c r="F3109" s="75" t="str">
        <f>IFERROR(_xll.RssMarket($A3109,"時価総額"),"")</f>
        <v/>
      </c>
      <c r="G3109" s="75" t="e">
        <f>T20D35746[[#This Row],[時価総額]]/T20D35746[[#This Row],[現在値]]</f>
        <v>#VALUE!</v>
      </c>
      <c r="H3109" s="20"/>
      <c r="I3109" s="38"/>
      <c r="J3109" s="20"/>
      <c r="K3109" s="33"/>
      <c r="N3109" s="89"/>
      <c r="O3109" s="125" t="e">
        <f>ROUND(
 ((IF(OR(R3109="",R3109&lt;=0),20,R3109)/20)
  *(L3109/15))
 /(IFERROR(IF(H3109&gt;0,H3109,15),15)/15)
 *100,0)</f>
        <v>#REF!</v>
      </c>
      <c r="P3109" s="125" t="e">
        <f>ROUND(((R3109/20)*(L3109/15)*(S3109/15)*(1+W3109/200))/(H3109/15)*100,0)</f>
        <v>#REF!</v>
      </c>
      <c r="Q3109" s="147" t="e">
        <f>T20D35746[[#This Row],[スコア⑤]]/T20D35746[[#This Row],[スコア③]]</f>
        <v>#REF!</v>
      </c>
      <c r="R3109" s="76" t="e">
        <f>#REF!+#REF!</f>
        <v>#REF!</v>
      </c>
      <c r="W3109" s="109" t="e">
        <f>(T20D35746[[#This Row],[現金及び預金（億）]]-T20D35746[[#This Row],[負債（億）]])/T20D35746[[#This Row],[総資産]]*100</f>
        <v>#DIV/0!</v>
      </c>
    </row>
    <row r="3110" spans="3:23" x14ac:dyDescent="0.25">
      <c r="C3110" s="71" t="str">
        <f>IFERROR(_xll.RssMarket($A3110,"市場部名称"),"")</f>
        <v/>
      </c>
      <c r="D3110" s="55"/>
      <c r="E3110" s="55" t="str">
        <f>IFERROR(_xll.RssMarket($A3110,"前日比"),"")</f>
        <v/>
      </c>
      <c r="F3110" s="75" t="str">
        <f>IFERROR(_xll.RssMarket($A3110,"時価総額"),"")</f>
        <v/>
      </c>
      <c r="G3110" s="75" t="e">
        <f>T20D35746[[#This Row],[時価総額]]/T20D35746[[#This Row],[現在値]]</f>
        <v>#VALUE!</v>
      </c>
      <c r="H3110" s="20"/>
      <c r="I3110" s="38"/>
      <c r="J3110" s="20"/>
      <c r="K3110" s="33"/>
      <c r="N3110" s="89"/>
      <c r="O3110" s="125" t="e">
        <f>ROUND(
 ((IF(OR(R3110="",R3110&lt;=0),20,R3110)/20)
  *(L3110/15))
 /(IFERROR(IF(H3110&gt;0,H3110,15),15)/15)
 *100,0)</f>
        <v>#REF!</v>
      </c>
      <c r="P3110" s="125" t="e">
        <f>ROUND(((R3110/20)*(L3110/15)*(S3110/15)*(1+W3110/200))/(H3110/15)*100,0)</f>
        <v>#REF!</v>
      </c>
      <c r="Q3110" s="147" t="e">
        <f>T20D35746[[#This Row],[スコア⑤]]/T20D35746[[#This Row],[スコア③]]</f>
        <v>#REF!</v>
      </c>
      <c r="R3110" s="76" t="e">
        <f>#REF!+#REF!</f>
        <v>#REF!</v>
      </c>
      <c r="W3110" s="109" t="e">
        <f>(T20D35746[[#This Row],[現金及び預金（億）]]-T20D35746[[#This Row],[負債（億）]])/T20D35746[[#This Row],[総資産]]*100</f>
        <v>#DIV/0!</v>
      </c>
    </row>
    <row r="3111" spans="3:23" x14ac:dyDescent="0.25">
      <c r="C3111" s="71" t="str">
        <f>IFERROR(_xll.RssMarket($A3111,"市場部名称"),"")</f>
        <v/>
      </c>
      <c r="D3111" s="55"/>
      <c r="E3111" s="55" t="str">
        <f>IFERROR(_xll.RssMarket($A3111,"前日比"),"")</f>
        <v/>
      </c>
      <c r="F3111" s="75" t="str">
        <f>IFERROR(_xll.RssMarket($A3111,"時価総額"),"")</f>
        <v/>
      </c>
      <c r="G3111" s="75" t="e">
        <f>T20D35746[[#This Row],[時価総額]]/T20D35746[[#This Row],[現在値]]</f>
        <v>#VALUE!</v>
      </c>
      <c r="H3111" s="20"/>
      <c r="I3111" s="38"/>
      <c r="J3111" s="20"/>
      <c r="K3111" s="33"/>
      <c r="N3111" s="89"/>
      <c r="O3111" s="125" t="e">
        <f>ROUND(
 ((IF(OR(R3111="",R3111&lt;=0),20,R3111)/20)
  *(L3111/15))
 /(IFERROR(IF(H3111&gt;0,H3111,15),15)/15)
 *100,0)</f>
        <v>#REF!</v>
      </c>
      <c r="P3111" s="125" t="e">
        <f>ROUND(((R3111/20)*(L3111/15)*(S3111/15)*(1+W3111/200))/(H3111/15)*100,0)</f>
        <v>#REF!</v>
      </c>
      <c r="Q3111" s="147" t="e">
        <f>T20D35746[[#This Row],[スコア⑤]]/T20D35746[[#This Row],[スコア③]]</f>
        <v>#REF!</v>
      </c>
      <c r="R3111" s="76" t="e">
        <f>#REF!+#REF!</f>
        <v>#REF!</v>
      </c>
      <c r="W3111" s="109" t="e">
        <f>(T20D35746[[#This Row],[現金及び預金（億）]]-T20D35746[[#This Row],[負債（億）]])/T20D35746[[#This Row],[総資産]]*100</f>
        <v>#DIV/0!</v>
      </c>
    </row>
    <row r="3112" spans="3:23" x14ac:dyDescent="0.25">
      <c r="C3112" s="71" t="str">
        <f>IFERROR(_xll.RssMarket($A3112,"市場部名称"),"")</f>
        <v/>
      </c>
      <c r="D3112" s="55"/>
      <c r="E3112" s="55" t="str">
        <f>IFERROR(_xll.RssMarket($A3112,"前日比"),"")</f>
        <v/>
      </c>
      <c r="F3112" s="75" t="str">
        <f>IFERROR(_xll.RssMarket($A3112,"時価総額"),"")</f>
        <v/>
      </c>
      <c r="G3112" s="75" t="e">
        <f>T20D35746[[#This Row],[時価総額]]/T20D35746[[#This Row],[現在値]]</f>
        <v>#VALUE!</v>
      </c>
      <c r="H3112" s="20"/>
      <c r="I3112" s="38"/>
      <c r="J3112" s="20"/>
      <c r="K3112" s="33"/>
      <c r="N3112" s="89"/>
      <c r="O3112" s="125" t="e">
        <f>ROUND(
 ((IF(OR(R3112="",R3112&lt;=0),20,R3112)/20)
  *(L3112/15))
 /(IFERROR(IF(H3112&gt;0,H3112,15),15)/15)
 *100,0)</f>
        <v>#REF!</v>
      </c>
      <c r="P3112" s="125" t="e">
        <f>ROUND(((R3112/20)*(L3112/15)*(S3112/15)*(1+W3112/200))/(H3112/15)*100,0)</f>
        <v>#REF!</v>
      </c>
      <c r="Q3112" s="147" t="e">
        <f>T20D35746[[#This Row],[スコア⑤]]/T20D35746[[#This Row],[スコア③]]</f>
        <v>#REF!</v>
      </c>
      <c r="R3112" s="76" t="e">
        <f>#REF!+#REF!</f>
        <v>#REF!</v>
      </c>
      <c r="W3112" s="109" t="e">
        <f>(T20D35746[[#This Row],[現金及び預金（億）]]-T20D35746[[#This Row],[負債（億）]])/T20D35746[[#This Row],[総資産]]*100</f>
        <v>#DIV/0!</v>
      </c>
    </row>
    <row r="3113" spans="3:23" x14ac:dyDescent="0.25">
      <c r="C3113" s="71" t="str">
        <f>IFERROR(_xll.RssMarket($A3113,"市場部名称"),"")</f>
        <v/>
      </c>
      <c r="D3113" s="55"/>
      <c r="E3113" s="55" t="str">
        <f>IFERROR(_xll.RssMarket($A3113,"前日比"),"")</f>
        <v/>
      </c>
      <c r="F3113" s="75" t="str">
        <f>IFERROR(_xll.RssMarket($A3113,"時価総額"),"")</f>
        <v/>
      </c>
      <c r="G3113" s="75" t="e">
        <f>T20D35746[[#This Row],[時価総額]]/T20D35746[[#This Row],[現在値]]</f>
        <v>#VALUE!</v>
      </c>
      <c r="H3113" s="20"/>
      <c r="I3113" s="38"/>
      <c r="J3113" s="20"/>
      <c r="K3113" s="33"/>
      <c r="N3113" s="89"/>
      <c r="O3113" s="125" t="e">
        <f>ROUND(
 ((IF(OR(R3113="",R3113&lt;=0),20,R3113)/20)
  *(L3113/15))
 /(IFERROR(IF(H3113&gt;0,H3113,15),15)/15)
 *100,0)</f>
        <v>#REF!</v>
      </c>
      <c r="P3113" s="125" t="e">
        <f>ROUND(((R3113/20)*(L3113/15)*(S3113/15)*(1+W3113/200))/(H3113/15)*100,0)</f>
        <v>#REF!</v>
      </c>
      <c r="Q3113" s="147" t="e">
        <f>T20D35746[[#This Row],[スコア⑤]]/T20D35746[[#This Row],[スコア③]]</f>
        <v>#REF!</v>
      </c>
      <c r="R3113" s="76" t="e">
        <f>#REF!+#REF!</f>
        <v>#REF!</v>
      </c>
      <c r="W3113" s="109" t="e">
        <f>(T20D35746[[#This Row],[現金及び預金（億）]]-T20D35746[[#This Row],[負債（億）]])/T20D35746[[#This Row],[総資産]]*100</f>
        <v>#DIV/0!</v>
      </c>
    </row>
    <row r="3114" spans="3:23" x14ac:dyDescent="0.25">
      <c r="C3114" s="71" t="str">
        <f>IFERROR(_xll.RssMarket($A3114,"市場部名称"),"")</f>
        <v/>
      </c>
      <c r="D3114" s="55"/>
      <c r="E3114" s="55" t="str">
        <f>IFERROR(_xll.RssMarket($A3114,"前日比"),"")</f>
        <v/>
      </c>
      <c r="F3114" s="75" t="str">
        <f>IFERROR(_xll.RssMarket($A3114,"時価総額"),"")</f>
        <v/>
      </c>
      <c r="G3114" s="75" t="e">
        <f>T20D35746[[#This Row],[時価総額]]/T20D35746[[#This Row],[現在値]]</f>
        <v>#VALUE!</v>
      </c>
      <c r="H3114" s="20"/>
      <c r="I3114" s="38"/>
      <c r="J3114" s="20"/>
      <c r="K3114" s="33"/>
      <c r="N3114" s="89"/>
      <c r="O3114" s="125" t="e">
        <f>ROUND(
 ((IF(OR(R3114="",R3114&lt;=0),20,R3114)/20)
  *(L3114/15))
 /(IFERROR(IF(H3114&gt;0,H3114,15),15)/15)
 *100,0)</f>
        <v>#REF!</v>
      </c>
      <c r="P3114" s="125" t="e">
        <f>ROUND(((R3114/20)*(L3114/15)*(S3114/15)*(1+W3114/200))/(H3114/15)*100,0)</f>
        <v>#REF!</v>
      </c>
      <c r="Q3114" s="147" t="e">
        <f>T20D35746[[#This Row],[スコア⑤]]/T20D35746[[#This Row],[スコア③]]</f>
        <v>#REF!</v>
      </c>
      <c r="R3114" s="76" t="e">
        <f>#REF!+#REF!</f>
        <v>#REF!</v>
      </c>
      <c r="W3114" s="109" t="e">
        <f>(T20D35746[[#This Row],[現金及び預金（億）]]-T20D35746[[#This Row],[負債（億）]])/T20D35746[[#This Row],[総資産]]*100</f>
        <v>#DIV/0!</v>
      </c>
    </row>
    <row r="3115" spans="3:23" x14ac:dyDescent="0.25">
      <c r="C3115" s="71" t="str">
        <f>IFERROR(_xll.RssMarket($A3115,"市場部名称"),"")</f>
        <v/>
      </c>
      <c r="D3115" s="55"/>
      <c r="E3115" s="55" t="str">
        <f>IFERROR(_xll.RssMarket($A3115,"前日比"),"")</f>
        <v/>
      </c>
      <c r="F3115" s="75" t="str">
        <f>IFERROR(_xll.RssMarket($A3115,"時価総額"),"")</f>
        <v/>
      </c>
      <c r="G3115" s="75" t="e">
        <f>T20D35746[[#This Row],[時価総額]]/T20D35746[[#This Row],[現在値]]</f>
        <v>#VALUE!</v>
      </c>
      <c r="H3115" s="20"/>
      <c r="I3115" s="38"/>
      <c r="J3115" s="20"/>
      <c r="K3115" s="33"/>
      <c r="N3115" s="89"/>
      <c r="O3115" s="125" t="e">
        <f>ROUND(
 ((IF(OR(R3115="",R3115&lt;=0),20,R3115)/20)
  *(L3115/15))
 /(IFERROR(IF(H3115&gt;0,H3115,15),15)/15)
 *100,0)</f>
        <v>#REF!</v>
      </c>
      <c r="P3115" s="125" t="e">
        <f>ROUND(((R3115/20)*(L3115/15)*(S3115/15)*(1+W3115/200))/(H3115/15)*100,0)</f>
        <v>#REF!</v>
      </c>
      <c r="Q3115" s="147" t="e">
        <f>T20D35746[[#This Row],[スコア⑤]]/T20D35746[[#This Row],[スコア③]]</f>
        <v>#REF!</v>
      </c>
      <c r="R3115" s="76" t="e">
        <f>#REF!+#REF!</f>
        <v>#REF!</v>
      </c>
      <c r="W3115" s="109" t="e">
        <f>(T20D35746[[#This Row],[現金及び預金（億）]]-T20D35746[[#This Row],[負債（億）]])/T20D35746[[#This Row],[総資産]]*100</f>
        <v>#DIV/0!</v>
      </c>
    </row>
    <row r="3116" spans="3:23" x14ac:dyDescent="0.25">
      <c r="C3116" s="71" t="str">
        <f>IFERROR(_xll.RssMarket($A3116,"市場部名称"),"")</f>
        <v/>
      </c>
      <c r="D3116" s="55"/>
      <c r="E3116" s="55" t="str">
        <f>IFERROR(_xll.RssMarket($A3116,"前日比"),"")</f>
        <v/>
      </c>
      <c r="F3116" s="75" t="str">
        <f>IFERROR(_xll.RssMarket($A3116,"時価総額"),"")</f>
        <v/>
      </c>
      <c r="G3116" s="75" t="e">
        <f>T20D35746[[#This Row],[時価総額]]/T20D35746[[#This Row],[現在値]]</f>
        <v>#VALUE!</v>
      </c>
      <c r="H3116" s="20"/>
      <c r="I3116" s="38"/>
      <c r="J3116" s="20"/>
      <c r="K3116" s="33"/>
      <c r="N3116" s="89"/>
      <c r="O3116" s="125" t="e">
        <f>ROUND(
 ((IF(OR(R3116="",R3116&lt;=0),20,R3116)/20)
  *(L3116/15))
 /(IFERROR(IF(H3116&gt;0,H3116,15),15)/15)
 *100,0)</f>
        <v>#REF!</v>
      </c>
      <c r="P3116" s="125" t="e">
        <f>ROUND(((R3116/20)*(L3116/15)*(S3116/15)*(1+W3116/200))/(H3116/15)*100,0)</f>
        <v>#REF!</v>
      </c>
      <c r="Q3116" s="147" t="e">
        <f>T20D35746[[#This Row],[スコア⑤]]/T20D35746[[#This Row],[スコア③]]</f>
        <v>#REF!</v>
      </c>
      <c r="R3116" s="76" t="e">
        <f>#REF!+#REF!</f>
        <v>#REF!</v>
      </c>
      <c r="W3116" s="109" t="e">
        <f>(T20D35746[[#This Row],[現金及び預金（億）]]-T20D35746[[#This Row],[負債（億）]])/T20D35746[[#This Row],[総資産]]*100</f>
        <v>#DIV/0!</v>
      </c>
    </row>
    <row r="3117" spans="3:23" x14ac:dyDescent="0.25">
      <c r="C3117" s="71" t="str">
        <f>IFERROR(_xll.RssMarket($A3117,"市場部名称"),"")</f>
        <v/>
      </c>
      <c r="D3117" s="55"/>
      <c r="E3117" s="55" t="str">
        <f>IFERROR(_xll.RssMarket($A3117,"前日比"),"")</f>
        <v/>
      </c>
      <c r="F3117" s="75" t="str">
        <f>IFERROR(_xll.RssMarket($A3117,"時価総額"),"")</f>
        <v/>
      </c>
      <c r="G3117" s="75" t="e">
        <f>T20D35746[[#This Row],[時価総額]]/T20D35746[[#This Row],[現在値]]</f>
        <v>#VALUE!</v>
      </c>
      <c r="H3117" s="20"/>
      <c r="I3117" s="38"/>
      <c r="J3117" s="20"/>
      <c r="K3117" s="33"/>
      <c r="N3117" s="89"/>
      <c r="O3117" s="125" t="e">
        <f>ROUND(
 ((IF(OR(R3117="",R3117&lt;=0),20,R3117)/20)
  *(L3117/15))
 /(IFERROR(IF(H3117&gt;0,H3117,15),15)/15)
 *100,0)</f>
        <v>#REF!</v>
      </c>
      <c r="P3117" s="125" t="e">
        <f>ROUND(((R3117/20)*(L3117/15)*(S3117/15)*(1+W3117/200))/(H3117/15)*100,0)</f>
        <v>#REF!</v>
      </c>
      <c r="Q3117" s="147" t="e">
        <f>T20D35746[[#This Row],[スコア⑤]]/T20D35746[[#This Row],[スコア③]]</f>
        <v>#REF!</v>
      </c>
      <c r="R3117" s="76" t="e">
        <f>#REF!+#REF!</f>
        <v>#REF!</v>
      </c>
      <c r="W3117" s="109" t="e">
        <f>(T20D35746[[#This Row],[現金及び預金（億）]]-T20D35746[[#This Row],[負債（億）]])/T20D35746[[#This Row],[総資産]]*100</f>
        <v>#DIV/0!</v>
      </c>
    </row>
    <row r="3118" spans="3:23" x14ac:dyDescent="0.25">
      <c r="C3118" s="71" t="str">
        <f>IFERROR(_xll.RssMarket($A3118,"市場部名称"),"")</f>
        <v/>
      </c>
      <c r="D3118" s="55"/>
      <c r="E3118" s="55" t="str">
        <f>IFERROR(_xll.RssMarket($A3118,"前日比"),"")</f>
        <v/>
      </c>
      <c r="F3118" s="75" t="str">
        <f>IFERROR(_xll.RssMarket($A3118,"時価総額"),"")</f>
        <v/>
      </c>
      <c r="G3118" s="75" t="e">
        <f>T20D35746[[#This Row],[時価総額]]/T20D35746[[#This Row],[現在値]]</f>
        <v>#VALUE!</v>
      </c>
      <c r="H3118" s="20"/>
      <c r="I3118" s="38"/>
      <c r="J3118" s="20"/>
      <c r="K3118" s="33"/>
      <c r="N3118" s="89"/>
      <c r="O3118" s="125" t="e">
        <f>ROUND(
 ((IF(OR(R3118="",R3118&lt;=0),20,R3118)/20)
  *(L3118/15))
 /(IFERROR(IF(H3118&gt;0,H3118,15),15)/15)
 *100,0)</f>
        <v>#REF!</v>
      </c>
      <c r="P3118" s="125" t="e">
        <f>ROUND(((R3118/20)*(L3118/15)*(S3118/15)*(1+W3118/200))/(H3118/15)*100,0)</f>
        <v>#REF!</v>
      </c>
      <c r="Q3118" s="147" t="e">
        <f>T20D35746[[#This Row],[スコア⑤]]/T20D35746[[#This Row],[スコア③]]</f>
        <v>#REF!</v>
      </c>
      <c r="R3118" s="76" t="e">
        <f>#REF!+#REF!</f>
        <v>#REF!</v>
      </c>
      <c r="W3118" s="109" t="e">
        <f>(T20D35746[[#This Row],[現金及び預金（億）]]-T20D35746[[#This Row],[負債（億）]])/T20D35746[[#This Row],[総資産]]*100</f>
        <v>#DIV/0!</v>
      </c>
    </row>
    <row r="3119" spans="3:23" x14ac:dyDescent="0.25">
      <c r="C3119" s="71" t="str">
        <f>IFERROR(_xll.RssMarket($A3119,"市場部名称"),"")</f>
        <v/>
      </c>
      <c r="D3119" s="55"/>
      <c r="E3119" s="55" t="str">
        <f>IFERROR(_xll.RssMarket($A3119,"前日比"),"")</f>
        <v/>
      </c>
      <c r="F3119" s="75" t="str">
        <f>IFERROR(_xll.RssMarket($A3119,"時価総額"),"")</f>
        <v/>
      </c>
      <c r="G3119" s="75" t="e">
        <f>T20D35746[[#This Row],[時価総額]]/T20D35746[[#This Row],[現在値]]</f>
        <v>#VALUE!</v>
      </c>
      <c r="H3119" s="20"/>
      <c r="I3119" s="38"/>
      <c r="J3119" s="20"/>
      <c r="K3119" s="33"/>
      <c r="N3119" s="89"/>
      <c r="O3119" s="125" t="e">
        <f>ROUND(
 ((IF(OR(R3119="",R3119&lt;=0),20,R3119)/20)
  *(L3119/15))
 /(IFERROR(IF(H3119&gt;0,H3119,15),15)/15)
 *100,0)</f>
        <v>#REF!</v>
      </c>
      <c r="P3119" s="125" t="e">
        <f>ROUND(((R3119/20)*(L3119/15)*(S3119/15)*(1+W3119/200))/(H3119/15)*100,0)</f>
        <v>#REF!</v>
      </c>
      <c r="Q3119" s="147" t="e">
        <f>T20D35746[[#This Row],[スコア⑤]]/T20D35746[[#This Row],[スコア③]]</f>
        <v>#REF!</v>
      </c>
      <c r="R3119" s="76" t="e">
        <f>#REF!+#REF!</f>
        <v>#REF!</v>
      </c>
      <c r="W3119" s="109" t="e">
        <f>(T20D35746[[#This Row],[現金及び預金（億）]]-T20D35746[[#This Row],[負債（億）]])/T20D35746[[#This Row],[総資産]]*100</f>
        <v>#DIV/0!</v>
      </c>
    </row>
    <row r="3120" spans="3:23" x14ac:dyDescent="0.25">
      <c r="C3120" s="71" t="str">
        <f>IFERROR(_xll.RssMarket($A3120,"市場部名称"),"")</f>
        <v/>
      </c>
      <c r="D3120" s="55"/>
      <c r="E3120" s="55" t="str">
        <f>IFERROR(_xll.RssMarket($A3120,"前日比"),"")</f>
        <v/>
      </c>
      <c r="F3120" s="75" t="str">
        <f>IFERROR(_xll.RssMarket($A3120,"時価総額"),"")</f>
        <v/>
      </c>
      <c r="G3120" s="75" t="e">
        <f>T20D35746[[#This Row],[時価総額]]/T20D35746[[#This Row],[現在値]]</f>
        <v>#VALUE!</v>
      </c>
      <c r="H3120" s="20"/>
      <c r="I3120" s="38"/>
      <c r="J3120" s="20"/>
      <c r="K3120" s="33"/>
      <c r="N3120" s="89"/>
      <c r="O3120" s="125" t="e">
        <f>ROUND(
 ((IF(OR(R3120="",R3120&lt;=0),20,R3120)/20)
  *(L3120/15))
 /(IFERROR(IF(H3120&gt;0,H3120,15),15)/15)
 *100,0)</f>
        <v>#REF!</v>
      </c>
      <c r="P3120" s="125" t="e">
        <f>ROUND(((R3120/20)*(L3120/15)*(S3120/15)*(1+W3120/200))/(H3120/15)*100,0)</f>
        <v>#REF!</v>
      </c>
      <c r="Q3120" s="147" t="e">
        <f>T20D35746[[#This Row],[スコア⑤]]/T20D35746[[#This Row],[スコア③]]</f>
        <v>#REF!</v>
      </c>
      <c r="R3120" s="76" t="e">
        <f>#REF!+#REF!</f>
        <v>#REF!</v>
      </c>
      <c r="W3120" s="109" t="e">
        <f>(T20D35746[[#This Row],[現金及び預金（億）]]-T20D35746[[#This Row],[負債（億）]])/T20D35746[[#This Row],[総資産]]*100</f>
        <v>#DIV/0!</v>
      </c>
    </row>
    <row r="3121" spans="3:23" x14ac:dyDescent="0.25">
      <c r="C3121" s="71" t="str">
        <f>IFERROR(_xll.RssMarket($A3121,"市場部名称"),"")</f>
        <v/>
      </c>
      <c r="D3121" s="55"/>
      <c r="E3121" s="55" t="str">
        <f>IFERROR(_xll.RssMarket($A3121,"前日比"),"")</f>
        <v/>
      </c>
      <c r="F3121" s="75" t="str">
        <f>IFERROR(_xll.RssMarket($A3121,"時価総額"),"")</f>
        <v/>
      </c>
      <c r="G3121" s="75" t="e">
        <f>T20D35746[[#This Row],[時価総額]]/T20D35746[[#This Row],[現在値]]</f>
        <v>#VALUE!</v>
      </c>
      <c r="H3121" s="20"/>
      <c r="I3121" s="38"/>
      <c r="J3121" s="20"/>
      <c r="K3121" s="33"/>
      <c r="N3121" s="89"/>
      <c r="O3121" s="125" t="e">
        <f>ROUND(
 ((IF(OR(R3121="",R3121&lt;=0),20,R3121)/20)
  *(L3121/15))
 /(IFERROR(IF(H3121&gt;0,H3121,15),15)/15)
 *100,0)</f>
        <v>#REF!</v>
      </c>
      <c r="P3121" s="125" t="e">
        <f>ROUND(((R3121/20)*(L3121/15)*(S3121/15)*(1+W3121/200))/(H3121/15)*100,0)</f>
        <v>#REF!</v>
      </c>
      <c r="Q3121" s="147" t="e">
        <f>T20D35746[[#This Row],[スコア⑤]]/T20D35746[[#This Row],[スコア③]]</f>
        <v>#REF!</v>
      </c>
      <c r="R3121" s="76" t="e">
        <f>#REF!+#REF!</f>
        <v>#REF!</v>
      </c>
      <c r="W3121" s="109" t="e">
        <f>(T20D35746[[#This Row],[現金及び預金（億）]]-T20D35746[[#This Row],[負債（億）]])/T20D35746[[#This Row],[総資産]]*100</f>
        <v>#DIV/0!</v>
      </c>
    </row>
    <row r="3122" spans="3:23" x14ac:dyDescent="0.25">
      <c r="C3122" s="71" t="str">
        <f>IFERROR(_xll.RssMarket($A3122,"市場部名称"),"")</f>
        <v/>
      </c>
      <c r="D3122" s="55"/>
      <c r="E3122" s="55" t="str">
        <f>IFERROR(_xll.RssMarket($A3122,"前日比"),"")</f>
        <v/>
      </c>
      <c r="F3122" s="75" t="str">
        <f>IFERROR(_xll.RssMarket($A3122,"時価総額"),"")</f>
        <v/>
      </c>
      <c r="G3122" s="75" t="e">
        <f>T20D35746[[#This Row],[時価総額]]/T20D35746[[#This Row],[現在値]]</f>
        <v>#VALUE!</v>
      </c>
      <c r="H3122" s="20"/>
      <c r="I3122" s="38"/>
      <c r="J3122" s="20"/>
      <c r="K3122" s="33"/>
      <c r="N3122" s="89"/>
      <c r="O3122" s="125" t="e">
        <f>ROUND(
 ((IF(OR(R3122="",R3122&lt;=0),20,R3122)/20)
  *(L3122/15))
 /(IFERROR(IF(H3122&gt;0,H3122,15),15)/15)
 *100,0)</f>
        <v>#REF!</v>
      </c>
      <c r="P3122" s="125" t="e">
        <f>ROUND(((R3122/20)*(L3122/15)*(S3122/15)*(1+W3122/200))/(H3122/15)*100,0)</f>
        <v>#REF!</v>
      </c>
      <c r="Q3122" s="147" t="e">
        <f>T20D35746[[#This Row],[スコア⑤]]/T20D35746[[#This Row],[スコア③]]</f>
        <v>#REF!</v>
      </c>
      <c r="R3122" s="76" t="e">
        <f>#REF!+#REF!</f>
        <v>#REF!</v>
      </c>
      <c r="W3122" s="109" t="e">
        <f>(T20D35746[[#This Row],[現金及び預金（億）]]-T20D35746[[#This Row],[負債（億）]])/T20D35746[[#This Row],[総資産]]*100</f>
        <v>#DIV/0!</v>
      </c>
    </row>
    <row r="3123" spans="3:23" x14ac:dyDescent="0.25">
      <c r="C3123" s="71" t="str">
        <f>IFERROR(_xll.RssMarket($A3123,"市場部名称"),"")</f>
        <v/>
      </c>
      <c r="D3123" s="55"/>
      <c r="E3123" s="55" t="str">
        <f>IFERROR(_xll.RssMarket($A3123,"前日比"),"")</f>
        <v/>
      </c>
      <c r="F3123" s="75" t="str">
        <f>IFERROR(_xll.RssMarket($A3123,"時価総額"),"")</f>
        <v/>
      </c>
      <c r="G3123" s="75" t="e">
        <f>T20D35746[[#This Row],[時価総額]]/T20D35746[[#This Row],[現在値]]</f>
        <v>#VALUE!</v>
      </c>
      <c r="H3123" s="20"/>
      <c r="I3123" s="38"/>
      <c r="J3123" s="20"/>
      <c r="K3123" s="33"/>
      <c r="N3123" s="89"/>
      <c r="O3123" s="125" t="e">
        <f>ROUND(
 ((IF(OR(R3123="",R3123&lt;=0),20,R3123)/20)
  *(L3123/15))
 /(IFERROR(IF(H3123&gt;0,H3123,15),15)/15)
 *100,0)</f>
        <v>#REF!</v>
      </c>
      <c r="P3123" s="125" t="e">
        <f>ROUND(((R3123/20)*(L3123/15)*(S3123/15)*(1+W3123/200))/(H3123/15)*100,0)</f>
        <v>#REF!</v>
      </c>
      <c r="Q3123" s="147" t="e">
        <f>T20D35746[[#This Row],[スコア⑤]]/T20D35746[[#This Row],[スコア③]]</f>
        <v>#REF!</v>
      </c>
      <c r="R3123" s="76" t="e">
        <f>#REF!+#REF!</f>
        <v>#REF!</v>
      </c>
      <c r="W3123" s="109" t="e">
        <f>(T20D35746[[#This Row],[現金及び預金（億）]]-T20D35746[[#This Row],[負債（億）]])/T20D35746[[#This Row],[総資産]]*100</f>
        <v>#DIV/0!</v>
      </c>
    </row>
    <row r="3124" spans="3:23" x14ac:dyDescent="0.25">
      <c r="C3124" s="71" t="str">
        <f>IFERROR(_xll.RssMarket($A3124,"市場部名称"),"")</f>
        <v/>
      </c>
      <c r="D3124" s="55"/>
      <c r="E3124" s="55" t="str">
        <f>IFERROR(_xll.RssMarket($A3124,"前日比"),"")</f>
        <v/>
      </c>
      <c r="F3124" s="75" t="str">
        <f>IFERROR(_xll.RssMarket($A3124,"時価総額"),"")</f>
        <v/>
      </c>
      <c r="G3124" s="75" t="e">
        <f>T20D35746[[#This Row],[時価総額]]/T20D35746[[#This Row],[現在値]]</f>
        <v>#VALUE!</v>
      </c>
      <c r="H3124" s="20"/>
      <c r="I3124" s="38"/>
      <c r="J3124" s="20"/>
      <c r="K3124" s="33"/>
      <c r="N3124" s="89"/>
      <c r="O3124" s="125" t="e">
        <f>ROUND(
 ((IF(OR(R3124="",R3124&lt;=0),20,R3124)/20)
  *(L3124/15))
 /(IFERROR(IF(H3124&gt;0,H3124,15),15)/15)
 *100,0)</f>
        <v>#REF!</v>
      </c>
      <c r="P3124" s="125" t="e">
        <f>ROUND(((R3124/20)*(L3124/15)*(S3124/15)*(1+W3124/200))/(H3124/15)*100,0)</f>
        <v>#REF!</v>
      </c>
      <c r="Q3124" s="147" t="e">
        <f>T20D35746[[#This Row],[スコア⑤]]/T20D35746[[#This Row],[スコア③]]</f>
        <v>#REF!</v>
      </c>
      <c r="R3124" s="76" t="e">
        <f>#REF!+#REF!</f>
        <v>#REF!</v>
      </c>
      <c r="W3124" s="109" t="e">
        <f>(T20D35746[[#This Row],[現金及び預金（億）]]-T20D35746[[#This Row],[負債（億）]])/T20D35746[[#This Row],[総資産]]*100</f>
        <v>#DIV/0!</v>
      </c>
    </row>
    <row r="3125" spans="3:23" x14ac:dyDescent="0.25">
      <c r="C3125" s="71" t="str">
        <f>IFERROR(_xll.RssMarket($A3125,"市場部名称"),"")</f>
        <v/>
      </c>
      <c r="D3125" s="55"/>
      <c r="E3125" s="55" t="str">
        <f>IFERROR(_xll.RssMarket($A3125,"前日比"),"")</f>
        <v/>
      </c>
      <c r="F3125" s="75" t="str">
        <f>IFERROR(_xll.RssMarket($A3125,"時価総額"),"")</f>
        <v/>
      </c>
      <c r="G3125" s="75" t="e">
        <f>T20D35746[[#This Row],[時価総額]]/T20D35746[[#This Row],[現在値]]</f>
        <v>#VALUE!</v>
      </c>
      <c r="H3125" s="20"/>
      <c r="I3125" s="38"/>
      <c r="J3125" s="20"/>
      <c r="K3125" s="33"/>
      <c r="N3125" s="89"/>
      <c r="O3125" s="125" t="e">
        <f>ROUND(
 ((IF(OR(R3125="",R3125&lt;=0),20,R3125)/20)
  *(L3125/15))
 /(IFERROR(IF(H3125&gt;0,H3125,15),15)/15)
 *100,0)</f>
        <v>#REF!</v>
      </c>
      <c r="P3125" s="125" t="e">
        <f>ROUND(((R3125/20)*(L3125/15)*(S3125/15)*(1+W3125/200))/(H3125/15)*100,0)</f>
        <v>#REF!</v>
      </c>
      <c r="Q3125" s="147" t="e">
        <f>T20D35746[[#This Row],[スコア⑤]]/T20D35746[[#This Row],[スコア③]]</f>
        <v>#REF!</v>
      </c>
      <c r="R3125" s="76" t="e">
        <f>#REF!+#REF!</f>
        <v>#REF!</v>
      </c>
      <c r="W3125" s="109" t="e">
        <f>(T20D35746[[#This Row],[現金及び預金（億）]]-T20D35746[[#This Row],[負債（億）]])/T20D35746[[#This Row],[総資産]]*100</f>
        <v>#DIV/0!</v>
      </c>
    </row>
    <row r="3126" spans="3:23" x14ac:dyDescent="0.25">
      <c r="C3126" s="71" t="str">
        <f>IFERROR(_xll.RssMarket($A3126,"市場部名称"),"")</f>
        <v/>
      </c>
      <c r="D3126" s="55"/>
      <c r="E3126" s="55" t="str">
        <f>IFERROR(_xll.RssMarket($A3126,"前日比"),"")</f>
        <v/>
      </c>
      <c r="F3126" s="75" t="str">
        <f>IFERROR(_xll.RssMarket($A3126,"時価総額"),"")</f>
        <v/>
      </c>
      <c r="G3126" s="75" t="e">
        <f>T20D35746[[#This Row],[時価総額]]/T20D35746[[#This Row],[現在値]]</f>
        <v>#VALUE!</v>
      </c>
      <c r="H3126" s="20"/>
      <c r="I3126" s="38"/>
      <c r="J3126" s="20"/>
      <c r="K3126" s="33"/>
      <c r="N3126" s="89"/>
      <c r="O3126" s="125" t="e">
        <f>ROUND(
 ((IF(OR(R3126="",R3126&lt;=0),20,R3126)/20)
  *(L3126/15))
 /(IFERROR(IF(H3126&gt;0,H3126,15),15)/15)
 *100,0)</f>
        <v>#REF!</v>
      </c>
      <c r="P3126" s="125" t="e">
        <f>ROUND(((R3126/20)*(L3126/15)*(S3126/15)*(1+W3126/200))/(H3126/15)*100,0)</f>
        <v>#REF!</v>
      </c>
      <c r="Q3126" s="147" t="e">
        <f>T20D35746[[#This Row],[スコア⑤]]/T20D35746[[#This Row],[スコア③]]</f>
        <v>#REF!</v>
      </c>
      <c r="R3126" s="76" t="e">
        <f>#REF!+#REF!</f>
        <v>#REF!</v>
      </c>
      <c r="W3126" s="109" t="e">
        <f>(T20D35746[[#This Row],[現金及び預金（億）]]-T20D35746[[#This Row],[負債（億）]])/T20D35746[[#This Row],[総資産]]*100</f>
        <v>#DIV/0!</v>
      </c>
    </row>
    <row r="3127" spans="3:23" x14ac:dyDescent="0.25">
      <c r="C3127" s="71" t="str">
        <f>IFERROR(_xll.RssMarket($A3127,"市場部名称"),"")</f>
        <v/>
      </c>
      <c r="D3127" s="55"/>
      <c r="E3127" s="55" t="str">
        <f>IFERROR(_xll.RssMarket($A3127,"前日比"),"")</f>
        <v/>
      </c>
      <c r="F3127" s="75" t="str">
        <f>IFERROR(_xll.RssMarket($A3127,"時価総額"),"")</f>
        <v/>
      </c>
      <c r="G3127" s="75" t="e">
        <f>T20D35746[[#This Row],[時価総額]]/T20D35746[[#This Row],[現在値]]</f>
        <v>#VALUE!</v>
      </c>
      <c r="H3127" s="20"/>
      <c r="I3127" s="38"/>
      <c r="J3127" s="20"/>
      <c r="K3127" s="33"/>
      <c r="N3127" s="89"/>
      <c r="O3127" s="125" t="e">
        <f>ROUND(
 ((IF(OR(R3127="",R3127&lt;=0),20,R3127)/20)
  *(L3127/15))
 /(IFERROR(IF(H3127&gt;0,H3127,15),15)/15)
 *100,0)</f>
        <v>#REF!</v>
      </c>
      <c r="P3127" s="125" t="e">
        <f>ROUND(((R3127/20)*(L3127/15)*(S3127/15)*(1+W3127/200))/(H3127/15)*100,0)</f>
        <v>#REF!</v>
      </c>
      <c r="Q3127" s="147" t="e">
        <f>T20D35746[[#This Row],[スコア⑤]]/T20D35746[[#This Row],[スコア③]]</f>
        <v>#REF!</v>
      </c>
      <c r="R3127" s="76" t="e">
        <f>#REF!+#REF!</f>
        <v>#REF!</v>
      </c>
      <c r="W3127" s="109" t="e">
        <f>(T20D35746[[#This Row],[現金及び預金（億）]]-T20D35746[[#This Row],[負債（億）]])/T20D35746[[#This Row],[総資産]]*100</f>
        <v>#DIV/0!</v>
      </c>
    </row>
    <row r="3128" spans="3:23" x14ac:dyDescent="0.25">
      <c r="C3128" s="71" t="str">
        <f>IFERROR(_xll.RssMarket($A3128,"市場部名称"),"")</f>
        <v/>
      </c>
      <c r="D3128" s="55"/>
      <c r="E3128" s="55" t="str">
        <f>IFERROR(_xll.RssMarket($A3128,"前日比"),"")</f>
        <v/>
      </c>
      <c r="F3128" s="75" t="str">
        <f>IFERROR(_xll.RssMarket($A3128,"時価総額"),"")</f>
        <v/>
      </c>
      <c r="G3128" s="75" t="e">
        <f>T20D35746[[#This Row],[時価総額]]/T20D35746[[#This Row],[現在値]]</f>
        <v>#VALUE!</v>
      </c>
      <c r="H3128" s="20"/>
      <c r="I3128" s="38"/>
      <c r="J3128" s="20"/>
      <c r="K3128" s="33"/>
      <c r="N3128" s="89"/>
      <c r="O3128" s="125" t="e">
        <f>ROUND(
 ((IF(OR(R3128="",R3128&lt;=0),20,R3128)/20)
  *(L3128/15))
 /(IFERROR(IF(H3128&gt;0,H3128,15),15)/15)
 *100,0)</f>
        <v>#REF!</v>
      </c>
      <c r="P3128" s="125" t="e">
        <f>ROUND(((R3128/20)*(L3128/15)*(S3128/15)*(1+W3128/200))/(H3128/15)*100,0)</f>
        <v>#REF!</v>
      </c>
      <c r="Q3128" s="147" t="e">
        <f>T20D35746[[#This Row],[スコア⑤]]/T20D35746[[#This Row],[スコア③]]</f>
        <v>#REF!</v>
      </c>
      <c r="R3128" s="76" t="e">
        <f>#REF!+#REF!</f>
        <v>#REF!</v>
      </c>
      <c r="W3128" s="109" t="e">
        <f>(T20D35746[[#This Row],[現金及び預金（億）]]-T20D35746[[#This Row],[負債（億）]])/T20D35746[[#This Row],[総資産]]*100</f>
        <v>#DIV/0!</v>
      </c>
    </row>
    <row r="3129" spans="3:23" x14ac:dyDescent="0.25">
      <c r="C3129" s="71" t="str">
        <f>IFERROR(_xll.RssMarket($A3129,"市場部名称"),"")</f>
        <v/>
      </c>
      <c r="D3129" s="55"/>
      <c r="E3129" s="55" t="str">
        <f>IFERROR(_xll.RssMarket($A3129,"前日比"),"")</f>
        <v/>
      </c>
      <c r="F3129" s="75" t="str">
        <f>IFERROR(_xll.RssMarket($A3129,"時価総額"),"")</f>
        <v/>
      </c>
      <c r="G3129" s="75" t="e">
        <f>T20D35746[[#This Row],[時価総額]]/T20D35746[[#This Row],[現在値]]</f>
        <v>#VALUE!</v>
      </c>
      <c r="H3129" s="20"/>
      <c r="I3129" s="38"/>
      <c r="J3129" s="20"/>
      <c r="K3129" s="33"/>
      <c r="N3129" s="89"/>
      <c r="O3129" s="125" t="e">
        <f>ROUND(
 ((IF(OR(R3129="",R3129&lt;=0),20,R3129)/20)
  *(L3129/15))
 /(IFERROR(IF(H3129&gt;0,H3129,15),15)/15)
 *100,0)</f>
        <v>#REF!</v>
      </c>
      <c r="P3129" s="125" t="e">
        <f>ROUND(((R3129/20)*(L3129/15)*(S3129/15)*(1+W3129/200))/(H3129/15)*100,0)</f>
        <v>#REF!</v>
      </c>
      <c r="Q3129" s="147" t="e">
        <f>T20D35746[[#This Row],[スコア⑤]]/T20D35746[[#This Row],[スコア③]]</f>
        <v>#REF!</v>
      </c>
      <c r="R3129" s="76" t="e">
        <f>#REF!+#REF!</f>
        <v>#REF!</v>
      </c>
      <c r="W3129" s="109" t="e">
        <f>(T20D35746[[#This Row],[現金及び預金（億）]]-T20D35746[[#This Row],[負債（億）]])/T20D35746[[#This Row],[総資産]]*100</f>
        <v>#DIV/0!</v>
      </c>
    </row>
    <row r="3130" spans="3:23" x14ac:dyDescent="0.25">
      <c r="C3130" s="71" t="str">
        <f>IFERROR(_xll.RssMarket($A3130,"市場部名称"),"")</f>
        <v/>
      </c>
      <c r="D3130" s="55"/>
      <c r="E3130" s="55" t="str">
        <f>IFERROR(_xll.RssMarket($A3130,"前日比"),"")</f>
        <v/>
      </c>
      <c r="F3130" s="75" t="str">
        <f>IFERROR(_xll.RssMarket($A3130,"時価総額"),"")</f>
        <v/>
      </c>
      <c r="G3130" s="75" t="e">
        <f>T20D35746[[#This Row],[時価総額]]/T20D35746[[#This Row],[現在値]]</f>
        <v>#VALUE!</v>
      </c>
      <c r="H3130" s="20"/>
      <c r="I3130" s="38"/>
      <c r="J3130" s="20"/>
      <c r="K3130" s="33"/>
      <c r="N3130" s="89"/>
      <c r="O3130" s="125" t="e">
        <f>ROUND(
 ((IF(OR(R3130="",R3130&lt;=0),20,R3130)/20)
  *(L3130/15))
 /(IFERROR(IF(H3130&gt;0,H3130,15),15)/15)
 *100,0)</f>
        <v>#REF!</v>
      </c>
      <c r="P3130" s="125" t="e">
        <f>ROUND(((R3130/20)*(L3130/15)*(S3130/15)*(1+W3130/200))/(H3130/15)*100,0)</f>
        <v>#REF!</v>
      </c>
      <c r="Q3130" s="147" t="e">
        <f>T20D35746[[#This Row],[スコア⑤]]/T20D35746[[#This Row],[スコア③]]</f>
        <v>#REF!</v>
      </c>
      <c r="R3130" s="76" t="e">
        <f>#REF!+#REF!</f>
        <v>#REF!</v>
      </c>
      <c r="W3130" s="109" t="e">
        <f>(T20D35746[[#This Row],[現金及び預金（億）]]-T20D35746[[#This Row],[負債（億）]])/T20D35746[[#This Row],[総資産]]*100</f>
        <v>#DIV/0!</v>
      </c>
    </row>
    <row r="3131" spans="3:23" x14ac:dyDescent="0.25">
      <c r="C3131" s="71" t="str">
        <f>IFERROR(_xll.RssMarket($A3131,"市場部名称"),"")</f>
        <v/>
      </c>
      <c r="D3131" s="55"/>
      <c r="E3131" s="55" t="str">
        <f>IFERROR(_xll.RssMarket($A3131,"前日比"),"")</f>
        <v/>
      </c>
      <c r="F3131" s="75" t="str">
        <f>IFERROR(_xll.RssMarket($A3131,"時価総額"),"")</f>
        <v/>
      </c>
      <c r="G3131" s="75" t="e">
        <f>T20D35746[[#This Row],[時価総額]]/T20D35746[[#This Row],[現在値]]</f>
        <v>#VALUE!</v>
      </c>
      <c r="H3131" s="20"/>
      <c r="I3131" s="38"/>
      <c r="J3131" s="20"/>
      <c r="K3131" s="33"/>
      <c r="N3131" s="89"/>
      <c r="O3131" s="125" t="e">
        <f>ROUND(
 ((IF(OR(R3131="",R3131&lt;=0),20,R3131)/20)
  *(L3131/15))
 /(IFERROR(IF(H3131&gt;0,H3131,15),15)/15)
 *100,0)</f>
        <v>#REF!</v>
      </c>
      <c r="P3131" s="125" t="e">
        <f>ROUND(((R3131/20)*(L3131/15)*(S3131/15)*(1+W3131/200))/(H3131/15)*100,0)</f>
        <v>#REF!</v>
      </c>
      <c r="Q3131" s="147" t="e">
        <f>T20D35746[[#This Row],[スコア⑤]]/T20D35746[[#This Row],[スコア③]]</f>
        <v>#REF!</v>
      </c>
      <c r="R3131" s="76" t="e">
        <f>#REF!+#REF!</f>
        <v>#REF!</v>
      </c>
      <c r="W3131" s="109" t="e">
        <f>(T20D35746[[#This Row],[現金及び預金（億）]]-T20D35746[[#This Row],[負債（億）]])/T20D35746[[#This Row],[総資産]]*100</f>
        <v>#DIV/0!</v>
      </c>
    </row>
    <row r="3132" spans="3:23" x14ac:dyDescent="0.25">
      <c r="C3132" s="71" t="str">
        <f>IFERROR(_xll.RssMarket($A3132,"市場部名称"),"")</f>
        <v/>
      </c>
      <c r="D3132" s="55"/>
      <c r="E3132" s="55" t="str">
        <f>IFERROR(_xll.RssMarket($A3132,"前日比"),"")</f>
        <v/>
      </c>
      <c r="F3132" s="75" t="str">
        <f>IFERROR(_xll.RssMarket($A3132,"時価総額"),"")</f>
        <v/>
      </c>
      <c r="G3132" s="75" t="e">
        <f>T20D35746[[#This Row],[時価総額]]/T20D35746[[#This Row],[現在値]]</f>
        <v>#VALUE!</v>
      </c>
      <c r="H3132" s="20"/>
      <c r="I3132" s="38"/>
      <c r="J3132" s="20"/>
      <c r="K3132" s="33"/>
      <c r="N3132" s="89"/>
      <c r="O3132" s="125" t="e">
        <f>ROUND(
 ((IF(OR(R3132="",R3132&lt;=0),20,R3132)/20)
  *(L3132/15))
 /(IFERROR(IF(H3132&gt;0,H3132,15),15)/15)
 *100,0)</f>
        <v>#REF!</v>
      </c>
      <c r="P3132" s="125" t="e">
        <f>ROUND(((R3132/20)*(L3132/15)*(S3132/15)*(1+W3132/200))/(H3132/15)*100,0)</f>
        <v>#REF!</v>
      </c>
      <c r="Q3132" s="147" t="e">
        <f>T20D35746[[#This Row],[スコア⑤]]/T20D35746[[#This Row],[スコア③]]</f>
        <v>#REF!</v>
      </c>
      <c r="R3132" s="76" t="e">
        <f>#REF!+#REF!</f>
        <v>#REF!</v>
      </c>
      <c r="W3132" s="109" t="e">
        <f>(T20D35746[[#This Row],[現金及び預金（億）]]-T20D35746[[#This Row],[負債（億）]])/T20D35746[[#This Row],[総資産]]*100</f>
        <v>#DIV/0!</v>
      </c>
    </row>
    <row r="3133" spans="3:23" x14ac:dyDescent="0.25">
      <c r="C3133" s="71" t="str">
        <f>IFERROR(_xll.RssMarket($A3133,"市場部名称"),"")</f>
        <v/>
      </c>
      <c r="D3133" s="55"/>
      <c r="E3133" s="55" t="str">
        <f>IFERROR(_xll.RssMarket($A3133,"前日比"),"")</f>
        <v/>
      </c>
      <c r="F3133" s="75" t="str">
        <f>IFERROR(_xll.RssMarket($A3133,"時価総額"),"")</f>
        <v/>
      </c>
      <c r="G3133" s="75" t="e">
        <f>T20D35746[[#This Row],[時価総額]]/T20D35746[[#This Row],[現在値]]</f>
        <v>#VALUE!</v>
      </c>
      <c r="H3133" s="20"/>
      <c r="I3133" s="38"/>
      <c r="J3133" s="20"/>
      <c r="K3133" s="33"/>
      <c r="N3133" s="89"/>
      <c r="O3133" s="125" t="e">
        <f>ROUND(
 ((IF(OR(R3133="",R3133&lt;=0),20,R3133)/20)
  *(L3133/15))
 /(IFERROR(IF(H3133&gt;0,H3133,15),15)/15)
 *100,0)</f>
        <v>#REF!</v>
      </c>
      <c r="P3133" s="125" t="e">
        <f>ROUND(((R3133/20)*(L3133/15)*(S3133/15)*(1+W3133/200))/(H3133/15)*100,0)</f>
        <v>#REF!</v>
      </c>
      <c r="Q3133" s="147" t="e">
        <f>T20D35746[[#This Row],[スコア⑤]]/T20D35746[[#This Row],[スコア③]]</f>
        <v>#REF!</v>
      </c>
      <c r="R3133" s="76" t="e">
        <f>#REF!+#REF!</f>
        <v>#REF!</v>
      </c>
      <c r="W3133" s="109" t="e">
        <f>(T20D35746[[#This Row],[現金及び預金（億）]]-T20D35746[[#This Row],[負債（億）]])/T20D35746[[#This Row],[総資産]]*100</f>
        <v>#DIV/0!</v>
      </c>
    </row>
    <row r="3134" spans="3:23" x14ac:dyDescent="0.25">
      <c r="C3134" s="71" t="str">
        <f>IFERROR(_xll.RssMarket($A3134,"市場部名称"),"")</f>
        <v/>
      </c>
      <c r="D3134" s="55"/>
      <c r="E3134" s="55" t="str">
        <f>IFERROR(_xll.RssMarket($A3134,"前日比"),"")</f>
        <v/>
      </c>
      <c r="F3134" s="75" t="str">
        <f>IFERROR(_xll.RssMarket($A3134,"時価総額"),"")</f>
        <v/>
      </c>
      <c r="G3134" s="75" t="e">
        <f>T20D35746[[#This Row],[時価総額]]/T20D35746[[#This Row],[現在値]]</f>
        <v>#VALUE!</v>
      </c>
      <c r="H3134" s="20"/>
      <c r="I3134" s="38"/>
      <c r="J3134" s="20"/>
      <c r="K3134" s="33"/>
      <c r="N3134" s="89"/>
      <c r="O3134" s="125" t="e">
        <f>ROUND(
 ((IF(OR(R3134="",R3134&lt;=0),20,R3134)/20)
  *(L3134/15))
 /(IFERROR(IF(H3134&gt;0,H3134,15),15)/15)
 *100,0)</f>
        <v>#REF!</v>
      </c>
      <c r="P3134" s="125" t="e">
        <f>ROUND(((R3134/20)*(L3134/15)*(S3134/15)*(1+W3134/200))/(H3134/15)*100,0)</f>
        <v>#REF!</v>
      </c>
      <c r="Q3134" s="147" t="e">
        <f>T20D35746[[#This Row],[スコア⑤]]/T20D35746[[#This Row],[スコア③]]</f>
        <v>#REF!</v>
      </c>
      <c r="R3134" s="76" t="e">
        <f>#REF!+#REF!</f>
        <v>#REF!</v>
      </c>
      <c r="W3134" s="109" t="e">
        <f>(T20D35746[[#This Row],[現金及び預金（億）]]-T20D35746[[#This Row],[負債（億）]])/T20D35746[[#This Row],[総資産]]*100</f>
        <v>#DIV/0!</v>
      </c>
    </row>
    <row r="3135" spans="3:23" x14ac:dyDescent="0.25">
      <c r="C3135" s="71" t="str">
        <f>IFERROR(_xll.RssMarket($A3135,"市場部名称"),"")</f>
        <v/>
      </c>
      <c r="D3135" s="55"/>
      <c r="E3135" s="55" t="str">
        <f>IFERROR(_xll.RssMarket($A3135,"前日比"),"")</f>
        <v/>
      </c>
      <c r="F3135" s="75" t="str">
        <f>IFERROR(_xll.RssMarket($A3135,"時価総額"),"")</f>
        <v/>
      </c>
      <c r="G3135" s="75" t="e">
        <f>T20D35746[[#This Row],[時価総額]]/T20D35746[[#This Row],[現在値]]</f>
        <v>#VALUE!</v>
      </c>
      <c r="H3135" s="20"/>
      <c r="I3135" s="38"/>
      <c r="J3135" s="20"/>
      <c r="K3135" s="33"/>
      <c r="N3135" s="89"/>
      <c r="O3135" s="125" t="e">
        <f>ROUND(
 ((IF(OR(R3135="",R3135&lt;=0),20,R3135)/20)
  *(L3135/15))
 /(IFERROR(IF(H3135&gt;0,H3135,15),15)/15)
 *100,0)</f>
        <v>#REF!</v>
      </c>
      <c r="P3135" s="125" t="e">
        <f>ROUND(((R3135/20)*(L3135/15)*(S3135/15)*(1+W3135/200))/(H3135/15)*100,0)</f>
        <v>#REF!</v>
      </c>
      <c r="Q3135" s="147" t="e">
        <f>T20D35746[[#This Row],[スコア⑤]]/T20D35746[[#This Row],[スコア③]]</f>
        <v>#REF!</v>
      </c>
      <c r="R3135" s="76" t="e">
        <f>#REF!+#REF!</f>
        <v>#REF!</v>
      </c>
      <c r="W3135" s="109" t="e">
        <f>(T20D35746[[#This Row],[現金及び預金（億）]]-T20D35746[[#This Row],[負債（億）]])/T20D35746[[#This Row],[総資産]]*100</f>
        <v>#DIV/0!</v>
      </c>
    </row>
    <row r="3136" spans="3:23" x14ac:dyDescent="0.25">
      <c r="C3136" s="71" t="str">
        <f>IFERROR(_xll.RssMarket($A3136,"市場部名称"),"")</f>
        <v/>
      </c>
      <c r="D3136" s="55"/>
      <c r="E3136" s="55" t="str">
        <f>IFERROR(_xll.RssMarket($A3136,"前日比"),"")</f>
        <v/>
      </c>
      <c r="F3136" s="75" t="str">
        <f>IFERROR(_xll.RssMarket($A3136,"時価総額"),"")</f>
        <v/>
      </c>
      <c r="G3136" s="75" t="e">
        <f>T20D35746[[#This Row],[時価総額]]/T20D35746[[#This Row],[現在値]]</f>
        <v>#VALUE!</v>
      </c>
      <c r="H3136" s="20"/>
      <c r="I3136" s="38"/>
      <c r="J3136" s="20"/>
      <c r="K3136" s="33"/>
      <c r="N3136" s="89"/>
      <c r="O3136" s="125" t="e">
        <f>ROUND(
 ((IF(OR(R3136="",R3136&lt;=0),20,R3136)/20)
  *(L3136/15))
 /(IFERROR(IF(H3136&gt;0,H3136,15),15)/15)
 *100,0)</f>
        <v>#REF!</v>
      </c>
      <c r="P3136" s="125" t="e">
        <f>ROUND(((R3136/20)*(L3136/15)*(S3136/15)*(1+W3136/200))/(H3136/15)*100,0)</f>
        <v>#REF!</v>
      </c>
      <c r="Q3136" s="147" t="e">
        <f>T20D35746[[#This Row],[スコア⑤]]/T20D35746[[#This Row],[スコア③]]</f>
        <v>#REF!</v>
      </c>
      <c r="R3136" s="76" t="e">
        <f>#REF!+#REF!</f>
        <v>#REF!</v>
      </c>
      <c r="W3136" s="109" t="e">
        <f>(T20D35746[[#This Row],[現金及び預金（億）]]-T20D35746[[#This Row],[負債（億）]])/T20D35746[[#This Row],[総資産]]*100</f>
        <v>#DIV/0!</v>
      </c>
    </row>
    <row r="3137" spans="3:23" x14ac:dyDescent="0.25">
      <c r="C3137" s="71" t="str">
        <f>IFERROR(_xll.RssMarket($A3137,"市場部名称"),"")</f>
        <v/>
      </c>
      <c r="D3137" s="55"/>
      <c r="E3137" s="55" t="str">
        <f>IFERROR(_xll.RssMarket($A3137,"前日比"),"")</f>
        <v/>
      </c>
      <c r="F3137" s="75" t="str">
        <f>IFERROR(_xll.RssMarket($A3137,"時価総額"),"")</f>
        <v/>
      </c>
      <c r="G3137" s="75" t="e">
        <f>T20D35746[[#This Row],[時価総額]]/T20D35746[[#This Row],[現在値]]</f>
        <v>#VALUE!</v>
      </c>
      <c r="H3137" s="20"/>
      <c r="I3137" s="38"/>
      <c r="J3137" s="20"/>
      <c r="K3137" s="33"/>
      <c r="N3137" s="89"/>
      <c r="O3137" s="125" t="e">
        <f>ROUND(
 ((IF(OR(R3137="",R3137&lt;=0),20,R3137)/20)
  *(L3137/15))
 /(IFERROR(IF(H3137&gt;0,H3137,15),15)/15)
 *100,0)</f>
        <v>#REF!</v>
      </c>
      <c r="P3137" s="125" t="e">
        <f>ROUND(((R3137/20)*(L3137/15)*(S3137/15)*(1+W3137/200))/(H3137/15)*100,0)</f>
        <v>#REF!</v>
      </c>
      <c r="Q3137" s="147" t="e">
        <f>T20D35746[[#This Row],[スコア⑤]]/T20D35746[[#This Row],[スコア③]]</f>
        <v>#REF!</v>
      </c>
      <c r="R3137" s="76" t="e">
        <f>#REF!+#REF!</f>
        <v>#REF!</v>
      </c>
      <c r="W3137" s="109" t="e">
        <f>(T20D35746[[#This Row],[現金及び預金（億）]]-T20D35746[[#This Row],[負債（億）]])/T20D35746[[#This Row],[総資産]]*100</f>
        <v>#DIV/0!</v>
      </c>
    </row>
    <row r="3138" spans="3:23" x14ac:dyDescent="0.25">
      <c r="C3138" s="71" t="str">
        <f>IFERROR(_xll.RssMarket($A3138,"市場部名称"),"")</f>
        <v/>
      </c>
      <c r="D3138" s="55"/>
      <c r="E3138" s="55" t="str">
        <f>IFERROR(_xll.RssMarket($A3138,"前日比"),"")</f>
        <v/>
      </c>
      <c r="F3138" s="75" t="str">
        <f>IFERROR(_xll.RssMarket($A3138,"時価総額"),"")</f>
        <v/>
      </c>
      <c r="G3138" s="75" t="e">
        <f>T20D35746[[#This Row],[時価総額]]/T20D35746[[#This Row],[現在値]]</f>
        <v>#VALUE!</v>
      </c>
      <c r="H3138" s="20"/>
      <c r="I3138" s="38"/>
      <c r="J3138" s="20"/>
      <c r="K3138" s="33"/>
      <c r="N3138" s="89"/>
      <c r="O3138" s="125" t="e">
        <f>ROUND(
 ((IF(OR(R3138="",R3138&lt;=0),20,R3138)/20)
  *(L3138/15))
 /(IFERROR(IF(H3138&gt;0,H3138,15),15)/15)
 *100,0)</f>
        <v>#REF!</v>
      </c>
      <c r="P3138" s="125" t="e">
        <f>ROUND(((R3138/20)*(L3138/15)*(S3138/15)*(1+W3138/200))/(H3138/15)*100,0)</f>
        <v>#REF!</v>
      </c>
      <c r="Q3138" s="147" t="e">
        <f>T20D35746[[#This Row],[スコア⑤]]/T20D35746[[#This Row],[スコア③]]</f>
        <v>#REF!</v>
      </c>
      <c r="R3138" s="76" t="e">
        <f>#REF!+#REF!</f>
        <v>#REF!</v>
      </c>
      <c r="W3138" s="109" t="e">
        <f>(T20D35746[[#This Row],[現金及び預金（億）]]-T20D35746[[#This Row],[負債（億）]])/T20D35746[[#This Row],[総資産]]*100</f>
        <v>#DIV/0!</v>
      </c>
    </row>
    <row r="3139" spans="3:23" x14ac:dyDescent="0.25">
      <c r="C3139" s="71" t="str">
        <f>IFERROR(_xll.RssMarket($A3139,"市場部名称"),"")</f>
        <v/>
      </c>
      <c r="D3139" s="55"/>
      <c r="E3139" s="55" t="str">
        <f>IFERROR(_xll.RssMarket($A3139,"前日比"),"")</f>
        <v/>
      </c>
      <c r="F3139" s="75" t="str">
        <f>IFERROR(_xll.RssMarket($A3139,"時価総額"),"")</f>
        <v/>
      </c>
      <c r="G3139" s="75" t="e">
        <f>T20D35746[[#This Row],[時価総額]]/T20D35746[[#This Row],[現在値]]</f>
        <v>#VALUE!</v>
      </c>
      <c r="H3139" s="20"/>
      <c r="I3139" s="38"/>
      <c r="J3139" s="20"/>
      <c r="K3139" s="33"/>
      <c r="N3139" s="89"/>
      <c r="O3139" s="125" t="e">
        <f>ROUND(
 ((IF(OR(R3139="",R3139&lt;=0),20,R3139)/20)
  *(L3139/15))
 /(IFERROR(IF(H3139&gt;0,H3139,15),15)/15)
 *100,0)</f>
        <v>#REF!</v>
      </c>
      <c r="P3139" s="125" t="e">
        <f>ROUND(((R3139/20)*(L3139/15)*(S3139/15)*(1+W3139/200))/(H3139/15)*100,0)</f>
        <v>#REF!</v>
      </c>
      <c r="Q3139" s="147" t="e">
        <f>T20D35746[[#This Row],[スコア⑤]]/T20D35746[[#This Row],[スコア③]]</f>
        <v>#REF!</v>
      </c>
      <c r="R3139" s="76" t="e">
        <f>#REF!+#REF!</f>
        <v>#REF!</v>
      </c>
      <c r="W3139" s="109" t="e">
        <f>(T20D35746[[#This Row],[現金及び預金（億）]]-T20D35746[[#This Row],[負債（億）]])/T20D35746[[#This Row],[総資産]]*100</f>
        <v>#DIV/0!</v>
      </c>
    </row>
    <row r="3140" spans="3:23" x14ac:dyDescent="0.25">
      <c r="C3140" s="71" t="str">
        <f>IFERROR(_xll.RssMarket($A3140,"市場部名称"),"")</f>
        <v/>
      </c>
      <c r="D3140" s="55"/>
      <c r="E3140" s="55" t="str">
        <f>IFERROR(_xll.RssMarket($A3140,"前日比"),"")</f>
        <v/>
      </c>
      <c r="F3140" s="75" t="str">
        <f>IFERROR(_xll.RssMarket($A3140,"時価総額"),"")</f>
        <v/>
      </c>
      <c r="G3140" s="75" t="e">
        <f>T20D35746[[#This Row],[時価総額]]/T20D35746[[#This Row],[現在値]]</f>
        <v>#VALUE!</v>
      </c>
      <c r="H3140" s="20"/>
      <c r="I3140" s="38"/>
      <c r="J3140" s="20"/>
      <c r="K3140" s="33"/>
      <c r="N3140" s="89"/>
      <c r="O3140" s="125" t="e">
        <f>ROUND(
 ((IF(OR(R3140="",R3140&lt;=0),20,R3140)/20)
  *(L3140/15))
 /(IFERROR(IF(H3140&gt;0,H3140,15),15)/15)
 *100,0)</f>
        <v>#REF!</v>
      </c>
      <c r="P3140" s="125" t="e">
        <f>ROUND(((R3140/20)*(L3140/15)*(S3140/15)*(1+W3140/200))/(H3140/15)*100,0)</f>
        <v>#REF!</v>
      </c>
      <c r="Q3140" s="147" t="e">
        <f>T20D35746[[#This Row],[スコア⑤]]/T20D35746[[#This Row],[スコア③]]</f>
        <v>#REF!</v>
      </c>
      <c r="R3140" s="76" t="e">
        <f>#REF!+#REF!</f>
        <v>#REF!</v>
      </c>
      <c r="W3140" s="109" t="e">
        <f>(T20D35746[[#This Row],[現金及び預金（億）]]-T20D35746[[#This Row],[負債（億）]])/T20D35746[[#This Row],[総資産]]*100</f>
        <v>#DIV/0!</v>
      </c>
    </row>
    <row r="3141" spans="3:23" x14ac:dyDescent="0.25">
      <c r="C3141" s="71" t="str">
        <f>IFERROR(_xll.RssMarket($A3141,"市場部名称"),"")</f>
        <v/>
      </c>
      <c r="D3141" s="55"/>
      <c r="E3141" s="55" t="str">
        <f>IFERROR(_xll.RssMarket($A3141,"前日比"),"")</f>
        <v/>
      </c>
      <c r="F3141" s="75" t="str">
        <f>IFERROR(_xll.RssMarket($A3141,"時価総額"),"")</f>
        <v/>
      </c>
      <c r="G3141" s="75" t="e">
        <f>T20D35746[[#This Row],[時価総額]]/T20D35746[[#This Row],[現在値]]</f>
        <v>#VALUE!</v>
      </c>
      <c r="H3141" s="20"/>
      <c r="I3141" s="38"/>
      <c r="J3141" s="20"/>
      <c r="K3141" s="33"/>
      <c r="N3141" s="89"/>
      <c r="O3141" s="125" t="e">
        <f>ROUND(
 ((IF(OR(R3141="",R3141&lt;=0),20,R3141)/20)
  *(L3141/15))
 /(IFERROR(IF(H3141&gt;0,H3141,15),15)/15)
 *100,0)</f>
        <v>#REF!</v>
      </c>
      <c r="P3141" s="125" t="e">
        <f>ROUND(((R3141/20)*(L3141/15)*(S3141/15)*(1+W3141/200))/(H3141/15)*100,0)</f>
        <v>#REF!</v>
      </c>
      <c r="Q3141" s="147" t="e">
        <f>T20D35746[[#This Row],[スコア⑤]]/T20D35746[[#This Row],[スコア③]]</f>
        <v>#REF!</v>
      </c>
      <c r="R3141" s="76" t="e">
        <f>#REF!+#REF!</f>
        <v>#REF!</v>
      </c>
      <c r="W3141" s="109" t="e">
        <f>(T20D35746[[#This Row],[現金及び預金（億）]]-T20D35746[[#This Row],[負債（億）]])/T20D35746[[#This Row],[総資産]]*100</f>
        <v>#DIV/0!</v>
      </c>
    </row>
    <row r="3142" spans="3:23" x14ac:dyDescent="0.25">
      <c r="C3142" s="71" t="str">
        <f>IFERROR(_xll.RssMarket($A3142,"市場部名称"),"")</f>
        <v/>
      </c>
      <c r="D3142" s="55"/>
      <c r="E3142" s="55" t="str">
        <f>IFERROR(_xll.RssMarket($A3142,"前日比"),"")</f>
        <v/>
      </c>
      <c r="F3142" s="75" t="str">
        <f>IFERROR(_xll.RssMarket($A3142,"時価総額"),"")</f>
        <v/>
      </c>
      <c r="G3142" s="75" t="e">
        <f>T20D35746[[#This Row],[時価総額]]/T20D35746[[#This Row],[現在値]]</f>
        <v>#VALUE!</v>
      </c>
      <c r="H3142" s="20"/>
      <c r="I3142" s="38"/>
      <c r="J3142" s="20"/>
      <c r="K3142" s="33"/>
      <c r="N3142" s="89"/>
      <c r="O3142" s="125" t="e">
        <f>ROUND(
 ((IF(OR(R3142="",R3142&lt;=0),20,R3142)/20)
  *(L3142/15))
 /(IFERROR(IF(H3142&gt;0,H3142,15),15)/15)
 *100,0)</f>
        <v>#REF!</v>
      </c>
      <c r="P3142" s="125" t="e">
        <f>ROUND(((R3142/20)*(L3142/15)*(S3142/15)*(1+W3142/200))/(H3142/15)*100,0)</f>
        <v>#REF!</v>
      </c>
      <c r="Q3142" s="147" t="e">
        <f>T20D35746[[#This Row],[スコア⑤]]/T20D35746[[#This Row],[スコア③]]</f>
        <v>#REF!</v>
      </c>
      <c r="R3142" s="76" t="e">
        <f>#REF!+#REF!</f>
        <v>#REF!</v>
      </c>
      <c r="W3142" s="109" t="e">
        <f>(T20D35746[[#This Row],[現金及び預金（億）]]-T20D35746[[#This Row],[負債（億）]])/T20D35746[[#This Row],[総資産]]*100</f>
        <v>#DIV/0!</v>
      </c>
    </row>
    <row r="3143" spans="3:23" x14ac:dyDescent="0.25">
      <c r="C3143" s="71" t="str">
        <f>IFERROR(_xll.RssMarket($A3143,"市場部名称"),"")</f>
        <v/>
      </c>
      <c r="D3143" s="55"/>
      <c r="E3143" s="55" t="str">
        <f>IFERROR(_xll.RssMarket($A3143,"前日比"),"")</f>
        <v/>
      </c>
      <c r="F3143" s="75" t="str">
        <f>IFERROR(_xll.RssMarket($A3143,"時価総額"),"")</f>
        <v/>
      </c>
      <c r="G3143" s="75" t="e">
        <f>T20D35746[[#This Row],[時価総額]]/T20D35746[[#This Row],[現在値]]</f>
        <v>#VALUE!</v>
      </c>
      <c r="H3143" s="20"/>
      <c r="I3143" s="38"/>
      <c r="J3143" s="20"/>
      <c r="K3143" s="33"/>
      <c r="N3143" s="89"/>
      <c r="O3143" s="125" t="e">
        <f>ROUND(
 ((IF(OR(R3143="",R3143&lt;=0),20,R3143)/20)
  *(L3143/15))
 /(IFERROR(IF(H3143&gt;0,H3143,15),15)/15)
 *100,0)</f>
        <v>#REF!</v>
      </c>
      <c r="P3143" s="125" t="e">
        <f>ROUND(((R3143/20)*(L3143/15)*(S3143/15)*(1+W3143/200))/(H3143/15)*100,0)</f>
        <v>#REF!</v>
      </c>
      <c r="Q3143" s="147" t="e">
        <f>T20D35746[[#This Row],[スコア⑤]]/T20D35746[[#This Row],[スコア③]]</f>
        <v>#REF!</v>
      </c>
      <c r="R3143" s="76" t="e">
        <f>#REF!+#REF!</f>
        <v>#REF!</v>
      </c>
      <c r="W3143" s="109" t="e">
        <f>(T20D35746[[#This Row],[現金及び預金（億）]]-T20D35746[[#This Row],[負債（億）]])/T20D35746[[#This Row],[総資産]]*100</f>
        <v>#DIV/0!</v>
      </c>
    </row>
    <row r="3144" spans="3:23" x14ac:dyDescent="0.25">
      <c r="C3144" s="71" t="str">
        <f>IFERROR(_xll.RssMarket($A3144,"市場部名称"),"")</f>
        <v/>
      </c>
      <c r="D3144" s="55"/>
      <c r="E3144" s="55" t="str">
        <f>IFERROR(_xll.RssMarket($A3144,"前日比"),"")</f>
        <v/>
      </c>
      <c r="F3144" s="75" t="str">
        <f>IFERROR(_xll.RssMarket($A3144,"時価総額"),"")</f>
        <v/>
      </c>
      <c r="G3144" s="75" t="e">
        <f>T20D35746[[#This Row],[時価総額]]/T20D35746[[#This Row],[現在値]]</f>
        <v>#VALUE!</v>
      </c>
      <c r="H3144" s="20"/>
      <c r="I3144" s="38"/>
      <c r="J3144" s="20"/>
      <c r="K3144" s="33"/>
      <c r="N3144" s="89"/>
      <c r="O3144" s="125" t="e">
        <f>ROUND(
 ((IF(OR(R3144="",R3144&lt;=0),20,R3144)/20)
  *(L3144/15))
 /(IFERROR(IF(H3144&gt;0,H3144,15),15)/15)
 *100,0)</f>
        <v>#REF!</v>
      </c>
      <c r="P3144" s="125" t="e">
        <f>ROUND(((R3144/20)*(L3144/15)*(S3144/15)*(1+W3144/200))/(H3144/15)*100,0)</f>
        <v>#REF!</v>
      </c>
      <c r="Q3144" s="147" t="e">
        <f>T20D35746[[#This Row],[スコア⑤]]/T20D35746[[#This Row],[スコア③]]</f>
        <v>#REF!</v>
      </c>
      <c r="R3144" s="76" t="e">
        <f>#REF!+#REF!</f>
        <v>#REF!</v>
      </c>
      <c r="W3144" s="109" t="e">
        <f>(T20D35746[[#This Row],[現金及び預金（億）]]-T20D35746[[#This Row],[負債（億）]])/T20D35746[[#This Row],[総資産]]*100</f>
        <v>#DIV/0!</v>
      </c>
    </row>
    <row r="3145" spans="3:23" x14ac:dyDescent="0.25">
      <c r="C3145" s="71" t="str">
        <f>IFERROR(_xll.RssMarket($A3145,"市場部名称"),"")</f>
        <v/>
      </c>
      <c r="D3145" s="55"/>
      <c r="E3145" s="55" t="str">
        <f>IFERROR(_xll.RssMarket($A3145,"前日比"),"")</f>
        <v/>
      </c>
      <c r="F3145" s="75" t="str">
        <f>IFERROR(_xll.RssMarket($A3145,"時価総額"),"")</f>
        <v/>
      </c>
      <c r="G3145" s="75" t="e">
        <f>T20D35746[[#This Row],[時価総額]]/T20D35746[[#This Row],[現在値]]</f>
        <v>#VALUE!</v>
      </c>
      <c r="H3145" s="20"/>
      <c r="I3145" s="38"/>
      <c r="J3145" s="20"/>
      <c r="K3145" s="33"/>
      <c r="N3145" s="89"/>
      <c r="O3145" s="125" t="e">
        <f>ROUND(
 ((IF(OR(R3145="",R3145&lt;=0),20,R3145)/20)
  *(L3145/15))
 /(IFERROR(IF(H3145&gt;0,H3145,15),15)/15)
 *100,0)</f>
        <v>#REF!</v>
      </c>
      <c r="P3145" s="125" t="e">
        <f>ROUND(((R3145/20)*(L3145/15)*(S3145/15)*(1+W3145/200))/(H3145/15)*100,0)</f>
        <v>#REF!</v>
      </c>
      <c r="Q3145" s="147" t="e">
        <f>T20D35746[[#This Row],[スコア⑤]]/T20D35746[[#This Row],[スコア③]]</f>
        <v>#REF!</v>
      </c>
      <c r="R3145" s="76" t="e">
        <f>#REF!+#REF!</f>
        <v>#REF!</v>
      </c>
      <c r="W3145" s="109" t="e">
        <f>(T20D35746[[#This Row],[現金及び預金（億）]]-T20D35746[[#This Row],[負債（億）]])/T20D35746[[#This Row],[総資産]]*100</f>
        <v>#DIV/0!</v>
      </c>
    </row>
    <row r="3146" spans="3:23" x14ac:dyDescent="0.25">
      <c r="C3146" s="71" t="str">
        <f>IFERROR(_xll.RssMarket($A3146,"市場部名称"),"")</f>
        <v/>
      </c>
      <c r="D3146" s="55"/>
      <c r="E3146" s="55" t="str">
        <f>IFERROR(_xll.RssMarket($A3146,"前日比"),"")</f>
        <v/>
      </c>
      <c r="F3146" s="75" t="str">
        <f>IFERROR(_xll.RssMarket($A3146,"時価総額"),"")</f>
        <v/>
      </c>
      <c r="G3146" s="75" t="e">
        <f>T20D35746[[#This Row],[時価総額]]/T20D35746[[#This Row],[現在値]]</f>
        <v>#VALUE!</v>
      </c>
      <c r="H3146" s="20"/>
      <c r="I3146" s="38"/>
      <c r="J3146" s="20"/>
      <c r="K3146" s="33"/>
      <c r="N3146" s="89"/>
      <c r="O3146" s="125" t="e">
        <f>ROUND(
 ((IF(OR(R3146="",R3146&lt;=0),20,R3146)/20)
  *(L3146/15))
 /(IFERROR(IF(H3146&gt;0,H3146,15),15)/15)
 *100,0)</f>
        <v>#REF!</v>
      </c>
      <c r="P3146" s="125" t="e">
        <f>ROUND(((R3146/20)*(L3146/15)*(S3146/15)*(1+W3146/200))/(H3146/15)*100,0)</f>
        <v>#REF!</v>
      </c>
      <c r="Q3146" s="147" t="e">
        <f>T20D35746[[#This Row],[スコア⑤]]/T20D35746[[#This Row],[スコア③]]</f>
        <v>#REF!</v>
      </c>
      <c r="R3146" s="76" t="e">
        <f>#REF!+#REF!</f>
        <v>#REF!</v>
      </c>
      <c r="W3146" s="109" t="e">
        <f>(T20D35746[[#This Row],[現金及び預金（億）]]-T20D35746[[#This Row],[負債（億）]])/T20D35746[[#This Row],[総資産]]*100</f>
        <v>#DIV/0!</v>
      </c>
    </row>
    <row r="3147" spans="3:23" x14ac:dyDescent="0.25">
      <c r="C3147" s="71" t="str">
        <f>IFERROR(_xll.RssMarket($A3147,"市場部名称"),"")</f>
        <v/>
      </c>
      <c r="D3147" s="55"/>
      <c r="E3147" s="55" t="str">
        <f>IFERROR(_xll.RssMarket($A3147,"前日比"),"")</f>
        <v/>
      </c>
      <c r="F3147" s="75" t="str">
        <f>IFERROR(_xll.RssMarket($A3147,"時価総額"),"")</f>
        <v/>
      </c>
      <c r="G3147" s="75" t="e">
        <f>T20D35746[[#This Row],[時価総額]]/T20D35746[[#This Row],[現在値]]</f>
        <v>#VALUE!</v>
      </c>
      <c r="H3147" s="20"/>
      <c r="I3147" s="38"/>
      <c r="J3147" s="20"/>
      <c r="K3147" s="33"/>
      <c r="N3147" s="89"/>
      <c r="O3147" s="125" t="e">
        <f>ROUND(
 ((IF(OR(R3147="",R3147&lt;=0),20,R3147)/20)
  *(L3147/15))
 /(IFERROR(IF(H3147&gt;0,H3147,15),15)/15)
 *100,0)</f>
        <v>#REF!</v>
      </c>
      <c r="P3147" s="125" t="e">
        <f>ROUND(((R3147/20)*(L3147/15)*(S3147/15)*(1+W3147/200))/(H3147/15)*100,0)</f>
        <v>#REF!</v>
      </c>
      <c r="Q3147" s="147" t="e">
        <f>T20D35746[[#This Row],[スコア⑤]]/T20D35746[[#This Row],[スコア③]]</f>
        <v>#REF!</v>
      </c>
      <c r="R3147" s="76" t="e">
        <f>#REF!+#REF!</f>
        <v>#REF!</v>
      </c>
      <c r="W3147" s="109" t="e">
        <f>(T20D35746[[#This Row],[現金及び預金（億）]]-T20D35746[[#This Row],[負債（億）]])/T20D35746[[#This Row],[総資産]]*100</f>
        <v>#DIV/0!</v>
      </c>
    </row>
    <row r="3148" spans="3:23" x14ac:dyDescent="0.25">
      <c r="C3148" s="71" t="str">
        <f>IFERROR(_xll.RssMarket($A3148,"市場部名称"),"")</f>
        <v/>
      </c>
      <c r="D3148" s="55"/>
      <c r="E3148" s="55" t="str">
        <f>IFERROR(_xll.RssMarket($A3148,"前日比"),"")</f>
        <v/>
      </c>
      <c r="F3148" s="75" t="str">
        <f>IFERROR(_xll.RssMarket($A3148,"時価総額"),"")</f>
        <v/>
      </c>
      <c r="G3148" s="75" t="e">
        <f>T20D35746[[#This Row],[時価総額]]/T20D35746[[#This Row],[現在値]]</f>
        <v>#VALUE!</v>
      </c>
      <c r="H3148" s="20"/>
      <c r="I3148" s="38"/>
      <c r="J3148" s="20"/>
      <c r="K3148" s="33"/>
      <c r="N3148" s="89"/>
      <c r="O3148" s="125" t="e">
        <f>ROUND(
 ((IF(OR(R3148="",R3148&lt;=0),20,R3148)/20)
  *(L3148/15))
 /(IFERROR(IF(H3148&gt;0,H3148,15),15)/15)
 *100,0)</f>
        <v>#REF!</v>
      </c>
      <c r="P3148" s="125" t="e">
        <f>ROUND(((R3148/20)*(L3148/15)*(S3148/15)*(1+W3148/200))/(H3148/15)*100,0)</f>
        <v>#REF!</v>
      </c>
      <c r="Q3148" s="147" t="e">
        <f>T20D35746[[#This Row],[スコア⑤]]/T20D35746[[#This Row],[スコア③]]</f>
        <v>#REF!</v>
      </c>
      <c r="R3148" s="76" t="e">
        <f>#REF!+#REF!</f>
        <v>#REF!</v>
      </c>
      <c r="W3148" s="109" t="e">
        <f>(T20D35746[[#This Row],[現金及び預金（億）]]-T20D35746[[#This Row],[負債（億）]])/T20D35746[[#This Row],[総資産]]*100</f>
        <v>#DIV/0!</v>
      </c>
    </row>
    <row r="3149" spans="3:23" x14ac:dyDescent="0.25">
      <c r="C3149" s="71" t="str">
        <f>IFERROR(_xll.RssMarket($A3149,"市場部名称"),"")</f>
        <v/>
      </c>
      <c r="D3149" s="55"/>
      <c r="E3149" s="55" t="str">
        <f>IFERROR(_xll.RssMarket($A3149,"前日比"),"")</f>
        <v/>
      </c>
      <c r="F3149" s="75" t="str">
        <f>IFERROR(_xll.RssMarket($A3149,"時価総額"),"")</f>
        <v/>
      </c>
      <c r="G3149" s="75" t="e">
        <f>T20D35746[[#This Row],[時価総額]]/T20D35746[[#This Row],[現在値]]</f>
        <v>#VALUE!</v>
      </c>
      <c r="H3149" s="20"/>
      <c r="I3149" s="38"/>
      <c r="J3149" s="20"/>
      <c r="K3149" s="33"/>
      <c r="N3149" s="89"/>
      <c r="O3149" s="125" t="e">
        <f>ROUND(
 ((IF(OR(R3149="",R3149&lt;=0),20,R3149)/20)
  *(L3149/15))
 /(IFERROR(IF(H3149&gt;0,H3149,15),15)/15)
 *100,0)</f>
        <v>#REF!</v>
      </c>
      <c r="P3149" s="125" t="e">
        <f>ROUND(((R3149/20)*(L3149/15)*(S3149/15)*(1+W3149/200))/(H3149/15)*100,0)</f>
        <v>#REF!</v>
      </c>
      <c r="Q3149" s="147" t="e">
        <f>T20D35746[[#This Row],[スコア⑤]]/T20D35746[[#This Row],[スコア③]]</f>
        <v>#REF!</v>
      </c>
      <c r="R3149" s="76" t="e">
        <f>#REF!+#REF!</f>
        <v>#REF!</v>
      </c>
      <c r="W3149" s="109" t="e">
        <f>(T20D35746[[#This Row],[現金及び預金（億）]]-T20D35746[[#This Row],[負債（億）]])/T20D35746[[#This Row],[総資産]]*100</f>
        <v>#DIV/0!</v>
      </c>
    </row>
    <row r="3150" spans="3:23" x14ac:dyDescent="0.25">
      <c r="C3150" s="71" t="str">
        <f>IFERROR(_xll.RssMarket($A3150,"市場部名称"),"")</f>
        <v/>
      </c>
      <c r="D3150" s="55"/>
      <c r="E3150" s="55" t="str">
        <f>IFERROR(_xll.RssMarket($A3150,"前日比"),"")</f>
        <v/>
      </c>
      <c r="F3150" s="75" t="str">
        <f>IFERROR(_xll.RssMarket($A3150,"時価総額"),"")</f>
        <v/>
      </c>
      <c r="G3150" s="75" t="e">
        <f>T20D35746[[#This Row],[時価総額]]/T20D35746[[#This Row],[現在値]]</f>
        <v>#VALUE!</v>
      </c>
      <c r="H3150" s="20"/>
      <c r="I3150" s="38"/>
      <c r="J3150" s="20"/>
      <c r="K3150" s="33"/>
      <c r="N3150" s="89"/>
      <c r="O3150" s="125" t="e">
        <f>ROUND(
 ((IF(OR(R3150="",R3150&lt;=0),20,R3150)/20)
  *(L3150/15))
 /(IFERROR(IF(H3150&gt;0,H3150,15),15)/15)
 *100,0)</f>
        <v>#REF!</v>
      </c>
      <c r="P3150" s="125" t="e">
        <f>ROUND(((R3150/20)*(L3150/15)*(S3150/15)*(1+W3150/200))/(H3150/15)*100,0)</f>
        <v>#REF!</v>
      </c>
      <c r="Q3150" s="147" t="e">
        <f>T20D35746[[#This Row],[スコア⑤]]/T20D35746[[#This Row],[スコア③]]</f>
        <v>#REF!</v>
      </c>
      <c r="R3150" s="76" t="e">
        <f>#REF!+#REF!</f>
        <v>#REF!</v>
      </c>
      <c r="W3150" s="109" t="e">
        <f>(T20D35746[[#This Row],[現金及び預金（億）]]-T20D35746[[#This Row],[負債（億）]])/T20D35746[[#This Row],[総資産]]*100</f>
        <v>#DIV/0!</v>
      </c>
    </row>
    <row r="3151" spans="3:23" x14ac:dyDescent="0.25">
      <c r="C3151" s="71" t="str">
        <f>IFERROR(_xll.RssMarket($A3151,"市場部名称"),"")</f>
        <v/>
      </c>
      <c r="D3151" s="55"/>
      <c r="E3151" s="55" t="str">
        <f>IFERROR(_xll.RssMarket($A3151,"前日比"),"")</f>
        <v/>
      </c>
      <c r="F3151" s="75" t="str">
        <f>IFERROR(_xll.RssMarket($A3151,"時価総額"),"")</f>
        <v/>
      </c>
      <c r="G3151" s="75" t="e">
        <f>T20D35746[[#This Row],[時価総額]]/T20D35746[[#This Row],[現在値]]</f>
        <v>#VALUE!</v>
      </c>
      <c r="H3151" s="20"/>
      <c r="I3151" s="38"/>
      <c r="J3151" s="20"/>
      <c r="K3151" s="33"/>
      <c r="N3151" s="89"/>
      <c r="O3151" s="125" t="e">
        <f>ROUND(
 ((IF(OR(R3151="",R3151&lt;=0),20,R3151)/20)
  *(L3151/15))
 /(IFERROR(IF(H3151&gt;0,H3151,15),15)/15)
 *100,0)</f>
        <v>#REF!</v>
      </c>
      <c r="P3151" s="125" t="e">
        <f>ROUND(((R3151/20)*(L3151/15)*(S3151/15)*(1+W3151/200))/(H3151/15)*100,0)</f>
        <v>#REF!</v>
      </c>
      <c r="Q3151" s="147" t="e">
        <f>T20D35746[[#This Row],[スコア⑤]]/T20D35746[[#This Row],[スコア③]]</f>
        <v>#REF!</v>
      </c>
      <c r="R3151" s="76" t="e">
        <f>#REF!+#REF!</f>
        <v>#REF!</v>
      </c>
      <c r="W3151" s="109" t="e">
        <f>(T20D35746[[#This Row],[現金及び預金（億）]]-T20D35746[[#This Row],[負債（億）]])/T20D35746[[#This Row],[総資産]]*100</f>
        <v>#DIV/0!</v>
      </c>
    </row>
    <row r="3152" spans="3:23" x14ac:dyDescent="0.25">
      <c r="C3152" s="71" t="str">
        <f>IFERROR(_xll.RssMarket($A3152,"市場部名称"),"")</f>
        <v/>
      </c>
      <c r="D3152" s="55"/>
      <c r="E3152" s="55" t="str">
        <f>IFERROR(_xll.RssMarket($A3152,"前日比"),"")</f>
        <v/>
      </c>
      <c r="F3152" s="75" t="str">
        <f>IFERROR(_xll.RssMarket($A3152,"時価総額"),"")</f>
        <v/>
      </c>
      <c r="G3152" s="75" t="e">
        <f>T20D35746[[#This Row],[時価総額]]/T20D35746[[#This Row],[現在値]]</f>
        <v>#VALUE!</v>
      </c>
      <c r="H3152" s="20"/>
      <c r="I3152" s="38"/>
      <c r="J3152" s="20"/>
      <c r="K3152" s="33"/>
      <c r="N3152" s="89"/>
      <c r="O3152" s="125" t="e">
        <f>ROUND(
 ((IF(OR(R3152="",R3152&lt;=0),20,R3152)/20)
  *(L3152/15))
 /(IFERROR(IF(H3152&gt;0,H3152,15),15)/15)
 *100,0)</f>
        <v>#REF!</v>
      </c>
      <c r="P3152" s="125" t="e">
        <f>ROUND(((R3152/20)*(L3152/15)*(S3152/15)*(1+W3152/200))/(H3152/15)*100,0)</f>
        <v>#REF!</v>
      </c>
      <c r="Q3152" s="147" t="e">
        <f>T20D35746[[#This Row],[スコア⑤]]/T20D35746[[#This Row],[スコア③]]</f>
        <v>#REF!</v>
      </c>
      <c r="R3152" s="76" t="e">
        <f>#REF!+#REF!</f>
        <v>#REF!</v>
      </c>
      <c r="W3152" s="109" t="e">
        <f>(T20D35746[[#This Row],[現金及び預金（億）]]-T20D35746[[#This Row],[負債（億）]])/T20D35746[[#This Row],[総資産]]*100</f>
        <v>#DIV/0!</v>
      </c>
    </row>
    <row r="3153" spans="3:23" x14ac:dyDescent="0.25">
      <c r="C3153" s="71" t="str">
        <f>IFERROR(_xll.RssMarket($A3153,"市場部名称"),"")</f>
        <v/>
      </c>
      <c r="D3153" s="55"/>
      <c r="E3153" s="55" t="str">
        <f>IFERROR(_xll.RssMarket($A3153,"前日比"),"")</f>
        <v/>
      </c>
      <c r="F3153" s="75" t="str">
        <f>IFERROR(_xll.RssMarket($A3153,"時価総額"),"")</f>
        <v/>
      </c>
      <c r="G3153" s="75" t="e">
        <f>T20D35746[[#This Row],[時価総額]]/T20D35746[[#This Row],[現在値]]</f>
        <v>#VALUE!</v>
      </c>
      <c r="H3153" s="20"/>
      <c r="I3153" s="38"/>
      <c r="J3153" s="20"/>
      <c r="K3153" s="33"/>
      <c r="N3153" s="89"/>
      <c r="O3153" s="125" t="e">
        <f>ROUND(
 ((IF(OR(R3153="",R3153&lt;=0),20,R3153)/20)
  *(L3153/15))
 /(IFERROR(IF(H3153&gt;0,H3153,15),15)/15)
 *100,0)</f>
        <v>#REF!</v>
      </c>
      <c r="P3153" s="125" t="e">
        <f>ROUND(((R3153/20)*(L3153/15)*(S3153/15)*(1+W3153/200))/(H3153/15)*100,0)</f>
        <v>#REF!</v>
      </c>
      <c r="Q3153" s="147" t="e">
        <f>T20D35746[[#This Row],[スコア⑤]]/T20D35746[[#This Row],[スコア③]]</f>
        <v>#REF!</v>
      </c>
      <c r="R3153" s="76" t="e">
        <f>#REF!+#REF!</f>
        <v>#REF!</v>
      </c>
      <c r="W3153" s="109" t="e">
        <f>(T20D35746[[#This Row],[現金及び預金（億）]]-T20D35746[[#This Row],[負債（億）]])/T20D35746[[#This Row],[総資産]]*100</f>
        <v>#DIV/0!</v>
      </c>
    </row>
    <row r="3154" spans="3:23" x14ac:dyDescent="0.25">
      <c r="C3154" s="71" t="str">
        <f>IFERROR(_xll.RssMarket($A3154,"市場部名称"),"")</f>
        <v/>
      </c>
      <c r="D3154" s="55"/>
      <c r="E3154" s="55" t="str">
        <f>IFERROR(_xll.RssMarket($A3154,"前日比"),"")</f>
        <v/>
      </c>
      <c r="F3154" s="75" t="str">
        <f>IFERROR(_xll.RssMarket($A3154,"時価総額"),"")</f>
        <v/>
      </c>
      <c r="G3154" s="75" t="e">
        <f>T20D35746[[#This Row],[時価総額]]/T20D35746[[#This Row],[現在値]]</f>
        <v>#VALUE!</v>
      </c>
      <c r="H3154" s="20"/>
      <c r="I3154" s="38"/>
      <c r="J3154" s="20"/>
      <c r="K3154" s="33"/>
      <c r="N3154" s="89"/>
      <c r="O3154" s="125" t="e">
        <f>ROUND(
 ((IF(OR(R3154="",R3154&lt;=0),20,R3154)/20)
  *(L3154/15))
 /(IFERROR(IF(H3154&gt;0,H3154,15),15)/15)
 *100,0)</f>
        <v>#REF!</v>
      </c>
      <c r="P3154" s="125" t="e">
        <f>ROUND(((R3154/20)*(L3154/15)*(S3154/15)*(1+W3154/200))/(H3154/15)*100,0)</f>
        <v>#REF!</v>
      </c>
      <c r="Q3154" s="147" t="e">
        <f>T20D35746[[#This Row],[スコア⑤]]/T20D35746[[#This Row],[スコア③]]</f>
        <v>#REF!</v>
      </c>
      <c r="R3154" s="76" t="e">
        <f>#REF!+#REF!</f>
        <v>#REF!</v>
      </c>
      <c r="W3154" s="109" t="e">
        <f>(T20D35746[[#This Row],[現金及び預金（億）]]-T20D35746[[#This Row],[負債（億）]])/T20D35746[[#This Row],[総資産]]*100</f>
        <v>#DIV/0!</v>
      </c>
    </row>
    <row r="3155" spans="3:23" x14ac:dyDescent="0.25">
      <c r="C3155" s="71" t="str">
        <f>IFERROR(_xll.RssMarket($A3155,"市場部名称"),"")</f>
        <v/>
      </c>
      <c r="D3155" s="55"/>
      <c r="E3155" s="55" t="str">
        <f>IFERROR(_xll.RssMarket($A3155,"前日比"),"")</f>
        <v/>
      </c>
      <c r="F3155" s="75" t="str">
        <f>IFERROR(_xll.RssMarket($A3155,"時価総額"),"")</f>
        <v/>
      </c>
      <c r="G3155" s="75" t="e">
        <f>T20D35746[[#This Row],[時価総額]]/T20D35746[[#This Row],[現在値]]</f>
        <v>#VALUE!</v>
      </c>
      <c r="H3155" s="20"/>
      <c r="I3155" s="38"/>
      <c r="J3155" s="20"/>
      <c r="K3155" s="33"/>
      <c r="N3155" s="89"/>
      <c r="O3155" s="125" t="e">
        <f>ROUND(
 ((IF(OR(R3155="",R3155&lt;=0),20,R3155)/20)
  *(L3155/15))
 /(IFERROR(IF(H3155&gt;0,H3155,15),15)/15)
 *100,0)</f>
        <v>#REF!</v>
      </c>
      <c r="P3155" s="125" t="e">
        <f>ROUND(((R3155/20)*(L3155/15)*(S3155/15)*(1+W3155/200))/(H3155/15)*100,0)</f>
        <v>#REF!</v>
      </c>
      <c r="Q3155" s="147" t="e">
        <f>T20D35746[[#This Row],[スコア⑤]]/T20D35746[[#This Row],[スコア③]]</f>
        <v>#REF!</v>
      </c>
      <c r="R3155" s="76" t="e">
        <f>#REF!+#REF!</f>
        <v>#REF!</v>
      </c>
      <c r="W3155" s="109" t="e">
        <f>(T20D35746[[#This Row],[現金及び預金（億）]]-T20D35746[[#This Row],[負債（億）]])/T20D35746[[#This Row],[総資産]]*100</f>
        <v>#DIV/0!</v>
      </c>
    </row>
    <row r="3156" spans="3:23" x14ac:dyDescent="0.25">
      <c r="C3156" s="71" t="str">
        <f>IFERROR(_xll.RssMarket($A3156,"市場部名称"),"")</f>
        <v/>
      </c>
      <c r="D3156" s="55"/>
      <c r="E3156" s="55" t="str">
        <f>IFERROR(_xll.RssMarket($A3156,"前日比"),"")</f>
        <v/>
      </c>
      <c r="F3156" s="75" t="str">
        <f>IFERROR(_xll.RssMarket($A3156,"時価総額"),"")</f>
        <v/>
      </c>
      <c r="G3156" s="75" t="e">
        <f>T20D35746[[#This Row],[時価総額]]/T20D35746[[#This Row],[現在値]]</f>
        <v>#VALUE!</v>
      </c>
      <c r="H3156" s="20"/>
      <c r="I3156" s="38"/>
      <c r="J3156" s="20"/>
      <c r="K3156" s="33"/>
      <c r="N3156" s="89"/>
      <c r="O3156" s="125" t="e">
        <f>ROUND(
 ((IF(OR(R3156="",R3156&lt;=0),20,R3156)/20)
  *(L3156/15))
 /(IFERROR(IF(H3156&gt;0,H3156,15),15)/15)
 *100,0)</f>
        <v>#REF!</v>
      </c>
      <c r="P3156" s="125" t="e">
        <f>ROUND(((R3156/20)*(L3156/15)*(S3156/15)*(1+W3156/200))/(H3156/15)*100,0)</f>
        <v>#REF!</v>
      </c>
      <c r="Q3156" s="147" t="e">
        <f>T20D35746[[#This Row],[スコア⑤]]/T20D35746[[#This Row],[スコア③]]</f>
        <v>#REF!</v>
      </c>
      <c r="R3156" s="76" t="e">
        <f>#REF!+#REF!</f>
        <v>#REF!</v>
      </c>
      <c r="W3156" s="109" t="e">
        <f>(T20D35746[[#This Row],[現金及び預金（億）]]-T20D35746[[#This Row],[負債（億）]])/T20D35746[[#This Row],[総資産]]*100</f>
        <v>#DIV/0!</v>
      </c>
    </row>
    <row r="3157" spans="3:23" x14ac:dyDescent="0.25">
      <c r="C3157" s="71" t="str">
        <f>IFERROR(_xll.RssMarket($A3157,"市場部名称"),"")</f>
        <v/>
      </c>
      <c r="D3157" s="55"/>
      <c r="E3157" s="55" t="str">
        <f>IFERROR(_xll.RssMarket($A3157,"前日比"),"")</f>
        <v/>
      </c>
      <c r="F3157" s="75" t="str">
        <f>IFERROR(_xll.RssMarket($A3157,"時価総額"),"")</f>
        <v/>
      </c>
      <c r="G3157" s="75" t="e">
        <f>T20D35746[[#This Row],[時価総額]]/T20D35746[[#This Row],[現在値]]</f>
        <v>#VALUE!</v>
      </c>
      <c r="H3157" s="20"/>
      <c r="I3157" s="38"/>
      <c r="J3157" s="20"/>
      <c r="K3157" s="33"/>
      <c r="N3157" s="89"/>
      <c r="O3157" s="125" t="e">
        <f>ROUND(
 ((IF(OR(R3157="",R3157&lt;=0),20,R3157)/20)
  *(L3157/15))
 /(IFERROR(IF(H3157&gt;0,H3157,15),15)/15)
 *100,0)</f>
        <v>#REF!</v>
      </c>
      <c r="P3157" s="125" t="e">
        <f>ROUND(((R3157/20)*(L3157/15)*(S3157/15)*(1+W3157/200))/(H3157/15)*100,0)</f>
        <v>#REF!</v>
      </c>
      <c r="Q3157" s="147" t="e">
        <f>T20D35746[[#This Row],[スコア⑤]]/T20D35746[[#This Row],[スコア③]]</f>
        <v>#REF!</v>
      </c>
      <c r="R3157" s="76" t="e">
        <f>#REF!+#REF!</f>
        <v>#REF!</v>
      </c>
      <c r="W3157" s="109" t="e">
        <f>(T20D35746[[#This Row],[現金及び預金（億）]]-T20D35746[[#This Row],[負債（億）]])/T20D35746[[#This Row],[総資産]]*100</f>
        <v>#DIV/0!</v>
      </c>
    </row>
    <row r="3158" spans="3:23" x14ac:dyDescent="0.25">
      <c r="C3158" s="71" t="str">
        <f>IFERROR(_xll.RssMarket($A3158,"市場部名称"),"")</f>
        <v/>
      </c>
      <c r="D3158" s="55"/>
      <c r="E3158" s="55" t="str">
        <f>IFERROR(_xll.RssMarket($A3158,"前日比"),"")</f>
        <v/>
      </c>
      <c r="F3158" s="75" t="str">
        <f>IFERROR(_xll.RssMarket($A3158,"時価総額"),"")</f>
        <v/>
      </c>
      <c r="G3158" s="75" t="e">
        <f>T20D35746[[#This Row],[時価総額]]/T20D35746[[#This Row],[現在値]]</f>
        <v>#VALUE!</v>
      </c>
      <c r="H3158" s="20"/>
      <c r="I3158" s="38"/>
      <c r="J3158" s="20"/>
      <c r="K3158" s="33"/>
      <c r="N3158" s="89"/>
      <c r="O3158" s="125" t="e">
        <f>ROUND(
 ((IF(OR(R3158="",R3158&lt;=0),20,R3158)/20)
  *(L3158/15))
 /(IFERROR(IF(H3158&gt;0,H3158,15),15)/15)
 *100,0)</f>
        <v>#REF!</v>
      </c>
      <c r="P3158" s="125" t="e">
        <f>ROUND(((R3158/20)*(L3158/15)*(S3158/15)*(1+W3158/200))/(H3158/15)*100,0)</f>
        <v>#REF!</v>
      </c>
      <c r="Q3158" s="147" t="e">
        <f>T20D35746[[#This Row],[スコア⑤]]/T20D35746[[#This Row],[スコア③]]</f>
        <v>#REF!</v>
      </c>
      <c r="R3158" s="76" t="e">
        <f>#REF!+#REF!</f>
        <v>#REF!</v>
      </c>
      <c r="W3158" s="109" t="e">
        <f>(T20D35746[[#This Row],[現金及び預金（億）]]-T20D35746[[#This Row],[負債（億）]])/T20D35746[[#This Row],[総資産]]*100</f>
        <v>#DIV/0!</v>
      </c>
    </row>
    <row r="3159" spans="3:23" x14ac:dyDescent="0.25">
      <c r="C3159" s="71" t="str">
        <f>IFERROR(_xll.RssMarket($A3159,"市場部名称"),"")</f>
        <v/>
      </c>
      <c r="D3159" s="55"/>
      <c r="E3159" s="55" t="str">
        <f>IFERROR(_xll.RssMarket($A3159,"前日比"),"")</f>
        <v/>
      </c>
      <c r="F3159" s="75" t="str">
        <f>IFERROR(_xll.RssMarket($A3159,"時価総額"),"")</f>
        <v/>
      </c>
      <c r="G3159" s="75" t="e">
        <f>T20D35746[[#This Row],[時価総額]]/T20D35746[[#This Row],[現在値]]</f>
        <v>#VALUE!</v>
      </c>
      <c r="H3159" s="20"/>
      <c r="I3159" s="38"/>
      <c r="J3159" s="20"/>
      <c r="K3159" s="33"/>
      <c r="N3159" s="89"/>
      <c r="O3159" s="125" t="e">
        <f>ROUND(
 ((IF(OR(R3159="",R3159&lt;=0),20,R3159)/20)
  *(L3159/15))
 /(IFERROR(IF(H3159&gt;0,H3159,15),15)/15)
 *100,0)</f>
        <v>#REF!</v>
      </c>
      <c r="P3159" s="125" t="e">
        <f>ROUND(((R3159/20)*(L3159/15)*(S3159/15)*(1+W3159/200))/(H3159/15)*100,0)</f>
        <v>#REF!</v>
      </c>
      <c r="Q3159" s="147" t="e">
        <f>T20D35746[[#This Row],[スコア⑤]]/T20D35746[[#This Row],[スコア③]]</f>
        <v>#REF!</v>
      </c>
      <c r="R3159" s="76" t="e">
        <f>#REF!+#REF!</f>
        <v>#REF!</v>
      </c>
      <c r="W3159" s="109" t="e">
        <f>(T20D35746[[#This Row],[現金及び預金（億）]]-T20D35746[[#This Row],[負債（億）]])/T20D35746[[#This Row],[総資産]]*100</f>
        <v>#DIV/0!</v>
      </c>
    </row>
    <row r="3160" spans="3:23" x14ac:dyDescent="0.25">
      <c r="C3160" s="71" t="str">
        <f>IFERROR(_xll.RssMarket($A3160,"市場部名称"),"")</f>
        <v/>
      </c>
      <c r="D3160" s="55"/>
      <c r="E3160" s="55" t="str">
        <f>IFERROR(_xll.RssMarket($A3160,"前日比"),"")</f>
        <v/>
      </c>
      <c r="F3160" s="75" t="str">
        <f>IFERROR(_xll.RssMarket($A3160,"時価総額"),"")</f>
        <v/>
      </c>
      <c r="G3160" s="75" t="e">
        <f>T20D35746[[#This Row],[時価総額]]/T20D35746[[#This Row],[現在値]]</f>
        <v>#VALUE!</v>
      </c>
      <c r="H3160" s="20"/>
      <c r="I3160" s="38"/>
      <c r="J3160" s="20"/>
      <c r="K3160" s="33"/>
      <c r="N3160" s="89"/>
      <c r="O3160" s="125" t="e">
        <f>ROUND(
 ((IF(OR(R3160="",R3160&lt;=0),20,R3160)/20)
  *(L3160/15))
 /(IFERROR(IF(H3160&gt;0,H3160,15),15)/15)
 *100,0)</f>
        <v>#REF!</v>
      </c>
      <c r="P3160" s="125" t="e">
        <f>ROUND(((R3160/20)*(L3160/15)*(S3160/15)*(1+W3160/200))/(H3160/15)*100,0)</f>
        <v>#REF!</v>
      </c>
      <c r="Q3160" s="147" t="e">
        <f>T20D35746[[#This Row],[スコア⑤]]/T20D35746[[#This Row],[スコア③]]</f>
        <v>#REF!</v>
      </c>
      <c r="R3160" s="76" t="e">
        <f>#REF!+#REF!</f>
        <v>#REF!</v>
      </c>
      <c r="W3160" s="109" t="e">
        <f>(T20D35746[[#This Row],[現金及び預金（億）]]-T20D35746[[#This Row],[負債（億）]])/T20D35746[[#This Row],[総資産]]*100</f>
        <v>#DIV/0!</v>
      </c>
    </row>
    <row r="3161" spans="3:23" x14ac:dyDescent="0.25">
      <c r="C3161" s="71" t="str">
        <f>IFERROR(_xll.RssMarket($A3161,"市場部名称"),"")</f>
        <v/>
      </c>
      <c r="D3161" s="55"/>
      <c r="E3161" s="55" t="str">
        <f>IFERROR(_xll.RssMarket($A3161,"前日比"),"")</f>
        <v/>
      </c>
      <c r="F3161" s="75" t="str">
        <f>IFERROR(_xll.RssMarket($A3161,"時価総額"),"")</f>
        <v/>
      </c>
      <c r="G3161" s="75" t="e">
        <f>T20D35746[[#This Row],[時価総額]]/T20D35746[[#This Row],[現在値]]</f>
        <v>#VALUE!</v>
      </c>
      <c r="H3161" s="20"/>
      <c r="I3161" s="38"/>
      <c r="J3161" s="20"/>
      <c r="K3161" s="33"/>
      <c r="N3161" s="89"/>
      <c r="O3161" s="125" t="e">
        <f>ROUND(
 ((IF(OR(R3161="",R3161&lt;=0),20,R3161)/20)
  *(L3161/15))
 /(IFERROR(IF(H3161&gt;0,H3161,15),15)/15)
 *100,0)</f>
        <v>#REF!</v>
      </c>
      <c r="P3161" s="125" t="e">
        <f>ROUND(((R3161/20)*(L3161/15)*(S3161/15)*(1+W3161/200))/(H3161/15)*100,0)</f>
        <v>#REF!</v>
      </c>
      <c r="Q3161" s="147" t="e">
        <f>T20D35746[[#This Row],[スコア⑤]]/T20D35746[[#This Row],[スコア③]]</f>
        <v>#REF!</v>
      </c>
      <c r="R3161" s="76" t="e">
        <f>#REF!+#REF!</f>
        <v>#REF!</v>
      </c>
      <c r="W3161" s="109" t="e">
        <f>(T20D35746[[#This Row],[現金及び預金（億）]]-T20D35746[[#This Row],[負債（億）]])/T20D35746[[#This Row],[総資産]]*100</f>
        <v>#DIV/0!</v>
      </c>
    </row>
    <row r="3162" spans="3:23" x14ac:dyDescent="0.25">
      <c r="C3162" s="71" t="str">
        <f>IFERROR(_xll.RssMarket($A3162,"市場部名称"),"")</f>
        <v/>
      </c>
      <c r="D3162" s="55"/>
      <c r="E3162" s="55" t="str">
        <f>IFERROR(_xll.RssMarket($A3162,"前日比"),"")</f>
        <v/>
      </c>
      <c r="F3162" s="75" t="str">
        <f>IFERROR(_xll.RssMarket($A3162,"時価総額"),"")</f>
        <v/>
      </c>
      <c r="G3162" s="75" t="e">
        <f>T20D35746[[#This Row],[時価総額]]/T20D35746[[#This Row],[現在値]]</f>
        <v>#VALUE!</v>
      </c>
      <c r="H3162" s="20"/>
      <c r="I3162" s="38"/>
      <c r="J3162" s="20"/>
      <c r="K3162" s="33"/>
      <c r="N3162" s="89"/>
      <c r="O3162" s="125" t="e">
        <f>ROUND(
 ((IF(OR(R3162="",R3162&lt;=0),20,R3162)/20)
  *(L3162/15))
 /(IFERROR(IF(H3162&gt;0,H3162,15),15)/15)
 *100,0)</f>
        <v>#REF!</v>
      </c>
      <c r="P3162" s="125" t="e">
        <f>ROUND(((R3162/20)*(L3162/15)*(S3162/15)*(1+W3162/200))/(H3162/15)*100,0)</f>
        <v>#REF!</v>
      </c>
      <c r="Q3162" s="147" t="e">
        <f>T20D35746[[#This Row],[スコア⑤]]/T20D35746[[#This Row],[スコア③]]</f>
        <v>#REF!</v>
      </c>
      <c r="R3162" s="76" t="e">
        <f>#REF!+#REF!</f>
        <v>#REF!</v>
      </c>
      <c r="W3162" s="109" t="e">
        <f>(T20D35746[[#This Row],[現金及び預金（億）]]-T20D35746[[#This Row],[負債（億）]])/T20D35746[[#This Row],[総資産]]*100</f>
        <v>#DIV/0!</v>
      </c>
    </row>
    <row r="3163" spans="3:23" x14ac:dyDescent="0.25">
      <c r="C3163" s="71" t="str">
        <f>IFERROR(_xll.RssMarket($A3163,"市場部名称"),"")</f>
        <v/>
      </c>
      <c r="D3163" s="55"/>
      <c r="E3163" s="55" t="str">
        <f>IFERROR(_xll.RssMarket($A3163,"前日比"),"")</f>
        <v/>
      </c>
      <c r="F3163" s="75" t="str">
        <f>IFERROR(_xll.RssMarket($A3163,"時価総額"),"")</f>
        <v/>
      </c>
      <c r="G3163" s="75" t="e">
        <f>T20D35746[[#This Row],[時価総額]]/T20D35746[[#This Row],[現在値]]</f>
        <v>#VALUE!</v>
      </c>
      <c r="H3163" s="20"/>
      <c r="I3163" s="38"/>
      <c r="J3163" s="20"/>
      <c r="K3163" s="33"/>
      <c r="N3163" s="89"/>
      <c r="O3163" s="125" t="e">
        <f>ROUND(
 ((IF(OR(R3163="",R3163&lt;=0),20,R3163)/20)
  *(L3163/15))
 /(IFERROR(IF(H3163&gt;0,H3163,15),15)/15)
 *100,0)</f>
        <v>#REF!</v>
      </c>
      <c r="P3163" s="125" t="e">
        <f>ROUND(((R3163/20)*(L3163/15)*(S3163/15)*(1+W3163/200))/(H3163/15)*100,0)</f>
        <v>#REF!</v>
      </c>
      <c r="Q3163" s="147" t="e">
        <f>T20D35746[[#This Row],[スコア⑤]]/T20D35746[[#This Row],[スコア③]]</f>
        <v>#REF!</v>
      </c>
      <c r="R3163" s="76" t="e">
        <f>#REF!+#REF!</f>
        <v>#REF!</v>
      </c>
      <c r="W3163" s="109" t="e">
        <f>(T20D35746[[#This Row],[現金及び預金（億）]]-T20D35746[[#This Row],[負債（億）]])/T20D35746[[#This Row],[総資産]]*100</f>
        <v>#DIV/0!</v>
      </c>
    </row>
    <row r="3164" spans="3:23" x14ac:dyDescent="0.25">
      <c r="C3164" s="71" t="str">
        <f>IFERROR(_xll.RssMarket($A3164,"市場部名称"),"")</f>
        <v/>
      </c>
      <c r="D3164" s="55"/>
      <c r="E3164" s="55" t="str">
        <f>IFERROR(_xll.RssMarket($A3164,"前日比"),"")</f>
        <v/>
      </c>
      <c r="F3164" s="75" t="str">
        <f>IFERROR(_xll.RssMarket($A3164,"時価総額"),"")</f>
        <v/>
      </c>
      <c r="G3164" s="75" t="e">
        <f>T20D35746[[#This Row],[時価総額]]/T20D35746[[#This Row],[現在値]]</f>
        <v>#VALUE!</v>
      </c>
      <c r="H3164" s="20"/>
      <c r="I3164" s="38"/>
      <c r="J3164" s="20"/>
      <c r="K3164" s="33"/>
      <c r="N3164" s="89"/>
      <c r="O3164" s="125" t="e">
        <f>ROUND(
 ((IF(OR(R3164="",R3164&lt;=0),20,R3164)/20)
  *(L3164/15))
 /(IFERROR(IF(H3164&gt;0,H3164,15),15)/15)
 *100,0)</f>
        <v>#REF!</v>
      </c>
      <c r="P3164" s="125" t="e">
        <f>ROUND(((R3164/20)*(L3164/15)*(S3164/15)*(1+W3164/200))/(H3164/15)*100,0)</f>
        <v>#REF!</v>
      </c>
      <c r="Q3164" s="147" t="e">
        <f>T20D35746[[#This Row],[スコア⑤]]/T20D35746[[#This Row],[スコア③]]</f>
        <v>#REF!</v>
      </c>
      <c r="R3164" s="76" t="e">
        <f>#REF!+#REF!</f>
        <v>#REF!</v>
      </c>
      <c r="W3164" s="109" t="e">
        <f>(T20D35746[[#This Row],[現金及び預金（億）]]-T20D35746[[#This Row],[負債（億）]])/T20D35746[[#This Row],[総資産]]*100</f>
        <v>#DIV/0!</v>
      </c>
    </row>
    <row r="3165" spans="3:23" x14ac:dyDescent="0.25">
      <c r="C3165" s="71" t="str">
        <f>IFERROR(_xll.RssMarket($A3165,"市場部名称"),"")</f>
        <v/>
      </c>
      <c r="D3165" s="55"/>
      <c r="E3165" s="55" t="str">
        <f>IFERROR(_xll.RssMarket($A3165,"前日比"),"")</f>
        <v/>
      </c>
      <c r="F3165" s="75" t="str">
        <f>IFERROR(_xll.RssMarket($A3165,"時価総額"),"")</f>
        <v/>
      </c>
      <c r="G3165" s="75" t="e">
        <f>T20D35746[[#This Row],[時価総額]]/T20D35746[[#This Row],[現在値]]</f>
        <v>#VALUE!</v>
      </c>
      <c r="H3165" s="20"/>
      <c r="I3165" s="38"/>
      <c r="J3165" s="20"/>
      <c r="K3165" s="33"/>
      <c r="N3165" s="89"/>
      <c r="O3165" s="125" t="e">
        <f>ROUND(
 ((IF(OR(R3165="",R3165&lt;=0),20,R3165)/20)
  *(L3165/15))
 /(IFERROR(IF(H3165&gt;0,H3165,15),15)/15)
 *100,0)</f>
        <v>#REF!</v>
      </c>
      <c r="P3165" s="125" t="e">
        <f>ROUND(((R3165/20)*(L3165/15)*(S3165/15)*(1+W3165/200))/(H3165/15)*100,0)</f>
        <v>#REF!</v>
      </c>
      <c r="Q3165" s="147" t="e">
        <f>T20D35746[[#This Row],[スコア⑤]]/T20D35746[[#This Row],[スコア③]]</f>
        <v>#REF!</v>
      </c>
      <c r="R3165" s="76" t="e">
        <f>#REF!+#REF!</f>
        <v>#REF!</v>
      </c>
      <c r="W3165" s="109" t="e">
        <f>(T20D35746[[#This Row],[現金及び預金（億）]]-T20D35746[[#This Row],[負債（億）]])/T20D35746[[#This Row],[総資産]]*100</f>
        <v>#DIV/0!</v>
      </c>
    </row>
    <row r="3166" spans="3:23" x14ac:dyDescent="0.25">
      <c r="C3166" s="71" t="str">
        <f>IFERROR(_xll.RssMarket($A3166,"市場部名称"),"")</f>
        <v/>
      </c>
      <c r="D3166" s="55"/>
      <c r="E3166" s="55" t="str">
        <f>IFERROR(_xll.RssMarket($A3166,"前日比"),"")</f>
        <v/>
      </c>
      <c r="F3166" s="75" t="str">
        <f>IFERROR(_xll.RssMarket($A3166,"時価総額"),"")</f>
        <v/>
      </c>
      <c r="G3166" s="75" t="e">
        <f>T20D35746[[#This Row],[時価総額]]/T20D35746[[#This Row],[現在値]]</f>
        <v>#VALUE!</v>
      </c>
      <c r="H3166" s="20"/>
      <c r="I3166" s="38"/>
      <c r="J3166" s="20"/>
      <c r="K3166" s="33"/>
      <c r="N3166" s="89"/>
      <c r="O3166" s="125" t="e">
        <f>ROUND(
 ((IF(OR(R3166="",R3166&lt;=0),20,R3166)/20)
  *(L3166/15))
 /(IFERROR(IF(H3166&gt;0,H3166,15),15)/15)
 *100,0)</f>
        <v>#REF!</v>
      </c>
      <c r="P3166" s="125" t="e">
        <f>ROUND(((R3166/20)*(L3166/15)*(S3166/15)*(1+W3166/200))/(H3166/15)*100,0)</f>
        <v>#REF!</v>
      </c>
      <c r="Q3166" s="147" t="e">
        <f>T20D35746[[#This Row],[スコア⑤]]/T20D35746[[#This Row],[スコア③]]</f>
        <v>#REF!</v>
      </c>
      <c r="R3166" s="76" t="e">
        <f>#REF!+#REF!</f>
        <v>#REF!</v>
      </c>
      <c r="W3166" s="109" t="e">
        <f>(T20D35746[[#This Row],[現金及び預金（億）]]-T20D35746[[#This Row],[負債（億）]])/T20D35746[[#This Row],[総資産]]*100</f>
        <v>#DIV/0!</v>
      </c>
    </row>
    <row r="3167" spans="3:23" x14ac:dyDescent="0.25">
      <c r="C3167" s="71" t="str">
        <f>IFERROR(_xll.RssMarket($A3167,"市場部名称"),"")</f>
        <v/>
      </c>
      <c r="D3167" s="55"/>
      <c r="E3167" s="55" t="str">
        <f>IFERROR(_xll.RssMarket($A3167,"前日比"),"")</f>
        <v/>
      </c>
      <c r="F3167" s="75" t="str">
        <f>IFERROR(_xll.RssMarket($A3167,"時価総額"),"")</f>
        <v/>
      </c>
      <c r="G3167" s="75" t="e">
        <f>T20D35746[[#This Row],[時価総額]]/T20D35746[[#This Row],[現在値]]</f>
        <v>#VALUE!</v>
      </c>
      <c r="H3167" s="20"/>
      <c r="I3167" s="38"/>
      <c r="J3167" s="20"/>
      <c r="K3167" s="33"/>
      <c r="N3167" s="89"/>
      <c r="O3167" s="125" t="e">
        <f>ROUND(
 ((IF(OR(R3167="",R3167&lt;=0),20,R3167)/20)
  *(L3167/15))
 /(IFERROR(IF(H3167&gt;0,H3167,15),15)/15)
 *100,0)</f>
        <v>#REF!</v>
      </c>
      <c r="P3167" s="125" t="e">
        <f>ROUND(((R3167/20)*(L3167/15)*(S3167/15)*(1+W3167/200))/(H3167/15)*100,0)</f>
        <v>#REF!</v>
      </c>
      <c r="Q3167" s="147" t="e">
        <f>T20D35746[[#This Row],[スコア⑤]]/T20D35746[[#This Row],[スコア③]]</f>
        <v>#REF!</v>
      </c>
      <c r="R3167" s="76" t="e">
        <f>#REF!+#REF!</f>
        <v>#REF!</v>
      </c>
      <c r="W3167" s="109" t="e">
        <f>(T20D35746[[#This Row],[現金及び預金（億）]]-T20D35746[[#This Row],[負債（億）]])/T20D35746[[#This Row],[総資産]]*100</f>
        <v>#DIV/0!</v>
      </c>
    </row>
    <row r="3168" spans="3:23" x14ac:dyDescent="0.25">
      <c r="C3168" s="71" t="str">
        <f>IFERROR(_xll.RssMarket($A3168,"市場部名称"),"")</f>
        <v/>
      </c>
      <c r="D3168" s="55"/>
      <c r="E3168" s="55" t="str">
        <f>IFERROR(_xll.RssMarket($A3168,"前日比"),"")</f>
        <v/>
      </c>
      <c r="F3168" s="75" t="str">
        <f>IFERROR(_xll.RssMarket($A3168,"時価総額"),"")</f>
        <v/>
      </c>
      <c r="G3168" s="75" t="e">
        <f>T20D35746[[#This Row],[時価総額]]/T20D35746[[#This Row],[現在値]]</f>
        <v>#VALUE!</v>
      </c>
      <c r="H3168" s="20"/>
      <c r="I3168" s="38"/>
      <c r="J3168" s="20"/>
      <c r="K3168" s="33"/>
      <c r="N3168" s="89"/>
      <c r="O3168" s="125" t="e">
        <f>ROUND(
 ((IF(OR(R3168="",R3168&lt;=0),20,R3168)/20)
  *(L3168/15))
 /(IFERROR(IF(H3168&gt;0,H3168,15),15)/15)
 *100,0)</f>
        <v>#REF!</v>
      </c>
      <c r="P3168" s="125" t="e">
        <f>ROUND(((R3168/20)*(L3168/15)*(S3168/15)*(1+W3168/200))/(H3168/15)*100,0)</f>
        <v>#REF!</v>
      </c>
      <c r="Q3168" s="147" t="e">
        <f>T20D35746[[#This Row],[スコア⑤]]/T20D35746[[#This Row],[スコア③]]</f>
        <v>#REF!</v>
      </c>
      <c r="R3168" s="76" t="e">
        <f>#REF!+#REF!</f>
        <v>#REF!</v>
      </c>
      <c r="W3168" s="109" t="e">
        <f>(T20D35746[[#This Row],[現金及び預金（億）]]-T20D35746[[#This Row],[負債（億）]])/T20D35746[[#This Row],[総資産]]*100</f>
        <v>#DIV/0!</v>
      </c>
    </row>
    <row r="3169" spans="3:23" x14ac:dyDescent="0.25">
      <c r="C3169" s="71" t="str">
        <f>IFERROR(_xll.RssMarket($A3169,"市場部名称"),"")</f>
        <v/>
      </c>
      <c r="D3169" s="55"/>
      <c r="E3169" s="55" t="str">
        <f>IFERROR(_xll.RssMarket($A3169,"前日比"),"")</f>
        <v/>
      </c>
      <c r="F3169" s="75" t="str">
        <f>IFERROR(_xll.RssMarket($A3169,"時価総額"),"")</f>
        <v/>
      </c>
      <c r="G3169" s="75" t="e">
        <f>T20D35746[[#This Row],[時価総額]]/T20D35746[[#This Row],[現在値]]</f>
        <v>#VALUE!</v>
      </c>
      <c r="H3169" s="20"/>
      <c r="I3169" s="38"/>
      <c r="J3169" s="20"/>
      <c r="K3169" s="33"/>
      <c r="N3169" s="89"/>
      <c r="O3169" s="125" t="e">
        <f>ROUND(
 ((IF(OR(R3169="",R3169&lt;=0),20,R3169)/20)
  *(L3169/15))
 /(IFERROR(IF(H3169&gt;0,H3169,15),15)/15)
 *100,0)</f>
        <v>#REF!</v>
      </c>
      <c r="P3169" s="125" t="e">
        <f>ROUND(((R3169/20)*(L3169/15)*(S3169/15)*(1+W3169/200))/(H3169/15)*100,0)</f>
        <v>#REF!</v>
      </c>
      <c r="Q3169" s="147" t="e">
        <f>T20D35746[[#This Row],[スコア⑤]]/T20D35746[[#This Row],[スコア③]]</f>
        <v>#REF!</v>
      </c>
      <c r="R3169" s="76" t="e">
        <f>#REF!+#REF!</f>
        <v>#REF!</v>
      </c>
      <c r="W3169" s="109" t="e">
        <f>(T20D35746[[#This Row],[現金及び預金（億）]]-T20D35746[[#This Row],[負債（億）]])/T20D35746[[#This Row],[総資産]]*100</f>
        <v>#DIV/0!</v>
      </c>
    </row>
    <row r="3170" spans="3:23" x14ac:dyDescent="0.25">
      <c r="C3170" s="71" t="str">
        <f>IFERROR(_xll.RssMarket($A3170,"市場部名称"),"")</f>
        <v/>
      </c>
      <c r="D3170" s="55"/>
      <c r="E3170" s="55" t="str">
        <f>IFERROR(_xll.RssMarket($A3170,"前日比"),"")</f>
        <v/>
      </c>
      <c r="F3170" s="75" t="str">
        <f>IFERROR(_xll.RssMarket($A3170,"時価総額"),"")</f>
        <v/>
      </c>
      <c r="G3170" s="75" t="e">
        <f>T20D35746[[#This Row],[時価総額]]/T20D35746[[#This Row],[現在値]]</f>
        <v>#VALUE!</v>
      </c>
      <c r="H3170" s="20"/>
      <c r="I3170" s="38"/>
      <c r="J3170" s="20"/>
      <c r="K3170" s="33"/>
      <c r="N3170" s="89"/>
      <c r="O3170" s="125" t="e">
        <f>ROUND(
 ((IF(OR(R3170="",R3170&lt;=0),20,R3170)/20)
  *(L3170/15))
 /(IFERROR(IF(H3170&gt;0,H3170,15),15)/15)
 *100,0)</f>
        <v>#REF!</v>
      </c>
      <c r="P3170" s="125" t="e">
        <f>ROUND(((R3170/20)*(L3170/15)*(S3170/15)*(1+W3170/200))/(H3170/15)*100,0)</f>
        <v>#REF!</v>
      </c>
      <c r="Q3170" s="147" t="e">
        <f>T20D35746[[#This Row],[スコア⑤]]/T20D35746[[#This Row],[スコア③]]</f>
        <v>#REF!</v>
      </c>
      <c r="R3170" s="76" t="e">
        <f>#REF!+#REF!</f>
        <v>#REF!</v>
      </c>
      <c r="W3170" s="109" t="e">
        <f>(T20D35746[[#This Row],[現金及び預金（億）]]-T20D35746[[#This Row],[負債（億）]])/T20D35746[[#This Row],[総資産]]*100</f>
        <v>#DIV/0!</v>
      </c>
    </row>
    <row r="3171" spans="3:23" x14ac:dyDescent="0.25">
      <c r="C3171" s="71" t="str">
        <f>IFERROR(_xll.RssMarket($A3171,"市場部名称"),"")</f>
        <v/>
      </c>
      <c r="D3171" s="55"/>
      <c r="E3171" s="55" t="str">
        <f>IFERROR(_xll.RssMarket($A3171,"前日比"),"")</f>
        <v/>
      </c>
      <c r="F3171" s="75" t="str">
        <f>IFERROR(_xll.RssMarket($A3171,"時価総額"),"")</f>
        <v/>
      </c>
      <c r="G3171" s="75" t="e">
        <f>T20D35746[[#This Row],[時価総額]]/T20D35746[[#This Row],[現在値]]</f>
        <v>#VALUE!</v>
      </c>
      <c r="H3171" s="20"/>
      <c r="I3171" s="38"/>
      <c r="J3171" s="20"/>
      <c r="K3171" s="33"/>
      <c r="N3171" s="89"/>
      <c r="O3171" s="125" t="e">
        <f>ROUND(
 ((IF(OR(R3171="",R3171&lt;=0),20,R3171)/20)
  *(L3171/15))
 /(IFERROR(IF(H3171&gt;0,H3171,15),15)/15)
 *100,0)</f>
        <v>#REF!</v>
      </c>
      <c r="P3171" s="125" t="e">
        <f>ROUND(((R3171/20)*(L3171/15)*(S3171/15)*(1+W3171/200))/(H3171/15)*100,0)</f>
        <v>#REF!</v>
      </c>
      <c r="Q3171" s="147" t="e">
        <f>T20D35746[[#This Row],[スコア⑤]]/T20D35746[[#This Row],[スコア③]]</f>
        <v>#REF!</v>
      </c>
      <c r="R3171" s="76" t="e">
        <f>#REF!+#REF!</f>
        <v>#REF!</v>
      </c>
      <c r="W3171" s="109" t="e">
        <f>(T20D35746[[#This Row],[現金及び預金（億）]]-T20D35746[[#This Row],[負債（億）]])/T20D35746[[#This Row],[総資産]]*100</f>
        <v>#DIV/0!</v>
      </c>
    </row>
    <row r="3172" spans="3:23" x14ac:dyDescent="0.25">
      <c r="C3172" s="71" t="str">
        <f>IFERROR(_xll.RssMarket($A3172,"市場部名称"),"")</f>
        <v/>
      </c>
      <c r="D3172" s="55"/>
      <c r="E3172" s="55" t="str">
        <f>IFERROR(_xll.RssMarket($A3172,"前日比"),"")</f>
        <v/>
      </c>
      <c r="F3172" s="75" t="str">
        <f>IFERROR(_xll.RssMarket($A3172,"時価総額"),"")</f>
        <v/>
      </c>
      <c r="G3172" s="75" t="e">
        <f>T20D35746[[#This Row],[時価総額]]/T20D35746[[#This Row],[現在値]]</f>
        <v>#VALUE!</v>
      </c>
      <c r="H3172" s="20"/>
      <c r="I3172" s="38"/>
      <c r="J3172" s="20"/>
      <c r="K3172" s="33"/>
      <c r="N3172" s="89"/>
      <c r="O3172" s="125" t="e">
        <f>ROUND(
 ((IF(OR(R3172="",R3172&lt;=0),20,R3172)/20)
  *(L3172/15))
 /(IFERROR(IF(H3172&gt;0,H3172,15),15)/15)
 *100,0)</f>
        <v>#REF!</v>
      </c>
      <c r="P3172" s="125" t="e">
        <f>ROUND(((R3172/20)*(L3172/15)*(S3172/15)*(1+W3172/200))/(H3172/15)*100,0)</f>
        <v>#REF!</v>
      </c>
      <c r="Q3172" s="147" t="e">
        <f>T20D35746[[#This Row],[スコア⑤]]/T20D35746[[#This Row],[スコア③]]</f>
        <v>#REF!</v>
      </c>
      <c r="R3172" s="76" t="e">
        <f>#REF!+#REF!</f>
        <v>#REF!</v>
      </c>
      <c r="W3172" s="109" t="e">
        <f>(T20D35746[[#This Row],[現金及び預金（億）]]-T20D35746[[#This Row],[負債（億）]])/T20D35746[[#This Row],[総資産]]*100</f>
        <v>#DIV/0!</v>
      </c>
    </row>
    <row r="3173" spans="3:23" x14ac:dyDescent="0.25">
      <c r="C3173" s="71" t="str">
        <f>IFERROR(_xll.RssMarket($A3173,"市場部名称"),"")</f>
        <v/>
      </c>
      <c r="D3173" s="55"/>
      <c r="E3173" s="55" t="str">
        <f>IFERROR(_xll.RssMarket($A3173,"前日比"),"")</f>
        <v/>
      </c>
      <c r="F3173" s="75" t="str">
        <f>IFERROR(_xll.RssMarket($A3173,"時価総額"),"")</f>
        <v/>
      </c>
      <c r="G3173" s="75" t="e">
        <f>T20D35746[[#This Row],[時価総額]]/T20D35746[[#This Row],[現在値]]</f>
        <v>#VALUE!</v>
      </c>
      <c r="H3173" s="20"/>
      <c r="I3173" s="38"/>
      <c r="J3173" s="20"/>
      <c r="K3173" s="33"/>
      <c r="N3173" s="89"/>
      <c r="O3173" s="125" t="e">
        <f>ROUND(
 ((IF(OR(R3173="",R3173&lt;=0),20,R3173)/20)
  *(L3173/15))
 /(IFERROR(IF(H3173&gt;0,H3173,15),15)/15)
 *100,0)</f>
        <v>#REF!</v>
      </c>
      <c r="P3173" s="125" t="e">
        <f>ROUND(((R3173/20)*(L3173/15)*(S3173/15)*(1+W3173/200))/(H3173/15)*100,0)</f>
        <v>#REF!</v>
      </c>
      <c r="Q3173" s="147" t="e">
        <f>T20D35746[[#This Row],[スコア⑤]]/T20D35746[[#This Row],[スコア③]]</f>
        <v>#REF!</v>
      </c>
      <c r="R3173" s="76" t="e">
        <f>#REF!+#REF!</f>
        <v>#REF!</v>
      </c>
      <c r="W3173" s="109" t="e">
        <f>(T20D35746[[#This Row],[現金及び預金（億）]]-T20D35746[[#This Row],[負債（億）]])/T20D35746[[#This Row],[総資産]]*100</f>
        <v>#DIV/0!</v>
      </c>
    </row>
    <row r="3174" spans="3:23" x14ac:dyDescent="0.25">
      <c r="C3174" s="71" t="str">
        <f>IFERROR(_xll.RssMarket($A3174,"市場部名称"),"")</f>
        <v/>
      </c>
      <c r="D3174" s="55"/>
      <c r="E3174" s="55" t="str">
        <f>IFERROR(_xll.RssMarket($A3174,"前日比"),"")</f>
        <v/>
      </c>
      <c r="F3174" s="75" t="str">
        <f>IFERROR(_xll.RssMarket($A3174,"時価総額"),"")</f>
        <v/>
      </c>
      <c r="G3174" s="75" t="e">
        <f>T20D35746[[#This Row],[時価総額]]/T20D35746[[#This Row],[現在値]]</f>
        <v>#VALUE!</v>
      </c>
      <c r="H3174" s="20"/>
      <c r="I3174" s="38"/>
      <c r="J3174" s="20"/>
      <c r="K3174" s="33"/>
      <c r="N3174" s="89"/>
      <c r="O3174" s="125" t="e">
        <f>ROUND(
 ((IF(OR(R3174="",R3174&lt;=0),20,R3174)/20)
  *(L3174/15))
 /(IFERROR(IF(H3174&gt;0,H3174,15),15)/15)
 *100,0)</f>
        <v>#REF!</v>
      </c>
      <c r="P3174" s="125" t="e">
        <f>ROUND(((R3174/20)*(L3174/15)*(S3174/15)*(1+W3174/200))/(H3174/15)*100,0)</f>
        <v>#REF!</v>
      </c>
      <c r="Q3174" s="147" t="e">
        <f>T20D35746[[#This Row],[スコア⑤]]/T20D35746[[#This Row],[スコア③]]</f>
        <v>#REF!</v>
      </c>
      <c r="R3174" s="76" t="e">
        <f>#REF!+#REF!</f>
        <v>#REF!</v>
      </c>
      <c r="W3174" s="109" t="e">
        <f>(T20D35746[[#This Row],[現金及び預金（億）]]-T20D35746[[#This Row],[負債（億）]])/T20D35746[[#This Row],[総資産]]*100</f>
        <v>#DIV/0!</v>
      </c>
    </row>
    <row r="3175" spans="3:23" x14ac:dyDescent="0.25">
      <c r="C3175" s="71" t="str">
        <f>IFERROR(_xll.RssMarket($A3175,"市場部名称"),"")</f>
        <v/>
      </c>
      <c r="D3175" s="55"/>
      <c r="E3175" s="55" t="str">
        <f>IFERROR(_xll.RssMarket($A3175,"前日比"),"")</f>
        <v/>
      </c>
      <c r="F3175" s="75" t="str">
        <f>IFERROR(_xll.RssMarket($A3175,"時価総額"),"")</f>
        <v/>
      </c>
      <c r="G3175" s="75" t="e">
        <f>T20D35746[[#This Row],[時価総額]]/T20D35746[[#This Row],[現在値]]</f>
        <v>#VALUE!</v>
      </c>
      <c r="H3175" s="20"/>
      <c r="I3175" s="38"/>
      <c r="J3175" s="20"/>
      <c r="K3175" s="33"/>
      <c r="N3175" s="89"/>
      <c r="O3175" s="125" t="e">
        <f>ROUND(
 ((IF(OR(R3175="",R3175&lt;=0),20,R3175)/20)
  *(L3175/15))
 /(IFERROR(IF(H3175&gt;0,H3175,15),15)/15)
 *100,0)</f>
        <v>#REF!</v>
      </c>
      <c r="P3175" s="125" t="e">
        <f>ROUND(((R3175/20)*(L3175/15)*(S3175/15)*(1+W3175/200))/(H3175/15)*100,0)</f>
        <v>#REF!</v>
      </c>
      <c r="Q3175" s="147" t="e">
        <f>T20D35746[[#This Row],[スコア⑤]]/T20D35746[[#This Row],[スコア③]]</f>
        <v>#REF!</v>
      </c>
      <c r="R3175" s="76" t="e">
        <f>#REF!+#REF!</f>
        <v>#REF!</v>
      </c>
      <c r="W3175" s="109" t="e">
        <f>(T20D35746[[#This Row],[現金及び預金（億）]]-T20D35746[[#This Row],[負債（億）]])/T20D35746[[#This Row],[総資産]]*100</f>
        <v>#DIV/0!</v>
      </c>
    </row>
    <row r="3176" spans="3:23" x14ac:dyDescent="0.25">
      <c r="C3176" s="71" t="str">
        <f>IFERROR(_xll.RssMarket($A3176,"市場部名称"),"")</f>
        <v/>
      </c>
      <c r="D3176" s="55"/>
      <c r="E3176" s="55" t="str">
        <f>IFERROR(_xll.RssMarket($A3176,"前日比"),"")</f>
        <v/>
      </c>
      <c r="F3176" s="75" t="str">
        <f>IFERROR(_xll.RssMarket($A3176,"時価総額"),"")</f>
        <v/>
      </c>
      <c r="G3176" s="75" t="e">
        <f>T20D35746[[#This Row],[時価総額]]/T20D35746[[#This Row],[現在値]]</f>
        <v>#VALUE!</v>
      </c>
      <c r="H3176" s="20"/>
      <c r="I3176" s="38"/>
      <c r="J3176" s="20"/>
      <c r="K3176" s="33"/>
      <c r="N3176" s="89"/>
      <c r="O3176" s="125" t="e">
        <f>ROUND(
 ((IF(OR(R3176="",R3176&lt;=0),20,R3176)/20)
  *(L3176/15))
 /(IFERROR(IF(H3176&gt;0,H3176,15),15)/15)
 *100,0)</f>
        <v>#REF!</v>
      </c>
      <c r="P3176" s="125" t="e">
        <f>ROUND(((R3176/20)*(L3176/15)*(S3176/15)*(1+W3176/200))/(H3176/15)*100,0)</f>
        <v>#REF!</v>
      </c>
      <c r="Q3176" s="147" t="e">
        <f>T20D35746[[#This Row],[スコア⑤]]/T20D35746[[#This Row],[スコア③]]</f>
        <v>#REF!</v>
      </c>
      <c r="R3176" s="76" t="e">
        <f>#REF!+#REF!</f>
        <v>#REF!</v>
      </c>
      <c r="W3176" s="109" t="e">
        <f>(T20D35746[[#This Row],[現金及び預金（億）]]-T20D35746[[#This Row],[負債（億）]])/T20D35746[[#This Row],[総資産]]*100</f>
        <v>#DIV/0!</v>
      </c>
    </row>
    <row r="3177" spans="3:23" x14ac:dyDescent="0.25">
      <c r="C3177" s="71" t="str">
        <f>IFERROR(_xll.RssMarket($A3177,"市場部名称"),"")</f>
        <v/>
      </c>
      <c r="D3177" s="55"/>
      <c r="E3177" s="55" t="str">
        <f>IFERROR(_xll.RssMarket($A3177,"前日比"),"")</f>
        <v/>
      </c>
      <c r="F3177" s="75" t="str">
        <f>IFERROR(_xll.RssMarket($A3177,"時価総額"),"")</f>
        <v/>
      </c>
      <c r="G3177" s="75" t="e">
        <f>T20D35746[[#This Row],[時価総額]]/T20D35746[[#This Row],[現在値]]</f>
        <v>#VALUE!</v>
      </c>
      <c r="H3177" s="20"/>
      <c r="I3177" s="38"/>
      <c r="J3177" s="20"/>
      <c r="K3177" s="33"/>
      <c r="N3177" s="89"/>
      <c r="O3177" s="125" t="e">
        <f>ROUND(
 ((IF(OR(R3177="",R3177&lt;=0),20,R3177)/20)
  *(L3177/15))
 /(IFERROR(IF(H3177&gt;0,H3177,15),15)/15)
 *100,0)</f>
        <v>#REF!</v>
      </c>
      <c r="P3177" s="125" t="e">
        <f>ROUND(((R3177/20)*(L3177/15)*(S3177/15)*(1+W3177/200))/(H3177/15)*100,0)</f>
        <v>#REF!</v>
      </c>
      <c r="Q3177" s="147" t="e">
        <f>T20D35746[[#This Row],[スコア⑤]]/T20D35746[[#This Row],[スコア③]]</f>
        <v>#REF!</v>
      </c>
      <c r="R3177" s="76" t="e">
        <f>#REF!+#REF!</f>
        <v>#REF!</v>
      </c>
      <c r="W3177" s="109" t="e">
        <f>(T20D35746[[#This Row],[現金及び預金（億）]]-T20D35746[[#This Row],[負債（億）]])/T20D35746[[#This Row],[総資産]]*100</f>
        <v>#DIV/0!</v>
      </c>
    </row>
    <row r="3178" spans="3:23" x14ac:dyDescent="0.25">
      <c r="C3178" s="71" t="str">
        <f>IFERROR(_xll.RssMarket($A3178,"市場部名称"),"")</f>
        <v/>
      </c>
      <c r="D3178" s="55"/>
      <c r="E3178" s="55" t="str">
        <f>IFERROR(_xll.RssMarket($A3178,"前日比"),"")</f>
        <v/>
      </c>
      <c r="F3178" s="75" t="str">
        <f>IFERROR(_xll.RssMarket($A3178,"時価総額"),"")</f>
        <v/>
      </c>
      <c r="G3178" s="75" t="e">
        <f>T20D35746[[#This Row],[時価総額]]/T20D35746[[#This Row],[現在値]]</f>
        <v>#VALUE!</v>
      </c>
      <c r="H3178" s="20"/>
      <c r="I3178" s="38"/>
      <c r="J3178" s="20"/>
      <c r="K3178" s="33"/>
      <c r="N3178" s="89"/>
      <c r="O3178" s="125" t="e">
        <f>ROUND(
 ((IF(OR(R3178="",R3178&lt;=0),20,R3178)/20)
  *(L3178/15))
 /(IFERROR(IF(H3178&gt;0,H3178,15),15)/15)
 *100,0)</f>
        <v>#REF!</v>
      </c>
      <c r="P3178" s="125" t="e">
        <f>ROUND(((R3178/20)*(L3178/15)*(S3178/15)*(1+W3178/200))/(H3178/15)*100,0)</f>
        <v>#REF!</v>
      </c>
      <c r="Q3178" s="147" t="e">
        <f>T20D35746[[#This Row],[スコア⑤]]/T20D35746[[#This Row],[スコア③]]</f>
        <v>#REF!</v>
      </c>
      <c r="R3178" s="76" t="e">
        <f>#REF!+#REF!</f>
        <v>#REF!</v>
      </c>
      <c r="W3178" s="109" t="e">
        <f>(T20D35746[[#This Row],[現金及び預金（億）]]-T20D35746[[#This Row],[負債（億）]])/T20D35746[[#This Row],[総資産]]*100</f>
        <v>#DIV/0!</v>
      </c>
    </row>
    <row r="3179" spans="3:23" x14ac:dyDescent="0.25">
      <c r="C3179" s="71" t="str">
        <f>IFERROR(_xll.RssMarket($A3179,"市場部名称"),"")</f>
        <v/>
      </c>
      <c r="D3179" s="55"/>
      <c r="E3179" s="55" t="str">
        <f>IFERROR(_xll.RssMarket($A3179,"前日比"),"")</f>
        <v/>
      </c>
      <c r="F3179" s="75" t="str">
        <f>IFERROR(_xll.RssMarket($A3179,"時価総額"),"")</f>
        <v/>
      </c>
      <c r="G3179" s="75" t="e">
        <f>T20D35746[[#This Row],[時価総額]]/T20D35746[[#This Row],[現在値]]</f>
        <v>#VALUE!</v>
      </c>
      <c r="H3179" s="20"/>
      <c r="I3179" s="38"/>
      <c r="J3179" s="20"/>
      <c r="K3179" s="33"/>
      <c r="N3179" s="89"/>
      <c r="O3179" s="125" t="e">
        <f>ROUND(
 ((IF(OR(R3179="",R3179&lt;=0),20,R3179)/20)
  *(L3179/15))
 /(IFERROR(IF(H3179&gt;0,H3179,15),15)/15)
 *100,0)</f>
        <v>#REF!</v>
      </c>
      <c r="P3179" s="125" t="e">
        <f>ROUND(((R3179/20)*(L3179/15)*(S3179/15)*(1+W3179/200))/(H3179/15)*100,0)</f>
        <v>#REF!</v>
      </c>
      <c r="Q3179" s="147" t="e">
        <f>T20D35746[[#This Row],[スコア⑤]]/T20D35746[[#This Row],[スコア③]]</f>
        <v>#REF!</v>
      </c>
      <c r="R3179" s="76" t="e">
        <f>#REF!+#REF!</f>
        <v>#REF!</v>
      </c>
      <c r="W3179" s="109" t="e">
        <f>(T20D35746[[#This Row],[現金及び預金（億）]]-T20D35746[[#This Row],[負債（億）]])/T20D35746[[#This Row],[総資産]]*100</f>
        <v>#DIV/0!</v>
      </c>
    </row>
    <row r="3180" spans="3:23" x14ac:dyDescent="0.25">
      <c r="C3180" s="71" t="str">
        <f>IFERROR(_xll.RssMarket($A3180,"市場部名称"),"")</f>
        <v/>
      </c>
      <c r="D3180" s="55"/>
      <c r="E3180" s="55" t="str">
        <f>IFERROR(_xll.RssMarket($A3180,"前日比"),"")</f>
        <v/>
      </c>
      <c r="F3180" s="75" t="str">
        <f>IFERROR(_xll.RssMarket($A3180,"時価総額"),"")</f>
        <v/>
      </c>
      <c r="G3180" s="75" t="e">
        <f>T20D35746[[#This Row],[時価総額]]/T20D35746[[#This Row],[現在値]]</f>
        <v>#VALUE!</v>
      </c>
      <c r="H3180" s="20"/>
      <c r="I3180" s="38"/>
      <c r="J3180" s="20"/>
      <c r="K3180" s="33"/>
      <c r="N3180" s="89"/>
      <c r="O3180" s="125" t="e">
        <f>ROUND(
 ((IF(OR(R3180="",R3180&lt;=0),20,R3180)/20)
  *(L3180/15))
 /(IFERROR(IF(H3180&gt;0,H3180,15),15)/15)
 *100,0)</f>
        <v>#REF!</v>
      </c>
      <c r="P3180" s="125" t="e">
        <f>ROUND(((R3180/20)*(L3180/15)*(S3180/15)*(1+W3180/200))/(H3180/15)*100,0)</f>
        <v>#REF!</v>
      </c>
      <c r="Q3180" s="147" t="e">
        <f>T20D35746[[#This Row],[スコア⑤]]/T20D35746[[#This Row],[スコア③]]</f>
        <v>#REF!</v>
      </c>
      <c r="R3180" s="76" t="e">
        <f>#REF!+#REF!</f>
        <v>#REF!</v>
      </c>
      <c r="W3180" s="109" t="e">
        <f>(T20D35746[[#This Row],[現金及び預金（億）]]-T20D35746[[#This Row],[負債（億）]])/T20D35746[[#This Row],[総資産]]*100</f>
        <v>#DIV/0!</v>
      </c>
    </row>
    <row r="3181" spans="3:23" x14ac:dyDescent="0.25">
      <c r="C3181" s="71" t="str">
        <f>IFERROR(_xll.RssMarket($A3181,"市場部名称"),"")</f>
        <v/>
      </c>
      <c r="D3181" s="55"/>
      <c r="E3181" s="55" t="str">
        <f>IFERROR(_xll.RssMarket($A3181,"前日比"),"")</f>
        <v/>
      </c>
      <c r="F3181" s="75" t="str">
        <f>IFERROR(_xll.RssMarket($A3181,"時価総額"),"")</f>
        <v/>
      </c>
      <c r="G3181" s="75" t="e">
        <f>T20D35746[[#This Row],[時価総額]]/T20D35746[[#This Row],[現在値]]</f>
        <v>#VALUE!</v>
      </c>
      <c r="H3181" s="20"/>
      <c r="I3181" s="38"/>
      <c r="J3181" s="20"/>
      <c r="K3181" s="33"/>
      <c r="N3181" s="89"/>
      <c r="O3181" s="125" t="e">
        <f>ROUND(
 ((IF(OR(R3181="",R3181&lt;=0),20,R3181)/20)
  *(L3181/15))
 /(IFERROR(IF(H3181&gt;0,H3181,15),15)/15)
 *100,0)</f>
        <v>#REF!</v>
      </c>
      <c r="P3181" s="125" t="e">
        <f>ROUND(((R3181/20)*(L3181/15)*(S3181/15)*(1+W3181/200))/(H3181/15)*100,0)</f>
        <v>#REF!</v>
      </c>
      <c r="Q3181" s="147" t="e">
        <f>T20D35746[[#This Row],[スコア⑤]]/T20D35746[[#This Row],[スコア③]]</f>
        <v>#REF!</v>
      </c>
      <c r="R3181" s="76" t="e">
        <f>#REF!+#REF!</f>
        <v>#REF!</v>
      </c>
      <c r="W3181" s="109" t="e">
        <f>(T20D35746[[#This Row],[現金及び預金（億）]]-T20D35746[[#This Row],[負債（億）]])/T20D35746[[#This Row],[総資産]]*100</f>
        <v>#DIV/0!</v>
      </c>
    </row>
    <row r="3182" spans="3:23" x14ac:dyDescent="0.25">
      <c r="C3182" s="71" t="str">
        <f>IFERROR(_xll.RssMarket($A3182,"市場部名称"),"")</f>
        <v/>
      </c>
      <c r="D3182" s="55"/>
      <c r="E3182" s="55" t="str">
        <f>IFERROR(_xll.RssMarket($A3182,"前日比"),"")</f>
        <v/>
      </c>
      <c r="F3182" s="75" t="str">
        <f>IFERROR(_xll.RssMarket($A3182,"時価総額"),"")</f>
        <v/>
      </c>
      <c r="G3182" s="75" t="e">
        <f>T20D35746[[#This Row],[時価総額]]/T20D35746[[#This Row],[現在値]]</f>
        <v>#VALUE!</v>
      </c>
      <c r="H3182" s="20"/>
      <c r="I3182" s="38"/>
      <c r="J3182" s="20"/>
      <c r="K3182" s="33"/>
      <c r="N3182" s="89"/>
      <c r="O3182" s="125" t="e">
        <f>ROUND(
 ((IF(OR(R3182="",R3182&lt;=0),20,R3182)/20)
  *(L3182/15))
 /(IFERROR(IF(H3182&gt;0,H3182,15),15)/15)
 *100,0)</f>
        <v>#REF!</v>
      </c>
      <c r="P3182" s="125" t="e">
        <f>ROUND(((R3182/20)*(L3182/15)*(S3182/15)*(1+W3182/200))/(H3182/15)*100,0)</f>
        <v>#REF!</v>
      </c>
      <c r="Q3182" s="147" t="e">
        <f>T20D35746[[#This Row],[スコア⑤]]/T20D35746[[#This Row],[スコア③]]</f>
        <v>#REF!</v>
      </c>
      <c r="R3182" s="76" t="e">
        <f>#REF!+#REF!</f>
        <v>#REF!</v>
      </c>
      <c r="W3182" s="109" t="e">
        <f>(T20D35746[[#This Row],[現金及び預金（億）]]-T20D35746[[#This Row],[負債（億）]])/T20D35746[[#This Row],[総資産]]*100</f>
        <v>#DIV/0!</v>
      </c>
    </row>
    <row r="3183" spans="3:23" x14ac:dyDescent="0.25">
      <c r="C3183" s="71" t="str">
        <f>IFERROR(_xll.RssMarket($A3183,"市場部名称"),"")</f>
        <v/>
      </c>
      <c r="D3183" s="55"/>
      <c r="E3183" s="55" t="str">
        <f>IFERROR(_xll.RssMarket($A3183,"前日比"),"")</f>
        <v/>
      </c>
      <c r="F3183" s="75" t="str">
        <f>IFERROR(_xll.RssMarket($A3183,"時価総額"),"")</f>
        <v/>
      </c>
      <c r="G3183" s="75" t="e">
        <f>T20D35746[[#This Row],[時価総額]]/T20D35746[[#This Row],[現在値]]</f>
        <v>#VALUE!</v>
      </c>
      <c r="H3183" s="20"/>
      <c r="I3183" s="38"/>
      <c r="J3183" s="20"/>
      <c r="K3183" s="33"/>
      <c r="N3183" s="89"/>
      <c r="O3183" s="125" t="e">
        <f>ROUND(
 ((IF(OR(R3183="",R3183&lt;=0),20,R3183)/20)
  *(L3183/15))
 /(IFERROR(IF(H3183&gt;0,H3183,15),15)/15)
 *100,0)</f>
        <v>#REF!</v>
      </c>
      <c r="P3183" s="125" t="e">
        <f>ROUND(((R3183/20)*(L3183/15)*(S3183/15)*(1+W3183/200))/(H3183/15)*100,0)</f>
        <v>#REF!</v>
      </c>
      <c r="Q3183" s="147" t="e">
        <f>T20D35746[[#This Row],[スコア⑤]]/T20D35746[[#This Row],[スコア③]]</f>
        <v>#REF!</v>
      </c>
      <c r="R3183" s="76" t="e">
        <f>#REF!+#REF!</f>
        <v>#REF!</v>
      </c>
      <c r="W3183" s="109" t="e">
        <f>(T20D35746[[#This Row],[現金及び預金（億）]]-T20D35746[[#This Row],[負債（億）]])/T20D35746[[#This Row],[総資産]]*100</f>
        <v>#DIV/0!</v>
      </c>
    </row>
    <row r="3184" spans="3:23" x14ac:dyDescent="0.25">
      <c r="C3184" s="71" t="str">
        <f>IFERROR(_xll.RssMarket($A3184,"市場部名称"),"")</f>
        <v/>
      </c>
      <c r="D3184" s="55"/>
      <c r="E3184" s="55" t="str">
        <f>IFERROR(_xll.RssMarket($A3184,"前日比"),"")</f>
        <v/>
      </c>
      <c r="F3184" s="75" t="str">
        <f>IFERROR(_xll.RssMarket($A3184,"時価総額"),"")</f>
        <v/>
      </c>
      <c r="G3184" s="75" t="e">
        <f>T20D35746[[#This Row],[時価総額]]/T20D35746[[#This Row],[現在値]]</f>
        <v>#VALUE!</v>
      </c>
      <c r="H3184" s="20"/>
      <c r="I3184" s="38"/>
      <c r="J3184" s="20"/>
      <c r="K3184" s="33"/>
      <c r="N3184" s="89"/>
      <c r="O3184" s="125" t="e">
        <f>ROUND(
 ((IF(OR(R3184="",R3184&lt;=0),20,R3184)/20)
  *(L3184/15))
 /(IFERROR(IF(H3184&gt;0,H3184,15),15)/15)
 *100,0)</f>
        <v>#REF!</v>
      </c>
      <c r="P3184" s="125" t="e">
        <f>ROUND(((R3184/20)*(L3184/15)*(S3184/15)*(1+W3184/200))/(H3184/15)*100,0)</f>
        <v>#REF!</v>
      </c>
      <c r="Q3184" s="147" t="e">
        <f>T20D35746[[#This Row],[スコア⑤]]/T20D35746[[#This Row],[スコア③]]</f>
        <v>#REF!</v>
      </c>
      <c r="R3184" s="76" t="e">
        <f>#REF!+#REF!</f>
        <v>#REF!</v>
      </c>
      <c r="W3184" s="109" t="e">
        <f>(T20D35746[[#This Row],[現金及び預金（億）]]-T20D35746[[#This Row],[負債（億）]])/T20D35746[[#This Row],[総資産]]*100</f>
        <v>#DIV/0!</v>
      </c>
    </row>
    <row r="3185" spans="3:23" x14ac:dyDescent="0.25">
      <c r="C3185" s="71" t="str">
        <f>IFERROR(_xll.RssMarket($A3185,"市場部名称"),"")</f>
        <v/>
      </c>
      <c r="D3185" s="55"/>
      <c r="E3185" s="55" t="str">
        <f>IFERROR(_xll.RssMarket($A3185,"前日比"),"")</f>
        <v/>
      </c>
      <c r="F3185" s="75" t="str">
        <f>IFERROR(_xll.RssMarket($A3185,"時価総額"),"")</f>
        <v/>
      </c>
      <c r="G3185" s="75" t="e">
        <f>T20D35746[[#This Row],[時価総額]]/T20D35746[[#This Row],[現在値]]</f>
        <v>#VALUE!</v>
      </c>
      <c r="H3185" s="20"/>
      <c r="I3185" s="38"/>
      <c r="J3185" s="20"/>
      <c r="K3185" s="33"/>
      <c r="N3185" s="89"/>
      <c r="O3185" s="125" t="e">
        <f>ROUND(
 ((IF(OR(R3185="",R3185&lt;=0),20,R3185)/20)
  *(L3185/15))
 /(IFERROR(IF(H3185&gt;0,H3185,15),15)/15)
 *100,0)</f>
        <v>#REF!</v>
      </c>
      <c r="P3185" s="125" t="e">
        <f>ROUND(((R3185/20)*(L3185/15)*(S3185/15)*(1+W3185/200))/(H3185/15)*100,0)</f>
        <v>#REF!</v>
      </c>
      <c r="Q3185" s="147" t="e">
        <f>T20D35746[[#This Row],[スコア⑤]]/T20D35746[[#This Row],[スコア③]]</f>
        <v>#REF!</v>
      </c>
      <c r="R3185" s="76" t="e">
        <f>#REF!+#REF!</f>
        <v>#REF!</v>
      </c>
      <c r="W3185" s="109" t="e">
        <f>(T20D35746[[#This Row],[現金及び預金（億）]]-T20D35746[[#This Row],[負債（億）]])/T20D35746[[#This Row],[総資産]]*100</f>
        <v>#DIV/0!</v>
      </c>
    </row>
    <row r="3186" spans="3:23" x14ac:dyDescent="0.25">
      <c r="C3186" s="71" t="str">
        <f>IFERROR(_xll.RssMarket($A3186,"市場部名称"),"")</f>
        <v/>
      </c>
      <c r="D3186" s="55"/>
      <c r="E3186" s="55" t="str">
        <f>IFERROR(_xll.RssMarket($A3186,"前日比"),"")</f>
        <v/>
      </c>
      <c r="F3186" s="75" t="str">
        <f>IFERROR(_xll.RssMarket($A3186,"時価総額"),"")</f>
        <v/>
      </c>
      <c r="G3186" s="75" t="e">
        <f>T20D35746[[#This Row],[時価総額]]/T20D35746[[#This Row],[現在値]]</f>
        <v>#VALUE!</v>
      </c>
      <c r="H3186" s="20"/>
      <c r="I3186" s="38"/>
      <c r="J3186" s="20"/>
      <c r="K3186" s="33"/>
      <c r="N3186" s="89"/>
      <c r="O3186" s="125" t="e">
        <f>ROUND(
 ((IF(OR(R3186="",R3186&lt;=0),20,R3186)/20)
  *(L3186/15))
 /(IFERROR(IF(H3186&gt;0,H3186,15),15)/15)
 *100,0)</f>
        <v>#REF!</v>
      </c>
      <c r="P3186" s="125" t="e">
        <f>ROUND(((R3186/20)*(L3186/15)*(S3186/15)*(1+W3186/200))/(H3186/15)*100,0)</f>
        <v>#REF!</v>
      </c>
      <c r="Q3186" s="147" t="e">
        <f>T20D35746[[#This Row],[スコア⑤]]/T20D35746[[#This Row],[スコア③]]</f>
        <v>#REF!</v>
      </c>
      <c r="R3186" s="76" t="e">
        <f>#REF!+#REF!</f>
        <v>#REF!</v>
      </c>
      <c r="W3186" s="109" t="e">
        <f>(T20D35746[[#This Row],[現金及び預金（億）]]-T20D35746[[#This Row],[負債（億）]])/T20D35746[[#This Row],[総資産]]*100</f>
        <v>#DIV/0!</v>
      </c>
    </row>
    <row r="3187" spans="3:23" x14ac:dyDescent="0.25">
      <c r="C3187" s="71" t="str">
        <f>IFERROR(_xll.RssMarket($A3187,"市場部名称"),"")</f>
        <v/>
      </c>
      <c r="D3187" s="55"/>
      <c r="E3187" s="55" t="str">
        <f>IFERROR(_xll.RssMarket($A3187,"前日比"),"")</f>
        <v/>
      </c>
      <c r="F3187" s="75" t="str">
        <f>IFERROR(_xll.RssMarket($A3187,"時価総額"),"")</f>
        <v/>
      </c>
      <c r="G3187" s="75" t="e">
        <f>T20D35746[[#This Row],[時価総額]]/T20D35746[[#This Row],[現在値]]</f>
        <v>#VALUE!</v>
      </c>
      <c r="H3187" s="20"/>
      <c r="I3187" s="38"/>
      <c r="J3187" s="20"/>
      <c r="K3187" s="33"/>
      <c r="N3187" s="89"/>
      <c r="O3187" s="125" t="e">
        <f>ROUND(
 ((IF(OR(R3187="",R3187&lt;=0),20,R3187)/20)
  *(L3187/15))
 /(IFERROR(IF(H3187&gt;0,H3187,15),15)/15)
 *100,0)</f>
        <v>#REF!</v>
      </c>
      <c r="P3187" s="125" t="e">
        <f>ROUND(((R3187/20)*(L3187/15)*(S3187/15)*(1+W3187/200))/(H3187/15)*100,0)</f>
        <v>#REF!</v>
      </c>
      <c r="Q3187" s="147" t="e">
        <f>T20D35746[[#This Row],[スコア⑤]]/T20D35746[[#This Row],[スコア③]]</f>
        <v>#REF!</v>
      </c>
      <c r="R3187" s="76" t="e">
        <f>#REF!+#REF!</f>
        <v>#REF!</v>
      </c>
      <c r="W3187" s="109" t="e">
        <f>(T20D35746[[#This Row],[現金及び預金（億）]]-T20D35746[[#This Row],[負債（億）]])/T20D35746[[#This Row],[総資産]]*100</f>
        <v>#DIV/0!</v>
      </c>
    </row>
    <row r="3188" spans="3:23" x14ac:dyDescent="0.25">
      <c r="C3188" s="71" t="str">
        <f>IFERROR(_xll.RssMarket($A3188,"市場部名称"),"")</f>
        <v/>
      </c>
      <c r="D3188" s="55"/>
      <c r="E3188" s="55" t="str">
        <f>IFERROR(_xll.RssMarket($A3188,"前日比"),"")</f>
        <v/>
      </c>
      <c r="F3188" s="75" t="str">
        <f>IFERROR(_xll.RssMarket($A3188,"時価総額"),"")</f>
        <v/>
      </c>
      <c r="G3188" s="75" t="e">
        <f>T20D35746[[#This Row],[時価総額]]/T20D35746[[#This Row],[現在値]]</f>
        <v>#VALUE!</v>
      </c>
      <c r="H3188" s="20"/>
      <c r="I3188" s="38"/>
      <c r="J3188" s="20"/>
      <c r="K3188" s="33"/>
      <c r="N3188" s="89"/>
      <c r="O3188" s="125" t="e">
        <f>ROUND(
 ((IF(OR(R3188="",R3188&lt;=0),20,R3188)/20)
  *(L3188/15))
 /(IFERROR(IF(H3188&gt;0,H3188,15),15)/15)
 *100,0)</f>
        <v>#REF!</v>
      </c>
      <c r="P3188" s="125" t="e">
        <f>ROUND(((R3188/20)*(L3188/15)*(S3188/15)*(1+W3188/200))/(H3188/15)*100,0)</f>
        <v>#REF!</v>
      </c>
      <c r="Q3188" s="147" t="e">
        <f>T20D35746[[#This Row],[スコア⑤]]/T20D35746[[#This Row],[スコア③]]</f>
        <v>#REF!</v>
      </c>
      <c r="R3188" s="76" t="e">
        <f>#REF!+#REF!</f>
        <v>#REF!</v>
      </c>
      <c r="W3188" s="109" t="e">
        <f>(T20D35746[[#This Row],[現金及び預金（億）]]-T20D35746[[#This Row],[負債（億）]])/T20D35746[[#This Row],[総資産]]*100</f>
        <v>#DIV/0!</v>
      </c>
    </row>
    <row r="3189" spans="3:23" x14ac:dyDescent="0.25">
      <c r="C3189" s="71" t="str">
        <f>IFERROR(_xll.RssMarket($A3189,"市場部名称"),"")</f>
        <v/>
      </c>
      <c r="D3189" s="55"/>
      <c r="E3189" s="55" t="str">
        <f>IFERROR(_xll.RssMarket($A3189,"前日比"),"")</f>
        <v/>
      </c>
      <c r="F3189" s="75" t="str">
        <f>IFERROR(_xll.RssMarket($A3189,"時価総額"),"")</f>
        <v/>
      </c>
      <c r="G3189" s="75" t="e">
        <f>T20D35746[[#This Row],[時価総額]]/T20D35746[[#This Row],[現在値]]</f>
        <v>#VALUE!</v>
      </c>
      <c r="H3189" s="20"/>
      <c r="I3189" s="38"/>
      <c r="J3189" s="20"/>
      <c r="K3189" s="33"/>
      <c r="N3189" s="89"/>
      <c r="O3189" s="125" t="e">
        <f>ROUND(
 ((IF(OR(R3189="",R3189&lt;=0),20,R3189)/20)
  *(L3189/15))
 /(IFERROR(IF(H3189&gt;0,H3189,15),15)/15)
 *100,0)</f>
        <v>#REF!</v>
      </c>
      <c r="P3189" s="125" t="e">
        <f>ROUND(((R3189/20)*(L3189/15)*(S3189/15)*(1+W3189/200))/(H3189/15)*100,0)</f>
        <v>#REF!</v>
      </c>
      <c r="Q3189" s="147" t="e">
        <f>T20D35746[[#This Row],[スコア⑤]]/T20D35746[[#This Row],[スコア③]]</f>
        <v>#REF!</v>
      </c>
      <c r="R3189" s="76" t="e">
        <f>#REF!+#REF!</f>
        <v>#REF!</v>
      </c>
      <c r="W3189" s="109" t="e">
        <f>(T20D35746[[#This Row],[現金及び預金（億）]]-T20D35746[[#This Row],[負債（億）]])/T20D35746[[#This Row],[総資産]]*100</f>
        <v>#DIV/0!</v>
      </c>
    </row>
    <row r="3190" spans="3:23" x14ac:dyDescent="0.25">
      <c r="C3190" s="71" t="str">
        <f>IFERROR(_xll.RssMarket($A3190,"市場部名称"),"")</f>
        <v/>
      </c>
      <c r="D3190" s="55"/>
      <c r="E3190" s="55" t="str">
        <f>IFERROR(_xll.RssMarket($A3190,"前日比"),"")</f>
        <v/>
      </c>
      <c r="F3190" s="75" t="str">
        <f>IFERROR(_xll.RssMarket($A3190,"時価総額"),"")</f>
        <v/>
      </c>
      <c r="G3190" s="75" t="e">
        <f>T20D35746[[#This Row],[時価総額]]/T20D35746[[#This Row],[現在値]]</f>
        <v>#VALUE!</v>
      </c>
      <c r="H3190" s="20"/>
      <c r="I3190" s="38"/>
      <c r="J3190" s="20"/>
      <c r="K3190" s="33"/>
      <c r="N3190" s="89"/>
      <c r="O3190" s="125" t="e">
        <f>ROUND(
 ((IF(OR(R3190="",R3190&lt;=0),20,R3190)/20)
  *(L3190/15))
 /(IFERROR(IF(H3190&gt;0,H3190,15),15)/15)
 *100,0)</f>
        <v>#REF!</v>
      </c>
      <c r="P3190" s="125" t="e">
        <f>ROUND(((R3190/20)*(L3190/15)*(S3190/15)*(1+W3190/200))/(H3190/15)*100,0)</f>
        <v>#REF!</v>
      </c>
      <c r="Q3190" s="147" t="e">
        <f>T20D35746[[#This Row],[スコア⑤]]/T20D35746[[#This Row],[スコア③]]</f>
        <v>#REF!</v>
      </c>
      <c r="R3190" s="76" t="e">
        <f>#REF!+#REF!</f>
        <v>#REF!</v>
      </c>
      <c r="W3190" s="109" t="e">
        <f>(T20D35746[[#This Row],[現金及び預金（億）]]-T20D35746[[#This Row],[負債（億）]])/T20D35746[[#This Row],[総資産]]*100</f>
        <v>#DIV/0!</v>
      </c>
    </row>
    <row r="3191" spans="3:23" x14ac:dyDescent="0.25">
      <c r="C3191" s="71" t="str">
        <f>IFERROR(_xll.RssMarket($A3191,"市場部名称"),"")</f>
        <v/>
      </c>
      <c r="D3191" s="55"/>
      <c r="E3191" s="55" t="str">
        <f>IFERROR(_xll.RssMarket($A3191,"前日比"),"")</f>
        <v/>
      </c>
      <c r="F3191" s="75" t="str">
        <f>IFERROR(_xll.RssMarket($A3191,"時価総額"),"")</f>
        <v/>
      </c>
      <c r="G3191" s="75" t="e">
        <f>T20D35746[[#This Row],[時価総額]]/T20D35746[[#This Row],[現在値]]</f>
        <v>#VALUE!</v>
      </c>
      <c r="H3191" s="20"/>
      <c r="I3191" s="38"/>
      <c r="J3191" s="20"/>
      <c r="K3191" s="33"/>
      <c r="N3191" s="89"/>
      <c r="O3191" s="125" t="e">
        <f>ROUND(
 ((IF(OR(R3191="",R3191&lt;=0),20,R3191)/20)
  *(L3191/15))
 /(IFERROR(IF(H3191&gt;0,H3191,15),15)/15)
 *100,0)</f>
        <v>#REF!</v>
      </c>
      <c r="P3191" s="125" t="e">
        <f>ROUND(((R3191/20)*(L3191/15)*(S3191/15)*(1+W3191/200))/(H3191/15)*100,0)</f>
        <v>#REF!</v>
      </c>
      <c r="Q3191" s="147" t="e">
        <f>T20D35746[[#This Row],[スコア⑤]]/T20D35746[[#This Row],[スコア③]]</f>
        <v>#REF!</v>
      </c>
      <c r="R3191" s="76" t="e">
        <f>#REF!+#REF!</f>
        <v>#REF!</v>
      </c>
      <c r="W3191" s="109" t="e">
        <f>(T20D35746[[#This Row],[現金及び預金（億）]]-T20D35746[[#This Row],[負債（億）]])/T20D35746[[#This Row],[総資産]]*100</f>
        <v>#DIV/0!</v>
      </c>
    </row>
    <row r="3192" spans="3:23" x14ac:dyDescent="0.25">
      <c r="C3192" s="71" t="str">
        <f>IFERROR(_xll.RssMarket($A3192,"市場部名称"),"")</f>
        <v/>
      </c>
      <c r="D3192" s="55"/>
      <c r="E3192" s="55" t="str">
        <f>IFERROR(_xll.RssMarket($A3192,"前日比"),"")</f>
        <v/>
      </c>
      <c r="F3192" s="75" t="str">
        <f>IFERROR(_xll.RssMarket($A3192,"時価総額"),"")</f>
        <v/>
      </c>
      <c r="G3192" s="75" t="e">
        <f>T20D35746[[#This Row],[時価総額]]/T20D35746[[#This Row],[現在値]]</f>
        <v>#VALUE!</v>
      </c>
      <c r="H3192" s="20"/>
      <c r="I3192" s="38"/>
      <c r="J3192" s="20"/>
      <c r="K3192" s="33"/>
      <c r="N3192" s="89"/>
      <c r="O3192" s="125" t="e">
        <f>ROUND(
 ((IF(OR(R3192="",R3192&lt;=0),20,R3192)/20)
  *(L3192/15))
 /(IFERROR(IF(H3192&gt;0,H3192,15),15)/15)
 *100,0)</f>
        <v>#REF!</v>
      </c>
      <c r="P3192" s="125" t="e">
        <f>ROUND(((R3192/20)*(L3192/15)*(S3192/15)*(1+W3192/200))/(H3192/15)*100,0)</f>
        <v>#REF!</v>
      </c>
      <c r="Q3192" s="147" t="e">
        <f>T20D35746[[#This Row],[スコア⑤]]/T20D35746[[#This Row],[スコア③]]</f>
        <v>#REF!</v>
      </c>
      <c r="R3192" s="76" t="e">
        <f>#REF!+#REF!</f>
        <v>#REF!</v>
      </c>
      <c r="W3192" s="109" t="e">
        <f>(T20D35746[[#This Row],[現金及び預金（億）]]-T20D35746[[#This Row],[負債（億）]])/T20D35746[[#This Row],[総資産]]*100</f>
        <v>#DIV/0!</v>
      </c>
    </row>
    <row r="3193" spans="3:23" x14ac:dyDescent="0.25">
      <c r="C3193" s="71" t="str">
        <f>IFERROR(_xll.RssMarket($A3193,"市場部名称"),"")</f>
        <v/>
      </c>
      <c r="D3193" s="55"/>
      <c r="E3193" s="55" t="str">
        <f>IFERROR(_xll.RssMarket($A3193,"前日比"),"")</f>
        <v/>
      </c>
      <c r="F3193" s="75" t="str">
        <f>IFERROR(_xll.RssMarket($A3193,"時価総額"),"")</f>
        <v/>
      </c>
      <c r="G3193" s="75" t="e">
        <f>T20D35746[[#This Row],[時価総額]]/T20D35746[[#This Row],[現在値]]</f>
        <v>#VALUE!</v>
      </c>
      <c r="H3193" s="20"/>
      <c r="I3193" s="38"/>
      <c r="J3193" s="20"/>
      <c r="K3193" s="33"/>
      <c r="N3193" s="89"/>
      <c r="O3193" s="125" t="e">
        <f>ROUND(
 ((IF(OR(R3193="",R3193&lt;=0),20,R3193)/20)
  *(L3193/15))
 /(IFERROR(IF(H3193&gt;0,H3193,15),15)/15)
 *100,0)</f>
        <v>#REF!</v>
      </c>
      <c r="P3193" s="125" t="e">
        <f>ROUND(((R3193/20)*(L3193/15)*(S3193/15)*(1+W3193/200))/(H3193/15)*100,0)</f>
        <v>#REF!</v>
      </c>
      <c r="Q3193" s="147" t="e">
        <f>T20D35746[[#This Row],[スコア⑤]]/T20D35746[[#This Row],[スコア③]]</f>
        <v>#REF!</v>
      </c>
      <c r="R3193" s="76" t="e">
        <f>#REF!+#REF!</f>
        <v>#REF!</v>
      </c>
      <c r="W3193" s="109" t="e">
        <f>(T20D35746[[#This Row],[現金及び預金（億）]]-T20D35746[[#This Row],[負債（億）]])/T20D35746[[#This Row],[総資産]]*100</f>
        <v>#DIV/0!</v>
      </c>
    </row>
    <row r="3194" spans="3:23" x14ac:dyDescent="0.25">
      <c r="C3194" s="71" t="str">
        <f>IFERROR(_xll.RssMarket($A3194,"市場部名称"),"")</f>
        <v/>
      </c>
      <c r="D3194" s="55"/>
      <c r="E3194" s="55" t="str">
        <f>IFERROR(_xll.RssMarket($A3194,"前日比"),"")</f>
        <v/>
      </c>
      <c r="F3194" s="75" t="str">
        <f>IFERROR(_xll.RssMarket($A3194,"時価総額"),"")</f>
        <v/>
      </c>
      <c r="G3194" s="75" t="e">
        <f>T20D35746[[#This Row],[時価総額]]/T20D35746[[#This Row],[現在値]]</f>
        <v>#VALUE!</v>
      </c>
      <c r="H3194" s="20"/>
      <c r="I3194" s="38"/>
      <c r="J3194" s="20"/>
      <c r="K3194" s="33"/>
      <c r="N3194" s="89"/>
      <c r="O3194" s="125" t="e">
        <f>ROUND(
 ((IF(OR(R3194="",R3194&lt;=0),20,R3194)/20)
  *(L3194/15))
 /(IFERROR(IF(H3194&gt;0,H3194,15),15)/15)
 *100,0)</f>
        <v>#REF!</v>
      </c>
      <c r="P3194" s="125" t="e">
        <f>ROUND(((R3194/20)*(L3194/15)*(S3194/15)*(1+W3194/200))/(H3194/15)*100,0)</f>
        <v>#REF!</v>
      </c>
      <c r="Q3194" s="147" t="e">
        <f>T20D35746[[#This Row],[スコア⑤]]/T20D35746[[#This Row],[スコア③]]</f>
        <v>#REF!</v>
      </c>
      <c r="R3194" s="76" t="e">
        <f>#REF!+#REF!</f>
        <v>#REF!</v>
      </c>
      <c r="W3194" s="109" t="e">
        <f>(T20D35746[[#This Row],[現金及び預金（億）]]-T20D35746[[#This Row],[負債（億）]])/T20D35746[[#This Row],[総資産]]*100</f>
        <v>#DIV/0!</v>
      </c>
    </row>
    <row r="3195" spans="3:23" x14ac:dyDescent="0.25">
      <c r="C3195" s="71" t="str">
        <f>IFERROR(_xll.RssMarket($A3195,"市場部名称"),"")</f>
        <v/>
      </c>
      <c r="D3195" s="55"/>
      <c r="E3195" s="55" t="str">
        <f>IFERROR(_xll.RssMarket($A3195,"前日比"),"")</f>
        <v/>
      </c>
      <c r="F3195" s="75" t="str">
        <f>IFERROR(_xll.RssMarket($A3195,"時価総額"),"")</f>
        <v/>
      </c>
      <c r="G3195" s="75" t="e">
        <f>T20D35746[[#This Row],[時価総額]]/T20D35746[[#This Row],[現在値]]</f>
        <v>#VALUE!</v>
      </c>
      <c r="H3195" s="20"/>
      <c r="I3195" s="38"/>
      <c r="J3195" s="20"/>
      <c r="K3195" s="33"/>
      <c r="N3195" s="89"/>
      <c r="O3195" s="125" t="e">
        <f>ROUND(
 ((IF(OR(R3195="",R3195&lt;=0),20,R3195)/20)
  *(L3195/15))
 /(IFERROR(IF(H3195&gt;0,H3195,15),15)/15)
 *100,0)</f>
        <v>#REF!</v>
      </c>
      <c r="P3195" s="125" t="e">
        <f>ROUND(((R3195/20)*(L3195/15)*(S3195/15)*(1+W3195/200))/(H3195/15)*100,0)</f>
        <v>#REF!</v>
      </c>
      <c r="Q3195" s="147" t="e">
        <f>T20D35746[[#This Row],[スコア⑤]]/T20D35746[[#This Row],[スコア③]]</f>
        <v>#REF!</v>
      </c>
      <c r="R3195" s="76" t="e">
        <f>#REF!+#REF!</f>
        <v>#REF!</v>
      </c>
      <c r="W3195" s="109" t="e">
        <f>(T20D35746[[#This Row],[現金及び預金（億）]]-T20D35746[[#This Row],[負債（億）]])/T20D35746[[#This Row],[総資産]]*100</f>
        <v>#DIV/0!</v>
      </c>
    </row>
    <row r="3196" spans="3:23" x14ac:dyDescent="0.25">
      <c r="C3196" s="71" t="str">
        <f>IFERROR(_xll.RssMarket($A3196,"市場部名称"),"")</f>
        <v/>
      </c>
      <c r="D3196" s="55"/>
      <c r="E3196" s="55" t="str">
        <f>IFERROR(_xll.RssMarket($A3196,"前日比"),"")</f>
        <v/>
      </c>
      <c r="F3196" s="75" t="str">
        <f>IFERROR(_xll.RssMarket($A3196,"時価総額"),"")</f>
        <v/>
      </c>
      <c r="G3196" s="75" t="e">
        <f>T20D35746[[#This Row],[時価総額]]/T20D35746[[#This Row],[現在値]]</f>
        <v>#VALUE!</v>
      </c>
      <c r="H3196" s="20"/>
      <c r="I3196" s="38"/>
      <c r="J3196" s="20"/>
      <c r="K3196" s="33"/>
      <c r="N3196" s="89"/>
      <c r="O3196" s="125" t="e">
        <f>ROUND(
 ((IF(OR(R3196="",R3196&lt;=0),20,R3196)/20)
  *(L3196/15))
 /(IFERROR(IF(H3196&gt;0,H3196,15),15)/15)
 *100,0)</f>
        <v>#REF!</v>
      </c>
      <c r="P3196" s="125" t="e">
        <f>ROUND(((R3196/20)*(L3196/15)*(S3196/15)*(1+W3196/200))/(H3196/15)*100,0)</f>
        <v>#REF!</v>
      </c>
      <c r="Q3196" s="147" t="e">
        <f>T20D35746[[#This Row],[スコア⑤]]/T20D35746[[#This Row],[スコア③]]</f>
        <v>#REF!</v>
      </c>
      <c r="R3196" s="76" t="e">
        <f>#REF!+#REF!</f>
        <v>#REF!</v>
      </c>
      <c r="W3196" s="109" t="e">
        <f>(T20D35746[[#This Row],[現金及び預金（億）]]-T20D35746[[#This Row],[負債（億）]])/T20D35746[[#This Row],[総資産]]*100</f>
        <v>#DIV/0!</v>
      </c>
    </row>
    <row r="3197" spans="3:23" x14ac:dyDescent="0.25">
      <c r="C3197" s="71" t="str">
        <f>IFERROR(_xll.RssMarket($A3197,"市場部名称"),"")</f>
        <v/>
      </c>
      <c r="D3197" s="55"/>
      <c r="E3197" s="55" t="str">
        <f>IFERROR(_xll.RssMarket($A3197,"前日比"),"")</f>
        <v/>
      </c>
      <c r="F3197" s="75" t="str">
        <f>IFERROR(_xll.RssMarket($A3197,"時価総額"),"")</f>
        <v/>
      </c>
      <c r="G3197" s="75" t="e">
        <f>T20D35746[[#This Row],[時価総額]]/T20D35746[[#This Row],[現在値]]</f>
        <v>#VALUE!</v>
      </c>
      <c r="H3197" s="20"/>
      <c r="I3197" s="38"/>
      <c r="J3197" s="20"/>
      <c r="K3197" s="33"/>
      <c r="N3197" s="89"/>
      <c r="O3197" s="125" t="e">
        <f>ROUND(
 ((IF(OR(R3197="",R3197&lt;=0),20,R3197)/20)
  *(L3197/15))
 /(IFERROR(IF(H3197&gt;0,H3197,15),15)/15)
 *100,0)</f>
        <v>#REF!</v>
      </c>
      <c r="P3197" s="125" t="e">
        <f>ROUND(((R3197/20)*(L3197/15)*(S3197/15)*(1+W3197/200))/(H3197/15)*100,0)</f>
        <v>#REF!</v>
      </c>
      <c r="Q3197" s="147" t="e">
        <f>T20D35746[[#This Row],[スコア⑤]]/T20D35746[[#This Row],[スコア③]]</f>
        <v>#REF!</v>
      </c>
      <c r="R3197" s="76" t="e">
        <f>#REF!+#REF!</f>
        <v>#REF!</v>
      </c>
      <c r="W3197" s="109" t="e">
        <f>(T20D35746[[#This Row],[現金及び預金（億）]]-T20D35746[[#This Row],[負債（億）]])/T20D35746[[#This Row],[総資産]]*100</f>
        <v>#DIV/0!</v>
      </c>
    </row>
    <row r="3198" spans="3:23" x14ac:dyDescent="0.25">
      <c r="C3198" s="71" t="str">
        <f>IFERROR(_xll.RssMarket($A3198,"市場部名称"),"")</f>
        <v/>
      </c>
      <c r="D3198" s="55"/>
      <c r="E3198" s="55" t="str">
        <f>IFERROR(_xll.RssMarket($A3198,"前日比"),"")</f>
        <v/>
      </c>
      <c r="F3198" s="75" t="str">
        <f>IFERROR(_xll.RssMarket($A3198,"時価総額"),"")</f>
        <v/>
      </c>
      <c r="G3198" s="75" t="e">
        <f>T20D35746[[#This Row],[時価総額]]/T20D35746[[#This Row],[現在値]]</f>
        <v>#VALUE!</v>
      </c>
      <c r="H3198" s="20"/>
      <c r="I3198" s="38"/>
      <c r="J3198" s="20"/>
      <c r="K3198" s="33"/>
      <c r="N3198" s="89"/>
      <c r="O3198" s="125" t="e">
        <f>ROUND(
 ((IF(OR(R3198="",R3198&lt;=0),20,R3198)/20)
  *(L3198/15))
 /(IFERROR(IF(H3198&gt;0,H3198,15),15)/15)
 *100,0)</f>
        <v>#REF!</v>
      </c>
      <c r="P3198" s="125" t="e">
        <f>ROUND(((R3198/20)*(L3198/15)*(S3198/15)*(1+W3198/200))/(H3198/15)*100,0)</f>
        <v>#REF!</v>
      </c>
      <c r="Q3198" s="147" t="e">
        <f>T20D35746[[#This Row],[スコア⑤]]/T20D35746[[#This Row],[スコア③]]</f>
        <v>#REF!</v>
      </c>
      <c r="R3198" s="76" t="e">
        <f>#REF!+#REF!</f>
        <v>#REF!</v>
      </c>
      <c r="W3198" s="109" t="e">
        <f>(T20D35746[[#This Row],[現金及び預金（億）]]-T20D35746[[#This Row],[負債（億）]])/T20D35746[[#This Row],[総資産]]*100</f>
        <v>#DIV/0!</v>
      </c>
    </row>
    <row r="3199" spans="3:23" x14ac:dyDescent="0.25">
      <c r="C3199" s="71" t="str">
        <f>IFERROR(_xll.RssMarket($A3199,"市場部名称"),"")</f>
        <v/>
      </c>
      <c r="D3199" s="55"/>
      <c r="E3199" s="55" t="str">
        <f>IFERROR(_xll.RssMarket($A3199,"前日比"),"")</f>
        <v/>
      </c>
      <c r="F3199" s="75" t="str">
        <f>IFERROR(_xll.RssMarket($A3199,"時価総額"),"")</f>
        <v/>
      </c>
      <c r="G3199" s="75" t="e">
        <f>T20D35746[[#This Row],[時価総額]]/T20D35746[[#This Row],[現在値]]</f>
        <v>#VALUE!</v>
      </c>
      <c r="H3199" s="20"/>
      <c r="I3199" s="38"/>
      <c r="J3199" s="20"/>
      <c r="K3199" s="33"/>
      <c r="N3199" s="89"/>
      <c r="O3199" s="125" t="e">
        <f>ROUND(
 ((IF(OR(R3199="",R3199&lt;=0),20,R3199)/20)
  *(L3199/15))
 /(IFERROR(IF(H3199&gt;0,H3199,15),15)/15)
 *100,0)</f>
        <v>#REF!</v>
      </c>
      <c r="P3199" s="125" t="e">
        <f>ROUND(((R3199/20)*(L3199/15)*(S3199/15)*(1+W3199/200))/(H3199/15)*100,0)</f>
        <v>#REF!</v>
      </c>
      <c r="Q3199" s="147" t="e">
        <f>T20D35746[[#This Row],[スコア⑤]]/T20D35746[[#This Row],[スコア③]]</f>
        <v>#REF!</v>
      </c>
      <c r="R3199" s="76" t="e">
        <f>#REF!+#REF!</f>
        <v>#REF!</v>
      </c>
      <c r="W3199" s="109" t="e">
        <f>(T20D35746[[#This Row],[現金及び預金（億）]]-T20D35746[[#This Row],[負債（億）]])/T20D35746[[#This Row],[総資産]]*100</f>
        <v>#DIV/0!</v>
      </c>
    </row>
    <row r="3200" spans="3:23" x14ac:dyDescent="0.25">
      <c r="C3200" s="71" t="str">
        <f>IFERROR(_xll.RssMarket($A3200,"市場部名称"),"")</f>
        <v/>
      </c>
      <c r="D3200" s="55"/>
      <c r="E3200" s="55" t="str">
        <f>IFERROR(_xll.RssMarket($A3200,"前日比"),"")</f>
        <v/>
      </c>
      <c r="F3200" s="75" t="str">
        <f>IFERROR(_xll.RssMarket($A3200,"時価総額"),"")</f>
        <v/>
      </c>
      <c r="G3200" s="75" t="e">
        <f>T20D35746[[#This Row],[時価総額]]/T20D35746[[#This Row],[現在値]]</f>
        <v>#VALUE!</v>
      </c>
      <c r="H3200" s="20"/>
      <c r="I3200" s="38"/>
      <c r="J3200" s="20"/>
      <c r="K3200" s="33"/>
      <c r="N3200" s="89"/>
      <c r="O3200" s="125" t="e">
        <f>ROUND(
 ((IF(OR(R3200="",R3200&lt;=0),20,R3200)/20)
  *(L3200/15))
 /(IFERROR(IF(H3200&gt;0,H3200,15),15)/15)
 *100,0)</f>
        <v>#REF!</v>
      </c>
      <c r="P3200" s="125" t="e">
        <f>ROUND(((R3200/20)*(L3200/15)*(S3200/15)*(1+W3200/200))/(H3200/15)*100,0)</f>
        <v>#REF!</v>
      </c>
      <c r="Q3200" s="147" t="e">
        <f>T20D35746[[#This Row],[スコア⑤]]/T20D35746[[#This Row],[スコア③]]</f>
        <v>#REF!</v>
      </c>
      <c r="R3200" s="76" t="e">
        <f>#REF!+#REF!</f>
        <v>#REF!</v>
      </c>
      <c r="W3200" s="109" t="e">
        <f>(T20D35746[[#This Row],[現金及び預金（億）]]-T20D35746[[#This Row],[負債（億）]])/T20D35746[[#This Row],[総資産]]*100</f>
        <v>#DIV/0!</v>
      </c>
    </row>
    <row r="3201" spans="3:23" x14ac:dyDescent="0.25">
      <c r="C3201" s="71" t="str">
        <f>IFERROR(_xll.RssMarket($A3201,"市場部名称"),"")</f>
        <v/>
      </c>
      <c r="D3201" s="55"/>
      <c r="E3201" s="55" t="str">
        <f>IFERROR(_xll.RssMarket($A3201,"前日比"),"")</f>
        <v/>
      </c>
      <c r="F3201" s="75" t="str">
        <f>IFERROR(_xll.RssMarket($A3201,"時価総額"),"")</f>
        <v/>
      </c>
      <c r="G3201" s="75" t="e">
        <f>T20D35746[[#This Row],[時価総額]]/T20D35746[[#This Row],[現在値]]</f>
        <v>#VALUE!</v>
      </c>
      <c r="H3201" s="20"/>
      <c r="I3201" s="38"/>
      <c r="J3201" s="20"/>
      <c r="K3201" s="33"/>
      <c r="N3201" s="89"/>
      <c r="O3201" s="125" t="e">
        <f>ROUND(
 ((IF(OR(R3201="",R3201&lt;=0),20,R3201)/20)
  *(L3201/15))
 /(IFERROR(IF(H3201&gt;0,H3201,15),15)/15)
 *100,0)</f>
        <v>#REF!</v>
      </c>
      <c r="P3201" s="125" t="e">
        <f>ROUND(((R3201/20)*(L3201/15)*(S3201/15)*(1+W3201/200))/(H3201/15)*100,0)</f>
        <v>#REF!</v>
      </c>
      <c r="Q3201" s="147" t="e">
        <f>T20D35746[[#This Row],[スコア⑤]]/T20D35746[[#This Row],[スコア③]]</f>
        <v>#REF!</v>
      </c>
      <c r="R3201" s="76" t="e">
        <f>#REF!+#REF!</f>
        <v>#REF!</v>
      </c>
      <c r="W3201" s="109" t="e">
        <f>(T20D35746[[#This Row],[現金及び預金（億）]]-T20D35746[[#This Row],[負債（億）]])/T20D35746[[#This Row],[総資産]]*100</f>
        <v>#DIV/0!</v>
      </c>
    </row>
    <row r="3202" spans="3:23" x14ac:dyDescent="0.25">
      <c r="C3202" s="71" t="str">
        <f>IFERROR(_xll.RssMarket($A3202,"市場部名称"),"")</f>
        <v/>
      </c>
      <c r="D3202" s="55"/>
      <c r="E3202" s="55" t="str">
        <f>IFERROR(_xll.RssMarket($A3202,"前日比"),"")</f>
        <v/>
      </c>
      <c r="F3202" s="75" t="str">
        <f>IFERROR(_xll.RssMarket($A3202,"時価総額"),"")</f>
        <v/>
      </c>
      <c r="G3202" s="75" t="e">
        <f>T20D35746[[#This Row],[時価総額]]/T20D35746[[#This Row],[現在値]]</f>
        <v>#VALUE!</v>
      </c>
      <c r="H3202" s="20"/>
      <c r="I3202" s="38"/>
      <c r="J3202" s="20"/>
      <c r="K3202" s="33"/>
      <c r="N3202" s="89"/>
      <c r="O3202" s="125" t="e">
        <f>ROUND(
 ((IF(OR(R3202="",R3202&lt;=0),20,R3202)/20)
  *(L3202/15))
 /(IFERROR(IF(H3202&gt;0,H3202,15),15)/15)
 *100,0)</f>
        <v>#REF!</v>
      </c>
      <c r="P3202" s="125" t="e">
        <f>ROUND(((R3202/20)*(L3202/15)*(S3202/15)*(1+W3202/200))/(H3202/15)*100,0)</f>
        <v>#REF!</v>
      </c>
      <c r="Q3202" s="147" t="e">
        <f>T20D35746[[#This Row],[スコア⑤]]/T20D35746[[#This Row],[スコア③]]</f>
        <v>#REF!</v>
      </c>
      <c r="R3202" s="76" t="e">
        <f>#REF!+#REF!</f>
        <v>#REF!</v>
      </c>
      <c r="W3202" s="109" t="e">
        <f>(T20D35746[[#This Row],[現金及び預金（億）]]-T20D35746[[#This Row],[負債（億）]])/T20D35746[[#This Row],[総資産]]*100</f>
        <v>#DIV/0!</v>
      </c>
    </row>
    <row r="3203" spans="3:23" x14ac:dyDescent="0.25">
      <c r="C3203" s="71" t="str">
        <f>IFERROR(_xll.RssMarket($A3203,"市場部名称"),"")</f>
        <v/>
      </c>
      <c r="D3203" s="55"/>
      <c r="E3203" s="55" t="str">
        <f>IFERROR(_xll.RssMarket($A3203,"前日比"),"")</f>
        <v/>
      </c>
      <c r="F3203" s="75" t="str">
        <f>IFERROR(_xll.RssMarket($A3203,"時価総額"),"")</f>
        <v/>
      </c>
      <c r="G3203" s="75" t="e">
        <f>T20D35746[[#This Row],[時価総額]]/T20D35746[[#This Row],[現在値]]</f>
        <v>#VALUE!</v>
      </c>
      <c r="H3203" s="20"/>
      <c r="I3203" s="38"/>
      <c r="J3203" s="20"/>
      <c r="K3203" s="33"/>
      <c r="N3203" s="89"/>
      <c r="O3203" s="125" t="e">
        <f>ROUND(
 ((IF(OR(R3203="",R3203&lt;=0),20,R3203)/20)
  *(L3203/15))
 /(IFERROR(IF(H3203&gt;0,H3203,15),15)/15)
 *100,0)</f>
        <v>#REF!</v>
      </c>
      <c r="P3203" s="125" t="e">
        <f>ROUND(((R3203/20)*(L3203/15)*(S3203/15)*(1+W3203/200))/(H3203/15)*100,0)</f>
        <v>#REF!</v>
      </c>
      <c r="Q3203" s="147" t="e">
        <f>T20D35746[[#This Row],[スコア⑤]]/T20D35746[[#This Row],[スコア③]]</f>
        <v>#REF!</v>
      </c>
      <c r="R3203" s="76" t="e">
        <f>#REF!+#REF!</f>
        <v>#REF!</v>
      </c>
      <c r="W3203" s="109" t="e">
        <f>(T20D35746[[#This Row],[現金及び預金（億）]]-T20D35746[[#This Row],[負債（億）]])/T20D35746[[#This Row],[総資産]]*100</f>
        <v>#DIV/0!</v>
      </c>
    </row>
    <row r="3204" spans="3:23" x14ac:dyDescent="0.25">
      <c r="C3204" s="71" t="str">
        <f>IFERROR(_xll.RssMarket($A3204,"市場部名称"),"")</f>
        <v/>
      </c>
      <c r="D3204" s="55"/>
      <c r="E3204" s="55" t="str">
        <f>IFERROR(_xll.RssMarket($A3204,"前日比"),"")</f>
        <v/>
      </c>
      <c r="F3204" s="75" t="str">
        <f>IFERROR(_xll.RssMarket($A3204,"時価総額"),"")</f>
        <v/>
      </c>
      <c r="G3204" s="75" t="e">
        <f>T20D35746[[#This Row],[時価総額]]/T20D35746[[#This Row],[現在値]]</f>
        <v>#VALUE!</v>
      </c>
      <c r="H3204" s="20"/>
      <c r="I3204" s="38"/>
      <c r="J3204" s="20"/>
      <c r="K3204" s="33"/>
      <c r="N3204" s="89"/>
      <c r="O3204" s="125" t="e">
        <f>ROUND(
 ((IF(OR(R3204="",R3204&lt;=0),20,R3204)/20)
  *(L3204/15))
 /(IFERROR(IF(H3204&gt;0,H3204,15),15)/15)
 *100,0)</f>
        <v>#REF!</v>
      </c>
      <c r="P3204" s="125" t="e">
        <f>ROUND(((R3204/20)*(L3204/15)*(S3204/15)*(1+W3204/200))/(H3204/15)*100,0)</f>
        <v>#REF!</v>
      </c>
      <c r="Q3204" s="147" t="e">
        <f>T20D35746[[#This Row],[スコア⑤]]/T20D35746[[#This Row],[スコア③]]</f>
        <v>#REF!</v>
      </c>
      <c r="R3204" s="76" t="e">
        <f>#REF!+#REF!</f>
        <v>#REF!</v>
      </c>
      <c r="W3204" s="109" t="e">
        <f>(T20D35746[[#This Row],[現金及び預金（億）]]-T20D35746[[#This Row],[負債（億）]])/T20D35746[[#This Row],[総資産]]*100</f>
        <v>#DIV/0!</v>
      </c>
    </row>
    <row r="3205" spans="3:23" x14ac:dyDescent="0.25">
      <c r="C3205" s="71" t="str">
        <f>IFERROR(_xll.RssMarket($A3205,"市場部名称"),"")</f>
        <v/>
      </c>
      <c r="D3205" s="55"/>
      <c r="E3205" s="55" t="str">
        <f>IFERROR(_xll.RssMarket($A3205,"前日比"),"")</f>
        <v/>
      </c>
      <c r="F3205" s="75" t="str">
        <f>IFERROR(_xll.RssMarket($A3205,"時価総額"),"")</f>
        <v/>
      </c>
      <c r="G3205" s="75" t="e">
        <f>T20D35746[[#This Row],[時価総額]]/T20D35746[[#This Row],[現在値]]</f>
        <v>#VALUE!</v>
      </c>
      <c r="H3205" s="20"/>
      <c r="I3205" s="38"/>
      <c r="J3205" s="20"/>
      <c r="K3205" s="33"/>
      <c r="N3205" s="89"/>
      <c r="O3205" s="125" t="e">
        <f>ROUND(
 ((IF(OR(R3205="",R3205&lt;=0),20,R3205)/20)
  *(L3205/15))
 /(IFERROR(IF(H3205&gt;0,H3205,15),15)/15)
 *100,0)</f>
        <v>#REF!</v>
      </c>
      <c r="P3205" s="125" t="e">
        <f>ROUND(((R3205/20)*(L3205/15)*(S3205/15)*(1+W3205/200))/(H3205/15)*100,0)</f>
        <v>#REF!</v>
      </c>
      <c r="Q3205" s="147" t="e">
        <f>T20D35746[[#This Row],[スコア⑤]]/T20D35746[[#This Row],[スコア③]]</f>
        <v>#REF!</v>
      </c>
      <c r="R3205" s="76" t="e">
        <f>#REF!+#REF!</f>
        <v>#REF!</v>
      </c>
      <c r="W3205" s="109" t="e">
        <f>(T20D35746[[#This Row],[現金及び預金（億）]]-T20D35746[[#This Row],[負債（億）]])/T20D35746[[#This Row],[総資産]]*100</f>
        <v>#DIV/0!</v>
      </c>
    </row>
    <row r="3206" spans="3:23" x14ac:dyDescent="0.25">
      <c r="C3206" s="71" t="str">
        <f>IFERROR(_xll.RssMarket($A3206,"市場部名称"),"")</f>
        <v/>
      </c>
      <c r="D3206" s="55"/>
      <c r="E3206" s="55" t="str">
        <f>IFERROR(_xll.RssMarket($A3206,"前日比"),"")</f>
        <v/>
      </c>
      <c r="F3206" s="75" t="str">
        <f>IFERROR(_xll.RssMarket($A3206,"時価総額"),"")</f>
        <v/>
      </c>
      <c r="G3206" s="75" t="e">
        <f>T20D35746[[#This Row],[時価総額]]/T20D35746[[#This Row],[現在値]]</f>
        <v>#VALUE!</v>
      </c>
      <c r="H3206" s="20"/>
      <c r="I3206" s="38"/>
      <c r="J3206" s="20"/>
      <c r="K3206" s="33"/>
      <c r="N3206" s="89"/>
      <c r="O3206" s="125" t="e">
        <f>ROUND(
 ((IF(OR(R3206="",R3206&lt;=0),20,R3206)/20)
  *(L3206/15))
 /(IFERROR(IF(H3206&gt;0,H3206,15),15)/15)
 *100,0)</f>
        <v>#REF!</v>
      </c>
      <c r="P3206" s="125" t="e">
        <f>ROUND(((R3206/20)*(L3206/15)*(S3206/15)*(1+W3206/200))/(H3206/15)*100,0)</f>
        <v>#REF!</v>
      </c>
      <c r="Q3206" s="147" t="e">
        <f>T20D35746[[#This Row],[スコア⑤]]/T20D35746[[#This Row],[スコア③]]</f>
        <v>#REF!</v>
      </c>
      <c r="R3206" s="76" t="e">
        <f>#REF!+#REF!</f>
        <v>#REF!</v>
      </c>
      <c r="W3206" s="109" t="e">
        <f>(T20D35746[[#This Row],[現金及び預金（億）]]-T20D35746[[#This Row],[負債（億）]])/T20D35746[[#This Row],[総資産]]*100</f>
        <v>#DIV/0!</v>
      </c>
    </row>
    <row r="3207" spans="3:23" x14ac:dyDescent="0.25">
      <c r="C3207" s="71" t="str">
        <f>IFERROR(_xll.RssMarket($A3207,"市場部名称"),"")</f>
        <v/>
      </c>
      <c r="D3207" s="55"/>
      <c r="E3207" s="55" t="str">
        <f>IFERROR(_xll.RssMarket($A3207,"前日比"),"")</f>
        <v/>
      </c>
      <c r="F3207" s="75" t="str">
        <f>IFERROR(_xll.RssMarket($A3207,"時価総額"),"")</f>
        <v/>
      </c>
      <c r="G3207" s="75" t="e">
        <f>T20D35746[[#This Row],[時価総額]]/T20D35746[[#This Row],[現在値]]</f>
        <v>#VALUE!</v>
      </c>
      <c r="H3207" s="20"/>
      <c r="I3207" s="38"/>
      <c r="J3207" s="20"/>
      <c r="K3207" s="33"/>
      <c r="N3207" s="89"/>
      <c r="O3207" s="125" t="e">
        <f>ROUND(
 ((IF(OR(R3207="",R3207&lt;=0),20,R3207)/20)
  *(L3207/15))
 /(IFERROR(IF(H3207&gt;0,H3207,15),15)/15)
 *100,0)</f>
        <v>#REF!</v>
      </c>
      <c r="P3207" s="125" t="e">
        <f>ROUND(((R3207/20)*(L3207/15)*(S3207/15)*(1+W3207/200))/(H3207/15)*100,0)</f>
        <v>#REF!</v>
      </c>
      <c r="Q3207" s="147" t="e">
        <f>T20D35746[[#This Row],[スコア⑤]]/T20D35746[[#This Row],[スコア③]]</f>
        <v>#REF!</v>
      </c>
      <c r="R3207" s="76" t="e">
        <f>#REF!+#REF!</f>
        <v>#REF!</v>
      </c>
      <c r="W3207" s="109" t="e">
        <f>(T20D35746[[#This Row],[現金及び預金（億）]]-T20D35746[[#This Row],[負債（億）]])/T20D35746[[#This Row],[総資産]]*100</f>
        <v>#DIV/0!</v>
      </c>
    </row>
    <row r="3208" spans="3:23" x14ac:dyDescent="0.25">
      <c r="C3208" s="71" t="str">
        <f>IFERROR(_xll.RssMarket($A3208,"市場部名称"),"")</f>
        <v/>
      </c>
      <c r="D3208" s="55"/>
      <c r="E3208" s="55" t="str">
        <f>IFERROR(_xll.RssMarket($A3208,"前日比"),"")</f>
        <v/>
      </c>
      <c r="F3208" s="75" t="str">
        <f>IFERROR(_xll.RssMarket($A3208,"時価総額"),"")</f>
        <v/>
      </c>
      <c r="G3208" s="75" t="e">
        <f>T20D35746[[#This Row],[時価総額]]/T20D35746[[#This Row],[現在値]]</f>
        <v>#VALUE!</v>
      </c>
      <c r="H3208" s="20"/>
      <c r="I3208" s="38"/>
      <c r="J3208" s="20"/>
      <c r="K3208" s="33"/>
      <c r="N3208" s="89"/>
      <c r="O3208" s="125" t="e">
        <f>ROUND(
 ((IF(OR(R3208="",R3208&lt;=0),20,R3208)/20)
  *(L3208/15))
 /(IFERROR(IF(H3208&gt;0,H3208,15),15)/15)
 *100,0)</f>
        <v>#REF!</v>
      </c>
      <c r="P3208" s="125" t="e">
        <f>ROUND(((R3208/20)*(L3208/15)*(S3208/15)*(1+W3208/200))/(H3208/15)*100,0)</f>
        <v>#REF!</v>
      </c>
      <c r="Q3208" s="147" t="e">
        <f>T20D35746[[#This Row],[スコア⑤]]/T20D35746[[#This Row],[スコア③]]</f>
        <v>#REF!</v>
      </c>
      <c r="R3208" s="76" t="e">
        <f>#REF!+#REF!</f>
        <v>#REF!</v>
      </c>
      <c r="W3208" s="109" t="e">
        <f>(T20D35746[[#This Row],[現金及び預金（億）]]-T20D35746[[#This Row],[負債（億）]])/T20D35746[[#This Row],[総資産]]*100</f>
        <v>#DIV/0!</v>
      </c>
    </row>
    <row r="3209" spans="3:23" x14ac:dyDescent="0.25">
      <c r="C3209" s="71" t="str">
        <f>IFERROR(_xll.RssMarket($A3209,"市場部名称"),"")</f>
        <v/>
      </c>
      <c r="D3209" s="55"/>
      <c r="E3209" s="55" t="str">
        <f>IFERROR(_xll.RssMarket($A3209,"前日比"),"")</f>
        <v/>
      </c>
      <c r="F3209" s="75" t="str">
        <f>IFERROR(_xll.RssMarket($A3209,"時価総額"),"")</f>
        <v/>
      </c>
      <c r="G3209" s="75" t="e">
        <f>T20D35746[[#This Row],[時価総額]]/T20D35746[[#This Row],[現在値]]</f>
        <v>#VALUE!</v>
      </c>
      <c r="H3209" s="20"/>
      <c r="I3209" s="38"/>
      <c r="J3209" s="20"/>
      <c r="K3209" s="33"/>
      <c r="N3209" s="89"/>
      <c r="O3209" s="125" t="e">
        <f>ROUND(
 ((IF(OR(R3209="",R3209&lt;=0),20,R3209)/20)
  *(L3209/15))
 /(IFERROR(IF(H3209&gt;0,H3209,15),15)/15)
 *100,0)</f>
        <v>#REF!</v>
      </c>
      <c r="P3209" s="125" t="e">
        <f>ROUND(((R3209/20)*(L3209/15)*(S3209/15)*(1+W3209/200))/(H3209/15)*100,0)</f>
        <v>#REF!</v>
      </c>
      <c r="Q3209" s="147" t="e">
        <f>T20D35746[[#This Row],[スコア⑤]]/T20D35746[[#This Row],[スコア③]]</f>
        <v>#REF!</v>
      </c>
      <c r="R3209" s="76" t="e">
        <f>#REF!+#REF!</f>
        <v>#REF!</v>
      </c>
      <c r="W3209" s="109" t="e">
        <f>(T20D35746[[#This Row],[現金及び預金（億）]]-T20D35746[[#This Row],[負債（億）]])/T20D35746[[#This Row],[総資産]]*100</f>
        <v>#DIV/0!</v>
      </c>
    </row>
    <row r="3210" spans="3:23" x14ac:dyDescent="0.25">
      <c r="C3210" s="71" t="str">
        <f>IFERROR(_xll.RssMarket($A3210,"市場部名称"),"")</f>
        <v/>
      </c>
      <c r="D3210" s="55"/>
      <c r="E3210" s="55" t="str">
        <f>IFERROR(_xll.RssMarket($A3210,"前日比"),"")</f>
        <v/>
      </c>
      <c r="F3210" s="75" t="str">
        <f>IFERROR(_xll.RssMarket($A3210,"時価総額"),"")</f>
        <v/>
      </c>
      <c r="G3210" s="75" t="e">
        <f>T20D35746[[#This Row],[時価総額]]/T20D35746[[#This Row],[現在値]]</f>
        <v>#VALUE!</v>
      </c>
      <c r="H3210" s="20"/>
      <c r="I3210" s="38"/>
      <c r="J3210" s="20"/>
      <c r="K3210" s="33"/>
      <c r="N3210" s="89"/>
      <c r="O3210" s="125" t="e">
        <f>ROUND(
 ((IF(OR(R3210="",R3210&lt;=0),20,R3210)/20)
  *(L3210/15))
 /(IFERROR(IF(H3210&gt;0,H3210,15),15)/15)
 *100,0)</f>
        <v>#REF!</v>
      </c>
      <c r="P3210" s="125" t="e">
        <f>ROUND(((R3210/20)*(L3210/15)*(S3210/15)*(1+W3210/200))/(H3210/15)*100,0)</f>
        <v>#REF!</v>
      </c>
      <c r="Q3210" s="147" t="e">
        <f>T20D35746[[#This Row],[スコア⑤]]/T20D35746[[#This Row],[スコア③]]</f>
        <v>#REF!</v>
      </c>
      <c r="R3210" s="76" t="e">
        <f>#REF!+#REF!</f>
        <v>#REF!</v>
      </c>
      <c r="W3210" s="109" t="e">
        <f>(T20D35746[[#This Row],[現金及び預金（億）]]-T20D35746[[#This Row],[負債（億）]])/T20D35746[[#This Row],[総資産]]*100</f>
        <v>#DIV/0!</v>
      </c>
    </row>
    <row r="3211" spans="3:23" x14ac:dyDescent="0.25">
      <c r="C3211" s="71" t="str">
        <f>IFERROR(_xll.RssMarket($A3211,"市場部名称"),"")</f>
        <v/>
      </c>
      <c r="D3211" s="55"/>
      <c r="E3211" s="55" t="str">
        <f>IFERROR(_xll.RssMarket($A3211,"前日比"),"")</f>
        <v/>
      </c>
      <c r="F3211" s="75" t="str">
        <f>IFERROR(_xll.RssMarket($A3211,"時価総額"),"")</f>
        <v/>
      </c>
      <c r="G3211" s="75" t="e">
        <f>T20D35746[[#This Row],[時価総額]]/T20D35746[[#This Row],[現在値]]</f>
        <v>#VALUE!</v>
      </c>
      <c r="H3211" s="20"/>
      <c r="I3211" s="38"/>
      <c r="J3211" s="20"/>
      <c r="K3211" s="33"/>
      <c r="N3211" s="89"/>
      <c r="O3211" s="125" t="e">
        <f>ROUND(
 ((IF(OR(R3211="",R3211&lt;=0),20,R3211)/20)
  *(L3211/15))
 /(IFERROR(IF(H3211&gt;0,H3211,15),15)/15)
 *100,0)</f>
        <v>#REF!</v>
      </c>
      <c r="P3211" s="125" t="e">
        <f>ROUND(((R3211/20)*(L3211/15)*(S3211/15)*(1+W3211/200))/(H3211/15)*100,0)</f>
        <v>#REF!</v>
      </c>
      <c r="Q3211" s="147" t="e">
        <f>T20D35746[[#This Row],[スコア⑤]]/T20D35746[[#This Row],[スコア③]]</f>
        <v>#REF!</v>
      </c>
      <c r="R3211" s="76" t="e">
        <f>#REF!+#REF!</f>
        <v>#REF!</v>
      </c>
      <c r="W3211" s="109" t="e">
        <f>(T20D35746[[#This Row],[現金及び預金（億）]]-T20D35746[[#This Row],[負債（億）]])/T20D35746[[#This Row],[総資産]]*100</f>
        <v>#DIV/0!</v>
      </c>
    </row>
    <row r="3212" spans="3:23" x14ac:dyDescent="0.25">
      <c r="C3212" s="71" t="str">
        <f>IFERROR(_xll.RssMarket($A3212,"市場部名称"),"")</f>
        <v/>
      </c>
      <c r="D3212" s="55"/>
      <c r="E3212" s="55" t="str">
        <f>IFERROR(_xll.RssMarket($A3212,"前日比"),"")</f>
        <v/>
      </c>
      <c r="F3212" s="75" t="str">
        <f>IFERROR(_xll.RssMarket($A3212,"時価総額"),"")</f>
        <v/>
      </c>
      <c r="G3212" s="75" t="e">
        <f>T20D35746[[#This Row],[時価総額]]/T20D35746[[#This Row],[現在値]]</f>
        <v>#VALUE!</v>
      </c>
      <c r="H3212" s="20"/>
      <c r="I3212" s="38"/>
      <c r="J3212" s="20"/>
      <c r="K3212" s="33"/>
      <c r="N3212" s="89"/>
      <c r="O3212" s="125" t="e">
        <f>ROUND(
 ((IF(OR(R3212="",R3212&lt;=0),20,R3212)/20)
  *(L3212/15))
 /(IFERROR(IF(H3212&gt;0,H3212,15),15)/15)
 *100,0)</f>
        <v>#REF!</v>
      </c>
      <c r="P3212" s="125" t="e">
        <f>ROUND(((R3212/20)*(L3212/15)*(S3212/15)*(1+W3212/200))/(H3212/15)*100,0)</f>
        <v>#REF!</v>
      </c>
      <c r="Q3212" s="147" t="e">
        <f>T20D35746[[#This Row],[スコア⑤]]/T20D35746[[#This Row],[スコア③]]</f>
        <v>#REF!</v>
      </c>
      <c r="R3212" s="76" t="e">
        <f>#REF!+#REF!</f>
        <v>#REF!</v>
      </c>
      <c r="W3212" s="109" t="e">
        <f>(T20D35746[[#This Row],[現金及び預金（億）]]-T20D35746[[#This Row],[負債（億）]])/T20D35746[[#This Row],[総資産]]*100</f>
        <v>#DIV/0!</v>
      </c>
    </row>
    <row r="3213" spans="3:23" x14ac:dyDescent="0.25">
      <c r="C3213" s="71" t="str">
        <f>IFERROR(_xll.RssMarket($A3213,"市場部名称"),"")</f>
        <v/>
      </c>
      <c r="D3213" s="55"/>
      <c r="E3213" s="55" t="str">
        <f>IFERROR(_xll.RssMarket($A3213,"前日比"),"")</f>
        <v/>
      </c>
      <c r="F3213" s="75" t="str">
        <f>IFERROR(_xll.RssMarket($A3213,"時価総額"),"")</f>
        <v/>
      </c>
      <c r="G3213" s="75" t="e">
        <f>T20D35746[[#This Row],[時価総額]]/T20D35746[[#This Row],[現在値]]</f>
        <v>#VALUE!</v>
      </c>
      <c r="H3213" s="20"/>
      <c r="I3213" s="38"/>
      <c r="J3213" s="20"/>
      <c r="K3213" s="33"/>
      <c r="N3213" s="89"/>
      <c r="O3213" s="125" t="e">
        <f>ROUND(
 ((IF(OR(R3213="",R3213&lt;=0),20,R3213)/20)
  *(L3213/15))
 /(IFERROR(IF(H3213&gt;0,H3213,15),15)/15)
 *100,0)</f>
        <v>#REF!</v>
      </c>
      <c r="P3213" s="125" t="e">
        <f>ROUND(((R3213/20)*(L3213/15)*(S3213/15)*(1+W3213/200))/(H3213/15)*100,0)</f>
        <v>#REF!</v>
      </c>
      <c r="Q3213" s="147" t="e">
        <f>T20D35746[[#This Row],[スコア⑤]]/T20D35746[[#This Row],[スコア③]]</f>
        <v>#REF!</v>
      </c>
      <c r="R3213" s="76" t="e">
        <f>#REF!+#REF!</f>
        <v>#REF!</v>
      </c>
      <c r="W3213" s="109" t="e">
        <f>(T20D35746[[#This Row],[現金及び預金（億）]]-T20D35746[[#This Row],[負債（億）]])/T20D35746[[#This Row],[総資産]]*100</f>
        <v>#DIV/0!</v>
      </c>
    </row>
    <row r="3214" spans="3:23" x14ac:dyDescent="0.25">
      <c r="C3214" s="71" t="str">
        <f>IFERROR(_xll.RssMarket($A3214,"市場部名称"),"")</f>
        <v/>
      </c>
      <c r="D3214" s="55"/>
      <c r="E3214" s="55" t="str">
        <f>IFERROR(_xll.RssMarket($A3214,"前日比"),"")</f>
        <v/>
      </c>
      <c r="F3214" s="75" t="str">
        <f>IFERROR(_xll.RssMarket($A3214,"時価総額"),"")</f>
        <v/>
      </c>
      <c r="G3214" s="75" t="e">
        <f>T20D35746[[#This Row],[時価総額]]/T20D35746[[#This Row],[現在値]]</f>
        <v>#VALUE!</v>
      </c>
      <c r="H3214" s="20"/>
      <c r="I3214" s="38"/>
      <c r="J3214" s="20"/>
      <c r="K3214" s="33"/>
      <c r="N3214" s="89"/>
      <c r="O3214" s="125" t="e">
        <f>ROUND(
 ((IF(OR(R3214="",R3214&lt;=0),20,R3214)/20)
  *(L3214/15))
 /(IFERROR(IF(H3214&gt;0,H3214,15),15)/15)
 *100,0)</f>
        <v>#REF!</v>
      </c>
      <c r="P3214" s="125" t="e">
        <f>ROUND(((R3214/20)*(L3214/15)*(S3214/15)*(1+W3214/200))/(H3214/15)*100,0)</f>
        <v>#REF!</v>
      </c>
      <c r="Q3214" s="147" t="e">
        <f>T20D35746[[#This Row],[スコア⑤]]/T20D35746[[#This Row],[スコア③]]</f>
        <v>#REF!</v>
      </c>
      <c r="R3214" s="76" t="e">
        <f>#REF!+#REF!</f>
        <v>#REF!</v>
      </c>
      <c r="W3214" s="109" t="e">
        <f>(T20D35746[[#This Row],[現金及び預金（億）]]-T20D35746[[#This Row],[負債（億）]])/T20D35746[[#This Row],[総資産]]*100</f>
        <v>#DIV/0!</v>
      </c>
    </row>
    <row r="3215" spans="3:23" x14ac:dyDescent="0.25">
      <c r="C3215" s="71" t="str">
        <f>IFERROR(_xll.RssMarket($A3215,"市場部名称"),"")</f>
        <v/>
      </c>
      <c r="D3215" s="55"/>
      <c r="E3215" s="55" t="str">
        <f>IFERROR(_xll.RssMarket($A3215,"前日比"),"")</f>
        <v/>
      </c>
      <c r="F3215" s="75" t="str">
        <f>IFERROR(_xll.RssMarket($A3215,"時価総額"),"")</f>
        <v/>
      </c>
      <c r="G3215" s="75" t="e">
        <f>T20D35746[[#This Row],[時価総額]]/T20D35746[[#This Row],[現在値]]</f>
        <v>#VALUE!</v>
      </c>
      <c r="H3215" s="20"/>
      <c r="I3215" s="38"/>
      <c r="J3215" s="20"/>
      <c r="K3215" s="33"/>
      <c r="N3215" s="89"/>
      <c r="O3215" s="125" t="e">
        <f>ROUND(
 ((IF(OR(R3215="",R3215&lt;=0),20,R3215)/20)
  *(L3215/15))
 /(IFERROR(IF(H3215&gt;0,H3215,15),15)/15)
 *100,0)</f>
        <v>#REF!</v>
      </c>
      <c r="P3215" s="125" t="e">
        <f>ROUND(((R3215/20)*(L3215/15)*(S3215/15)*(1+W3215/200))/(H3215/15)*100,0)</f>
        <v>#REF!</v>
      </c>
      <c r="Q3215" s="147" t="e">
        <f>T20D35746[[#This Row],[スコア⑤]]/T20D35746[[#This Row],[スコア③]]</f>
        <v>#REF!</v>
      </c>
      <c r="R3215" s="76" t="e">
        <f>#REF!+#REF!</f>
        <v>#REF!</v>
      </c>
      <c r="W3215" s="109" t="e">
        <f>(T20D35746[[#This Row],[現金及び預金（億）]]-T20D35746[[#This Row],[負債（億）]])/T20D35746[[#This Row],[総資産]]*100</f>
        <v>#DIV/0!</v>
      </c>
    </row>
    <row r="3216" spans="3:23" x14ac:dyDescent="0.25">
      <c r="C3216" s="71" t="str">
        <f>IFERROR(_xll.RssMarket($A3216,"市場部名称"),"")</f>
        <v/>
      </c>
      <c r="D3216" s="55"/>
      <c r="E3216" s="55" t="str">
        <f>IFERROR(_xll.RssMarket($A3216,"前日比"),"")</f>
        <v/>
      </c>
      <c r="F3216" s="75" t="str">
        <f>IFERROR(_xll.RssMarket($A3216,"時価総額"),"")</f>
        <v/>
      </c>
      <c r="G3216" s="75" t="e">
        <f>T20D35746[[#This Row],[時価総額]]/T20D35746[[#This Row],[現在値]]</f>
        <v>#VALUE!</v>
      </c>
      <c r="H3216" s="20"/>
      <c r="I3216" s="38"/>
      <c r="J3216" s="20"/>
      <c r="K3216" s="33"/>
      <c r="N3216" s="89"/>
      <c r="O3216" s="125" t="e">
        <f>ROUND(
 ((IF(OR(R3216="",R3216&lt;=0),20,R3216)/20)
  *(L3216/15))
 /(IFERROR(IF(H3216&gt;0,H3216,15),15)/15)
 *100,0)</f>
        <v>#REF!</v>
      </c>
      <c r="P3216" s="125" t="e">
        <f>ROUND(((R3216/20)*(L3216/15)*(S3216/15)*(1+W3216/200))/(H3216/15)*100,0)</f>
        <v>#REF!</v>
      </c>
      <c r="Q3216" s="147" t="e">
        <f>T20D35746[[#This Row],[スコア⑤]]/T20D35746[[#This Row],[スコア③]]</f>
        <v>#REF!</v>
      </c>
      <c r="R3216" s="76" t="e">
        <f>#REF!+#REF!</f>
        <v>#REF!</v>
      </c>
      <c r="W3216" s="109" t="e">
        <f>(T20D35746[[#This Row],[現金及び預金（億）]]-T20D35746[[#This Row],[負債（億）]])/T20D35746[[#This Row],[総資産]]*100</f>
        <v>#DIV/0!</v>
      </c>
    </row>
    <row r="3217" spans="3:23" x14ac:dyDescent="0.25">
      <c r="C3217" s="71" t="str">
        <f>IFERROR(_xll.RssMarket($A3217,"市場部名称"),"")</f>
        <v/>
      </c>
      <c r="D3217" s="55"/>
      <c r="E3217" s="55" t="str">
        <f>IFERROR(_xll.RssMarket($A3217,"前日比"),"")</f>
        <v/>
      </c>
      <c r="F3217" s="75" t="str">
        <f>IFERROR(_xll.RssMarket($A3217,"時価総額"),"")</f>
        <v/>
      </c>
      <c r="G3217" s="75" t="e">
        <f>T20D35746[[#This Row],[時価総額]]/T20D35746[[#This Row],[現在値]]</f>
        <v>#VALUE!</v>
      </c>
      <c r="H3217" s="20"/>
      <c r="I3217" s="38"/>
      <c r="J3217" s="20"/>
      <c r="K3217" s="33"/>
      <c r="N3217" s="89"/>
      <c r="O3217" s="125" t="e">
        <f>ROUND(
 ((IF(OR(R3217="",R3217&lt;=0),20,R3217)/20)
  *(L3217/15))
 /(IFERROR(IF(H3217&gt;0,H3217,15),15)/15)
 *100,0)</f>
        <v>#REF!</v>
      </c>
      <c r="P3217" s="125" t="e">
        <f>ROUND(((R3217/20)*(L3217/15)*(S3217/15)*(1+W3217/200))/(H3217/15)*100,0)</f>
        <v>#REF!</v>
      </c>
      <c r="Q3217" s="147" t="e">
        <f>T20D35746[[#This Row],[スコア⑤]]/T20D35746[[#This Row],[スコア③]]</f>
        <v>#REF!</v>
      </c>
      <c r="R3217" s="76" t="e">
        <f>#REF!+#REF!</f>
        <v>#REF!</v>
      </c>
      <c r="W3217" s="109" t="e">
        <f>(T20D35746[[#This Row],[現金及び預金（億）]]-T20D35746[[#This Row],[負債（億）]])/T20D35746[[#This Row],[総資産]]*100</f>
        <v>#DIV/0!</v>
      </c>
    </row>
    <row r="3218" spans="3:23" x14ac:dyDescent="0.25">
      <c r="C3218" s="71" t="str">
        <f>IFERROR(_xll.RssMarket($A3218,"市場部名称"),"")</f>
        <v/>
      </c>
      <c r="D3218" s="55"/>
      <c r="E3218" s="55" t="str">
        <f>IFERROR(_xll.RssMarket($A3218,"前日比"),"")</f>
        <v/>
      </c>
      <c r="F3218" s="75" t="str">
        <f>IFERROR(_xll.RssMarket($A3218,"時価総額"),"")</f>
        <v/>
      </c>
      <c r="G3218" s="75" t="e">
        <f>T20D35746[[#This Row],[時価総額]]/T20D35746[[#This Row],[現在値]]</f>
        <v>#VALUE!</v>
      </c>
      <c r="H3218" s="20"/>
      <c r="I3218" s="38"/>
      <c r="J3218" s="20"/>
      <c r="K3218" s="33"/>
      <c r="N3218" s="89"/>
      <c r="O3218" s="125" t="e">
        <f>ROUND(
 ((IF(OR(R3218="",R3218&lt;=0),20,R3218)/20)
  *(L3218/15))
 /(IFERROR(IF(H3218&gt;0,H3218,15),15)/15)
 *100,0)</f>
        <v>#REF!</v>
      </c>
      <c r="P3218" s="125" t="e">
        <f>ROUND(((R3218/20)*(L3218/15)*(S3218/15)*(1+W3218/200))/(H3218/15)*100,0)</f>
        <v>#REF!</v>
      </c>
      <c r="Q3218" s="147" t="e">
        <f>T20D35746[[#This Row],[スコア⑤]]/T20D35746[[#This Row],[スコア③]]</f>
        <v>#REF!</v>
      </c>
      <c r="R3218" s="76" t="e">
        <f>#REF!+#REF!</f>
        <v>#REF!</v>
      </c>
      <c r="W3218" s="109" t="e">
        <f>(T20D35746[[#This Row],[現金及び預金（億）]]-T20D35746[[#This Row],[負債（億）]])/T20D35746[[#This Row],[総資産]]*100</f>
        <v>#DIV/0!</v>
      </c>
    </row>
    <row r="3219" spans="3:23" x14ac:dyDescent="0.25">
      <c r="C3219" s="71" t="str">
        <f>IFERROR(_xll.RssMarket($A3219,"市場部名称"),"")</f>
        <v/>
      </c>
      <c r="D3219" s="55"/>
      <c r="E3219" s="55" t="str">
        <f>IFERROR(_xll.RssMarket($A3219,"前日比"),"")</f>
        <v/>
      </c>
      <c r="F3219" s="75" t="str">
        <f>IFERROR(_xll.RssMarket($A3219,"時価総額"),"")</f>
        <v/>
      </c>
      <c r="G3219" s="75" t="e">
        <f>T20D35746[[#This Row],[時価総額]]/T20D35746[[#This Row],[現在値]]</f>
        <v>#VALUE!</v>
      </c>
      <c r="H3219" s="20"/>
      <c r="I3219" s="38"/>
      <c r="J3219" s="20"/>
      <c r="K3219" s="33"/>
      <c r="N3219" s="89"/>
      <c r="O3219" s="125" t="e">
        <f>ROUND(
 ((IF(OR(R3219="",R3219&lt;=0),20,R3219)/20)
  *(L3219/15))
 /(IFERROR(IF(H3219&gt;0,H3219,15),15)/15)
 *100,0)</f>
        <v>#REF!</v>
      </c>
      <c r="P3219" s="125" t="e">
        <f>ROUND(((R3219/20)*(L3219/15)*(S3219/15)*(1+W3219/200))/(H3219/15)*100,0)</f>
        <v>#REF!</v>
      </c>
      <c r="Q3219" s="147" t="e">
        <f>T20D35746[[#This Row],[スコア⑤]]/T20D35746[[#This Row],[スコア③]]</f>
        <v>#REF!</v>
      </c>
      <c r="R3219" s="76" t="e">
        <f>#REF!+#REF!</f>
        <v>#REF!</v>
      </c>
      <c r="W3219" s="109" t="e">
        <f>(T20D35746[[#This Row],[現金及び預金（億）]]-T20D35746[[#This Row],[負債（億）]])/T20D35746[[#This Row],[総資産]]*100</f>
        <v>#DIV/0!</v>
      </c>
    </row>
    <row r="3220" spans="3:23" x14ac:dyDescent="0.25">
      <c r="C3220" s="71" t="str">
        <f>IFERROR(_xll.RssMarket($A3220,"市場部名称"),"")</f>
        <v/>
      </c>
      <c r="D3220" s="55"/>
      <c r="E3220" s="55" t="str">
        <f>IFERROR(_xll.RssMarket($A3220,"前日比"),"")</f>
        <v/>
      </c>
      <c r="F3220" s="75" t="str">
        <f>IFERROR(_xll.RssMarket($A3220,"時価総額"),"")</f>
        <v/>
      </c>
      <c r="G3220" s="75" t="e">
        <f>T20D35746[[#This Row],[時価総額]]/T20D35746[[#This Row],[現在値]]</f>
        <v>#VALUE!</v>
      </c>
      <c r="H3220" s="20"/>
      <c r="I3220" s="38"/>
      <c r="J3220" s="20"/>
      <c r="K3220" s="33"/>
      <c r="N3220" s="89"/>
      <c r="O3220" s="125" t="e">
        <f>ROUND(
 ((IF(OR(R3220="",R3220&lt;=0),20,R3220)/20)
  *(L3220/15))
 /(IFERROR(IF(H3220&gt;0,H3220,15),15)/15)
 *100,0)</f>
        <v>#REF!</v>
      </c>
      <c r="P3220" s="125" t="e">
        <f>ROUND(((R3220/20)*(L3220/15)*(S3220/15)*(1+W3220/200))/(H3220/15)*100,0)</f>
        <v>#REF!</v>
      </c>
      <c r="Q3220" s="147" t="e">
        <f>T20D35746[[#This Row],[スコア⑤]]/T20D35746[[#This Row],[スコア③]]</f>
        <v>#REF!</v>
      </c>
      <c r="R3220" s="76" t="e">
        <f>#REF!+#REF!</f>
        <v>#REF!</v>
      </c>
      <c r="W3220" s="109" t="e">
        <f>(T20D35746[[#This Row],[現金及び預金（億）]]-T20D35746[[#This Row],[負債（億）]])/T20D35746[[#This Row],[総資産]]*100</f>
        <v>#DIV/0!</v>
      </c>
    </row>
    <row r="3221" spans="3:23" x14ac:dyDescent="0.25">
      <c r="C3221" s="71" t="str">
        <f>IFERROR(_xll.RssMarket($A3221,"市場部名称"),"")</f>
        <v/>
      </c>
      <c r="D3221" s="55"/>
      <c r="E3221" s="55" t="str">
        <f>IFERROR(_xll.RssMarket($A3221,"前日比"),"")</f>
        <v/>
      </c>
      <c r="F3221" s="75" t="str">
        <f>IFERROR(_xll.RssMarket($A3221,"時価総額"),"")</f>
        <v/>
      </c>
      <c r="G3221" s="75" t="e">
        <f>T20D35746[[#This Row],[時価総額]]/T20D35746[[#This Row],[現在値]]</f>
        <v>#VALUE!</v>
      </c>
      <c r="H3221" s="20"/>
      <c r="I3221" s="38"/>
      <c r="J3221" s="20"/>
      <c r="K3221" s="33"/>
      <c r="N3221" s="89"/>
      <c r="O3221" s="125" t="e">
        <f>ROUND(
 ((IF(OR(R3221="",R3221&lt;=0),20,R3221)/20)
  *(L3221/15))
 /(IFERROR(IF(H3221&gt;0,H3221,15),15)/15)
 *100,0)</f>
        <v>#REF!</v>
      </c>
      <c r="P3221" s="125" t="e">
        <f>ROUND(((R3221/20)*(L3221/15)*(S3221/15)*(1+W3221/200))/(H3221/15)*100,0)</f>
        <v>#REF!</v>
      </c>
      <c r="Q3221" s="147" t="e">
        <f>T20D35746[[#This Row],[スコア⑤]]/T20D35746[[#This Row],[スコア③]]</f>
        <v>#REF!</v>
      </c>
      <c r="R3221" s="76" t="e">
        <f>#REF!+#REF!</f>
        <v>#REF!</v>
      </c>
      <c r="W3221" s="109" t="e">
        <f>(T20D35746[[#This Row],[現金及び預金（億）]]-T20D35746[[#This Row],[負債（億）]])/T20D35746[[#This Row],[総資産]]*100</f>
        <v>#DIV/0!</v>
      </c>
    </row>
    <row r="3222" spans="3:23" x14ac:dyDescent="0.25">
      <c r="C3222" s="71" t="str">
        <f>IFERROR(_xll.RssMarket($A3222,"市場部名称"),"")</f>
        <v/>
      </c>
      <c r="D3222" s="55"/>
      <c r="E3222" s="55" t="str">
        <f>IFERROR(_xll.RssMarket($A3222,"前日比"),"")</f>
        <v/>
      </c>
      <c r="F3222" s="75" t="str">
        <f>IFERROR(_xll.RssMarket($A3222,"時価総額"),"")</f>
        <v/>
      </c>
      <c r="G3222" s="75" t="e">
        <f>T20D35746[[#This Row],[時価総額]]/T20D35746[[#This Row],[現在値]]</f>
        <v>#VALUE!</v>
      </c>
      <c r="H3222" s="20"/>
      <c r="I3222" s="38"/>
      <c r="J3222" s="20"/>
      <c r="K3222" s="33"/>
      <c r="N3222" s="89"/>
      <c r="O3222" s="125" t="e">
        <f>ROUND(
 ((IF(OR(R3222="",R3222&lt;=0),20,R3222)/20)
  *(L3222/15))
 /(IFERROR(IF(H3222&gt;0,H3222,15),15)/15)
 *100,0)</f>
        <v>#REF!</v>
      </c>
      <c r="P3222" s="125" t="e">
        <f>ROUND(((R3222/20)*(L3222/15)*(S3222/15)*(1+W3222/200))/(H3222/15)*100,0)</f>
        <v>#REF!</v>
      </c>
      <c r="Q3222" s="147" t="e">
        <f>T20D35746[[#This Row],[スコア⑤]]/T20D35746[[#This Row],[スコア③]]</f>
        <v>#REF!</v>
      </c>
      <c r="R3222" s="76" t="e">
        <f>#REF!+#REF!</f>
        <v>#REF!</v>
      </c>
      <c r="W3222" s="109" t="e">
        <f>(T20D35746[[#This Row],[現金及び預金（億）]]-T20D35746[[#This Row],[負債（億）]])/T20D35746[[#This Row],[総資産]]*100</f>
        <v>#DIV/0!</v>
      </c>
    </row>
    <row r="3223" spans="3:23" x14ac:dyDescent="0.25">
      <c r="C3223" s="71" t="str">
        <f>IFERROR(_xll.RssMarket($A3223,"市場部名称"),"")</f>
        <v/>
      </c>
      <c r="D3223" s="55"/>
      <c r="E3223" s="55" t="str">
        <f>IFERROR(_xll.RssMarket($A3223,"前日比"),"")</f>
        <v/>
      </c>
      <c r="F3223" s="75" t="str">
        <f>IFERROR(_xll.RssMarket($A3223,"時価総額"),"")</f>
        <v/>
      </c>
      <c r="G3223" s="75" t="e">
        <f>T20D35746[[#This Row],[時価総額]]/T20D35746[[#This Row],[現在値]]</f>
        <v>#VALUE!</v>
      </c>
      <c r="H3223" s="20"/>
      <c r="I3223" s="38"/>
      <c r="J3223" s="20"/>
      <c r="K3223" s="33"/>
      <c r="N3223" s="89"/>
      <c r="O3223" s="125" t="e">
        <f>ROUND(
 ((IF(OR(R3223="",R3223&lt;=0),20,R3223)/20)
  *(L3223/15))
 /(IFERROR(IF(H3223&gt;0,H3223,15),15)/15)
 *100,0)</f>
        <v>#REF!</v>
      </c>
      <c r="P3223" s="125" t="e">
        <f>ROUND(((R3223/20)*(L3223/15)*(S3223/15)*(1+W3223/200))/(H3223/15)*100,0)</f>
        <v>#REF!</v>
      </c>
      <c r="Q3223" s="147" t="e">
        <f>T20D35746[[#This Row],[スコア⑤]]/T20D35746[[#This Row],[スコア③]]</f>
        <v>#REF!</v>
      </c>
      <c r="R3223" s="76" t="e">
        <f>#REF!+#REF!</f>
        <v>#REF!</v>
      </c>
      <c r="W3223" s="109" t="e">
        <f>(T20D35746[[#This Row],[現金及び預金（億）]]-T20D35746[[#This Row],[負債（億）]])/T20D35746[[#This Row],[総資産]]*100</f>
        <v>#DIV/0!</v>
      </c>
    </row>
    <row r="3224" spans="3:23" x14ac:dyDescent="0.25">
      <c r="C3224" s="71" t="str">
        <f>IFERROR(_xll.RssMarket($A3224,"市場部名称"),"")</f>
        <v/>
      </c>
      <c r="D3224" s="55"/>
      <c r="E3224" s="55" t="str">
        <f>IFERROR(_xll.RssMarket($A3224,"前日比"),"")</f>
        <v/>
      </c>
      <c r="F3224" s="75" t="str">
        <f>IFERROR(_xll.RssMarket($A3224,"時価総額"),"")</f>
        <v/>
      </c>
      <c r="G3224" s="75" t="e">
        <f>T20D35746[[#This Row],[時価総額]]/T20D35746[[#This Row],[現在値]]</f>
        <v>#VALUE!</v>
      </c>
      <c r="H3224" s="20"/>
      <c r="I3224" s="38"/>
      <c r="J3224" s="20"/>
      <c r="K3224" s="33"/>
      <c r="N3224" s="89"/>
      <c r="O3224" s="125" t="e">
        <f>ROUND(
 ((IF(OR(R3224="",R3224&lt;=0),20,R3224)/20)
  *(L3224/15))
 /(IFERROR(IF(H3224&gt;0,H3224,15),15)/15)
 *100,0)</f>
        <v>#REF!</v>
      </c>
      <c r="P3224" s="125" t="e">
        <f>ROUND(((R3224/20)*(L3224/15)*(S3224/15)*(1+W3224/200))/(H3224/15)*100,0)</f>
        <v>#REF!</v>
      </c>
      <c r="Q3224" s="147" t="e">
        <f>T20D35746[[#This Row],[スコア⑤]]/T20D35746[[#This Row],[スコア③]]</f>
        <v>#REF!</v>
      </c>
      <c r="R3224" s="76" t="e">
        <f>#REF!+#REF!</f>
        <v>#REF!</v>
      </c>
      <c r="W3224" s="109" t="e">
        <f>(T20D35746[[#This Row],[現金及び預金（億）]]-T20D35746[[#This Row],[負債（億）]])/T20D35746[[#This Row],[総資産]]*100</f>
        <v>#DIV/0!</v>
      </c>
    </row>
    <row r="3225" spans="3:23" x14ac:dyDescent="0.25">
      <c r="C3225" s="71" t="str">
        <f>IFERROR(_xll.RssMarket($A3225,"市場部名称"),"")</f>
        <v/>
      </c>
      <c r="D3225" s="55"/>
      <c r="E3225" s="55" t="str">
        <f>IFERROR(_xll.RssMarket($A3225,"前日比"),"")</f>
        <v/>
      </c>
      <c r="F3225" s="75" t="str">
        <f>IFERROR(_xll.RssMarket($A3225,"時価総額"),"")</f>
        <v/>
      </c>
      <c r="G3225" s="75" t="e">
        <f>T20D35746[[#This Row],[時価総額]]/T20D35746[[#This Row],[現在値]]</f>
        <v>#VALUE!</v>
      </c>
      <c r="H3225" s="20"/>
      <c r="I3225" s="38"/>
      <c r="J3225" s="20"/>
      <c r="K3225" s="33"/>
      <c r="N3225" s="89"/>
      <c r="O3225" s="125" t="e">
        <f>ROUND(
 ((IF(OR(R3225="",R3225&lt;=0),20,R3225)/20)
  *(L3225/15))
 /(IFERROR(IF(H3225&gt;0,H3225,15),15)/15)
 *100,0)</f>
        <v>#REF!</v>
      </c>
      <c r="P3225" s="125" t="e">
        <f>ROUND(((R3225/20)*(L3225/15)*(S3225/15)*(1+W3225/200))/(H3225/15)*100,0)</f>
        <v>#REF!</v>
      </c>
      <c r="Q3225" s="147" t="e">
        <f>T20D35746[[#This Row],[スコア⑤]]/T20D35746[[#This Row],[スコア③]]</f>
        <v>#REF!</v>
      </c>
      <c r="R3225" s="76" t="e">
        <f>#REF!+#REF!</f>
        <v>#REF!</v>
      </c>
      <c r="W3225" s="109" t="e">
        <f>(T20D35746[[#This Row],[現金及び預金（億）]]-T20D35746[[#This Row],[負債（億）]])/T20D35746[[#This Row],[総資産]]*100</f>
        <v>#DIV/0!</v>
      </c>
    </row>
    <row r="3226" spans="3:23" x14ac:dyDescent="0.25">
      <c r="C3226" s="71" t="str">
        <f>IFERROR(_xll.RssMarket($A3226,"市場部名称"),"")</f>
        <v/>
      </c>
      <c r="D3226" s="55"/>
      <c r="E3226" s="55" t="str">
        <f>IFERROR(_xll.RssMarket($A3226,"前日比"),"")</f>
        <v/>
      </c>
      <c r="F3226" s="75" t="str">
        <f>IFERROR(_xll.RssMarket($A3226,"時価総額"),"")</f>
        <v/>
      </c>
      <c r="G3226" s="75" t="e">
        <f>T20D35746[[#This Row],[時価総額]]/T20D35746[[#This Row],[現在値]]</f>
        <v>#VALUE!</v>
      </c>
      <c r="H3226" s="20"/>
      <c r="I3226" s="38"/>
      <c r="J3226" s="20"/>
      <c r="K3226" s="33"/>
      <c r="N3226" s="89"/>
      <c r="O3226" s="125" t="e">
        <f>ROUND(
 ((IF(OR(R3226="",R3226&lt;=0),20,R3226)/20)
  *(L3226/15))
 /(IFERROR(IF(H3226&gt;0,H3226,15),15)/15)
 *100,0)</f>
        <v>#REF!</v>
      </c>
      <c r="P3226" s="125" t="e">
        <f>ROUND(((R3226/20)*(L3226/15)*(S3226/15)*(1+W3226/200))/(H3226/15)*100,0)</f>
        <v>#REF!</v>
      </c>
      <c r="Q3226" s="147" t="e">
        <f>T20D35746[[#This Row],[スコア⑤]]/T20D35746[[#This Row],[スコア③]]</f>
        <v>#REF!</v>
      </c>
      <c r="R3226" s="76" t="e">
        <f>#REF!+#REF!</f>
        <v>#REF!</v>
      </c>
      <c r="W3226" s="109" t="e">
        <f>(T20D35746[[#This Row],[現金及び預金（億）]]-T20D35746[[#This Row],[負債（億）]])/T20D35746[[#This Row],[総資産]]*100</f>
        <v>#DIV/0!</v>
      </c>
    </row>
    <row r="3227" spans="3:23" x14ac:dyDescent="0.25">
      <c r="C3227" s="71" t="str">
        <f>IFERROR(_xll.RssMarket($A3227,"市場部名称"),"")</f>
        <v/>
      </c>
      <c r="D3227" s="55"/>
      <c r="E3227" s="55" t="str">
        <f>IFERROR(_xll.RssMarket($A3227,"前日比"),"")</f>
        <v/>
      </c>
      <c r="F3227" s="75" t="str">
        <f>IFERROR(_xll.RssMarket($A3227,"時価総額"),"")</f>
        <v/>
      </c>
      <c r="G3227" s="75" t="e">
        <f>T20D35746[[#This Row],[時価総額]]/T20D35746[[#This Row],[現在値]]</f>
        <v>#VALUE!</v>
      </c>
      <c r="H3227" s="20"/>
      <c r="I3227" s="38"/>
      <c r="J3227" s="20"/>
      <c r="K3227" s="33"/>
      <c r="N3227" s="89"/>
      <c r="O3227" s="125" t="e">
        <f>ROUND(
 ((IF(OR(R3227="",R3227&lt;=0),20,R3227)/20)
  *(L3227/15))
 /(IFERROR(IF(H3227&gt;0,H3227,15),15)/15)
 *100,0)</f>
        <v>#REF!</v>
      </c>
      <c r="P3227" s="125" t="e">
        <f>ROUND(((R3227/20)*(L3227/15)*(S3227/15)*(1+W3227/200))/(H3227/15)*100,0)</f>
        <v>#REF!</v>
      </c>
      <c r="Q3227" s="147" t="e">
        <f>T20D35746[[#This Row],[スコア⑤]]/T20D35746[[#This Row],[スコア③]]</f>
        <v>#REF!</v>
      </c>
      <c r="R3227" s="76" t="e">
        <f>#REF!+#REF!</f>
        <v>#REF!</v>
      </c>
      <c r="W3227" s="109" t="e">
        <f>(T20D35746[[#This Row],[現金及び預金（億）]]-T20D35746[[#This Row],[負債（億）]])/T20D35746[[#This Row],[総資産]]*100</f>
        <v>#DIV/0!</v>
      </c>
    </row>
    <row r="3228" spans="3:23" x14ac:dyDescent="0.25">
      <c r="C3228" s="71" t="str">
        <f>IFERROR(_xll.RssMarket($A3228,"市場部名称"),"")</f>
        <v/>
      </c>
      <c r="D3228" s="55"/>
      <c r="E3228" s="55" t="str">
        <f>IFERROR(_xll.RssMarket($A3228,"前日比"),"")</f>
        <v/>
      </c>
      <c r="F3228" s="75" t="str">
        <f>IFERROR(_xll.RssMarket($A3228,"時価総額"),"")</f>
        <v/>
      </c>
      <c r="G3228" s="75" t="e">
        <f>T20D35746[[#This Row],[時価総額]]/T20D35746[[#This Row],[現在値]]</f>
        <v>#VALUE!</v>
      </c>
      <c r="H3228" s="20"/>
      <c r="I3228" s="38"/>
      <c r="J3228" s="20"/>
      <c r="K3228" s="33"/>
      <c r="N3228" s="89"/>
      <c r="O3228" s="125" t="e">
        <f>ROUND(
 ((IF(OR(R3228="",R3228&lt;=0),20,R3228)/20)
  *(L3228/15))
 /(IFERROR(IF(H3228&gt;0,H3228,15),15)/15)
 *100,0)</f>
        <v>#REF!</v>
      </c>
      <c r="P3228" s="125" t="e">
        <f>ROUND(((R3228/20)*(L3228/15)*(S3228/15)*(1+W3228/200))/(H3228/15)*100,0)</f>
        <v>#REF!</v>
      </c>
      <c r="Q3228" s="147" t="e">
        <f>T20D35746[[#This Row],[スコア⑤]]/T20D35746[[#This Row],[スコア③]]</f>
        <v>#REF!</v>
      </c>
      <c r="R3228" s="76" t="e">
        <f>#REF!+#REF!</f>
        <v>#REF!</v>
      </c>
      <c r="W3228" s="109" t="e">
        <f>(T20D35746[[#This Row],[現金及び預金（億）]]-T20D35746[[#This Row],[負債（億）]])/T20D35746[[#This Row],[総資産]]*100</f>
        <v>#DIV/0!</v>
      </c>
    </row>
    <row r="3229" spans="3:23" x14ac:dyDescent="0.25">
      <c r="C3229" s="71" t="str">
        <f>IFERROR(_xll.RssMarket($A3229,"市場部名称"),"")</f>
        <v/>
      </c>
      <c r="D3229" s="55"/>
      <c r="E3229" s="55" t="str">
        <f>IFERROR(_xll.RssMarket($A3229,"前日比"),"")</f>
        <v/>
      </c>
      <c r="F3229" s="75" t="str">
        <f>IFERROR(_xll.RssMarket($A3229,"時価総額"),"")</f>
        <v/>
      </c>
      <c r="G3229" s="75" t="e">
        <f>T20D35746[[#This Row],[時価総額]]/T20D35746[[#This Row],[現在値]]</f>
        <v>#VALUE!</v>
      </c>
      <c r="H3229" s="20"/>
      <c r="I3229" s="38"/>
      <c r="J3229" s="20"/>
      <c r="K3229" s="33"/>
      <c r="N3229" s="89"/>
      <c r="O3229" s="125" t="e">
        <f>ROUND(
 ((IF(OR(R3229="",R3229&lt;=0),20,R3229)/20)
  *(L3229/15))
 /(IFERROR(IF(H3229&gt;0,H3229,15),15)/15)
 *100,0)</f>
        <v>#REF!</v>
      </c>
      <c r="P3229" s="125" t="e">
        <f>ROUND(((R3229/20)*(L3229/15)*(S3229/15)*(1+W3229/200))/(H3229/15)*100,0)</f>
        <v>#REF!</v>
      </c>
      <c r="Q3229" s="147" t="e">
        <f>T20D35746[[#This Row],[スコア⑤]]/T20D35746[[#This Row],[スコア③]]</f>
        <v>#REF!</v>
      </c>
      <c r="R3229" s="76" t="e">
        <f>#REF!+#REF!</f>
        <v>#REF!</v>
      </c>
      <c r="W3229" s="109" t="e">
        <f>(T20D35746[[#This Row],[現金及び預金（億）]]-T20D35746[[#This Row],[負債（億）]])/T20D35746[[#This Row],[総資産]]*100</f>
        <v>#DIV/0!</v>
      </c>
    </row>
    <row r="3230" spans="3:23" x14ac:dyDescent="0.25">
      <c r="C3230" s="71" t="str">
        <f>IFERROR(_xll.RssMarket($A3230,"市場部名称"),"")</f>
        <v/>
      </c>
      <c r="D3230" s="55"/>
      <c r="E3230" s="55" t="str">
        <f>IFERROR(_xll.RssMarket($A3230,"前日比"),"")</f>
        <v/>
      </c>
      <c r="F3230" s="75" t="str">
        <f>IFERROR(_xll.RssMarket($A3230,"時価総額"),"")</f>
        <v/>
      </c>
      <c r="G3230" s="75" t="e">
        <f>T20D35746[[#This Row],[時価総額]]/T20D35746[[#This Row],[現在値]]</f>
        <v>#VALUE!</v>
      </c>
      <c r="H3230" s="20"/>
      <c r="I3230" s="38"/>
      <c r="J3230" s="20"/>
      <c r="K3230" s="33"/>
      <c r="N3230" s="89"/>
      <c r="O3230" s="125" t="e">
        <f>ROUND(
 ((IF(OR(R3230="",R3230&lt;=0),20,R3230)/20)
  *(L3230/15))
 /(IFERROR(IF(H3230&gt;0,H3230,15),15)/15)
 *100,0)</f>
        <v>#REF!</v>
      </c>
      <c r="P3230" s="125" t="e">
        <f>ROUND(((R3230/20)*(L3230/15)*(S3230/15)*(1+W3230/200))/(H3230/15)*100,0)</f>
        <v>#REF!</v>
      </c>
      <c r="Q3230" s="147" t="e">
        <f>T20D35746[[#This Row],[スコア⑤]]/T20D35746[[#This Row],[スコア③]]</f>
        <v>#REF!</v>
      </c>
      <c r="R3230" s="76" t="e">
        <f>#REF!+#REF!</f>
        <v>#REF!</v>
      </c>
      <c r="W3230" s="109" t="e">
        <f>(T20D35746[[#This Row],[現金及び預金（億）]]-T20D35746[[#This Row],[負債（億）]])/T20D35746[[#This Row],[総資産]]*100</f>
        <v>#DIV/0!</v>
      </c>
    </row>
    <row r="3231" spans="3:23" x14ac:dyDescent="0.25">
      <c r="C3231" s="71" t="str">
        <f>IFERROR(_xll.RssMarket($A3231,"市場部名称"),"")</f>
        <v/>
      </c>
      <c r="D3231" s="55"/>
      <c r="E3231" s="55" t="str">
        <f>IFERROR(_xll.RssMarket($A3231,"前日比"),"")</f>
        <v/>
      </c>
      <c r="F3231" s="75" t="str">
        <f>IFERROR(_xll.RssMarket($A3231,"時価総額"),"")</f>
        <v/>
      </c>
      <c r="G3231" s="75" t="e">
        <f>T20D35746[[#This Row],[時価総額]]/T20D35746[[#This Row],[現在値]]</f>
        <v>#VALUE!</v>
      </c>
      <c r="H3231" s="20"/>
      <c r="I3231" s="38"/>
      <c r="J3231" s="20"/>
      <c r="K3231" s="33"/>
      <c r="N3231" s="89"/>
      <c r="O3231" s="125" t="e">
        <f>ROUND(
 ((IF(OR(R3231="",R3231&lt;=0),20,R3231)/20)
  *(L3231/15))
 /(IFERROR(IF(H3231&gt;0,H3231,15),15)/15)
 *100,0)</f>
        <v>#REF!</v>
      </c>
      <c r="P3231" s="125" t="e">
        <f>ROUND(((R3231/20)*(L3231/15)*(S3231/15)*(1+W3231/200))/(H3231/15)*100,0)</f>
        <v>#REF!</v>
      </c>
      <c r="Q3231" s="147" t="e">
        <f>T20D35746[[#This Row],[スコア⑤]]/T20D35746[[#This Row],[スコア③]]</f>
        <v>#REF!</v>
      </c>
      <c r="R3231" s="76" t="e">
        <f>#REF!+#REF!</f>
        <v>#REF!</v>
      </c>
      <c r="W3231" s="109" t="e">
        <f>(T20D35746[[#This Row],[現金及び預金（億）]]-T20D35746[[#This Row],[負債（億）]])/T20D35746[[#This Row],[総資産]]*100</f>
        <v>#DIV/0!</v>
      </c>
    </row>
    <row r="3232" spans="3:23" x14ac:dyDescent="0.25">
      <c r="C3232" s="71" t="str">
        <f>IFERROR(_xll.RssMarket($A3232,"市場部名称"),"")</f>
        <v/>
      </c>
      <c r="D3232" s="55"/>
      <c r="E3232" s="55" t="str">
        <f>IFERROR(_xll.RssMarket($A3232,"前日比"),"")</f>
        <v/>
      </c>
      <c r="F3232" s="75" t="str">
        <f>IFERROR(_xll.RssMarket($A3232,"時価総額"),"")</f>
        <v/>
      </c>
      <c r="G3232" s="75" t="e">
        <f>T20D35746[[#This Row],[時価総額]]/T20D35746[[#This Row],[現在値]]</f>
        <v>#VALUE!</v>
      </c>
      <c r="H3232" s="20"/>
      <c r="I3232" s="38"/>
      <c r="J3232" s="20"/>
      <c r="K3232" s="33"/>
      <c r="N3232" s="89"/>
      <c r="O3232" s="125" t="e">
        <f>ROUND(
 ((IF(OR(R3232="",R3232&lt;=0),20,R3232)/20)
  *(L3232/15))
 /(IFERROR(IF(H3232&gt;0,H3232,15),15)/15)
 *100,0)</f>
        <v>#REF!</v>
      </c>
      <c r="P3232" s="125" t="e">
        <f>ROUND(((R3232/20)*(L3232/15)*(S3232/15)*(1+W3232/200))/(H3232/15)*100,0)</f>
        <v>#REF!</v>
      </c>
      <c r="Q3232" s="147" t="e">
        <f>T20D35746[[#This Row],[スコア⑤]]/T20D35746[[#This Row],[スコア③]]</f>
        <v>#REF!</v>
      </c>
      <c r="R3232" s="76" t="e">
        <f>#REF!+#REF!</f>
        <v>#REF!</v>
      </c>
      <c r="W3232" s="109" t="e">
        <f>(T20D35746[[#This Row],[現金及び預金（億）]]-T20D35746[[#This Row],[負債（億）]])/T20D35746[[#This Row],[総資産]]*100</f>
        <v>#DIV/0!</v>
      </c>
    </row>
    <row r="3233" spans="3:23" x14ac:dyDescent="0.25">
      <c r="C3233" s="71" t="str">
        <f>IFERROR(_xll.RssMarket($A3233,"市場部名称"),"")</f>
        <v/>
      </c>
      <c r="D3233" s="55"/>
      <c r="E3233" s="55" t="str">
        <f>IFERROR(_xll.RssMarket($A3233,"前日比"),"")</f>
        <v/>
      </c>
      <c r="F3233" s="75" t="str">
        <f>IFERROR(_xll.RssMarket($A3233,"時価総額"),"")</f>
        <v/>
      </c>
      <c r="G3233" s="75" t="e">
        <f>T20D35746[[#This Row],[時価総額]]/T20D35746[[#This Row],[現在値]]</f>
        <v>#VALUE!</v>
      </c>
      <c r="H3233" s="20"/>
      <c r="I3233" s="38"/>
      <c r="J3233" s="20"/>
      <c r="K3233" s="33"/>
      <c r="N3233" s="89"/>
      <c r="O3233" s="125" t="e">
        <f>ROUND(
 ((IF(OR(R3233="",R3233&lt;=0),20,R3233)/20)
  *(L3233/15))
 /(IFERROR(IF(H3233&gt;0,H3233,15),15)/15)
 *100,0)</f>
        <v>#REF!</v>
      </c>
      <c r="P3233" s="125" t="e">
        <f>ROUND(((R3233/20)*(L3233/15)*(S3233/15)*(1+W3233/200))/(H3233/15)*100,0)</f>
        <v>#REF!</v>
      </c>
      <c r="Q3233" s="147" t="e">
        <f>T20D35746[[#This Row],[スコア⑤]]/T20D35746[[#This Row],[スコア③]]</f>
        <v>#REF!</v>
      </c>
      <c r="R3233" s="76" t="e">
        <f>#REF!+#REF!</f>
        <v>#REF!</v>
      </c>
      <c r="W3233" s="109" t="e">
        <f>(T20D35746[[#This Row],[現金及び預金（億）]]-T20D35746[[#This Row],[負債（億）]])/T20D35746[[#This Row],[総資産]]*100</f>
        <v>#DIV/0!</v>
      </c>
    </row>
    <row r="3234" spans="3:23" x14ac:dyDescent="0.25">
      <c r="C3234" s="71" t="str">
        <f>IFERROR(_xll.RssMarket($A3234,"市場部名称"),"")</f>
        <v/>
      </c>
      <c r="D3234" s="55"/>
      <c r="E3234" s="55" t="str">
        <f>IFERROR(_xll.RssMarket($A3234,"前日比"),"")</f>
        <v/>
      </c>
      <c r="F3234" s="75" t="str">
        <f>IFERROR(_xll.RssMarket($A3234,"時価総額"),"")</f>
        <v/>
      </c>
      <c r="G3234" s="75" t="e">
        <f>T20D35746[[#This Row],[時価総額]]/T20D35746[[#This Row],[現在値]]</f>
        <v>#VALUE!</v>
      </c>
      <c r="H3234" s="20"/>
      <c r="I3234" s="38"/>
      <c r="J3234" s="20"/>
      <c r="K3234" s="33"/>
      <c r="N3234" s="89"/>
      <c r="O3234" s="125" t="e">
        <f>ROUND(
 ((IF(OR(R3234="",R3234&lt;=0),20,R3234)/20)
  *(L3234/15))
 /(IFERROR(IF(H3234&gt;0,H3234,15),15)/15)
 *100,0)</f>
        <v>#REF!</v>
      </c>
      <c r="P3234" s="125" t="e">
        <f>ROUND(((R3234/20)*(L3234/15)*(S3234/15)*(1+W3234/200))/(H3234/15)*100,0)</f>
        <v>#REF!</v>
      </c>
      <c r="Q3234" s="147" t="e">
        <f>T20D35746[[#This Row],[スコア⑤]]/T20D35746[[#This Row],[スコア③]]</f>
        <v>#REF!</v>
      </c>
      <c r="R3234" s="76" t="e">
        <f>#REF!+#REF!</f>
        <v>#REF!</v>
      </c>
      <c r="W3234" s="109" t="e">
        <f>(T20D35746[[#This Row],[現金及び預金（億）]]-T20D35746[[#This Row],[負債（億）]])/T20D35746[[#This Row],[総資産]]*100</f>
        <v>#DIV/0!</v>
      </c>
    </row>
    <row r="3235" spans="3:23" x14ac:dyDescent="0.25">
      <c r="C3235" s="71" t="str">
        <f>IFERROR(_xll.RssMarket($A3235,"市場部名称"),"")</f>
        <v/>
      </c>
      <c r="D3235" s="55"/>
      <c r="E3235" s="55" t="str">
        <f>IFERROR(_xll.RssMarket($A3235,"前日比"),"")</f>
        <v/>
      </c>
      <c r="F3235" s="75" t="str">
        <f>IFERROR(_xll.RssMarket($A3235,"時価総額"),"")</f>
        <v/>
      </c>
      <c r="G3235" s="75" t="e">
        <f>T20D35746[[#This Row],[時価総額]]/T20D35746[[#This Row],[現在値]]</f>
        <v>#VALUE!</v>
      </c>
      <c r="H3235" s="20"/>
      <c r="I3235" s="38"/>
      <c r="J3235" s="20"/>
      <c r="K3235" s="33"/>
      <c r="N3235" s="89"/>
      <c r="O3235" s="125" t="e">
        <f>ROUND(
 ((IF(OR(R3235="",R3235&lt;=0),20,R3235)/20)
  *(L3235/15))
 /(IFERROR(IF(H3235&gt;0,H3235,15),15)/15)
 *100,0)</f>
        <v>#REF!</v>
      </c>
      <c r="P3235" s="125" t="e">
        <f>ROUND(((R3235/20)*(L3235/15)*(S3235/15)*(1+W3235/200))/(H3235/15)*100,0)</f>
        <v>#REF!</v>
      </c>
      <c r="Q3235" s="147" t="e">
        <f>T20D35746[[#This Row],[スコア⑤]]/T20D35746[[#This Row],[スコア③]]</f>
        <v>#REF!</v>
      </c>
      <c r="R3235" s="76" t="e">
        <f>#REF!+#REF!</f>
        <v>#REF!</v>
      </c>
      <c r="W3235" s="109" t="e">
        <f>(T20D35746[[#This Row],[現金及び預金（億）]]-T20D35746[[#This Row],[負債（億）]])/T20D35746[[#This Row],[総資産]]*100</f>
        <v>#DIV/0!</v>
      </c>
    </row>
    <row r="3236" spans="3:23" x14ac:dyDescent="0.25">
      <c r="C3236" s="71" t="str">
        <f>IFERROR(_xll.RssMarket($A3236,"市場部名称"),"")</f>
        <v/>
      </c>
      <c r="D3236" s="55"/>
      <c r="E3236" s="55" t="str">
        <f>IFERROR(_xll.RssMarket($A3236,"前日比"),"")</f>
        <v/>
      </c>
      <c r="F3236" s="75" t="str">
        <f>IFERROR(_xll.RssMarket($A3236,"時価総額"),"")</f>
        <v/>
      </c>
      <c r="G3236" s="75" t="e">
        <f>T20D35746[[#This Row],[時価総額]]/T20D35746[[#This Row],[現在値]]</f>
        <v>#VALUE!</v>
      </c>
      <c r="H3236" s="20"/>
      <c r="I3236" s="38"/>
      <c r="J3236" s="20"/>
      <c r="K3236" s="33"/>
      <c r="N3236" s="89"/>
      <c r="O3236" s="125" t="e">
        <f>ROUND(
 ((IF(OR(R3236="",R3236&lt;=0),20,R3236)/20)
  *(L3236/15))
 /(IFERROR(IF(H3236&gt;0,H3236,15),15)/15)
 *100,0)</f>
        <v>#REF!</v>
      </c>
      <c r="P3236" s="125" t="e">
        <f>ROUND(((R3236/20)*(L3236/15)*(S3236/15)*(1+W3236/200))/(H3236/15)*100,0)</f>
        <v>#REF!</v>
      </c>
      <c r="Q3236" s="147" t="e">
        <f>T20D35746[[#This Row],[スコア⑤]]/T20D35746[[#This Row],[スコア③]]</f>
        <v>#REF!</v>
      </c>
      <c r="R3236" s="76" t="e">
        <f>#REF!+#REF!</f>
        <v>#REF!</v>
      </c>
      <c r="W3236" s="109" t="e">
        <f>(T20D35746[[#This Row],[現金及び預金（億）]]-T20D35746[[#This Row],[負債（億）]])/T20D35746[[#This Row],[総資産]]*100</f>
        <v>#DIV/0!</v>
      </c>
    </row>
    <row r="3237" spans="3:23" x14ac:dyDescent="0.25">
      <c r="C3237" s="71" t="str">
        <f>IFERROR(_xll.RssMarket($A3237,"市場部名称"),"")</f>
        <v/>
      </c>
      <c r="D3237" s="55"/>
      <c r="E3237" s="55" t="str">
        <f>IFERROR(_xll.RssMarket($A3237,"前日比"),"")</f>
        <v/>
      </c>
      <c r="F3237" s="75" t="str">
        <f>IFERROR(_xll.RssMarket($A3237,"時価総額"),"")</f>
        <v/>
      </c>
      <c r="G3237" s="75" t="e">
        <f>T20D35746[[#This Row],[時価総額]]/T20D35746[[#This Row],[現在値]]</f>
        <v>#VALUE!</v>
      </c>
      <c r="H3237" s="20"/>
      <c r="I3237" s="38"/>
      <c r="J3237" s="20"/>
      <c r="K3237" s="33"/>
      <c r="N3237" s="89"/>
      <c r="O3237" s="125" t="e">
        <f>ROUND(
 ((IF(OR(R3237="",R3237&lt;=0),20,R3237)/20)
  *(L3237/15))
 /(IFERROR(IF(H3237&gt;0,H3237,15),15)/15)
 *100,0)</f>
        <v>#REF!</v>
      </c>
      <c r="P3237" s="125" t="e">
        <f>ROUND(((R3237/20)*(L3237/15)*(S3237/15)*(1+W3237/200))/(H3237/15)*100,0)</f>
        <v>#REF!</v>
      </c>
      <c r="Q3237" s="147" t="e">
        <f>T20D35746[[#This Row],[スコア⑤]]/T20D35746[[#This Row],[スコア③]]</f>
        <v>#REF!</v>
      </c>
      <c r="R3237" s="76" t="e">
        <f>#REF!+#REF!</f>
        <v>#REF!</v>
      </c>
      <c r="W3237" s="109" t="e">
        <f>(T20D35746[[#This Row],[現金及び預金（億）]]-T20D35746[[#This Row],[負債（億）]])/T20D35746[[#This Row],[総資産]]*100</f>
        <v>#DIV/0!</v>
      </c>
    </row>
    <row r="3238" spans="3:23" x14ac:dyDescent="0.25">
      <c r="C3238" s="71" t="str">
        <f>IFERROR(_xll.RssMarket($A3238,"市場部名称"),"")</f>
        <v/>
      </c>
      <c r="D3238" s="55"/>
      <c r="E3238" s="55" t="str">
        <f>IFERROR(_xll.RssMarket($A3238,"前日比"),"")</f>
        <v/>
      </c>
      <c r="F3238" s="75" t="str">
        <f>IFERROR(_xll.RssMarket($A3238,"時価総額"),"")</f>
        <v/>
      </c>
      <c r="G3238" s="75" t="e">
        <f>T20D35746[[#This Row],[時価総額]]/T20D35746[[#This Row],[現在値]]</f>
        <v>#VALUE!</v>
      </c>
      <c r="H3238" s="20"/>
      <c r="I3238" s="38"/>
      <c r="J3238" s="20"/>
      <c r="K3238" s="33"/>
      <c r="N3238" s="89"/>
      <c r="O3238" s="125" t="e">
        <f>ROUND(
 ((IF(OR(R3238="",R3238&lt;=0),20,R3238)/20)
  *(L3238/15))
 /(IFERROR(IF(H3238&gt;0,H3238,15),15)/15)
 *100,0)</f>
        <v>#REF!</v>
      </c>
      <c r="P3238" s="125" t="e">
        <f>ROUND(((R3238/20)*(L3238/15)*(S3238/15)*(1+W3238/200))/(H3238/15)*100,0)</f>
        <v>#REF!</v>
      </c>
      <c r="Q3238" s="147" t="e">
        <f>T20D35746[[#This Row],[スコア⑤]]/T20D35746[[#This Row],[スコア③]]</f>
        <v>#REF!</v>
      </c>
      <c r="R3238" s="76" t="e">
        <f>#REF!+#REF!</f>
        <v>#REF!</v>
      </c>
      <c r="W3238" s="109" t="e">
        <f>(T20D35746[[#This Row],[現金及び預金（億）]]-T20D35746[[#This Row],[負債（億）]])/T20D35746[[#This Row],[総資産]]*100</f>
        <v>#DIV/0!</v>
      </c>
    </row>
    <row r="3239" spans="3:23" x14ac:dyDescent="0.25">
      <c r="C3239" s="71" t="str">
        <f>IFERROR(_xll.RssMarket($A3239,"市場部名称"),"")</f>
        <v/>
      </c>
      <c r="D3239" s="55"/>
      <c r="E3239" s="55" t="str">
        <f>IFERROR(_xll.RssMarket($A3239,"前日比"),"")</f>
        <v/>
      </c>
      <c r="F3239" s="75" t="str">
        <f>IFERROR(_xll.RssMarket($A3239,"時価総額"),"")</f>
        <v/>
      </c>
      <c r="G3239" s="75" t="e">
        <f>T20D35746[[#This Row],[時価総額]]/T20D35746[[#This Row],[現在値]]</f>
        <v>#VALUE!</v>
      </c>
      <c r="H3239" s="20"/>
      <c r="I3239" s="38"/>
      <c r="J3239" s="20"/>
      <c r="K3239" s="33"/>
      <c r="N3239" s="89"/>
      <c r="O3239" s="125" t="e">
        <f>ROUND(
 ((IF(OR(R3239="",R3239&lt;=0),20,R3239)/20)
  *(L3239/15))
 /(IFERROR(IF(H3239&gt;0,H3239,15),15)/15)
 *100,0)</f>
        <v>#REF!</v>
      </c>
      <c r="P3239" s="125" t="e">
        <f>ROUND(((R3239/20)*(L3239/15)*(S3239/15)*(1+W3239/200))/(H3239/15)*100,0)</f>
        <v>#REF!</v>
      </c>
      <c r="Q3239" s="147" t="e">
        <f>T20D35746[[#This Row],[スコア⑤]]/T20D35746[[#This Row],[スコア③]]</f>
        <v>#REF!</v>
      </c>
      <c r="R3239" s="76" t="e">
        <f>#REF!+#REF!</f>
        <v>#REF!</v>
      </c>
      <c r="W3239" s="109" t="e">
        <f>(T20D35746[[#This Row],[現金及び預金（億）]]-T20D35746[[#This Row],[負債（億）]])/T20D35746[[#This Row],[総資産]]*100</f>
        <v>#DIV/0!</v>
      </c>
    </row>
    <row r="3240" spans="3:23" x14ac:dyDescent="0.25">
      <c r="C3240" s="71" t="str">
        <f>IFERROR(_xll.RssMarket($A3240,"市場部名称"),"")</f>
        <v/>
      </c>
      <c r="D3240" s="55"/>
      <c r="E3240" s="55" t="str">
        <f>IFERROR(_xll.RssMarket($A3240,"前日比"),"")</f>
        <v/>
      </c>
      <c r="F3240" s="75" t="str">
        <f>IFERROR(_xll.RssMarket($A3240,"時価総額"),"")</f>
        <v/>
      </c>
      <c r="G3240" s="75" t="e">
        <f>T20D35746[[#This Row],[時価総額]]/T20D35746[[#This Row],[現在値]]</f>
        <v>#VALUE!</v>
      </c>
      <c r="H3240" s="20"/>
      <c r="I3240" s="38"/>
      <c r="J3240" s="20"/>
      <c r="K3240" s="33"/>
      <c r="N3240" s="89"/>
      <c r="O3240" s="125" t="e">
        <f>ROUND(
 ((IF(OR(R3240="",R3240&lt;=0),20,R3240)/20)
  *(L3240/15))
 /(IFERROR(IF(H3240&gt;0,H3240,15),15)/15)
 *100,0)</f>
        <v>#REF!</v>
      </c>
      <c r="P3240" s="125" t="e">
        <f>ROUND(((R3240/20)*(L3240/15)*(S3240/15)*(1+W3240/200))/(H3240/15)*100,0)</f>
        <v>#REF!</v>
      </c>
      <c r="Q3240" s="147" t="e">
        <f>T20D35746[[#This Row],[スコア⑤]]/T20D35746[[#This Row],[スコア③]]</f>
        <v>#REF!</v>
      </c>
      <c r="R3240" s="76" t="e">
        <f>#REF!+#REF!</f>
        <v>#REF!</v>
      </c>
      <c r="W3240" s="109" t="e">
        <f>(T20D35746[[#This Row],[現金及び預金（億）]]-T20D35746[[#This Row],[負債（億）]])/T20D35746[[#This Row],[総資産]]*100</f>
        <v>#DIV/0!</v>
      </c>
    </row>
    <row r="3241" spans="3:23" x14ac:dyDescent="0.25">
      <c r="C3241" s="71" t="str">
        <f>IFERROR(_xll.RssMarket($A3241,"市場部名称"),"")</f>
        <v/>
      </c>
      <c r="D3241" s="55"/>
      <c r="E3241" s="55" t="str">
        <f>IFERROR(_xll.RssMarket($A3241,"前日比"),"")</f>
        <v/>
      </c>
      <c r="F3241" s="75" t="str">
        <f>IFERROR(_xll.RssMarket($A3241,"時価総額"),"")</f>
        <v/>
      </c>
      <c r="G3241" s="75" t="e">
        <f>T20D35746[[#This Row],[時価総額]]/T20D35746[[#This Row],[現在値]]</f>
        <v>#VALUE!</v>
      </c>
      <c r="H3241" s="20"/>
      <c r="I3241" s="38"/>
      <c r="J3241" s="20"/>
      <c r="K3241" s="33"/>
      <c r="N3241" s="89"/>
      <c r="O3241" s="125" t="e">
        <f>ROUND(
 ((IF(OR(R3241="",R3241&lt;=0),20,R3241)/20)
  *(L3241/15))
 /(IFERROR(IF(H3241&gt;0,H3241,15),15)/15)
 *100,0)</f>
        <v>#REF!</v>
      </c>
      <c r="P3241" s="125" t="e">
        <f>ROUND(((R3241/20)*(L3241/15)*(S3241/15)*(1+W3241/200))/(H3241/15)*100,0)</f>
        <v>#REF!</v>
      </c>
      <c r="Q3241" s="147" t="e">
        <f>T20D35746[[#This Row],[スコア⑤]]/T20D35746[[#This Row],[スコア③]]</f>
        <v>#REF!</v>
      </c>
      <c r="R3241" s="76" t="e">
        <f>#REF!+#REF!</f>
        <v>#REF!</v>
      </c>
      <c r="W3241" s="109" t="e">
        <f>(T20D35746[[#This Row],[現金及び預金（億）]]-T20D35746[[#This Row],[負債（億）]])/T20D35746[[#This Row],[総資産]]*100</f>
        <v>#DIV/0!</v>
      </c>
    </row>
    <row r="3242" spans="3:23" x14ac:dyDescent="0.25">
      <c r="C3242" s="71" t="str">
        <f>IFERROR(_xll.RssMarket($A3242,"市場部名称"),"")</f>
        <v/>
      </c>
      <c r="D3242" s="55"/>
      <c r="E3242" s="55" t="str">
        <f>IFERROR(_xll.RssMarket($A3242,"前日比"),"")</f>
        <v/>
      </c>
      <c r="F3242" s="75" t="str">
        <f>IFERROR(_xll.RssMarket($A3242,"時価総額"),"")</f>
        <v/>
      </c>
      <c r="G3242" s="75" t="e">
        <f>T20D35746[[#This Row],[時価総額]]/T20D35746[[#This Row],[現在値]]</f>
        <v>#VALUE!</v>
      </c>
      <c r="H3242" s="20"/>
      <c r="I3242" s="38"/>
      <c r="J3242" s="20"/>
      <c r="K3242" s="33"/>
      <c r="N3242" s="89"/>
      <c r="O3242" s="125" t="e">
        <f>ROUND(
 ((IF(OR(R3242="",R3242&lt;=0),20,R3242)/20)
  *(L3242/15))
 /(IFERROR(IF(H3242&gt;0,H3242,15),15)/15)
 *100,0)</f>
        <v>#REF!</v>
      </c>
      <c r="P3242" s="125" t="e">
        <f>ROUND(((R3242/20)*(L3242/15)*(S3242/15)*(1+W3242/200))/(H3242/15)*100,0)</f>
        <v>#REF!</v>
      </c>
      <c r="Q3242" s="147" t="e">
        <f>T20D35746[[#This Row],[スコア⑤]]/T20D35746[[#This Row],[スコア③]]</f>
        <v>#REF!</v>
      </c>
      <c r="R3242" s="76" t="e">
        <f>#REF!+#REF!</f>
        <v>#REF!</v>
      </c>
      <c r="W3242" s="109" t="e">
        <f>(T20D35746[[#This Row],[現金及び預金（億）]]-T20D35746[[#This Row],[負債（億）]])/T20D35746[[#This Row],[総資産]]*100</f>
        <v>#DIV/0!</v>
      </c>
    </row>
    <row r="3243" spans="3:23" x14ac:dyDescent="0.25">
      <c r="C3243" s="71" t="str">
        <f>IFERROR(_xll.RssMarket($A3243,"市場部名称"),"")</f>
        <v/>
      </c>
      <c r="D3243" s="55"/>
      <c r="E3243" s="55" t="str">
        <f>IFERROR(_xll.RssMarket($A3243,"前日比"),"")</f>
        <v/>
      </c>
      <c r="F3243" s="75" t="str">
        <f>IFERROR(_xll.RssMarket($A3243,"時価総額"),"")</f>
        <v/>
      </c>
      <c r="G3243" s="75" t="e">
        <f>T20D35746[[#This Row],[時価総額]]/T20D35746[[#This Row],[現在値]]</f>
        <v>#VALUE!</v>
      </c>
      <c r="H3243" s="20"/>
      <c r="I3243" s="38"/>
      <c r="J3243" s="20"/>
      <c r="K3243" s="33"/>
      <c r="N3243" s="89"/>
      <c r="O3243" s="125" t="e">
        <f>ROUND(
 ((IF(OR(R3243="",R3243&lt;=0),20,R3243)/20)
  *(L3243/15))
 /(IFERROR(IF(H3243&gt;0,H3243,15),15)/15)
 *100,0)</f>
        <v>#REF!</v>
      </c>
      <c r="P3243" s="125" t="e">
        <f>ROUND(((R3243/20)*(L3243/15)*(S3243/15)*(1+W3243/200))/(H3243/15)*100,0)</f>
        <v>#REF!</v>
      </c>
      <c r="Q3243" s="147" t="e">
        <f>T20D35746[[#This Row],[スコア⑤]]/T20D35746[[#This Row],[スコア③]]</f>
        <v>#REF!</v>
      </c>
      <c r="R3243" s="76" t="e">
        <f>#REF!+#REF!</f>
        <v>#REF!</v>
      </c>
      <c r="W3243" s="109" t="e">
        <f>(T20D35746[[#This Row],[現金及び預金（億）]]-T20D35746[[#This Row],[負債（億）]])/T20D35746[[#This Row],[総資産]]*100</f>
        <v>#DIV/0!</v>
      </c>
    </row>
    <row r="3244" spans="3:23" x14ac:dyDescent="0.25">
      <c r="C3244" s="71" t="str">
        <f>IFERROR(_xll.RssMarket($A3244,"市場部名称"),"")</f>
        <v/>
      </c>
      <c r="D3244" s="55"/>
      <c r="E3244" s="55" t="str">
        <f>IFERROR(_xll.RssMarket($A3244,"前日比"),"")</f>
        <v/>
      </c>
      <c r="F3244" s="75" t="str">
        <f>IFERROR(_xll.RssMarket($A3244,"時価総額"),"")</f>
        <v/>
      </c>
      <c r="G3244" s="75" t="e">
        <f>T20D35746[[#This Row],[時価総額]]/T20D35746[[#This Row],[現在値]]</f>
        <v>#VALUE!</v>
      </c>
      <c r="H3244" s="20"/>
      <c r="I3244" s="38"/>
      <c r="J3244" s="20"/>
      <c r="K3244" s="33"/>
      <c r="N3244" s="89"/>
      <c r="O3244" s="125" t="e">
        <f>ROUND(
 ((IF(OR(R3244="",R3244&lt;=0),20,R3244)/20)
  *(L3244/15))
 /(IFERROR(IF(H3244&gt;0,H3244,15),15)/15)
 *100,0)</f>
        <v>#REF!</v>
      </c>
      <c r="P3244" s="125" t="e">
        <f>ROUND(((R3244/20)*(L3244/15)*(S3244/15)*(1+W3244/200))/(H3244/15)*100,0)</f>
        <v>#REF!</v>
      </c>
      <c r="Q3244" s="147" t="e">
        <f>T20D35746[[#This Row],[スコア⑤]]/T20D35746[[#This Row],[スコア③]]</f>
        <v>#REF!</v>
      </c>
      <c r="R3244" s="76" t="e">
        <f>#REF!+#REF!</f>
        <v>#REF!</v>
      </c>
      <c r="W3244" s="109" t="e">
        <f>(T20D35746[[#This Row],[現金及び預金（億）]]-T20D35746[[#This Row],[負債（億）]])/T20D35746[[#This Row],[総資産]]*100</f>
        <v>#DIV/0!</v>
      </c>
    </row>
    <row r="3245" spans="3:23" x14ac:dyDescent="0.25">
      <c r="C3245" s="71" t="str">
        <f>IFERROR(_xll.RssMarket($A3245,"市場部名称"),"")</f>
        <v/>
      </c>
      <c r="D3245" s="55"/>
      <c r="E3245" s="55" t="str">
        <f>IFERROR(_xll.RssMarket($A3245,"前日比"),"")</f>
        <v/>
      </c>
      <c r="F3245" s="75" t="str">
        <f>IFERROR(_xll.RssMarket($A3245,"時価総額"),"")</f>
        <v/>
      </c>
      <c r="G3245" s="75" t="e">
        <f>T20D35746[[#This Row],[時価総額]]/T20D35746[[#This Row],[現在値]]</f>
        <v>#VALUE!</v>
      </c>
      <c r="H3245" s="20"/>
      <c r="I3245" s="38"/>
      <c r="J3245" s="20"/>
      <c r="K3245" s="33"/>
      <c r="N3245" s="89"/>
      <c r="O3245" s="125" t="e">
        <f>ROUND(
 ((IF(OR(R3245="",R3245&lt;=0),20,R3245)/20)
  *(L3245/15))
 /(IFERROR(IF(H3245&gt;0,H3245,15),15)/15)
 *100,0)</f>
        <v>#REF!</v>
      </c>
      <c r="P3245" s="125" t="e">
        <f>ROUND(((R3245/20)*(L3245/15)*(S3245/15)*(1+W3245/200))/(H3245/15)*100,0)</f>
        <v>#REF!</v>
      </c>
      <c r="Q3245" s="147" t="e">
        <f>T20D35746[[#This Row],[スコア⑤]]/T20D35746[[#This Row],[スコア③]]</f>
        <v>#REF!</v>
      </c>
      <c r="R3245" s="76" t="e">
        <f>#REF!+#REF!</f>
        <v>#REF!</v>
      </c>
      <c r="W3245" s="109" t="e">
        <f>(T20D35746[[#This Row],[現金及び預金（億）]]-T20D35746[[#This Row],[負債（億）]])/T20D35746[[#This Row],[総資産]]*100</f>
        <v>#DIV/0!</v>
      </c>
    </row>
    <row r="3246" spans="3:23" x14ac:dyDescent="0.25">
      <c r="C3246" s="71" t="str">
        <f>IFERROR(_xll.RssMarket($A3246,"市場部名称"),"")</f>
        <v/>
      </c>
      <c r="D3246" s="55"/>
      <c r="E3246" s="55" t="str">
        <f>IFERROR(_xll.RssMarket($A3246,"前日比"),"")</f>
        <v/>
      </c>
      <c r="F3246" s="75" t="str">
        <f>IFERROR(_xll.RssMarket($A3246,"時価総額"),"")</f>
        <v/>
      </c>
      <c r="G3246" s="75" t="e">
        <f>T20D35746[[#This Row],[時価総額]]/T20D35746[[#This Row],[現在値]]</f>
        <v>#VALUE!</v>
      </c>
      <c r="H3246" s="20"/>
      <c r="I3246" s="38"/>
      <c r="J3246" s="20"/>
      <c r="K3246" s="33"/>
      <c r="N3246" s="89"/>
      <c r="O3246" s="125" t="e">
        <f>ROUND(
 ((IF(OR(R3246="",R3246&lt;=0),20,R3246)/20)
  *(L3246/15))
 /(IFERROR(IF(H3246&gt;0,H3246,15),15)/15)
 *100,0)</f>
        <v>#REF!</v>
      </c>
      <c r="P3246" s="125" t="e">
        <f>ROUND(((R3246/20)*(L3246/15)*(S3246/15)*(1+W3246/200))/(H3246/15)*100,0)</f>
        <v>#REF!</v>
      </c>
      <c r="Q3246" s="147" t="e">
        <f>T20D35746[[#This Row],[スコア⑤]]/T20D35746[[#This Row],[スコア③]]</f>
        <v>#REF!</v>
      </c>
      <c r="R3246" s="76" t="e">
        <f>#REF!+#REF!</f>
        <v>#REF!</v>
      </c>
      <c r="W3246" s="109" t="e">
        <f>(T20D35746[[#This Row],[現金及び預金（億）]]-T20D35746[[#This Row],[負債（億）]])/T20D35746[[#This Row],[総資産]]*100</f>
        <v>#DIV/0!</v>
      </c>
    </row>
    <row r="3247" spans="3:23" x14ac:dyDescent="0.25">
      <c r="C3247" s="71" t="str">
        <f>IFERROR(_xll.RssMarket($A3247,"市場部名称"),"")</f>
        <v/>
      </c>
      <c r="D3247" s="55"/>
      <c r="E3247" s="55" t="str">
        <f>IFERROR(_xll.RssMarket($A3247,"前日比"),"")</f>
        <v/>
      </c>
      <c r="F3247" s="75" t="str">
        <f>IFERROR(_xll.RssMarket($A3247,"時価総額"),"")</f>
        <v/>
      </c>
      <c r="G3247" s="75" t="e">
        <f>T20D35746[[#This Row],[時価総額]]/T20D35746[[#This Row],[現在値]]</f>
        <v>#VALUE!</v>
      </c>
      <c r="H3247" s="20"/>
      <c r="I3247" s="38"/>
      <c r="J3247" s="20"/>
      <c r="K3247" s="33"/>
      <c r="N3247" s="89"/>
      <c r="O3247" s="125" t="e">
        <f>ROUND(
 ((IF(OR(R3247="",R3247&lt;=0),20,R3247)/20)
  *(L3247/15))
 /(IFERROR(IF(H3247&gt;0,H3247,15),15)/15)
 *100,0)</f>
        <v>#REF!</v>
      </c>
      <c r="P3247" s="125" t="e">
        <f>ROUND(((R3247/20)*(L3247/15)*(S3247/15)*(1+W3247/200))/(H3247/15)*100,0)</f>
        <v>#REF!</v>
      </c>
      <c r="Q3247" s="147" t="e">
        <f>T20D35746[[#This Row],[スコア⑤]]/T20D35746[[#This Row],[スコア③]]</f>
        <v>#REF!</v>
      </c>
      <c r="R3247" s="76" t="e">
        <f>#REF!+#REF!</f>
        <v>#REF!</v>
      </c>
      <c r="W3247" s="109" t="e">
        <f>(T20D35746[[#This Row],[現金及び預金（億）]]-T20D35746[[#This Row],[負債（億）]])/T20D35746[[#This Row],[総資産]]*100</f>
        <v>#DIV/0!</v>
      </c>
    </row>
    <row r="3248" spans="3:23" x14ac:dyDescent="0.25">
      <c r="C3248" s="71" t="str">
        <f>IFERROR(_xll.RssMarket($A3248,"市場部名称"),"")</f>
        <v/>
      </c>
      <c r="D3248" s="55"/>
      <c r="E3248" s="55" t="str">
        <f>IFERROR(_xll.RssMarket($A3248,"前日比"),"")</f>
        <v/>
      </c>
      <c r="F3248" s="75" t="str">
        <f>IFERROR(_xll.RssMarket($A3248,"時価総額"),"")</f>
        <v/>
      </c>
      <c r="G3248" s="75" t="e">
        <f>T20D35746[[#This Row],[時価総額]]/T20D35746[[#This Row],[現在値]]</f>
        <v>#VALUE!</v>
      </c>
      <c r="H3248" s="20"/>
      <c r="I3248" s="38"/>
      <c r="J3248" s="20"/>
      <c r="K3248" s="33"/>
      <c r="N3248" s="89"/>
      <c r="O3248" s="125" t="e">
        <f>ROUND(
 ((IF(OR(R3248="",R3248&lt;=0),20,R3248)/20)
  *(L3248/15))
 /(IFERROR(IF(H3248&gt;0,H3248,15),15)/15)
 *100,0)</f>
        <v>#REF!</v>
      </c>
      <c r="P3248" s="125" t="e">
        <f>ROUND(((R3248/20)*(L3248/15)*(S3248/15)*(1+W3248/200))/(H3248/15)*100,0)</f>
        <v>#REF!</v>
      </c>
      <c r="Q3248" s="147" t="e">
        <f>T20D35746[[#This Row],[スコア⑤]]/T20D35746[[#This Row],[スコア③]]</f>
        <v>#REF!</v>
      </c>
      <c r="R3248" s="76" t="e">
        <f>#REF!+#REF!</f>
        <v>#REF!</v>
      </c>
      <c r="W3248" s="109" t="e">
        <f>(T20D35746[[#This Row],[現金及び預金（億）]]-T20D35746[[#This Row],[負債（億）]])/T20D35746[[#This Row],[総資産]]*100</f>
        <v>#DIV/0!</v>
      </c>
    </row>
    <row r="3249" spans="3:23" x14ac:dyDescent="0.25">
      <c r="C3249" s="71" t="str">
        <f>IFERROR(_xll.RssMarket($A3249,"市場部名称"),"")</f>
        <v/>
      </c>
      <c r="D3249" s="55"/>
      <c r="E3249" s="55" t="str">
        <f>IFERROR(_xll.RssMarket($A3249,"前日比"),"")</f>
        <v/>
      </c>
      <c r="F3249" s="75" t="str">
        <f>IFERROR(_xll.RssMarket($A3249,"時価総額"),"")</f>
        <v/>
      </c>
      <c r="G3249" s="75" t="e">
        <f>T20D35746[[#This Row],[時価総額]]/T20D35746[[#This Row],[現在値]]</f>
        <v>#VALUE!</v>
      </c>
      <c r="H3249" s="20"/>
      <c r="I3249" s="38"/>
      <c r="J3249" s="20"/>
      <c r="K3249" s="33"/>
      <c r="N3249" s="89"/>
      <c r="O3249" s="125" t="e">
        <f>ROUND(
 ((IF(OR(R3249="",R3249&lt;=0),20,R3249)/20)
  *(L3249/15))
 /(IFERROR(IF(H3249&gt;0,H3249,15),15)/15)
 *100,0)</f>
        <v>#REF!</v>
      </c>
      <c r="P3249" s="125" t="e">
        <f>ROUND(((R3249/20)*(L3249/15)*(S3249/15)*(1+W3249/200))/(H3249/15)*100,0)</f>
        <v>#REF!</v>
      </c>
      <c r="Q3249" s="147" t="e">
        <f>T20D35746[[#This Row],[スコア⑤]]/T20D35746[[#This Row],[スコア③]]</f>
        <v>#REF!</v>
      </c>
      <c r="R3249" s="76" t="e">
        <f>#REF!+#REF!</f>
        <v>#REF!</v>
      </c>
      <c r="W3249" s="109" t="e">
        <f>(T20D35746[[#This Row],[現金及び預金（億）]]-T20D35746[[#This Row],[負債（億）]])/T20D35746[[#This Row],[総資産]]*100</f>
        <v>#DIV/0!</v>
      </c>
    </row>
    <row r="3250" spans="3:23" x14ac:dyDescent="0.25">
      <c r="C3250" s="71" t="str">
        <f>IFERROR(_xll.RssMarket($A3250,"市場部名称"),"")</f>
        <v/>
      </c>
      <c r="D3250" s="55"/>
      <c r="E3250" s="55" t="str">
        <f>IFERROR(_xll.RssMarket($A3250,"前日比"),"")</f>
        <v/>
      </c>
      <c r="F3250" s="75" t="str">
        <f>IFERROR(_xll.RssMarket($A3250,"時価総額"),"")</f>
        <v/>
      </c>
      <c r="G3250" s="75" t="e">
        <f>T20D35746[[#This Row],[時価総額]]/T20D35746[[#This Row],[現在値]]</f>
        <v>#VALUE!</v>
      </c>
      <c r="H3250" s="20"/>
      <c r="I3250" s="38"/>
      <c r="J3250" s="20"/>
      <c r="K3250" s="33"/>
      <c r="N3250" s="89"/>
      <c r="O3250" s="125" t="e">
        <f>ROUND(
 ((IF(OR(R3250="",R3250&lt;=0),20,R3250)/20)
  *(L3250/15))
 /(IFERROR(IF(H3250&gt;0,H3250,15),15)/15)
 *100,0)</f>
        <v>#REF!</v>
      </c>
      <c r="P3250" s="125" t="e">
        <f>ROUND(((R3250/20)*(L3250/15)*(S3250/15)*(1+W3250/200))/(H3250/15)*100,0)</f>
        <v>#REF!</v>
      </c>
      <c r="Q3250" s="147" t="e">
        <f>T20D35746[[#This Row],[スコア⑤]]/T20D35746[[#This Row],[スコア③]]</f>
        <v>#REF!</v>
      </c>
      <c r="R3250" s="76" t="e">
        <f>#REF!+#REF!</f>
        <v>#REF!</v>
      </c>
      <c r="W3250" s="109" t="e">
        <f>(T20D35746[[#This Row],[現金及び預金（億）]]-T20D35746[[#This Row],[負債（億）]])/T20D35746[[#This Row],[総資産]]*100</f>
        <v>#DIV/0!</v>
      </c>
    </row>
    <row r="3251" spans="3:23" x14ac:dyDescent="0.25">
      <c r="C3251" s="71" t="str">
        <f>IFERROR(_xll.RssMarket($A3251,"市場部名称"),"")</f>
        <v/>
      </c>
      <c r="D3251" s="55"/>
      <c r="E3251" s="55" t="str">
        <f>IFERROR(_xll.RssMarket($A3251,"前日比"),"")</f>
        <v/>
      </c>
      <c r="F3251" s="75" t="str">
        <f>IFERROR(_xll.RssMarket($A3251,"時価総額"),"")</f>
        <v/>
      </c>
      <c r="G3251" s="75" t="e">
        <f>T20D35746[[#This Row],[時価総額]]/T20D35746[[#This Row],[現在値]]</f>
        <v>#VALUE!</v>
      </c>
      <c r="H3251" s="20"/>
      <c r="I3251" s="38"/>
      <c r="J3251" s="20"/>
      <c r="K3251" s="33"/>
      <c r="N3251" s="89"/>
      <c r="O3251" s="125" t="e">
        <f>ROUND(
 ((IF(OR(R3251="",R3251&lt;=0),20,R3251)/20)
  *(L3251/15))
 /(IFERROR(IF(H3251&gt;0,H3251,15),15)/15)
 *100,0)</f>
        <v>#REF!</v>
      </c>
      <c r="P3251" s="125" t="e">
        <f>ROUND(((R3251/20)*(L3251/15)*(S3251/15)*(1+W3251/200))/(H3251/15)*100,0)</f>
        <v>#REF!</v>
      </c>
      <c r="Q3251" s="147" t="e">
        <f>T20D35746[[#This Row],[スコア⑤]]/T20D35746[[#This Row],[スコア③]]</f>
        <v>#REF!</v>
      </c>
      <c r="R3251" s="76" t="e">
        <f>#REF!+#REF!</f>
        <v>#REF!</v>
      </c>
      <c r="W3251" s="109" t="e">
        <f>(T20D35746[[#This Row],[現金及び預金（億）]]-T20D35746[[#This Row],[負債（億）]])/T20D35746[[#This Row],[総資産]]*100</f>
        <v>#DIV/0!</v>
      </c>
    </row>
    <row r="3252" spans="3:23" x14ac:dyDescent="0.25">
      <c r="C3252" s="71" t="str">
        <f>IFERROR(_xll.RssMarket($A3252,"市場部名称"),"")</f>
        <v/>
      </c>
      <c r="D3252" s="55"/>
      <c r="E3252" s="55" t="str">
        <f>IFERROR(_xll.RssMarket($A3252,"前日比"),"")</f>
        <v/>
      </c>
      <c r="F3252" s="75" t="str">
        <f>IFERROR(_xll.RssMarket($A3252,"時価総額"),"")</f>
        <v/>
      </c>
      <c r="G3252" s="75" t="e">
        <f>T20D35746[[#This Row],[時価総額]]/T20D35746[[#This Row],[現在値]]</f>
        <v>#VALUE!</v>
      </c>
      <c r="H3252" s="20"/>
      <c r="I3252" s="38"/>
      <c r="J3252" s="20"/>
      <c r="K3252" s="33"/>
      <c r="N3252" s="89"/>
      <c r="O3252" s="125" t="e">
        <f>ROUND(
 ((IF(OR(R3252="",R3252&lt;=0),20,R3252)/20)
  *(L3252/15))
 /(IFERROR(IF(H3252&gt;0,H3252,15),15)/15)
 *100,0)</f>
        <v>#REF!</v>
      </c>
      <c r="P3252" s="125" t="e">
        <f>ROUND(((R3252/20)*(L3252/15)*(S3252/15)*(1+W3252/200))/(H3252/15)*100,0)</f>
        <v>#REF!</v>
      </c>
      <c r="Q3252" s="147" t="e">
        <f>T20D35746[[#This Row],[スコア⑤]]/T20D35746[[#This Row],[スコア③]]</f>
        <v>#REF!</v>
      </c>
      <c r="R3252" s="76" t="e">
        <f>#REF!+#REF!</f>
        <v>#REF!</v>
      </c>
      <c r="W3252" s="109" t="e">
        <f>(T20D35746[[#This Row],[現金及び預金（億）]]-T20D35746[[#This Row],[負債（億）]])/T20D35746[[#This Row],[総資産]]*100</f>
        <v>#DIV/0!</v>
      </c>
    </row>
    <row r="3253" spans="3:23" x14ac:dyDescent="0.25">
      <c r="C3253" s="71" t="str">
        <f>IFERROR(_xll.RssMarket($A3253,"市場部名称"),"")</f>
        <v/>
      </c>
      <c r="D3253" s="55"/>
      <c r="E3253" s="55" t="str">
        <f>IFERROR(_xll.RssMarket($A3253,"前日比"),"")</f>
        <v/>
      </c>
      <c r="F3253" s="75" t="str">
        <f>IFERROR(_xll.RssMarket($A3253,"時価総額"),"")</f>
        <v/>
      </c>
      <c r="G3253" s="75" t="e">
        <f>T20D35746[[#This Row],[時価総額]]/T20D35746[[#This Row],[現在値]]</f>
        <v>#VALUE!</v>
      </c>
      <c r="H3253" s="20"/>
      <c r="I3253" s="38"/>
      <c r="J3253" s="20"/>
      <c r="K3253" s="33"/>
      <c r="N3253" s="89"/>
      <c r="O3253" s="125" t="e">
        <f>ROUND(
 ((IF(OR(R3253="",R3253&lt;=0),20,R3253)/20)
  *(L3253/15))
 /(IFERROR(IF(H3253&gt;0,H3253,15),15)/15)
 *100,0)</f>
        <v>#REF!</v>
      </c>
      <c r="P3253" s="125" t="e">
        <f>ROUND(((R3253/20)*(L3253/15)*(S3253/15)*(1+W3253/200))/(H3253/15)*100,0)</f>
        <v>#REF!</v>
      </c>
      <c r="Q3253" s="147" t="e">
        <f>T20D35746[[#This Row],[スコア⑤]]/T20D35746[[#This Row],[スコア③]]</f>
        <v>#REF!</v>
      </c>
      <c r="R3253" s="76" t="e">
        <f>#REF!+#REF!</f>
        <v>#REF!</v>
      </c>
      <c r="W3253" s="109" t="e">
        <f>(T20D35746[[#This Row],[現金及び預金（億）]]-T20D35746[[#This Row],[負債（億）]])/T20D35746[[#This Row],[総資産]]*100</f>
        <v>#DIV/0!</v>
      </c>
    </row>
    <row r="3254" spans="3:23" x14ac:dyDescent="0.25">
      <c r="C3254" s="71" t="str">
        <f>IFERROR(_xll.RssMarket($A3254,"市場部名称"),"")</f>
        <v/>
      </c>
      <c r="D3254" s="55"/>
      <c r="E3254" s="55" t="str">
        <f>IFERROR(_xll.RssMarket($A3254,"前日比"),"")</f>
        <v/>
      </c>
      <c r="F3254" s="75" t="str">
        <f>IFERROR(_xll.RssMarket($A3254,"時価総額"),"")</f>
        <v/>
      </c>
      <c r="G3254" s="75" t="e">
        <f>T20D35746[[#This Row],[時価総額]]/T20D35746[[#This Row],[現在値]]</f>
        <v>#VALUE!</v>
      </c>
      <c r="H3254" s="20"/>
      <c r="I3254" s="38"/>
      <c r="J3254" s="20"/>
      <c r="K3254" s="33"/>
      <c r="N3254" s="89"/>
      <c r="O3254" s="125" t="e">
        <f>ROUND(
 ((IF(OR(R3254="",R3254&lt;=0),20,R3254)/20)
  *(L3254/15))
 /(IFERROR(IF(H3254&gt;0,H3254,15),15)/15)
 *100,0)</f>
        <v>#REF!</v>
      </c>
      <c r="P3254" s="125" t="e">
        <f>ROUND(((R3254/20)*(L3254/15)*(S3254/15)*(1+W3254/200))/(H3254/15)*100,0)</f>
        <v>#REF!</v>
      </c>
      <c r="Q3254" s="147" t="e">
        <f>T20D35746[[#This Row],[スコア⑤]]/T20D35746[[#This Row],[スコア③]]</f>
        <v>#REF!</v>
      </c>
      <c r="R3254" s="76" t="e">
        <f>#REF!+#REF!</f>
        <v>#REF!</v>
      </c>
      <c r="W3254" s="109" t="e">
        <f>(T20D35746[[#This Row],[現金及び預金（億）]]-T20D35746[[#This Row],[負債（億）]])/T20D35746[[#This Row],[総資産]]*100</f>
        <v>#DIV/0!</v>
      </c>
    </row>
    <row r="3255" spans="3:23" x14ac:dyDescent="0.25">
      <c r="C3255" s="71" t="str">
        <f>IFERROR(_xll.RssMarket($A3255,"市場部名称"),"")</f>
        <v/>
      </c>
      <c r="D3255" s="55"/>
      <c r="E3255" s="55" t="str">
        <f>IFERROR(_xll.RssMarket($A3255,"前日比"),"")</f>
        <v/>
      </c>
      <c r="F3255" s="75" t="str">
        <f>IFERROR(_xll.RssMarket($A3255,"時価総額"),"")</f>
        <v/>
      </c>
      <c r="G3255" s="75" t="e">
        <f>T20D35746[[#This Row],[時価総額]]/T20D35746[[#This Row],[現在値]]</f>
        <v>#VALUE!</v>
      </c>
      <c r="H3255" s="20"/>
      <c r="I3255" s="38"/>
      <c r="J3255" s="20"/>
      <c r="K3255" s="33"/>
      <c r="N3255" s="89"/>
      <c r="O3255" s="125" t="e">
        <f>ROUND(
 ((IF(OR(R3255="",R3255&lt;=0),20,R3255)/20)
  *(L3255/15))
 /(IFERROR(IF(H3255&gt;0,H3255,15),15)/15)
 *100,0)</f>
        <v>#REF!</v>
      </c>
      <c r="P3255" s="125" t="e">
        <f>ROUND(((R3255/20)*(L3255/15)*(S3255/15)*(1+W3255/200))/(H3255/15)*100,0)</f>
        <v>#REF!</v>
      </c>
      <c r="Q3255" s="147" t="e">
        <f>T20D35746[[#This Row],[スコア⑤]]/T20D35746[[#This Row],[スコア③]]</f>
        <v>#REF!</v>
      </c>
      <c r="R3255" s="76" t="e">
        <f>#REF!+#REF!</f>
        <v>#REF!</v>
      </c>
      <c r="W3255" s="109" t="e">
        <f>(T20D35746[[#This Row],[現金及び預金（億）]]-T20D35746[[#This Row],[負債（億）]])/T20D35746[[#This Row],[総資産]]*100</f>
        <v>#DIV/0!</v>
      </c>
    </row>
    <row r="3256" spans="3:23" x14ac:dyDescent="0.25">
      <c r="C3256" s="71" t="str">
        <f>IFERROR(_xll.RssMarket($A3256,"市場部名称"),"")</f>
        <v/>
      </c>
      <c r="D3256" s="55"/>
      <c r="E3256" s="55" t="str">
        <f>IFERROR(_xll.RssMarket($A3256,"前日比"),"")</f>
        <v/>
      </c>
      <c r="F3256" s="75" t="str">
        <f>IFERROR(_xll.RssMarket($A3256,"時価総額"),"")</f>
        <v/>
      </c>
      <c r="G3256" s="75" t="e">
        <f>T20D35746[[#This Row],[時価総額]]/T20D35746[[#This Row],[現在値]]</f>
        <v>#VALUE!</v>
      </c>
      <c r="H3256" s="20"/>
      <c r="I3256" s="38"/>
      <c r="J3256" s="20"/>
      <c r="K3256" s="33"/>
      <c r="N3256" s="89"/>
      <c r="O3256" s="125" t="e">
        <f>ROUND(
 ((IF(OR(R3256="",R3256&lt;=0),20,R3256)/20)
  *(L3256/15))
 /(IFERROR(IF(H3256&gt;0,H3256,15),15)/15)
 *100,0)</f>
        <v>#REF!</v>
      </c>
      <c r="P3256" s="125" t="e">
        <f>ROUND(((R3256/20)*(L3256/15)*(S3256/15)*(1+W3256/200))/(H3256/15)*100,0)</f>
        <v>#REF!</v>
      </c>
      <c r="Q3256" s="147" t="e">
        <f>T20D35746[[#This Row],[スコア⑤]]/T20D35746[[#This Row],[スコア③]]</f>
        <v>#REF!</v>
      </c>
      <c r="R3256" s="76" t="e">
        <f>#REF!+#REF!</f>
        <v>#REF!</v>
      </c>
      <c r="W3256" s="109" t="e">
        <f>(T20D35746[[#This Row],[現金及び預金（億）]]-T20D35746[[#This Row],[負債（億）]])/T20D35746[[#This Row],[総資産]]*100</f>
        <v>#DIV/0!</v>
      </c>
    </row>
    <row r="3257" spans="3:23" x14ac:dyDescent="0.25">
      <c r="C3257" s="71" t="str">
        <f>IFERROR(_xll.RssMarket($A3257,"市場部名称"),"")</f>
        <v/>
      </c>
      <c r="D3257" s="55"/>
      <c r="E3257" s="55" t="str">
        <f>IFERROR(_xll.RssMarket($A3257,"前日比"),"")</f>
        <v/>
      </c>
      <c r="F3257" s="75" t="str">
        <f>IFERROR(_xll.RssMarket($A3257,"時価総額"),"")</f>
        <v/>
      </c>
      <c r="G3257" s="75" t="e">
        <f>T20D35746[[#This Row],[時価総額]]/T20D35746[[#This Row],[現在値]]</f>
        <v>#VALUE!</v>
      </c>
      <c r="H3257" s="20"/>
      <c r="I3257" s="38"/>
      <c r="J3257" s="20"/>
      <c r="K3257" s="33"/>
      <c r="N3257" s="89"/>
      <c r="O3257" s="125" t="e">
        <f>ROUND(
 ((IF(OR(R3257="",R3257&lt;=0),20,R3257)/20)
  *(L3257/15))
 /(IFERROR(IF(H3257&gt;0,H3257,15),15)/15)
 *100,0)</f>
        <v>#REF!</v>
      </c>
      <c r="P3257" s="125" t="e">
        <f>ROUND(((R3257/20)*(L3257/15)*(S3257/15)*(1+W3257/200))/(H3257/15)*100,0)</f>
        <v>#REF!</v>
      </c>
      <c r="Q3257" s="147" t="e">
        <f>T20D35746[[#This Row],[スコア⑤]]/T20D35746[[#This Row],[スコア③]]</f>
        <v>#REF!</v>
      </c>
      <c r="R3257" s="76" t="e">
        <f>#REF!+#REF!</f>
        <v>#REF!</v>
      </c>
      <c r="W3257" s="109" t="e">
        <f>(T20D35746[[#This Row],[現金及び預金（億）]]-T20D35746[[#This Row],[負債（億）]])/T20D35746[[#This Row],[総資産]]*100</f>
        <v>#DIV/0!</v>
      </c>
    </row>
    <row r="3258" spans="3:23" x14ac:dyDescent="0.25">
      <c r="C3258" s="71" t="str">
        <f>IFERROR(_xll.RssMarket($A3258,"市場部名称"),"")</f>
        <v/>
      </c>
      <c r="D3258" s="55"/>
      <c r="E3258" s="55" t="str">
        <f>IFERROR(_xll.RssMarket($A3258,"前日比"),"")</f>
        <v/>
      </c>
      <c r="F3258" s="75" t="str">
        <f>IFERROR(_xll.RssMarket($A3258,"時価総額"),"")</f>
        <v/>
      </c>
      <c r="G3258" s="75" t="e">
        <f>T20D35746[[#This Row],[時価総額]]/T20D35746[[#This Row],[現在値]]</f>
        <v>#VALUE!</v>
      </c>
      <c r="H3258" s="20"/>
      <c r="I3258" s="38"/>
      <c r="J3258" s="20"/>
      <c r="K3258" s="33"/>
      <c r="N3258" s="89"/>
      <c r="O3258" s="125" t="e">
        <f>ROUND(
 ((IF(OR(R3258="",R3258&lt;=0),20,R3258)/20)
  *(L3258/15))
 /(IFERROR(IF(H3258&gt;0,H3258,15),15)/15)
 *100,0)</f>
        <v>#REF!</v>
      </c>
      <c r="P3258" s="125" t="e">
        <f>ROUND(((R3258/20)*(L3258/15)*(S3258/15)*(1+W3258/200))/(H3258/15)*100,0)</f>
        <v>#REF!</v>
      </c>
      <c r="Q3258" s="147" t="e">
        <f>T20D35746[[#This Row],[スコア⑤]]/T20D35746[[#This Row],[スコア③]]</f>
        <v>#REF!</v>
      </c>
      <c r="R3258" s="76" t="e">
        <f>#REF!+#REF!</f>
        <v>#REF!</v>
      </c>
      <c r="W3258" s="109" t="e">
        <f>(T20D35746[[#This Row],[現金及び預金（億）]]-T20D35746[[#This Row],[負債（億）]])/T20D35746[[#This Row],[総資産]]*100</f>
        <v>#DIV/0!</v>
      </c>
    </row>
    <row r="3259" spans="3:23" x14ac:dyDescent="0.25">
      <c r="C3259" s="71" t="str">
        <f>IFERROR(_xll.RssMarket($A3259,"市場部名称"),"")</f>
        <v/>
      </c>
      <c r="D3259" s="55"/>
      <c r="E3259" s="55" t="str">
        <f>IFERROR(_xll.RssMarket($A3259,"前日比"),"")</f>
        <v/>
      </c>
      <c r="F3259" s="75" t="str">
        <f>IFERROR(_xll.RssMarket($A3259,"時価総額"),"")</f>
        <v/>
      </c>
      <c r="G3259" s="75" t="e">
        <f>T20D35746[[#This Row],[時価総額]]/T20D35746[[#This Row],[現在値]]</f>
        <v>#VALUE!</v>
      </c>
      <c r="H3259" s="20"/>
      <c r="I3259" s="38"/>
      <c r="J3259" s="20"/>
      <c r="K3259" s="33"/>
      <c r="N3259" s="89"/>
      <c r="O3259" s="125" t="e">
        <f>ROUND(
 ((IF(OR(R3259="",R3259&lt;=0),20,R3259)/20)
  *(L3259/15))
 /(IFERROR(IF(H3259&gt;0,H3259,15),15)/15)
 *100,0)</f>
        <v>#REF!</v>
      </c>
      <c r="P3259" s="125" t="e">
        <f>ROUND(((R3259/20)*(L3259/15)*(S3259/15)*(1+W3259/200))/(H3259/15)*100,0)</f>
        <v>#REF!</v>
      </c>
      <c r="Q3259" s="147" t="e">
        <f>T20D35746[[#This Row],[スコア⑤]]/T20D35746[[#This Row],[スコア③]]</f>
        <v>#REF!</v>
      </c>
      <c r="R3259" s="76" t="e">
        <f>#REF!+#REF!</f>
        <v>#REF!</v>
      </c>
      <c r="W3259" s="109" t="e">
        <f>(T20D35746[[#This Row],[現金及び預金（億）]]-T20D35746[[#This Row],[負債（億）]])/T20D35746[[#This Row],[総資産]]*100</f>
        <v>#DIV/0!</v>
      </c>
    </row>
    <row r="3260" spans="3:23" x14ac:dyDescent="0.25">
      <c r="C3260" s="71" t="str">
        <f>IFERROR(_xll.RssMarket($A3260,"市場部名称"),"")</f>
        <v/>
      </c>
      <c r="D3260" s="55"/>
      <c r="E3260" s="55" t="str">
        <f>IFERROR(_xll.RssMarket($A3260,"前日比"),"")</f>
        <v/>
      </c>
      <c r="F3260" s="75" t="str">
        <f>IFERROR(_xll.RssMarket($A3260,"時価総額"),"")</f>
        <v/>
      </c>
      <c r="G3260" s="75" t="e">
        <f>T20D35746[[#This Row],[時価総額]]/T20D35746[[#This Row],[現在値]]</f>
        <v>#VALUE!</v>
      </c>
      <c r="H3260" s="20"/>
      <c r="I3260" s="38"/>
      <c r="J3260" s="20"/>
      <c r="K3260" s="33"/>
      <c r="N3260" s="89"/>
      <c r="O3260" s="125" t="e">
        <f>ROUND(
 ((IF(OR(R3260="",R3260&lt;=0),20,R3260)/20)
  *(L3260/15))
 /(IFERROR(IF(H3260&gt;0,H3260,15),15)/15)
 *100,0)</f>
        <v>#REF!</v>
      </c>
      <c r="P3260" s="125" t="e">
        <f>ROUND(((R3260/20)*(L3260/15)*(S3260/15)*(1+W3260/200))/(H3260/15)*100,0)</f>
        <v>#REF!</v>
      </c>
      <c r="Q3260" s="147" t="e">
        <f>T20D35746[[#This Row],[スコア⑤]]/T20D35746[[#This Row],[スコア③]]</f>
        <v>#REF!</v>
      </c>
      <c r="R3260" s="76" t="e">
        <f>#REF!+#REF!</f>
        <v>#REF!</v>
      </c>
      <c r="W3260" s="109" t="e">
        <f>(T20D35746[[#This Row],[現金及び預金（億）]]-T20D35746[[#This Row],[負債（億）]])/T20D35746[[#This Row],[総資産]]*100</f>
        <v>#DIV/0!</v>
      </c>
    </row>
    <row r="3261" spans="3:23" x14ac:dyDescent="0.25">
      <c r="C3261" s="71" t="str">
        <f>IFERROR(_xll.RssMarket($A3261,"市場部名称"),"")</f>
        <v/>
      </c>
      <c r="D3261" s="55"/>
      <c r="E3261" s="55" t="str">
        <f>IFERROR(_xll.RssMarket($A3261,"前日比"),"")</f>
        <v/>
      </c>
      <c r="F3261" s="75" t="str">
        <f>IFERROR(_xll.RssMarket($A3261,"時価総額"),"")</f>
        <v/>
      </c>
      <c r="G3261" s="75" t="e">
        <f>T20D35746[[#This Row],[時価総額]]/T20D35746[[#This Row],[現在値]]</f>
        <v>#VALUE!</v>
      </c>
      <c r="H3261" s="20"/>
      <c r="I3261" s="38"/>
      <c r="J3261" s="20"/>
      <c r="K3261" s="33"/>
      <c r="N3261" s="89"/>
      <c r="O3261" s="125" t="e">
        <f>ROUND(
 ((IF(OR(R3261="",R3261&lt;=0),20,R3261)/20)
  *(L3261/15))
 /(IFERROR(IF(H3261&gt;0,H3261,15),15)/15)
 *100,0)</f>
        <v>#REF!</v>
      </c>
      <c r="P3261" s="125" t="e">
        <f>ROUND(((R3261/20)*(L3261/15)*(S3261/15)*(1+W3261/200))/(H3261/15)*100,0)</f>
        <v>#REF!</v>
      </c>
      <c r="Q3261" s="147" t="e">
        <f>T20D35746[[#This Row],[スコア⑤]]/T20D35746[[#This Row],[スコア③]]</f>
        <v>#REF!</v>
      </c>
      <c r="R3261" s="76" t="e">
        <f>#REF!+#REF!</f>
        <v>#REF!</v>
      </c>
      <c r="W3261" s="109" t="e">
        <f>(T20D35746[[#This Row],[現金及び預金（億）]]-T20D35746[[#This Row],[負債（億）]])/T20D35746[[#This Row],[総資産]]*100</f>
        <v>#DIV/0!</v>
      </c>
    </row>
    <row r="3262" spans="3:23" x14ac:dyDescent="0.25">
      <c r="C3262" s="71" t="str">
        <f>IFERROR(_xll.RssMarket($A3262,"市場部名称"),"")</f>
        <v/>
      </c>
      <c r="D3262" s="55"/>
      <c r="E3262" s="55" t="str">
        <f>IFERROR(_xll.RssMarket($A3262,"前日比"),"")</f>
        <v/>
      </c>
      <c r="F3262" s="75" t="str">
        <f>IFERROR(_xll.RssMarket($A3262,"時価総額"),"")</f>
        <v/>
      </c>
      <c r="G3262" s="75" t="e">
        <f>T20D35746[[#This Row],[時価総額]]/T20D35746[[#This Row],[現在値]]</f>
        <v>#VALUE!</v>
      </c>
      <c r="H3262" s="20"/>
      <c r="I3262" s="38"/>
      <c r="J3262" s="20"/>
      <c r="K3262" s="33"/>
      <c r="N3262" s="89"/>
      <c r="O3262" s="125" t="e">
        <f>ROUND(
 ((IF(OR(R3262="",R3262&lt;=0),20,R3262)/20)
  *(L3262/15))
 /(IFERROR(IF(H3262&gt;0,H3262,15),15)/15)
 *100,0)</f>
        <v>#REF!</v>
      </c>
      <c r="P3262" s="125" t="e">
        <f>ROUND(((R3262/20)*(L3262/15)*(S3262/15)*(1+W3262/200))/(H3262/15)*100,0)</f>
        <v>#REF!</v>
      </c>
      <c r="Q3262" s="147" t="e">
        <f>T20D35746[[#This Row],[スコア⑤]]/T20D35746[[#This Row],[スコア③]]</f>
        <v>#REF!</v>
      </c>
      <c r="R3262" s="76" t="e">
        <f>#REF!+#REF!</f>
        <v>#REF!</v>
      </c>
      <c r="W3262" s="109" t="e">
        <f>(T20D35746[[#This Row],[現金及び預金（億）]]-T20D35746[[#This Row],[負債（億）]])/T20D35746[[#This Row],[総資産]]*100</f>
        <v>#DIV/0!</v>
      </c>
    </row>
    <row r="3263" spans="3:23" x14ac:dyDescent="0.25">
      <c r="C3263" s="71" t="str">
        <f>IFERROR(_xll.RssMarket($A3263,"市場部名称"),"")</f>
        <v/>
      </c>
      <c r="D3263" s="55"/>
      <c r="E3263" s="55" t="str">
        <f>IFERROR(_xll.RssMarket($A3263,"前日比"),"")</f>
        <v/>
      </c>
      <c r="F3263" s="75" t="str">
        <f>IFERROR(_xll.RssMarket($A3263,"時価総額"),"")</f>
        <v/>
      </c>
      <c r="G3263" s="75" t="e">
        <f>T20D35746[[#This Row],[時価総額]]/T20D35746[[#This Row],[現在値]]</f>
        <v>#VALUE!</v>
      </c>
      <c r="H3263" s="20"/>
      <c r="I3263" s="38"/>
      <c r="J3263" s="20"/>
      <c r="K3263" s="33"/>
      <c r="N3263" s="89"/>
      <c r="O3263" s="125" t="e">
        <f>ROUND(
 ((IF(OR(R3263="",R3263&lt;=0),20,R3263)/20)
  *(L3263/15))
 /(IFERROR(IF(H3263&gt;0,H3263,15),15)/15)
 *100,0)</f>
        <v>#REF!</v>
      </c>
      <c r="P3263" s="125" t="e">
        <f>ROUND(((R3263/20)*(L3263/15)*(S3263/15)*(1+W3263/200))/(H3263/15)*100,0)</f>
        <v>#REF!</v>
      </c>
      <c r="Q3263" s="147" t="e">
        <f>T20D35746[[#This Row],[スコア⑤]]/T20D35746[[#This Row],[スコア③]]</f>
        <v>#REF!</v>
      </c>
      <c r="R3263" s="76" t="e">
        <f>#REF!+#REF!</f>
        <v>#REF!</v>
      </c>
      <c r="W3263" s="109" t="e">
        <f>(T20D35746[[#This Row],[現金及び預金（億）]]-T20D35746[[#This Row],[負債（億）]])/T20D35746[[#This Row],[総資産]]*100</f>
        <v>#DIV/0!</v>
      </c>
    </row>
    <row r="3264" spans="3:23" x14ac:dyDescent="0.25">
      <c r="C3264" s="71" t="str">
        <f>IFERROR(_xll.RssMarket($A3264,"市場部名称"),"")</f>
        <v/>
      </c>
      <c r="D3264" s="55"/>
      <c r="E3264" s="55" t="str">
        <f>IFERROR(_xll.RssMarket($A3264,"前日比"),"")</f>
        <v/>
      </c>
      <c r="F3264" s="75" t="str">
        <f>IFERROR(_xll.RssMarket($A3264,"時価総額"),"")</f>
        <v/>
      </c>
      <c r="G3264" s="75" t="e">
        <f>T20D35746[[#This Row],[時価総額]]/T20D35746[[#This Row],[現在値]]</f>
        <v>#VALUE!</v>
      </c>
      <c r="H3264" s="20"/>
      <c r="I3264" s="38"/>
      <c r="J3264" s="20"/>
      <c r="K3264" s="33"/>
      <c r="N3264" s="89"/>
      <c r="O3264" s="125" t="e">
        <f>ROUND(
 ((IF(OR(R3264="",R3264&lt;=0),20,R3264)/20)
  *(L3264/15))
 /(IFERROR(IF(H3264&gt;0,H3264,15),15)/15)
 *100,0)</f>
        <v>#REF!</v>
      </c>
      <c r="P3264" s="125" t="e">
        <f>ROUND(((R3264/20)*(L3264/15)*(S3264/15)*(1+W3264/200))/(H3264/15)*100,0)</f>
        <v>#REF!</v>
      </c>
      <c r="Q3264" s="147" t="e">
        <f>T20D35746[[#This Row],[スコア⑤]]/T20D35746[[#This Row],[スコア③]]</f>
        <v>#REF!</v>
      </c>
      <c r="R3264" s="76" t="e">
        <f>#REF!+#REF!</f>
        <v>#REF!</v>
      </c>
      <c r="W3264" s="109" t="e">
        <f>(T20D35746[[#This Row],[現金及び預金（億）]]-T20D35746[[#This Row],[負債（億）]])/T20D35746[[#This Row],[総資産]]*100</f>
        <v>#DIV/0!</v>
      </c>
    </row>
    <row r="3265" spans="3:23" x14ac:dyDescent="0.25">
      <c r="C3265" s="71" t="str">
        <f>IFERROR(_xll.RssMarket($A3265,"市場部名称"),"")</f>
        <v/>
      </c>
      <c r="D3265" s="55"/>
      <c r="E3265" s="55" t="str">
        <f>IFERROR(_xll.RssMarket($A3265,"前日比"),"")</f>
        <v/>
      </c>
      <c r="F3265" s="75" t="str">
        <f>IFERROR(_xll.RssMarket($A3265,"時価総額"),"")</f>
        <v/>
      </c>
      <c r="G3265" s="75" t="e">
        <f>T20D35746[[#This Row],[時価総額]]/T20D35746[[#This Row],[現在値]]</f>
        <v>#VALUE!</v>
      </c>
      <c r="H3265" s="20"/>
      <c r="I3265" s="38"/>
      <c r="J3265" s="20"/>
      <c r="K3265" s="33"/>
      <c r="N3265" s="89"/>
      <c r="O3265" s="125" t="e">
        <f>ROUND(
 ((IF(OR(R3265="",R3265&lt;=0),20,R3265)/20)
  *(L3265/15))
 /(IFERROR(IF(H3265&gt;0,H3265,15),15)/15)
 *100,0)</f>
        <v>#REF!</v>
      </c>
      <c r="P3265" s="125" t="e">
        <f>ROUND(((R3265/20)*(L3265/15)*(S3265/15)*(1+W3265/200))/(H3265/15)*100,0)</f>
        <v>#REF!</v>
      </c>
      <c r="Q3265" s="147" t="e">
        <f>T20D35746[[#This Row],[スコア⑤]]/T20D35746[[#This Row],[スコア③]]</f>
        <v>#REF!</v>
      </c>
      <c r="R3265" s="76" t="e">
        <f>#REF!+#REF!</f>
        <v>#REF!</v>
      </c>
      <c r="W3265" s="109" t="e">
        <f>(T20D35746[[#This Row],[現金及び預金（億）]]-T20D35746[[#This Row],[負債（億）]])/T20D35746[[#This Row],[総資産]]*100</f>
        <v>#DIV/0!</v>
      </c>
    </row>
    <row r="3266" spans="3:23" x14ac:dyDescent="0.25">
      <c r="C3266" s="71" t="str">
        <f>IFERROR(_xll.RssMarket($A3266,"市場部名称"),"")</f>
        <v/>
      </c>
      <c r="D3266" s="55"/>
      <c r="E3266" s="55" t="str">
        <f>IFERROR(_xll.RssMarket($A3266,"前日比"),"")</f>
        <v/>
      </c>
      <c r="F3266" s="75" t="str">
        <f>IFERROR(_xll.RssMarket($A3266,"時価総額"),"")</f>
        <v/>
      </c>
      <c r="G3266" s="75" t="e">
        <f>T20D35746[[#This Row],[時価総額]]/T20D35746[[#This Row],[現在値]]</f>
        <v>#VALUE!</v>
      </c>
      <c r="H3266" s="20"/>
      <c r="I3266" s="38"/>
      <c r="J3266" s="20"/>
      <c r="K3266" s="33"/>
      <c r="N3266" s="89"/>
      <c r="O3266" s="125" t="e">
        <f>ROUND(
 ((IF(OR(R3266="",R3266&lt;=0),20,R3266)/20)
  *(L3266/15))
 /(IFERROR(IF(H3266&gt;0,H3266,15),15)/15)
 *100,0)</f>
        <v>#REF!</v>
      </c>
      <c r="P3266" s="125" t="e">
        <f>ROUND(((R3266/20)*(L3266/15)*(S3266/15)*(1+W3266/200))/(H3266/15)*100,0)</f>
        <v>#REF!</v>
      </c>
      <c r="Q3266" s="147" t="e">
        <f>T20D35746[[#This Row],[スコア⑤]]/T20D35746[[#This Row],[スコア③]]</f>
        <v>#REF!</v>
      </c>
      <c r="R3266" s="76" t="e">
        <f>#REF!+#REF!</f>
        <v>#REF!</v>
      </c>
      <c r="W3266" s="109" t="e">
        <f>(T20D35746[[#This Row],[現金及び預金（億）]]-T20D35746[[#This Row],[負債（億）]])/T20D35746[[#This Row],[総資産]]*100</f>
        <v>#DIV/0!</v>
      </c>
    </row>
    <row r="3267" spans="3:23" x14ac:dyDescent="0.25">
      <c r="C3267" s="71" t="str">
        <f>IFERROR(_xll.RssMarket($A3267,"市場部名称"),"")</f>
        <v/>
      </c>
      <c r="D3267" s="55"/>
      <c r="E3267" s="55" t="str">
        <f>IFERROR(_xll.RssMarket($A3267,"前日比"),"")</f>
        <v/>
      </c>
      <c r="F3267" s="75" t="str">
        <f>IFERROR(_xll.RssMarket($A3267,"時価総額"),"")</f>
        <v/>
      </c>
      <c r="G3267" s="75" t="e">
        <f>T20D35746[[#This Row],[時価総額]]/T20D35746[[#This Row],[現在値]]</f>
        <v>#VALUE!</v>
      </c>
      <c r="H3267" s="20"/>
      <c r="I3267" s="38"/>
      <c r="J3267" s="20"/>
      <c r="K3267" s="33"/>
      <c r="N3267" s="89"/>
      <c r="O3267" s="125" t="e">
        <f>ROUND(
 ((IF(OR(R3267="",R3267&lt;=0),20,R3267)/20)
  *(L3267/15))
 /(IFERROR(IF(H3267&gt;0,H3267,15),15)/15)
 *100,0)</f>
        <v>#REF!</v>
      </c>
      <c r="P3267" s="125" t="e">
        <f>ROUND(((R3267/20)*(L3267/15)*(S3267/15)*(1+W3267/200))/(H3267/15)*100,0)</f>
        <v>#REF!</v>
      </c>
      <c r="Q3267" s="147" t="e">
        <f>T20D35746[[#This Row],[スコア⑤]]/T20D35746[[#This Row],[スコア③]]</f>
        <v>#REF!</v>
      </c>
      <c r="R3267" s="76" t="e">
        <f>#REF!+#REF!</f>
        <v>#REF!</v>
      </c>
      <c r="W3267" s="109" t="e">
        <f>(T20D35746[[#This Row],[現金及び預金（億）]]-T20D35746[[#This Row],[負債（億）]])/T20D35746[[#This Row],[総資産]]*100</f>
        <v>#DIV/0!</v>
      </c>
    </row>
    <row r="3268" spans="3:23" x14ac:dyDescent="0.25">
      <c r="C3268" s="71" t="str">
        <f>IFERROR(_xll.RssMarket($A3268,"市場部名称"),"")</f>
        <v/>
      </c>
      <c r="D3268" s="55"/>
      <c r="E3268" s="55" t="str">
        <f>IFERROR(_xll.RssMarket($A3268,"前日比"),"")</f>
        <v/>
      </c>
      <c r="F3268" s="75" t="str">
        <f>IFERROR(_xll.RssMarket($A3268,"時価総額"),"")</f>
        <v/>
      </c>
      <c r="G3268" s="75" t="e">
        <f>T20D35746[[#This Row],[時価総額]]/T20D35746[[#This Row],[現在値]]</f>
        <v>#VALUE!</v>
      </c>
      <c r="H3268" s="20"/>
      <c r="I3268" s="38"/>
      <c r="J3268" s="20"/>
      <c r="K3268" s="33"/>
      <c r="N3268" s="89"/>
      <c r="O3268" s="125" t="e">
        <f>ROUND(
 ((IF(OR(R3268="",R3268&lt;=0),20,R3268)/20)
  *(L3268/15))
 /(IFERROR(IF(H3268&gt;0,H3268,15),15)/15)
 *100,0)</f>
        <v>#REF!</v>
      </c>
      <c r="P3268" s="125" t="e">
        <f>ROUND(((R3268/20)*(L3268/15)*(S3268/15)*(1+W3268/200))/(H3268/15)*100,0)</f>
        <v>#REF!</v>
      </c>
      <c r="Q3268" s="147" t="e">
        <f>T20D35746[[#This Row],[スコア⑤]]/T20D35746[[#This Row],[スコア③]]</f>
        <v>#REF!</v>
      </c>
      <c r="R3268" s="76" t="e">
        <f>#REF!+#REF!</f>
        <v>#REF!</v>
      </c>
      <c r="W3268" s="109" t="e">
        <f>(T20D35746[[#This Row],[現金及び預金（億）]]-T20D35746[[#This Row],[負債（億）]])/T20D35746[[#This Row],[総資産]]*100</f>
        <v>#DIV/0!</v>
      </c>
    </row>
    <row r="3269" spans="3:23" x14ac:dyDescent="0.25">
      <c r="C3269" s="71" t="str">
        <f>IFERROR(_xll.RssMarket($A3269,"市場部名称"),"")</f>
        <v/>
      </c>
      <c r="D3269" s="55"/>
      <c r="E3269" s="55" t="str">
        <f>IFERROR(_xll.RssMarket($A3269,"前日比"),"")</f>
        <v/>
      </c>
      <c r="F3269" s="75" t="str">
        <f>IFERROR(_xll.RssMarket($A3269,"時価総額"),"")</f>
        <v/>
      </c>
      <c r="G3269" s="75" t="e">
        <f>T20D35746[[#This Row],[時価総額]]/T20D35746[[#This Row],[現在値]]</f>
        <v>#VALUE!</v>
      </c>
      <c r="H3269" s="20"/>
      <c r="I3269" s="38"/>
      <c r="J3269" s="20"/>
      <c r="K3269" s="33"/>
      <c r="N3269" s="89"/>
      <c r="O3269" s="125" t="e">
        <f>ROUND(
 ((IF(OR(R3269="",R3269&lt;=0),20,R3269)/20)
  *(L3269/15))
 /(IFERROR(IF(H3269&gt;0,H3269,15),15)/15)
 *100,0)</f>
        <v>#REF!</v>
      </c>
      <c r="P3269" s="125" t="e">
        <f>ROUND(((R3269/20)*(L3269/15)*(S3269/15)*(1+W3269/200))/(H3269/15)*100,0)</f>
        <v>#REF!</v>
      </c>
      <c r="Q3269" s="147" t="e">
        <f>T20D35746[[#This Row],[スコア⑤]]/T20D35746[[#This Row],[スコア③]]</f>
        <v>#REF!</v>
      </c>
      <c r="R3269" s="76" t="e">
        <f>#REF!+#REF!</f>
        <v>#REF!</v>
      </c>
      <c r="W3269" s="109" t="e">
        <f>(T20D35746[[#This Row],[現金及び預金（億）]]-T20D35746[[#This Row],[負債（億）]])/T20D35746[[#This Row],[総資産]]*100</f>
        <v>#DIV/0!</v>
      </c>
    </row>
    <row r="3270" spans="3:23" x14ac:dyDescent="0.25">
      <c r="C3270" s="71" t="str">
        <f>IFERROR(_xll.RssMarket($A3270,"市場部名称"),"")</f>
        <v/>
      </c>
      <c r="D3270" s="55"/>
      <c r="E3270" s="55" t="str">
        <f>IFERROR(_xll.RssMarket($A3270,"前日比"),"")</f>
        <v/>
      </c>
      <c r="F3270" s="75" t="str">
        <f>IFERROR(_xll.RssMarket($A3270,"時価総額"),"")</f>
        <v/>
      </c>
      <c r="G3270" s="75" t="e">
        <f>T20D35746[[#This Row],[時価総額]]/T20D35746[[#This Row],[現在値]]</f>
        <v>#VALUE!</v>
      </c>
      <c r="H3270" s="20"/>
      <c r="I3270" s="38"/>
      <c r="J3270" s="20"/>
      <c r="K3270" s="33"/>
      <c r="N3270" s="89"/>
      <c r="O3270" s="125" t="e">
        <f>ROUND(
 ((IF(OR(R3270="",R3270&lt;=0),20,R3270)/20)
  *(L3270/15))
 /(IFERROR(IF(H3270&gt;0,H3270,15),15)/15)
 *100,0)</f>
        <v>#REF!</v>
      </c>
      <c r="P3270" s="125" t="e">
        <f>ROUND(((R3270/20)*(L3270/15)*(S3270/15)*(1+W3270/200))/(H3270/15)*100,0)</f>
        <v>#REF!</v>
      </c>
      <c r="Q3270" s="147" t="e">
        <f>T20D35746[[#This Row],[スコア⑤]]/T20D35746[[#This Row],[スコア③]]</f>
        <v>#REF!</v>
      </c>
      <c r="R3270" s="76" t="e">
        <f>#REF!+#REF!</f>
        <v>#REF!</v>
      </c>
      <c r="W3270" s="109" t="e">
        <f>(T20D35746[[#This Row],[現金及び預金（億）]]-T20D35746[[#This Row],[負債（億）]])/T20D35746[[#This Row],[総資産]]*100</f>
        <v>#DIV/0!</v>
      </c>
    </row>
    <row r="3271" spans="3:23" x14ac:dyDescent="0.25">
      <c r="C3271" s="71" t="str">
        <f>IFERROR(_xll.RssMarket($A3271,"市場部名称"),"")</f>
        <v/>
      </c>
      <c r="D3271" s="55"/>
      <c r="E3271" s="55" t="str">
        <f>IFERROR(_xll.RssMarket($A3271,"前日比"),"")</f>
        <v/>
      </c>
      <c r="F3271" s="75" t="str">
        <f>IFERROR(_xll.RssMarket($A3271,"時価総額"),"")</f>
        <v/>
      </c>
      <c r="G3271" s="75" t="e">
        <f>T20D35746[[#This Row],[時価総額]]/T20D35746[[#This Row],[現在値]]</f>
        <v>#VALUE!</v>
      </c>
      <c r="H3271" s="20"/>
      <c r="I3271" s="38"/>
      <c r="J3271" s="20"/>
      <c r="K3271" s="33"/>
      <c r="N3271" s="89"/>
      <c r="O3271" s="125" t="e">
        <f>ROUND(
 ((IF(OR(R3271="",R3271&lt;=0),20,R3271)/20)
  *(L3271/15))
 /(IFERROR(IF(H3271&gt;0,H3271,15),15)/15)
 *100,0)</f>
        <v>#REF!</v>
      </c>
      <c r="P3271" s="125" t="e">
        <f>ROUND(((R3271/20)*(L3271/15)*(S3271/15)*(1+W3271/200))/(H3271/15)*100,0)</f>
        <v>#REF!</v>
      </c>
      <c r="Q3271" s="147" t="e">
        <f>T20D35746[[#This Row],[スコア⑤]]/T20D35746[[#This Row],[スコア③]]</f>
        <v>#REF!</v>
      </c>
      <c r="R3271" s="76" t="e">
        <f>#REF!+#REF!</f>
        <v>#REF!</v>
      </c>
      <c r="W3271" s="109" t="e">
        <f>(T20D35746[[#This Row],[現金及び預金（億）]]-T20D35746[[#This Row],[負債（億）]])/T20D35746[[#This Row],[総資産]]*100</f>
        <v>#DIV/0!</v>
      </c>
    </row>
    <row r="3272" spans="3:23" x14ac:dyDescent="0.25">
      <c r="C3272" s="71" t="str">
        <f>IFERROR(_xll.RssMarket($A3272,"市場部名称"),"")</f>
        <v/>
      </c>
      <c r="D3272" s="55"/>
      <c r="E3272" s="55" t="str">
        <f>IFERROR(_xll.RssMarket($A3272,"前日比"),"")</f>
        <v/>
      </c>
      <c r="F3272" s="75" t="str">
        <f>IFERROR(_xll.RssMarket($A3272,"時価総額"),"")</f>
        <v/>
      </c>
      <c r="G3272" s="75" t="e">
        <f>T20D35746[[#This Row],[時価総額]]/T20D35746[[#This Row],[現在値]]</f>
        <v>#VALUE!</v>
      </c>
      <c r="H3272" s="20"/>
      <c r="I3272" s="38"/>
      <c r="J3272" s="20"/>
      <c r="K3272" s="33"/>
      <c r="N3272" s="89"/>
      <c r="O3272" s="125" t="e">
        <f>ROUND(
 ((IF(OR(R3272="",R3272&lt;=0),20,R3272)/20)
  *(L3272/15))
 /(IFERROR(IF(H3272&gt;0,H3272,15),15)/15)
 *100,0)</f>
        <v>#REF!</v>
      </c>
      <c r="P3272" s="125" t="e">
        <f>ROUND(((R3272/20)*(L3272/15)*(S3272/15)*(1+W3272/200))/(H3272/15)*100,0)</f>
        <v>#REF!</v>
      </c>
      <c r="Q3272" s="147" t="e">
        <f>T20D35746[[#This Row],[スコア⑤]]/T20D35746[[#This Row],[スコア③]]</f>
        <v>#REF!</v>
      </c>
      <c r="R3272" s="76" t="e">
        <f>#REF!+#REF!</f>
        <v>#REF!</v>
      </c>
      <c r="W3272" s="109" t="e">
        <f>(T20D35746[[#This Row],[現金及び預金（億）]]-T20D35746[[#This Row],[負債（億）]])/T20D35746[[#This Row],[総資産]]*100</f>
        <v>#DIV/0!</v>
      </c>
    </row>
    <row r="3273" spans="3:23" x14ac:dyDescent="0.25">
      <c r="C3273" s="71" t="str">
        <f>IFERROR(_xll.RssMarket($A3273,"市場部名称"),"")</f>
        <v/>
      </c>
      <c r="D3273" s="55"/>
      <c r="E3273" s="55" t="str">
        <f>IFERROR(_xll.RssMarket($A3273,"前日比"),"")</f>
        <v/>
      </c>
      <c r="F3273" s="75" t="str">
        <f>IFERROR(_xll.RssMarket($A3273,"時価総額"),"")</f>
        <v/>
      </c>
      <c r="G3273" s="75" t="e">
        <f>T20D35746[[#This Row],[時価総額]]/T20D35746[[#This Row],[現在値]]</f>
        <v>#VALUE!</v>
      </c>
      <c r="H3273" s="20"/>
      <c r="I3273" s="38"/>
      <c r="J3273" s="20"/>
      <c r="K3273" s="33"/>
      <c r="N3273" s="89"/>
      <c r="O3273" s="125" t="e">
        <f>ROUND(
 ((IF(OR(R3273="",R3273&lt;=0),20,R3273)/20)
  *(L3273/15))
 /(IFERROR(IF(H3273&gt;0,H3273,15),15)/15)
 *100,0)</f>
        <v>#REF!</v>
      </c>
      <c r="P3273" s="125" t="e">
        <f>ROUND(((R3273/20)*(L3273/15)*(S3273/15)*(1+W3273/200))/(H3273/15)*100,0)</f>
        <v>#REF!</v>
      </c>
      <c r="Q3273" s="147" t="e">
        <f>T20D35746[[#This Row],[スコア⑤]]/T20D35746[[#This Row],[スコア③]]</f>
        <v>#REF!</v>
      </c>
      <c r="R3273" s="76" t="e">
        <f>#REF!+#REF!</f>
        <v>#REF!</v>
      </c>
      <c r="W3273" s="109" t="e">
        <f>(T20D35746[[#This Row],[現金及び預金（億）]]-T20D35746[[#This Row],[負債（億）]])/T20D35746[[#This Row],[総資産]]*100</f>
        <v>#DIV/0!</v>
      </c>
    </row>
    <row r="3274" spans="3:23" x14ac:dyDescent="0.25">
      <c r="C3274" s="71" t="str">
        <f>IFERROR(_xll.RssMarket($A3274,"市場部名称"),"")</f>
        <v/>
      </c>
      <c r="D3274" s="55"/>
      <c r="E3274" s="55" t="str">
        <f>IFERROR(_xll.RssMarket($A3274,"前日比"),"")</f>
        <v/>
      </c>
      <c r="F3274" s="75" t="str">
        <f>IFERROR(_xll.RssMarket($A3274,"時価総額"),"")</f>
        <v/>
      </c>
      <c r="G3274" s="75" t="e">
        <f>T20D35746[[#This Row],[時価総額]]/T20D35746[[#This Row],[現在値]]</f>
        <v>#VALUE!</v>
      </c>
      <c r="H3274" s="20"/>
      <c r="I3274" s="38"/>
      <c r="J3274" s="20"/>
      <c r="K3274" s="33"/>
      <c r="N3274" s="89"/>
      <c r="O3274" s="125" t="e">
        <f>ROUND(
 ((IF(OR(R3274="",R3274&lt;=0),20,R3274)/20)
  *(L3274/15))
 /(IFERROR(IF(H3274&gt;0,H3274,15),15)/15)
 *100,0)</f>
        <v>#REF!</v>
      </c>
      <c r="P3274" s="125" t="e">
        <f>ROUND(((R3274/20)*(L3274/15)*(S3274/15)*(1+W3274/200))/(H3274/15)*100,0)</f>
        <v>#REF!</v>
      </c>
      <c r="Q3274" s="147" t="e">
        <f>T20D35746[[#This Row],[スコア⑤]]/T20D35746[[#This Row],[スコア③]]</f>
        <v>#REF!</v>
      </c>
      <c r="R3274" s="76" t="e">
        <f>#REF!+#REF!</f>
        <v>#REF!</v>
      </c>
      <c r="W3274" s="109" t="e">
        <f>(T20D35746[[#This Row],[現金及び預金（億）]]-T20D35746[[#This Row],[負債（億）]])/T20D35746[[#This Row],[総資産]]*100</f>
        <v>#DIV/0!</v>
      </c>
    </row>
    <row r="3275" spans="3:23" x14ac:dyDescent="0.25">
      <c r="C3275" s="71" t="str">
        <f>IFERROR(_xll.RssMarket($A3275,"市場部名称"),"")</f>
        <v/>
      </c>
      <c r="D3275" s="55"/>
      <c r="E3275" s="55" t="str">
        <f>IFERROR(_xll.RssMarket($A3275,"前日比"),"")</f>
        <v/>
      </c>
      <c r="F3275" s="75" t="str">
        <f>IFERROR(_xll.RssMarket($A3275,"時価総額"),"")</f>
        <v/>
      </c>
      <c r="G3275" s="75" t="e">
        <f>T20D35746[[#This Row],[時価総額]]/T20D35746[[#This Row],[現在値]]</f>
        <v>#VALUE!</v>
      </c>
      <c r="H3275" s="20"/>
      <c r="I3275" s="38"/>
      <c r="J3275" s="20"/>
      <c r="K3275" s="33"/>
      <c r="N3275" s="89"/>
      <c r="O3275" s="125" t="e">
        <f>ROUND(
 ((IF(OR(R3275="",R3275&lt;=0),20,R3275)/20)
  *(L3275/15))
 /(IFERROR(IF(H3275&gt;0,H3275,15),15)/15)
 *100,0)</f>
        <v>#REF!</v>
      </c>
      <c r="P3275" s="125" t="e">
        <f>ROUND(((R3275/20)*(L3275/15)*(S3275/15)*(1+W3275/200))/(H3275/15)*100,0)</f>
        <v>#REF!</v>
      </c>
      <c r="Q3275" s="147" t="e">
        <f>T20D35746[[#This Row],[スコア⑤]]/T20D35746[[#This Row],[スコア③]]</f>
        <v>#REF!</v>
      </c>
      <c r="R3275" s="76" t="e">
        <f>#REF!+#REF!</f>
        <v>#REF!</v>
      </c>
      <c r="W3275" s="109" t="e">
        <f>(T20D35746[[#This Row],[現金及び預金（億）]]-T20D35746[[#This Row],[負債（億）]])/T20D35746[[#This Row],[総資産]]*100</f>
        <v>#DIV/0!</v>
      </c>
    </row>
    <row r="3276" spans="3:23" x14ac:dyDescent="0.25">
      <c r="C3276" s="71" t="str">
        <f>IFERROR(_xll.RssMarket($A3276,"市場部名称"),"")</f>
        <v/>
      </c>
      <c r="D3276" s="55"/>
      <c r="E3276" s="55" t="str">
        <f>IFERROR(_xll.RssMarket($A3276,"前日比"),"")</f>
        <v/>
      </c>
      <c r="F3276" s="75" t="str">
        <f>IFERROR(_xll.RssMarket($A3276,"時価総額"),"")</f>
        <v/>
      </c>
      <c r="G3276" s="75" t="e">
        <f>T20D35746[[#This Row],[時価総額]]/T20D35746[[#This Row],[現在値]]</f>
        <v>#VALUE!</v>
      </c>
      <c r="H3276" s="20"/>
      <c r="I3276" s="38"/>
      <c r="J3276" s="20"/>
      <c r="K3276" s="33"/>
      <c r="N3276" s="89"/>
      <c r="O3276" s="125" t="e">
        <f>ROUND(
 ((IF(OR(R3276="",R3276&lt;=0),20,R3276)/20)
  *(L3276/15))
 /(IFERROR(IF(H3276&gt;0,H3276,15),15)/15)
 *100,0)</f>
        <v>#REF!</v>
      </c>
      <c r="P3276" s="125" t="e">
        <f>ROUND(((R3276/20)*(L3276/15)*(S3276/15)*(1+W3276/200))/(H3276/15)*100,0)</f>
        <v>#REF!</v>
      </c>
      <c r="Q3276" s="147" t="e">
        <f>T20D35746[[#This Row],[スコア⑤]]/T20D35746[[#This Row],[スコア③]]</f>
        <v>#REF!</v>
      </c>
      <c r="R3276" s="76" t="e">
        <f>#REF!+#REF!</f>
        <v>#REF!</v>
      </c>
      <c r="W3276" s="109" t="e">
        <f>(T20D35746[[#This Row],[現金及び預金（億）]]-T20D35746[[#This Row],[負債（億）]])/T20D35746[[#This Row],[総資産]]*100</f>
        <v>#DIV/0!</v>
      </c>
    </row>
    <row r="3277" spans="3:23" x14ac:dyDescent="0.25">
      <c r="C3277" s="71" t="str">
        <f>IFERROR(_xll.RssMarket($A3277,"市場部名称"),"")</f>
        <v/>
      </c>
      <c r="D3277" s="55"/>
      <c r="E3277" s="55" t="str">
        <f>IFERROR(_xll.RssMarket($A3277,"前日比"),"")</f>
        <v/>
      </c>
      <c r="F3277" s="75" t="str">
        <f>IFERROR(_xll.RssMarket($A3277,"時価総額"),"")</f>
        <v/>
      </c>
      <c r="G3277" s="75" t="e">
        <f>T20D35746[[#This Row],[時価総額]]/T20D35746[[#This Row],[現在値]]</f>
        <v>#VALUE!</v>
      </c>
      <c r="H3277" s="20"/>
      <c r="I3277" s="38"/>
      <c r="J3277" s="20"/>
      <c r="K3277" s="33"/>
      <c r="N3277" s="89"/>
      <c r="O3277" s="125" t="e">
        <f>ROUND(
 ((IF(OR(R3277="",R3277&lt;=0),20,R3277)/20)
  *(L3277/15))
 /(IFERROR(IF(H3277&gt;0,H3277,15),15)/15)
 *100,0)</f>
        <v>#REF!</v>
      </c>
      <c r="P3277" s="125" t="e">
        <f>ROUND(((R3277/20)*(L3277/15)*(S3277/15)*(1+W3277/200))/(H3277/15)*100,0)</f>
        <v>#REF!</v>
      </c>
      <c r="Q3277" s="147" t="e">
        <f>T20D35746[[#This Row],[スコア⑤]]/T20D35746[[#This Row],[スコア③]]</f>
        <v>#REF!</v>
      </c>
      <c r="R3277" s="76" t="e">
        <f>#REF!+#REF!</f>
        <v>#REF!</v>
      </c>
      <c r="W3277" s="109" t="e">
        <f>(T20D35746[[#This Row],[現金及び預金（億）]]-T20D35746[[#This Row],[負債（億）]])/T20D35746[[#This Row],[総資産]]*100</f>
        <v>#DIV/0!</v>
      </c>
    </row>
    <row r="3278" spans="3:23" x14ac:dyDescent="0.25">
      <c r="C3278" s="71" t="str">
        <f>IFERROR(_xll.RssMarket($A3278,"市場部名称"),"")</f>
        <v/>
      </c>
      <c r="D3278" s="55"/>
      <c r="E3278" s="55" t="str">
        <f>IFERROR(_xll.RssMarket($A3278,"前日比"),"")</f>
        <v/>
      </c>
      <c r="F3278" s="75" t="str">
        <f>IFERROR(_xll.RssMarket($A3278,"時価総額"),"")</f>
        <v/>
      </c>
      <c r="G3278" s="75" t="e">
        <f>T20D35746[[#This Row],[時価総額]]/T20D35746[[#This Row],[現在値]]</f>
        <v>#VALUE!</v>
      </c>
      <c r="H3278" s="20"/>
      <c r="I3278" s="38"/>
      <c r="J3278" s="20"/>
      <c r="K3278" s="33"/>
      <c r="N3278" s="89"/>
      <c r="O3278" s="125" t="e">
        <f>ROUND(
 ((IF(OR(R3278="",R3278&lt;=0),20,R3278)/20)
  *(L3278/15))
 /(IFERROR(IF(H3278&gt;0,H3278,15),15)/15)
 *100,0)</f>
        <v>#REF!</v>
      </c>
      <c r="P3278" s="125" t="e">
        <f>ROUND(((R3278/20)*(L3278/15)*(S3278/15)*(1+W3278/200))/(H3278/15)*100,0)</f>
        <v>#REF!</v>
      </c>
      <c r="Q3278" s="147" t="e">
        <f>T20D35746[[#This Row],[スコア⑤]]/T20D35746[[#This Row],[スコア③]]</f>
        <v>#REF!</v>
      </c>
      <c r="R3278" s="76" t="e">
        <f>#REF!+#REF!</f>
        <v>#REF!</v>
      </c>
      <c r="W3278" s="109" t="e">
        <f>(T20D35746[[#This Row],[現金及び預金（億）]]-T20D35746[[#This Row],[負債（億）]])/T20D35746[[#This Row],[総資産]]*100</f>
        <v>#DIV/0!</v>
      </c>
    </row>
    <row r="3279" spans="3:23" x14ac:dyDescent="0.25">
      <c r="C3279" s="71" t="str">
        <f>IFERROR(_xll.RssMarket($A3279,"市場部名称"),"")</f>
        <v/>
      </c>
      <c r="D3279" s="55"/>
      <c r="E3279" s="55" t="str">
        <f>IFERROR(_xll.RssMarket($A3279,"前日比"),"")</f>
        <v/>
      </c>
      <c r="F3279" s="75" t="str">
        <f>IFERROR(_xll.RssMarket($A3279,"時価総額"),"")</f>
        <v/>
      </c>
      <c r="G3279" s="75" t="e">
        <f>T20D35746[[#This Row],[時価総額]]/T20D35746[[#This Row],[現在値]]</f>
        <v>#VALUE!</v>
      </c>
      <c r="H3279" s="20"/>
      <c r="I3279" s="38"/>
      <c r="J3279" s="20"/>
      <c r="K3279" s="33"/>
      <c r="N3279" s="89"/>
      <c r="O3279" s="125" t="e">
        <f>ROUND(
 ((IF(OR(R3279="",R3279&lt;=0),20,R3279)/20)
  *(L3279/15))
 /(IFERROR(IF(H3279&gt;0,H3279,15),15)/15)
 *100,0)</f>
        <v>#REF!</v>
      </c>
      <c r="P3279" s="125" t="e">
        <f>ROUND(((R3279/20)*(L3279/15)*(S3279/15)*(1+W3279/200))/(H3279/15)*100,0)</f>
        <v>#REF!</v>
      </c>
      <c r="Q3279" s="147" t="e">
        <f>T20D35746[[#This Row],[スコア⑤]]/T20D35746[[#This Row],[スコア③]]</f>
        <v>#REF!</v>
      </c>
      <c r="R3279" s="76" t="e">
        <f>#REF!+#REF!</f>
        <v>#REF!</v>
      </c>
      <c r="W3279" s="109" t="e">
        <f>(T20D35746[[#This Row],[現金及び預金（億）]]-T20D35746[[#This Row],[負債（億）]])/T20D35746[[#This Row],[総資産]]*100</f>
        <v>#DIV/0!</v>
      </c>
    </row>
    <row r="3280" spans="3:23" x14ac:dyDescent="0.25">
      <c r="C3280" s="71" t="str">
        <f>IFERROR(_xll.RssMarket($A3280,"市場部名称"),"")</f>
        <v/>
      </c>
      <c r="D3280" s="55"/>
      <c r="E3280" s="55" t="str">
        <f>IFERROR(_xll.RssMarket($A3280,"前日比"),"")</f>
        <v/>
      </c>
      <c r="F3280" s="75" t="str">
        <f>IFERROR(_xll.RssMarket($A3280,"時価総額"),"")</f>
        <v/>
      </c>
      <c r="G3280" s="75" t="e">
        <f>T20D35746[[#This Row],[時価総額]]/T20D35746[[#This Row],[現在値]]</f>
        <v>#VALUE!</v>
      </c>
      <c r="H3280" s="20"/>
      <c r="I3280" s="38"/>
      <c r="J3280" s="20"/>
      <c r="K3280" s="33"/>
      <c r="N3280" s="89"/>
      <c r="O3280" s="125" t="e">
        <f>ROUND(
 ((IF(OR(R3280="",R3280&lt;=0),20,R3280)/20)
  *(L3280/15))
 /(IFERROR(IF(H3280&gt;0,H3280,15),15)/15)
 *100,0)</f>
        <v>#REF!</v>
      </c>
      <c r="P3280" s="125" t="e">
        <f>ROUND(((R3280/20)*(L3280/15)*(S3280/15)*(1+W3280/200))/(H3280/15)*100,0)</f>
        <v>#REF!</v>
      </c>
      <c r="Q3280" s="147" t="e">
        <f>T20D35746[[#This Row],[スコア⑤]]/T20D35746[[#This Row],[スコア③]]</f>
        <v>#REF!</v>
      </c>
      <c r="R3280" s="76" t="e">
        <f>#REF!+#REF!</f>
        <v>#REF!</v>
      </c>
      <c r="W3280" s="109" t="e">
        <f>(T20D35746[[#This Row],[現金及び預金（億）]]-T20D35746[[#This Row],[負債（億）]])/T20D35746[[#This Row],[総資産]]*100</f>
        <v>#DIV/0!</v>
      </c>
    </row>
    <row r="3281" spans="3:23" x14ac:dyDescent="0.25">
      <c r="C3281" s="71" t="str">
        <f>IFERROR(_xll.RssMarket($A3281,"市場部名称"),"")</f>
        <v/>
      </c>
      <c r="D3281" s="55"/>
      <c r="E3281" s="55" t="str">
        <f>IFERROR(_xll.RssMarket($A3281,"前日比"),"")</f>
        <v/>
      </c>
      <c r="F3281" s="75" t="str">
        <f>IFERROR(_xll.RssMarket($A3281,"時価総額"),"")</f>
        <v/>
      </c>
      <c r="G3281" s="75" t="e">
        <f>T20D35746[[#This Row],[時価総額]]/T20D35746[[#This Row],[現在値]]</f>
        <v>#VALUE!</v>
      </c>
      <c r="H3281" s="20"/>
      <c r="I3281" s="38"/>
      <c r="J3281" s="20"/>
      <c r="K3281" s="33"/>
      <c r="N3281" s="89"/>
      <c r="O3281" s="125" t="e">
        <f>ROUND(
 ((IF(OR(R3281="",R3281&lt;=0),20,R3281)/20)
  *(L3281/15))
 /(IFERROR(IF(H3281&gt;0,H3281,15),15)/15)
 *100,0)</f>
        <v>#REF!</v>
      </c>
      <c r="P3281" s="125" t="e">
        <f>ROUND(((R3281/20)*(L3281/15)*(S3281/15)*(1+W3281/200))/(H3281/15)*100,0)</f>
        <v>#REF!</v>
      </c>
      <c r="Q3281" s="147" t="e">
        <f>T20D35746[[#This Row],[スコア⑤]]/T20D35746[[#This Row],[スコア③]]</f>
        <v>#REF!</v>
      </c>
      <c r="R3281" s="76" t="e">
        <f>#REF!+#REF!</f>
        <v>#REF!</v>
      </c>
      <c r="W3281" s="109" t="e">
        <f>(T20D35746[[#This Row],[現金及び預金（億）]]-T20D35746[[#This Row],[負債（億）]])/T20D35746[[#This Row],[総資産]]*100</f>
        <v>#DIV/0!</v>
      </c>
    </row>
    <row r="3282" spans="3:23" x14ac:dyDescent="0.25">
      <c r="C3282" s="71" t="str">
        <f>IFERROR(_xll.RssMarket($A3282,"市場部名称"),"")</f>
        <v/>
      </c>
      <c r="D3282" s="55"/>
      <c r="E3282" s="55" t="str">
        <f>IFERROR(_xll.RssMarket($A3282,"前日比"),"")</f>
        <v/>
      </c>
      <c r="F3282" s="75" t="str">
        <f>IFERROR(_xll.RssMarket($A3282,"時価総額"),"")</f>
        <v/>
      </c>
      <c r="G3282" s="75" t="e">
        <f>T20D35746[[#This Row],[時価総額]]/T20D35746[[#This Row],[現在値]]</f>
        <v>#VALUE!</v>
      </c>
      <c r="H3282" s="20"/>
      <c r="I3282" s="38"/>
      <c r="J3282" s="20"/>
      <c r="K3282" s="33"/>
      <c r="N3282" s="89"/>
      <c r="O3282" s="125" t="e">
        <f>ROUND(
 ((IF(OR(R3282="",R3282&lt;=0),20,R3282)/20)
  *(L3282/15))
 /(IFERROR(IF(H3282&gt;0,H3282,15),15)/15)
 *100,0)</f>
        <v>#REF!</v>
      </c>
      <c r="P3282" s="125" t="e">
        <f>ROUND(((R3282/20)*(L3282/15)*(S3282/15)*(1+W3282/200))/(H3282/15)*100,0)</f>
        <v>#REF!</v>
      </c>
      <c r="Q3282" s="147" t="e">
        <f>T20D35746[[#This Row],[スコア⑤]]/T20D35746[[#This Row],[スコア③]]</f>
        <v>#REF!</v>
      </c>
      <c r="R3282" s="76" t="e">
        <f>#REF!+#REF!</f>
        <v>#REF!</v>
      </c>
      <c r="W3282" s="109" t="e">
        <f>(T20D35746[[#This Row],[現金及び預金（億）]]-T20D35746[[#This Row],[負債（億）]])/T20D35746[[#This Row],[総資産]]*100</f>
        <v>#DIV/0!</v>
      </c>
    </row>
    <row r="3283" spans="3:23" x14ac:dyDescent="0.25">
      <c r="C3283" s="71" t="str">
        <f>IFERROR(_xll.RssMarket($A3283,"市場部名称"),"")</f>
        <v/>
      </c>
      <c r="D3283" s="55"/>
      <c r="E3283" s="55" t="str">
        <f>IFERROR(_xll.RssMarket($A3283,"前日比"),"")</f>
        <v/>
      </c>
      <c r="F3283" s="75" t="str">
        <f>IFERROR(_xll.RssMarket($A3283,"時価総額"),"")</f>
        <v/>
      </c>
      <c r="G3283" s="75" t="e">
        <f>T20D35746[[#This Row],[時価総額]]/T20D35746[[#This Row],[現在値]]</f>
        <v>#VALUE!</v>
      </c>
      <c r="H3283" s="20"/>
      <c r="I3283" s="38"/>
      <c r="J3283" s="20"/>
      <c r="K3283" s="33"/>
      <c r="N3283" s="89"/>
      <c r="O3283" s="125" t="e">
        <f>ROUND(
 ((IF(OR(R3283="",R3283&lt;=0),20,R3283)/20)
  *(L3283/15))
 /(IFERROR(IF(H3283&gt;0,H3283,15),15)/15)
 *100,0)</f>
        <v>#REF!</v>
      </c>
      <c r="P3283" s="125" t="e">
        <f>ROUND(((R3283/20)*(L3283/15)*(S3283/15)*(1+W3283/200))/(H3283/15)*100,0)</f>
        <v>#REF!</v>
      </c>
      <c r="Q3283" s="147" t="e">
        <f>T20D35746[[#This Row],[スコア⑤]]/T20D35746[[#This Row],[スコア③]]</f>
        <v>#REF!</v>
      </c>
      <c r="R3283" s="76" t="e">
        <f>#REF!+#REF!</f>
        <v>#REF!</v>
      </c>
      <c r="W3283" s="109" t="e">
        <f>(T20D35746[[#This Row],[現金及び預金（億）]]-T20D35746[[#This Row],[負債（億）]])/T20D35746[[#This Row],[総資産]]*100</f>
        <v>#DIV/0!</v>
      </c>
    </row>
    <row r="3284" spans="3:23" x14ac:dyDescent="0.25">
      <c r="C3284" s="71" t="str">
        <f>IFERROR(_xll.RssMarket($A3284,"市場部名称"),"")</f>
        <v/>
      </c>
      <c r="D3284" s="55"/>
      <c r="E3284" s="55" t="str">
        <f>IFERROR(_xll.RssMarket($A3284,"前日比"),"")</f>
        <v/>
      </c>
      <c r="F3284" s="75" t="str">
        <f>IFERROR(_xll.RssMarket($A3284,"時価総額"),"")</f>
        <v/>
      </c>
      <c r="G3284" s="75" t="e">
        <f>T20D35746[[#This Row],[時価総額]]/T20D35746[[#This Row],[現在値]]</f>
        <v>#VALUE!</v>
      </c>
      <c r="H3284" s="20"/>
      <c r="I3284" s="38"/>
      <c r="J3284" s="20"/>
      <c r="K3284" s="33"/>
      <c r="N3284" s="89"/>
      <c r="O3284" s="125" t="e">
        <f>ROUND(
 ((IF(OR(R3284="",R3284&lt;=0),20,R3284)/20)
  *(L3284/15))
 /(IFERROR(IF(H3284&gt;0,H3284,15),15)/15)
 *100,0)</f>
        <v>#REF!</v>
      </c>
      <c r="P3284" s="125" t="e">
        <f>ROUND(((R3284/20)*(L3284/15)*(S3284/15)*(1+W3284/200))/(H3284/15)*100,0)</f>
        <v>#REF!</v>
      </c>
      <c r="Q3284" s="147" t="e">
        <f>T20D35746[[#This Row],[スコア⑤]]/T20D35746[[#This Row],[スコア③]]</f>
        <v>#REF!</v>
      </c>
      <c r="R3284" s="76" t="e">
        <f>#REF!+#REF!</f>
        <v>#REF!</v>
      </c>
      <c r="W3284" s="109" t="e">
        <f>(T20D35746[[#This Row],[現金及び預金（億）]]-T20D35746[[#This Row],[負債（億）]])/T20D35746[[#This Row],[総資産]]*100</f>
        <v>#DIV/0!</v>
      </c>
    </row>
    <row r="3285" spans="3:23" x14ac:dyDescent="0.25">
      <c r="C3285" s="71" t="str">
        <f>IFERROR(_xll.RssMarket($A3285,"市場部名称"),"")</f>
        <v/>
      </c>
      <c r="D3285" s="55"/>
      <c r="E3285" s="55" t="str">
        <f>IFERROR(_xll.RssMarket($A3285,"前日比"),"")</f>
        <v/>
      </c>
      <c r="F3285" s="75" t="str">
        <f>IFERROR(_xll.RssMarket($A3285,"時価総額"),"")</f>
        <v/>
      </c>
      <c r="G3285" s="75" t="e">
        <f>T20D35746[[#This Row],[時価総額]]/T20D35746[[#This Row],[現在値]]</f>
        <v>#VALUE!</v>
      </c>
      <c r="H3285" s="20"/>
      <c r="I3285" s="38"/>
      <c r="J3285" s="20"/>
      <c r="K3285" s="33"/>
      <c r="N3285" s="89"/>
      <c r="O3285" s="125" t="e">
        <f>ROUND(
 ((IF(OR(R3285="",R3285&lt;=0),20,R3285)/20)
  *(L3285/15))
 /(IFERROR(IF(H3285&gt;0,H3285,15),15)/15)
 *100,0)</f>
        <v>#REF!</v>
      </c>
      <c r="P3285" s="125" t="e">
        <f>ROUND(((R3285/20)*(L3285/15)*(S3285/15)*(1+W3285/200))/(H3285/15)*100,0)</f>
        <v>#REF!</v>
      </c>
      <c r="Q3285" s="147" t="e">
        <f>T20D35746[[#This Row],[スコア⑤]]/T20D35746[[#This Row],[スコア③]]</f>
        <v>#REF!</v>
      </c>
      <c r="R3285" s="76" t="e">
        <f>#REF!+#REF!</f>
        <v>#REF!</v>
      </c>
      <c r="W3285" s="109" t="e">
        <f>(T20D35746[[#This Row],[現金及び預金（億）]]-T20D35746[[#This Row],[負債（億）]])/T20D35746[[#This Row],[総資産]]*100</f>
        <v>#DIV/0!</v>
      </c>
    </row>
    <row r="3286" spans="3:23" x14ac:dyDescent="0.25">
      <c r="C3286" s="71" t="str">
        <f>IFERROR(_xll.RssMarket($A3286,"市場部名称"),"")</f>
        <v/>
      </c>
      <c r="D3286" s="55"/>
      <c r="E3286" s="55" t="str">
        <f>IFERROR(_xll.RssMarket($A3286,"前日比"),"")</f>
        <v/>
      </c>
      <c r="F3286" s="75" t="str">
        <f>IFERROR(_xll.RssMarket($A3286,"時価総額"),"")</f>
        <v/>
      </c>
      <c r="G3286" s="75" t="e">
        <f>T20D35746[[#This Row],[時価総額]]/T20D35746[[#This Row],[現在値]]</f>
        <v>#VALUE!</v>
      </c>
      <c r="H3286" s="20"/>
      <c r="I3286" s="38"/>
      <c r="J3286" s="20"/>
      <c r="K3286" s="33"/>
      <c r="N3286" s="89"/>
      <c r="O3286" s="125" t="e">
        <f>ROUND(
 ((IF(OR(R3286="",R3286&lt;=0),20,R3286)/20)
  *(L3286/15))
 /(IFERROR(IF(H3286&gt;0,H3286,15),15)/15)
 *100,0)</f>
        <v>#REF!</v>
      </c>
      <c r="P3286" s="125" t="e">
        <f>ROUND(((R3286/20)*(L3286/15)*(S3286/15)*(1+W3286/200))/(H3286/15)*100,0)</f>
        <v>#REF!</v>
      </c>
      <c r="Q3286" s="147" t="e">
        <f>T20D35746[[#This Row],[スコア⑤]]/T20D35746[[#This Row],[スコア③]]</f>
        <v>#REF!</v>
      </c>
      <c r="R3286" s="76" t="e">
        <f>#REF!+#REF!</f>
        <v>#REF!</v>
      </c>
      <c r="W3286" s="109" t="e">
        <f>(T20D35746[[#This Row],[現金及び預金（億）]]-T20D35746[[#This Row],[負債（億）]])/T20D35746[[#This Row],[総資産]]*100</f>
        <v>#DIV/0!</v>
      </c>
    </row>
    <row r="3287" spans="3:23" x14ac:dyDescent="0.25">
      <c r="C3287" s="71" t="str">
        <f>IFERROR(_xll.RssMarket($A3287,"市場部名称"),"")</f>
        <v/>
      </c>
      <c r="D3287" s="55"/>
      <c r="E3287" s="55" t="str">
        <f>IFERROR(_xll.RssMarket($A3287,"前日比"),"")</f>
        <v/>
      </c>
      <c r="F3287" s="75" t="str">
        <f>IFERROR(_xll.RssMarket($A3287,"時価総額"),"")</f>
        <v/>
      </c>
      <c r="G3287" s="75" t="e">
        <f>T20D35746[[#This Row],[時価総額]]/T20D35746[[#This Row],[現在値]]</f>
        <v>#VALUE!</v>
      </c>
      <c r="H3287" s="20"/>
      <c r="I3287" s="38"/>
      <c r="J3287" s="20"/>
      <c r="K3287" s="33"/>
      <c r="N3287" s="89"/>
      <c r="O3287" s="125" t="e">
        <f>ROUND(
 ((IF(OR(R3287="",R3287&lt;=0),20,R3287)/20)
  *(L3287/15))
 /(IFERROR(IF(H3287&gt;0,H3287,15),15)/15)
 *100,0)</f>
        <v>#REF!</v>
      </c>
      <c r="P3287" s="125" t="e">
        <f>ROUND(((R3287/20)*(L3287/15)*(S3287/15)*(1+W3287/200))/(H3287/15)*100,0)</f>
        <v>#REF!</v>
      </c>
      <c r="Q3287" s="147" t="e">
        <f>T20D35746[[#This Row],[スコア⑤]]/T20D35746[[#This Row],[スコア③]]</f>
        <v>#REF!</v>
      </c>
      <c r="R3287" s="76" t="e">
        <f>#REF!+#REF!</f>
        <v>#REF!</v>
      </c>
      <c r="W3287" s="109" t="e">
        <f>(T20D35746[[#This Row],[現金及び預金（億）]]-T20D35746[[#This Row],[負債（億）]])/T20D35746[[#This Row],[総資産]]*100</f>
        <v>#DIV/0!</v>
      </c>
    </row>
    <row r="3288" spans="3:23" x14ac:dyDescent="0.25">
      <c r="C3288" s="71" t="str">
        <f>IFERROR(_xll.RssMarket($A3288,"市場部名称"),"")</f>
        <v/>
      </c>
      <c r="D3288" s="55"/>
      <c r="E3288" s="55" t="str">
        <f>IFERROR(_xll.RssMarket($A3288,"前日比"),"")</f>
        <v/>
      </c>
      <c r="F3288" s="75" t="str">
        <f>IFERROR(_xll.RssMarket($A3288,"時価総額"),"")</f>
        <v/>
      </c>
      <c r="G3288" s="75" t="e">
        <f>T20D35746[[#This Row],[時価総額]]/T20D35746[[#This Row],[現在値]]</f>
        <v>#VALUE!</v>
      </c>
      <c r="H3288" s="20"/>
      <c r="I3288" s="38"/>
      <c r="J3288" s="20"/>
      <c r="K3288" s="33"/>
      <c r="N3288" s="89"/>
      <c r="O3288" s="125" t="e">
        <f>ROUND(
 ((IF(OR(R3288="",R3288&lt;=0),20,R3288)/20)
  *(L3288/15))
 /(IFERROR(IF(H3288&gt;0,H3288,15),15)/15)
 *100,0)</f>
        <v>#REF!</v>
      </c>
      <c r="P3288" s="125" t="e">
        <f>ROUND(((R3288/20)*(L3288/15)*(S3288/15)*(1+W3288/200))/(H3288/15)*100,0)</f>
        <v>#REF!</v>
      </c>
      <c r="Q3288" s="147" t="e">
        <f>T20D35746[[#This Row],[スコア⑤]]/T20D35746[[#This Row],[スコア③]]</f>
        <v>#REF!</v>
      </c>
      <c r="R3288" s="76" t="e">
        <f>#REF!+#REF!</f>
        <v>#REF!</v>
      </c>
      <c r="W3288" s="109" t="e">
        <f>(T20D35746[[#This Row],[現金及び預金（億）]]-T20D35746[[#This Row],[負債（億）]])/T20D35746[[#This Row],[総資産]]*100</f>
        <v>#DIV/0!</v>
      </c>
    </row>
    <row r="3289" spans="3:23" x14ac:dyDescent="0.25">
      <c r="C3289" s="71" t="str">
        <f>IFERROR(_xll.RssMarket($A3289,"市場部名称"),"")</f>
        <v/>
      </c>
      <c r="D3289" s="55"/>
      <c r="E3289" s="55" t="str">
        <f>IFERROR(_xll.RssMarket($A3289,"前日比"),"")</f>
        <v/>
      </c>
      <c r="F3289" s="75" t="str">
        <f>IFERROR(_xll.RssMarket($A3289,"時価総額"),"")</f>
        <v/>
      </c>
      <c r="G3289" s="75" t="e">
        <f>T20D35746[[#This Row],[時価総額]]/T20D35746[[#This Row],[現在値]]</f>
        <v>#VALUE!</v>
      </c>
      <c r="H3289" s="20"/>
      <c r="I3289" s="38"/>
      <c r="J3289" s="20"/>
      <c r="K3289" s="33"/>
      <c r="N3289" s="89"/>
      <c r="O3289" s="125" t="e">
        <f>ROUND(
 ((IF(OR(R3289="",R3289&lt;=0),20,R3289)/20)
  *(L3289/15))
 /(IFERROR(IF(H3289&gt;0,H3289,15),15)/15)
 *100,0)</f>
        <v>#REF!</v>
      </c>
      <c r="P3289" s="125" t="e">
        <f>ROUND(((R3289/20)*(L3289/15)*(S3289/15)*(1+W3289/200))/(H3289/15)*100,0)</f>
        <v>#REF!</v>
      </c>
      <c r="Q3289" s="147" t="e">
        <f>T20D35746[[#This Row],[スコア⑤]]/T20D35746[[#This Row],[スコア③]]</f>
        <v>#REF!</v>
      </c>
      <c r="R3289" s="76" t="e">
        <f>#REF!+#REF!</f>
        <v>#REF!</v>
      </c>
      <c r="W3289" s="109" t="e">
        <f>(T20D35746[[#This Row],[現金及び預金（億）]]-T20D35746[[#This Row],[負債（億）]])/T20D35746[[#This Row],[総資産]]*100</f>
        <v>#DIV/0!</v>
      </c>
    </row>
    <row r="3290" spans="3:23" x14ac:dyDescent="0.25">
      <c r="C3290" s="71" t="str">
        <f>IFERROR(_xll.RssMarket($A3290,"市場部名称"),"")</f>
        <v/>
      </c>
      <c r="D3290" s="55"/>
      <c r="E3290" s="55" t="str">
        <f>IFERROR(_xll.RssMarket($A3290,"前日比"),"")</f>
        <v/>
      </c>
      <c r="F3290" s="75" t="str">
        <f>IFERROR(_xll.RssMarket($A3290,"時価総額"),"")</f>
        <v/>
      </c>
      <c r="G3290" s="75" t="e">
        <f>T20D35746[[#This Row],[時価総額]]/T20D35746[[#This Row],[現在値]]</f>
        <v>#VALUE!</v>
      </c>
      <c r="H3290" s="20"/>
      <c r="I3290" s="38"/>
      <c r="J3290" s="20"/>
      <c r="K3290" s="33"/>
      <c r="N3290" s="89"/>
      <c r="O3290" s="125" t="e">
        <f>ROUND(
 ((IF(OR(R3290="",R3290&lt;=0),20,R3290)/20)
  *(L3290/15))
 /(IFERROR(IF(H3290&gt;0,H3290,15),15)/15)
 *100,0)</f>
        <v>#REF!</v>
      </c>
      <c r="P3290" s="125" t="e">
        <f>ROUND(((R3290/20)*(L3290/15)*(S3290/15)*(1+W3290/200))/(H3290/15)*100,0)</f>
        <v>#REF!</v>
      </c>
      <c r="Q3290" s="147" t="e">
        <f>T20D35746[[#This Row],[スコア⑤]]/T20D35746[[#This Row],[スコア③]]</f>
        <v>#REF!</v>
      </c>
      <c r="R3290" s="76" t="e">
        <f>#REF!+#REF!</f>
        <v>#REF!</v>
      </c>
      <c r="W3290" s="109" t="e">
        <f>(T20D35746[[#This Row],[現金及び預金（億）]]-T20D35746[[#This Row],[負債（億）]])/T20D35746[[#This Row],[総資産]]*100</f>
        <v>#DIV/0!</v>
      </c>
    </row>
    <row r="3291" spans="3:23" x14ac:dyDescent="0.25">
      <c r="C3291" s="71" t="str">
        <f>IFERROR(_xll.RssMarket($A3291,"市場部名称"),"")</f>
        <v/>
      </c>
      <c r="D3291" s="55"/>
      <c r="E3291" s="55" t="str">
        <f>IFERROR(_xll.RssMarket($A3291,"前日比"),"")</f>
        <v/>
      </c>
      <c r="F3291" s="75" t="str">
        <f>IFERROR(_xll.RssMarket($A3291,"時価総額"),"")</f>
        <v/>
      </c>
      <c r="G3291" s="75" t="e">
        <f>T20D35746[[#This Row],[時価総額]]/T20D35746[[#This Row],[現在値]]</f>
        <v>#VALUE!</v>
      </c>
      <c r="H3291" s="20"/>
      <c r="I3291" s="38"/>
      <c r="J3291" s="20"/>
      <c r="K3291" s="33"/>
      <c r="N3291" s="89"/>
      <c r="O3291" s="125" t="e">
        <f>ROUND(
 ((IF(OR(R3291="",R3291&lt;=0),20,R3291)/20)
  *(L3291/15))
 /(IFERROR(IF(H3291&gt;0,H3291,15),15)/15)
 *100,0)</f>
        <v>#REF!</v>
      </c>
      <c r="P3291" s="125" t="e">
        <f>ROUND(((R3291/20)*(L3291/15)*(S3291/15)*(1+W3291/200))/(H3291/15)*100,0)</f>
        <v>#REF!</v>
      </c>
      <c r="Q3291" s="147" t="e">
        <f>T20D35746[[#This Row],[スコア⑤]]/T20D35746[[#This Row],[スコア③]]</f>
        <v>#REF!</v>
      </c>
      <c r="R3291" s="76" t="e">
        <f>#REF!+#REF!</f>
        <v>#REF!</v>
      </c>
      <c r="W3291" s="109" t="e">
        <f>(T20D35746[[#This Row],[現金及び預金（億）]]-T20D35746[[#This Row],[負債（億）]])/T20D35746[[#This Row],[総資産]]*100</f>
        <v>#DIV/0!</v>
      </c>
    </row>
    <row r="3292" spans="3:23" x14ac:dyDescent="0.25">
      <c r="C3292" s="71" t="str">
        <f>IFERROR(_xll.RssMarket($A3292,"市場部名称"),"")</f>
        <v/>
      </c>
      <c r="D3292" s="55"/>
      <c r="E3292" s="55" t="str">
        <f>IFERROR(_xll.RssMarket($A3292,"前日比"),"")</f>
        <v/>
      </c>
      <c r="F3292" s="75" t="str">
        <f>IFERROR(_xll.RssMarket($A3292,"時価総額"),"")</f>
        <v/>
      </c>
      <c r="G3292" s="75" t="e">
        <f>T20D35746[[#This Row],[時価総額]]/T20D35746[[#This Row],[現在値]]</f>
        <v>#VALUE!</v>
      </c>
      <c r="H3292" s="20"/>
      <c r="I3292" s="38"/>
      <c r="J3292" s="20"/>
      <c r="K3292" s="33"/>
      <c r="N3292" s="89"/>
      <c r="O3292" s="125" t="e">
        <f>ROUND(
 ((IF(OR(R3292="",R3292&lt;=0),20,R3292)/20)
  *(L3292/15))
 /(IFERROR(IF(H3292&gt;0,H3292,15),15)/15)
 *100,0)</f>
        <v>#REF!</v>
      </c>
      <c r="P3292" s="125" t="e">
        <f>ROUND(((R3292/20)*(L3292/15)*(S3292/15)*(1+W3292/200))/(H3292/15)*100,0)</f>
        <v>#REF!</v>
      </c>
      <c r="Q3292" s="147" t="e">
        <f>T20D35746[[#This Row],[スコア⑤]]/T20D35746[[#This Row],[スコア③]]</f>
        <v>#REF!</v>
      </c>
      <c r="R3292" s="76" t="e">
        <f>#REF!+#REF!</f>
        <v>#REF!</v>
      </c>
      <c r="W3292" s="109" t="e">
        <f>(T20D35746[[#This Row],[現金及び預金（億）]]-T20D35746[[#This Row],[負債（億）]])/T20D35746[[#This Row],[総資産]]*100</f>
        <v>#DIV/0!</v>
      </c>
    </row>
    <row r="3293" spans="3:23" x14ac:dyDescent="0.25">
      <c r="C3293" s="71" t="str">
        <f>IFERROR(_xll.RssMarket($A3293,"市場部名称"),"")</f>
        <v/>
      </c>
      <c r="D3293" s="55"/>
      <c r="E3293" s="55" t="str">
        <f>IFERROR(_xll.RssMarket($A3293,"前日比"),"")</f>
        <v/>
      </c>
      <c r="F3293" s="75" t="str">
        <f>IFERROR(_xll.RssMarket($A3293,"時価総額"),"")</f>
        <v/>
      </c>
      <c r="G3293" s="75" t="e">
        <f>T20D35746[[#This Row],[時価総額]]/T20D35746[[#This Row],[現在値]]</f>
        <v>#VALUE!</v>
      </c>
      <c r="H3293" s="20"/>
      <c r="I3293" s="38"/>
      <c r="J3293" s="20"/>
      <c r="K3293" s="33"/>
      <c r="N3293" s="89"/>
      <c r="O3293" s="125" t="e">
        <f>ROUND(
 ((IF(OR(R3293="",R3293&lt;=0),20,R3293)/20)
  *(L3293/15))
 /(IFERROR(IF(H3293&gt;0,H3293,15),15)/15)
 *100,0)</f>
        <v>#REF!</v>
      </c>
      <c r="P3293" s="125" t="e">
        <f>ROUND(((R3293/20)*(L3293/15)*(S3293/15)*(1+W3293/200))/(H3293/15)*100,0)</f>
        <v>#REF!</v>
      </c>
      <c r="Q3293" s="147" t="e">
        <f>T20D35746[[#This Row],[スコア⑤]]/T20D35746[[#This Row],[スコア③]]</f>
        <v>#REF!</v>
      </c>
      <c r="R3293" s="76" t="e">
        <f>#REF!+#REF!</f>
        <v>#REF!</v>
      </c>
      <c r="W3293" s="109" t="e">
        <f>(T20D35746[[#This Row],[現金及び預金（億）]]-T20D35746[[#This Row],[負債（億）]])/T20D35746[[#This Row],[総資産]]*100</f>
        <v>#DIV/0!</v>
      </c>
    </row>
    <row r="3294" spans="3:23" x14ac:dyDescent="0.25">
      <c r="C3294" s="71" t="str">
        <f>IFERROR(_xll.RssMarket($A3294,"市場部名称"),"")</f>
        <v/>
      </c>
      <c r="D3294" s="55"/>
      <c r="E3294" s="55" t="str">
        <f>IFERROR(_xll.RssMarket($A3294,"前日比"),"")</f>
        <v/>
      </c>
      <c r="F3294" s="75" t="str">
        <f>IFERROR(_xll.RssMarket($A3294,"時価総額"),"")</f>
        <v/>
      </c>
      <c r="G3294" s="75" t="e">
        <f>T20D35746[[#This Row],[時価総額]]/T20D35746[[#This Row],[現在値]]</f>
        <v>#VALUE!</v>
      </c>
      <c r="H3294" s="20"/>
      <c r="I3294" s="38"/>
      <c r="J3294" s="20"/>
      <c r="K3294" s="33"/>
      <c r="N3294" s="89"/>
      <c r="O3294" s="125" t="e">
        <f>ROUND(
 ((IF(OR(R3294="",R3294&lt;=0),20,R3294)/20)
  *(L3294/15))
 /(IFERROR(IF(H3294&gt;0,H3294,15),15)/15)
 *100,0)</f>
        <v>#REF!</v>
      </c>
      <c r="P3294" s="125" t="e">
        <f>ROUND(((R3294/20)*(L3294/15)*(S3294/15)*(1+W3294/200))/(H3294/15)*100,0)</f>
        <v>#REF!</v>
      </c>
      <c r="Q3294" s="147" t="e">
        <f>T20D35746[[#This Row],[スコア⑤]]/T20D35746[[#This Row],[スコア③]]</f>
        <v>#REF!</v>
      </c>
      <c r="R3294" s="76" t="e">
        <f>#REF!+#REF!</f>
        <v>#REF!</v>
      </c>
      <c r="W3294" s="109" t="e">
        <f>(T20D35746[[#This Row],[現金及び預金（億）]]-T20D35746[[#This Row],[負債（億）]])/T20D35746[[#This Row],[総資産]]*100</f>
        <v>#DIV/0!</v>
      </c>
    </row>
    <row r="3295" spans="3:23" x14ac:dyDescent="0.25">
      <c r="C3295" s="71" t="str">
        <f>IFERROR(_xll.RssMarket($A3295,"市場部名称"),"")</f>
        <v/>
      </c>
      <c r="D3295" s="55"/>
      <c r="E3295" s="55" t="str">
        <f>IFERROR(_xll.RssMarket($A3295,"前日比"),"")</f>
        <v/>
      </c>
      <c r="F3295" s="75" t="str">
        <f>IFERROR(_xll.RssMarket($A3295,"時価総額"),"")</f>
        <v/>
      </c>
      <c r="G3295" s="75" t="e">
        <f>T20D35746[[#This Row],[時価総額]]/T20D35746[[#This Row],[現在値]]</f>
        <v>#VALUE!</v>
      </c>
      <c r="H3295" s="20"/>
      <c r="I3295" s="38"/>
      <c r="J3295" s="20"/>
      <c r="K3295" s="33"/>
      <c r="N3295" s="89"/>
      <c r="O3295" s="125" t="e">
        <f>ROUND(
 ((IF(OR(R3295="",R3295&lt;=0),20,R3295)/20)
  *(L3295/15))
 /(IFERROR(IF(H3295&gt;0,H3295,15),15)/15)
 *100,0)</f>
        <v>#REF!</v>
      </c>
      <c r="P3295" s="125" t="e">
        <f>ROUND(((R3295/20)*(L3295/15)*(S3295/15)*(1+W3295/200))/(H3295/15)*100,0)</f>
        <v>#REF!</v>
      </c>
      <c r="Q3295" s="147" t="e">
        <f>T20D35746[[#This Row],[スコア⑤]]/T20D35746[[#This Row],[スコア③]]</f>
        <v>#REF!</v>
      </c>
      <c r="R3295" s="76" t="e">
        <f>#REF!+#REF!</f>
        <v>#REF!</v>
      </c>
      <c r="W3295" s="109" t="e">
        <f>(T20D35746[[#This Row],[現金及び預金（億）]]-T20D35746[[#This Row],[負債（億）]])/T20D35746[[#This Row],[総資産]]*100</f>
        <v>#DIV/0!</v>
      </c>
    </row>
    <row r="3296" spans="3:23" x14ac:dyDescent="0.25">
      <c r="C3296" s="71" t="str">
        <f>IFERROR(_xll.RssMarket($A3296,"市場部名称"),"")</f>
        <v/>
      </c>
      <c r="D3296" s="55"/>
      <c r="E3296" s="55" t="str">
        <f>IFERROR(_xll.RssMarket($A3296,"前日比"),"")</f>
        <v/>
      </c>
      <c r="F3296" s="75" t="str">
        <f>IFERROR(_xll.RssMarket($A3296,"時価総額"),"")</f>
        <v/>
      </c>
      <c r="G3296" s="75" t="e">
        <f>T20D35746[[#This Row],[時価総額]]/T20D35746[[#This Row],[現在値]]</f>
        <v>#VALUE!</v>
      </c>
      <c r="H3296" s="20"/>
      <c r="I3296" s="38"/>
      <c r="J3296" s="20"/>
      <c r="K3296" s="33"/>
      <c r="N3296" s="89"/>
      <c r="O3296" s="125" t="e">
        <f>ROUND(
 ((IF(OR(R3296="",R3296&lt;=0),20,R3296)/20)
  *(L3296/15))
 /(IFERROR(IF(H3296&gt;0,H3296,15),15)/15)
 *100,0)</f>
        <v>#REF!</v>
      </c>
      <c r="P3296" s="125" t="e">
        <f>ROUND(((R3296/20)*(L3296/15)*(S3296/15)*(1+W3296/200))/(H3296/15)*100,0)</f>
        <v>#REF!</v>
      </c>
      <c r="Q3296" s="147" t="e">
        <f>T20D35746[[#This Row],[スコア⑤]]/T20D35746[[#This Row],[スコア③]]</f>
        <v>#REF!</v>
      </c>
      <c r="R3296" s="76" t="e">
        <f>#REF!+#REF!</f>
        <v>#REF!</v>
      </c>
      <c r="W3296" s="109" t="e">
        <f>(T20D35746[[#This Row],[現金及び預金（億）]]-T20D35746[[#This Row],[負債（億）]])/T20D35746[[#This Row],[総資産]]*100</f>
        <v>#DIV/0!</v>
      </c>
    </row>
    <row r="3297" spans="3:23" x14ac:dyDescent="0.25">
      <c r="C3297" s="71" t="str">
        <f>IFERROR(_xll.RssMarket($A3297,"市場部名称"),"")</f>
        <v/>
      </c>
      <c r="D3297" s="55"/>
      <c r="E3297" s="55" t="str">
        <f>IFERROR(_xll.RssMarket($A3297,"前日比"),"")</f>
        <v/>
      </c>
      <c r="F3297" s="75" t="str">
        <f>IFERROR(_xll.RssMarket($A3297,"時価総額"),"")</f>
        <v/>
      </c>
      <c r="G3297" s="75" t="e">
        <f>T20D35746[[#This Row],[時価総額]]/T20D35746[[#This Row],[現在値]]</f>
        <v>#VALUE!</v>
      </c>
      <c r="H3297" s="20"/>
      <c r="I3297" s="38"/>
      <c r="J3297" s="20"/>
      <c r="K3297" s="33"/>
      <c r="N3297" s="89"/>
      <c r="O3297" s="125" t="e">
        <f>ROUND(
 ((IF(OR(R3297="",R3297&lt;=0),20,R3297)/20)
  *(L3297/15))
 /(IFERROR(IF(H3297&gt;0,H3297,15),15)/15)
 *100,0)</f>
        <v>#REF!</v>
      </c>
      <c r="P3297" s="125" t="e">
        <f>ROUND(((R3297/20)*(L3297/15)*(S3297/15)*(1+W3297/200))/(H3297/15)*100,0)</f>
        <v>#REF!</v>
      </c>
      <c r="Q3297" s="147" t="e">
        <f>T20D35746[[#This Row],[スコア⑤]]/T20D35746[[#This Row],[スコア③]]</f>
        <v>#REF!</v>
      </c>
      <c r="R3297" s="76" t="e">
        <f>#REF!+#REF!</f>
        <v>#REF!</v>
      </c>
      <c r="W3297" s="109" t="e">
        <f>(T20D35746[[#This Row],[現金及び預金（億）]]-T20D35746[[#This Row],[負債（億）]])/T20D35746[[#This Row],[総資産]]*100</f>
        <v>#DIV/0!</v>
      </c>
    </row>
    <row r="3298" spans="3:23" x14ac:dyDescent="0.25">
      <c r="C3298" s="71" t="str">
        <f>IFERROR(_xll.RssMarket($A3298,"市場部名称"),"")</f>
        <v/>
      </c>
      <c r="D3298" s="55"/>
      <c r="E3298" s="55" t="str">
        <f>IFERROR(_xll.RssMarket($A3298,"前日比"),"")</f>
        <v/>
      </c>
      <c r="F3298" s="75" t="str">
        <f>IFERROR(_xll.RssMarket($A3298,"時価総額"),"")</f>
        <v/>
      </c>
      <c r="G3298" s="75" t="e">
        <f>T20D35746[[#This Row],[時価総額]]/T20D35746[[#This Row],[現在値]]</f>
        <v>#VALUE!</v>
      </c>
      <c r="H3298" s="20"/>
      <c r="I3298" s="38"/>
      <c r="J3298" s="20"/>
      <c r="K3298" s="33"/>
      <c r="N3298" s="89"/>
      <c r="O3298" s="125" t="e">
        <f>ROUND(
 ((IF(OR(R3298="",R3298&lt;=0),20,R3298)/20)
  *(L3298/15))
 /(IFERROR(IF(H3298&gt;0,H3298,15),15)/15)
 *100,0)</f>
        <v>#REF!</v>
      </c>
      <c r="P3298" s="125" t="e">
        <f>ROUND(((R3298/20)*(L3298/15)*(S3298/15)*(1+W3298/200))/(H3298/15)*100,0)</f>
        <v>#REF!</v>
      </c>
      <c r="Q3298" s="147" t="e">
        <f>T20D35746[[#This Row],[スコア⑤]]/T20D35746[[#This Row],[スコア③]]</f>
        <v>#REF!</v>
      </c>
      <c r="R3298" s="76" t="e">
        <f>#REF!+#REF!</f>
        <v>#REF!</v>
      </c>
      <c r="W3298" s="109" t="e">
        <f>(T20D35746[[#This Row],[現金及び預金（億）]]-T20D35746[[#This Row],[負債（億）]])/T20D35746[[#This Row],[総資産]]*100</f>
        <v>#DIV/0!</v>
      </c>
    </row>
    <row r="3299" spans="3:23" x14ac:dyDescent="0.25">
      <c r="C3299" s="71" t="str">
        <f>IFERROR(_xll.RssMarket($A3299,"市場部名称"),"")</f>
        <v/>
      </c>
      <c r="D3299" s="55"/>
      <c r="E3299" s="55" t="str">
        <f>IFERROR(_xll.RssMarket($A3299,"前日比"),"")</f>
        <v/>
      </c>
      <c r="F3299" s="75" t="str">
        <f>IFERROR(_xll.RssMarket($A3299,"時価総額"),"")</f>
        <v/>
      </c>
      <c r="G3299" s="75" t="e">
        <f>T20D35746[[#This Row],[時価総額]]/T20D35746[[#This Row],[現在値]]</f>
        <v>#VALUE!</v>
      </c>
      <c r="H3299" s="20"/>
      <c r="I3299" s="38"/>
      <c r="J3299" s="20"/>
      <c r="K3299" s="33"/>
      <c r="N3299" s="89"/>
      <c r="O3299" s="125" t="e">
        <f>ROUND(
 ((IF(OR(R3299="",R3299&lt;=0),20,R3299)/20)
  *(L3299/15))
 /(IFERROR(IF(H3299&gt;0,H3299,15),15)/15)
 *100,0)</f>
        <v>#REF!</v>
      </c>
      <c r="P3299" s="125" t="e">
        <f>ROUND(((R3299/20)*(L3299/15)*(S3299/15)*(1+W3299/200))/(H3299/15)*100,0)</f>
        <v>#REF!</v>
      </c>
      <c r="Q3299" s="147" t="e">
        <f>T20D35746[[#This Row],[スコア⑤]]/T20D35746[[#This Row],[スコア③]]</f>
        <v>#REF!</v>
      </c>
      <c r="R3299" s="76" t="e">
        <f>#REF!+#REF!</f>
        <v>#REF!</v>
      </c>
      <c r="W3299" s="109" t="e">
        <f>(T20D35746[[#This Row],[現金及び預金（億）]]-T20D35746[[#This Row],[負債（億）]])/T20D35746[[#This Row],[総資産]]*100</f>
        <v>#DIV/0!</v>
      </c>
    </row>
    <row r="3300" spans="3:23" x14ac:dyDescent="0.25">
      <c r="C3300" s="71" t="str">
        <f>IFERROR(_xll.RssMarket($A3300,"市場部名称"),"")</f>
        <v/>
      </c>
      <c r="D3300" s="55"/>
      <c r="E3300" s="55" t="str">
        <f>IFERROR(_xll.RssMarket($A3300,"前日比"),"")</f>
        <v/>
      </c>
      <c r="F3300" s="75" t="str">
        <f>IFERROR(_xll.RssMarket($A3300,"時価総額"),"")</f>
        <v/>
      </c>
      <c r="G3300" s="75" t="e">
        <f>T20D35746[[#This Row],[時価総額]]/T20D35746[[#This Row],[現在値]]</f>
        <v>#VALUE!</v>
      </c>
      <c r="H3300" s="20"/>
      <c r="I3300" s="38"/>
      <c r="J3300" s="20"/>
      <c r="K3300" s="33"/>
      <c r="N3300" s="89"/>
      <c r="O3300" s="125" t="e">
        <f>ROUND(
 ((IF(OR(R3300="",R3300&lt;=0),20,R3300)/20)
  *(L3300/15))
 /(IFERROR(IF(H3300&gt;0,H3300,15),15)/15)
 *100,0)</f>
        <v>#REF!</v>
      </c>
      <c r="P3300" s="125" t="e">
        <f>ROUND(((R3300/20)*(L3300/15)*(S3300/15)*(1+W3300/200))/(H3300/15)*100,0)</f>
        <v>#REF!</v>
      </c>
      <c r="Q3300" s="147" t="e">
        <f>T20D35746[[#This Row],[スコア⑤]]/T20D35746[[#This Row],[スコア③]]</f>
        <v>#REF!</v>
      </c>
      <c r="R3300" s="76" t="e">
        <f>#REF!+#REF!</f>
        <v>#REF!</v>
      </c>
      <c r="W3300" s="109" t="e">
        <f>(T20D35746[[#This Row],[現金及び預金（億）]]-T20D35746[[#This Row],[負債（億）]])/T20D35746[[#This Row],[総資産]]*100</f>
        <v>#DIV/0!</v>
      </c>
    </row>
    <row r="3301" spans="3:23" x14ac:dyDescent="0.25">
      <c r="C3301" s="71" t="str">
        <f>IFERROR(_xll.RssMarket($A3301,"市場部名称"),"")</f>
        <v/>
      </c>
      <c r="D3301" s="55"/>
      <c r="E3301" s="55" t="str">
        <f>IFERROR(_xll.RssMarket($A3301,"前日比"),"")</f>
        <v/>
      </c>
      <c r="F3301" s="75" t="str">
        <f>IFERROR(_xll.RssMarket($A3301,"時価総額"),"")</f>
        <v/>
      </c>
      <c r="G3301" s="75" t="e">
        <f>T20D35746[[#This Row],[時価総額]]/T20D35746[[#This Row],[現在値]]</f>
        <v>#VALUE!</v>
      </c>
      <c r="H3301" s="20"/>
      <c r="I3301" s="38"/>
      <c r="J3301" s="20"/>
      <c r="K3301" s="33"/>
      <c r="N3301" s="89"/>
      <c r="O3301" s="125" t="e">
        <f>ROUND(
 ((IF(OR(R3301="",R3301&lt;=0),20,R3301)/20)
  *(L3301/15))
 /(IFERROR(IF(H3301&gt;0,H3301,15),15)/15)
 *100,0)</f>
        <v>#REF!</v>
      </c>
      <c r="P3301" s="125" t="e">
        <f>ROUND(((R3301/20)*(L3301/15)*(S3301/15)*(1+W3301/200))/(H3301/15)*100,0)</f>
        <v>#REF!</v>
      </c>
      <c r="Q3301" s="147" t="e">
        <f>T20D35746[[#This Row],[スコア⑤]]/T20D35746[[#This Row],[スコア③]]</f>
        <v>#REF!</v>
      </c>
      <c r="R3301" s="76" t="e">
        <f>#REF!+#REF!</f>
        <v>#REF!</v>
      </c>
      <c r="W3301" s="109" t="e">
        <f>(T20D35746[[#This Row],[現金及び預金（億）]]-T20D35746[[#This Row],[負債（億）]])/T20D35746[[#This Row],[総資産]]*100</f>
        <v>#DIV/0!</v>
      </c>
    </row>
    <row r="3302" spans="3:23" x14ac:dyDescent="0.25">
      <c r="C3302" s="71" t="str">
        <f>IFERROR(_xll.RssMarket($A3302,"市場部名称"),"")</f>
        <v/>
      </c>
      <c r="D3302" s="55"/>
      <c r="E3302" s="55" t="str">
        <f>IFERROR(_xll.RssMarket($A3302,"前日比"),"")</f>
        <v/>
      </c>
      <c r="F3302" s="75" t="str">
        <f>IFERROR(_xll.RssMarket($A3302,"時価総額"),"")</f>
        <v/>
      </c>
      <c r="G3302" s="75" t="e">
        <f>T20D35746[[#This Row],[時価総額]]/T20D35746[[#This Row],[現在値]]</f>
        <v>#VALUE!</v>
      </c>
      <c r="H3302" s="20"/>
      <c r="I3302" s="38"/>
      <c r="J3302" s="20"/>
      <c r="K3302" s="33"/>
      <c r="N3302" s="89"/>
      <c r="O3302" s="125" t="e">
        <f>ROUND(
 ((IF(OR(R3302="",R3302&lt;=0),20,R3302)/20)
  *(L3302/15))
 /(IFERROR(IF(H3302&gt;0,H3302,15),15)/15)
 *100,0)</f>
        <v>#REF!</v>
      </c>
      <c r="P3302" s="125" t="e">
        <f>ROUND(((R3302/20)*(L3302/15)*(S3302/15)*(1+W3302/200))/(H3302/15)*100,0)</f>
        <v>#REF!</v>
      </c>
      <c r="Q3302" s="147" t="e">
        <f>T20D35746[[#This Row],[スコア⑤]]/T20D35746[[#This Row],[スコア③]]</f>
        <v>#REF!</v>
      </c>
      <c r="R3302" s="76" t="e">
        <f>#REF!+#REF!</f>
        <v>#REF!</v>
      </c>
      <c r="W3302" s="109" t="e">
        <f>(T20D35746[[#This Row],[現金及び預金（億）]]-T20D35746[[#This Row],[負債（億）]])/T20D35746[[#This Row],[総資産]]*100</f>
        <v>#DIV/0!</v>
      </c>
    </row>
    <row r="3303" spans="3:23" x14ac:dyDescent="0.25">
      <c r="C3303" s="71" t="str">
        <f>IFERROR(_xll.RssMarket($A3303,"市場部名称"),"")</f>
        <v/>
      </c>
      <c r="D3303" s="55"/>
      <c r="E3303" s="55" t="str">
        <f>IFERROR(_xll.RssMarket($A3303,"前日比"),"")</f>
        <v/>
      </c>
      <c r="F3303" s="75" t="str">
        <f>IFERROR(_xll.RssMarket($A3303,"時価総額"),"")</f>
        <v/>
      </c>
      <c r="G3303" s="75" t="e">
        <f>T20D35746[[#This Row],[時価総額]]/T20D35746[[#This Row],[現在値]]</f>
        <v>#VALUE!</v>
      </c>
      <c r="H3303" s="20"/>
      <c r="I3303" s="38"/>
      <c r="J3303" s="20"/>
      <c r="K3303" s="33"/>
      <c r="N3303" s="89"/>
      <c r="O3303" s="125" t="e">
        <f>ROUND(
 ((IF(OR(R3303="",R3303&lt;=0),20,R3303)/20)
  *(L3303/15))
 /(IFERROR(IF(H3303&gt;0,H3303,15),15)/15)
 *100,0)</f>
        <v>#REF!</v>
      </c>
      <c r="P3303" s="125" t="e">
        <f>ROUND(((R3303/20)*(L3303/15)*(S3303/15)*(1+W3303/200))/(H3303/15)*100,0)</f>
        <v>#REF!</v>
      </c>
      <c r="Q3303" s="147" t="e">
        <f>T20D35746[[#This Row],[スコア⑤]]/T20D35746[[#This Row],[スコア③]]</f>
        <v>#REF!</v>
      </c>
      <c r="R3303" s="76" t="e">
        <f>#REF!+#REF!</f>
        <v>#REF!</v>
      </c>
      <c r="W3303" s="109" t="e">
        <f>(T20D35746[[#This Row],[現金及び預金（億）]]-T20D35746[[#This Row],[負債（億）]])/T20D35746[[#This Row],[総資産]]*100</f>
        <v>#DIV/0!</v>
      </c>
    </row>
    <row r="3304" spans="3:23" x14ac:dyDescent="0.25">
      <c r="C3304" s="71" t="str">
        <f>IFERROR(_xll.RssMarket($A3304,"市場部名称"),"")</f>
        <v/>
      </c>
      <c r="D3304" s="55"/>
      <c r="E3304" s="55" t="str">
        <f>IFERROR(_xll.RssMarket($A3304,"前日比"),"")</f>
        <v/>
      </c>
      <c r="F3304" s="75" t="str">
        <f>IFERROR(_xll.RssMarket($A3304,"時価総額"),"")</f>
        <v/>
      </c>
      <c r="G3304" s="75" t="e">
        <f>T20D35746[[#This Row],[時価総額]]/T20D35746[[#This Row],[現在値]]</f>
        <v>#VALUE!</v>
      </c>
      <c r="H3304" s="20"/>
      <c r="I3304" s="38"/>
      <c r="J3304" s="20"/>
      <c r="K3304" s="33"/>
      <c r="N3304" s="89"/>
      <c r="O3304" s="125" t="e">
        <f>ROUND(
 ((IF(OR(R3304="",R3304&lt;=0),20,R3304)/20)
  *(L3304/15))
 /(IFERROR(IF(H3304&gt;0,H3304,15),15)/15)
 *100,0)</f>
        <v>#REF!</v>
      </c>
      <c r="P3304" s="125" t="e">
        <f>ROUND(((R3304/20)*(L3304/15)*(S3304/15)*(1+W3304/200))/(H3304/15)*100,0)</f>
        <v>#REF!</v>
      </c>
      <c r="Q3304" s="147" t="e">
        <f>T20D35746[[#This Row],[スコア⑤]]/T20D35746[[#This Row],[スコア③]]</f>
        <v>#REF!</v>
      </c>
      <c r="R3304" s="76" t="e">
        <f>#REF!+#REF!</f>
        <v>#REF!</v>
      </c>
      <c r="W3304" s="109" t="e">
        <f>(T20D35746[[#This Row],[現金及び預金（億）]]-T20D35746[[#This Row],[負債（億）]])/T20D35746[[#This Row],[総資産]]*100</f>
        <v>#DIV/0!</v>
      </c>
    </row>
    <row r="3305" spans="3:23" x14ac:dyDescent="0.25">
      <c r="C3305" s="71" t="str">
        <f>IFERROR(_xll.RssMarket($A3305,"市場部名称"),"")</f>
        <v/>
      </c>
      <c r="D3305" s="55"/>
      <c r="E3305" s="55" t="str">
        <f>IFERROR(_xll.RssMarket($A3305,"前日比"),"")</f>
        <v/>
      </c>
      <c r="F3305" s="75" t="str">
        <f>IFERROR(_xll.RssMarket($A3305,"時価総額"),"")</f>
        <v/>
      </c>
      <c r="G3305" s="75" t="e">
        <f>T20D35746[[#This Row],[時価総額]]/T20D35746[[#This Row],[現在値]]</f>
        <v>#VALUE!</v>
      </c>
      <c r="H3305" s="20"/>
      <c r="I3305" s="38"/>
      <c r="J3305" s="20"/>
      <c r="K3305" s="33"/>
      <c r="N3305" s="89"/>
      <c r="O3305" s="125" t="e">
        <f>ROUND(
 ((IF(OR(R3305="",R3305&lt;=0),20,R3305)/20)
  *(L3305/15))
 /(IFERROR(IF(H3305&gt;0,H3305,15),15)/15)
 *100,0)</f>
        <v>#REF!</v>
      </c>
      <c r="P3305" s="125" t="e">
        <f>ROUND(((R3305/20)*(L3305/15)*(S3305/15)*(1+W3305/200))/(H3305/15)*100,0)</f>
        <v>#REF!</v>
      </c>
      <c r="Q3305" s="147" t="e">
        <f>T20D35746[[#This Row],[スコア⑤]]/T20D35746[[#This Row],[スコア③]]</f>
        <v>#REF!</v>
      </c>
      <c r="R3305" s="76" t="e">
        <f>#REF!+#REF!</f>
        <v>#REF!</v>
      </c>
      <c r="W3305" s="109" t="e">
        <f>(T20D35746[[#This Row],[現金及び預金（億）]]-T20D35746[[#This Row],[負債（億）]])/T20D35746[[#This Row],[総資産]]*100</f>
        <v>#DIV/0!</v>
      </c>
    </row>
    <row r="3306" spans="3:23" x14ac:dyDescent="0.25">
      <c r="C3306" s="71" t="str">
        <f>IFERROR(_xll.RssMarket($A3306,"市場部名称"),"")</f>
        <v/>
      </c>
      <c r="D3306" s="55"/>
      <c r="E3306" s="55" t="str">
        <f>IFERROR(_xll.RssMarket($A3306,"前日比"),"")</f>
        <v/>
      </c>
      <c r="F3306" s="75" t="str">
        <f>IFERROR(_xll.RssMarket($A3306,"時価総額"),"")</f>
        <v/>
      </c>
      <c r="G3306" s="75" t="e">
        <f>T20D35746[[#This Row],[時価総額]]/T20D35746[[#This Row],[現在値]]</f>
        <v>#VALUE!</v>
      </c>
      <c r="H3306" s="20"/>
      <c r="I3306" s="38"/>
      <c r="J3306" s="20"/>
      <c r="K3306" s="33"/>
      <c r="N3306" s="89"/>
      <c r="O3306" s="125" t="e">
        <f>ROUND(
 ((IF(OR(R3306="",R3306&lt;=0),20,R3306)/20)
  *(L3306/15))
 /(IFERROR(IF(H3306&gt;0,H3306,15),15)/15)
 *100,0)</f>
        <v>#REF!</v>
      </c>
      <c r="P3306" s="125" t="e">
        <f>ROUND(((R3306/20)*(L3306/15)*(S3306/15)*(1+W3306/200))/(H3306/15)*100,0)</f>
        <v>#REF!</v>
      </c>
      <c r="Q3306" s="147" t="e">
        <f>T20D35746[[#This Row],[スコア⑤]]/T20D35746[[#This Row],[スコア③]]</f>
        <v>#REF!</v>
      </c>
      <c r="R3306" s="76" t="e">
        <f>#REF!+#REF!</f>
        <v>#REF!</v>
      </c>
      <c r="W3306" s="109" t="e">
        <f>(T20D35746[[#This Row],[現金及び預金（億）]]-T20D35746[[#This Row],[負債（億）]])/T20D35746[[#This Row],[総資産]]*100</f>
        <v>#DIV/0!</v>
      </c>
    </row>
    <row r="3307" spans="3:23" x14ac:dyDescent="0.25">
      <c r="C3307" s="71" t="str">
        <f>IFERROR(_xll.RssMarket($A3307,"市場部名称"),"")</f>
        <v/>
      </c>
      <c r="D3307" s="55"/>
      <c r="E3307" s="55" t="str">
        <f>IFERROR(_xll.RssMarket($A3307,"前日比"),"")</f>
        <v/>
      </c>
      <c r="F3307" s="75" t="str">
        <f>IFERROR(_xll.RssMarket($A3307,"時価総額"),"")</f>
        <v/>
      </c>
      <c r="G3307" s="75" t="e">
        <f>T20D35746[[#This Row],[時価総額]]/T20D35746[[#This Row],[現在値]]</f>
        <v>#VALUE!</v>
      </c>
      <c r="H3307" s="20"/>
      <c r="I3307" s="38"/>
      <c r="J3307" s="20"/>
      <c r="K3307" s="33"/>
      <c r="N3307" s="89"/>
      <c r="O3307" s="125" t="e">
        <f>ROUND(
 ((IF(OR(R3307="",R3307&lt;=0),20,R3307)/20)
  *(L3307/15))
 /(IFERROR(IF(H3307&gt;0,H3307,15),15)/15)
 *100,0)</f>
        <v>#REF!</v>
      </c>
      <c r="P3307" s="125" t="e">
        <f>ROUND(((R3307/20)*(L3307/15)*(S3307/15)*(1+W3307/200))/(H3307/15)*100,0)</f>
        <v>#REF!</v>
      </c>
      <c r="Q3307" s="147" t="e">
        <f>T20D35746[[#This Row],[スコア⑤]]/T20D35746[[#This Row],[スコア③]]</f>
        <v>#REF!</v>
      </c>
      <c r="R3307" s="76" t="e">
        <f>#REF!+#REF!</f>
        <v>#REF!</v>
      </c>
      <c r="W3307" s="109" t="e">
        <f>(T20D35746[[#This Row],[現金及び預金（億）]]-T20D35746[[#This Row],[負債（億）]])/T20D35746[[#This Row],[総資産]]*100</f>
        <v>#DIV/0!</v>
      </c>
    </row>
    <row r="3308" spans="3:23" x14ac:dyDescent="0.25">
      <c r="C3308" s="71" t="str">
        <f>IFERROR(_xll.RssMarket($A3308,"市場部名称"),"")</f>
        <v/>
      </c>
      <c r="D3308" s="55"/>
      <c r="E3308" s="55" t="str">
        <f>IFERROR(_xll.RssMarket($A3308,"前日比"),"")</f>
        <v/>
      </c>
      <c r="F3308" s="75" t="str">
        <f>IFERROR(_xll.RssMarket($A3308,"時価総額"),"")</f>
        <v/>
      </c>
      <c r="G3308" s="75" t="e">
        <f>T20D35746[[#This Row],[時価総額]]/T20D35746[[#This Row],[現在値]]</f>
        <v>#VALUE!</v>
      </c>
      <c r="H3308" s="20"/>
      <c r="I3308" s="38"/>
      <c r="J3308" s="20"/>
      <c r="K3308" s="33"/>
      <c r="N3308" s="89"/>
      <c r="O3308" s="125" t="e">
        <f>ROUND(
 ((IF(OR(R3308="",R3308&lt;=0),20,R3308)/20)
  *(L3308/15))
 /(IFERROR(IF(H3308&gt;0,H3308,15),15)/15)
 *100,0)</f>
        <v>#REF!</v>
      </c>
      <c r="P3308" s="125" t="e">
        <f>ROUND(((R3308/20)*(L3308/15)*(S3308/15)*(1+W3308/200))/(H3308/15)*100,0)</f>
        <v>#REF!</v>
      </c>
      <c r="Q3308" s="147" t="e">
        <f>T20D35746[[#This Row],[スコア⑤]]/T20D35746[[#This Row],[スコア③]]</f>
        <v>#REF!</v>
      </c>
      <c r="R3308" s="76" t="e">
        <f>#REF!+#REF!</f>
        <v>#REF!</v>
      </c>
      <c r="W3308" s="109" t="e">
        <f>(T20D35746[[#This Row],[現金及び預金（億）]]-T20D35746[[#This Row],[負債（億）]])/T20D35746[[#This Row],[総資産]]*100</f>
        <v>#DIV/0!</v>
      </c>
    </row>
    <row r="3309" spans="3:23" x14ac:dyDescent="0.25">
      <c r="C3309" s="71" t="str">
        <f>IFERROR(_xll.RssMarket($A3309,"市場部名称"),"")</f>
        <v/>
      </c>
      <c r="D3309" s="55"/>
      <c r="E3309" s="55" t="str">
        <f>IFERROR(_xll.RssMarket($A3309,"前日比"),"")</f>
        <v/>
      </c>
      <c r="F3309" s="75" t="str">
        <f>IFERROR(_xll.RssMarket($A3309,"時価総額"),"")</f>
        <v/>
      </c>
      <c r="G3309" s="75" t="e">
        <f>T20D35746[[#This Row],[時価総額]]/T20D35746[[#This Row],[現在値]]</f>
        <v>#VALUE!</v>
      </c>
      <c r="H3309" s="20"/>
      <c r="I3309" s="38"/>
      <c r="J3309" s="20"/>
      <c r="K3309" s="33"/>
      <c r="N3309" s="89"/>
      <c r="O3309" s="125" t="e">
        <f>ROUND(
 ((IF(OR(R3309="",R3309&lt;=0),20,R3309)/20)
  *(L3309/15))
 /(IFERROR(IF(H3309&gt;0,H3309,15),15)/15)
 *100,0)</f>
        <v>#REF!</v>
      </c>
      <c r="P3309" s="125" t="e">
        <f>ROUND(((R3309/20)*(L3309/15)*(S3309/15)*(1+W3309/200))/(H3309/15)*100,0)</f>
        <v>#REF!</v>
      </c>
      <c r="Q3309" s="147" t="e">
        <f>T20D35746[[#This Row],[スコア⑤]]/T20D35746[[#This Row],[スコア③]]</f>
        <v>#REF!</v>
      </c>
      <c r="R3309" s="76" t="e">
        <f>#REF!+#REF!</f>
        <v>#REF!</v>
      </c>
      <c r="W3309" s="109" t="e">
        <f>(T20D35746[[#This Row],[現金及び預金（億）]]-T20D35746[[#This Row],[負債（億）]])/T20D35746[[#This Row],[総資産]]*100</f>
        <v>#DIV/0!</v>
      </c>
    </row>
    <row r="3310" spans="3:23" x14ac:dyDescent="0.25">
      <c r="C3310" s="71" t="str">
        <f>IFERROR(_xll.RssMarket($A3310,"市場部名称"),"")</f>
        <v/>
      </c>
      <c r="D3310" s="55"/>
      <c r="E3310" s="55" t="str">
        <f>IFERROR(_xll.RssMarket($A3310,"前日比"),"")</f>
        <v/>
      </c>
      <c r="F3310" s="75" t="str">
        <f>IFERROR(_xll.RssMarket($A3310,"時価総額"),"")</f>
        <v/>
      </c>
      <c r="G3310" s="75" t="e">
        <f>T20D35746[[#This Row],[時価総額]]/T20D35746[[#This Row],[現在値]]</f>
        <v>#VALUE!</v>
      </c>
      <c r="H3310" s="20"/>
      <c r="I3310" s="38"/>
      <c r="J3310" s="20"/>
      <c r="K3310" s="33"/>
      <c r="N3310" s="89"/>
      <c r="O3310" s="125" t="e">
        <f>ROUND(
 ((IF(OR(R3310="",R3310&lt;=0),20,R3310)/20)
  *(L3310/15))
 /(IFERROR(IF(H3310&gt;0,H3310,15),15)/15)
 *100,0)</f>
        <v>#REF!</v>
      </c>
      <c r="P3310" s="125" t="e">
        <f>ROUND(((R3310/20)*(L3310/15)*(S3310/15)*(1+W3310/200))/(H3310/15)*100,0)</f>
        <v>#REF!</v>
      </c>
      <c r="Q3310" s="147" t="e">
        <f>T20D35746[[#This Row],[スコア⑤]]/T20D35746[[#This Row],[スコア③]]</f>
        <v>#REF!</v>
      </c>
      <c r="R3310" s="76" t="e">
        <f>#REF!+#REF!</f>
        <v>#REF!</v>
      </c>
      <c r="W3310" s="109" t="e">
        <f>(T20D35746[[#This Row],[現金及び預金（億）]]-T20D35746[[#This Row],[負債（億）]])/T20D35746[[#This Row],[総資産]]*100</f>
        <v>#DIV/0!</v>
      </c>
    </row>
    <row r="3311" spans="3:23" x14ac:dyDescent="0.25">
      <c r="C3311" s="71" t="str">
        <f>IFERROR(_xll.RssMarket($A3311,"市場部名称"),"")</f>
        <v/>
      </c>
      <c r="D3311" s="55"/>
      <c r="E3311" s="55" t="str">
        <f>IFERROR(_xll.RssMarket($A3311,"前日比"),"")</f>
        <v/>
      </c>
      <c r="F3311" s="75" t="str">
        <f>IFERROR(_xll.RssMarket($A3311,"時価総額"),"")</f>
        <v/>
      </c>
      <c r="G3311" s="75" t="e">
        <f>T20D35746[[#This Row],[時価総額]]/T20D35746[[#This Row],[現在値]]</f>
        <v>#VALUE!</v>
      </c>
      <c r="H3311" s="20"/>
      <c r="I3311" s="38"/>
      <c r="J3311" s="20"/>
      <c r="K3311" s="33"/>
      <c r="N3311" s="89"/>
      <c r="O3311" s="125" t="e">
        <f>ROUND(
 ((IF(OR(R3311="",R3311&lt;=0),20,R3311)/20)
  *(L3311/15))
 /(IFERROR(IF(H3311&gt;0,H3311,15),15)/15)
 *100,0)</f>
        <v>#REF!</v>
      </c>
      <c r="P3311" s="125" t="e">
        <f>ROUND(((R3311/20)*(L3311/15)*(S3311/15)*(1+W3311/200))/(H3311/15)*100,0)</f>
        <v>#REF!</v>
      </c>
      <c r="Q3311" s="147" t="e">
        <f>T20D35746[[#This Row],[スコア⑤]]/T20D35746[[#This Row],[スコア③]]</f>
        <v>#REF!</v>
      </c>
      <c r="R3311" s="76" t="e">
        <f>#REF!+#REF!</f>
        <v>#REF!</v>
      </c>
      <c r="W3311" s="109" t="e">
        <f>(T20D35746[[#This Row],[現金及び預金（億）]]-T20D35746[[#This Row],[負債（億）]])/T20D35746[[#This Row],[総資産]]*100</f>
        <v>#DIV/0!</v>
      </c>
    </row>
    <row r="3312" spans="3:23" x14ac:dyDescent="0.25">
      <c r="C3312" s="71" t="str">
        <f>IFERROR(_xll.RssMarket($A3312,"市場部名称"),"")</f>
        <v/>
      </c>
      <c r="D3312" s="55"/>
      <c r="E3312" s="55" t="str">
        <f>IFERROR(_xll.RssMarket($A3312,"前日比"),"")</f>
        <v/>
      </c>
      <c r="F3312" s="75" t="str">
        <f>IFERROR(_xll.RssMarket($A3312,"時価総額"),"")</f>
        <v/>
      </c>
      <c r="G3312" s="75" t="e">
        <f>T20D35746[[#This Row],[時価総額]]/T20D35746[[#This Row],[現在値]]</f>
        <v>#VALUE!</v>
      </c>
      <c r="H3312" s="20"/>
      <c r="I3312" s="38"/>
      <c r="J3312" s="20"/>
      <c r="K3312" s="33"/>
      <c r="N3312" s="89"/>
      <c r="O3312" s="125" t="e">
        <f>ROUND(
 ((IF(OR(R3312="",R3312&lt;=0),20,R3312)/20)
  *(L3312/15))
 /(IFERROR(IF(H3312&gt;0,H3312,15),15)/15)
 *100,0)</f>
        <v>#REF!</v>
      </c>
      <c r="P3312" s="125" t="e">
        <f>ROUND(((R3312/20)*(L3312/15)*(S3312/15)*(1+W3312/200))/(H3312/15)*100,0)</f>
        <v>#REF!</v>
      </c>
      <c r="Q3312" s="147" t="e">
        <f>T20D35746[[#This Row],[スコア⑤]]/T20D35746[[#This Row],[スコア③]]</f>
        <v>#REF!</v>
      </c>
      <c r="R3312" s="76" t="e">
        <f>#REF!+#REF!</f>
        <v>#REF!</v>
      </c>
      <c r="W3312" s="109" t="e">
        <f>(T20D35746[[#This Row],[現金及び預金（億）]]-T20D35746[[#This Row],[負債（億）]])/T20D35746[[#This Row],[総資産]]*100</f>
        <v>#DIV/0!</v>
      </c>
    </row>
    <row r="3313" spans="3:23" x14ac:dyDescent="0.25">
      <c r="C3313" s="71" t="str">
        <f>IFERROR(_xll.RssMarket($A3313,"市場部名称"),"")</f>
        <v/>
      </c>
      <c r="D3313" s="55"/>
      <c r="E3313" s="55" t="str">
        <f>IFERROR(_xll.RssMarket($A3313,"前日比"),"")</f>
        <v/>
      </c>
      <c r="F3313" s="75" t="str">
        <f>IFERROR(_xll.RssMarket($A3313,"時価総額"),"")</f>
        <v/>
      </c>
      <c r="G3313" s="75" t="e">
        <f>T20D35746[[#This Row],[時価総額]]/T20D35746[[#This Row],[現在値]]</f>
        <v>#VALUE!</v>
      </c>
      <c r="H3313" s="20"/>
      <c r="I3313" s="38"/>
      <c r="J3313" s="20"/>
      <c r="K3313" s="33"/>
      <c r="N3313" s="89"/>
      <c r="O3313" s="125" t="e">
        <f>ROUND(
 ((IF(OR(R3313="",R3313&lt;=0),20,R3313)/20)
  *(L3313/15))
 /(IFERROR(IF(H3313&gt;0,H3313,15),15)/15)
 *100,0)</f>
        <v>#REF!</v>
      </c>
      <c r="P3313" s="125" t="e">
        <f>ROUND(((R3313/20)*(L3313/15)*(S3313/15)*(1+W3313/200))/(H3313/15)*100,0)</f>
        <v>#REF!</v>
      </c>
      <c r="Q3313" s="147" t="e">
        <f>T20D35746[[#This Row],[スコア⑤]]/T20D35746[[#This Row],[スコア③]]</f>
        <v>#REF!</v>
      </c>
      <c r="R3313" s="76" t="e">
        <f>#REF!+#REF!</f>
        <v>#REF!</v>
      </c>
      <c r="W3313" s="109" t="e">
        <f>(T20D35746[[#This Row],[現金及び預金（億）]]-T20D35746[[#This Row],[負債（億）]])/T20D35746[[#This Row],[総資産]]*100</f>
        <v>#DIV/0!</v>
      </c>
    </row>
    <row r="3314" spans="3:23" x14ac:dyDescent="0.25">
      <c r="C3314" s="71" t="str">
        <f>IFERROR(_xll.RssMarket($A3314,"市場部名称"),"")</f>
        <v/>
      </c>
      <c r="D3314" s="55"/>
      <c r="E3314" s="55" t="str">
        <f>IFERROR(_xll.RssMarket($A3314,"前日比"),"")</f>
        <v/>
      </c>
      <c r="F3314" s="75" t="str">
        <f>IFERROR(_xll.RssMarket($A3314,"時価総額"),"")</f>
        <v/>
      </c>
      <c r="G3314" s="75" t="e">
        <f>T20D35746[[#This Row],[時価総額]]/T20D35746[[#This Row],[現在値]]</f>
        <v>#VALUE!</v>
      </c>
      <c r="H3314" s="20"/>
      <c r="I3314" s="38"/>
      <c r="J3314" s="20"/>
      <c r="K3314" s="33"/>
      <c r="N3314" s="89"/>
      <c r="O3314" s="125" t="e">
        <f>ROUND(
 ((IF(OR(R3314="",R3314&lt;=0),20,R3314)/20)
  *(L3314/15))
 /(IFERROR(IF(H3314&gt;0,H3314,15),15)/15)
 *100,0)</f>
        <v>#REF!</v>
      </c>
      <c r="P3314" s="125" t="e">
        <f>ROUND(((R3314/20)*(L3314/15)*(S3314/15)*(1+W3314/200))/(H3314/15)*100,0)</f>
        <v>#REF!</v>
      </c>
      <c r="Q3314" s="147" t="e">
        <f>T20D35746[[#This Row],[スコア⑤]]/T20D35746[[#This Row],[スコア③]]</f>
        <v>#REF!</v>
      </c>
      <c r="R3314" s="76" t="e">
        <f>#REF!+#REF!</f>
        <v>#REF!</v>
      </c>
      <c r="W3314" s="109" t="e">
        <f>(T20D35746[[#This Row],[現金及び預金（億）]]-T20D35746[[#This Row],[負債（億）]])/T20D35746[[#This Row],[総資産]]*100</f>
        <v>#DIV/0!</v>
      </c>
    </row>
    <row r="3315" spans="3:23" x14ac:dyDescent="0.25">
      <c r="C3315" s="71" t="str">
        <f>IFERROR(_xll.RssMarket($A3315,"市場部名称"),"")</f>
        <v/>
      </c>
      <c r="D3315" s="55"/>
      <c r="E3315" s="55" t="str">
        <f>IFERROR(_xll.RssMarket($A3315,"前日比"),"")</f>
        <v/>
      </c>
      <c r="F3315" s="75" t="str">
        <f>IFERROR(_xll.RssMarket($A3315,"時価総額"),"")</f>
        <v/>
      </c>
      <c r="G3315" s="75" t="e">
        <f>T20D35746[[#This Row],[時価総額]]/T20D35746[[#This Row],[現在値]]</f>
        <v>#VALUE!</v>
      </c>
      <c r="H3315" s="20"/>
      <c r="I3315" s="38"/>
      <c r="J3315" s="20"/>
      <c r="K3315" s="33"/>
      <c r="N3315" s="89"/>
      <c r="O3315" s="125" t="e">
        <f>ROUND(
 ((IF(OR(R3315="",R3315&lt;=0),20,R3315)/20)
  *(L3315/15))
 /(IFERROR(IF(H3315&gt;0,H3315,15),15)/15)
 *100,0)</f>
        <v>#REF!</v>
      </c>
      <c r="P3315" s="125" t="e">
        <f>ROUND(((R3315/20)*(L3315/15)*(S3315/15)*(1+W3315/200))/(H3315/15)*100,0)</f>
        <v>#REF!</v>
      </c>
      <c r="Q3315" s="147" t="e">
        <f>T20D35746[[#This Row],[スコア⑤]]/T20D35746[[#This Row],[スコア③]]</f>
        <v>#REF!</v>
      </c>
      <c r="R3315" s="76" t="e">
        <f>#REF!+#REF!</f>
        <v>#REF!</v>
      </c>
      <c r="W3315" s="109" t="e">
        <f>(T20D35746[[#This Row],[現金及び預金（億）]]-T20D35746[[#This Row],[負債（億）]])/T20D35746[[#This Row],[総資産]]*100</f>
        <v>#DIV/0!</v>
      </c>
    </row>
    <row r="3316" spans="3:23" x14ac:dyDescent="0.25">
      <c r="C3316" s="71" t="str">
        <f>IFERROR(_xll.RssMarket($A3316,"市場部名称"),"")</f>
        <v/>
      </c>
      <c r="D3316" s="55"/>
      <c r="E3316" s="55" t="str">
        <f>IFERROR(_xll.RssMarket($A3316,"前日比"),"")</f>
        <v/>
      </c>
      <c r="F3316" s="75" t="str">
        <f>IFERROR(_xll.RssMarket($A3316,"時価総額"),"")</f>
        <v/>
      </c>
      <c r="G3316" s="75" t="e">
        <f>T20D35746[[#This Row],[時価総額]]/T20D35746[[#This Row],[現在値]]</f>
        <v>#VALUE!</v>
      </c>
      <c r="H3316" s="20"/>
      <c r="I3316" s="38"/>
      <c r="J3316" s="20"/>
      <c r="K3316" s="33"/>
      <c r="N3316" s="89"/>
      <c r="O3316" s="125" t="e">
        <f>ROUND(
 ((IF(OR(R3316="",R3316&lt;=0),20,R3316)/20)
  *(L3316/15))
 /(IFERROR(IF(H3316&gt;0,H3316,15),15)/15)
 *100,0)</f>
        <v>#REF!</v>
      </c>
      <c r="P3316" s="125" t="e">
        <f>ROUND(((R3316/20)*(L3316/15)*(S3316/15)*(1+W3316/200))/(H3316/15)*100,0)</f>
        <v>#REF!</v>
      </c>
      <c r="Q3316" s="147" t="e">
        <f>T20D35746[[#This Row],[スコア⑤]]/T20D35746[[#This Row],[スコア③]]</f>
        <v>#REF!</v>
      </c>
      <c r="R3316" s="76" t="e">
        <f>#REF!+#REF!</f>
        <v>#REF!</v>
      </c>
      <c r="W3316" s="109" t="e">
        <f>(T20D35746[[#This Row],[現金及び預金（億）]]-T20D35746[[#This Row],[負債（億）]])/T20D35746[[#This Row],[総資産]]*100</f>
        <v>#DIV/0!</v>
      </c>
    </row>
    <row r="3317" spans="3:23" x14ac:dyDescent="0.25">
      <c r="C3317" s="71" t="str">
        <f>IFERROR(_xll.RssMarket($A3317,"市場部名称"),"")</f>
        <v/>
      </c>
      <c r="D3317" s="55"/>
      <c r="E3317" s="55" t="str">
        <f>IFERROR(_xll.RssMarket($A3317,"前日比"),"")</f>
        <v/>
      </c>
      <c r="F3317" s="75" t="str">
        <f>IFERROR(_xll.RssMarket($A3317,"時価総額"),"")</f>
        <v/>
      </c>
      <c r="G3317" s="75" t="e">
        <f>T20D35746[[#This Row],[時価総額]]/T20D35746[[#This Row],[現在値]]</f>
        <v>#VALUE!</v>
      </c>
      <c r="H3317" s="20"/>
      <c r="I3317" s="38"/>
      <c r="J3317" s="20"/>
      <c r="K3317" s="33"/>
      <c r="N3317" s="89"/>
      <c r="O3317" s="125" t="e">
        <f>ROUND(
 ((IF(OR(R3317="",R3317&lt;=0),20,R3317)/20)
  *(L3317/15))
 /(IFERROR(IF(H3317&gt;0,H3317,15),15)/15)
 *100,0)</f>
        <v>#REF!</v>
      </c>
      <c r="P3317" s="125" t="e">
        <f>ROUND(((R3317/20)*(L3317/15)*(S3317/15)*(1+W3317/200))/(H3317/15)*100,0)</f>
        <v>#REF!</v>
      </c>
      <c r="Q3317" s="147" t="e">
        <f>T20D35746[[#This Row],[スコア⑤]]/T20D35746[[#This Row],[スコア③]]</f>
        <v>#REF!</v>
      </c>
      <c r="R3317" s="76" t="e">
        <f>#REF!+#REF!</f>
        <v>#REF!</v>
      </c>
      <c r="W3317" s="109" t="e">
        <f>(T20D35746[[#This Row],[現金及び預金（億）]]-T20D35746[[#This Row],[負債（億）]])/T20D35746[[#This Row],[総資産]]*100</f>
        <v>#DIV/0!</v>
      </c>
    </row>
    <row r="3318" spans="3:23" x14ac:dyDescent="0.25">
      <c r="C3318" s="71" t="str">
        <f>IFERROR(_xll.RssMarket($A3318,"市場部名称"),"")</f>
        <v/>
      </c>
      <c r="D3318" s="55"/>
      <c r="E3318" s="55" t="str">
        <f>IFERROR(_xll.RssMarket($A3318,"前日比"),"")</f>
        <v/>
      </c>
      <c r="F3318" s="75" t="str">
        <f>IFERROR(_xll.RssMarket($A3318,"時価総額"),"")</f>
        <v/>
      </c>
      <c r="G3318" s="75" t="e">
        <f>T20D35746[[#This Row],[時価総額]]/T20D35746[[#This Row],[現在値]]</f>
        <v>#VALUE!</v>
      </c>
      <c r="H3318" s="20"/>
      <c r="I3318" s="38"/>
      <c r="J3318" s="20"/>
      <c r="K3318" s="33"/>
      <c r="N3318" s="89"/>
      <c r="O3318" s="125" t="e">
        <f>ROUND(
 ((IF(OR(R3318="",R3318&lt;=0),20,R3318)/20)
  *(L3318/15))
 /(IFERROR(IF(H3318&gt;0,H3318,15),15)/15)
 *100,0)</f>
        <v>#REF!</v>
      </c>
      <c r="P3318" s="125" t="e">
        <f>ROUND(((R3318/20)*(L3318/15)*(S3318/15)*(1+W3318/200))/(H3318/15)*100,0)</f>
        <v>#REF!</v>
      </c>
      <c r="Q3318" s="147" t="e">
        <f>T20D35746[[#This Row],[スコア⑤]]/T20D35746[[#This Row],[スコア③]]</f>
        <v>#REF!</v>
      </c>
      <c r="R3318" s="76" t="e">
        <f>#REF!+#REF!</f>
        <v>#REF!</v>
      </c>
      <c r="W3318" s="109" t="e">
        <f>(T20D35746[[#This Row],[現金及び預金（億）]]-T20D35746[[#This Row],[負債（億）]])/T20D35746[[#This Row],[総資産]]*100</f>
        <v>#DIV/0!</v>
      </c>
    </row>
    <row r="3319" spans="3:23" x14ac:dyDescent="0.25">
      <c r="C3319" s="71" t="str">
        <f>IFERROR(_xll.RssMarket($A3319,"市場部名称"),"")</f>
        <v/>
      </c>
      <c r="D3319" s="55"/>
      <c r="E3319" s="55" t="str">
        <f>IFERROR(_xll.RssMarket($A3319,"前日比"),"")</f>
        <v/>
      </c>
      <c r="F3319" s="75" t="str">
        <f>IFERROR(_xll.RssMarket($A3319,"時価総額"),"")</f>
        <v/>
      </c>
      <c r="G3319" s="75" t="e">
        <f>T20D35746[[#This Row],[時価総額]]/T20D35746[[#This Row],[現在値]]</f>
        <v>#VALUE!</v>
      </c>
      <c r="H3319" s="20"/>
      <c r="I3319" s="38"/>
      <c r="J3319" s="20"/>
      <c r="K3319" s="33"/>
      <c r="N3319" s="89"/>
      <c r="O3319" s="125" t="e">
        <f>ROUND(
 ((IF(OR(R3319="",R3319&lt;=0),20,R3319)/20)
  *(L3319/15))
 /(IFERROR(IF(H3319&gt;0,H3319,15),15)/15)
 *100,0)</f>
        <v>#REF!</v>
      </c>
      <c r="P3319" s="125" t="e">
        <f>ROUND(((R3319/20)*(L3319/15)*(S3319/15)*(1+W3319/200))/(H3319/15)*100,0)</f>
        <v>#REF!</v>
      </c>
      <c r="Q3319" s="147" t="e">
        <f>T20D35746[[#This Row],[スコア⑤]]/T20D35746[[#This Row],[スコア③]]</f>
        <v>#REF!</v>
      </c>
      <c r="R3319" s="76" t="e">
        <f>#REF!+#REF!</f>
        <v>#REF!</v>
      </c>
      <c r="W3319" s="109" t="e">
        <f>(T20D35746[[#This Row],[現金及び預金（億）]]-T20D35746[[#This Row],[負債（億）]])/T20D35746[[#This Row],[総資産]]*100</f>
        <v>#DIV/0!</v>
      </c>
    </row>
    <row r="3320" spans="3:23" x14ac:dyDescent="0.25">
      <c r="C3320" s="71" t="str">
        <f>IFERROR(_xll.RssMarket($A3320,"市場部名称"),"")</f>
        <v/>
      </c>
      <c r="D3320" s="55"/>
      <c r="E3320" s="55" t="str">
        <f>IFERROR(_xll.RssMarket($A3320,"前日比"),"")</f>
        <v/>
      </c>
      <c r="F3320" s="75" t="str">
        <f>IFERROR(_xll.RssMarket($A3320,"時価総額"),"")</f>
        <v/>
      </c>
      <c r="G3320" s="75" t="e">
        <f>T20D35746[[#This Row],[時価総額]]/T20D35746[[#This Row],[現在値]]</f>
        <v>#VALUE!</v>
      </c>
      <c r="H3320" s="20"/>
      <c r="I3320" s="38"/>
      <c r="J3320" s="20"/>
      <c r="K3320" s="33"/>
      <c r="N3320" s="89"/>
      <c r="O3320" s="125" t="e">
        <f>ROUND(
 ((IF(OR(R3320="",R3320&lt;=0),20,R3320)/20)
  *(L3320/15))
 /(IFERROR(IF(H3320&gt;0,H3320,15),15)/15)
 *100,0)</f>
        <v>#REF!</v>
      </c>
      <c r="P3320" s="125" t="e">
        <f>ROUND(((R3320/20)*(L3320/15)*(S3320/15)*(1+W3320/200))/(H3320/15)*100,0)</f>
        <v>#REF!</v>
      </c>
      <c r="Q3320" s="147" t="e">
        <f>T20D35746[[#This Row],[スコア⑤]]/T20D35746[[#This Row],[スコア③]]</f>
        <v>#REF!</v>
      </c>
      <c r="R3320" s="76" t="e">
        <f>#REF!+#REF!</f>
        <v>#REF!</v>
      </c>
      <c r="W3320" s="109" t="e">
        <f>(T20D35746[[#This Row],[現金及び預金（億）]]-T20D35746[[#This Row],[負債（億）]])/T20D35746[[#This Row],[総資産]]*100</f>
        <v>#DIV/0!</v>
      </c>
    </row>
    <row r="3321" spans="3:23" x14ac:dyDescent="0.25">
      <c r="C3321" s="71" t="str">
        <f>IFERROR(_xll.RssMarket($A3321,"市場部名称"),"")</f>
        <v/>
      </c>
      <c r="D3321" s="55"/>
      <c r="E3321" s="55" t="str">
        <f>IFERROR(_xll.RssMarket($A3321,"前日比"),"")</f>
        <v/>
      </c>
      <c r="F3321" s="75" t="str">
        <f>IFERROR(_xll.RssMarket($A3321,"時価総額"),"")</f>
        <v/>
      </c>
      <c r="G3321" s="75" t="e">
        <f>T20D35746[[#This Row],[時価総額]]/T20D35746[[#This Row],[現在値]]</f>
        <v>#VALUE!</v>
      </c>
      <c r="H3321" s="20"/>
      <c r="I3321" s="38"/>
      <c r="J3321" s="20"/>
      <c r="K3321" s="33"/>
      <c r="N3321" s="89"/>
      <c r="O3321" s="125" t="e">
        <f>ROUND(
 ((IF(OR(R3321="",R3321&lt;=0),20,R3321)/20)
  *(L3321/15))
 /(IFERROR(IF(H3321&gt;0,H3321,15),15)/15)
 *100,0)</f>
        <v>#REF!</v>
      </c>
      <c r="P3321" s="125" t="e">
        <f>ROUND(((R3321/20)*(L3321/15)*(S3321/15)*(1+W3321/200))/(H3321/15)*100,0)</f>
        <v>#REF!</v>
      </c>
      <c r="Q3321" s="147" t="e">
        <f>T20D35746[[#This Row],[スコア⑤]]/T20D35746[[#This Row],[スコア③]]</f>
        <v>#REF!</v>
      </c>
      <c r="R3321" s="76" t="e">
        <f>#REF!+#REF!</f>
        <v>#REF!</v>
      </c>
      <c r="W3321" s="109" t="e">
        <f>(T20D35746[[#This Row],[現金及び預金（億）]]-T20D35746[[#This Row],[負債（億）]])/T20D35746[[#This Row],[総資産]]*100</f>
        <v>#DIV/0!</v>
      </c>
    </row>
    <row r="3322" spans="3:23" x14ac:dyDescent="0.25">
      <c r="C3322" s="71" t="str">
        <f>IFERROR(_xll.RssMarket($A3322,"市場部名称"),"")</f>
        <v/>
      </c>
      <c r="D3322" s="55"/>
      <c r="E3322" s="55" t="str">
        <f>IFERROR(_xll.RssMarket($A3322,"前日比"),"")</f>
        <v/>
      </c>
      <c r="F3322" s="75" t="str">
        <f>IFERROR(_xll.RssMarket($A3322,"時価総額"),"")</f>
        <v/>
      </c>
      <c r="G3322" s="75" t="e">
        <f>T20D35746[[#This Row],[時価総額]]/T20D35746[[#This Row],[現在値]]</f>
        <v>#VALUE!</v>
      </c>
      <c r="H3322" s="20"/>
      <c r="I3322" s="38"/>
      <c r="J3322" s="20"/>
      <c r="K3322" s="33"/>
      <c r="N3322" s="89"/>
      <c r="O3322" s="125" t="e">
        <f>ROUND(
 ((IF(OR(R3322="",R3322&lt;=0),20,R3322)/20)
  *(L3322/15))
 /(IFERROR(IF(H3322&gt;0,H3322,15),15)/15)
 *100,0)</f>
        <v>#REF!</v>
      </c>
      <c r="P3322" s="125" t="e">
        <f>ROUND(((R3322/20)*(L3322/15)*(S3322/15)*(1+W3322/200))/(H3322/15)*100,0)</f>
        <v>#REF!</v>
      </c>
      <c r="Q3322" s="147" t="e">
        <f>T20D35746[[#This Row],[スコア⑤]]/T20D35746[[#This Row],[スコア③]]</f>
        <v>#REF!</v>
      </c>
      <c r="R3322" s="76" t="e">
        <f>#REF!+#REF!</f>
        <v>#REF!</v>
      </c>
      <c r="W3322" s="109" t="e">
        <f>(T20D35746[[#This Row],[現金及び預金（億）]]-T20D35746[[#This Row],[負債（億）]])/T20D35746[[#This Row],[総資産]]*100</f>
        <v>#DIV/0!</v>
      </c>
    </row>
    <row r="3323" spans="3:23" x14ac:dyDescent="0.25">
      <c r="C3323" s="71" t="str">
        <f>IFERROR(_xll.RssMarket($A3323,"市場部名称"),"")</f>
        <v/>
      </c>
      <c r="D3323" s="55"/>
      <c r="E3323" s="55" t="str">
        <f>IFERROR(_xll.RssMarket($A3323,"前日比"),"")</f>
        <v/>
      </c>
      <c r="F3323" s="75" t="str">
        <f>IFERROR(_xll.RssMarket($A3323,"時価総額"),"")</f>
        <v/>
      </c>
      <c r="G3323" s="75" t="e">
        <f>T20D35746[[#This Row],[時価総額]]/T20D35746[[#This Row],[現在値]]</f>
        <v>#VALUE!</v>
      </c>
      <c r="H3323" s="20"/>
      <c r="I3323" s="38"/>
      <c r="J3323" s="20"/>
      <c r="K3323" s="33"/>
      <c r="N3323" s="89"/>
      <c r="O3323" s="125" t="e">
        <f>ROUND(
 ((IF(OR(R3323="",R3323&lt;=0),20,R3323)/20)
  *(L3323/15))
 /(IFERROR(IF(H3323&gt;0,H3323,15),15)/15)
 *100,0)</f>
        <v>#REF!</v>
      </c>
      <c r="P3323" s="125" t="e">
        <f>ROUND(((R3323/20)*(L3323/15)*(S3323/15)*(1+W3323/200))/(H3323/15)*100,0)</f>
        <v>#REF!</v>
      </c>
      <c r="Q3323" s="147" t="e">
        <f>T20D35746[[#This Row],[スコア⑤]]/T20D35746[[#This Row],[スコア③]]</f>
        <v>#REF!</v>
      </c>
      <c r="R3323" s="76" t="e">
        <f>#REF!+#REF!</f>
        <v>#REF!</v>
      </c>
      <c r="W3323" s="109" t="e">
        <f>(T20D35746[[#This Row],[現金及び預金（億）]]-T20D35746[[#This Row],[負債（億）]])/T20D35746[[#This Row],[総資産]]*100</f>
        <v>#DIV/0!</v>
      </c>
    </row>
    <row r="3324" spans="3:23" x14ac:dyDescent="0.25">
      <c r="C3324" s="71" t="str">
        <f>IFERROR(_xll.RssMarket($A3324,"市場部名称"),"")</f>
        <v/>
      </c>
      <c r="D3324" s="55"/>
      <c r="E3324" s="55" t="str">
        <f>IFERROR(_xll.RssMarket($A3324,"前日比"),"")</f>
        <v/>
      </c>
      <c r="F3324" s="75" t="str">
        <f>IFERROR(_xll.RssMarket($A3324,"時価総額"),"")</f>
        <v/>
      </c>
      <c r="G3324" s="75" t="e">
        <f>T20D35746[[#This Row],[時価総額]]/T20D35746[[#This Row],[現在値]]</f>
        <v>#VALUE!</v>
      </c>
      <c r="H3324" s="20"/>
      <c r="I3324" s="38"/>
      <c r="J3324" s="20"/>
      <c r="K3324" s="33"/>
      <c r="N3324" s="89"/>
      <c r="O3324" s="125" t="e">
        <f>ROUND(
 ((IF(OR(R3324="",R3324&lt;=0),20,R3324)/20)
  *(L3324/15))
 /(IFERROR(IF(H3324&gt;0,H3324,15),15)/15)
 *100,0)</f>
        <v>#REF!</v>
      </c>
      <c r="P3324" s="125" t="e">
        <f>ROUND(((R3324/20)*(L3324/15)*(S3324/15)*(1+W3324/200))/(H3324/15)*100,0)</f>
        <v>#REF!</v>
      </c>
      <c r="Q3324" s="147" t="e">
        <f>T20D35746[[#This Row],[スコア⑤]]/T20D35746[[#This Row],[スコア③]]</f>
        <v>#REF!</v>
      </c>
      <c r="R3324" s="76" t="e">
        <f>#REF!+#REF!</f>
        <v>#REF!</v>
      </c>
      <c r="W3324" s="109" t="e">
        <f>(T20D35746[[#This Row],[現金及び預金（億）]]-T20D35746[[#This Row],[負債（億）]])/T20D35746[[#This Row],[総資産]]*100</f>
        <v>#DIV/0!</v>
      </c>
    </row>
    <row r="3325" spans="3:23" x14ac:dyDescent="0.25">
      <c r="C3325" s="71" t="str">
        <f>IFERROR(_xll.RssMarket($A3325,"市場部名称"),"")</f>
        <v/>
      </c>
      <c r="D3325" s="55"/>
      <c r="E3325" s="55" t="str">
        <f>IFERROR(_xll.RssMarket($A3325,"前日比"),"")</f>
        <v/>
      </c>
      <c r="F3325" s="75" t="str">
        <f>IFERROR(_xll.RssMarket($A3325,"時価総額"),"")</f>
        <v/>
      </c>
      <c r="G3325" s="75" t="e">
        <f>T20D35746[[#This Row],[時価総額]]/T20D35746[[#This Row],[現在値]]</f>
        <v>#VALUE!</v>
      </c>
      <c r="H3325" s="20"/>
      <c r="I3325" s="38"/>
      <c r="J3325" s="20"/>
      <c r="K3325" s="33"/>
      <c r="N3325" s="89"/>
      <c r="O3325" s="125" t="e">
        <f>ROUND(
 ((IF(OR(R3325="",R3325&lt;=0),20,R3325)/20)
  *(L3325/15))
 /(IFERROR(IF(H3325&gt;0,H3325,15),15)/15)
 *100,0)</f>
        <v>#REF!</v>
      </c>
      <c r="P3325" s="125" t="e">
        <f>ROUND(((R3325/20)*(L3325/15)*(S3325/15)*(1+W3325/200))/(H3325/15)*100,0)</f>
        <v>#REF!</v>
      </c>
      <c r="Q3325" s="147" t="e">
        <f>T20D35746[[#This Row],[スコア⑤]]/T20D35746[[#This Row],[スコア③]]</f>
        <v>#REF!</v>
      </c>
      <c r="R3325" s="76" t="e">
        <f>#REF!+#REF!</f>
        <v>#REF!</v>
      </c>
      <c r="W3325" s="109" t="e">
        <f>(T20D35746[[#This Row],[現金及び預金（億）]]-T20D35746[[#This Row],[負債（億）]])/T20D35746[[#This Row],[総資産]]*100</f>
        <v>#DIV/0!</v>
      </c>
    </row>
    <row r="3326" spans="3:23" x14ac:dyDescent="0.25">
      <c r="C3326" s="71" t="str">
        <f>IFERROR(_xll.RssMarket($A3326,"市場部名称"),"")</f>
        <v/>
      </c>
      <c r="D3326" s="55"/>
      <c r="E3326" s="55" t="str">
        <f>IFERROR(_xll.RssMarket($A3326,"前日比"),"")</f>
        <v/>
      </c>
      <c r="F3326" s="75" t="str">
        <f>IFERROR(_xll.RssMarket($A3326,"時価総額"),"")</f>
        <v/>
      </c>
      <c r="G3326" s="75" t="e">
        <f>T20D35746[[#This Row],[時価総額]]/T20D35746[[#This Row],[現在値]]</f>
        <v>#VALUE!</v>
      </c>
      <c r="H3326" s="20"/>
      <c r="I3326" s="38"/>
      <c r="J3326" s="20"/>
      <c r="K3326" s="33"/>
      <c r="N3326" s="89"/>
      <c r="O3326" s="125" t="e">
        <f>ROUND(
 ((IF(OR(R3326="",R3326&lt;=0),20,R3326)/20)
  *(L3326/15))
 /(IFERROR(IF(H3326&gt;0,H3326,15),15)/15)
 *100,0)</f>
        <v>#REF!</v>
      </c>
      <c r="P3326" s="125" t="e">
        <f>ROUND(((R3326/20)*(L3326/15)*(S3326/15)*(1+W3326/200))/(H3326/15)*100,0)</f>
        <v>#REF!</v>
      </c>
      <c r="Q3326" s="147" t="e">
        <f>T20D35746[[#This Row],[スコア⑤]]/T20D35746[[#This Row],[スコア③]]</f>
        <v>#REF!</v>
      </c>
      <c r="R3326" s="76" t="e">
        <f>#REF!+#REF!</f>
        <v>#REF!</v>
      </c>
      <c r="W3326" s="109" t="e">
        <f>(T20D35746[[#This Row],[現金及び預金（億）]]-T20D35746[[#This Row],[負債（億）]])/T20D35746[[#This Row],[総資産]]*100</f>
        <v>#DIV/0!</v>
      </c>
    </row>
    <row r="3327" spans="3:23" x14ac:dyDescent="0.25">
      <c r="C3327" s="71" t="str">
        <f>IFERROR(_xll.RssMarket($A3327,"市場部名称"),"")</f>
        <v/>
      </c>
      <c r="D3327" s="55"/>
      <c r="E3327" s="55" t="str">
        <f>IFERROR(_xll.RssMarket($A3327,"前日比"),"")</f>
        <v/>
      </c>
      <c r="F3327" s="75" t="str">
        <f>IFERROR(_xll.RssMarket($A3327,"時価総額"),"")</f>
        <v/>
      </c>
      <c r="G3327" s="75" t="e">
        <f>T20D35746[[#This Row],[時価総額]]/T20D35746[[#This Row],[現在値]]</f>
        <v>#VALUE!</v>
      </c>
      <c r="H3327" s="20"/>
      <c r="I3327" s="38"/>
      <c r="J3327" s="20"/>
      <c r="K3327" s="33"/>
      <c r="N3327" s="89"/>
      <c r="O3327" s="125" t="e">
        <f>ROUND(
 ((IF(OR(R3327="",R3327&lt;=0),20,R3327)/20)
  *(L3327/15))
 /(IFERROR(IF(H3327&gt;0,H3327,15),15)/15)
 *100,0)</f>
        <v>#REF!</v>
      </c>
      <c r="P3327" s="125" t="e">
        <f>ROUND(((R3327/20)*(L3327/15)*(S3327/15)*(1+W3327/200))/(H3327/15)*100,0)</f>
        <v>#REF!</v>
      </c>
      <c r="Q3327" s="147" t="e">
        <f>T20D35746[[#This Row],[スコア⑤]]/T20D35746[[#This Row],[スコア③]]</f>
        <v>#REF!</v>
      </c>
      <c r="R3327" s="76" t="e">
        <f>#REF!+#REF!</f>
        <v>#REF!</v>
      </c>
      <c r="W3327" s="109" t="e">
        <f>(T20D35746[[#This Row],[現金及び預金（億）]]-T20D35746[[#This Row],[負債（億）]])/T20D35746[[#This Row],[総資産]]*100</f>
        <v>#DIV/0!</v>
      </c>
    </row>
    <row r="3328" spans="3:23" x14ac:dyDescent="0.25">
      <c r="C3328" s="71" t="str">
        <f>IFERROR(_xll.RssMarket($A3328,"市場部名称"),"")</f>
        <v/>
      </c>
      <c r="D3328" s="55"/>
      <c r="E3328" s="55" t="str">
        <f>IFERROR(_xll.RssMarket($A3328,"前日比"),"")</f>
        <v/>
      </c>
      <c r="F3328" s="75" t="str">
        <f>IFERROR(_xll.RssMarket($A3328,"時価総額"),"")</f>
        <v/>
      </c>
      <c r="G3328" s="75" t="e">
        <f>T20D35746[[#This Row],[時価総額]]/T20D35746[[#This Row],[現在値]]</f>
        <v>#VALUE!</v>
      </c>
      <c r="H3328" s="20"/>
      <c r="I3328" s="38"/>
      <c r="J3328" s="20"/>
      <c r="K3328" s="33"/>
      <c r="N3328" s="89"/>
      <c r="O3328" s="125" t="e">
        <f>ROUND(
 ((IF(OR(R3328="",R3328&lt;=0),20,R3328)/20)
  *(L3328/15))
 /(IFERROR(IF(H3328&gt;0,H3328,15),15)/15)
 *100,0)</f>
        <v>#REF!</v>
      </c>
      <c r="P3328" s="125" t="e">
        <f>ROUND(((R3328/20)*(L3328/15)*(S3328/15)*(1+W3328/200))/(H3328/15)*100,0)</f>
        <v>#REF!</v>
      </c>
      <c r="Q3328" s="147" t="e">
        <f>T20D35746[[#This Row],[スコア⑤]]/T20D35746[[#This Row],[スコア③]]</f>
        <v>#REF!</v>
      </c>
      <c r="R3328" s="76" t="e">
        <f>#REF!+#REF!</f>
        <v>#REF!</v>
      </c>
      <c r="W3328" s="109" t="e">
        <f>(T20D35746[[#This Row],[現金及び預金（億）]]-T20D35746[[#This Row],[負債（億）]])/T20D35746[[#This Row],[総資産]]*100</f>
        <v>#DIV/0!</v>
      </c>
    </row>
    <row r="3329" spans="3:23" x14ac:dyDescent="0.25">
      <c r="C3329" s="71" t="str">
        <f>IFERROR(_xll.RssMarket($A3329,"市場部名称"),"")</f>
        <v/>
      </c>
      <c r="D3329" s="55"/>
      <c r="E3329" s="55" t="str">
        <f>IFERROR(_xll.RssMarket($A3329,"前日比"),"")</f>
        <v/>
      </c>
      <c r="F3329" s="75" t="str">
        <f>IFERROR(_xll.RssMarket($A3329,"時価総額"),"")</f>
        <v/>
      </c>
      <c r="G3329" s="75" t="e">
        <f>T20D35746[[#This Row],[時価総額]]/T20D35746[[#This Row],[現在値]]</f>
        <v>#VALUE!</v>
      </c>
      <c r="H3329" s="20"/>
      <c r="I3329" s="38"/>
      <c r="J3329" s="20"/>
      <c r="K3329" s="33"/>
      <c r="N3329" s="89"/>
      <c r="O3329" s="125" t="e">
        <f>ROUND(
 ((IF(OR(R3329="",R3329&lt;=0),20,R3329)/20)
  *(L3329/15))
 /(IFERROR(IF(H3329&gt;0,H3329,15),15)/15)
 *100,0)</f>
        <v>#REF!</v>
      </c>
      <c r="P3329" s="125" t="e">
        <f>ROUND(((R3329/20)*(L3329/15)*(S3329/15)*(1+W3329/200))/(H3329/15)*100,0)</f>
        <v>#REF!</v>
      </c>
      <c r="Q3329" s="147" t="e">
        <f>T20D35746[[#This Row],[スコア⑤]]/T20D35746[[#This Row],[スコア③]]</f>
        <v>#REF!</v>
      </c>
      <c r="R3329" s="76" t="e">
        <f>#REF!+#REF!</f>
        <v>#REF!</v>
      </c>
      <c r="W3329" s="109" t="e">
        <f>(T20D35746[[#This Row],[現金及び預金（億）]]-T20D35746[[#This Row],[負債（億）]])/T20D35746[[#This Row],[総資産]]*100</f>
        <v>#DIV/0!</v>
      </c>
    </row>
    <row r="3330" spans="3:23" x14ac:dyDescent="0.25">
      <c r="C3330" s="71" t="str">
        <f>IFERROR(_xll.RssMarket($A3330,"市場部名称"),"")</f>
        <v/>
      </c>
      <c r="D3330" s="55"/>
      <c r="E3330" s="55" t="str">
        <f>IFERROR(_xll.RssMarket($A3330,"前日比"),"")</f>
        <v/>
      </c>
      <c r="F3330" s="75" t="str">
        <f>IFERROR(_xll.RssMarket($A3330,"時価総額"),"")</f>
        <v/>
      </c>
      <c r="G3330" s="75" t="e">
        <f>T20D35746[[#This Row],[時価総額]]/T20D35746[[#This Row],[現在値]]</f>
        <v>#VALUE!</v>
      </c>
      <c r="H3330" s="20"/>
      <c r="I3330" s="38"/>
      <c r="J3330" s="20"/>
      <c r="K3330" s="33"/>
      <c r="N3330" s="89"/>
      <c r="O3330" s="125" t="e">
        <f>ROUND(
 ((IF(OR(R3330="",R3330&lt;=0),20,R3330)/20)
  *(L3330/15))
 /(IFERROR(IF(H3330&gt;0,H3330,15),15)/15)
 *100,0)</f>
        <v>#REF!</v>
      </c>
      <c r="P3330" s="125" t="e">
        <f>ROUND(((R3330/20)*(L3330/15)*(S3330/15)*(1+W3330/200))/(H3330/15)*100,0)</f>
        <v>#REF!</v>
      </c>
      <c r="Q3330" s="147" t="e">
        <f>T20D35746[[#This Row],[スコア⑤]]/T20D35746[[#This Row],[スコア③]]</f>
        <v>#REF!</v>
      </c>
      <c r="R3330" s="76" t="e">
        <f>#REF!+#REF!</f>
        <v>#REF!</v>
      </c>
      <c r="W3330" s="109" t="e">
        <f>(T20D35746[[#This Row],[現金及び預金（億）]]-T20D35746[[#This Row],[負債（億）]])/T20D35746[[#This Row],[総資産]]*100</f>
        <v>#DIV/0!</v>
      </c>
    </row>
    <row r="3331" spans="3:23" x14ac:dyDescent="0.25">
      <c r="C3331" s="71" t="str">
        <f>IFERROR(_xll.RssMarket($A3331,"市場部名称"),"")</f>
        <v/>
      </c>
      <c r="D3331" s="55"/>
      <c r="E3331" s="55" t="str">
        <f>IFERROR(_xll.RssMarket($A3331,"前日比"),"")</f>
        <v/>
      </c>
      <c r="F3331" s="75" t="str">
        <f>IFERROR(_xll.RssMarket($A3331,"時価総額"),"")</f>
        <v/>
      </c>
      <c r="G3331" s="75" t="e">
        <f>T20D35746[[#This Row],[時価総額]]/T20D35746[[#This Row],[現在値]]</f>
        <v>#VALUE!</v>
      </c>
      <c r="H3331" s="20"/>
      <c r="I3331" s="38"/>
      <c r="J3331" s="20"/>
      <c r="K3331" s="33"/>
      <c r="N3331" s="89"/>
      <c r="O3331" s="125" t="e">
        <f>ROUND(
 ((IF(OR(R3331="",R3331&lt;=0),20,R3331)/20)
  *(L3331/15))
 /(IFERROR(IF(H3331&gt;0,H3331,15),15)/15)
 *100,0)</f>
        <v>#REF!</v>
      </c>
      <c r="P3331" s="125" t="e">
        <f>ROUND(((R3331/20)*(L3331/15)*(S3331/15)*(1+W3331/200))/(H3331/15)*100,0)</f>
        <v>#REF!</v>
      </c>
      <c r="Q3331" s="147" t="e">
        <f>T20D35746[[#This Row],[スコア⑤]]/T20D35746[[#This Row],[スコア③]]</f>
        <v>#REF!</v>
      </c>
      <c r="R3331" s="76" t="e">
        <f>#REF!+#REF!</f>
        <v>#REF!</v>
      </c>
      <c r="W3331" s="109" t="e">
        <f>(T20D35746[[#This Row],[現金及び預金（億）]]-T20D35746[[#This Row],[負債（億）]])/T20D35746[[#This Row],[総資産]]*100</f>
        <v>#DIV/0!</v>
      </c>
    </row>
    <row r="3332" spans="3:23" x14ac:dyDescent="0.25">
      <c r="C3332" s="71" t="str">
        <f>IFERROR(_xll.RssMarket($A3332,"市場部名称"),"")</f>
        <v/>
      </c>
      <c r="D3332" s="55"/>
      <c r="E3332" s="55" t="str">
        <f>IFERROR(_xll.RssMarket($A3332,"前日比"),"")</f>
        <v/>
      </c>
      <c r="F3332" s="75" t="str">
        <f>IFERROR(_xll.RssMarket($A3332,"時価総額"),"")</f>
        <v/>
      </c>
      <c r="G3332" s="75" t="e">
        <f>T20D35746[[#This Row],[時価総額]]/T20D35746[[#This Row],[現在値]]</f>
        <v>#VALUE!</v>
      </c>
      <c r="H3332" s="20"/>
      <c r="I3332" s="38"/>
      <c r="J3332" s="20"/>
      <c r="K3332" s="33"/>
      <c r="N3332" s="89"/>
      <c r="O3332" s="125" t="e">
        <f>ROUND(
 ((IF(OR(R3332="",R3332&lt;=0),20,R3332)/20)
  *(L3332/15))
 /(IFERROR(IF(H3332&gt;0,H3332,15),15)/15)
 *100,0)</f>
        <v>#REF!</v>
      </c>
      <c r="P3332" s="125" t="e">
        <f>ROUND(((R3332/20)*(L3332/15)*(S3332/15)*(1+W3332/200))/(H3332/15)*100,0)</f>
        <v>#REF!</v>
      </c>
      <c r="Q3332" s="147" t="e">
        <f>T20D35746[[#This Row],[スコア⑤]]/T20D35746[[#This Row],[スコア③]]</f>
        <v>#REF!</v>
      </c>
      <c r="R3332" s="76" t="e">
        <f>#REF!+#REF!</f>
        <v>#REF!</v>
      </c>
      <c r="W3332" s="109" t="e">
        <f>(T20D35746[[#This Row],[現金及び預金（億）]]-T20D35746[[#This Row],[負債（億）]])/T20D35746[[#This Row],[総資産]]*100</f>
        <v>#DIV/0!</v>
      </c>
    </row>
    <row r="3333" spans="3:23" x14ac:dyDescent="0.25">
      <c r="C3333" s="71" t="str">
        <f>IFERROR(_xll.RssMarket($A3333,"市場部名称"),"")</f>
        <v/>
      </c>
      <c r="D3333" s="55"/>
      <c r="E3333" s="55" t="str">
        <f>IFERROR(_xll.RssMarket($A3333,"前日比"),"")</f>
        <v/>
      </c>
      <c r="F3333" s="75" t="str">
        <f>IFERROR(_xll.RssMarket($A3333,"時価総額"),"")</f>
        <v/>
      </c>
      <c r="G3333" s="75" t="e">
        <f>T20D35746[[#This Row],[時価総額]]/T20D35746[[#This Row],[現在値]]</f>
        <v>#VALUE!</v>
      </c>
      <c r="H3333" s="20"/>
      <c r="I3333" s="38"/>
      <c r="J3333" s="20"/>
      <c r="K3333" s="33"/>
      <c r="N3333" s="89"/>
      <c r="O3333" s="125" t="e">
        <f>ROUND(
 ((IF(OR(R3333="",R3333&lt;=0),20,R3333)/20)
  *(L3333/15))
 /(IFERROR(IF(H3333&gt;0,H3333,15),15)/15)
 *100,0)</f>
        <v>#REF!</v>
      </c>
      <c r="P3333" s="125" t="e">
        <f>ROUND(((R3333/20)*(L3333/15)*(S3333/15)*(1+W3333/200))/(H3333/15)*100,0)</f>
        <v>#REF!</v>
      </c>
      <c r="Q3333" s="147" t="e">
        <f>T20D35746[[#This Row],[スコア⑤]]/T20D35746[[#This Row],[スコア③]]</f>
        <v>#REF!</v>
      </c>
      <c r="R3333" s="76" t="e">
        <f>#REF!+#REF!</f>
        <v>#REF!</v>
      </c>
      <c r="W3333" s="109" t="e">
        <f>(T20D35746[[#This Row],[現金及び預金（億）]]-T20D35746[[#This Row],[負債（億）]])/T20D35746[[#This Row],[総資産]]*100</f>
        <v>#DIV/0!</v>
      </c>
    </row>
    <row r="3334" spans="3:23" x14ac:dyDescent="0.25">
      <c r="C3334" s="71" t="str">
        <f>IFERROR(_xll.RssMarket($A3334,"市場部名称"),"")</f>
        <v/>
      </c>
      <c r="D3334" s="55"/>
      <c r="E3334" s="55" t="str">
        <f>IFERROR(_xll.RssMarket($A3334,"前日比"),"")</f>
        <v/>
      </c>
      <c r="F3334" s="75" t="str">
        <f>IFERROR(_xll.RssMarket($A3334,"時価総額"),"")</f>
        <v/>
      </c>
      <c r="G3334" s="75" t="e">
        <f>T20D35746[[#This Row],[時価総額]]/T20D35746[[#This Row],[現在値]]</f>
        <v>#VALUE!</v>
      </c>
      <c r="H3334" s="20"/>
      <c r="I3334" s="38"/>
      <c r="J3334" s="20"/>
      <c r="K3334" s="33"/>
      <c r="N3334" s="89"/>
      <c r="O3334" s="125" t="e">
        <f>ROUND(
 ((IF(OR(R3334="",R3334&lt;=0),20,R3334)/20)
  *(L3334/15))
 /(IFERROR(IF(H3334&gt;0,H3334,15),15)/15)
 *100,0)</f>
        <v>#REF!</v>
      </c>
      <c r="P3334" s="125" t="e">
        <f>ROUND(((R3334/20)*(L3334/15)*(S3334/15)*(1+W3334/200))/(H3334/15)*100,0)</f>
        <v>#REF!</v>
      </c>
      <c r="Q3334" s="147" t="e">
        <f>T20D35746[[#This Row],[スコア⑤]]/T20D35746[[#This Row],[スコア③]]</f>
        <v>#REF!</v>
      </c>
      <c r="R3334" s="76" t="e">
        <f>#REF!+#REF!</f>
        <v>#REF!</v>
      </c>
      <c r="W3334" s="109" t="e">
        <f>(T20D35746[[#This Row],[現金及び預金（億）]]-T20D35746[[#This Row],[負債（億）]])/T20D35746[[#This Row],[総資産]]*100</f>
        <v>#DIV/0!</v>
      </c>
    </row>
    <row r="3335" spans="3:23" x14ac:dyDescent="0.25">
      <c r="C3335" s="71" t="str">
        <f>IFERROR(_xll.RssMarket($A3335,"市場部名称"),"")</f>
        <v/>
      </c>
      <c r="D3335" s="55"/>
      <c r="E3335" s="55" t="str">
        <f>IFERROR(_xll.RssMarket($A3335,"前日比"),"")</f>
        <v/>
      </c>
      <c r="F3335" s="75" t="str">
        <f>IFERROR(_xll.RssMarket($A3335,"時価総額"),"")</f>
        <v/>
      </c>
      <c r="G3335" s="75" t="e">
        <f>T20D35746[[#This Row],[時価総額]]/T20D35746[[#This Row],[現在値]]</f>
        <v>#VALUE!</v>
      </c>
      <c r="H3335" s="20"/>
      <c r="I3335" s="38"/>
      <c r="J3335" s="20"/>
      <c r="K3335" s="33"/>
      <c r="N3335" s="89"/>
      <c r="O3335" s="125" t="e">
        <f>ROUND(
 ((IF(OR(R3335="",R3335&lt;=0),20,R3335)/20)
  *(L3335/15))
 /(IFERROR(IF(H3335&gt;0,H3335,15),15)/15)
 *100,0)</f>
        <v>#REF!</v>
      </c>
      <c r="P3335" s="125" t="e">
        <f>ROUND(((R3335/20)*(L3335/15)*(S3335/15)*(1+W3335/200))/(H3335/15)*100,0)</f>
        <v>#REF!</v>
      </c>
      <c r="Q3335" s="147" t="e">
        <f>T20D35746[[#This Row],[スコア⑤]]/T20D35746[[#This Row],[スコア③]]</f>
        <v>#REF!</v>
      </c>
      <c r="R3335" s="76" t="e">
        <f>#REF!+#REF!</f>
        <v>#REF!</v>
      </c>
      <c r="W3335" s="109" t="e">
        <f>(T20D35746[[#This Row],[現金及び預金（億）]]-T20D35746[[#This Row],[負債（億）]])/T20D35746[[#This Row],[総資産]]*100</f>
        <v>#DIV/0!</v>
      </c>
    </row>
    <row r="3336" spans="3:23" x14ac:dyDescent="0.25">
      <c r="C3336" s="71" t="str">
        <f>IFERROR(_xll.RssMarket($A3336,"市場部名称"),"")</f>
        <v/>
      </c>
      <c r="D3336" s="55"/>
      <c r="E3336" s="55" t="str">
        <f>IFERROR(_xll.RssMarket($A3336,"前日比"),"")</f>
        <v/>
      </c>
      <c r="F3336" s="75" t="str">
        <f>IFERROR(_xll.RssMarket($A3336,"時価総額"),"")</f>
        <v/>
      </c>
      <c r="G3336" s="75" t="e">
        <f>T20D35746[[#This Row],[時価総額]]/T20D35746[[#This Row],[現在値]]</f>
        <v>#VALUE!</v>
      </c>
      <c r="H3336" s="20"/>
      <c r="I3336" s="38"/>
      <c r="J3336" s="20"/>
      <c r="K3336" s="33"/>
      <c r="N3336" s="89"/>
      <c r="O3336" s="125" t="e">
        <f>ROUND(
 ((IF(OR(R3336="",R3336&lt;=0),20,R3336)/20)
  *(L3336/15))
 /(IFERROR(IF(H3336&gt;0,H3336,15),15)/15)
 *100,0)</f>
        <v>#REF!</v>
      </c>
      <c r="P3336" s="125" t="e">
        <f>ROUND(((R3336/20)*(L3336/15)*(S3336/15)*(1+W3336/200))/(H3336/15)*100,0)</f>
        <v>#REF!</v>
      </c>
      <c r="Q3336" s="147" t="e">
        <f>T20D35746[[#This Row],[スコア⑤]]/T20D35746[[#This Row],[スコア③]]</f>
        <v>#REF!</v>
      </c>
      <c r="R3336" s="76" t="e">
        <f>#REF!+#REF!</f>
        <v>#REF!</v>
      </c>
      <c r="W3336" s="109" t="e">
        <f>(T20D35746[[#This Row],[現金及び預金（億）]]-T20D35746[[#This Row],[負債（億）]])/T20D35746[[#This Row],[総資産]]*100</f>
        <v>#DIV/0!</v>
      </c>
    </row>
    <row r="3337" spans="3:23" x14ac:dyDescent="0.25">
      <c r="C3337" s="71" t="str">
        <f>IFERROR(_xll.RssMarket($A3337,"市場部名称"),"")</f>
        <v/>
      </c>
      <c r="D3337" s="55"/>
      <c r="E3337" s="55" t="str">
        <f>IFERROR(_xll.RssMarket($A3337,"前日比"),"")</f>
        <v/>
      </c>
      <c r="F3337" s="75" t="str">
        <f>IFERROR(_xll.RssMarket($A3337,"時価総額"),"")</f>
        <v/>
      </c>
      <c r="G3337" s="75" t="e">
        <f>T20D35746[[#This Row],[時価総額]]/T20D35746[[#This Row],[現在値]]</f>
        <v>#VALUE!</v>
      </c>
      <c r="H3337" s="20"/>
      <c r="I3337" s="38"/>
      <c r="J3337" s="20"/>
      <c r="K3337" s="33"/>
      <c r="N3337" s="89"/>
      <c r="O3337" s="125" t="e">
        <f>ROUND(
 ((IF(OR(R3337="",R3337&lt;=0),20,R3337)/20)
  *(L3337/15))
 /(IFERROR(IF(H3337&gt;0,H3337,15),15)/15)
 *100,0)</f>
        <v>#REF!</v>
      </c>
      <c r="P3337" s="125" t="e">
        <f>ROUND(((R3337/20)*(L3337/15)*(S3337/15)*(1+W3337/200))/(H3337/15)*100,0)</f>
        <v>#REF!</v>
      </c>
      <c r="Q3337" s="147" t="e">
        <f>T20D35746[[#This Row],[スコア⑤]]/T20D35746[[#This Row],[スコア③]]</f>
        <v>#REF!</v>
      </c>
      <c r="R3337" s="76" t="e">
        <f>#REF!+#REF!</f>
        <v>#REF!</v>
      </c>
      <c r="W3337" s="109" t="e">
        <f>(T20D35746[[#This Row],[現金及び預金（億）]]-T20D35746[[#This Row],[負債（億）]])/T20D35746[[#This Row],[総資産]]*100</f>
        <v>#DIV/0!</v>
      </c>
    </row>
    <row r="3338" spans="3:23" x14ac:dyDescent="0.25">
      <c r="C3338" s="71" t="str">
        <f>IFERROR(_xll.RssMarket($A3338,"市場部名称"),"")</f>
        <v/>
      </c>
      <c r="D3338" s="55"/>
      <c r="E3338" s="55" t="str">
        <f>IFERROR(_xll.RssMarket($A3338,"前日比"),"")</f>
        <v/>
      </c>
      <c r="F3338" s="75" t="str">
        <f>IFERROR(_xll.RssMarket($A3338,"時価総額"),"")</f>
        <v/>
      </c>
      <c r="G3338" s="75" t="e">
        <f>T20D35746[[#This Row],[時価総額]]/T20D35746[[#This Row],[現在値]]</f>
        <v>#VALUE!</v>
      </c>
      <c r="H3338" s="20"/>
      <c r="I3338" s="38"/>
      <c r="J3338" s="20"/>
      <c r="K3338" s="33"/>
      <c r="N3338" s="89"/>
      <c r="O3338" s="125" t="e">
        <f>ROUND(
 ((IF(OR(R3338="",R3338&lt;=0),20,R3338)/20)
  *(L3338/15))
 /(IFERROR(IF(H3338&gt;0,H3338,15),15)/15)
 *100,0)</f>
        <v>#REF!</v>
      </c>
      <c r="P3338" s="125" t="e">
        <f>ROUND(((R3338/20)*(L3338/15)*(S3338/15)*(1+W3338/200))/(H3338/15)*100,0)</f>
        <v>#REF!</v>
      </c>
      <c r="Q3338" s="147" t="e">
        <f>T20D35746[[#This Row],[スコア⑤]]/T20D35746[[#This Row],[スコア③]]</f>
        <v>#REF!</v>
      </c>
      <c r="R3338" s="76" t="e">
        <f>#REF!+#REF!</f>
        <v>#REF!</v>
      </c>
      <c r="W3338" s="109" t="e">
        <f>(T20D35746[[#This Row],[現金及び預金（億）]]-T20D35746[[#This Row],[負債（億）]])/T20D35746[[#This Row],[総資産]]*100</f>
        <v>#DIV/0!</v>
      </c>
    </row>
    <row r="3339" spans="3:23" x14ac:dyDescent="0.25">
      <c r="C3339" s="71" t="str">
        <f>IFERROR(_xll.RssMarket($A3339,"市場部名称"),"")</f>
        <v/>
      </c>
      <c r="D3339" s="55"/>
      <c r="E3339" s="55" t="str">
        <f>IFERROR(_xll.RssMarket($A3339,"前日比"),"")</f>
        <v/>
      </c>
      <c r="F3339" s="75" t="str">
        <f>IFERROR(_xll.RssMarket($A3339,"時価総額"),"")</f>
        <v/>
      </c>
      <c r="G3339" s="75" t="e">
        <f>T20D35746[[#This Row],[時価総額]]/T20D35746[[#This Row],[現在値]]</f>
        <v>#VALUE!</v>
      </c>
      <c r="H3339" s="20"/>
      <c r="I3339" s="38"/>
      <c r="J3339" s="20"/>
      <c r="K3339" s="33"/>
      <c r="N3339" s="89"/>
      <c r="O3339" s="125" t="e">
        <f>ROUND(
 ((IF(OR(R3339="",R3339&lt;=0),20,R3339)/20)
  *(L3339/15))
 /(IFERROR(IF(H3339&gt;0,H3339,15),15)/15)
 *100,0)</f>
        <v>#REF!</v>
      </c>
      <c r="P3339" s="125" t="e">
        <f>ROUND(((R3339/20)*(L3339/15)*(S3339/15)*(1+W3339/200))/(H3339/15)*100,0)</f>
        <v>#REF!</v>
      </c>
      <c r="Q3339" s="147" t="e">
        <f>T20D35746[[#This Row],[スコア⑤]]/T20D35746[[#This Row],[スコア③]]</f>
        <v>#REF!</v>
      </c>
      <c r="R3339" s="76" t="e">
        <f>#REF!+#REF!</f>
        <v>#REF!</v>
      </c>
      <c r="W3339" s="109" t="e">
        <f>(T20D35746[[#This Row],[現金及び預金（億）]]-T20D35746[[#This Row],[負債（億）]])/T20D35746[[#This Row],[総資産]]*100</f>
        <v>#DIV/0!</v>
      </c>
    </row>
    <row r="3340" spans="3:23" x14ac:dyDescent="0.25">
      <c r="C3340" s="71" t="str">
        <f>IFERROR(_xll.RssMarket($A3340,"市場部名称"),"")</f>
        <v/>
      </c>
      <c r="D3340" s="55"/>
      <c r="E3340" s="55" t="str">
        <f>IFERROR(_xll.RssMarket($A3340,"前日比"),"")</f>
        <v/>
      </c>
      <c r="F3340" s="75" t="str">
        <f>IFERROR(_xll.RssMarket($A3340,"時価総額"),"")</f>
        <v/>
      </c>
      <c r="G3340" s="75" t="e">
        <f>T20D35746[[#This Row],[時価総額]]/T20D35746[[#This Row],[現在値]]</f>
        <v>#VALUE!</v>
      </c>
      <c r="H3340" s="20"/>
      <c r="I3340" s="38"/>
      <c r="J3340" s="20"/>
      <c r="K3340" s="33"/>
      <c r="N3340" s="89"/>
      <c r="O3340" s="125" t="e">
        <f>ROUND(
 ((IF(OR(R3340="",R3340&lt;=0),20,R3340)/20)
  *(L3340/15))
 /(IFERROR(IF(H3340&gt;0,H3340,15),15)/15)
 *100,0)</f>
        <v>#REF!</v>
      </c>
      <c r="P3340" s="125" t="e">
        <f>ROUND(((R3340/20)*(L3340/15)*(S3340/15)*(1+W3340/200))/(H3340/15)*100,0)</f>
        <v>#REF!</v>
      </c>
      <c r="Q3340" s="147" t="e">
        <f>T20D35746[[#This Row],[スコア⑤]]/T20D35746[[#This Row],[スコア③]]</f>
        <v>#REF!</v>
      </c>
      <c r="R3340" s="76" t="e">
        <f>#REF!+#REF!</f>
        <v>#REF!</v>
      </c>
      <c r="W3340" s="109" t="e">
        <f>(T20D35746[[#This Row],[現金及び預金（億）]]-T20D35746[[#This Row],[負債（億）]])/T20D35746[[#This Row],[総資産]]*100</f>
        <v>#DIV/0!</v>
      </c>
    </row>
    <row r="3341" spans="3:23" x14ac:dyDescent="0.25">
      <c r="C3341" s="71" t="str">
        <f>IFERROR(_xll.RssMarket($A3341,"市場部名称"),"")</f>
        <v/>
      </c>
      <c r="D3341" s="55"/>
      <c r="E3341" s="55" t="str">
        <f>IFERROR(_xll.RssMarket($A3341,"前日比"),"")</f>
        <v/>
      </c>
      <c r="F3341" s="75" t="str">
        <f>IFERROR(_xll.RssMarket($A3341,"時価総額"),"")</f>
        <v/>
      </c>
      <c r="G3341" s="75" t="e">
        <f>T20D35746[[#This Row],[時価総額]]/T20D35746[[#This Row],[現在値]]</f>
        <v>#VALUE!</v>
      </c>
      <c r="H3341" s="20"/>
      <c r="I3341" s="38"/>
      <c r="J3341" s="20"/>
      <c r="K3341" s="33"/>
      <c r="N3341" s="89"/>
      <c r="O3341" s="125" t="e">
        <f>ROUND(
 ((IF(OR(R3341="",R3341&lt;=0),20,R3341)/20)
  *(L3341/15))
 /(IFERROR(IF(H3341&gt;0,H3341,15),15)/15)
 *100,0)</f>
        <v>#REF!</v>
      </c>
      <c r="P3341" s="125" t="e">
        <f>ROUND(((R3341/20)*(L3341/15)*(S3341/15)*(1+W3341/200))/(H3341/15)*100,0)</f>
        <v>#REF!</v>
      </c>
      <c r="Q3341" s="147" t="e">
        <f>T20D35746[[#This Row],[スコア⑤]]/T20D35746[[#This Row],[スコア③]]</f>
        <v>#REF!</v>
      </c>
      <c r="R3341" s="76" t="e">
        <f>#REF!+#REF!</f>
        <v>#REF!</v>
      </c>
      <c r="W3341" s="109" t="e">
        <f>(T20D35746[[#This Row],[現金及び預金（億）]]-T20D35746[[#This Row],[負債（億）]])/T20D35746[[#This Row],[総資産]]*100</f>
        <v>#DIV/0!</v>
      </c>
    </row>
    <row r="3342" spans="3:23" x14ac:dyDescent="0.25">
      <c r="C3342" s="71" t="str">
        <f>IFERROR(_xll.RssMarket($A3342,"市場部名称"),"")</f>
        <v/>
      </c>
      <c r="D3342" s="55"/>
      <c r="E3342" s="55" t="str">
        <f>IFERROR(_xll.RssMarket($A3342,"前日比"),"")</f>
        <v/>
      </c>
      <c r="F3342" s="75" t="str">
        <f>IFERROR(_xll.RssMarket($A3342,"時価総額"),"")</f>
        <v/>
      </c>
      <c r="G3342" s="75" t="e">
        <f>T20D35746[[#This Row],[時価総額]]/T20D35746[[#This Row],[現在値]]</f>
        <v>#VALUE!</v>
      </c>
      <c r="H3342" s="20"/>
      <c r="I3342" s="38"/>
      <c r="J3342" s="20"/>
      <c r="K3342" s="33"/>
      <c r="N3342" s="89"/>
      <c r="O3342" s="125" t="e">
        <f>ROUND(
 ((IF(OR(R3342="",R3342&lt;=0),20,R3342)/20)
  *(L3342/15))
 /(IFERROR(IF(H3342&gt;0,H3342,15),15)/15)
 *100,0)</f>
        <v>#REF!</v>
      </c>
      <c r="P3342" s="125" t="e">
        <f>ROUND(((R3342/20)*(L3342/15)*(S3342/15)*(1+W3342/200))/(H3342/15)*100,0)</f>
        <v>#REF!</v>
      </c>
      <c r="Q3342" s="147" t="e">
        <f>T20D35746[[#This Row],[スコア⑤]]/T20D35746[[#This Row],[スコア③]]</f>
        <v>#REF!</v>
      </c>
      <c r="R3342" s="76" t="e">
        <f>#REF!+#REF!</f>
        <v>#REF!</v>
      </c>
      <c r="W3342" s="109" t="e">
        <f>(T20D35746[[#This Row],[現金及び預金（億）]]-T20D35746[[#This Row],[負債（億）]])/T20D35746[[#This Row],[総資産]]*100</f>
        <v>#DIV/0!</v>
      </c>
    </row>
    <row r="3343" spans="3:23" x14ac:dyDescent="0.25">
      <c r="C3343" s="71" t="str">
        <f>IFERROR(_xll.RssMarket($A3343,"市場部名称"),"")</f>
        <v/>
      </c>
      <c r="D3343" s="55"/>
      <c r="E3343" s="55" t="str">
        <f>IFERROR(_xll.RssMarket($A3343,"前日比"),"")</f>
        <v/>
      </c>
      <c r="F3343" s="75" t="str">
        <f>IFERROR(_xll.RssMarket($A3343,"時価総額"),"")</f>
        <v/>
      </c>
      <c r="G3343" s="75" t="e">
        <f>T20D35746[[#This Row],[時価総額]]/T20D35746[[#This Row],[現在値]]</f>
        <v>#VALUE!</v>
      </c>
      <c r="H3343" s="20"/>
      <c r="I3343" s="38"/>
      <c r="J3343" s="20"/>
      <c r="K3343" s="33"/>
      <c r="N3343" s="89"/>
      <c r="O3343" s="125" t="e">
        <f>ROUND(
 ((IF(OR(R3343="",R3343&lt;=0),20,R3343)/20)
  *(L3343/15))
 /(IFERROR(IF(H3343&gt;0,H3343,15),15)/15)
 *100,0)</f>
        <v>#REF!</v>
      </c>
      <c r="P3343" s="125" t="e">
        <f>ROUND(((R3343/20)*(L3343/15)*(S3343/15)*(1+W3343/200))/(H3343/15)*100,0)</f>
        <v>#REF!</v>
      </c>
      <c r="Q3343" s="147" t="e">
        <f>T20D35746[[#This Row],[スコア⑤]]/T20D35746[[#This Row],[スコア③]]</f>
        <v>#REF!</v>
      </c>
      <c r="R3343" s="76" t="e">
        <f>#REF!+#REF!</f>
        <v>#REF!</v>
      </c>
      <c r="W3343" s="109" t="e">
        <f>(T20D35746[[#This Row],[現金及び預金（億）]]-T20D35746[[#This Row],[負債（億）]])/T20D35746[[#This Row],[総資産]]*100</f>
        <v>#DIV/0!</v>
      </c>
    </row>
    <row r="3344" spans="3:23" x14ac:dyDescent="0.25">
      <c r="C3344" s="71" t="str">
        <f>IFERROR(_xll.RssMarket($A3344,"市場部名称"),"")</f>
        <v/>
      </c>
      <c r="D3344" s="55"/>
      <c r="E3344" s="55" t="str">
        <f>IFERROR(_xll.RssMarket($A3344,"前日比"),"")</f>
        <v/>
      </c>
      <c r="F3344" s="75" t="str">
        <f>IFERROR(_xll.RssMarket($A3344,"時価総額"),"")</f>
        <v/>
      </c>
      <c r="G3344" s="75" t="e">
        <f>T20D35746[[#This Row],[時価総額]]/T20D35746[[#This Row],[現在値]]</f>
        <v>#VALUE!</v>
      </c>
      <c r="H3344" s="20"/>
      <c r="I3344" s="38"/>
      <c r="J3344" s="20"/>
      <c r="K3344" s="33"/>
      <c r="N3344" s="89"/>
      <c r="O3344" s="125" t="e">
        <f>ROUND(
 ((IF(OR(R3344="",R3344&lt;=0),20,R3344)/20)
  *(L3344/15))
 /(IFERROR(IF(H3344&gt;0,H3344,15),15)/15)
 *100,0)</f>
        <v>#REF!</v>
      </c>
      <c r="P3344" s="125" t="e">
        <f>ROUND(((R3344/20)*(L3344/15)*(S3344/15)*(1+W3344/200))/(H3344/15)*100,0)</f>
        <v>#REF!</v>
      </c>
      <c r="Q3344" s="147" t="e">
        <f>T20D35746[[#This Row],[スコア⑤]]/T20D35746[[#This Row],[スコア③]]</f>
        <v>#REF!</v>
      </c>
      <c r="R3344" s="76" t="e">
        <f>#REF!+#REF!</f>
        <v>#REF!</v>
      </c>
      <c r="W3344" s="109" t="e">
        <f>(T20D35746[[#This Row],[現金及び預金（億）]]-T20D35746[[#This Row],[負債（億）]])/T20D35746[[#This Row],[総資産]]*100</f>
        <v>#DIV/0!</v>
      </c>
    </row>
    <row r="3345" spans="3:23" x14ac:dyDescent="0.25">
      <c r="C3345" s="71" t="str">
        <f>IFERROR(_xll.RssMarket($A3345,"市場部名称"),"")</f>
        <v/>
      </c>
      <c r="D3345" s="55"/>
      <c r="E3345" s="55" t="str">
        <f>IFERROR(_xll.RssMarket($A3345,"前日比"),"")</f>
        <v/>
      </c>
      <c r="F3345" s="75" t="str">
        <f>IFERROR(_xll.RssMarket($A3345,"時価総額"),"")</f>
        <v/>
      </c>
      <c r="G3345" s="75" t="e">
        <f>T20D35746[[#This Row],[時価総額]]/T20D35746[[#This Row],[現在値]]</f>
        <v>#VALUE!</v>
      </c>
      <c r="H3345" s="20"/>
      <c r="I3345" s="38"/>
      <c r="J3345" s="20"/>
      <c r="K3345" s="33"/>
      <c r="N3345" s="89"/>
      <c r="O3345" s="125" t="e">
        <f>ROUND(
 ((IF(OR(R3345="",R3345&lt;=0),20,R3345)/20)
  *(L3345/15))
 /(IFERROR(IF(H3345&gt;0,H3345,15),15)/15)
 *100,0)</f>
        <v>#REF!</v>
      </c>
      <c r="P3345" s="125" t="e">
        <f>ROUND(((R3345/20)*(L3345/15)*(S3345/15)*(1+W3345/200))/(H3345/15)*100,0)</f>
        <v>#REF!</v>
      </c>
      <c r="Q3345" s="147" t="e">
        <f>T20D35746[[#This Row],[スコア⑤]]/T20D35746[[#This Row],[スコア③]]</f>
        <v>#REF!</v>
      </c>
      <c r="R3345" s="76" t="e">
        <f>#REF!+#REF!</f>
        <v>#REF!</v>
      </c>
      <c r="W3345" s="109" t="e">
        <f>(T20D35746[[#This Row],[現金及び預金（億）]]-T20D35746[[#This Row],[負債（億）]])/T20D35746[[#This Row],[総資産]]*100</f>
        <v>#DIV/0!</v>
      </c>
    </row>
    <row r="3346" spans="3:23" x14ac:dyDescent="0.25">
      <c r="C3346" s="71" t="str">
        <f>IFERROR(_xll.RssMarket($A3346,"市場部名称"),"")</f>
        <v/>
      </c>
      <c r="D3346" s="55"/>
      <c r="E3346" s="55" t="str">
        <f>IFERROR(_xll.RssMarket($A3346,"前日比"),"")</f>
        <v/>
      </c>
      <c r="F3346" s="75" t="str">
        <f>IFERROR(_xll.RssMarket($A3346,"時価総額"),"")</f>
        <v/>
      </c>
      <c r="G3346" s="75" t="e">
        <f>T20D35746[[#This Row],[時価総額]]/T20D35746[[#This Row],[現在値]]</f>
        <v>#VALUE!</v>
      </c>
      <c r="H3346" s="20"/>
      <c r="I3346" s="38"/>
      <c r="J3346" s="20"/>
      <c r="K3346" s="33"/>
      <c r="N3346" s="89"/>
      <c r="O3346" s="125" t="e">
        <f>ROUND(
 ((IF(OR(R3346="",R3346&lt;=0),20,R3346)/20)
  *(L3346/15))
 /(IFERROR(IF(H3346&gt;0,H3346,15),15)/15)
 *100,0)</f>
        <v>#REF!</v>
      </c>
      <c r="P3346" s="125" t="e">
        <f>ROUND(((R3346/20)*(L3346/15)*(S3346/15)*(1+W3346/200))/(H3346/15)*100,0)</f>
        <v>#REF!</v>
      </c>
      <c r="Q3346" s="147" t="e">
        <f>T20D35746[[#This Row],[スコア⑤]]/T20D35746[[#This Row],[スコア③]]</f>
        <v>#REF!</v>
      </c>
      <c r="R3346" s="76" t="e">
        <f>#REF!+#REF!</f>
        <v>#REF!</v>
      </c>
      <c r="W3346" s="109" t="e">
        <f>(T20D35746[[#This Row],[現金及び預金（億）]]-T20D35746[[#This Row],[負債（億）]])/T20D35746[[#This Row],[総資産]]*100</f>
        <v>#DIV/0!</v>
      </c>
    </row>
    <row r="3347" spans="3:23" x14ac:dyDescent="0.25">
      <c r="C3347" s="71" t="str">
        <f>IFERROR(_xll.RssMarket($A3347,"市場部名称"),"")</f>
        <v/>
      </c>
      <c r="D3347" s="55"/>
      <c r="E3347" s="55" t="str">
        <f>IFERROR(_xll.RssMarket($A3347,"前日比"),"")</f>
        <v/>
      </c>
      <c r="F3347" s="75" t="str">
        <f>IFERROR(_xll.RssMarket($A3347,"時価総額"),"")</f>
        <v/>
      </c>
      <c r="G3347" s="75" t="e">
        <f>T20D35746[[#This Row],[時価総額]]/T20D35746[[#This Row],[現在値]]</f>
        <v>#VALUE!</v>
      </c>
      <c r="H3347" s="20"/>
      <c r="I3347" s="38"/>
      <c r="J3347" s="20"/>
      <c r="K3347" s="33"/>
      <c r="N3347" s="89"/>
      <c r="O3347" s="125" t="e">
        <f>ROUND(
 ((IF(OR(R3347="",R3347&lt;=0),20,R3347)/20)
  *(L3347/15))
 /(IFERROR(IF(H3347&gt;0,H3347,15),15)/15)
 *100,0)</f>
        <v>#REF!</v>
      </c>
      <c r="P3347" s="125" t="e">
        <f>ROUND(((R3347/20)*(L3347/15)*(S3347/15)*(1+W3347/200))/(H3347/15)*100,0)</f>
        <v>#REF!</v>
      </c>
      <c r="Q3347" s="147" t="e">
        <f>T20D35746[[#This Row],[スコア⑤]]/T20D35746[[#This Row],[スコア③]]</f>
        <v>#REF!</v>
      </c>
      <c r="R3347" s="76" t="e">
        <f>#REF!+#REF!</f>
        <v>#REF!</v>
      </c>
      <c r="W3347" s="109" t="e">
        <f>(T20D35746[[#This Row],[現金及び預金（億）]]-T20D35746[[#This Row],[負債（億）]])/T20D35746[[#This Row],[総資産]]*100</f>
        <v>#DIV/0!</v>
      </c>
    </row>
    <row r="3348" spans="3:23" x14ac:dyDescent="0.25">
      <c r="C3348" s="71" t="str">
        <f>IFERROR(_xll.RssMarket($A3348,"市場部名称"),"")</f>
        <v/>
      </c>
      <c r="D3348" s="55"/>
      <c r="E3348" s="55" t="str">
        <f>IFERROR(_xll.RssMarket($A3348,"前日比"),"")</f>
        <v/>
      </c>
      <c r="F3348" s="75" t="str">
        <f>IFERROR(_xll.RssMarket($A3348,"時価総額"),"")</f>
        <v/>
      </c>
      <c r="G3348" s="75" t="e">
        <f>T20D35746[[#This Row],[時価総額]]/T20D35746[[#This Row],[現在値]]</f>
        <v>#VALUE!</v>
      </c>
      <c r="H3348" s="20"/>
      <c r="I3348" s="38"/>
      <c r="J3348" s="20"/>
      <c r="K3348" s="33"/>
      <c r="N3348" s="89"/>
      <c r="O3348" s="125" t="e">
        <f>ROUND(
 ((IF(OR(R3348="",R3348&lt;=0),20,R3348)/20)
  *(L3348/15))
 /(IFERROR(IF(H3348&gt;0,H3348,15),15)/15)
 *100,0)</f>
        <v>#REF!</v>
      </c>
      <c r="P3348" s="125" t="e">
        <f>ROUND(((R3348/20)*(L3348/15)*(S3348/15)*(1+W3348/200))/(H3348/15)*100,0)</f>
        <v>#REF!</v>
      </c>
      <c r="Q3348" s="147" t="e">
        <f>T20D35746[[#This Row],[スコア⑤]]/T20D35746[[#This Row],[スコア③]]</f>
        <v>#REF!</v>
      </c>
      <c r="R3348" s="76" t="e">
        <f>#REF!+#REF!</f>
        <v>#REF!</v>
      </c>
      <c r="W3348" s="109" t="e">
        <f>(T20D35746[[#This Row],[現金及び預金（億）]]-T20D35746[[#This Row],[負債（億）]])/T20D35746[[#This Row],[総資産]]*100</f>
        <v>#DIV/0!</v>
      </c>
    </row>
    <row r="3349" spans="3:23" x14ac:dyDescent="0.25">
      <c r="C3349" s="71" t="str">
        <f>IFERROR(_xll.RssMarket($A3349,"市場部名称"),"")</f>
        <v/>
      </c>
      <c r="D3349" s="55"/>
      <c r="E3349" s="55" t="str">
        <f>IFERROR(_xll.RssMarket($A3349,"前日比"),"")</f>
        <v/>
      </c>
      <c r="F3349" s="75" t="str">
        <f>IFERROR(_xll.RssMarket($A3349,"時価総額"),"")</f>
        <v/>
      </c>
      <c r="G3349" s="75" t="e">
        <f>T20D35746[[#This Row],[時価総額]]/T20D35746[[#This Row],[現在値]]</f>
        <v>#VALUE!</v>
      </c>
      <c r="H3349" s="20"/>
      <c r="I3349" s="38"/>
      <c r="J3349" s="20"/>
      <c r="K3349" s="33"/>
      <c r="N3349" s="89"/>
      <c r="O3349" s="125" t="e">
        <f>ROUND(
 ((IF(OR(R3349="",R3349&lt;=0),20,R3349)/20)
  *(L3349/15))
 /(IFERROR(IF(H3349&gt;0,H3349,15),15)/15)
 *100,0)</f>
        <v>#REF!</v>
      </c>
      <c r="P3349" s="125" t="e">
        <f>ROUND(((R3349/20)*(L3349/15)*(S3349/15)*(1+W3349/200))/(H3349/15)*100,0)</f>
        <v>#REF!</v>
      </c>
      <c r="Q3349" s="147" t="e">
        <f>T20D35746[[#This Row],[スコア⑤]]/T20D35746[[#This Row],[スコア③]]</f>
        <v>#REF!</v>
      </c>
      <c r="R3349" s="76" t="e">
        <f>#REF!+#REF!</f>
        <v>#REF!</v>
      </c>
      <c r="W3349" s="109" t="e">
        <f>(T20D35746[[#This Row],[現金及び預金（億）]]-T20D35746[[#This Row],[負債（億）]])/T20D35746[[#This Row],[総資産]]*100</f>
        <v>#DIV/0!</v>
      </c>
    </row>
    <row r="3350" spans="3:23" x14ac:dyDescent="0.25">
      <c r="C3350" s="71" t="str">
        <f>IFERROR(_xll.RssMarket($A3350,"市場部名称"),"")</f>
        <v/>
      </c>
      <c r="D3350" s="55"/>
      <c r="E3350" s="55" t="str">
        <f>IFERROR(_xll.RssMarket($A3350,"前日比"),"")</f>
        <v/>
      </c>
      <c r="F3350" s="75" t="str">
        <f>IFERROR(_xll.RssMarket($A3350,"時価総額"),"")</f>
        <v/>
      </c>
      <c r="G3350" s="75" t="e">
        <f>T20D35746[[#This Row],[時価総額]]/T20D35746[[#This Row],[現在値]]</f>
        <v>#VALUE!</v>
      </c>
      <c r="H3350" s="20"/>
      <c r="I3350" s="38"/>
      <c r="J3350" s="20"/>
      <c r="K3350" s="33"/>
      <c r="N3350" s="89"/>
      <c r="O3350" s="125" t="e">
        <f>ROUND(
 ((IF(OR(R3350="",R3350&lt;=0),20,R3350)/20)
  *(L3350/15))
 /(IFERROR(IF(H3350&gt;0,H3350,15),15)/15)
 *100,0)</f>
        <v>#REF!</v>
      </c>
      <c r="P3350" s="125" t="e">
        <f>ROUND(((R3350/20)*(L3350/15)*(S3350/15)*(1+W3350/200))/(H3350/15)*100,0)</f>
        <v>#REF!</v>
      </c>
      <c r="Q3350" s="147" t="e">
        <f>T20D35746[[#This Row],[スコア⑤]]/T20D35746[[#This Row],[スコア③]]</f>
        <v>#REF!</v>
      </c>
      <c r="R3350" s="76" t="e">
        <f>#REF!+#REF!</f>
        <v>#REF!</v>
      </c>
      <c r="W3350" s="109" t="e">
        <f>(T20D35746[[#This Row],[現金及び預金（億）]]-T20D35746[[#This Row],[負債（億）]])/T20D35746[[#This Row],[総資産]]*100</f>
        <v>#DIV/0!</v>
      </c>
    </row>
    <row r="3351" spans="3:23" x14ac:dyDescent="0.25">
      <c r="C3351" s="71" t="str">
        <f>IFERROR(_xll.RssMarket($A3351,"市場部名称"),"")</f>
        <v/>
      </c>
      <c r="D3351" s="55"/>
      <c r="E3351" s="55" t="str">
        <f>IFERROR(_xll.RssMarket($A3351,"前日比"),"")</f>
        <v/>
      </c>
      <c r="F3351" s="75" t="str">
        <f>IFERROR(_xll.RssMarket($A3351,"時価総額"),"")</f>
        <v/>
      </c>
      <c r="G3351" s="75" t="e">
        <f>T20D35746[[#This Row],[時価総額]]/T20D35746[[#This Row],[現在値]]</f>
        <v>#VALUE!</v>
      </c>
      <c r="H3351" s="20"/>
      <c r="I3351" s="38"/>
      <c r="J3351" s="20"/>
      <c r="K3351" s="33"/>
      <c r="N3351" s="89"/>
      <c r="O3351" s="125" t="e">
        <f>ROUND(
 ((IF(OR(R3351="",R3351&lt;=0),20,R3351)/20)
  *(L3351/15))
 /(IFERROR(IF(H3351&gt;0,H3351,15),15)/15)
 *100,0)</f>
        <v>#REF!</v>
      </c>
      <c r="P3351" s="125" t="e">
        <f>ROUND(((R3351/20)*(L3351/15)*(S3351/15)*(1+W3351/200))/(H3351/15)*100,0)</f>
        <v>#REF!</v>
      </c>
      <c r="Q3351" s="147" t="e">
        <f>T20D35746[[#This Row],[スコア⑤]]/T20D35746[[#This Row],[スコア③]]</f>
        <v>#REF!</v>
      </c>
      <c r="R3351" s="76" t="e">
        <f>#REF!+#REF!</f>
        <v>#REF!</v>
      </c>
      <c r="W3351" s="109" t="e">
        <f>(T20D35746[[#This Row],[現金及び預金（億）]]-T20D35746[[#This Row],[負債（億）]])/T20D35746[[#This Row],[総資産]]*100</f>
        <v>#DIV/0!</v>
      </c>
    </row>
    <row r="3352" spans="3:23" x14ac:dyDescent="0.25">
      <c r="C3352" s="71" t="str">
        <f>IFERROR(_xll.RssMarket($A3352,"市場部名称"),"")</f>
        <v/>
      </c>
      <c r="D3352" s="55"/>
      <c r="E3352" s="55" t="str">
        <f>IFERROR(_xll.RssMarket($A3352,"前日比"),"")</f>
        <v/>
      </c>
      <c r="F3352" s="75" t="str">
        <f>IFERROR(_xll.RssMarket($A3352,"時価総額"),"")</f>
        <v/>
      </c>
      <c r="G3352" s="75" t="e">
        <f>T20D35746[[#This Row],[時価総額]]/T20D35746[[#This Row],[現在値]]</f>
        <v>#VALUE!</v>
      </c>
      <c r="H3352" s="20"/>
      <c r="I3352" s="38"/>
      <c r="J3352" s="20"/>
      <c r="K3352" s="33"/>
      <c r="N3352" s="89"/>
      <c r="O3352" s="125" t="e">
        <f>ROUND(
 ((IF(OR(R3352="",R3352&lt;=0),20,R3352)/20)
  *(L3352/15))
 /(IFERROR(IF(H3352&gt;0,H3352,15),15)/15)
 *100,0)</f>
        <v>#REF!</v>
      </c>
      <c r="P3352" s="125" t="e">
        <f>ROUND(((R3352/20)*(L3352/15)*(S3352/15)*(1+W3352/200))/(H3352/15)*100,0)</f>
        <v>#REF!</v>
      </c>
      <c r="Q3352" s="147" t="e">
        <f>T20D35746[[#This Row],[スコア⑤]]/T20D35746[[#This Row],[スコア③]]</f>
        <v>#REF!</v>
      </c>
      <c r="R3352" s="76" t="e">
        <f>#REF!+#REF!</f>
        <v>#REF!</v>
      </c>
      <c r="W3352" s="109" t="e">
        <f>(T20D35746[[#This Row],[現金及び預金（億）]]-T20D35746[[#This Row],[負債（億）]])/T20D35746[[#This Row],[総資産]]*100</f>
        <v>#DIV/0!</v>
      </c>
    </row>
    <row r="3353" spans="3:23" x14ac:dyDescent="0.25">
      <c r="C3353" s="71" t="str">
        <f>IFERROR(_xll.RssMarket($A3353,"市場部名称"),"")</f>
        <v/>
      </c>
      <c r="D3353" s="55"/>
      <c r="E3353" s="55" t="str">
        <f>IFERROR(_xll.RssMarket($A3353,"前日比"),"")</f>
        <v/>
      </c>
      <c r="F3353" s="75" t="str">
        <f>IFERROR(_xll.RssMarket($A3353,"時価総額"),"")</f>
        <v/>
      </c>
      <c r="G3353" s="75" t="e">
        <f>T20D35746[[#This Row],[時価総額]]/T20D35746[[#This Row],[現在値]]</f>
        <v>#VALUE!</v>
      </c>
      <c r="H3353" s="20"/>
      <c r="I3353" s="38"/>
      <c r="J3353" s="20"/>
      <c r="K3353" s="33"/>
      <c r="N3353" s="89"/>
      <c r="O3353" s="125" t="e">
        <f>ROUND(
 ((IF(OR(R3353="",R3353&lt;=0),20,R3353)/20)
  *(L3353/15))
 /(IFERROR(IF(H3353&gt;0,H3353,15),15)/15)
 *100,0)</f>
        <v>#REF!</v>
      </c>
      <c r="P3353" s="125" t="e">
        <f>ROUND(((R3353/20)*(L3353/15)*(S3353/15)*(1+W3353/200))/(H3353/15)*100,0)</f>
        <v>#REF!</v>
      </c>
      <c r="Q3353" s="147" t="e">
        <f>T20D35746[[#This Row],[スコア⑤]]/T20D35746[[#This Row],[スコア③]]</f>
        <v>#REF!</v>
      </c>
      <c r="R3353" s="76" t="e">
        <f>#REF!+#REF!</f>
        <v>#REF!</v>
      </c>
      <c r="W3353" s="109" t="e">
        <f>(T20D35746[[#This Row],[現金及び預金（億）]]-T20D35746[[#This Row],[負債（億）]])/T20D35746[[#This Row],[総資産]]*100</f>
        <v>#DIV/0!</v>
      </c>
    </row>
    <row r="3354" spans="3:23" x14ac:dyDescent="0.25">
      <c r="C3354" s="71" t="str">
        <f>IFERROR(_xll.RssMarket($A3354,"市場部名称"),"")</f>
        <v/>
      </c>
      <c r="D3354" s="55"/>
      <c r="E3354" s="55" t="str">
        <f>IFERROR(_xll.RssMarket($A3354,"前日比"),"")</f>
        <v/>
      </c>
      <c r="F3354" s="75" t="str">
        <f>IFERROR(_xll.RssMarket($A3354,"時価総額"),"")</f>
        <v/>
      </c>
      <c r="G3354" s="75" t="e">
        <f>T20D35746[[#This Row],[時価総額]]/T20D35746[[#This Row],[現在値]]</f>
        <v>#VALUE!</v>
      </c>
      <c r="H3354" s="20"/>
      <c r="I3354" s="38"/>
      <c r="J3354" s="20"/>
      <c r="K3354" s="33"/>
      <c r="N3354" s="89"/>
      <c r="O3354" s="125" t="e">
        <f>ROUND(
 ((IF(OR(R3354="",R3354&lt;=0),20,R3354)/20)
  *(L3354/15))
 /(IFERROR(IF(H3354&gt;0,H3354,15),15)/15)
 *100,0)</f>
        <v>#REF!</v>
      </c>
      <c r="P3354" s="125" t="e">
        <f>ROUND(((R3354/20)*(L3354/15)*(S3354/15)*(1+W3354/200))/(H3354/15)*100,0)</f>
        <v>#REF!</v>
      </c>
      <c r="Q3354" s="147" t="e">
        <f>T20D35746[[#This Row],[スコア⑤]]/T20D35746[[#This Row],[スコア③]]</f>
        <v>#REF!</v>
      </c>
      <c r="R3354" s="76" t="e">
        <f>#REF!+#REF!</f>
        <v>#REF!</v>
      </c>
      <c r="W3354" s="109" t="e">
        <f>(T20D35746[[#This Row],[現金及び預金（億）]]-T20D35746[[#This Row],[負債（億）]])/T20D35746[[#This Row],[総資産]]*100</f>
        <v>#DIV/0!</v>
      </c>
    </row>
    <row r="3355" spans="3:23" x14ac:dyDescent="0.25">
      <c r="C3355" s="71" t="str">
        <f>IFERROR(_xll.RssMarket($A3355,"市場部名称"),"")</f>
        <v/>
      </c>
      <c r="D3355" s="55"/>
      <c r="E3355" s="55" t="str">
        <f>IFERROR(_xll.RssMarket($A3355,"前日比"),"")</f>
        <v/>
      </c>
      <c r="F3355" s="75" t="str">
        <f>IFERROR(_xll.RssMarket($A3355,"時価総額"),"")</f>
        <v/>
      </c>
      <c r="G3355" s="75" t="e">
        <f>T20D35746[[#This Row],[時価総額]]/T20D35746[[#This Row],[現在値]]</f>
        <v>#VALUE!</v>
      </c>
      <c r="H3355" s="20"/>
      <c r="I3355" s="38"/>
      <c r="J3355" s="20"/>
      <c r="K3355" s="33"/>
      <c r="N3355" s="89"/>
      <c r="O3355" s="125" t="e">
        <f>ROUND(
 ((IF(OR(R3355="",R3355&lt;=0),20,R3355)/20)
  *(L3355/15))
 /(IFERROR(IF(H3355&gt;0,H3355,15),15)/15)
 *100,0)</f>
        <v>#REF!</v>
      </c>
      <c r="P3355" s="125" t="e">
        <f>ROUND(((R3355/20)*(L3355/15)*(S3355/15)*(1+W3355/200))/(H3355/15)*100,0)</f>
        <v>#REF!</v>
      </c>
      <c r="Q3355" s="147" t="e">
        <f>T20D35746[[#This Row],[スコア⑤]]/T20D35746[[#This Row],[スコア③]]</f>
        <v>#REF!</v>
      </c>
      <c r="R3355" s="76" t="e">
        <f>#REF!+#REF!</f>
        <v>#REF!</v>
      </c>
      <c r="W3355" s="109" t="e">
        <f>(T20D35746[[#This Row],[現金及び預金（億）]]-T20D35746[[#This Row],[負債（億）]])/T20D35746[[#This Row],[総資産]]*100</f>
        <v>#DIV/0!</v>
      </c>
    </row>
    <row r="3356" spans="3:23" x14ac:dyDescent="0.25">
      <c r="C3356" s="71" t="str">
        <f>IFERROR(_xll.RssMarket($A3356,"市場部名称"),"")</f>
        <v/>
      </c>
      <c r="D3356" s="55"/>
      <c r="E3356" s="55" t="str">
        <f>IFERROR(_xll.RssMarket($A3356,"前日比"),"")</f>
        <v/>
      </c>
      <c r="F3356" s="75" t="str">
        <f>IFERROR(_xll.RssMarket($A3356,"時価総額"),"")</f>
        <v/>
      </c>
      <c r="G3356" s="75" t="e">
        <f>T20D35746[[#This Row],[時価総額]]/T20D35746[[#This Row],[現在値]]</f>
        <v>#VALUE!</v>
      </c>
      <c r="H3356" s="20"/>
      <c r="I3356" s="38"/>
      <c r="J3356" s="20"/>
      <c r="K3356" s="33"/>
      <c r="N3356" s="89"/>
      <c r="O3356" s="125" t="e">
        <f>ROUND(
 ((IF(OR(R3356="",R3356&lt;=0),20,R3356)/20)
  *(L3356/15))
 /(IFERROR(IF(H3356&gt;0,H3356,15),15)/15)
 *100,0)</f>
        <v>#REF!</v>
      </c>
      <c r="P3356" s="125" t="e">
        <f>ROUND(((R3356/20)*(L3356/15)*(S3356/15)*(1+W3356/200))/(H3356/15)*100,0)</f>
        <v>#REF!</v>
      </c>
      <c r="Q3356" s="147" t="e">
        <f>T20D35746[[#This Row],[スコア⑤]]/T20D35746[[#This Row],[スコア③]]</f>
        <v>#REF!</v>
      </c>
      <c r="R3356" s="76" t="e">
        <f>#REF!+#REF!</f>
        <v>#REF!</v>
      </c>
      <c r="W3356" s="109" t="e">
        <f>(T20D35746[[#This Row],[現金及び預金（億）]]-T20D35746[[#This Row],[負債（億）]])/T20D35746[[#This Row],[総資産]]*100</f>
        <v>#DIV/0!</v>
      </c>
    </row>
    <row r="3357" spans="3:23" x14ac:dyDescent="0.25">
      <c r="C3357" s="71" t="str">
        <f>IFERROR(_xll.RssMarket($A3357,"市場部名称"),"")</f>
        <v/>
      </c>
      <c r="D3357" s="55"/>
      <c r="E3357" s="55" t="str">
        <f>IFERROR(_xll.RssMarket($A3357,"前日比"),"")</f>
        <v/>
      </c>
      <c r="F3357" s="75" t="str">
        <f>IFERROR(_xll.RssMarket($A3357,"時価総額"),"")</f>
        <v/>
      </c>
      <c r="G3357" s="75" t="e">
        <f>T20D35746[[#This Row],[時価総額]]/T20D35746[[#This Row],[現在値]]</f>
        <v>#VALUE!</v>
      </c>
      <c r="H3357" s="20"/>
      <c r="I3357" s="38"/>
      <c r="J3357" s="20"/>
      <c r="K3357" s="33"/>
      <c r="N3357" s="89"/>
      <c r="O3357" s="125" t="e">
        <f>ROUND(
 ((IF(OR(R3357="",R3357&lt;=0),20,R3357)/20)
  *(L3357/15))
 /(IFERROR(IF(H3357&gt;0,H3357,15),15)/15)
 *100,0)</f>
        <v>#REF!</v>
      </c>
      <c r="P3357" s="125" t="e">
        <f>ROUND(((R3357/20)*(L3357/15)*(S3357/15)*(1+W3357/200))/(H3357/15)*100,0)</f>
        <v>#REF!</v>
      </c>
      <c r="Q3357" s="147" t="e">
        <f>T20D35746[[#This Row],[スコア⑤]]/T20D35746[[#This Row],[スコア③]]</f>
        <v>#REF!</v>
      </c>
      <c r="R3357" s="76" t="e">
        <f>#REF!+#REF!</f>
        <v>#REF!</v>
      </c>
      <c r="W3357" s="109" t="e">
        <f>(T20D35746[[#This Row],[現金及び預金（億）]]-T20D35746[[#This Row],[負債（億）]])/T20D35746[[#This Row],[総資産]]*100</f>
        <v>#DIV/0!</v>
      </c>
    </row>
    <row r="3358" spans="3:23" x14ac:dyDescent="0.25">
      <c r="C3358" s="71" t="str">
        <f>IFERROR(_xll.RssMarket($A3358,"市場部名称"),"")</f>
        <v/>
      </c>
      <c r="D3358" s="55"/>
      <c r="E3358" s="55" t="str">
        <f>IFERROR(_xll.RssMarket($A3358,"前日比"),"")</f>
        <v/>
      </c>
      <c r="F3358" s="75" t="str">
        <f>IFERROR(_xll.RssMarket($A3358,"時価総額"),"")</f>
        <v/>
      </c>
      <c r="G3358" s="75" t="e">
        <f>T20D35746[[#This Row],[時価総額]]/T20D35746[[#This Row],[現在値]]</f>
        <v>#VALUE!</v>
      </c>
      <c r="H3358" s="20"/>
      <c r="I3358" s="38"/>
      <c r="J3358" s="20"/>
      <c r="K3358" s="33"/>
      <c r="N3358" s="89"/>
      <c r="O3358" s="125" t="e">
        <f>ROUND(
 ((IF(OR(R3358="",R3358&lt;=0),20,R3358)/20)
  *(L3358/15))
 /(IFERROR(IF(H3358&gt;0,H3358,15),15)/15)
 *100,0)</f>
        <v>#REF!</v>
      </c>
      <c r="P3358" s="125" t="e">
        <f>ROUND(((R3358/20)*(L3358/15)*(S3358/15)*(1+W3358/200))/(H3358/15)*100,0)</f>
        <v>#REF!</v>
      </c>
      <c r="Q3358" s="147" t="e">
        <f>T20D35746[[#This Row],[スコア⑤]]/T20D35746[[#This Row],[スコア③]]</f>
        <v>#REF!</v>
      </c>
      <c r="R3358" s="76" t="e">
        <f>#REF!+#REF!</f>
        <v>#REF!</v>
      </c>
      <c r="W3358" s="109" t="e">
        <f>(T20D35746[[#This Row],[現金及び預金（億）]]-T20D35746[[#This Row],[負債（億）]])/T20D35746[[#This Row],[総資産]]*100</f>
        <v>#DIV/0!</v>
      </c>
    </row>
    <row r="3359" spans="3:23" x14ac:dyDescent="0.25">
      <c r="C3359" s="71" t="str">
        <f>IFERROR(_xll.RssMarket($A3359,"市場部名称"),"")</f>
        <v/>
      </c>
      <c r="D3359" s="55"/>
      <c r="E3359" s="55" t="str">
        <f>IFERROR(_xll.RssMarket($A3359,"前日比"),"")</f>
        <v/>
      </c>
      <c r="F3359" s="75" t="str">
        <f>IFERROR(_xll.RssMarket($A3359,"時価総額"),"")</f>
        <v/>
      </c>
      <c r="G3359" s="75" t="e">
        <f>T20D35746[[#This Row],[時価総額]]/T20D35746[[#This Row],[現在値]]</f>
        <v>#VALUE!</v>
      </c>
      <c r="H3359" s="20"/>
      <c r="I3359" s="38"/>
      <c r="J3359" s="20"/>
      <c r="K3359" s="33"/>
      <c r="N3359" s="89"/>
      <c r="O3359" s="125" t="e">
        <f>ROUND(
 ((IF(OR(R3359="",R3359&lt;=0),20,R3359)/20)
  *(L3359/15))
 /(IFERROR(IF(H3359&gt;0,H3359,15),15)/15)
 *100,0)</f>
        <v>#REF!</v>
      </c>
      <c r="P3359" s="125" t="e">
        <f>ROUND(((R3359/20)*(L3359/15)*(S3359/15)*(1+W3359/200))/(H3359/15)*100,0)</f>
        <v>#REF!</v>
      </c>
      <c r="Q3359" s="147" t="e">
        <f>T20D35746[[#This Row],[スコア⑤]]/T20D35746[[#This Row],[スコア③]]</f>
        <v>#REF!</v>
      </c>
      <c r="R3359" s="76" t="e">
        <f>#REF!+#REF!</f>
        <v>#REF!</v>
      </c>
      <c r="W3359" s="109" t="e">
        <f>(T20D35746[[#This Row],[現金及び預金（億）]]-T20D35746[[#This Row],[負債（億）]])/T20D35746[[#This Row],[総資産]]*100</f>
        <v>#DIV/0!</v>
      </c>
    </row>
    <row r="3360" spans="3:23" x14ac:dyDescent="0.25">
      <c r="C3360" s="71" t="str">
        <f>IFERROR(_xll.RssMarket($A3360,"市場部名称"),"")</f>
        <v/>
      </c>
      <c r="D3360" s="55"/>
      <c r="E3360" s="55" t="str">
        <f>IFERROR(_xll.RssMarket($A3360,"前日比"),"")</f>
        <v/>
      </c>
      <c r="F3360" s="75" t="str">
        <f>IFERROR(_xll.RssMarket($A3360,"時価総額"),"")</f>
        <v/>
      </c>
      <c r="G3360" s="75" t="e">
        <f>T20D35746[[#This Row],[時価総額]]/T20D35746[[#This Row],[現在値]]</f>
        <v>#VALUE!</v>
      </c>
      <c r="H3360" s="20"/>
      <c r="I3360" s="38"/>
      <c r="J3360" s="20"/>
      <c r="K3360" s="33"/>
      <c r="N3360" s="89"/>
      <c r="O3360" s="125" t="e">
        <f>ROUND(
 ((IF(OR(R3360="",R3360&lt;=0),20,R3360)/20)
  *(L3360/15))
 /(IFERROR(IF(H3360&gt;0,H3360,15),15)/15)
 *100,0)</f>
        <v>#REF!</v>
      </c>
      <c r="P3360" s="125" t="e">
        <f>ROUND(((R3360/20)*(L3360/15)*(S3360/15)*(1+W3360/200))/(H3360/15)*100,0)</f>
        <v>#REF!</v>
      </c>
      <c r="Q3360" s="147" t="e">
        <f>T20D35746[[#This Row],[スコア⑤]]/T20D35746[[#This Row],[スコア③]]</f>
        <v>#REF!</v>
      </c>
      <c r="R3360" s="76" t="e">
        <f>#REF!+#REF!</f>
        <v>#REF!</v>
      </c>
      <c r="W3360" s="109" t="e">
        <f>(T20D35746[[#This Row],[現金及び預金（億）]]-T20D35746[[#This Row],[負債（億）]])/T20D35746[[#This Row],[総資産]]*100</f>
        <v>#DIV/0!</v>
      </c>
    </row>
    <row r="3361" spans="3:23" x14ac:dyDescent="0.25">
      <c r="C3361" s="71" t="str">
        <f>IFERROR(_xll.RssMarket($A3361,"市場部名称"),"")</f>
        <v/>
      </c>
      <c r="D3361" s="55"/>
      <c r="E3361" s="55" t="str">
        <f>IFERROR(_xll.RssMarket($A3361,"前日比"),"")</f>
        <v/>
      </c>
      <c r="F3361" s="75" t="str">
        <f>IFERROR(_xll.RssMarket($A3361,"時価総額"),"")</f>
        <v/>
      </c>
      <c r="G3361" s="75" t="e">
        <f>T20D35746[[#This Row],[時価総額]]/T20D35746[[#This Row],[現在値]]</f>
        <v>#VALUE!</v>
      </c>
      <c r="H3361" s="20"/>
      <c r="I3361" s="38"/>
      <c r="J3361" s="20"/>
      <c r="K3361" s="33"/>
      <c r="N3361" s="89"/>
      <c r="O3361" s="125" t="e">
        <f>ROUND(
 ((IF(OR(R3361="",R3361&lt;=0),20,R3361)/20)
  *(L3361/15))
 /(IFERROR(IF(H3361&gt;0,H3361,15),15)/15)
 *100,0)</f>
        <v>#REF!</v>
      </c>
      <c r="P3361" s="125" t="e">
        <f>ROUND(((R3361/20)*(L3361/15)*(S3361/15)*(1+W3361/200))/(H3361/15)*100,0)</f>
        <v>#REF!</v>
      </c>
      <c r="Q3361" s="147" t="e">
        <f>T20D35746[[#This Row],[スコア⑤]]/T20D35746[[#This Row],[スコア③]]</f>
        <v>#REF!</v>
      </c>
      <c r="R3361" s="76" t="e">
        <f>#REF!+#REF!</f>
        <v>#REF!</v>
      </c>
      <c r="W3361" s="109" t="e">
        <f>(T20D35746[[#This Row],[現金及び預金（億）]]-T20D35746[[#This Row],[負債（億）]])/T20D35746[[#This Row],[総資産]]*100</f>
        <v>#DIV/0!</v>
      </c>
    </row>
    <row r="3362" spans="3:23" x14ac:dyDescent="0.25">
      <c r="C3362" s="71" t="str">
        <f>IFERROR(_xll.RssMarket($A3362,"市場部名称"),"")</f>
        <v/>
      </c>
      <c r="D3362" s="55"/>
      <c r="E3362" s="55" t="str">
        <f>IFERROR(_xll.RssMarket($A3362,"前日比"),"")</f>
        <v/>
      </c>
      <c r="F3362" s="75" t="str">
        <f>IFERROR(_xll.RssMarket($A3362,"時価総額"),"")</f>
        <v/>
      </c>
      <c r="G3362" s="75" t="e">
        <f>T20D35746[[#This Row],[時価総額]]/T20D35746[[#This Row],[現在値]]</f>
        <v>#VALUE!</v>
      </c>
      <c r="H3362" s="20"/>
      <c r="I3362" s="38"/>
      <c r="J3362" s="20"/>
      <c r="K3362" s="33"/>
      <c r="N3362" s="89"/>
      <c r="O3362" s="125" t="e">
        <f>ROUND(
 ((IF(OR(R3362="",R3362&lt;=0),20,R3362)/20)
  *(L3362/15))
 /(IFERROR(IF(H3362&gt;0,H3362,15),15)/15)
 *100,0)</f>
        <v>#REF!</v>
      </c>
      <c r="P3362" s="125" t="e">
        <f>ROUND(((R3362/20)*(L3362/15)*(S3362/15)*(1+W3362/200))/(H3362/15)*100,0)</f>
        <v>#REF!</v>
      </c>
      <c r="Q3362" s="147" t="e">
        <f>T20D35746[[#This Row],[スコア⑤]]/T20D35746[[#This Row],[スコア③]]</f>
        <v>#REF!</v>
      </c>
      <c r="R3362" s="76" t="e">
        <f>#REF!+#REF!</f>
        <v>#REF!</v>
      </c>
      <c r="W3362" s="109" t="e">
        <f>(T20D35746[[#This Row],[現金及び預金（億）]]-T20D35746[[#This Row],[負債（億）]])/T20D35746[[#This Row],[総資産]]*100</f>
        <v>#DIV/0!</v>
      </c>
    </row>
    <row r="3363" spans="3:23" x14ac:dyDescent="0.25">
      <c r="C3363" s="71" t="str">
        <f>IFERROR(_xll.RssMarket($A3363,"市場部名称"),"")</f>
        <v/>
      </c>
      <c r="D3363" s="55"/>
      <c r="E3363" s="55" t="str">
        <f>IFERROR(_xll.RssMarket($A3363,"前日比"),"")</f>
        <v/>
      </c>
      <c r="F3363" s="75" t="str">
        <f>IFERROR(_xll.RssMarket($A3363,"時価総額"),"")</f>
        <v/>
      </c>
      <c r="G3363" s="75" t="e">
        <f>T20D35746[[#This Row],[時価総額]]/T20D35746[[#This Row],[現在値]]</f>
        <v>#VALUE!</v>
      </c>
      <c r="H3363" s="20"/>
      <c r="I3363" s="38"/>
      <c r="J3363" s="20"/>
      <c r="K3363" s="33"/>
      <c r="N3363" s="89"/>
      <c r="O3363" s="125" t="e">
        <f>ROUND(
 ((IF(OR(R3363="",R3363&lt;=0),20,R3363)/20)
  *(L3363/15))
 /(IFERROR(IF(H3363&gt;0,H3363,15),15)/15)
 *100,0)</f>
        <v>#REF!</v>
      </c>
      <c r="P3363" s="125" t="e">
        <f>ROUND(((R3363/20)*(L3363/15)*(S3363/15)*(1+W3363/200))/(H3363/15)*100,0)</f>
        <v>#REF!</v>
      </c>
      <c r="Q3363" s="147" t="e">
        <f>T20D35746[[#This Row],[スコア⑤]]/T20D35746[[#This Row],[スコア③]]</f>
        <v>#REF!</v>
      </c>
      <c r="R3363" s="76" t="e">
        <f>#REF!+#REF!</f>
        <v>#REF!</v>
      </c>
      <c r="W3363" s="109" t="e">
        <f>(T20D35746[[#This Row],[現金及び預金（億）]]-T20D35746[[#This Row],[負債（億）]])/T20D35746[[#This Row],[総資産]]*100</f>
        <v>#DIV/0!</v>
      </c>
    </row>
    <row r="3364" spans="3:23" x14ac:dyDescent="0.25">
      <c r="C3364" s="71" t="str">
        <f>IFERROR(_xll.RssMarket($A3364,"市場部名称"),"")</f>
        <v/>
      </c>
      <c r="D3364" s="55"/>
      <c r="E3364" s="55" t="str">
        <f>IFERROR(_xll.RssMarket($A3364,"前日比"),"")</f>
        <v/>
      </c>
      <c r="F3364" s="75" t="str">
        <f>IFERROR(_xll.RssMarket($A3364,"時価総額"),"")</f>
        <v/>
      </c>
      <c r="G3364" s="75" t="e">
        <f>T20D35746[[#This Row],[時価総額]]/T20D35746[[#This Row],[現在値]]</f>
        <v>#VALUE!</v>
      </c>
      <c r="H3364" s="20"/>
      <c r="I3364" s="38"/>
      <c r="J3364" s="20"/>
      <c r="K3364" s="33"/>
      <c r="N3364" s="89"/>
      <c r="O3364" s="125" t="e">
        <f>ROUND(
 ((IF(OR(R3364="",R3364&lt;=0),20,R3364)/20)
  *(L3364/15))
 /(IFERROR(IF(H3364&gt;0,H3364,15),15)/15)
 *100,0)</f>
        <v>#REF!</v>
      </c>
      <c r="P3364" s="125" t="e">
        <f>ROUND(((R3364/20)*(L3364/15)*(S3364/15)*(1+W3364/200))/(H3364/15)*100,0)</f>
        <v>#REF!</v>
      </c>
      <c r="Q3364" s="147" t="e">
        <f>T20D35746[[#This Row],[スコア⑤]]/T20D35746[[#This Row],[スコア③]]</f>
        <v>#REF!</v>
      </c>
      <c r="R3364" s="76" t="e">
        <f>#REF!+#REF!</f>
        <v>#REF!</v>
      </c>
      <c r="W3364" s="109" t="e">
        <f>(T20D35746[[#This Row],[現金及び預金（億）]]-T20D35746[[#This Row],[負債（億）]])/T20D35746[[#This Row],[総資産]]*100</f>
        <v>#DIV/0!</v>
      </c>
    </row>
    <row r="3365" spans="3:23" x14ac:dyDescent="0.25">
      <c r="C3365" s="71" t="str">
        <f>IFERROR(_xll.RssMarket($A3365,"市場部名称"),"")</f>
        <v/>
      </c>
      <c r="D3365" s="55"/>
      <c r="E3365" s="55" t="str">
        <f>IFERROR(_xll.RssMarket($A3365,"前日比"),"")</f>
        <v/>
      </c>
      <c r="F3365" s="75" t="str">
        <f>IFERROR(_xll.RssMarket($A3365,"時価総額"),"")</f>
        <v/>
      </c>
      <c r="G3365" s="75" t="e">
        <f>T20D35746[[#This Row],[時価総額]]/T20D35746[[#This Row],[現在値]]</f>
        <v>#VALUE!</v>
      </c>
      <c r="H3365" s="20"/>
      <c r="I3365" s="38"/>
      <c r="J3365" s="20"/>
      <c r="K3365" s="33"/>
      <c r="N3365" s="89"/>
      <c r="O3365" s="125" t="e">
        <f>ROUND(
 ((IF(OR(R3365="",R3365&lt;=0),20,R3365)/20)
  *(L3365/15))
 /(IFERROR(IF(H3365&gt;0,H3365,15),15)/15)
 *100,0)</f>
        <v>#REF!</v>
      </c>
      <c r="P3365" s="125" t="e">
        <f>ROUND(((R3365/20)*(L3365/15)*(S3365/15)*(1+W3365/200))/(H3365/15)*100,0)</f>
        <v>#REF!</v>
      </c>
      <c r="Q3365" s="147" t="e">
        <f>T20D35746[[#This Row],[スコア⑤]]/T20D35746[[#This Row],[スコア③]]</f>
        <v>#REF!</v>
      </c>
      <c r="R3365" s="76" t="e">
        <f>#REF!+#REF!</f>
        <v>#REF!</v>
      </c>
      <c r="W3365" s="109" t="e">
        <f>(T20D35746[[#This Row],[現金及び預金（億）]]-T20D35746[[#This Row],[負債（億）]])/T20D35746[[#This Row],[総資産]]*100</f>
        <v>#DIV/0!</v>
      </c>
    </row>
    <row r="3366" spans="3:23" x14ac:dyDescent="0.25">
      <c r="C3366" s="71" t="str">
        <f>IFERROR(_xll.RssMarket($A3366,"市場部名称"),"")</f>
        <v/>
      </c>
      <c r="D3366" s="55"/>
      <c r="E3366" s="55" t="str">
        <f>IFERROR(_xll.RssMarket($A3366,"前日比"),"")</f>
        <v/>
      </c>
      <c r="F3366" s="75" t="str">
        <f>IFERROR(_xll.RssMarket($A3366,"時価総額"),"")</f>
        <v/>
      </c>
      <c r="G3366" s="75" t="e">
        <f>T20D35746[[#This Row],[時価総額]]/T20D35746[[#This Row],[現在値]]</f>
        <v>#VALUE!</v>
      </c>
      <c r="H3366" s="20"/>
      <c r="I3366" s="38"/>
      <c r="J3366" s="20"/>
      <c r="K3366" s="33"/>
      <c r="N3366" s="89"/>
      <c r="O3366" s="125" t="e">
        <f>ROUND(
 ((IF(OR(R3366="",R3366&lt;=0),20,R3366)/20)
  *(L3366/15))
 /(IFERROR(IF(H3366&gt;0,H3366,15),15)/15)
 *100,0)</f>
        <v>#REF!</v>
      </c>
      <c r="P3366" s="125" t="e">
        <f>ROUND(((R3366/20)*(L3366/15)*(S3366/15)*(1+W3366/200))/(H3366/15)*100,0)</f>
        <v>#REF!</v>
      </c>
      <c r="Q3366" s="147" t="e">
        <f>T20D35746[[#This Row],[スコア⑤]]/T20D35746[[#This Row],[スコア③]]</f>
        <v>#REF!</v>
      </c>
      <c r="R3366" s="76" t="e">
        <f>#REF!+#REF!</f>
        <v>#REF!</v>
      </c>
      <c r="W3366" s="109" t="e">
        <f>(T20D35746[[#This Row],[現金及び預金（億）]]-T20D35746[[#This Row],[負債（億）]])/T20D35746[[#This Row],[総資産]]*100</f>
        <v>#DIV/0!</v>
      </c>
    </row>
    <row r="3367" spans="3:23" x14ac:dyDescent="0.25">
      <c r="C3367" s="71" t="str">
        <f>IFERROR(_xll.RssMarket($A3367,"市場部名称"),"")</f>
        <v/>
      </c>
      <c r="D3367" s="55"/>
      <c r="E3367" s="55" t="str">
        <f>IFERROR(_xll.RssMarket($A3367,"前日比"),"")</f>
        <v/>
      </c>
      <c r="F3367" s="75" t="str">
        <f>IFERROR(_xll.RssMarket($A3367,"時価総額"),"")</f>
        <v/>
      </c>
      <c r="G3367" s="75" t="e">
        <f>T20D35746[[#This Row],[時価総額]]/T20D35746[[#This Row],[現在値]]</f>
        <v>#VALUE!</v>
      </c>
      <c r="H3367" s="20"/>
      <c r="I3367" s="38"/>
      <c r="J3367" s="20"/>
      <c r="K3367" s="33"/>
      <c r="N3367" s="89"/>
      <c r="O3367" s="125" t="e">
        <f>ROUND(
 ((IF(OR(R3367="",R3367&lt;=0),20,R3367)/20)
  *(L3367/15))
 /(IFERROR(IF(H3367&gt;0,H3367,15),15)/15)
 *100,0)</f>
        <v>#REF!</v>
      </c>
      <c r="P3367" s="125" t="e">
        <f>ROUND(((R3367/20)*(L3367/15)*(S3367/15)*(1+W3367/200))/(H3367/15)*100,0)</f>
        <v>#REF!</v>
      </c>
      <c r="Q3367" s="147" t="e">
        <f>T20D35746[[#This Row],[スコア⑤]]/T20D35746[[#This Row],[スコア③]]</f>
        <v>#REF!</v>
      </c>
      <c r="R3367" s="76" t="e">
        <f>#REF!+#REF!</f>
        <v>#REF!</v>
      </c>
      <c r="W3367" s="109" t="e">
        <f>(T20D35746[[#This Row],[現金及び預金（億）]]-T20D35746[[#This Row],[負債（億）]])/T20D35746[[#This Row],[総資産]]*100</f>
        <v>#DIV/0!</v>
      </c>
    </row>
    <row r="3368" spans="3:23" x14ac:dyDescent="0.25">
      <c r="C3368" s="71" t="str">
        <f>IFERROR(_xll.RssMarket($A3368,"市場部名称"),"")</f>
        <v/>
      </c>
      <c r="D3368" s="55"/>
      <c r="E3368" s="55" t="str">
        <f>IFERROR(_xll.RssMarket($A3368,"前日比"),"")</f>
        <v/>
      </c>
      <c r="F3368" s="75" t="str">
        <f>IFERROR(_xll.RssMarket($A3368,"時価総額"),"")</f>
        <v/>
      </c>
      <c r="G3368" s="75" t="e">
        <f>T20D35746[[#This Row],[時価総額]]/T20D35746[[#This Row],[現在値]]</f>
        <v>#VALUE!</v>
      </c>
      <c r="H3368" s="20"/>
      <c r="I3368" s="38"/>
      <c r="J3368" s="20"/>
      <c r="K3368" s="33"/>
      <c r="N3368" s="89"/>
      <c r="O3368" s="125" t="e">
        <f>ROUND(
 ((IF(OR(R3368="",R3368&lt;=0),20,R3368)/20)
  *(L3368/15))
 /(IFERROR(IF(H3368&gt;0,H3368,15),15)/15)
 *100,0)</f>
        <v>#REF!</v>
      </c>
      <c r="P3368" s="125" t="e">
        <f>ROUND(((R3368/20)*(L3368/15)*(S3368/15)*(1+W3368/200))/(H3368/15)*100,0)</f>
        <v>#REF!</v>
      </c>
      <c r="Q3368" s="147" t="e">
        <f>T20D35746[[#This Row],[スコア⑤]]/T20D35746[[#This Row],[スコア③]]</f>
        <v>#REF!</v>
      </c>
      <c r="R3368" s="76" t="e">
        <f>#REF!+#REF!</f>
        <v>#REF!</v>
      </c>
      <c r="W3368" s="109" t="e">
        <f>(T20D35746[[#This Row],[現金及び預金（億）]]-T20D35746[[#This Row],[負債（億）]])/T20D35746[[#This Row],[総資産]]*100</f>
        <v>#DIV/0!</v>
      </c>
    </row>
    <row r="3369" spans="3:23" x14ac:dyDescent="0.25">
      <c r="C3369" s="71" t="str">
        <f>IFERROR(_xll.RssMarket($A3369,"市場部名称"),"")</f>
        <v/>
      </c>
      <c r="D3369" s="55"/>
      <c r="E3369" s="55" t="str">
        <f>IFERROR(_xll.RssMarket($A3369,"前日比"),"")</f>
        <v/>
      </c>
      <c r="F3369" s="75" t="str">
        <f>IFERROR(_xll.RssMarket($A3369,"時価総額"),"")</f>
        <v/>
      </c>
      <c r="G3369" s="75" t="e">
        <f>T20D35746[[#This Row],[時価総額]]/T20D35746[[#This Row],[現在値]]</f>
        <v>#VALUE!</v>
      </c>
      <c r="H3369" s="20"/>
      <c r="I3369" s="38"/>
      <c r="J3369" s="20"/>
      <c r="K3369" s="33"/>
      <c r="N3369" s="89"/>
      <c r="O3369" s="125" t="e">
        <f>ROUND(
 ((IF(OR(R3369="",R3369&lt;=0),20,R3369)/20)
  *(L3369/15))
 /(IFERROR(IF(H3369&gt;0,H3369,15),15)/15)
 *100,0)</f>
        <v>#REF!</v>
      </c>
      <c r="P3369" s="125" t="e">
        <f>ROUND(((R3369/20)*(L3369/15)*(S3369/15)*(1+W3369/200))/(H3369/15)*100,0)</f>
        <v>#REF!</v>
      </c>
      <c r="Q3369" s="147" t="e">
        <f>T20D35746[[#This Row],[スコア⑤]]/T20D35746[[#This Row],[スコア③]]</f>
        <v>#REF!</v>
      </c>
      <c r="R3369" s="76" t="e">
        <f>#REF!+#REF!</f>
        <v>#REF!</v>
      </c>
      <c r="W3369" s="109" t="e">
        <f>(T20D35746[[#This Row],[現金及び預金（億）]]-T20D35746[[#This Row],[負債（億）]])/T20D35746[[#This Row],[総資産]]*100</f>
        <v>#DIV/0!</v>
      </c>
    </row>
    <row r="3370" spans="3:23" x14ac:dyDescent="0.25">
      <c r="C3370" s="71" t="str">
        <f>IFERROR(_xll.RssMarket($A3370,"市場部名称"),"")</f>
        <v/>
      </c>
      <c r="D3370" s="55"/>
      <c r="E3370" s="55" t="str">
        <f>IFERROR(_xll.RssMarket($A3370,"前日比"),"")</f>
        <v/>
      </c>
      <c r="F3370" s="75" t="str">
        <f>IFERROR(_xll.RssMarket($A3370,"時価総額"),"")</f>
        <v/>
      </c>
      <c r="G3370" s="75" t="e">
        <f>T20D35746[[#This Row],[時価総額]]/T20D35746[[#This Row],[現在値]]</f>
        <v>#VALUE!</v>
      </c>
      <c r="H3370" s="20"/>
      <c r="I3370" s="38"/>
      <c r="J3370" s="20"/>
      <c r="K3370" s="33"/>
      <c r="N3370" s="89"/>
      <c r="O3370" s="125" t="e">
        <f>ROUND(
 ((IF(OR(R3370="",R3370&lt;=0),20,R3370)/20)
  *(L3370/15))
 /(IFERROR(IF(H3370&gt;0,H3370,15),15)/15)
 *100,0)</f>
        <v>#REF!</v>
      </c>
      <c r="P3370" s="125" t="e">
        <f>ROUND(((R3370/20)*(L3370/15)*(S3370/15)*(1+W3370/200))/(H3370/15)*100,0)</f>
        <v>#REF!</v>
      </c>
      <c r="Q3370" s="147" t="e">
        <f>T20D35746[[#This Row],[スコア⑤]]/T20D35746[[#This Row],[スコア③]]</f>
        <v>#REF!</v>
      </c>
      <c r="R3370" s="76" t="e">
        <f>#REF!+#REF!</f>
        <v>#REF!</v>
      </c>
      <c r="W3370" s="109" t="e">
        <f>(T20D35746[[#This Row],[現金及び預金（億）]]-T20D35746[[#This Row],[負債（億）]])/T20D35746[[#This Row],[総資産]]*100</f>
        <v>#DIV/0!</v>
      </c>
    </row>
    <row r="3371" spans="3:23" x14ac:dyDescent="0.25">
      <c r="C3371" s="71" t="str">
        <f>IFERROR(_xll.RssMarket($A3371,"市場部名称"),"")</f>
        <v/>
      </c>
      <c r="D3371" s="55"/>
      <c r="E3371" s="55" t="str">
        <f>IFERROR(_xll.RssMarket($A3371,"前日比"),"")</f>
        <v/>
      </c>
      <c r="F3371" s="75" t="str">
        <f>IFERROR(_xll.RssMarket($A3371,"時価総額"),"")</f>
        <v/>
      </c>
      <c r="G3371" s="75" t="e">
        <f>T20D35746[[#This Row],[時価総額]]/T20D35746[[#This Row],[現在値]]</f>
        <v>#VALUE!</v>
      </c>
      <c r="H3371" s="20"/>
      <c r="I3371" s="38"/>
      <c r="J3371" s="20"/>
      <c r="K3371" s="33"/>
      <c r="N3371" s="89"/>
      <c r="O3371" s="125" t="e">
        <f>ROUND(
 ((IF(OR(R3371="",R3371&lt;=0),20,R3371)/20)
  *(L3371/15))
 /(IFERROR(IF(H3371&gt;0,H3371,15),15)/15)
 *100,0)</f>
        <v>#REF!</v>
      </c>
      <c r="P3371" s="125" t="e">
        <f>ROUND(((R3371/20)*(L3371/15)*(S3371/15)*(1+W3371/200))/(H3371/15)*100,0)</f>
        <v>#REF!</v>
      </c>
      <c r="Q3371" s="147" t="e">
        <f>T20D35746[[#This Row],[スコア⑤]]/T20D35746[[#This Row],[スコア③]]</f>
        <v>#REF!</v>
      </c>
      <c r="R3371" s="76" t="e">
        <f>#REF!+#REF!</f>
        <v>#REF!</v>
      </c>
      <c r="W3371" s="109" t="e">
        <f>(T20D35746[[#This Row],[現金及び預金（億）]]-T20D35746[[#This Row],[負債（億）]])/T20D35746[[#This Row],[総資産]]*100</f>
        <v>#DIV/0!</v>
      </c>
    </row>
    <row r="3372" spans="3:23" x14ac:dyDescent="0.25">
      <c r="C3372" s="71" t="str">
        <f>IFERROR(_xll.RssMarket($A3372,"市場部名称"),"")</f>
        <v/>
      </c>
      <c r="D3372" s="55"/>
      <c r="E3372" s="55" t="str">
        <f>IFERROR(_xll.RssMarket($A3372,"前日比"),"")</f>
        <v/>
      </c>
      <c r="F3372" s="75" t="str">
        <f>IFERROR(_xll.RssMarket($A3372,"時価総額"),"")</f>
        <v/>
      </c>
      <c r="G3372" s="75" t="e">
        <f>T20D35746[[#This Row],[時価総額]]/T20D35746[[#This Row],[現在値]]</f>
        <v>#VALUE!</v>
      </c>
      <c r="H3372" s="20"/>
      <c r="I3372" s="38"/>
      <c r="J3372" s="20"/>
      <c r="K3372" s="33"/>
      <c r="N3372" s="89"/>
      <c r="O3372" s="125" t="e">
        <f>ROUND(
 ((IF(OR(R3372="",R3372&lt;=0),20,R3372)/20)
  *(L3372/15))
 /(IFERROR(IF(H3372&gt;0,H3372,15),15)/15)
 *100,0)</f>
        <v>#REF!</v>
      </c>
      <c r="P3372" s="125" t="e">
        <f>ROUND(((R3372/20)*(L3372/15)*(S3372/15)*(1+W3372/200))/(H3372/15)*100,0)</f>
        <v>#REF!</v>
      </c>
      <c r="Q3372" s="147" t="e">
        <f>T20D35746[[#This Row],[スコア⑤]]/T20D35746[[#This Row],[スコア③]]</f>
        <v>#REF!</v>
      </c>
      <c r="R3372" s="76" t="e">
        <f>#REF!+#REF!</f>
        <v>#REF!</v>
      </c>
      <c r="W3372" s="109" t="e">
        <f>(T20D35746[[#This Row],[現金及び預金（億）]]-T20D35746[[#This Row],[負債（億）]])/T20D35746[[#This Row],[総資産]]*100</f>
        <v>#DIV/0!</v>
      </c>
    </row>
    <row r="3373" spans="3:23" x14ac:dyDescent="0.25">
      <c r="C3373" s="71" t="str">
        <f>IFERROR(_xll.RssMarket($A3373,"市場部名称"),"")</f>
        <v/>
      </c>
      <c r="D3373" s="55"/>
      <c r="E3373" s="55" t="str">
        <f>IFERROR(_xll.RssMarket($A3373,"前日比"),"")</f>
        <v/>
      </c>
      <c r="F3373" s="75" t="str">
        <f>IFERROR(_xll.RssMarket($A3373,"時価総額"),"")</f>
        <v/>
      </c>
      <c r="G3373" s="75" t="e">
        <f>T20D35746[[#This Row],[時価総額]]/T20D35746[[#This Row],[現在値]]</f>
        <v>#VALUE!</v>
      </c>
      <c r="H3373" s="20"/>
      <c r="I3373" s="38"/>
      <c r="J3373" s="20"/>
      <c r="K3373" s="33"/>
      <c r="N3373" s="89"/>
      <c r="O3373" s="125" t="e">
        <f>ROUND(
 ((IF(OR(R3373="",R3373&lt;=0),20,R3373)/20)
  *(L3373/15))
 /(IFERROR(IF(H3373&gt;0,H3373,15),15)/15)
 *100,0)</f>
        <v>#REF!</v>
      </c>
      <c r="P3373" s="125" t="e">
        <f>ROUND(((R3373/20)*(L3373/15)*(S3373/15)*(1+W3373/200))/(H3373/15)*100,0)</f>
        <v>#REF!</v>
      </c>
      <c r="Q3373" s="147" t="e">
        <f>T20D35746[[#This Row],[スコア⑤]]/T20D35746[[#This Row],[スコア③]]</f>
        <v>#REF!</v>
      </c>
      <c r="R3373" s="76" t="e">
        <f>#REF!+#REF!</f>
        <v>#REF!</v>
      </c>
      <c r="W3373" s="109" t="e">
        <f>(T20D35746[[#This Row],[現金及び預金（億）]]-T20D35746[[#This Row],[負債（億）]])/T20D35746[[#This Row],[総資産]]*100</f>
        <v>#DIV/0!</v>
      </c>
    </row>
    <row r="3374" spans="3:23" x14ac:dyDescent="0.25">
      <c r="C3374" s="71" t="str">
        <f>IFERROR(_xll.RssMarket($A3374,"市場部名称"),"")</f>
        <v/>
      </c>
      <c r="D3374" s="55"/>
      <c r="E3374" s="55" t="str">
        <f>IFERROR(_xll.RssMarket($A3374,"前日比"),"")</f>
        <v/>
      </c>
      <c r="F3374" s="75" t="str">
        <f>IFERROR(_xll.RssMarket($A3374,"時価総額"),"")</f>
        <v/>
      </c>
      <c r="G3374" s="75" t="e">
        <f>T20D35746[[#This Row],[時価総額]]/T20D35746[[#This Row],[現在値]]</f>
        <v>#VALUE!</v>
      </c>
      <c r="H3374" s="20"/>
      <c r="I3374" s="38"/>
      <c r="J3374" s="20"/>
      <c r="K3374" s="33"/>
      <c r="N3374" s="89"/>
      <c r="O3374" s="125" t="e">
        <f>ROUND(
 ((IF(OR(R3374="",R3374&lt;=0),20,R3374)/20)
  *(L3374/15))
 /(IFERROR(IF(H3374&gt;0,H3374,15),15)/15)
 *100,0)</f>
        <v>#REF!</v>
      </c>
      <c r="P3374" s="125" t="e">
        <f>ROUND(((R3374/20)*(L3374/15)*(S3374/15)*(1+W3374/200))/(H3374/15)*100,0)</f>
        <v>#REF!</v>
      </c>
      <c r="Q3374" s="147" t="e">
        <f>T20D35746[[#This Row],[スコア⑤]]/T20D35746[[#This Row],[スコア③]]</f>
        <v>#REF!</v>
      </c>
      <c r="R3374" s="76" t="e">
        <f>#REF!+#REF!</f>
        <v>#REF!</v>
      </c>
      <c r="W3374" s="109" t="e">
        <f>(T20D35746[[#This Row],[現金及び預金（億）]]-T20D35746[[#This Row],[負債（億）]])/T20D35746[[#This Row],[総資産]]*100</f>
        <v>#DIV/0!</v>
      </c>
    </row>
    <row r="3375" spans="3:23" x14ac:dyDescent="0.25">
      <c r="C3375" s="71" t="str">
        <f>IFERROR(_xll.RssMarket($A3375,"市場部名称"),"")</f>
        <v/>
      </c>
      <c r="D3375" s="55"/>
      <c r="E3375" s="55" t="str">
        <f>IFERROR(_xll.RssMarket($A3375,"前日比"),"")</f>
        <v/>
      </c>
      <c r="F3375" s="75" t="str">
        <f>IFERROR(_xll.RssMarket($A3375,"時価総額"),"")</f>
        <v/>
      </c>
      <c r="G3375" s="75" t="e">
        <f>T20D35746[[#This Row],[時価総額]]/T20D35746[[#This Row],[現在値]]</f>
        <v>#VALUE!</v>
      </c>
      <c r="H3375" s="20"/>
      <c r="I3375" s="38"/>
      <c r="J3375" s="20"/>
      <c r="K3375" s="33"/>
      <c r="N3375" s="89"/>
      <c r="O3375" s="125" t="e">
        <f>ROUND(
 ((IF(OR(R3375="",R3375&lt;=0),20,R3375)/20)
  *(L3375/15))
 /(IFERROR(IF(H3375&gt;0,H3375,15),15)/15)
 *100,0)</f>
        <v>#REF!</v>
      </c>
      <c r="P3375" s="125" t="e">
        <f>ROUND(((R3375/20)*(L3375/15)*(S3375/15)*(1+W3375/200))/(H3375/15)*100,0)</f>
        <v>#REF!</v>
      </c>
      <c r="Q3375" s="147" t="e">
        <f>T20D35746[[#This Row],[スコア⑤]]/T20D35746[[#This Row],[スコア③]]</f>
        <v>#REF!</v>
      </c>
      <c r="R3375" s="76" t="e">
        <f>#REF!+#REF!</f>
        <v>#REF!</v>
      </c>
      <c r="W3375" s="109" t="e">
        <f>(T20D35746[[#This Row],[現金及び預金（億）]]-T20D35746[[#This Row],[負債（億）]])/T20D35746[[#This Row],[総資産]]*100</f>
        <v>#DIV/0!</v>
      </c>
    </row>
    <row r="3376" spans="3:23" x14ac:dyDescent="0.25">
      <c r="C3376" s="71" t="str">
        <f>IFERROR(_xll.RssMarket($A3376,"市場部名称"),"")</f>
        <v/>
      </c>
      <c r="D3376" s="55"/>
      <c r="E3376" s="55" t="str">
        <f>IFERROR(_xll.RssMarket($A3376,"前日比"),"")</f>
        <v/>
      </c>
      <c r="F3376" s="75" t="str">
        <f>IFERROR(_xll.RssMarket($A3376,"時価総額"),"")</f>
        <v/>
      </c>
      <c r="G3376" s="75" t="e">
        <f>T20D35746[[#This Row],[時価総額]]/T20D35746[[#This Row],[現在値]]</f>
        <v>#VALUE!</v>
      </c>
      <c r="H3376" s="20"/>
      <c r="I3376" s="38"/>
      <c r="J3376" s="20"/>
      <c r="K3376" s="33"/>
      <c r="N3376" s="89"/>
      <c r="O3376" s="125" t="e">
        <f>ROUND(
 ((IF(OR(R3376="",R3376&lt;=0),20,R3376)/20)
  *(L3376/15))
 /(IFERROR(IF(H3376&gt;0,H3376,15),15)/15)
 *100,0)</f>
        <v>#REF!</v>
      </c>
      <c r="P3376" s="125" t="e">
        <f>ROUND(((R3376/20)*(L3376/15)*(S3376/15)*(1+W3376/200))/(H3376/15)*100,0)</f>
        <v>#REF!</v>
      </c>
      <c r="Q3376" s="147" t="e">
        <f>T20D35746[[#This Row],[スコア⑤]]/T20D35746[[#This Row],[スコア③]]</f>
        <v>#REF!</v>
      </c>
      <c r="R3376" s="76" t="e">
        <f>#REF!+#REF!</f>
        <v>#REF!</v>
      </c>
      <c r="W3376" s="109" t="e">
        <f>(T20D35746[[#This Row],[現金及び預金（億）]]-T20D35746[[#This Row],[負債（億）]])/T20D35746[[#This Row],[総資産]]*100</f>
        <v>#DIV/0!</v>
      </c>
    </row>
    <row r="3377" spans="3:23" x14ac:dyDescent="0.25">
      <c r="C3377" s="71" t="str">
        <f>IFERROR(_xll.RssMarket($A3377,"市場部名称"),"")</f>
        <v/>
      </c>
      <c r="D3377" s="55"/>
      <c r="E3377" s="55" t="str">
        <f>IFERROR(_xll.RssMarket($A3377,"前日比"),"")</f>
        <v/>
      </c>
      <c r="F3377" s="75" t="str">
        <f>IFERROR(_xll.RssMarket($A3377,"時価総額"),"")</f>
        <v/>
      </c>
      <c r="G3377" s="75" t="e">
        <f>T20D35746[[#This Row],[時価総額]]/T20D35746[[#This Row],[現在値]]</f>
        <v>#VALUE!</v>
      </c>
      <c r="H3377" s="20"/>
      <c r="I3377" s="38"/>
      <c r="J3377" s="20"/>
      <c r="K3377" s="33"/>
      <c r="N3377" s="89"/>
      <c r="O3377" s="125" t="e">
        <f>ROUND(
 ((IF(OR(R3377="",R3377&lt;=0),20,R3377)/20)
  *(L3377/15))
 /(IFERROR(IF(H3377&gt;0,H3377,15),15)/15)
 *100,0)</f>
        <v>#REF!</v>
      </c>
      <c r="P3377" s="125" t="e">
        <f>ROUND(((R3377/20)*(L3377/15)*(S3377/15)*(1+W3377/200))/(H3377/15)*100,0)</f>
        <v>#REF!</v>
      </c>
      <c r="Q3377" s="147" t="e">
        <f>T20D35746[[#This Row],[スコア⑤]]/T20D35746[[#This Row],[スコア③]]</f>
        <v>#REF!</v>
      </c>
      <c r="R3377" s="76" t="e">
        <f>#REF!+#REF!</f>
        <v>#REF!</v>
      </c>
      <c r="W3377" s="109" t="e">
        <f>(T20D35746[[#This Row],[現金及び預金（億）]]-T20D35746[[#This Row],[負債（億）]])/T20D35746[[#This Row],[総資産]]*100</f>
        <v>#DIV/0!</v>
      </c>
    </row>
    <row r="3378" spans="3:23" x14ac:dyDescent="0.25">
      <c r="C3378" s="71" t="str">
        <f>IFERROR(_xll.RssMarket($A3378,"市場部名称"),"")</f>
        <v/>
      </c>
      <c r="D3378" s="55"/>
      <c r="E3378" s="55" t="str">
        <f>IFERROR(_xll.RssMarket($A3378,"前日比"),"")</f>
        <v/>
      </c>
      <c r="F3378" s="75" t="str">
        <f>IFERROR(_xll.RssMarket($A3378,"時価総額"),"")</f>
        <v/>
      </c>
      <c r="G3378" s="75" t="e">
        <f>T20D35746[[#This Row],[時価総額]]/T20D35746[[#This Row],[現在値]]</f>
        <v>#VALUE!</v>
      </c>
      <c r="H3378" s="20"/>
      <c r="I3378" s="38"/>
      <c r="J3378" s="20"/>
      <c r="K3378" s="33"/>
      <c r="N3378" s="89"/>
      <c r="O3378" s="125" t="e">
        <f>ROUND(
 ((IF(OR(R3378="",R3378&lt;=0),20,R3378)/20)
  *(L3378/15))
 /(IFERROR(IF(H3378&gt;0,H3378,15),15)/15)
 *100,0)</f>
        <v>#REF!</v>
      </c>
      <c r="P3378" s="125" t="e">
        <f>ROUND(((R3378/20)*(L3378/15)*(S3378/15)*(1+W3378/200))/(H3378/15)*100,0)</f>
        <v>#REF!</v>
      </c>
      <c r="Q3378" s="147" t="e">
        <f>T20D35746[[#This Row],[スコア⑤]]/T20D35746[[#This Row],[スコア③]]</f>
        <v>#REF!</v>
      </c>
      <c r="R3378" s="76" t="e">
        <f>#REF!+#REF!</f>
        <v>#REF!</v>
      </c>
      <c r="W3378" s="109" t="e">
        <f>(T20D35746[[#This Row],[現金及び預金（億）]]-T20D35746[[#This Row],[負債（億）]])/T20D35746[[#This Row],[総資産]]*100</f>
        <v>#DIV/0!</v>
      </c>
    </row>
    <row r="3379" spans="3:23" x14ac:dyDescent="0.25">
      <c r="C3379" s="71" t="str">
        <f>IFERROR(_xll.RssMarket($A3379,"市場部名称"),"")</f>
        <v/>
      </c>
      <c r="D3379" s="55"/>
      <c r="E3379" s="55" t="str">
        <f>IFERROR(_xll.RssMarket($A3379,"前日比"),"")</f>
        <v/>
      </c>
      <c r="F3379" s="75" t="str">
        <f>IFERROR(_xll.RssMarket($A3379,"時価総額"),"")</f>
        <v/>
      </c>
      <c r="G3379" s="75" t="e">
        <f>T20D35746[[#This Row],[時価総額]]/T20D35746[[#This Row],[現在値]]</f>
        <v>#VALUE!</v>
      </c>
      <c r="H3379" s="20"/>
      <c r="I3379" s="38"/>
      <c r="J3379" s="20"/>
      <c r="K3379" s="33"/>
      <c r="N3379" s="89"/>
      <c r="O3379" s="125" t="e">
        <f>ROUND(
 ((IF(OR(R3379="",R3379&lt;=0),20,R3379)/20)
  *(L3379/15))
 /(IFERROR(IF(H3379&gt;0,H3379,15),15)/15)
 *100,0)</f>
        <v>#REF!</v>
      </c>
      <c r="P3379" s="125" t="e">
        <f>ROUND(((R3379/20)*(L3379/15)*(S3379/15)*(1+W3379/200))/(H3379/15)*100,0)</f>
        <v>#REF!</v>
      </c>
      <c r="Q3379" s="147" t="e">
        <f>T20D35746[[#This Row],[スコア⑤]]/T20D35746[[#This Row],[スコア③]]</f>
        <v>#REF!</v>
      </c>
      <c r="R3379" s="76" t="e">
        <f>#REF!+#REF!</f>
        <v>#REF!</v>
      </c>
      <c r="W3379" s="109" t="e">
        <f>(T20D35746[[#This Row],[現金及び預金（億）]]-T20D35746[[#This Row],[負債（億）]])/T20D35746[[#This Row],[総資産]]*100</f>
        <v>#DIV/0!</v>
      </c>
    </row>
    <row r="3380" spans="3:23" x14ac:dyDescent="0.25">
      <c r="C3380" s="71" t="str">
        <f>IFERROR(_xll.RssMarket($A3380,"市場部名称"),"")</f>
        <v/>
      </c>
      <c r="D3380" s="55"/>
      <c r="E3380" s="55" t="str">
        <f>IFERROR(_xll.RssMarket($A3380,"前日比"),"")</f>
        <v/>
      </c>
      <c r="F3380" s="75" t="str">
        <f>IFERROR(_xll.RssMarket($A3380,"時価総額"),"")</f>
        <v/>
      </c>
      <c r="G3380" s="75" t="e">
        <f>T20D35746[[#This Row],[時価総額]]/T20D35746[[#This Row],[現在値]]</f>
        <v>#VALUE!</v>
      </c>
      <c r="H3380" s="20"/>
      <c r="I3380" s="38"/>
      <c r="J3380" s="20"/>
      <c r="K3380" s="33"/>
      <c r="N3380" s="89"/>
      <c r="O3380" s="125" t="e">
        <f>ROUND(
 ((IF(OR(R3380="",R3380&lt;=0),20,R3380)/20)
  *(L3380/15))
 /(IFERROR(IF(H3380&gt;0,H3380,15),15)/15)
 *100,0)</f>
        <v>#REF!</v>
      </c>
      <c r="P3380" s="125" t="e">
        <f>ROUND(((R3380/20)*(L3380/15)*(S3380/15)*(1+W3380/200))/(H3380/15)*100,0)</f>
        <v>#REF!</v>
      </c>
      <c r="Q3380" s="147" t="e">
        <f>T20D35746[[#This Row],[スコア⑤]]/T20D35746[[#This Row],[スコア③]]</f>
        <v>#REF!</v>
      </c>
      <c r="R3380" s="76" t="e">
        <f>#REF!+#REF!</f>
        <v>#REF!</v>
      </c>
      <c r="W3380" s="109" t="e">
        <f>(T20D35746[[#This Row],[現金及び預金（億）]]-T20D35746[[#This Row],[負債（億）]])/T20D35746[[#This Row],[総資産]]*100</f>
        <v>#DIV/0!</v>
      </c>
    </row>
    <row r="3381" spans="3:23" x14ac:dyDescent="0.25">
      <c r="C3381" s="71" t="str">
        <f>IFERROR(_xll.RssMarket($A3381,"市場部名称"),"")</f>
        <v/>
      </c>
      <c r="D3381" s="55"/>
      <c r="E3381" s="55" t="str">
        <f>IFERROR(_xll.RssMarket($A3381,"前日比"),"")</f>
        <v/>
      </c>
      <c r="F3381" s="75" t="str">
        <f>IFERROR(_xll.RssMarket($A3381,"時価総額"),"")</f>
        <v/>
      </c>
      <c r="G3381" s="75" t="e">
        <f>T20D35746[[#This Row],[時価総額]]/T20D35746[[#This Row],[現在値]]</f>
        <v>#VALUE!</v>
      </c>
      <c r="H3381" s="20"/>
      <c r="I3381" s="38"/>
      <c r="J3381" s="20"/>
      <c r="K3381" s="33"/>
      <c r="N3381" s="89"/>
      <c r="O3381" s="125" t="e">
        <f>ROUND(
 ((IF(OR(R3381="",R3381&lt;=0),20,R3381)/20)
  *(L3381/15))
 /(IFERROR(IF(H3381&gt;0,H3381,15),15)/15)
 *100,0)</f>
        <v>#REF!</v>
      </c>
      <c r="P3381" s="125" t="e">
        <f>ROUND(((R3381/20)*(L3381/15)*(S3381/15)*(1+W3381/200))/(H3381/15)*100,0)</f>
        <v>#REF!</v>
      </c>
      <c r="Q3381" s="147" t="e">
        <f>T20D35746[[#This Row],[スコア⑤]]/T20D35746[[#This Row],[スコア③]]</f>
        <v>#REF!</v>
      </c>
      <c r="R3381" s="76" t="e">
        <f>#REF!+#REF!</f>
        <v>#REF!</v>
      </c>
      <c r="W3381" s="109" t="e">
        <f>(T20D35746[[#This Row],[現金及び預金（億）]]-T20D35746[[#This Row],[負債（億）]])/T20D35746[[#This Row],[総資産]]*100</f>
        <v>#DIV/0!</v>
      </c>
    </row>
    <row r="3382" spans="3:23" x14ac:dyDescent="0.25">
      <c r="C3382" s="71" t="str">
        <f>IFERROR(_xll.RssMarket($A3382,"市場部名称"),"")</f>
        <v/>
      </c>
      <c r="D3382" s="55"/>
      <c r="E3382" s="55" t="str">
        <f>IFERROR(_xll.RssMarket($A3382,"前日比"),"")</f>
        <v/>
      </c>
      <c r="F3382" s="75" t="str">
        <f>IFERROR(_xll.RssMarket($A3382,"時価総額"),"")</f>
        <v/>
      </c>
      <c r="G3382" s="75" t="e">
        <f>T20D35746[[#This Row],[時価総額]]/T20D35746[[#This Row],[現在値]]</f>
        <v>#VALUE!</v>
      </c>
      <c r="H3382" s="20"/>
      <c r="I3382" s="38"/>
      <c r="J3382" s="20"/>
      <c r="K3382" s="33"/>
      <c r="N3382" s="89"/>
      <c r="O3382" s="125" t="e">
        <f>ROUND(
 ((IF(OR(R3382="",R3382&lt;=0),20,R3382)/20)
  *(L3382/15))
 /(IFERROR(IF(H3382&gt;0,H3382,15),15)/15)
 *100,0)</f>
        <v>#REF!</v>
      </c>
      <c r="P3382" s="125" t="e">
        <f>ROUND(((R3382/20)*(L3382/15)*(S3382/15)*(1+W3382/200))/(H3382/15)*100,0)</f>
        <v>#REF!</v>
      </c>
      <c r="Q3382" s="147" t="e">
        <f>T20D35746[[#This Row],[スコア⑤]]/T20D35746[[#This Row],[スコア③]]</f>
        <v>#REF!</v>
      </c>
      <c r="R3382" s="76" t="e">
        <f>#REF!+#REF!</f>
        <v>#REF!</v>
      </c>
      <c r="W3382" s="109" t="e">
        <f>(T20D35746[[#This Row],[現金及び預金（億）]]-T20D35746[[#This Row],[負債（億）]])/T20D35746[[#This Row],[総資産]]*100</f>
        <v>#DIV/0!</v>
      </c>
    </row>
    <row r="3383" spans="3:23" x14ac:dyDescent="0.25">
      <c r="C3383" s="71" t="str">
        <f>IFERROR(_xll.RssMarket($A3383,"市場部名称"),"")</f>
        <v/>
      </c>
      <c r="D3383" s="55"/>
      <c r="E3383" s="55" t="str">
        <f>IFERROR(_xll.RssMarket($A3383,"前日比"),"")</f>
        <v/>
      </c>
      <c r="F3383" s="75" t="str">
        <f>IFERROR(_xll.RssMarket($A3383,"時価総額"),"")</f>
        <v/>
      </c>
      <c r="G3383" s="75" t="e">
        <f>T20D35746[[#This Row],[時価総額]]/T20D35746[[#This Row],[現在値]]</f>
        <v>#VALUE!</v>
      </c>
      <c r="H3383" s="20"/>
      <c r="I3383" s="38"/>
      <c r="J3383" s="20"/>
      <c r="K3383" s="33"/>
      <c r="N3383" s="89"/>
      <c r="O3383" s="125" t="e">
        <f>ROUND(
 ((IF(OR(R3383="",R3383&lt;=0),20,R3383)/20)
  *(L3383/15))
 /(IFERROR(IF(H3383&gt;0,H3383,15),15)/15)
 *100,0)</f>
        <v>#REF!</v>
      </c>
      <c r="P3383" s="125" t="e">
        <f>ROUND(((R3383/20)*(L3383/15)*(S3383/15)*(1+W3383/200))/(H3383/15)*100,0)</f>
        <v>#REF!</v>
      </c>
      <c r="Q3383" s="147" t="e">
        <f>T20D35746[[#This Row],[スコア⑤]]/T20D35746[[#This Row],[スコア③]]</f>
        <v>#REF!</v>
      </c>
      <c r="R3383" s="76" t="e">
        <f>#REF!+#REF!</f>
        <v>#REF!</v>
      </c>
      <c r="W3383" s="109" t="e">
        <f>(T20D35746[[#This Row],[現金及び預金（億）]]-T20D35746[[#This Row],[負債（億）]])/T20D35746[[#This Row],[総資産]]*100</f>
        <v>#DIV/0!</v>
      </c>
    </row>
    <row r="3384" spans="3:23" x14ac:dyDescent="0.25">
      <c r="C3384" s="71" t="str">
        <f>IFERROR(_xll.RssMarket($A3384,"市場部名称"),"")</f>
        <v/>
      </c>
      <c r="D3384" s="55"/>
      <c r="E3384" s="55" t="str">
        <f>IFERROR(_xll.RssMarket($A3384,"前日比"),"")</f>
        <v/>
      </c>
      <c r="F3384" s="75" t="str">
        <f>IFERROR(_xll.RssMarket($A3384,"時価総額"),"")</f>
        <v/>
      </c>
      <c r="G3384" s="75" t="e">
        <f>T20D35746[[#This Row],[時価総額]]/T20D35746[[#This Row],[現在値]]</f>
        <v>#VALUE!</v>
      </c>
      <c r="H3384" s="20"/>
      <c r="I3384" s="38"/>
      <c r="J3384" s="20"/>
      <c r="K3384" s="33"/>
      <c r="N3384" s="89"/>
      <c r="O3384" s="125" t="e">
        <f>ROUND(
 ((IF(OR(R3384="",R3384&lt;=0),20,R3384)/20)
  *(L3384/15))
 /(IFERROR(IF(H3384&gt;0,H3384,15),15)/15)
 *100,0)</f>
        <v>#REF!</v>
      </c>
      <c r="P3384" s="125" t="e">
        <f>ROUND(((R3384/20)*(L3384/15)*(S3384/15)*(1+W3384/200))/(H3384/15)*100,0)</f>
        <v>#REF!</v>
      </c>
      <c r="Q3384" s="147" t="e">
        <f>T20D35746[[#This Row],[スコア⑤]]/T20D35746[[#This Row],[スコア③]]</f>
        <v>#REF!</v>
      </c>
      <c r="R3384" s="76" t="e">
        <f>#REF!+#REF!</f>
        <v>#REF!</v>
      </c>
      <c r="W3384" s="109" t="e">
        <f>(T20D35746[[#This Row],[現金及び預金（億）]]-T20D35746[[#This Row],[負債（億）]])/T20D35746[[#This Row],[総資産]]*100</f>
        <v>#DIV/0!</v>
      </c>
    </row>
    <row r="3385" spans="3:23" x14ac:dyDescent="0.25">
      <c r="C3385" s="71" t="str">
        <f>IFERROR(_xll.RssMarket($A3385,"市場部名称"),"")</f>
        <v/>
      </c>
      <c r="D3385" s="55"/>
      <c r="E3385" s="55" t="str">
        <f>IFERROR(_xll.RssMarket($A3385,"前日比"),"")</f>
        <v/>
      </c>
      <c r="F3385" s="75" t="str">
        <f>IFERROR(_xll.RssMarket($A3385,"時価総額"),"")</f>
        <v/>
      </c>
      <c r="G3385" s="75" t="e">
        <f>T20D35746[[#This Row],[時価総額]]/T20D35746[[#This Row],[現在値]]</f>
        <v>#VALUE!</v>
      </c>
      <c r="H3385" s="20"/>
      <c r="I3385" s="38"/>
      <c r="J3385" s="20"/>
      <c r="K3385" s="33"/>
      <c r="N3385" s="89"/>
      <c r="O3385" s="125" t="e">
        <f>ROUND(
 ((IF(OR(R3385="",R3385&lt;=0),20,R3385)/20)
  *(L3385/15))
 /(IFERROR(IF(H3385&gt;0,H3385,15),15)/15)
 *100,0)</f>
        <v>#REF!</v>
      </c>
      <c r="P3385" s="125" t="e">
        <f>ROUND(((R3385/20)*(L3385/15)*(S3385/15)*(1+W3385/200))/(H3385/15)*100,0)</f>
        <v>#REF!</v>
      </c>
      <c r="Q3385" s="147" t="e">
        <f>T20D35746[[#This Row],[スコア⑤]]/T20D35746[[#This Row],[スコア③]]</f>
        <v>#REF!</v>
      </c>
      <c r="R3385" s="76" t="e">
        <f>#REF!+#REF!</f>
        <v>#REF!</v>
      </c>
      <c r="W3385" s="109" t="e">
        <f>(T20D35746[[#This Row],[現金及び預金（億）]]-T20D35746[[#This Row],[負債（億）]])/T20D35746[[#This Row],[総資産]]*100</f>
        <v>#DIV/0!</v>
      </c>
    </row>
    <row r="3386" spans="3:23" x14ac:dyDescent="0.25">
      <c r="C3386" s="71" t="str">
        <f>IFERROR(_xll.RssMarket($A3386,"市場部名称"),"")</f>
        <v/>
      </c>
      <c r="D3386" s="55"/>
      <c r="E3386" s="55" t="str">
        <f>IFERROR(_xll.RssMarket($A3386,"前日比"),"")</f>
        <v/>
      </c>
      <c r="F3386" s="75" t="str">
        <f>IFERROR(_xll.RssMarket($A3386,"時価総額"),"")</f>
        <v/>
      </c>
      <c r="G3386" s="75" t="e">
        <f>T20D35746[[#This Row],[時価総額]]/T20D35746[[#This Row],[現在値]]</f>
        <v>#VALUE!</v>
      </c>
      <c r="H3386" s="20"/>
      <c r="I3386" s="38"/>
      <c r="J3386" s="20"/>
      <c r="K3386" s="33"/>
      <c r="N3386" s="89"/>
      <c r="O3386" s="125" t="e">
        <f>ROUND(
 ((IF(OR(R3386="",R3386&lt;=0),20,R3386)/20)
  *(L3386/15))
 /(IFERROR(IF(H3386&gt;0,H3386,15),15)/15)
 *100,0)</f>
        <v>#REF!</v>
      </c>
      <c r="P3386" s="125" t="e">
        <f>ROUND(((R3386/20)*(L3386/15)*(S3386/15)*(1+W3386/200))/(H3386/15)*100,0)</f>
        <v>#REF!</v>
      </c>
      <c r="Q3386" s="147" t="e">
        <f>T20D35746[[#This Row],[スコア⑤]]/T20D35746[[#This Row],[スコア③]]</f>
        <v>#REF!</v>
      </c>
      <c r="R3386" s="76" t="e">
        <f>#REF!+#REF!</f>
        <v>#REF!</v>
      </c>
      <c r="W3386" s="109" t="e">
        <f>(T20D35746[[#This Row],[現金及び預金（億）]]-T20D35746[[#This Row],[負債（億）]])/T20D35746[[#This Row],[総資産]]*100</f>
        <v>#DIV/0!</v>
      </c>
    </row>
    <row r="3387" spans="3:23" x14ac:dyDescent="0.25">
      <c r="C3387" s="71" t="str">
        <f>IFERROR(_xll.RssMarket($A3387,"市場部名称"),"")</f>
        <v/>
      </c>
      <c r="D3387" s="55"/>
      <c r="E3387" s="55" t="str">
        <f>IFERROR(_xll.RssMarket($A3387,"前日比"),"")</f>
        <v/>
      </c>
      <c r="F3387" s="75" t="str">
        <f>IFERROR(_xll.RssMarket($A3387,"時価総額"),"")</f>
        <v/>
      </c>
      <c r="G3387" s="75" t="e">
        <f>T20D35746[[#This Row],[時価総額]]/T20D35746[[#This Row],[現在値]]</f>
        <v>#VALUE!</v>
      </c>
      <c r="H3387" s="20"/>
      <c r="I3387" s="38"/>
      <c r="J3387" s="20"/>
      <c r="K3387" s="33"/>
      <c r="N3387" s="89"/>
      <c r="O3387" s="125" t="e">
        <f>ROUND(
 ((IF(OR(R3387="",R3387&lt;=0),20,R3387)/20)
  *(L3387/15))
 /(IFERROR(IF(H3387&gt;0,H3387,15),15)/15)
 *100,0)</f>
        <v>#REF!</v>
      </c>
      <c r="P3387" s="125" t="e">
        <f>ROUND(((R3387/20)*(L3387/15)*(S3387/15)*(1+W3387/200))/(H3387/15)*100,0)</f>
        <v>#REF!</v>
      </c>
      <c r="Q3387" s="147" t="e">
        <f>T20D35746[[#This Row],[スコア⑤]]/T20D35746[[#This Row],[スコア③]]</f>
        <v>#REF!</v>
      </c>
      <c r="R3387" s="76" t="e">
        <f>#REF!+#REF!</f>
        <v>#REF!</v>
      </c>
      <c r="W3387" s="109" t="e">
        <f>(T20D35746[[#This Row],[現金及び預金（億）]]-T20D35746[[#This Row],[負債（億）]])/T20D35746[[#This Row],[総資産]]*100</f>
        <v>#DIV/0!</v>
      </c>
    </row>
    <row r="3388" spans="3:23" x14ac:dyDescent="0.25">
      <c r="C3388" s="71" t="str">
        <f>IFERROR(_xll.RssMarket($A3388,"市場部名称"),"")</f>
        <v/>
      </c>
      <c r="D3388" s="55"/>
      <c r="E3388" s="55" t="str">
        <f>IFERROR(_xll.RssMarket($A3388,"前日比"),"")</f>
        <v/>
      </c>
      <c r="F3388" s="75" t="str">
        <f>IFERROR(_xll.RssMarket($A3388,"時価総額"),"")</f>
        <v/>
      </c>
      <c r="G3388" s="75" t="e">
        <f>T20D35746[[#This Row],[時価総額]]/T20D35746[[#This Row],[現在値]]</f>
        <v>#VALUE!</v>
      </c>
      <c r="H3388" s="20"/>
      <c r="I3388" s="38"/>
      <c r="J3388" s="20"/>
      <c r="K3388" s="33"/>
      <c r="N3388" s="89"/>
      <c r="O3388" s="125" t="e">
        <f>ROUND(
 ((IF(OR(R3388="",R3388&lt;=0),20,R3388)/20)
  *(L3388/15))
 /(IFERROR(IF(H3388&gt;0,H3388,15),15)/15)
 *100,0)</f>
        <v>#REF!</v>
      </c>
      <c r="P3388" s="125" t="e">
        <f>ROUND(((R3388/20)*(L3388/15)*(S3388/15)*(1+W3388/200))/(H3388/15)*100,0)</f>
        <v>#REF!</v>
      </c>
      <c r="Q3388" s="147" t="e">
        <f>T20D35746[[#This Row],[スコア⑤]]/T20D35746[[#This Row],[スコア③]]</f>
        <v>#REF!</v>
      </c>
      <c r="R3388" s="76" t="e">
        <f>#REF!+#REF!</f>
        <v>#REF!</v>
      </c>
      <c r="W3388" s="109" t="e">
        <f>(T20D35746[[#This Row],[現金及び預金（億）]]-T20D35746[[#This Row],[負債（億）]])/T20D35746[[#This Row],[総資産]]*100</f>
        <v>#DIV/0!</v>
      </c>
    </row>
    <row r="3389" spans="3:23" x14ac:dyDescent="0.25">
      <c r="C3389" s="71" t="str">
        <f>IFERROR(_xll.RssMarket($A3389,"市場部名称"),"")</f>
        <v/>
      </c>
      <c r="D3389" s="55"/>
      <c r="E3389" s="55" t="str">
        <f>IFERROR(_xll.RssMarket($A3389,"前日比"),"")</f>
        <v/>
      </c>
      <c r="F3389" s="75" t="str">
        <f>IFERROR(_xll.RssMarket($A3389,"時価総額"),"")</f>
        <v/>
      </c>
      <c r="G3389" s="75" t="e">
        <f>T20D35746[[#This Row],[時価総額]]/T20D35746[[#This Row],[現在値]]</f>
        <v>#VALUE!</v>
      </c>
      <c r="H3389" s="20"/>
      <c r="I3389" s="38"/>
      <c r="J3389" s="20"/>
      <c r="K3389" s="33"/>
      <c r="N3389" s="89"/>
      <c r="O3389" s="125" t="e">
        <f>ROUND(
 ((IF(OR(R3389="",R3389&lt;=0),20,R3389)/20)
  *(L3389/15))
 /(IFERROR(IF(H3389&gt;0,H3389,15),15)/15)
 *100,0)</f>
        <v>#REF!</v>
      </c>
      <c r="P3389" s="125" t="e">
        <f>ROUND(((R3389/20)*(L3389/15)*(S3389/15)*(1+W3389/200))/(H3389/15)*100,0)</f>
        <v>#REF!</v>
      </c>
      <c r="Q3389" s="147" t="e">
        <f>T20D35746[[#This Row],[スコア⑤]]/T20D35746[[#This Row],[スコア③]]</f>
        <v>#REF!</v>
      </c>
      <c r="R3389" s="76" t="e">
        <f>#REF!+#REF!</f>
        <v>#REF!</v>
      </c>
      <c r="W3389" s="109" t="e">
        <f>(T20D35746[[#This Row],[現金及び預金（億）]]-T20D35746[[#This Row],[負債（億）]])/T20D35746[[#This Row],[総資産]]*100</f>
        <v>#DIV/0!</v>
      </c>
    </row>
    <row r="3390" spans="3:23" x14ac:dyDescent="0.25">
      <c r="C3390" s="71" t="str">
        <f>IFERROR(_xll.RssMarket($A3390,"市場部名称"),"")</f>
        <v/>
      </c>
      <c r="D3390" s="55"/>
      <c r="E3390" s="55" t="str">
        <f>IFERROR(_xll.RssMarket($A3390,"前日比"),"")</f>
        <v/>
      </c>
      <c r="F3390" s="75" t="str">
        <f>IFERROR(_xll.RssMarket($A3390,"時価総額"),"")</f>
        <v/>
      </c>
      <c r="G3390" s="75" t="e">
        <f>T20D35746[[#This Row],[時価総額]]/T20D35746[[#This Row],[現在値]]</f>
        <v>#VALUE!</v>
      </c>
      <c r="H3390" s="20"/>
      <c r="I3390" s="38"/>
      <c r="J3390" s="20"/>
      <c r="K3390" s="33"/>
      <c r="N3390" s="89"/>
      <c r="O3390" s="125" t="e">
        <f>ROUND(
 ((IF(OR(R3390="",R3390&lt;=0),20,R3390)/20)
  *(L3390/15))
 /(IFERROR(IF(H3390&gt;0,H3390,15),15)/15)
 *100,0)</f>
        <v>#REF!</v>
      </c>
      <c r="P3390" s="125" t="e">
        <f>ROUND(((R3390/20)*(L3390/15)*(S3390/15)*(1+W3390/200))/(H3390/15)*100,0)</f>
        <v>#REF!</v>
      </c>
      <c r="Q3390" s="147" t="e">
        <f>T20D35746[[#This Row],[スコア⑤]]/T20D35746[[#This Row],[スコア③]]</f>
        <v>#REF!</v>
      </c>
      <c r="R3390" s="76" t="e">
        <f>#REF!+#REF!</f>
        <v>#REF!</v>
      </c>
      <c r="W3390" s="109" t="e">
        <f>(T20D35746[[#This Row],[現金及び預金（億）]]-T20D35746[[#This Row],[負債（億）]])/T20D35746[[#This Row],[総資産]]*100</f>
        <v>#DIV/0!</v>
      </c>
    </row>
    <row r="3391" spans="3:23" x14ac:dyDescent="0.25">
      <c r="C3391" s="71" t="str">
        <f>IFERROR(_xll.RssMarket($A3391,"市場部名称"),"")</f>
        <v/>
      </c>
      <c r="D3391" s="55"/>
      <c r="E3391" s="55" t="str">
        <f>IFERROR(_xll.RssMarket($A3391,"前日比"),"")</f>
        <v/>
      </c>
      <c r="F3391" s="75" t="str">
        <f>IFERROR(_xll.RssMarket($A3391,"時価総額"),"")</f>
        <v/>
      </c>
      <c r="G3391" s="75" t="e">
        <f>T20D35746[[#This Row],[時価総額]]/T20D35746[[#This Row],[現在値]]</f>
        <v>#VALUE!</v>
      </c>
      <c r="H3391" s="20"/>
      <c r="I3391" s="38"/>
      <c r="J3391" s="20"/>
      <c r="K3391" s="33"/>
      <c r="N3391" s="89"/>
      <c r="O3391" s="125" t="e">
        <f>ROUND(
 ((IF(OR(R3391="",R3391&lt;=0),20,R3391)/20)
  *(L3391/15))
 /(IFERROR(IF(H3391&gt;0,H3391,15),15)/15)
 *100,0)</f>
        <v>#REF!</v>
      </c>
      <c r="P3391" s="125" t="e">
        <f>ROUND(((R3391/20)*(L3391/15)*(S3391/15)*(1+W3391/200))/(H3391/15)*100,0)</f>
        <v>#REF!</v>
      </c>
      <c r="Q3391" s="147" t="e">
        <f>T20D35746[[#This Row],[スコア⑤]]/T20D35746[[#This Row],[スコア③]]</f>
        <v>#REF!</v>
      </c>
      <c r="R3391" s="76" t="e">
        <f>#REF!+#REF!</f>
        <v>#REF!</v>
      </c>
      <c r="W3391" s="109" t="e">
        <f>(T20D35746[[#This Row],[現金及び預金（億）]]-T20D35746[[#This Row],[負債（億）]])/T20D35746[[#This Row],[総資産]]*100</f>
        <v>#DIV/0!</v>
      </c>
    </row>
    <row r="3392" spans="3:23" x14ac:dyDescent="0.25">
      <c r="C3392" s="71" t="str">
        <f>IFERROR(_xll.RssMarket($A3392,"市場部名称"),"")</f>
        <v/>
      </c>
      <c r="D3392" s="55"/>
      <c r="E3392" s="55" t="str">
        <f>IFERROR(_xll.RssMarket($A3392,"前日比"),"")</f>
        <v/>
      </c>
      <c r="F3392" s="75" t="str">
        <f>IFERROR(_xll.RssMarket($A3392,"時価総額"),"")</f>
        <v/>
      </c>
      <c r="G3392" s="75" t="e">
        <f>T20D35746[[#This Row],[時価総額]]/T20D35746[[#This Row],[現在値]]</f>
        <v>#VALUE!</v>
      </c>
      <c r="H3392" s="20"/>
      <c r="I3392" s="38"/>
      <c r="J3392" s="20"/>
      <c r="K3392" s="33"/>
      <c r="N3392" s="89"/>
      <c r="O3392" s="125" t="e">
        <f>ROUND(
 ((IF(OR(R3392="",R3392&lt;=0),20,R3392)/20)
  *(L3392/15))
 /(IFERROR(IF(H3392&gt;0,H3392,15),15)/15)
 *100,0)</f>
        <v>#REF!</v>
      </c>
      <c r="P3392" s="125" t="e">
        <f>ROUND(((R3392/20)*(L3392/15)*(S3392/15)*(1+W3392/200))/(H3392/15)*100,0)</f>
        <v>#REF!</v>
      </c>
      <c r="Q3392" s="147" t="e">
        <f>T20D35746[[#This Row],[スコア⑤]]/T20D35746[[#This Row],[スコア③]]</f>
        <v>#REF!</v>
      </c>
      <c r="R3392" s="76" t="e">
        <f>#REF!+#REF!</f>
        <v>#REF!</v>
      </c>
      <c r="W3392" s="109" t="e">
        <f>(T20D35746[[#This Row],[現金及び預金（億）]]-T20D35746[[#This Row],[負債（億）]])/T20D35746[[#This Row],[総資産]]*100</f>
        <v>#DIV/0!</v>
      </c>
    </row>
    <row r="3393" spans="3:23" x14ac:dyDescent="0.25">
      <c r="C3393" s="71" t="str">
        <f>IFERROR(_xll.RssMarket($A3393,"市場部名称"),"")</f>
        <v/>
      </c>
      <c r="D3393" s="55"/>
      <c r="E3393" s="55" t="str">
        <f>IFERROR(_xll.RssMarket($A3393,"前日比"),"")</f>
        <v/>
      </c>
      <c r="F3393" s="75" t="str">
        <f>IFERROR(_xll.RssMarket($A3393,"時価総額"),"")</f>
        <v/>
      </c>
      <c r="G3393" s="75" t="e">
        <f>T20D35746[[#This Row],[時価総額]]/T20D35746[[#This Row],[現在値]]</f>
        <v>#VALUE!</v>
      </c>
      <c r="H3393" s="20"/>
      <c r="I3393" s="38"/>
      <c r="J3393" s="20"/>
      <c r="K3393" s="33"/>
      <c r="N3393" s="89"/>
      <c r="O3393" s="125" t="e">
        <f>ROUND(
 ((IF(OR(R3393="",R3393&lt;=0),20,R3393)/20)
  *(L3393/15))
 /(IFERROR(IF(H3393&gt;0,H3393,15),15)/15)
 *100,0)</f>
        <v>#REF!</v>
      </c>
      <c r="P3393" s="125" t="e">
        <f>ROUND(((R3393/20)*(L3393/15)*(S3393/15)*(1+W3393/200))/(H3393/15)*100,0)</f>
        <v>#REF!</v>
      </c>
      <c r="Q3393" s="147" t="e">
        <f>T20D35746[[#This Row],[スコア⑤]]/T20D35746[[#This Row],[スコア③]]</f>
        <v>#REF!</v>
      </c>
      <c r="R3393" s="76" t="e">
        <f>#REF!+#REF!</f>
        <v>#REF!</v>
      </c>
      <c r="W3393" s="109" t="e">
        <f>(T20D35746[[#This Row],[現金及び預金（億）]]-T20D35746[[#This Row],[負債（億）]])/T20D35746[[#This Row],[総資産]]*100</f>
        <v>#DIV/0!</v>
      </c>
    </row>
    <row r="3394" spans="3:23" x14ac:dyDescent="0.25">
      <c r="C3394" s="71" t="str">
        <f>IFERROR(_xll.RssMarket($A3394,"市場部名称"),"")</f>
        <v/>
      </c>
      <c r="D3394" s="55"/>
      <c r="E3394" s="55" t="str">
        <f>IFERROR(_xll.RssMarket($A3394,"前日比"),"")</f>
        <v/>
      </c>
      <c r="F3394" s="75" t="str">
        <f>IFERROR(_xll.RssMarket($A3394,"時価総額"),"")</f>
        <v/>
      </c>
      <c r="G3394" s="75" t="e">
        <f>T20D35746[[#This Row],[時価総額]]/T20D35746[[#This Row],[現在値]]</f>
        <v>#VALUE!</v>
      </c>
      <c r="H3394" s="20"/>
      <c r="I3394" s="38"/>
      <c r="J3394" s="20"/>
      <c r="K3394" s="33"/>
      <c r="N3394" s="89"/>
      <c r="O3394" s="125" t="e">
        <f>ROUND(
 ((IF(OR(R3394="",R3394&lt;=0),20,R3394)/20)
  *(L3394/15))
 /(IFERROR(IF(H3394&gt;0,H3394,15),15)/15)
 *100,0)</f>
        <v>#REF!</v>
      </c>
      <c r="P3394" s="125" t="e">
        <f>ROUND(((R3394/20)*(L3394/15)*(S3394/15)*(1+W3394/200))/(H3394/15)*100,0)</f>
        <v>#REF!</v>
      </c>
      <c r="Q3394" s="147" t="e">
        <f>T20D35746[[#This Row],[スコア⑤]]/T20D35746[[#This Row],[スコア③]]</f>
        <v>#REF!</v>
      </c>
      <c r="R3394" s="76" t="e">
        <f>#REF!+#REF!</f>
        <v>#REF!</v>
      </c>
      <c r="W3394" s="109" t="e">
        <f>(T20D35746[[#This Row],[現金及び預金（億）]]-T20D35746[[#This Row],[負債（億）]])/T20D35746[[#This Row],[総資産]]*100</f>
        <v>#DIV/0!</v>
      </c>
    </row>
    <row r="3395" spans="3:23" x14ac:dyDescent="0.25">
      <c r="C3395" s="71" t="str">
        <f>IFERROR(_xll.RssMarket($A3395,"市場部名称"),"")</f>
        <v/>
      </c>
      <c r="D3395" s="55"/>
      <c r="E3395" s="55" t="str">
        <f>IFERROR(_xll.RssMarket($A3395,"前日比"),"")</f>
        <v/>
      </c>
      <c r="F3395" s="75" t="str">
        <f>IFERROR(_xll.RssMarket($A3395,"時価総額"),"")</f>
        <v/>
      </c>
      <c r="G3395" s="75" t="e">
        <f>T20D35746[[#This Row],[時価総額]]/T20D35746[[#This Row],[現在値]]</f>
        <v>#VALUE!</v>
      </c>
      <c r="H3395" s="20"/>
      <c r="I3395" s="38"/>
      <c r="J3395" s="20"/>
      <c r="K3395" s="33"/>
      <c r="N3395" s="89"/>
      <c r="O3395" s="125" t="e">
        <f>ROUND(
 ((IF(OR(R3395="",R3395&lt;=0),20,R3395)/20)
  *(L3395/15))
 /(IFERROR(IF(H3395&gt;0,H3395,15),15)/15)
 *100,0)</f>
        <v>#REF!</v>
      </c>
      <c r="P3395" s="125" t="e">
        <f>ROUND(((R3395/20)*(L3395/15)*(S3395/15)*(1+W3395/200))/(H3395/15)*100,0)</f>
        <v>#REF!</v>
      </c>
      <c r="Q3395" s="147" t="e">
        <f>T20D35746[[#This Row],[スコア⑤]]/T20D35746[[#This Row],[スコア③]]</f>
        <v>#REF!</v>
      </c>
      <c r="R3395" s="76" t="e">
        <f>#REF!+#REF!</f>
        <v>#REF!</v>
      </c>
      <c r="W3395" s="109" t="e">
        <f>(T20D35746[[#This Row],[現金及び預金（億）]]-T20D35746[[#This Row],[負債（億）]])/T20D35746[[#This Row],[総資産]]*100</f>
        <v>#DIV/0!</v>
      </c>
    </row>
    <row r="3396" spans="3:23" x14ac:dyDescent="0.25">
      <c r="C3396" s="71" t="str">
        <f>IFERROR(_xll.RssMarket($A3396,"市場部名称"),"")</f>
        <v/>
      </c>
      <c r="D3396" s="55"/>
      <c r="E3396" s="55" t="str">
        <f>IFERROR(_xll.RssMarket($A3396,"前日比"),"")</f>
        <v/>
      </c>
      <c r="F3396" s="75" t="str">
        <f>IFERROR(_xll.RssMarket($A3396,"時価総額"),"")</f>
        <v/>
      </c>
      <c r="G3396" s="75" t="e">
        <f>T20D35746[[#This Row],[時価総額]]/T20D35746[[#This Row],[現在値]]</f>
        <v>#VALUE!</v>
      </c>
      <c r="H3396" s="20"/>
      <c r="I3396" s="38"/>
      <c r="J3396" s="20"/>
      <c r="K3396" s="33"/>
      <c r="N3396" s="89"/>
      <c r="O3396" s="125" t="e">
        <f>ROUND(
 ((IF(OR(R3396="",R3396&lt;=0),20,R3396)/20)
  *(L3396/15))
 /(IFERROR(IF(H3396&gt;0,H3396,15),15)/15)
 *100,0)</f>
        <v>#REF!</v>
      </c>
      <c r="P3396" s="125" t="e">
        <f>ROUND(((R3396/20)*(L3396/15)*(S3396/15)*(1+W3396/200))/(H3396/15)*100,0)</f>
        <v>#REF!</v>
      </c>
      <c r="Q3396" s="147" t="e">
        <f>T20D35746[[#This Row],[スコア⑤]]/T20D35746[[#This Row],[スコア③]]</f>
        <v>#REF!</v>
      </c>
      <c r="R3396" s="76" t="e">
        <f>#REF!+#REF!</f>
        <v>#REF!</v>
      </c>
      <c r="W3396" s="109" t="e">
        <f>(T20D35746[[#This Row],[現金及び預金（億）]]-T20D35746[[#This Row],[負債（億）]])/T20D35746[[#This Row],[総資産]]*100</f>
        <v>#DIV/0!</v>
      </c>
    </row>
    <row r="3397" spans="3:23" x14ac:dyDescent="0.25">
      <c r="C3397" s="71" t="str">
        <f>IFERROR(_xll.RssMarket($A3397,"市場部名称"),"")</f>
        <v/>
      </c>
      <c r="D3397" s="55"/>
      <c r="E3397" s="55" t="str">
        <f>IFERROR(_xll.RssMarket($A3397,"前日比"),"")</f>
        <v/>
      </c>
      <c r="F3397" s="75" t="str">
        <f>IFERROR(_xll.RssMarket($A3397,"時価総額"),"")</f>
        <v/>
      </c>
      <c r="G3397" s="75" t="e">
        <f>T20D35746[[#This Row],[時価総額]]/T20D35746[[#This Row],[現在値]]</f>
        <v>#VALUE!</v>
      </c>
      <c r="H3397" s="20"/>
      <c r="I3397" s="38"/>
      <c r="J3397" s="20"/>
      <c r="K3397" s="33"/>
      <c r="N3397" s="89"/>
      <c r="O3397" s="125" t="e">
        <f>ROUND(
 ((IF(OR(R3397="",R3397&lt;=0),20,R3397)/20)
  *(L3397/15))
 /(IFERROR(IF(H3397&gt;0,H3397,15),15)/15)
 *100,0)</f>
        <v>#REF!</v>
      </c>
      <c r="P3397" s="125" t="e">
        <f>ROUND(((R3397/20)*(L3397/15)*(S3397/15)*(1+W3397/200))/(H3397/15)*100,0)</f>
        <v>#REF!</v>
      </c>
      <c r="Q3397" s="147" t="e">
        <f>T20D35746[[#This Row],[スコア⑤]]/T20D35746[[#This Row],[スコア③]]</f>
        <v>#REF!</v>
      </c>
      <c r="R3397" s="76" t="e">
        <f>#REF!+#REF!</f>
        <v>#REF!</v>
      </c>
      <c r="W3397" s="109" t="e">
        <f>(T20D35746[[#This Row],[現金及び預金（億）]]-T20D35746[[#This Row],[負債（億）]])/T20D35746[[#This Row],[総資産]]*100</f>
        <v>#DIV/0!</v>
      </c>
    </row>
    <row r="3398" spans="3:23" x14ac:dyDescent="0.25">
      <c r="C3398" s="71" t="str">
        <f>IFERROR(_xll.RssMarket($A3398,"市場部名称"),"")</f>
        <v/>
      </c>
      <c r="D3398" s="55"/>
      <c r="E3398" s="55" t="str">
        <f>IFERROR(_xll.RssMarket($A3398,"前日比"),"")</f>
        <v/>
      </c>
      <c r="F3398" s="75" t="str">
        <f>IFERROR(_xll.RssMarket($A3398,"時価総額"),"")</f>
        <v/>
      </c>
      <c r="G3398" s="75" t="e">
        <f>T20D35746[[#This Row],[時価総額]]/T20D35746[[#This Row],[現在値]]</f>
        <v>#VALUE!</v>
      </c>
      <c r="H3398" s="20"/>
      <c r="I3398" s="38"/>
      <c r="J3398" s="20"/>
      <c r="K3398" s="33"/>
      <c r="N3398" s="89"/>
      <c r="O3398" s="125" t="e">
        <f>ROUND(
 ((IF(OR(R3398="",R3398&lt;=0),20,R3398)/20)
  *(L3398/15))
 /(IFERROR(IF(H3398&gt;0,H3398,15),15)/15)
 *100,0)</f>
        <v>#REF!</v>
      </c>
      <c r="P3398" s="125" t="e">
        <f>ROUND(((R3398/20)*(L3398/15)*(S3398/15)*(1+W3398/200))/(H3398/15)*100,0)</f>
        <v>#REF!</v>
      </c>
      <c r="Q3398" s="147" t="e">
        <f>T20D35746[[#This Row],[スコア⑤]]/T20D35746[[#This Row],[スコア③]]</f>
        <v>#REF!</v>
      </c>
      <c r="R3398" s="76" t="e">
        <f>#REF!+#REF!</f>
        <v>#REF!</v>
      </c>
      <c r="W3398" s="109" t="e">
        <f>(T20D35746[[#This Row],[現金及び預金（億）]]-T20D35746[[#This Row],[負債（億）]])/T20D35746[[#This Row],[総資産]]*100</f>
        <v>#DIV/0!</v>
      </c>
    </row>
    <row r="3399" spans="3:23" x14ac:dyDescent="0.25">
      <c r="C3399" s="71" t="str">
        <f>IFERROR(_xll.RssMarket($A3399,"市場部名称"),"")</f>
        <v/>
      </c>
      <c r="D3399" s="55"/>
      <c r="E3399" s="55" t="str">
        <f>IFERROR(_xll.RssMarket($A3399,"前日比"),"")</f>
        <v/>
      </c>
      <c r="F3399" s="75" t="str">
        <f>IFERROR(_xll.RssMarket($A3399,"時価総額"),"")</f>
        <v/>
      </c>
      <c r="G3399" s="75" t="e">
        <f>T20D35746[[#This Row],[時価総額]]/T20D35746[[#This Row],[現在値]]</f>
        <v>#VALUE!</v>
      </c>
      <c r="H3399" s="20"/>
      <c r="I3399" s="38"/>
      <c r="J3399" s="20"/>
      <c r="K3399" s="33"/>
      <c r="N3399" s="89"/>
      <c r="O3399" s="125" t="e">
        <f>ROUND(
 ((IF(OR(R3399="",R3399&lt;=0),20,R3399)/20)
  *(L3399/15))
 /(IFERROR(IF(H3399&gt;0,H3399,15),15)/15)
 *100,0)</f>
        <v>#REF!</v>
      </c>
      <c r="P3399" s="125" t="e">
        <f>ROUND(((R3399/20)*(L3399/15)*(S3399/15)*(1+W3399/200))/(H3399/15)*100,0)</f>
        <v>#REF!</v>
      </c>
      <c r="Q3399" s="147" t="e">
        <f>T20D35746[[#This Row],[スコア⑤]]/T20D35746[[#This Row],[スコア③]]</f>
        <v>#REF!</v>
      </c>
      <c r="R3399" s="76" t="e">
        <f>#REF!+#REF!</f>
        <v>#REF!</v>
      </c>
      <c r="W3399" s="109" t="e">
        <f>(T20D35746[[#This Row],[現金及び預金（億）]]-T20D35746[[#This Row],[負債（億）]])/T20D35746[[#This Row],[総資産]]*100</f>
        <v>#DIV/0!</v>
      </c>
    </row>
    <row r="3400" spans="3:23" x14ac:dyDescent="0.25">
      <c r="C3400" s="71" t="str">
        <f>IFERROR(_xll.RssMarket($A3400,"市場部名称"),"")</f>
        <v/>
      </c>
      <c r="D3400" s="55"/>
      <c r="E3400" s="55" t="str">
        <f>IFERROR(_xll.RssMarket($A3400,"前日比"),"")</f>
        <v/>
      </c>
      <c r="F3400" s="75" t="str">
        <f>IFERROR(_xll.RssMarket($A3400,"時価総額"),"")</f>
        <v/>
      </c>
      <c r="G3400" s="75" t="e">
        <f>T20D35746[[#This Row],[時価総額]]/T20D35746[[#This Row],[現在値]]</f>
        <v>#VALUE!</v>
      </c>
      <c r="H3400" s="20"/>
      <c r="I3400" s="38"/>
      <c r="J3400" s="20"/>
      <c r="K3400" s="33"/>
      <c r="N3400" s="89"/>
      <c r="O3400" s="125" t="e">
        <f>ROUND(
 ((IF(OR(R3400="",R3400&lt;=0),20,R3400)/20)
  *(L3400/15))
 /(IFERROR(IF(H3400&gt;0,H3400,15),15)/15)
 *100,0)</f>
        <v>#REF!</v>
      </c>
      <c r="P3400" s="125" t="e">
        <f>ROUND(((R3400/20)*(L3400/15)*(S3400/15)*(1+W3400/200))/(H3400/15)*100,0)</f>
        <v>#REF!</v>
      </c>
      <c r="Q3400" s="147" t="e">
        <f>T20D35746[[#This Row],[スコア⑤]]/T20D35746[[#This Row],[スコア③]]</f>
        <v>#REF!</v>
      </c>
      <c r="R3400" s="76" t="e">
        <f>#REF!+#REF!</f>
        <v>#REF!</v>
      </c>
      <c r="W3400" s="109" t="e">
        <f>(T20D35746[[#This Row],[現金及び預金（億）]]-T20D35746[[#This Row],[負債（億）]])/T20D35746[[#This Row],[総資産]]*100</f>
        <v>#DIV/0!</v>
      </c>
    </row>
    <row r="3401" spans="3:23" x14ac:dyDescent="0.25">
      <c r="C3401" s="71" t="str">
        <f>IFERROR(_xll.RssMarket($A3401,"市場部名称"),"")</f>
        <v/>
      </c>
      <c r="D3401" s="55"/>
      <c r="E3401" s="55" t="str">
        <f>IFERROR(_xll.RssMarket($A3401,"前日比"),"")</f>
        <v/>
      </c>
      <c r="F3401" s="75" t="str">
        <f>IFERROR(_xll.RssMarket($A3401,"時価総額"),"")</f>
        <v/>
      </c>
      <c r="G3401" s="75" t="e">
        <f>T20D35746[[#This Row],[時価総額]]/T20D35746[[#This Row],[現在値]]</f>
        <v>#VALUE!</v>
      </c>
      <c r="H3401" s="20"/>
      <c r="I3401" s="38"/>
      <c r="J3401" s="20"/>
      <c r="K3401" s="33"/>
      <c r="N3401" s="89"/>
      <c r="O3401" s="125" t="e">
        <f>ROUND(
 ((IF(OR(R3401="",R3401&lt;=0),20,R3401)/20)
  *(L3401/15))
 /(IFERROR(IF(H3401&gt;0,H3401,15),15)/15)
 *100,0)</f>
        <v>#REF!</v>
      </c>
      <c r="P3401" s="125" t="e">
        <f>ROUND(((R3401/20)*(L3401/15)*(S3401/15)*(1+W3401/200))/(H3401/15)*100,0)</f>
        <v>#REF!</v>
      </c>
      <c r="Q3401" s="147" t="e">
        <f>T20D35746[[#This Row],[スコア⑤]]/T20D35746[[#This Row],[スコア③]]</f>
        <v>#REF!</v>
      </c>
      <c r="R3401" s="76" t="e">
        <f>#REF!+#REF!</f>
        <v>#REF!</v>
      </c>
      <c r="W3401" s="109" t="e">
        <f>(T20D35746[[#This Row],[現金及び預金（億）]]-T20D35746[[#This Row],[負債（億）]])/T20D35746[[#This Row],[総資産]]*100</f>
        <v>#DIV/0!</v>
      </c>
    </row>
    <row r="3402" spans="3:23" x14ac:dyDescent="0.25">
      <c r="C3402" s="71" t="str">
        <f>IFERROR(_xll.RssMarket($A3402,"市場部名称"),"")</f>
        <v/>
      </c>
      <c r="D3402" s="55"/>
      <c r="E3402" s="55" t="str">
        <f>IFERROR(_xll.RssMarket($A3402,"前日比"),"")</f>
        <v/>
      </c>
      <c r="F3402" s="75" t="str">
        <f>IFERROR(_xll.RssMarket($A3402,"時価総額"),"")</f>
        <v/>
      </c>
      <c r="G3402" s="75" t="e">
        <f>T20D35746[[#This Row],[時価総額]]/T20D35746[[#This Row],[現在値]]</f>
        <v>#VALUE!</v>
      </c>
      <c r="H3402" s="20"/>
      <c r="I3402" s="38"/>
      <c r="J3402" s="20"/>
      <c r="K3402" s="33"/>
      <c r="N3402" s="89"/>
      <c r="O3402" s="125" t="e">
        <f>ROUND(
 ((IF(OR(R3402="",R3402&lt;=0),20,R3402)/20)
  *(L3402/15))
 /(IFERROR(IF(H3402&gt;0,H3402,15),15)/15)
 *100,0)</f>
        <v>#REF!</v>
      </c>
      <c r="P3402" s="125" t="e">
        <f>ROUND(((R3402/20)*(L3402/15)*(S3402/15)*(1+W3402/200))/(H3402/15)*100,0)</f>
        <v>#REF!</v>
      </c>
      <c r="Q3402" s="147" t="e">
        <f>T20D35746[[#This Row],[スコア⑤]]/T20D35746[[#This Row],[スコア③]]</f>
        <v>#REF!</v>
      </c>
      <c r="R3402" s="76" t="e">
        <f>#REF!+#REF!</f>
        <v>#REF!</v>
      </c>
      <c r="W3402" s="109" t="e">
        <f>(T20D35746[[#This Row],[現金及び預金（億）]]-T20D35746[[#This Row],[負債（億）]])/T20D35746[[#This Row],[総資産]]*100</f>
        <v>#DIV/0!</v>
      </c>
    </row>
    <row r="3403" spans="3:23" x14ac:dyDescent="0.25">
      <c r="C3403" s="71" t="str">
        <f>IFERROR(_xll.RssMarket($A3403,"市場部名称"),"")</f>
        <v/>
      </c>
      <c r="D3403" s="55"/>
      <c r="E3403" s="55" t="str">
        <f>IFERROR(_xll.RssMarket($A3403,"前日比"),"")</f>
        <v/>
      </c>
      <c r="F3403" s="75" t="str">
        <f>IFERROR(_xll.RssMarket($A3403,"時価総額"),"")</f>
        <v/>
      </c>
      <c r="G3403" s="75" t="e">
        <f>T20D35746[[#This Row],[時価総額]]/T20D35746[[#This Row],[現在値]]</f>
        <v>#VALUE!</v>
      </c>
      <c r="H3403" s="20"/>
      <c r="I3403" s="38"/>
      <c r="J3403" s="20"/>
      <c r="K3403" s="33"/>
      <c r="N3403" s="89"/>
      <c r="O3403" s="125" t="e">
        <f>ROUND(
 ((IF(OR(R3403="",R3403&lt;=0),20,R3403)/20)
  *(L3403/15))
 /(IFERROR(IF(H3403&gt;0,H3403,15),15)/15)
 *100,0)</f>
        <v>#REF!</v>
      </c>
      <c r="P3403" s="125" t="e">
        <f>ROUND(((R3403/20)*(L3403/15)*(S3403/15)*(1+W3403/200))/(H3403/15)*100,0)</f>
        <v>#REF!</v>
      </c>
      <c r="Q3403" s="147" t="e">
        <f>T20D35746[[#This Row],[スコア⑤]]/T20D35746[[#This Row],[スコア③]]</f>
        <v>#REF!</v>
      </c>
      <c r="R3403" s="76" t="e">
        <f>#REF!+#REF!</f>
        <v>#REF!</v>
      </c>
      <c r="W3403" s="109" t="e">
        <f>(T20D35746[[#This Row],[現金及び預金（億）]]-T20D35746[[#This Row],[負債（億）]])/T20D35746[[#This Row],[総資産]]*100</f>
        <v>#DIV/0!</v>
      </c>
    </row>
    <row r="3404" spans="3:23" x14ac:dyDescent="0.25">
      <c r="C3404" s="71" t="str">
        <f>IFERROR(_xll.RssMarket($A3404,"市場部名称"),"")</f>
        <v/>
      </c>
      <c r="D3404" s="55"/>
      <c r="E3404" s="55" t="str">
        <f>IFERROR(_xll.RssMarket($A3404,"前日比"),"")</f>
        <v/>
      </c>
      <c r="F3404" s="75" t="str">
        <f>IFERROR(_xll.RssMarket($A3404,"時価総額"),"")</f>
        <v/>
      </c>
      <c r="G3404" s="75" t="e">
        <f>T20D35746[[#This Row],[時価総額]]/T20D35746[[#This Row],[現在値]]</f>
        <v>#VALUE!</v>
      </c>
      <c r="H3404" s="20"/>
      <c r="I3404" s="38"/>
      <c r="J3404" s="20"/>
      <c r="K3404" s="33"/>
      <c r="N3404" s="89"/>
      <c r="O3404" s="125" t="e">
        <f>ROUND(
 ((IF(OR(R3404="",R3404&lt;=0),20,R3404)/20)
  *(L3404/15))
 /(IFERROR(IF(H3404&gt;0,H3404,15),15)/15)
 *100,0)</f>
        <v>#REF!</v>
      </c>
      <c r="P3404" s="125" t="e">
        <f>ROUND(((R3404/20)*(L3404/15)*(S3404/15)*(1+W3404/200))/(H3404/15)*100,0)</f>
        <v>#REF!</v>
      </c>
      <c r="Q3404" s="147" t="e">
        <f>T20D35746[[#This Row],[スコア⑤]]/T20D35746[[#This Row],[スコア③]]</f>
        <v>#REF!</v>
      </c>
      <c r="R3404" s="76" t="e">
        <f>#REF!+#REF!</f>
        <v>#REF!</v>
      </c>
      <c r="W3404" s="109" t="e">
        <f>(T20D35746[[#This Row],[現金及び預金（億）]]-T20D35746[[#This Row],[負債（億）]])/T20D35746[[#This Row],[総資産]]*100</f>
        <v>#DIV/0!</v>
      </c>
    </row>
    <row r="3405" spans="3:23" x14ac:dyDescent="0.25">
      <c r="C3405" s="71" t="str">
        <f>IFERROR(_xll.RssMarket($A3405,"市場部名称"),"")</f>
        <v/>
      </c>
      <c r="D3405" s="55"/>
      <c r="E3405" s="55" t="str">
        <f>IFERROR(_xll.RssMarket($A3405,"前日比"),"")</f>
        <v/>
      </c>
      <c r="F3405" s="75" t="str">
        <f>IFERROR(_xll.RssMarket($A3405,"時価総額"),"")</f>
        <v/>
      </c>
      <c r="G3405" s="75" t="e">
        <f>T20D35746[[#This Row],[時価総額]]/T20D35746[[#This Row],[現在値]]</f>
        <v>#VALUE!</v>
      </c>
      <c r="H3405" s="20"/>
      <c r="I3405" s="38"/>
      <c r="J3405" s="20"/>
      <c r="K3405" s="33"/>
      <c r="N3405" s="89"/>
      <c r="O3405" s="125" t="e">
        <f>ROUND(
 ((IF(OR(R3405="",R3405&lt;=0),20,R3405)/20)
  *(L3405/15))
 /(IFERROR(IF(H3405&gt;0,H3405,15),15)/15)
 *100,0)</f>
        <v>#REF!</v>
      </c>
      <c r="P3405" s="125" t="e">
        <f>ROUND(((R3405/20)*(L3405/15)*(S3405/15)*(1+W3405/200))/(H3405/15)*100,0)</f>
        <v>#REF!</v>
      </c>
      <c r="Q3405" s="147" t="e">
        <f>T20D35746[[#This Row],[スコア⑤]]/T20D35746[[#This Row],[スコア③]]</f>
        <v>#REF!</v>
      </c>
      <c r="R3405" s="76" t="e">
        <f>#REF!+#REF!</f>
        <v>#REF!</v>
      </c>
      <c r="W3405" s="109" t="e">
        <f>(T20D35746[[#This Row],[現金及び預金（億）]]-T20D35746[[#This Row],[負債（億）]])/T20D35746[[#This Row],[総資産]]*100</f>
        <v>#DIV/0!</v>
      </c>
    </row>
    <row r="3406" spans="3:23" x14ac:dyDescent="0.25">
      <c r="C3406" s="71" t="str">
        <f>IFERROR(_xll.RssMarket($A3406,"市場部名称"),"")</f>
        <v/>
      </c>
      <c r="D3406" s="55"/>
      <c r="E3406" s="55" t="str">
        <f>IFERROR(_xll.RssMarket($A3406,"前日比"),"")</f>
        <v/>
      </c>
      <c r="F3406" s="75" t="str">
        <f>IFERROR(_xll.RssMarket($A3406,"時価総額"),"")</f>
        <v/>
      </c>
      <c r="G3406" s="75" t="e">
        <f>T20D35746[[#This Row],[時価総額]]/T20D35746[[#This Row],[現在値]]</f>
        <v>#VALUE!</v>
      </c>
      <c r="H3406" s="20"/>
      <c r="I3406" s="38"/>
      <c r="J3406" s="20"/>
      <c r="K3406" s="33"/>
      <c r="N3406" s="89"/>
      <c r="O3406" s="125" t="e">
        <f>ROUND(
 ((IF(OR(R3406="",R3406&lt;=0),20,R3406)/20)
  *(L3406/15))
 /(IFERROR(IF(H3406&gt;0,H3406,15),15)/15)
 *100,0)</f>
        <v>#REF!</v>
      </c>
      <c r="P3406" s="125" t="e">
        <f>ROUND(((R3406/20)*(L3406/15)*(S3406/15)*(1+W3406/200))/(H3406/15)*100,0)</f>
        <v>#REF!</v>
      </c>
      <c r="Q3406" s="147" t="e">
        <f>T20D35746[[#This Row],[スコア⑤]]/T20D35746[[#This Row],[スコア③]]</f>
        <v>#REF!</v>
      </c>
      <c r="R3406" s="76" t="e">
        <f>#REF!+#REF!</f>
        <v>#REF!</v>
      </c>
      <c r="W3406" s="109" t="e">
        <f>(T20D35746[[#This Row],[現金及び預金（億）]]-T20D35746[[#This Row],[負債（億）]])/T20D35746[[#This Row],[総資産]]*100</f>
        <v>#DIV/0!</v>
      </c>
    </row>
    <row r="3407" spans="3:23" x14ac:dyDescent="0.25">
      <c r="C3407" s="71" t="str">
        <f>IFERROR(_xll.RssMarket($A3407,"市場部名称"),"")</f>
        <v/>
      </c>
      <c r="D3407" s="55"/>
      <c r="E3407" s="55" t="str">
        <f>IFERROR(_xll.RssMarket($A3407,"前日比"),"")</f>
        <v/>
      </c>
      <c r="F3407" s="75" t="str">
        <f>IFERROR(_xll.RssMarket($A3407,"時価総額"),"")</f>
        <v/>
      </c>
      <c r="G3407" s="75" t="e">
        <f>T20D35746[[#This Row],[時価総額]]/T20D35746[[#This Row],[現在値]]</f>
        <v>#VALUE!</v>
      </c>
      <c r="H3407" s="20"/>
      <c r="I3407" s="38"/>
      <c r="J3407" s="20"/>
      <c r="K3407" s="33"/>
      <c r="N3407" s="89"/>
      <c r="O3407" s="125" t="e">
        <f>ROUND(
 ((IF(OR(R3407="",R3407&lt;=0),20,R3407)/20)
  *(L3407/15))
 /(IFERROR(IF(H3407&gt;0,H3407,15),15)/15)
 *100,0)</f>
        <v>#REF!</v>
      </c>
      <c r="P3407" s="125" t="e">
        <f>ROUND(((R3407/20)*(L3407/15)*(S3407/15)*(1+W3407/200))/(H3407/15)*100,0)</f>
        <v>#REF!</v>
      </c>
      <c r="Q3407" s="147" t="e">
        <f>T20D35746[[#This Row],[スコア⑤]]/T20D35746[[#This Row],[スコア③]]</f>
        <v>#REF!</v>
      </c>
      <c r="R3407" s="76" t="e">
        <f>#REF!+#REF!</f>
        <v>#REF!</v>
      </c>
      <c r="W3407" s="109" t="e">
        <f>(T20D35746[[#This Row],[現金及び預金（億）]]-T20D35746[[#This Row],[負債（億）]])/T20D35746[[#This Row],[総資産]]*100</f>
        <v>#DIV/0!</v>
      </c>
    </row>
    <row r="3408" spans="3:23" x14ac:dyDescent="0.25">
      <c r="C3408" s="71" t="str">
        <f>IFERROR(_xll.RssMarket($A3408,"市場部名称"),"")</f>
        <v/>
      </c>
      <c r="D3408" s="55"/>
      <c r="E3408" s="55" t="str">
        <f>IFERROR(_xll.RssMarket($A3408,"前日比"),"")</f>
        <v/>
      </c>
      <c r="F3408" s="75" t="str">
        <f>IFERROR(_xll.RssMarket($A3408,"時価総額"),"")</f>
        <v/>
      </c>
      <c r="G3408" s="75" t="e">
        <f>T20D35746[[#This Row],[時価総額]]/T20D35746[[#This Row],[現在値]]</f>
        <v>#VALUE!</v>
      </c>
      <c r="H3408" s="20"/>
      <c r="I3408" s="38"/>
      <c r="J3408" s="20"/>
      <c r="K3408" s="33"/>
      <c r="N3408" s="89"/>
      <c r="O3408" s="125" t="e">
        <f>ROUND(
 ((IF(OR(R3408="",R3408&lt;=0),20,R3408)/20)
  *(L3408/15))
 /(IFERROR(IF(H3408&gt;0,H3408,15),15)/15)
 *100,0)</f>
        <v>#REF!</v>
      </c>
      <c r="P3408" s="125" t="e">
        <f>ROUND(((R3408/20)*(L3408/15)*(S3408/15)*(1+W3408/200))/(H3408/15)*100,0)</f>
        <v>#REF!</v>
      </c>
      <c r="Q3408" s="147" t="e">
        <f>T20D35746[[#This Row],[スコア⑤]]/T20D35746[[#This Row],[スコア③]]</f>
        <v>#REF!</v>
      </c>
      <c r="R3408" s="76" t="e">
        <f>#REF!+#REF!</f>
        <v>#REF!</v>
      </c>
      <c r="W3408" s="109" t="e">
        <f>(T20D35746[[#This Row],[現金及び預金（億）]]-T20D35746[[#This Row],[負債（億）]])/T20D35746[[#This Row],[総資産]]*100</f>
        <v>#DIV/0!</v>
      </c>
    </row>
    <row r="3409" spans="3:23" x14ac:dyDescent="0.25">
      <c r="C3409" s="71" t="str">
        <f>IFERROR(_xll.RssMarket($A3409,"市場部名称"),"")</f>
        <v/>
      </c>
      <c r="D3409" s="55"/>
      <c r="E3409" s="55" t="str">
        <f>IFERROR(_xll.RssMarket($A3409,"前日比"),"")</f>
        <v/>
      </c>
      <c r="F3409" s="75" t="str">
        <f>IFERROR(_xll.RssMarket($A3409,"時価総額"),"")</f>
        <v/>
      </c>
      <c r="G3409" s="75" t="e">
        <f>T20D35746[[#This Row],[時価総額]]/T20D35746[[#This Row],[現在値]]</f>
        <v>#VALUE!</v>
      </c>
      <c r="H3409" s="20"/>
      <c r="I3409" s="38"/>
      <c r="J3409" s="20"/>
      <c r="K3409" s="33"/>
      <c r="N3409" s="89"/>
      <c r="O3409" s="125" t="e">
        <f>ROUND(
 ((IF(OR(R3409="",R3409&lt;=0),20,R3409)/20)
  *(L3409/15))
 /(IFERROR(IF(H3409&gt;0,H3409,15),15)/15)
 *100,0)</f>
        <v>#REF!</v>
      </c>
      <c r="P3409" s="125" t="e">
        <f>ROUND(((R3409/20)*(L3409/15)*(S3409/15)*(1+W3409/200))/(H3409/15)*100,0)</f>
        <v>#REF!</v>
      </c>
      <c r="Q3409" s="147" t="e">
        <f>T20D35746[[#This Row],[スコア⑤]]/T20D35746[[#This Row],[スコア③]]</f>
        <v>#REF!</v>
      </c>
      <c r="R3409" s="76" t="e">
        <f>#REF!+#REF!</f>
        <v>#REF!</v>
      </c>
      <c r="W3409" s="109" t="e">
        <f>(T20D35746[[#This Row],[現金及び預金（億）]]-T20D35746[[#This Row],[負債（億）]])/T20D35746[[#This Row],[総資産]]*100</f>
        <v>#DIV/0!</v>
      </c>
    </row>
    <row r="3410" spans="3:23" x14ac:dyDescent="0.25">
      <c r="C3410" s="71" t="str">
        <f>IFERROR(_xll.RssMarket($A3410,"市場部名称"),"")</f>
        <v/>
      </c>
      <c r="D3410" s="55"/>
      <c r="E3410" s="55" t="str">
        <f>IFERROR(_xll.RssMarket($A3410,"前日比"),"")</f>
        <v/>
      </c>
      <c r="F3410" s="75" t="str">
        <f>IFERROR(_xll.RssMarket($A3410,"時価総額"),"")</f>
        <v/>
      </c>
      <c r="G3410" s="75" t="e">
        <f>T20D35746[[#This Row],[時価総額]]/T20D35746[[#This Row],[現在値]]</f>
        <v>#VALUE!</v>
      </c>
      <c r="H3410" s="20"/>
      <c r="I3410" s="38"/>
      <c r="J3410" s="20"/>
      <c r="K3410" s="33"/>
      <c r="N3410" s="89"/>
      <c r="O3410" s="125" t="e">
        <f>ROUND(
 ((IF(OR(R3410="",R3410&lt;=0),20,R3410)/20)
  *(L3410/15))
 /(IFERROR(IF(H3410&gt;0,H3410,15),15)/15)
 *100,0)</f>
        <v>#REF!</v>
      </c>
      <c r="P3410" s="125" t="e">
        <f>ROUND(((R3410/20)*(L3410/15)*(S3410/15)*(1+W3410/200))/(H3410/15)*100,0)</f>
        <v>#REF!</v>
      </c>
      <c r="Q3410" s="147" t="e">
        <f>T20D35746[[#This Row],[スコア⑤]]/T20D35746[[#This Row],[スコア③]]</f>
        <v>#REF!</v>
      </c>
      <c r="R3410" s="76" t="e">
        <f>#REF!+#REF!</f>
        <v>#REF!</v>
      </c>
      <c r="W3410" s="109" t="e">
        <f>(T20D35746[[#This Row],[現金及び預金（億）]]-T20D35746[[#This Row],[負債（億）]])/T20D35746[[#This Row],[総資産]]*100</f>
        <v>#DIV/0!</v>
      </c>
    </row>
    <row r="3411" spans="3:23" x14ac:dyDescent="0.25">
      <c r="C3411" s="71" t="str">
        <f>IFERROR(_xll.RssMarket($A3411,"市場部名称"),"")</f>
        <v/>
      </c>
      <c r="D3411" s="55"/>
      <c r="E3411" s="55" t="str">
        <f>IFERROR(_xll.RssMarket($A3411,"前日比"),"")</f>
        <v/>
      </c>
      <c r="F3411" s="75" t="str">
        <f>IFERROR(_xll.RssMarket($A3411,"時価総額"),"")</f>
        <v/>
      </c>
      <c r="G3411" s="75" t="e">
        <f>T20D35746[[#This Row],[時価総額]]/T20D35746[[#This Row],[現在値]]</f>
        <v>#VALUE!</v>
      </c>
      <c r="H3411" s="20"/>
      <c r="I3411" s="38"/>
      <c r="J3411" s="20"/>
      <c r="K3411" s="33"/>
      <c r="N3411" s="89"/>
      <c r="O3411" s="125" t="e">
        <f>ROUND(
 ((IF(OR(R3411="",R3411&lt;=0),20,R3411)/20)
  *(L3411/15))
 /(IFERROR(IF(H3411&gt;0,H3411,15),15)/15)
 *100,0)</f>
        <v>#REF!</v>
      </c>
      <c r="P3411" s="125" t="e">
        <f>ROUND(((R3411/20)*(L3411/15)*(S3411/15)*(1+W3411/200))/(H3411/15)*100,0)</f>
        <v>#REF!</v>
      </c>
      <c r="Q3411" s="147" t="e">
        <f>T20D35746[[#This Row],[スコア⑤]]/T20D35746[[#This Row],[スコア③]]</f>
        <v>#REF!</v>
      </c>
      <c r="R3411" s="76" t="e">
        <f>#REF!+#REF!</f>
        <v>#REF!</v>
      </c>
      <c r="W3411" s="109" t="e">
        <f>(T20D35746[[#This Row],[現金及び預金（億）]]-T20D35746[[#This Row],[負債（億）]])/T20D35746[[#This Row],[総資産]]*100</f>
        <v>#DIV/0!</v>
      </c>
    </row>
    <row r="3412" spans="3:23" x14ac:dyDescent="0.25">
      <c r="C3412" s="71" t="str">
        <f>IFERROR(_xll.RssMarket($A3412,"市場部名称"),"")</f>
        <v/>
      </c>
      <c r="D3412" s="55"/>
      <c r="E3412" s="55" t="str">
        <f>IFERROR(_xll.RssMarket($A3412,"前日比"),"")</f>
        <v/>
      </c>
      <c r="F3412" s="75" t="str">
        <f>IFERROR(_xll.RssMarket($A3412,"時価総額"),"")</f>
        <v/>
      </c>
      <c r="G3412" s="75" t="e">
        <f>T20D35746[[#This Row],[時価総額]]/T20D35746[[#This Row],[現在値]]</f>
        <v>#VALUE!</v>
      </c>
      <c r="H3412" s="20"/>
      <c r="I3412" s="38"/>
      <c r="J3412" s="20"/>
      <c r="K3412" s="33"/>
      <c r="N3412" s="89"/>
      <c r="O3412" s="125" t="e">
        <f>ROUND(
 ((IF(OR(R3412="",R3412&lt;=0),20,R3412)/20)
  *(L3412/15))
 /(IFERROR(IF(H3412&gt;0,H3412,15),15)/15)
 *100,0)</f>
        <v>#REF!</v>
      </c>
      <c r="P3412" s="125" t="e">
        <f>ROUND(((R3412/20)*(L3412/15)*(S3412/15)*(1+W3412/200))/(H3412/15)*100,0)</f>
        <v>#REF!</v>
      </c>
      <c r="Q3412" s="147" t="e">
        <f>T20D35746[[#This Row],[スコア⑤]]/T20D35746[[#This Row],[スコア③]]</f>
        <v>#REF!</v>
      </c>
      <c r="R3412" s="76" t="e">
        <f>#REF!+#REF!</f>
        <v>#REF!</v>
      </c>
      <c r="W3412" s="109" t="e">
        <f>(T20D35746[[#This Row],[現金及び預金（億）]]-T20D35746[[#This Row],[負債（億）]])/T20D35746[[#This Row],[総資産]]*100</f>
        <v>#DIV/0!</v>
      </c>
    </row>
    <row r="3413" spans="3:23" x14ac:dyDescent="0.25">
      <c r="C3413" s="71" t="str">
        <f>IFERROR(_xll.RssMarket($A3413,"市場部名称"),"")</f>
        <v/>
      </c>
      <c r="D3413" s="55"/>
      <c r="E3413" s="55" t="str">
        <f>IFERROR(_xll.RssMarket($A3413,"前日比"),"")</f>
        <v/>
      </c>
      <c r="F3413" s="75" t="str">
        <f>IFERROR(_xll.RssMarket($A3413,"時価総額"),"")</f>
        <v/>
      </c>
      <c r="G3413" s="75" t="e">
        <f>T20D35746[[#This Row],[時価総額]]/T20D35746[[#This Row],[現在値]]</f>
        <v>#VALUE!</v>
      </c>
      <c r="H3413" s="20"/>
      <c r="I3413" s="38"/>
      <c r="J3413" s="20"/>
      <c r="K3413" s="33"/>
      <c r="N3413" s="89"/>
      <c r="O3413" s="125" t="e">
        <f>ROUND(
 ((IF(OR(R3413="",R3413&lt;=0),20,R3413)/20)
  *(L3413/15))
 /(IFERROR(IF(H3413&gt;0,H3413,15),15)/15)
 *100,0)</f>
        <v>#REF!</v>
      </c>
      <c r="P3413" s="125" t="e">
        <f>ROUND(((R3413/20)*(L3413/15)*(S3413/15)*(1+W3413/200))/(H3413/15)*100,0)</f>
        <v>#REF!</v>
      </c>
      <c r="Q3413" s="147" t="e">
        <f>T20D35746[[#This Row],[スコア⑤]]/T20D35746[[#This Row],[スコア③]]</f>
        <v>#REF!</v>
      </c>
      <c r="R3413" s="76" t="e">
        <f>#REF!+#REF!</f>
        <v>#REF!</v>
      </c>
      <c r="W3413" s="109" t="e">
        <f>(T20D35746[[#This Row],[現金及び預金（億）]]-T20D35746[[#This Row],[負債（億）]])/T20D35746[[#This Row],[総資産]]*100</f>
        <v>#DIV/0!</v>
      </c>
    </row>
    <row r="3414" spans="3:23" x14ac:dyDescent="0.25">
      <c r="C3414" s="71" t="str">
        <f>IFERROR(_xll.RssMarket($A3414,"市場部名称"),"")</f>
        <v/>
      </c>
      <c r="D3414" s="55"/>
      <c r="E3414" s="55" t="str">
        <f>IFERROR(_xll.RssMarket($A3414,"前日比"),"")</f>
        <v/>
      </c>
      <c r="F3414" s="75" t="str">
        <f>IFERROR(_xll.RssMarket($A3414,"時価総額"),"")</f>
        <v/>
      </c>
      <c r="G3414" s="75" t="e">
        <f>T20D35746[[#This Row],[時価総額]]/T20D35746[[#This Row],[現在値]]</f>
        <v>#VALUE!</v>
      </c>
      <c r="H3414" s="20"/>
      <c r="I3414" s="38"/>
      <c r="J3414" s="20"/>
      <c r="K3414" s="33"/>
      <c r="N3414" s="89"/>
      <c r="O3414" s="125" t="e">
        <f>ROUND(
 ((IF(OR(R3414="",R3414&lt;=0),20,R3414)/20)
  *(L3414/15))
 /(IFERROR(IF(H3414&gt;0,H3414,15),15)/15)
 *100,0)</f>
        <v>#REF!</v>
      </c>
      <c r="P3414" s="125" t="e">
        <f>ROUND(((R3414/20)*(L3414/15)*(S3414/15)*(1+W3414/200))/(H3414/15)*100,0)</f>
        <v>#REF!</v>
      </c>
      <c r="Q3414" s="147" t="e">
        <f>T20D35746[[#This Row],[スコア⑤]]/T20D35746[[#This Row],[スコア③]]</f>
        <v>#REF!</v>
      </c>
      <c r="R3414" s="76" t="e">
        <f>#REF!+#REF!</f>
        <v>#REF!</v>
      </c>
      <c r="W3414" s="109" t="e">
        <f>(T20D35746[[#This Row],[現金及び預金（億）]]-T20D35746[[#This Row],[負債（億）]])/T20D35746[[#This Row],[総資産]]*100</f>
        <v>#DIV/0!</v>
      </c>
    </row>
    <row r="3415" spans="3:23" x14ac:dyDescent="0.25">
      <c r="C3415" s="71" t="str">
        <f>IFERROR(_xll.RssMarket($A3415,"市場部名称"),"")</f>
        <v/>
      </c>
      <c r="D3415" s="55"/>
      <c r="E3415" s="55" t="str">
        <f>IFERROR(_xll.RssMarket($A3415,"前日比"),"")</f>
        <v/>
      </c>
      <c r="F3415" s="75" t="str">
        <f>IFERROR(_xll.RssMarket($A3415,"時価総額"),"")</f>
        <v/>
      </c>
      <c r="G3415" s="75" t="e">
        <f>T20D35746[[#This Row],[時価総額]]/T20D35746[[#This Row],[現在値]]</f>
        <v>#VALUE!</v>
      </c>
      <c r="H3415" s="20"/>
      <c r="I3415" s="38"/>
      <c r="J3415" s="20"/>
      <c r="K3415" s="33"/>
      <c r="N3415" s="89"/>
      <c r="O3415" s="125" t="e">
        <f>ROUND(
 ((IF(OR(R3415="",R3415&lt;=0),20,R3415)/20)
  *(L3415/15))
 /(IFERROR(IF(H3415&gt;0,H3415,15),15)/15)
 *100,0)</f>
        <v>#REF!</v>
      </c>
      <c r="P3415" s="125" t="e">
        <f>ROUND(((R3415/20)*(L3415/15)*(S3415/15)*(1+W3415/200))/(H3415/15)*100,0)</f>
        <v>#REF!</v>
      </c>
      <c r="Q3415" s="147" t="e">
        <f>T20D35746[[#This Row],[スコア⑤]]/T20D35746[[#This Row],[スコア③]]</f>
        <v>#REF!</v>
      </c>
      <c r="R3415" s="76" t="e">
        <f>#REF!+#REF!</f>
        <v>#REF!</v>
      </c>
      <c r="W3415" s="109" t="e">
        <f>(T20D35746[[#This Row],[現金及び預金（億）]]-T20D35746[[#This Row],[負債（億）]])/T20D35746[[#This Row],[総資産]]*100</f>
        <v>#DIV/0!</v>
      </c>
    </row>
    <row r="3416" spans="3:23" x14ac:dyDescent="0.25">
      <c r="C3416" s="71" t="str">
        <f>IFERROR(_xll.RssMarket($A3416,"市場部名称"),"")</f>
        <v/>
      </c>
      <c r="D3416" s="55"/>
      <c r="E3416" s="55" t="str">
        <f>IFERROR(_xll.RssMarket($A3416,"前日比"),"")</f>
        <v/>
      </c>
      <c r="F3416" s="75" t="str">
        <f>IFERROR(_xll.RssMarket($A3416,"時価総額"),"")</f>
        <v/>
      </c>
      <c r="G3416" s="75" t="e">
        <f>T20D35746[[#This Row],[時価総額]]/T20D35746[[#This Row],[現在値]]</f>
        <v>#VALUE!</v>
      </c>
      <c r="H3416" s="20"/>
      <c r="I3416" s="38"/>
      <c r="J3416" s="20"/>
      <c r="K3416" s="33"/>
      <c r="N3416" s="89"/>
      <c r="O3416" s="125" t="e">
        <f>ROUND(
 ((IF(OR(R3416="",R3416&lt;=0),20,R3416)/20)
  *(L3416/15))
 /(IFERROR(IF(H3416&gt;0,H3416,15),15)/15)
 *100,0)</f>
        <v>#REF!</v>
      </c>
      <c r="P3416" s="125" t="e">
        <f>ROUND(((R3416/20)*(L3416/15)*(S3416/15)*(1+W3416/200))/(H3416/15)*100,0)</f>
        <v>#REF!</v>
      </c>
      <c r="Q3416" s="147" t="e">
        <f>T20D35746[[#This Row],[スコア⑤]]/T20D35746[[#This Row],[スコア③]]</f>
        <v>#REF!</v>
      </c>
      <c r="R3416" s="76" t="e">
        <f>#REF!+#REF!</f>
        <v>#REF!</v>
      </c>
      <c r="W3416" s="109" t="e">
        <f>(T20D35746[[#This Row],[現金及び預金（億）]]-T20D35746[[#This Row],[負債（億）]])/T20D35746[[#This Row],[総資産]]*100</f>
        <v>#DIV/0!</v>
      </c>
    </row>
    <row r="3417" spans="3:23" x14ac:dyDescent="0.25">
      <c r="C3417" s="71" t="str">
        <f>IFERROR(_xll.RssMarket($A3417,"市場部名称"),"")</f>
        <v/>
      </c>
      <c r="D3417" s="55"/>
      <c r="E3417" s="55" t="str">
        <f>IFERROR(_xll.RssMarket($A3417,"前日比"),"")</f>
        <v/>
      </c>
      <c r="F3417" s="75" t="str">
        <f>IFERROR(_xll.RssMarket($A3417,"時価総額"),"")</f>
        <v/>
      </c>
      <c r="G3417" s="75" t="e">
        <f>T20D35746[[#This Row],[時価総額]]/T20D35746[[#This Row],[現在値]]</f>
        <v>#VALUE!</v>
      </c>
      <c r="H3417" s="20"/>
      <c r="I3417" s="38"/>
      <c r="J3417" s="20"/>
      <c r="K3417" s="33"/>
      <c r="N3417" s="89"/>
      <c r="O3417" s="125" t="e">
        <f>ROUND(
 ((IF(OR(R3417="",R3417&lt;=0),20,R3417)/20)
  *(L3417/15))
 /(IFERROR(IF(H3417&gt;0,H3417,15),15)/15)
 *100,0)</f>
        <v>#REF!</v>
      </c>
      <c r="P3417" s="125" t="e">
        <f>ROUND(((R3417/20)*(L3417/15)*(S3417/15)*(1+W3417/200))/(H3417/15)*100,0)</f>
        <v>#REF!</v>
      </c>
      <c r="Q3417" s="147" t="e">
        <f>T20D35746[[#This Row],[スコア⑤]]/T20D35746[[#This Row],[スコア③]]</f>
        <v>#REF!</v>
      </c>
      <c r="R3417" s="76" t="e">
        <f>#REF!+#REF!</f>
        <v>#REF!</v>
      </c>
      <c r="W3417" s="109" t="e">
        <f>(T20D35746[[#This Row],[現金及び預金（億）]]-T20D35746[[#This Row],[負債（億）]])/T20D35746[[#This Row],[総資産]]*100</f>
        <v>#DIV/0!</v>
      </c>
    </row>
    <row r="3418" spans="3:23" x14ac:dyDescent="0.25">
      <c r="C3418" s="71" t="str">
        <f>IFERROR(_xll.RssMarket($A3418,"市場部名称"),"")</f>
        <v/>
      </c>
      <c r="D3418" s="55"/>
      <c r="E3418" s="55" t="str">
        <f>IFERROR(_xll.RssMarket($A3418,"前日比"),"")</f>
        <v/>
      </c>
      <c r="F3418" s="75" t="str">
        <f>IFERROR(_xll.RssMarket($A3418,"時価総額"),"")</f>
        <v/>
      </c>
      <c r="G3418" s="75" t="e">
        <f>T20D35746[[#This Row],[時価総額]]/T20D35746[[#This Row],[現在値]]</f>
        <v>#VALUE!</v>
      </c>
      <c r="H3418" s="20"/>
      <c r="I3418" s="38"/>
      <c r="J3418" s="20"/>
      <c r="K3418" s="33"/>
      <c r="N3418" s="89"/>
      <c r="O3418" s="125" t="e">
        <f>ROUND(
 ((IF(OR(R3418="",R3418&lt;=0),20,R3418)/20)
  *(L3418/15))
 /(IFERROR(IF(H3418&gt;0,H3418,15),15)/15)
 *100,0)</f>
        <v>#REF!</v>
      </c>
      <c r="P3418" s="125" t="e">
        <f>ROUND(((R3418/20)*(L3418/15)*(S3418/15)*(1+W3418/200))/(H3418/15)*100,0)</f>
        <v>#REF!</v>
      </c>
      <c r="Q3418" s="147" t="e">
        <f>T20D35746[[#This Row],[スコア⑤]]/T20D35746[[#This Row],[スコア③]]</f>
        <v>#REF!</v>
      </c>
      <c r="R3418" s="76" t="e">
        <f>#REF!+#REF!</f>
        <v>#REF!</v>
      </c>
      <c r="W3418" s="109" t="e">
        <f>(T20D35746[[#This Row],[現金及び預金（億）]]-T20D35746[[#This Row],[負債（億）]])/T20D35746[[#This Row],[総資産]]*100</f>
        <v>#DIV/0!</v>
      </c>
    </row>
    <row r="3419" spans="3:23" x14ac:dyDescent="0.25">
      <c r="C3419" s="71" t="str">
        <f>IFERROR(_xll.RssMarket($A3419,"市場部名称"),"")</f>
        <v/>
      </c>
      <c r="D3419" s="55"/>
      <c r="E3419" s="55" t="str">
        <f>IFERROR(_xll.RssMarket($A3419,"前日比"),"")</f>
        <v/>
      </c>
      <c r="F3419" s="75" t="str">
        <f>IFERROR(_xll.RssMarket($A3419,"時価総額"),"")</f>
        <v/>
      </c>
      <c r="G3419" s="75" t="e">
        <f>T20D35746[[#This Row],[時価総額]]/T20D35746[[#This Row],[現在値]]</f>
        <v>#VALUE!</v>
      </c>
      <c r="H3419" s="20"/>
      <c r="I3419" s="38"/>
      <c r="J3419" s="20"/>
      <c r="K3419" s="33"/>
      <c r="N3419" s="89"/>
      <c r="O3419" s="125" t="e">
        <f>ROUND(
 ((IF(OR(R3419="",R3419&lt;=0),20,R3419)/20)
  *(L3419/15))
 /(IFERROR(IF(H3419&gt;0,H3419,15),15)/15)
 *100,0)</f>
        <v>#REF!</v>
      </c>
      <c r="P3419" s="125" t="e">
        <f>ROUND(((R3419/20)*(L3419/15)*(S3419/15)*(1+W3419/200))/(H3419/15)*100,0)</f>
        <v>#REF!</v>
      </c>
      <c r="Q3419" s="147" t="e">
        <f>T20D35746[[#This Row],[スコア⑤]]/T20D35746[[#This Row],[スコア③]]</f>
        <v>#REF!</v>
      </c>
      <c r="R3419" s="76" t="e">
        <f>#REF!+#REF!</f>
        <v>#REF!</v>
      </c>
      <c r="W3419" s="109" t="e">
        <f>(T20D35746[[#This Row],[現金及び預金（億）]]-T20D35746[[#This Row],[負債（億）]])/T20D35746[[#This Row],[総資産]]*100</f>
        <v>#DIV/0!</v>
      </c>
    </row>
    <row r="3420" spans="3:23" x14ac:dyDescent="0.25">
      <c r="C3420" s="71" t="str">
        <f>IFERROR(_xll.RssMarket($A3420,"市場部名称"),"")</f>
        <v/>
      </c>
      <c r="D3420" s="55"/>
      <c r="E3420" s="55" t="str">
        <f>IFERROR(_xll.RssMarket($A3420,"前日比"),"")</f>
        <v/>
      </c>
      <c r="F3420" s="75" t="str">
        <f>IFERROR(_xll.RssMarket($A3420,"時価総額"),"")</f>
        <v/>
      </c>
      <c r="G3420" s="75" t="e">
        <f>T20D35746[[#This Row],[時価総額]]/T20D35746[[#This Row],[現在値]]</f>
        <v>#VALUE!</v>
      </c>
      <c r="H3420" s="20"/>
      <c r="I3420" s="38"/>
      <c r="J3420" s="20"/>
      <c r="K3420" s="33"/>
      <c r="N3420" s="89"/>
      <c r="O3420" s="125" t="e">
        <f>ROUND(
 ((IF(OR(R3420="",R3420&lt;=0),20,R3420)/20)
  *(L3420/15))
 /(IFERROR(IF(H3420&gt;0,H3420,15),15)/15)
 *100,0)</f>
        <v>#REF!</v>
      </c>
      <c r="P3420" s="125" t="e">
        <f>ROUND(((R3420/20)*(L3420/15)*(S3420/15)*(1+W3420/200))/(H3420/15)*100,0)</f>
        <v>#REF!</v>
      </c>
      <c r="Q3420" s="147" t="e">
        <f>T20D35746[[#This Row],[スコア⑤]]/T20D35746[[#This Row],[スコア③]]</f>
        <v>#REF!</v>
      </c>
      <c r="R3420" s="76" t="e">
        <f>#REF!+#REF!</f>
        <v>#REF!</v>
      </c>
      <c r="W3420" s="109" t="e">
        <f>(T20D35746[[#This Row],[現金及び預金（億）]]-T20D35746[[#This Row],[負債（億）]])/T20D35746[[#This Row],[総資産]]*100</f>
        <v>#DIV/0!</v>
      </c>
    </row>
    <row r="3421" spans="3:23" x14ac:dyDescent="0.25">
      <c r="C3421" s="71" t="str">
        <f>IFERROR(_xll.RssMarket($A3421,"市場部名称"),"")</f>
        <v/>
      </c>
      <c r="D3421" s="55"/>
      <c r="E3421" s="55" t="str">
        <f>IFERROR(_xll.RssMarket($A3421,"前日比"),"")</f>
        <v/>
      </c>
      <c r="F3421" s="75" t="str">
        <f>IFERROR(_xll.RssMarket($A3421,"時価総額"),"")</f>
        <v/>
      </c>
      <c r="G3421" s="75" t="e">
        <f>T20D35746[[#This Row],[時価総額]]/T20D35746[[#This Row],[現在値]]</f>
        <v>#VALUE!</v>
      </c>
      <c r="H3421" s="20"/>
      <c r="I3421" s="38"/>
      <c r="J3421" s="20"/>
      <c r="K3421" s="33"/>
      <c r="N3421" s="89"/>
      <c r="O3421" s="125" t="e">
        <f>ROUND(
 ((IF(OR(R3421="",R3421&lt;=0),20,R3421)/20)
  *(L3421/15))
 /(IFERROR(IF(H3421&gt;0,H3421,15),15)/15)
 *100,0)</f>
        <v>#REF!</v>
      </c>
      <c r="P3421" s="125" t="e">
        <f>ROUND(((R3421/20)*(L3421/15)*(S3421/15)*(1+W3421/200))/(H3421/15)*100,0)</f>
        <v>#REF!</v>
      </c>
      <c r="Q3421" s="147" t="e">
        <f>T20D35746[[#This Row],[スコア⑤]]/T20D35746[[#This Row],[スコア③]]</f>
        <v>#REF!</v>
      </c>
      <c r="R3421" s="76" t="e">
        <f>#REF!+#REF!</f>
        <v>#REF!</v>
      </c>
      <c r="W3421" s="109" t="e">
        <f>(T20D35746[[#This Row],[現金及び預金（億）]]-T20D35746[[#This Row],[負債（億）]])/T20D35746[[#This Row],[総資産]]*100</f>
        <v>#DIV/0!</v>
      </c>
    </row>
    <row r="3422" spans="3:23" x14ac:dyDescent="0.25">
      <c r="C3422" s="71" t="str">
        <f>IFERROR(_xll.RssMarket($A3422,"市場部名称"),"")</f>
        <v/>
      </c>
      <c r="D3422" s="55"/>
      <c r="E3422" s="55" t="str">
        <f>IFERROR(_xll.RssMarket($A3422,"前日比"),"")</f>
        <v/>
      </c>
      <c r="F3422" s="75" t="str">
        <f>IFERROR(_xll.RssMarket($A3422,"時価総額"),"")</f>
        <v/>
      </c>
      <c r="G3422" s="75" t="e">
        <f>T20D35746[[#This Row],[時価総額]]/T20D35746[[#This Row],[現在値]]</f>
        <v>#VALUE!</v>
      </c>
      <c r="H3422" s="20"/>
      <c r="I3422" s="38"/>
      <c r="J3422" s="20"/>
      <c r="K3422" s="33"/>
      <c r="N3422" s="89"/>
      <c r="O3422" s="125" t="e">
        <f>ROUND(
 ((IF(OR(R3422="",R3422&lt;=0),20,R3422)/20)
  *(L3422/15))
 /(IFERROR(IF(H3422&gt;0,H3422,15),15)/15)
 *100,0)</f>
        <v>#REF!</v>
      </c>
      <c r="P3422" s="125" t="e">
        <f>ROUND(((R3422/20)*(L3422/15)*(S3422/15)*(1+W3422/200))/(H3422/15)*100,0)</f>
        <v>#REF!</v>
      </c>
      <c r="Q3422" s="147" t="e">
        <f>T20D35746[[#This Row],[スコア⑤]]/T20D35746[[#This Row],[スコア③]]</f>
        <v>#REF!</v>
      </c>
      <c r="R3422" s="76" t="e">
        <f>#REF!+#REF!</f>
        <v>#REF!</v>
      </c>
      <c r="W3422" s="109" t="e">
        <f>(T20D35746[[#This Row],[現金及び預金（億）]]-T20D35746[[#This Row],[負債（億）]])/T20D35746[[#This Row],[総資産]]*100</f>
        <v>#DIV/0!</v>
      </c>
    </row>
    <row r="3423" spans="3:23" x14ac:dyDescent="0.25">
      <c r="C3423" s="71" t="str">
        <f>IFERROR(_xll.RssMarket($A3423,"市場部名称"),"")</f>
        <v/>
      </c>
      <c r="D3423" s="55"/>
      <c r="E3423" s="55" t="str">
        <f>IFERROR(_xll.RssMarket($A3423,"前日比"),"")</f>
        <v/>
      </c>
      <c r="F3423" s="75" t="str">
        <f>IFERROR(_xll.RssMarket($A3423,"時価総額"),"")</f>
        <v/>
      </c>
      <c r="G3423" s="75" t="e">
        <f>T20D35746[[#This Row],[時価総額]]/T20D35746[[#This Row],[現在値]]</f>
        <v>#VALUE!</v>
      </c>
      <c r="H3423" s="20"/>
      <c r="I3423" s="38"/>
      <c r="J3423" s="20"/>
      <c r="K3423" s="33"/>
      <c r="N3423" s="89"/>
      <c r="O3423" s="125" t="e">
        <f>ROUND(
 ((IF(OR(R3423="",R3423&lt;=0),20,R3423)/20)
  *(L3423/15))
 /(IFERROR(IF(H3423&gt;0,H3423,15),15)/15)
 *100,0)</f>
        <v>#REF!</v>
      </c>
      <c r="P3423" s="125" t="e">
        <f>ROUND(((R3423/20)*(L3423/15)*(S3423/15)*(1+W3423/200))/(H3423/15)*100,0)</f>
        <v>#REF!</v>
      </c>
      <c r="Q3423" s="147" t="e">
        <f>T20D35746[[#This Row],[スコア⑤]]/T20D35746[[#This Row],[スコア③]]</f>
        <v>#REF!</v>
      </c>
      <c r="R3423" s="76" t="e">
        <f>#REF!+#REF!</f>
        <v>#REF!</v>
      </c>
      <c r="W3423" s="109" t="e">
        <f>(T20D35746[[#This Row],[現金及び預金（億）]]-T20D35746[[#This Row],[負債（億）]])/T20D35746[[#This Row],[総資産]]*100</f>
        <v>#DIV/0!</v>
      </c>
    </row>
    <row r="3424" spans="3:23" x14ac:dyDescent="0.25">
      <c r="C3424" s="71" t="str">
        <f>IFERROR(_xll.RssMarket($A3424,"市場部名称"),"")</f>
        <v/>
      </c>
      <c r="D3424" s="55"/>
      <c r="E3424" s="55" t="str">
        <f>IFERROR(_xll.RssMarket($A3424,"前日比"),"")</f>
        <v/>
      </c>
      <c r="F3424" s="75" t="str">
        <f>IFERROR(_xll.RssMarket($A3424,"時価総額"),"")</f>
        <v/>
      </c>
      <c r="G3424" s="75" t="e">
        <f>T20D35746[[#This Row],[時価総額]]/T20D35746[[#This Row],[現在値]]</f>
        <v>#VALUE!</v>
      </c>
      <c r="H3424" s="20"/>
      <c r="I3424" s="38"/>
      <c r="J3424" s="20"/>
      <c r="K3424" s="33"/>
      <c r="N3424" s="89"/>
      <c r="O3424" s="125" t="e">
        <f>ROUND(
 ((IF(OR(R3424="",R3424&lt;=0),20,R3424)/20)
  *(L3424/15))
 /(IFERROR(IF(H3424&gt;0,H3424,15),15)/15)
 *100,0)</f>
        <v>#REF!</v>
      </c>
      <c r="P3424" s="125" t="e">
        <f>ROUND(((R3424/20)*(L3424/15)*(S3424/15)*(1+W3424/200))/(H3424/15)*100,0)</f>
        <v>#REF!</v>
      </c>
      <c r="Q3424" s="147" t="e">
        <f>T20D35746[[#This Row],[スコア⑤]]/T20D35746[[#This Row],[スコア③]]</f>
        <v>#REF!</v>
      </c>
      <c r="R3424" s="76" t="e">
        <f>#REF!+#REF!</f>
        <v>#REF!</v>
      </c>
      <c r="W3424" s="109" t="e">
        <f>(T20D35746[[#This Row],[現金及び預金（億）]]-T20D35746[[#This Row],[負債（億）]])/T20D35746[[#This Row],[総資産]]*100</f>
        <v>#DIV/0!</v>
      </c>
    </row>
    <row r="3425" spans="3:23" x14ac:dyDescent="0.25">
      <c r="C3425" s="71" t="str">
        <f>IFERROR(_xll.RssMarket($A3425,"市場部名称"),"")</f>
        <v/>
      </c>
      <c r="D3425" s="55"/>
      <c r="E3425" s="55" t="str">
        <f>IFERROR(_xll.RssMarket($A3425,"前日比"),"")</f>
        <v/>
      </c>
      <c r="F3425" s="75" t="str">
        <f>IFERROR(_xll.RssMarket($A3425,"時価総額"),"")</f>
        <v/>
      </c>
      <c r="G3425" s="75" t="e">
        <f>T20D35746[[#This Row],[時価総額]]/T20D35746[[#This Row],[現在値]]</f>
        <v>#VALUE!</v>
      </c>
      <c r="H3425" s="20"/>
      <c r="I3425" s="38"/>
      <c r="J3425" s="20"/>
      <c r="K3425" s="33"/>
      <c r="N3425" s="89"/>
      <c r="O3425" s="125" t="e">
        <f>ROUND(
 ((IF(OR(R3425="",R3425&lt;=0),20,R3425)/20)
  *(L3425/15))
 /(IFERROR(IF(H3425&gt;0,H3425,15),15)/15)
 *100,0)</f>
        <v>#REF!</v>
      </c>
      <c r="P3425" s="125" t="e">
        <f>ROUND(((R3425/20)*(L3425/15)*(S3425/15)*(1+W3425/200))/(H3425/15)*100,0)</f>
        <v>#REF!</v>
      </c>
      <c r="Q3425" s="147" t="e">
        <f>T20D35746[[#This Row],[スコア⑤]]/T20D35746[[#This Row],[スコア③]]</f>
        <v>#REF!</v>
      </c>
      <c r="R3425" s="76" t="e">
        <f>#REF!+#REF!</f>
        <v>#REF!</v>
      </c>
      <c r="W3425" s="109" t="e">
        <f>(T20D35746[[#This Row],[現金及び預金（億）]]-T20D35746[[#This Row],[負債（億）]])/T20D35746[[#This Row],[総資産]]*100</f>
        <v>#DIV/0!</v>
      </c>
    </row>
    <row r="3426" spans="3:23" x14ac:dyDescent="0.25">
      <c r="C3426" s="71" t="str">
        <f>IFERROR(_xll.RssMarket($A3426,"市場部名称"),"")</f>
        <v/>
      </c>
      <c r="D3426" s="55"/>
      <c r="E3426" s="55" t="str">
        <f>IFERROR(_xll.RssMarket($A3426,"前日比"),"")</f>
        <v/>
      </c>
      <c r="F3426" s="75" t="str">
        <f>IFERROR(_xll.RssMarket($A3426,"時価総額"),"")</f>
        <v/>
      </c>
      <c r="G3426" s="75" t="e">
        <f>T20D35746[[#This Row],[時価総額]]/T20D35746[[#This Row],[現在値]]</f>
        <v>#VALUE!</v>
      </c>
      <c r="H3426" s="20"/>
      <c r="I3426" s="38"/>
      <c r="J3426" s="20"/>
      <c r="K3426" s="33"/>
      <c r="N3426" s="89"/>
      <c r="O3426" s="125" t="e">
        <f>ROUND(
 ((IF(OR(R3426="",R3426&lt;=0),20,R3426)/20)
  *(L3426/15))
 /(IFERROR(IF(H3426&gt;0,H3426,15),15)/15)
 *100,0)</f>
        <v>#REF!</v>
      </c>
      <c r="P3426" s="125" t="e">
        <f>ROUND(((R3426/20)*(L3426/15)*(S3426/15)*(1+W3426/200))/(H3426/15)*100,0)</f>
        <v>#REF!</v>
      </c>
      <c r="Q3426" s="147" t="e">
        <f>T20D35746[[#This Row],[スコア⑤]]/T20D35746[[#This Row],[スコア③]]</f>
        <v>#REF!</v>
      </c>
      <c r="R3426" s="76" t="e">
        <f>#REF!+#REF!</f>
        <v>#REF!</v>
      </c>
      <c r="W3426" s="109" t="e">
        <f>(T20D35746[[#This Row],[現金及び預金（億）]]-T20D35746[[#This Row],[負債（億）]])/T20D35746[[#This Row],[総資産]]*100</f>
        <v>#DIV/0!</v>
      </c>
    </row>
    <row r="3427" spans="3:23" x14ac:dyDescent="0.25">
      <c r="C3427" s="71" t="str">
        <f>IFERROR(_xll.RssMarket($A3427,"市場部名称"),"")</f>
        <v/>
      </c>
      <c r="D3427" s="55"/>
      <c r="E3427" s="55" t="str">
        <f>IFERROR(_xll.RssMarket($A3427,"前日比"),"")</f>
        <v/>
      </c>
      <c r="F3427" s="75" t="str">
        <f>IFERROR(_xll.RssMarket($A3427,"時価総額"),"")</f>
        <v/>
      </c>
      <c r="G3427" s="75" t="e">
        <f>T20D35746[[#This Row],[時価総額]]/T20D35746[[#This Row],[現在値]]</f>
        <v>#VALUE!</v>
      </c>
      <c r="H3427" s="20"/>
      <c r="I3427" s="38"/>
      <c r="J3427" s="20"/>
      <c r="K3427" s="33"/>
      <c r="N3427" s="89"/>
      <c r="O3427" s="125" t="e">
        <f>ROUND(
 ((IF(OR(R3427="",R3427&lt;=0),20,R3427)/20)
  *(L3427/15))
 /(IFERROR(IF(H3427&gt;0,H3427,15),15)/15)
 *100,0)</f>
        <v>#REF!</v>
      </c>
      <c r="P3427" s="125" t="e">
        <f>ROUND(((R3427/20)*(L3427/15)*(S3427/15)*(1+W3427/200))/(H3427/15)*100,0)</f>
        <v>#REF!</v>
      </c>
      <c r="Q3427" s="147" t="e">
        <f>T20D35746[[#This Row],[スコア⑤]]/T20D35746[[#This Row],[スコア③]]</f>
        <v>#REF!</v>
      </c>
      <c r="R3427" s="76" t="e">
        <f>#REF!+#REF!</f>
        <v>#REF!</v>
      </c>
      <c r="W3427" s="109" t="e">
        <f>(T20D35746[[#This Row],[現金及び預金（億）]]-T20D35746[[#This Row],[負債（億）]])/T20D35746[[#This Row],[総資産]]*100</f>
        <v>#DIV/0!</v>
      </c>
    </row>
    <row r="3428" spans="3:23" x14ac:dyDescent="0.25">
      <c r="C3428" s="71" t="str">
        <f>IFERROR(_xll.RssMarket($A3428,"市場部名称"),"")</f>
        <v/>
      </c>
      <c r="D3428" s="55"/>
      <c r="E3428" s="55" t="str">
        <f>IFERROR(_xll.RssMarket($A3428,"前日比"),"")</f>
        <v/>
      </c>
      <c r="F3428" s="75" t="str">
        <f>IFERROR(_xll.RssMarket($A3428,"時価総額"),"")</f>
        <v/>
      </c>
      <c r="G3428" s="75" t="e">
        <f>T20D35746[[#This Row],[時価総額]]/T20D35746[[#This Row],[現在値]]</f>
        <v>#VALUE!</v>
      </c>
      <c r="H3428" s="20"/>
      <c r="I3428" s="38"/>
      <c r="J3428" s="20"/>
      <c r="K3428" s="33"/>
      <c r="N3428" s="89"/>
      <c r="O3428" s="125" t="e">
        <f>ROUND(
 ((IF(OR(R3428="",R3428&lt;=0),20,R3428)/20)
  *(L3428/15))
 /(IFERROR(IF(H3428&gt;0,H3428,15),15)/15)
 *100,0)</f>
        <v>#REF!</v>
      </c>
      <c r="P3428" s="125" t="e">
        <f>ROUND(((R3428/20)*(L3428/15)*(S3428/15)*(1+W3428/200))/(H3428/15)*100,0)</f>
        <v>#REF!</v>
      </c>
      <c r="Q3428" s="147" t="e">
        <f>T20D35746[[#This Row],[スコア⑤]]/T20D35746[[#This Row],[スコア③]]</f>
        <v>#REF!</v>
      </c>
      <c r="R3428" s="76" t="e">
        <f>#REF!+#REF!</f>
        <v>#REF!</v>
      </c>
      <c r="W3428" s="109" t="e">
        <f>(T20D35746[[#This Row],[現金及び預金（億）]]-T20D35746[[#This Row],[負債（億）]])/T20D35746[[#This Row],[総資産]]*100</f>
        <v>#DIV/0!</v>
      </c>
    </row>
    <row r="3429" spans="3:23" x14ac:dyDescent="0.25">
      <c r="C3429" s="71" t="str">
        <f>IFERROR(_xll.RssMarket($A3429,"市場部名称"),"")</f>
        <v/>
      </c>
      <c r="D3429" s="55"/>
      <c r="E3429" s="55" t="str">
        <f>IFERROR(_xll.RssMarket($A3429,"前日比"),"")</f>
        <v/>
      </c>
      <c r="F3429" s="75" t="str">
        <f>IFERROR(_xll.RssMarket($A3429,"時価総額"),"")</f>
        <v/>
      </c>
      <c r="G3429" s="75" t="e">
        <f>T20D35746[[#This Row],[時価総額]]/T20D35746[[#This Row],[現在値]]</f>
        <v>#VALUE!</v>
      </c>
      <c r="H3429" s="20"/>
      <c r="I3429" s="38"/>
      <c r="J3429" s="20"/>
      <c r="K3429" s="33"/>
      <c r="N3429" s="89"/>
      <c r="O3429" s="125" t="e">
        <f>ROUND(
 ((IF(OR(R3429="",R3429&lt;=0),20,R3429)/20)
  *(L3429/15))
 /(IFERROR(IF(H3429&gt;0,H3429,15),15)/15)
 *100,0)</f>
        <v>#REF!</v>
      </c>
      <c r="P3429" s="125" t="e">
        <f>ROUND(((R3429/20)*(L3429/15)*(S3429/15)*(1+W3429/200))/(H3429/15)*100,0)</f>
        <v>#REF!</v>
      </c>
      <c r="Q3429" s="147" t="e">
        <f>T20D35746[[#This Row],[スコア⑤]]/T20D35746[[#This Row],[スコア③]]</f>
        <v>#REF!</v>
      </c>
      <c r="R3429" s="76" t="e">
        <f>#REF!+#REF!</f>
        <v>#REF!</v>
      </c>
      <c r="W3429" s="109" t="e">
        <f>(T20D35746[[#This Row],[現金及び預金（億）]]-T20D35746[[#This Row],[負債（億）]])/T20D35746[[#This Row],[総資産]]*100</f>
        <v>#DIV/0!</v>
      </c>
    </row>
    <row r="3430" spans="3:23" x14ac:dyDescent="0.25">
      <c r="C3430" s="71" t="str">
        <f>IFERROR(_xll.RssMarket($A3430,"市場部名称"),"")</f>
        <v/>
      </c>
      <c r="D3430" s="55"/>
      <c r="E3430" s="55" t="str">
        <f>IFERROR(_xll.RssMarket($A3430,"前日比"),"")</f>
        <v/>
      </c>
      <c r="F3430" s="75" t="str">
        <f>IFERROR(_xll.RssMarket($A3430,"時価総額"),"")</f>
        <v/>
      </c>
      <c r="G3430" s="75" t="e">
        <f>T20D35746[[#This Row],[時価総額]]/T20D35746[[#This Row],[現在値]]</f>
        <v>#VALUE!</v>
      </c>
      <c r="H3430" s="20"/>
      <c r="I3430" s="38"/>
      <c r="J3430" s="20"/>
      <c r="K3430" s="33"/>
      <c r="N3430" s="89"/>
      <c r="O3430" s="125" t="e">
        <f>ROUND(
 ((IF(OR(R3430="",R3430&lt;=0),20,R3430)/20)
  *(L3430/15))
 /(IFERROR(IF(H3430&gt;0,H3430,15),15)/15)
 *100,0)</f>
        <v>#REF!</v>
      </c>
      <c r="P3430" s="125" t="e">
        <f>ROUND(((R3430/20)*(L3430/15)*(S3430/15)*(1+W3430/200))/(H3430/15)*100,0)</f>
        <v>#REF!</v>
      </c>
      <c r="Q3430" s="147" t="e">
        <f>T20D35746[[#This Row],[スコア⑤]]/T20D35746[[#This Row],[スコア③]]</f>
        <v>#REF!</v>
      </c>
      <c r="R3430" s="76" t="e">
        <f>#REF!+#REF!</f>
        <v>#REF!</v>
      </c>
      <c r="W3430" s="109" t="e">
        <f>(T20D35746[[#This Row],[現金及び預金（億）]]-T20D35746[[#This Row],[負債（億）]])/T20D35746[[#This Row],[総資産]]*100</f>
        <v>#DIV/0!</v>
      </c>
    </row>
    <row r="3431" spans="3:23" x14ac:dyDescent="0.25">
      <c r="C3431" s="71" t="str">
        <f>IFERROR(_xll.RssMarket($A3431,"市場部名称"),"")</f>
        <v/>
      </c>
      <c r="D3431" s="55"/>
      <c r="E3431" s="55" t="str">
        <f>IFERROR(_xll.RssMarket($A3431,"前日比"),"")</f>
        <v/>
      </c>
      <c r="F3431" s="75" t="str">
        <f>IFERROR(_xll.RssMarket($A3431,"時価総額"),"")</f>
        <v/>
      </c>
      <c r="G3431" s="75" t="e">
        <f>T20D35746[[#This Row],[時価総額]]/T20D35746[[#This Row],[現在値]]</f>
        <v>#VALUE!</v>
      </c>
      <c r="H3431" s="20"/>
      <c r="I3431" s="38"/>
      <c r="J3431" s="20"/>
      <c r="K3431" s="33"/>
      <c r="N3431" s="89"/>
      <c r="O3431" s="125" t="e">
        <f>ROUND(
 ((IF(OR(R3431="",R3431&lt;=0),20,R3431)/20)
  *(L3431/15))
 /(IFERROR(IF(H3431&gt;0,H3431,15),15)/15)
 *100,0)</f>
        <v>#REF!</v>
      </c>
      <c r="P3431" s="125" t="e">
        <f>ROUND(((R3431/20)*(L3431/15)*(S3431/15)*(1+W3431/200))/(H3431/15)*100,0)</f>
        <v>#REF!</v>
      </c>
      <c r="Q3431" s="147" t="e">
        <f>T20D35746[[#This Row],[スコア⑤]]/T20D35746[[#This Row],[スコア③]]</f>
        <v>#REF!</v>
      </c>
      <c r="R3431" s="76" t="e">
        <f>#REF!+#REF!</f>
        <v>#REF!</v>
      </c>
      <c r="W3431" s="109" t="e">
        <f>(T20D35746[[#This Row],[現金及び預金（億）]]-T20D35746[[#This Row],[負債（億）]])/T20D35746[[#This Row],[総資産]]*100</f>
        <v>#DIV/0!</v>
      </c>
    </row>
    <row r="3432" spans="3:23" x14ac:dyDescent="0.25">
      <c r="C3432" s="71" t="str">
        <f>IFERROR(_xll.RssMarket($A3432,"市場部名称"),"")</f>
        <v/>
      </c>
      <c r="D3432" s="55"/>
      <c r="E3432" s="55" t="str">
        <f>IFERROR(_xll.RssMarket($A3432,"前日比"),"")</f>
        <v/>
      </c>
      <c r="F3432" s="75" t="str">
        <f>IFERROR(_xll.RssMarket($A3432,"時価総額"),"")</f>
        <v/>
      </c>
      <c r="G3432" s="75" t="e">
        <f>T20D35746[[#This Row],[時価総額]]/T20D35746[[#This Row],[現在値]]</f>
        <v>#VALUE!</v>
      </c>
      <c r="H3432" s="20"/>
      <c r="I3432" s="38"/>
      <c r="J3432" s="20"/>
      <c r="K3432" s="33"/>
      <c r="N3432" s="89"/>
      <c r="O3432" s="125" t="e">
        <f>ROUND(
 ((IF(OR(R3432="",R3432&lt;=0),20,R3432)/20)
  *(L3432/15))
 /(IFERROR(IF(H3432&gt;0,H3432,15),15)/15)
 *100,0)</f>
        <v>#REF!</v>
      </c>
      <c r="P3432" s="125" t="e">
        <f>ROUND(((R3432/20)*(L3432/15)*(S3432/15)*(1+W3432/200))/(H3432/15)*100,0)</f>
        <v>#REF!</v>
      </c>
      <c r="Q3432" s="147" t="e">
        <f>T20D35746[[#This Row],[スコア⑤]]/T20D35746[[#This Row],[スコア③]]</f>
        <v>#REF!</v>
      </c>
      <c r="R3432" s="76" t="e">
        <f>#REF!+#REF!</f>
        <v>#REF!</v>
      </c>
      <c r="W3432" s="109" t="e">
        <f>(T20D35746[[#This Row],[現金及び預金（億）]]-T20D35746[[#This Row],[負債（億）]])/T20D35746[[#This Row],[総資産]]*100</f>
        <v>#DIV/0!</v>
      </c>
    </row>
    <row r="3433" spans="3:23" x14ac:dyDescent="0.25">
      <c r="C3433" s="71" t="str">
        <f>IFERROR(_xll.RssMarket($A3433,"市場部名称"),"")</f>
        <v/>
      </c>
      <c r="D3433" s="55"/>
      <c r="E3433" s="55" t="str">
        <f>IFERROR(_xll.RssMarket($A3433,"前日比"),"")</f>
        <v/>
      </c>
      <c r="F3433" s="75" t="str">
        <f>IFERROR(_xll.RssMarket($A3433,"時価総額"),"")</f>
        <v/>
      </c>
      <c r="G3433" s="75" t="e">
        <f>T20D35746[[#This Row],[時価総額]]/T20D35746[[#This Row],[現在値]]</f>
        <v>#VALUE!</v>
      </c>
      <c r="H3433" s="20"/>
      <c r="I3433" s="38"/>
      <c r="J3433" s="20"/>
      <c r="K3433" s="33"/>
      <c r="N3433" s="89"/>
      <c r="O3433" s="125" t="e">
        <f>ROUND(
 ((IF(OR(R3433="",R3433&lt;=0),20,R3433)/20)
  *(L3433/15))
 /(IFERROR(IF(H3433&gt;0,H3433,15),15)/15)
 *100,0)</f>
        <v>#REF!</v>
      </c>
      <c r="P3433" s="125" t="e">
        <f>ROUND(((R3433/20)*(L3433/15)*(S3433/15)*(1+W3433/200))/(H3433/15)*100,0)</f>
        <v>#REF!</v>
      </c>
      <c r="Q3433" s="147" t="e">
        <f>T20D35746[[#This Row],[スコア⑤]]/T20D35746[[#This Row],[スコア③]]</f>
        <v>#REF!</v>
      </c>
      <c r="R3433" s="76" t="e">
        <f>#REF!+#REF!</f>
        <v>#REF!</v>
      </c>
      <c r="W3433" s="109" t="e">
        <f>(T20D35746[[#This Row],[現金及び預金（億）]]-T20D35746[[#This Row],[負債（億）]])/T20D35746[[#This Row],[総資産]]*100</f>
        <v>#DIV/0!</v>
      </c>
    </row>
    <row r="3434" spans="3:23" x14ac:dyDescent="0.25">
      <c r="C3434" s="71" t="str">
        <f>IFERROR(_xll.RssMarket($A3434,"市場部名称"),"")</f>
        <v/>
      </c>
      <c r="D3434" s="55"/>
      <c r="E3434" s="55" t="str">
        <f>IFERROR(_xll.RssMarket($A3434,"前日比"),"")</f>
        <v/>
      </c>
      <c r="F3434" s="75" t="str">
        <f>IFERROR(_xll.RssMarket($A3434,"時価総額"),"")</f>
        <v/>
      </c>
      <c r="G3434" s="75" t="e">
        <f>T20D35746[[#This Row],[時価総額]]/T20D35746[[#This Row],[現在値]]</f>
        <v>#VALUE!</v>
      </c>
      <c r="H3434" s="20"/>
      <c r="I3434" s="38"/>
      <c r="J3434" s="20"/>
      <c r="K3434" s="33"/>
      <c r="N3434" s="89"/>
      <c r="O3434" s="125" t="e">
        <f>ROUND(
 ((IF(OR(R3434="",R3434&lt;=0),20,R3434)/20)
  *(L3434/15))
 /(IFERROR(IF(H3434&gt;0,H3434,15),15)/15)
 *100,0)</f>
        <v>#REF!</v>
      </c>
      <c r="P3434" s="125" t="e">
        <f>ROUND(((R3434/20)*(L3434/15)*(S3434/15)*(1+W3434/200))/(H3434/15)*100,0)</f>
        <v>#REF!</v>
      </c>
      <c r="Q3434" s="147" t="e">
        <f>T20D35746[[#This Row],[スコア⑤]]/T20D35746[[#This Row],[スコア③]]</f>
        <v>#REF!</v>
      </c>
      <c r="R3434" s="76" t="e">
        <f>#REF!+#REF!</f>
        <v>#REF!</v>
      </c>
      <c r="W3434" s="109" t="e">
        <f>(T20D35746[[#This Row],[現金及び預金（億）]]-T20D35746[[#This Row],[負債（億）]])/T20D35746[[#This Row],[総資産]]*100</f>
        <v>#DIV/0!</v>
      </c>
    </row>
    <row r="3435" spans="3:23" x14ac:dyDescent="0.25">
      <c r="C3435" s="71" t="str">
        <f>IFERROR(_xll.RssMarket($A3435,"市場部名称"),"")</f>
        <v/>
      </c>
      <c r="D3435" s="55"/>
      <c r="E3435" s="55" t="str">
        <f>IFERROR(_xll.RssMarket($A3435,"前日比"),"")</f>
        <v/>
      </c>
      <c r="F3435" s="75" t="str">
        <f>IFERROR(_xll.RssMarket($A3435,"時価総額"),"")</f>
        <v/>
      </c>
      <c r="G3435" s="75" t="e">
        <f>T20D35746[[#This Row],[時価総額]]/T20D35746[[#This Row],[現在値]]</f>
        <v>#VALUE!</v>
      </c>
      <c r="H3435" s="20"/>
      <c r="I3435" s="38"/>
      <c r="J3435" s="20"/>
      <c r="K3435" s="33"/>
      <c r="N3435" s="89"/>
      <c r="O3435" s="125" t="e">
        <f>ROUND(
 ((IF(OR(R3435="",R3435&lt;=0),20,R3435)/20)
  *(L3435/15))
 /(IFERROR(IF(H3435&gt;0,H3435,15),15)/15)
 *100,0)</f>
        <v>#REF!</v>
      </c>
      <c r="P3435" s="125" t="e">
        <f>ROUND(((R3435/20)*(L3435/15)*(S3435/15)*(1+W3435/200))/(H3435/15)*100,0)</f>
        <v>#REF!</v>
      </c>
      <c r="Q3435" s="147" t="e">
        <f>T20D35746[[#This Row],[スコア⑤]]/T20D35746[[#This Row],[スコア③]]</f>
        <v>#REF!</v>
      </c>
      <c r="R3435" s="76" t="e">
        <f>#REF!+#REF!</f>
        <v>#REF!</v>
      </c>
      <c r="W3435" s="109" t="e">
        <f>(T20D35746[[#This Row],[現金及び預金（億）]]-T20D35746[[#This Row],[負債（億）]])/T20D35746[[#This Row],[総資産]]*100</f>
        <v>#DIV/0!</v>
      </c>
    </row>
    <row r="3436" spans="3:23" x14ac:dyDescent="0.25">
      <c r="C3436" s="71" t="str">
        <f>IFERROR(_xll.RssMarket($A3436,"市場部名称"),"")</f>
        <v/>
      </c>
      <c r="D3436" s="55"/>
      <c r="E3436" s="55" t="str">
        <f>IFERROR(_xll.RssMarket($A3436,"前日比"),"")</f>
        <v/>
      </c>
      <c r="F3436" s="75" t="str">
        <f>IFERROR(_xll.RssMarket($A3436,"時価総額"),"")</f>
        <v/>
      </c>
      <c r="G3436" s="75" t="e">
        <f>T20D35746[[#This Row],[時価総額]]/T20D35746[[#This Row],[現在値]]</f>
        <v>#VALUE!</v>
      </c>
      <c r="H3436" s="20"/>
      <c r="I3436" s="38"/>
      <c r="J3436" s="20"/>
      <c r="K3436" s="33"/>
      <c r="N3436" s="89"/>
      <c r="O3436" s="125" t="e">
        <f>ROUND(
 ((IF(OR(R3436="",R3436&lt;=0),20,R3436)/20)
  *(L3436/15))
 /(IFERROR(IF(H3436&gt;0,H3436,15),15)/15)
 *100,0)</f>
        <v>#REF!</v>
      </c>
      <c r="P3436" s="125" t="e">
        <f>ROUND(((R3436/20)*(L3436/15)*(S3436/15)*(1+W3436/200))/(H3436/15)*100,0)</f>
        <v>#REF!</v>
      </c>
      <c r="Q3436" s="147" t="e">
        <f>T20D35746[[#This Row],[スコア⑤]]/T20D35746[[#This Row],[スコア③]]</f>
        <v>#REF!</v>
      </c>
      <c r="R3436" s="76" t="e">
        <f>#REF!+#REF!</f>
        <v>#REF!</v>
      </c>
      <c r="W3436" s="109" t="e">
        <f>(T20D35746[[#This Row],[現金及び預金（億）]]-T20D35746[[#This Row],[負債（億）]])/T20D35746[[#This Row],[総資産]]*100</f>
        <v>#DIV/0!</v>
      </c>
    </row>
    <row r="3437" spans="3:23" x14ac:dyDescent="0.25">
      <c r="C3437" s="71" t="str">
        <f>IFERROR(_xll.RssMarket($A3437,"市場部名称"),"")</f>
        <v/>
      </c>
      <c r="D3437" s="55"/>
      <c r="E3437" s="55" t="str">
        <f>IFERROR(_xll.RssMarket($A3437,"前日比"),"")</f>
        <v/>
      </c>
      <c r="F3437" s="75" t="str">
        <f>IFERROR(_xll.RssMarket($A3437,"時価総額"),"")</f>
        <v/>
      </c>
      <c r="G3437" s="75" t="e">
        <f>T20D35746[[#This Row],[時価総額]]/T20D35746[[#This Row],[現在値]]</f>
        <v>#VALUE!</v>
      </c>
      <c r="H3437" s="20"/>
      <c r="I3437" s="38"/>
      <c r="J3437" s="20"/>
      <c r="K3437" s="33"/>
      <c r="N3437" s="89"/>
      <c r="O3437" s="125" t="e">
        <f>ROUND(
 ((IF(OR(R3437="",R3437&lt;=0),20,R3437)/20)
  *(L3437/15))
 /(IFERROR(IF(H3437&gt;0,H3437,15),15)/15)
 *100,0)</f>
        <v>#REF!</v>
      </c>
      <c r="P3437" s="125" t="e">
        <f>ROUND(((R3437/20)*(L3437/15)*(S3437/15)*(1+W3437/200))/(H3437/15)*100,0)</f>
        <v>#REF!</v>
      </c>
      <c r="Q3437" s="147" t="e">
        <f>T20D35746[[#This Row],[スコア⑤]]/T20D35746[[#This Row],[スコア③]]</f>
        <v>#REF!</v>
      </c>
      <c r="R3437" s="76" t="e">
        <f>#REF!+#REF!</f>
        <v>#REF!</v>
      </c>
      <c r="W3437" s="109" t="e">
        <f>(T20D35746[[#This Row],[現金及び預金（億）]]-T20D35746[[#This Row],[負債（億）]])/T20D35746[[#This Row],[総資産]]*100</f>
        <v>#DIV/0!</v>
      </c>
    </row>
    <row r="3438" spans="3:23" x14ac:dyDescent="0.25">
      <c r="C3438" s="71" t="str">
        <f>IFERROR(_xll.RssMarket($A3438,"市場部名称"),"")</f>
        <v/>
      </c>
      <c r="D3438" s="55"/>
      <c r="E3438" s="55" t="str">
        <f>IFERROR(_xll.RssMarket($A3438,"前日比"),"")</f>
        <v/>
      </c>
      <c r="F3438" s="75" t="str">
        <f>IFERROR(_xll.RssMarket($A3438,"時価総額"),"")</f>
        <v/>
      </c>
      <c r="G3438" s="75" t="e">
        <f>T20D35746[[#This Row],[時価総額]]/T20D35746[[#This Row],[現在値]]</f>
        <v>#VALUE!</v>
      </c>
      <c r="H3438" s="20"/>
      <c r="I3438" s="38"/>
      <c r="J3438" s="20"/>
      <c r="K3438" s="33"/>
      <c r="N3438" s="89"/>
      <c r="O3438" s="125" t="e">
        <f>ROUND(
 ((IF(OR(R3438="",R3438&lt;=0),20,R3438)/20)
  *(L3438/15))
 /(IFERROR(IF(H3438&gt;0,H3438,15),15)/15)
 *100,0)</f>
        <v>#REF!</v>
      </c>
      <c r="P3438" s="125" t="e">
        <f>ROUND(((R3438/20)*(L3438/15)*(S3438/15)*(1+W3438/200))/(H3438/15)*100,0)</f>
        <v>#REF!</v>
      </c>
      <c r="Q3438" s="147" t="e">
        <f>T20D35746[[#This Row],[スコア⑤]]/T20D35746[[#This Row],[スコア③]]</f>
        <v>#REF!</v>
      </c>
      <c r="R3438" s="76" t="e">
        <f>#REF!+#REF!</f>
        <v>#REF!</v>
      </c>
      <c r="W3438" s="109" t="e">
        <f>(T20D35746[[#This Row],[現金及び預金（億）]]-T20D35746[[#This Row],[負債（億）]])/T20D35746[[#This Row],[総資産]]*100</f>
        <v>#DIV/0!</v>
      </c>
    </row>
    <row r="3439" spans="3:23" x14ac:dyDescent="0.25">
      <c r="C3439" s="71" t="str">
        <f>IFERROR(_xll.RssMarket($A3439,"市場部名称"),"")</f>
        <v/>
      </c>
      <c r="D3439" s="55"/>
      <c r="E3439" s="55" t="str">
        <f>IFERROR(_xll.RssMarket($A3439,"前日比"),"")</f>
        <v/>
      </c>
      <c r="F3439" s="75" t="str">
        <f>IFERROR(_xll.RssMarket($A3439,"時価総額"),"")</f>
        <v/>
      </c>
      <c r="G3439" s="75" t="e">
        <f>T20D35746[[#This Row],[時価総額]]/T20D35746[[#This Row],[現在値]]</f>
        <v>#VALUE!</v>
      </c>
      <c r="H3439" s="20"/>
      <c r="I3439" s="38"/>
      <c r="J3439" s="20"/>
      <c r="K3439" s="33"/>
      <c r="N3439" s="89"/>
      <c r="O3439" s="125" t="e">
        <f>ROUND(
 ((IF(OR(R3439="",R3439&lt;=0),20,R3439)/20)
  *(L3439/15))
 /(IFERROR(IF(H3439&gt;0,H3439,15),15)/15)
 *100,0)</f>
        <v>#REF!</v>
      </c>
      <c r="P3439" s="125" t="e">
        <f>ROUND(((R3439/20)*(L3439/15)*(S3439/15)*(1+W3439/200))/(H3439/15)*100,0)</f>
        <v>#REF!</v>
      </c>
      <c r="Q3439" s="147" t="e">
        <f>T20D35746[[#This Row],[スコア⑤]]/T20D35746[[#This Row],[スコア③]]</f>
        <v>#REF!</v>
      </c>
      <c r="R3439" s="76" t="e">
        <f>#REF!+#REF!</f>
        <v>#REF!</v>
      </c>
      <c r="W3439" s="109" t="e">
        <f>(T20D35746[[#This Row],[現金及び預金（億）]]-T20D35746[[#This Row],[負債（億）]])/T20D35746[[#This Row],[総資産]]*100</f>
        <v>#DIV/0!</v>
      </c>
    </row>
    <row r="3440" spans="3:23" x14ac:dyDescent="0.25">
      <c r="C3440" s="71" t="str">
        <f>IFERROR(_xll.RssMarket($A3440,"市場部名称"),"")</f>
        <v/>
      </c>
      <c r="D3440" s="55"/>
      <c r="E3440" s="55" t="str">
        <f>IFERROR(_xll.RssMarket($A3440,"前日比"),"")</f>
        <v/>
      </c>
      <c r="F3440" s="75" t="str">
        <f>IFERROR(_xll.RssMarket($A3440,"時価総額"),"")</f>
        <v/>
      </c>
      <c r="G3440" s="75" t="e">
        <f>T20D35746[[#This Row],[時価総額]]/T20D35746[[#This Row],[現在値]]</f>
        <v>#VALUE!</v>
      </c>
      <c r="H3440" s="20"/>
      <c r="I3440" s="38"/>
      <c r="J3440" s="20"/>
      <c r="K3440" s="33"/>
      <c r="N3440" s="89"/>
      <c r="O3440" s="125" t="e">
        <f>ROUND(
 ((IF(OR(R3440="",R3440&lt;=0),20,R3440)/20)
  *(L3440/15))
 /(IFERROR(IF(H3440&gt;0,H3440,15),15)/15)
 *100,0)</f>
        <v>#REF!</v>
      </c>
      <c r="P3440" s="125" t="e">
        <f>ROUND(((R3440/20)*(L3440/15)*(S3440/15)*(1+W3440/200))/(H3440/15)*100,0)</f>
        <v>#REF!</v>
      </c>
      <c r="Q3440" s="147" t="e">
        <f>T20D35746[[#This Row],[スコア⑤]]/T20D35746[[#This Row],[スコア③]]</f>
        <v>#REF!</v>
      </c>
      <c r="R3440" s="76" t="e">
        <f>#REF!+#REF!</f>
        <v>#REF!</v>
      </c>
      <c r="W3440" s="109" t="e">
        <f>(T20D35746[[#This Row],[現金及び預金（億）]]-T20D35746[[#This Row],[負債（億）]])/T20D35746[[#This Row],[総資産]]*100</f>
        <v>#DIV/0!</v>
      </c>
    </row>
    <row r="3441" spans="3:23" x14ac:dyDescent="0.25">
      <c r="C3441" s="71" t="str">
        <f>IFERROR(_xll.RssMarket($A3441,"市場部名称"),"")</f>
        <v/>
      </c>
      <c r="D3441" s="55"/>
      <c r="E3441" s="55" t="str">
        <f>IFERROR(_xll.RssMarket($A3441,"前日比"),"")</f>
        <v/>
      </c>
      <c r="F3441" s="75" t="str">
        <f>IFERROR(_xll.RssMarket($A3441,"時価総額"),"")</f>
        <v/>
      </c>
      <c r="G3441" s="75" t="e">
        <f>T20D35746[[#This Row],[時価総額]]/T20D35746[[#This Row],[現在値]]</f>
        <v>#VALUE!</v>
      </c>
      <c r="H3441" s="20"/>
      <c r="I3441" s="38"/>
      <c r="J3441" s="20"/>
      <c r="K3441" s="33"/>
      <c r="N3441" s="89"/>
      <c r="O3441" s="125" t="e">
        <f>ROUND(
 ((IF(OR(R3441="",R3441&lt;=0),20,R3441)/20)
  *(L3441/15))
 /(IFERROR(IF(H3441&gt;0,H3441,15),15)/15)
 *100,0)</f>
        <v>#REF!</v>
      </c>
      <c r="P3441" s="125" t="e">
        <f>ROUND(((R3441/20)*(L3441/15)*(S3441/15)*(1+W3441/200))/(H3441/15)*100,0)</f>
        <v>#REF!</v>
      </c>
      <c r="Q3441" s="147" t="e">
        <f>T20D35746[[#This Row],[スコア⑤]]/T20D35746[[#This Row],[スコア③]]</f>
        <v>#REF!</v>
      </c>
      <c r="R3441" s="76" t="e">
        <f>#REF!+#REF!</f>
        <v>#REF!</v>
      </c>
      <c r="W3441" s="109" t="e">
        <f>(T20D35746[[#This Row],[現金及び預金（億）]]-T20D35746[[#This Row],[負債（億）]])/T20D35746[[#This Row],[総資産]]*100</f>
        <v>#DIV/0!</v>
      </c>
    </row>
    <row r="3442" spans="3:23" x14ac:dyDescent="0.25">
      <c r="C3442" s="71" t="str">
        <f>IFERROR(_xll.RssMarket($A3442,"市場部名称"),"")</f>
        <v/>
      </c>
      <c r="D3442" s="55"/>
      <c r="E3442" s="55" t="str">
        <f>IFERROR(_xll.RssMarket($A3442,"前日比"),"")</f>
        <v/>
      </c>
      <c r="F3442" s="75" t="str">
        <f>IFERROR(_xll.RssMarket($A3442,"時価総額"),"")</f>
        <v/>
      </c>
      <c r="G3442" s="75" t="e">
        <f>T20D35746[[#This Row],[時価総額]]/T20D35746[[#This Row],[現在値]]</f>
        <v>#VALUE!</v>
      </c>
      <c r="H3442" s="20"/>
      <c r="I3442" s="38"/>
      <c r="J3442" s="20"/>
      <c r="K3442" s="33"/>
      <c r="N3442" s="89"/>
      <c r="O3442" s="125" t="e">
        <f>ROUND(
 ((IF(OR(R3442="",R3442&lt;=0),20,R3442)/20)
  *(L3442/15))
 /(IFERROR(IF(H3442&gt;0,H3442,15),15)/15)
 *100,0)</f>
        <v>#REF!</v>
      </c>
      <c r="P3442" s="125" t="e">
        <f>ROUND(((R3442/20)*(L3442/15)*(S3442/15)*(1+W3442/200))/(H3442/15)*100,0)</f>
        <v>#REF!</v>
      </c>
      <c r="Q3442" s="147" t="e">
        <f>T20D35746[[#This Row],[スコア⑤]]/T20D35746[[#This Row],[スコア③]]</f>
        <v>#REF!</v>
      </c>
      <c r="R3442" s="76" t="e">
        <f>#REF!+#REF!</f>
        <v>#REF!</v>
      </c>
      <c r="W3442" s="109" t="e">
        <f>(T20D35746[[#This Row],[現金及び預金（億）]]-T20D35746[[#This Row],[負債（億）]])/T20D35746[[#This Row],[総資産]]*100</f>
        <v>#DIV/0!</v>
      </c>
    </row>
    <row r="3443" spans="3:23" x14ac:dyDescent="0.25">
      <c r="C3443" s="71" t="str">
        <f>IFERROR(_xll.RssMarket($A3443,"市場部名称"),"")</f>
        <v/>
      </c>
      <c r="D3443" s="55"/>
      <c r="E3443" s="55" t="str">
        <f>IFERROR(_xll.RssMarket($A3443,"前日比"),"")</f>
        <v/>
      </c>
      <c r="F3443" s="75" t="str">
        <f>IFERROR(_xll.RssMarket($A3443,"時価総額"),"")</f>
        <v/>
      </c>
      <c r="G3443" s="75" t="e">
        <f>T20D35746[[#This Row],[時価総額]]/T20D35746[[#This Row],[現在値]]</f>
        <v>#VALUE!</v>
      </c>
      <c r="H3443" s="20"/>
      <c r="I3443" s="38"/>
      <c r="J3443" s="20"/>
      <c r="K3443" s="33"/>
      <c r="N3443" s="89"/>
      <c r="O3443" s="125" t="e">
        <f>ROUND(
 ((IF(OR(R3443="",R3443&lt;=0),20,R3443)/20)
  *(L3443/15))
 /(IFERROR(IF(H3443&gt;0,H3443,15),15)/15)
 *100,0)</f>
        <v>#REF!</v>
      </c>
      <c r="P3443" s="125" t="e">
        <f>ROUND(((R3443/20)*(L3443/15)*(S3443/15)*(1+W3443/200))/(H3443/15)*100,0)</f>
        <v>#REF!</v>
      </c>
      <c r="Q3443" s="147" t="e">
        <f>T20D35746[[#This Row],[スコア⑤]]/T20D35746[[#This Row],[スコア③]]</f>
        <v>#REF!</v>
      </c>
      <c r="R3443" s="76" t="e">
        <f>#REF!+#REF!</f>
        <v>#REF!</v>
      </c>
      <c r="W3443" s="109" t="e">
        <f>(T20D35746[[#This Row],[現金及び預金（億）]]-T20D35746[[#This Row],[負債（億）]])/T20D35746[[#This Row],[総資産]]*100</f>
        <v>#DIV/0!</v>
      </c>
    </row>
    <row r="3444" spans="3:23" x14ac:dyDescent="0.25">
      <c r="C3444" s="71" t="str">
        <f>IFERROR(_xll.RssMarket($A3444,"市場部名称"),"")</f>
        <v/>
      </c>
      <c r="D3444" s="55"/>
      <c r="E3444" s="55" t="str">
        <f>IFERROR(_xll.RssMarket($A3444,"前日比"),"")</f>
        <v/>
      </c>
      <c r="F3444" s="75" t="str">
        <f>IFERROR(_xll.RssMarket($A3444,"時価総額"),"")</f>
        <v/>
      </c>
      <c r="G3444" s="75" t="e">
        <f>T20D35746[[#This Row],[時価総額]]/T20D35746[[#This Row],[現在値]]</f>
        <v>#VALUE!</v>
      </c>
      <c r="H3444" s="20"/>
      <c r="I3444" s="38"/>
      <c r="J3444" s="20"/>
      <c r="K3444" s="33"/>
      <c r="N3444" s="89"/>
      <c r="O3444" s="125" t="e">
        <f>ROUND(
 ((IF(OR(R3444="",R3444&lt;=0),20,R3444)/20)
  *(L3444/15))
 /(IFERROR(IF(H3444&gt;0,H3444,15),15)/15)
 *100,0)</f>
        <v>#REF!</v>
      </c>
      <c r="P3444" s="125" t="e">
        <f>ROUND(((R3444/20)*(L3444/15)*(S3444/15)*(1+W3444/200))/(H3444/15)*100,0)</f>
        <v>#REF!</v>
      </c>
      <c r="Q3444" s="147" t="e">
        <f>T20D35746[[#This Row],[スコア⑤]]/T20D35746[[#This Row],[スコア③]]</f>
        <v>#REF!</v>
      </c>
      <c r="R3444" s="76" t="e">
        <f>#REF!+#REF!</f>
        <v>#REF!</v>
      </c>
      <c r="W3444" s="109" t="e">
        <f>(T20D35746[[#This Row],[現金及び預金（億）]]-T20D35746[[#This Row],[負債（億）]])/T20D35746[[#This Row],[総資産]]*100</f>
        <v>#DIV/0!</v>
      </c>
    </row>
    <row r="3445" spans="3:23" x14ac:dyDescent="0.25">
      <c r="C3445" s="71" t="str">
        <f>IFERROR(_xll.RssMarket($A3445,"市場部名称"),"")</f>
        <v/>
      </c>
      <c r="D3445" s="55"/>
      <c r="E3445" s="55" t="str">
        <f>IFERROR(_xll.RssMarket($A3445,"前日比"),"")</f>
        <v/>
      </c>
      <c r="F3445" s="75" t="str">
        <f>IFERROR(_xll.RssMarket($A3445,"時価総額"),"")</f>
        <v/>
      </c>
      <c r="G3445" s="75" t="e">
        <f>T20D35746[[#This Row],[時価総額]]/T20D35746[[#This Row],[現在値]]</f>
        <v>#VALUE!</v>
      </c>
      <c r="H3445" s="20"/>
      <c r="I3445" s="38"/>
      <c r="J3445" s="20"/>
      <c r="K3445" s="33"/>
      <c r="N3445" s="89"/>
      <c r="O3445" s="125" t="e">
        <f>ROUND(
 ((IF(OR(R3445="",R3445&lt;=0),20,R3445)/20)
  *(L3445/15))
 /(IFERROR(IF(H3445&gt;0,H3445,15),15)/15)
 *100,0)</f>
        <v>#REF!</v>
      </c>
      <c r="P3445" s="125" t="e">
        <f>ROUND(((R3445/20)*(L3445/15)*(S3445/15)*(1+W3445/200))/(H3445/15)*100,0)</f>
        <v>#REF!</v>
      </c>
      <c r="Q3445" s="147" t="e">
        <f>T20D35746[[#This Row],[スコア⑤]]/T20D35746[[#This Row],[スコア③]]</f>
        <v>#REF!</v>
      </c>
      <c r="R3445" s="76" t="e">
        <f>#REF!+#REF!</f>
        <v>#REF!</v>
      </c>
      <c r="W3445" s="109" t="e">
        <f>(T20D35746[[#This Row],[現金及び預金（億）]]-T20D35746[[#This Row],[負債（億）]])/T20D35746[[#This Row],[総資産]]*100</f>
        <v>#DIV/0!</v>
      </c>
    </row>
    <row r="3446" spans="3:23" x14ac:dyDescent="0.25">
      <c r="C3446" s="71" t="str">
        <f>IFERROR(_xll.RssMarket($A3446,"市場部名称"),"")</f>
        <v/>
      </c>
      <c r="D3446" s="55"/>
      <c r="E3446" s="55" t="str">
        <f>IFERROR(_xll.RssMarket($A3446,"前日比"),"")</f>
        <v/>
      </c>
      <c r="F3446" s="75" t="str">
        <f>IFERROR(_xll.RssMarket($A3446,"時価総額"),"")</f>
        <v/>
      </c>
      <c r="G3446" s="75" t="e">
        <f>T20D35746[[#This Row],[時価総額]]/T20D35746[[#This Row],[現在値]]</f>
        <v>#VALUE!</v>
      </c>
      <c r="H3446" s="20"/>
      <c r="I3446" s="38"/>
      <c r="J3446" s="20"/>
      <c r="K3446" s="33"/>
      <c r="N3446" s="89"/>
      <c r="O3446" s="125" t="e">
        <f>ROUND(
 ((IF(OR(R3446="",R3446&lt;=0),20,R3446)/20)
  *(L3446/15))
 /(IFERROR(IF(H3446&gt;0,H3446,15),15)/15)
 *100,0)</f>
        <v>#REF!</v>
      </c>
      <c r="P3446" s="125" t="e">
        <f>ROUND(((R3446/20)*(L3446/15)*(S3446/15)*(1+W3446/200))/(H3446/15)*100,0)</f>
        <v>#REF!</v>
      </c>
      <c r="Q3446" s="147" t="e">
        <f>T20D35746[[#This Row],[スコア⑤]]/T20D35746[[#This Row],[スコア③]]</f>
        <v>#REF!</v>
      </c>
      <c r="R3446" s="76" t="e">
        <f>#REF!+#REF!</f>
        <v>#REF!</v>
      </c>
      <c r="W3446" s="109" t="e">
        <f>(T20D35746[[#This Row],[現金及び預金（億）]]-T20D35746[[#This Row],[負債（億）]])/T20D35746[[#This Row],[総資産]]*100</f>
        <v>#DIV/0!</v>
      </c>
    </row>
    <row r="3447" spans="3:23" x14ac:dyDescent="0.25">
      <c r="C3447" s="71" t="str">
        <f>IFERROR(_xll.RssMarket($A3447,"市場部名称"),"")</f>
        <v/>
      </c>
      <c r="D3447" s="55"/>
      <c r="E3447" s="55" t="str">
        <f>IFERROR(_xll.RssMarket($A3447,"前日比"),"")</f>
        <v/>
      </c>
      <c r="F3447" s="75" t="str">
        <f>IFERROR(_xll.RssMarket($A3447,"時価総額"),"")</f>
        <v/>
      </c>
      <c r="G3447" s="75" t="e">
        <f>T20D35746[[#This Row],[時価総額]]/T20D35746[[#This Row],[現在値]]</f>
        <v>#VALUE!</v>
      </c>
      <c r="H3447" s="20"/>
      <c r="I3447" s="38"/>
      <c r="J3447" s="20"/>
      <c r="K3447" s="33"/>
      <c r="N3447" s="89"/>
      <c r="O3447" s="125" t="e">
        <f>ROUND(
 ((IF(OR(R3447="",R3447&lt;=0),20,R3447)/20)
  *(L3447/15))
 /(IFERROR(IF(H3447&gt;0,H3447,15),15)/15)
 *100,0)</f>
        <v>#REF!</v>
      </c>
      <c r="P3447" s="125" t="e">
        <f>ROUND(((R3447/20)*(L3447/15)*(S3447/15)*(1+W3447/200))/(H3447/15)*100,0)</f>
        <v>#REF!</v>
      </c>
      <c r="Q3447" s="147" t="e">
        <f>T20D35746[[#This Row],[スコア⑤]]/T20D35746[[#This Row],[スコア③]]</f>
        <v>#REF!</v>
      </c>
      <c r="R3447" s="76" t="e">
        <f>#REF!+#REF!</f>
        <v>#REF!</v>
      </c>
      <c r="W3447" s="109" t="e">
        <f>(T20D35746[[#This Row],[現金及び預金（億）]]-T20D35746[[#This Row],[負債（億）]])/T20D35746[[#This Row],[総資産]]*100</f>
        <v>#DIV/0!</v>
      </c>
    </row>
    <row r="3448" spans="3:23" x14ac:dyDescent="0.25">
      <c r="C3448" s="71" t="str">
        <f>IFERROR(_xll.RssMarket($A3448,"市場部名称"),"")</f>
        <v/>
      </c>
      <c r="D3448" s="55"/>
      <c r="E3448" s="55" t="str">
        <f>IFERROR(_xll.RssMarket($A3448,"前日比"),"")</f>
        <v/>
      </c>
      <c r="F3448" s="75" t="str">
        <f>IFERROR(_xll.RssMarket($A3448,"時価総額"),"")</f>
        <v/>
      </c>
      <c r="G3448" s="75" t="e">
        <f>T20D35746[[#This Row],[時価総額]]/T20D35746[[#This Row],[現在値]]</f>
        <v>#VALUE!</v>
      </c>
      <c r="H3448" s="20"/>
      <c r="I3448" s="38"/>
      <c r="J3448" s="20"/>
      <c r="K3448" s="33"/>
      <c r="N3448" s="89"/>
      <c r="O3448" s="125" t="e">
        <f>ROUND(
 ((IF(OR(R3448="",R3448&lt;=0),20,R3448)/20)
  *(L3448/15))
 /(IFERROR(IF(H3448&gt;0,H3448,15),15)/15)
 *100,0)</f>
        <v>#REF!</v>
      </c>
      <c r="P3448" s="125" t="e">
        <f>ROUND(((R3448/20)*(L3448/15)*(S3448/15)*(1+W3448/200))/(H3448/15)*100,0)</f>
        <v>#REF!</v>
      </c>
      <c r="Q3448" s="147" t="e">
        <f>T20D35746[[#This Row],[スコア⑤]]/T20D35746[[#This Row],[スコア③]]</f>
        <v>#REF!</v>
      </c>
      <c r="R3448" s="76" t="e">
        <f>#REF!+#REF!</f>
        <v>#REF!</v>
      </c>
      <c r="W3448" s="109" t="e">
        <f>(T20D35746[[#This Row],[現金及び預金（億）]]-T20D35746[[#This Row],[負債（億）]])/T20D35746[[#This Row],[総資産]]*100</f>
        <v>#DIV/0!</v>
      </c>
    </row>
    <row r="3449" spans="3:23" x14ac:dyDescent="0.25">
      <c r="C3449" s="71" t="str">
        <f>IFERROR(_xll.RssMarket($A3449,"市場部名称"),"")</f>
        <v/>
      </c>
      <c r="D3449" s="55"/>
      <c r="E3449" s="55" t="str">
        <f>IFERROR(_xll.RssMarket($A3449,"前日比"),"")</f>
        <v/>
      </c>
      <c r="F3449" s="75" t="str">
        <f>IFERROR(_xll.RssMarket($A3449,"時価総額"),"")</f>
        <v/>
      </c>
      <c r="G3449" s="75" t="e">
        <f>T20D35746[[#This Row],[時価総額]]/T20D35746[[#This Row],[現在値]]</f>
        <v>#VALUE!</v>
      </c>
      <c r="H3449" s="20"/>
      <c r="I3449" s="38"/>
      <c r="J3449" s="20"/>
      <c r="K3449" s="33"/>
      <c r="N3449" s="89"/>
      <c r="O3449" s="125" t="e">
        <f>ROUND(
 ((IF(OR(R3449="",R3449&lt;=0),20,R3449)/20)
  *(L3449/15))
 /(IFERROR(IF(H3449&gt;0,H3449,15),15)/15)
 *100,0)</f>
        <v>#REF!</v>
      </c>
      <c r="P3449" s="125" t="e">
        <f>ROUND(((R3449/20)*(L3449/15)*(S3449/15)*(1+W3449/200))/(H3449/15)*100,0)</f>
        <v>#REF!</v>
      </c>
      <c r="Q3449" s="147" t="e">
        <f>T20D35746[[#This Row],[スコア⑤]]/T20D35746[[#This Row],[スコア③]]</f>
        <v>#REF!</v>
      </c>
      <c r="R3449" s="76" t="e">
        <f>#REF!+#REF!</f>
        <v>#REF!</v>
      </c>
      <c r="W3449" s="109" t="e">
        <f>(T20D35746[[#This Row],[現金及び預金（億）]]-T20D35746[[#This Row],[負債（億）]])/T20D35746[[#This Row],[総資産]]*100</f>
        <v>#DIV/0!</v>
      </c>
    </row>
    <row r="3450" spans="3:23" x14ac:dyDescent="0.25">
      <c r="C3450" s="71" t="str">
        <f>IFERROR(_xll.RssMarket($A3450,"市場部名称"),"")</f>
        <v/>
      </c>
      <c r="D3450" s="55"/>
      <c r="E3450" s="55" t="str">
        <f>IFERROR(_xll.RssMarket($A3450,"前日比"),"")</f>
        <v/>
      </c>
      <c r="F3450" s="75" t="str">
        <f>IFERROR(_xll.RssMarket($A3450,"時価総額"),"")</f>
        <v/>
      </c>
      <c r="G3450" s="75" t="e">
        <f>T20D35746[[#This Row],[時価総額]]/T20D35746[[#This Row],[現在値]]</f>
        <v>#VALUE!</v>
      </c>
      <c r="H3450" s="20"/>
      <c r="I3450" s="38"/>
      <c r="J3450" s="20"/>
      <c r="K3450" s="33"/>
      <c r="N3450" s="89"/>
      <c r="O3450" s="125" t="e">
        <f>ROUND(
 ((IF(OR(R3450="",R3450&lt;=0),20,R3450)/20)
  *(L3450/15))
 /(IFERROR(IF(H3450&gt;0,H3450,15),15)/15)
 *100,0)</f>
        <v>#REF!</v>
      </c>
      <c r="P3450" s="125" t="e">
        <f>ROUND(((R3450/20)*(L3450/15)*(S3450/15)*(1+W3450/200))/(H3450/15)*100,0)</f>
        <v>#REF!</v>
      </c>
      <c r="Q3450" s="147" t="e">
        <f>T20D35746[[#This Row],[スコア⑤]]/T20D35746[[#This Row],[スコア③]]</f>
        <v>#REF!</v>
      </c>
      <c r="R3450" s="76" t="e">
        <f>#REF!+#REF!</f>
        <v>#REF!</v>
      </c>
      <c r="W3450" s="109" t="e">
        <f>(T20D35746[[#This Row],[現金及び預金（億）]]-T20D35746[[#This Row],[負債（億）]])/T20D35746[[#This Row],[総資産]]*100</f>
        <v>#DIV/0!</v>
      </c>
    </row>
    <row r="3451" spans="3:23" x14ac:dyDescent="0.25">
      <c r="C3451" s="71" t="str">
        <f>IFERROR(_xll.RssMarket($A3451,"市場部名称"),"")</f>
        <v/>
      </c>
      <c r="D3451" s="55"/>
      <c r="E3451" s="55" t="str">
        <f>IFERROR(_xll.RssMarket($A3451,"前日比"),"")</f>
        <v/>
      </c>
      <c r="F3451" s="75" t="str">
        <f>IFERROR(_xll.RssMarket($A3451,"時価総額"),"")</f>
        <v/>
      </c>
      <c r="G3451" s="75" t="e">
        <f>T20D35746[[#This Row],[時価総額]]/T20D35746[[#This Row],[現在値]]</f>
        <v>#VALUE!</v>
      </c>
      <c r="H3451" s="20"/>
      <c r="I3451" s="38"/>
      <c r="J3451" s="20"/>
      <c r="K3451" s="33"/>
      <c r="N3451" s="89"/>
      <c r="O3451" s="125" t="e">
        <f>ROUND(
 ((IF(OR(R3451="",R3451&lt;=0),20,R3451)/20)
  *(L3451/15))
 /(IFERROR(IF(H3451&gt;0,H3451,15),15)/15)
 *100,0)</f>
        <v>#REF!</v>
      </c>
      <c r="P3451" s="125" t="e">
        <f>ROUND(((R3451/20)*(L3451/15)*(S3451/15)*(1+W3451/200))/(H3451/15)*100,0)</f>
        <v>#REF!</v>
      </c>
      <c r="Q3451" s="147" t="e">
        <f>T20D35746[[#This Row],[スコア⑤]]/T20D35746[[#This Row],[スコア③]]</f>
        <v>#REF!</v>
      </c>
      <c r="R3451" s="76" t="e">
        <f>#REF!+#REF!</f>
        <v>#REF!</v>
      </c>
      <c r="W3451" s="109" t="e">
        <f>(T20D35746[[#This Row],[現金及び預金（億）]]-T20D35746[[#This Row],[負債（億）]])/T20D35746[[#This Row],[総資産]]*100</f>
        <v>#DIV/0!</v>
      </c>
    </row>
    <row r="3452" spans="3:23" x14ac:dyDescent="0.25">
      <c r="C3452" s="71" t="str">
        <f>IFERROR(_xll.RssMarket($A3452,"市場部名称"),"")</f>
        <v/>
      </c>
      <c r="D3452" s="55"/>
      <c r="E3452" s="55" t="str">
        <f>IFERROR(_xll.RssMarket($A3452,"前日比"),"")</f>
        <v/>
      </c>
      <c r="F3452" s="75" t="str">
        <f>IFERROR(_xll.RssMarket($A3452,"時価総額"),"")</f>
        <v/>
      </c>
      <c r="G3452" s="75" t="e">
        <f>T20D35746[[#This Row],[時価総額]]/T20D35746[[#This Row],[現在値]]</f>
        <v>#VALUE!</v>
      </c>
      <c r="H3452" s="20"/>
      <c r="I3452" s="38"/>
      <c r="J3452" s="20"/>
      <c r="K3452" s="33"/>
      <c r="N3452" s="89"/>
      <c r="O3452" s="125" t="e">
        <f>ROUND(
 ((IF(OR(R3452="",R3452&lt;=0),20,R3452)/20)
  *(L3452/15))
 /(IFERROR(IF(H3452&gt;0,H3452,15),15)/15)
 *100,0)</f>
        <v>#REF!</v>
      </c>
      <c r="P3452" s="125" t="e">
        <f>ROUND(((R3452/20)*(L3452/15)*(S3452/15)*(1+W3452/200))/(H3452/15)*100,0)</f>
        <v>#REF!</v>
      </c>
      <c r="Q3452" s="147" t="e">
        <f>T20D35746[[#This Row],[スコア⑤]]/T20D35746[[#This Row],[スコア③]]</f>
        <v>#REF!</v>
      </c>
      <c r="R3452" s="76" t="e">
        <f>#REF!+#REF!</f>
        <v>#REF!</v>
      </c>
      <c r="W3452" s="109" t="e">
        <f>(T20D35746[[#This Row],[現金及び預金（億）]]-T20D35746[[#This Row],[負債（億）]])/T20D35746[[#This Row],[総資産]]*100</f>
        <v>#DIV/0!</v>
      </c>
    </row>
    <row r="3453" spans="3:23" x14ac:dyDescent="0.25">
      <c r="C3453" s="71" t="str">
        <f>IFERROR(_xll.RssMarket($A3453,"市場部名称"),"")</f>
        <v/>
      </c>
      <c r="D3453" s="55"/>
      <c r="E3453" s="55" t="str">
        <f>IFERROR(_xll.RssMarket($A3453,"前日比"),"")</f>
        <v/>
      </c>
      <c r="F3453" s="75" t="str">
        <f>IFERROR(_xll.RssMarket($A3453,"時価総額"),"")</f>
        <v/>
      </c>
      <c r="G3453" s="75" t="e">
        <f>T20D35746[[#This Row],[時価総額]]/T20D35746[[#This Row],[現在値]]</f>
        <v>#VALUE!</v>
      </c>
      <c r="H3453" s="20"/>
      <c r="I3453" s="38"/>
      <c r="J3453" s="20"/>
      <c r="K3453" s="33"/>
      <c r="N3453" s="89"/>
      <c r="O3453" s="125" t="e">
        <f>ROUND(
 ((IF(OR(R3453="",R3453&lt;=0),20,R3453)/20)
  *(L3453/15))
 /(IFERROR(IF(H3453&gt;0,H3453,15),15)/15)
 *100,0)</f>
        <v>#REF!</v>
      </c>
      <c r="P3453" s="125" t="e">
        <f>ROUND(((R3453/20)*(L3453/15)*(S3453/15)*(1+W3453/200))/(H3453/15)*100,0)</f>
        <v>#REF!</v>
      </c>
      <c r="Q3453" s="147" t="e">
        <f>T20D35746[[#This Row],[スコア⑤]]/T20D35746[[#This Row],[スコア③]]</f>
        <v>#REF!</v>
      </c>
      <c r="R3453" s="76" t="e">
        <f>#REF!+#REF!</f>
        <v>#REF!</v>
      </c>
      <c r="W3453" s="109" t="e">
        <f>(T20D35746[[#This Row],[現金及び預金（億）]]-T20D35746[[#This Row],[負債（億）]])/T20D35746[[#This Row],[総資産]]*100</f>
        <v>#DIV/0!</v>
      </c>
    </row>
    <row r="3454" spans="3:23" x14ac:dyDescent="0.25">
      <c r="C3454" s="71" t="str">
        <f>IFERROR(_xll.RssMarket($A3454,"市場部名称"),"")</f>
        <v/>
      </c>
      <c r="D3454" s="55"/>
      <c r="E3454" s="55" t="str">
        <f>IFERROR(_xll.RssMarket($A3454,"前日比"),"")</f>
        <v/>
      </c>
      <c r="F3454" s="75" t="str">
        <f>IFERROR(_xll.RssMarket($A3454,"時価総額"),"")</f>
        <v/>
      </c>
      <c r="G3454" s="75" t="e">
        <f>T20D35746[[#This Row],[時価総額]]/T20D35746[[#This Row],[現在値]]</f>
        <v>#VALUE!</v>
      </c>
      <c r="H3454" s="20"/>
      <c r="I3454" s="38"/>
      <c r="J3454" s="20"/>
      <c r="K3454" s="33"/>
      <c r="N3454" s="89"/>
      <c r="O3454" s="125" t="e">
        <f>ROUND(
 ((IF(OR(R3454="",R3454&lt;=0),20,R3454)/20)
  *(L3454/15))
 /(IFERROR(IF(H3454&gt;0,H3454,15),15)/15)
 *100,0)</f>
        <v>#REF!</v>
      </c>
      <c r="P3454" s="125" t="e">
        <f>ROUND(((R3454/20)*(L3454/15)*(S3454/15)*(1+W3454/200))/(H3454/15)*100,0)</f>
        <v>#REF!</v>
      </c>
      <c r="Q3454" s="147" t="e">
        <f>T20D35746[[#This Row],[スコア⑤]]/T20D35746[[#This Row],[スコア③]]</f>
        <v>#REF!</v>
      </c>
      <c r="R3454" s="76" t="e">
        <f>#REF!+#REF!</f>
        <v>#REF!</v>
      </c>
      <c r="W3454" s="109" t="e">
        <f>(T20D35746[[#This Row],[現金及び預金（億）]]-T20D35746[[#This Row],[負債（億）]])/T20D35746[[#This Row],[総資産]]*100</f>
        <v>#DIV/0!</v>
      </c>
    </row>
    <row r="3455" spans="3:23" x14ac:dyDescent="0.25">
      <c r="C3455" s="71" t="str">
        <f>IFERROR(_xll.RssMarket($A3455,"市場部名称"),"")</f>
        <v/>
      </c>
      <c r="D3455" s="55"/>
      <c r="E3455" s="55" t="str">
        <f>IFERROR(_xll.RssMarket($A3455,"前日比"),"")</f>
        <v/>
      </c>
      <c r="F3455" s="75" t="str">
        <f>IFERROR(_xll.RssMarket($A3455,"時価総額"),"")</f>
        <v/>
      </c>
      <c r="G3455" s="75" t="e">
        <f>T20D35746[[#This Row],[時価総額]]/T20D35746[[#This Row],[現在値]]</f>
        <v>#VALUE!</v>
      </c>
      <c r="H3455" s="20"/>
      <c r="I3455" s="38"/>
      <c r="J3455" s="20"/>
      <c r="K3455" s="33"/>
      <c r="N3455" s="89"/>
      <c r="O3455" s="125" t="e">
        <f>ROUND(
 ((IF(OR(R3455="",R3455&lt;=0),20,R3455)/20)
  *(L3455/15))
 /(IFERROR(IF(H3455&gt;0,H3455,15),15)/15)
 *100,0)</f>
        <v>#REF!</v>
      </c>
      <c r="P3455" s="125" t="e">
        <f>ROUND(((R3455/20)*(L3455/15)*(S3455/15)*(1+W3455/200))/(H3455/15)*100,0)</f>
        <v>#REF!</v>
      </c>
      <c r="Q3455" s="147" t="e">
        <f>T20D35746[[#This Row],[スコア⑤]]/T20D35746[[#This Row],[スコア③]]</f>
        <v>#REF!</v>
      </c>
      <c r="R3455" s="76" t="e">
        <f>#REF!+#REF!</f>
        <v>#REF!</v>
      </c>
      <c r="W3455" s="109" t="e">
        <f>(T20D35746[[#This Row],[現金及び預金（億）]]-T20D35746[[#This Row],[負債（億）]])/T20D35746[[#This Row],[総資産]]*100</f>
        <v>#DIV/0!</v>
      </c>
    </row>
    <row r="3456" spans="3:23" x14ac:dyDescent="0.25">
      <c r="C3456" s="71" t="str">
        <f>IFERROR(_xll.RssMarket($A3456,"市場部名称"),"")</f>
        <v/>
      </c>
      <c r="D3456" s="55"/>
      <c r="E3456" s="55" t="str">
        <f>IFERROR(_xll.RssMarket($A3456,"前日比"),"")</f>
        <v/>
      </c>
      <c r="F3456" s="75" t="str">
        <f>IFERROR(_xll.RssMarket($A3456,"時価総額"),"")</f>
        <v/>
      </c>
      <c r="G3456" s="75" t="e">
        <f>T20D35746[[#This Row],[時価総額]]/T20D35746[[#This Row],[現在値]]</f>
        <v>#VALUE!</v>
      </c>
      <c r="H3456" s="20"/>
      <c r="I3456" s="38"/>
      <c r="J3456" s="20"/>
      <c r="K3456" s="33"/>
      <c r="N3456" s="89"/>
      <c r="O3456" s="125" t="e">
        <f>ROUND(
 ((IF(OR(R3456="",R3456&lt;=0),20,R3456)/20)
  *(L3456/15))
 /(IFERROR(IF(H3456&gt;0,H3456,15),15)/15)
 *100,0)</f>
        <v>#REF!</v>
      </c>
      <c r="P3456" s="125" t="e">
        <f>ROUND(((R3456/20)*(L3456/15)*(S3456/15)*(1+W3456/200))/(H3456/15)*100,0)</f>
        <v>#REF!</v>
      </c>
      <c r="Q3456" s="147" t="e">
        <f>T20D35746[[#This Row],[スコア⑤]]/T20D35746[[#This Row],[スコア③]]</f>
        <v>#REF!</v>
      </c>
      <c r="R3456" s="76" t="e">
        <f>#REF!+#REF!</f>
        <v>#REF!</v>
      </c>
      <c r="W3456" s="109" t="e">
        <f>(T20D35746[[#This Row],[現金及び預金（億）]]-T20D35746[[#This Row],[負債（億）]])/T20D35746[[#This Row],[総資産]]*100</f>
        <v>#DIV/0!</v>
      </c>
    </row>
    <row r="3457" spans="3:23" x14ac:dyDescent="0.25">
      <c r="C3457" s="71" t="str">
        <f>IFERROR(_xll.RssMarket($A3457,"市場部名称"),"")</f>
        <v/>
      </c>
      <c r="D3457" s="55"/>
      <c r="E3457" s="55" t="str">
        <f>IFERROR(_xll.RssMarket($A3457,"前日比"),"")</f>
        <v/>
      </c>
      <c r="F3457" s="75" t="str">
        <f>IFERROR(_xll.RssMarket($A3457,"時価総額"),"")</f>
        <v/>
      </c>
      <c r="G3457" s="75" t="e">
        <f>T20D35746[[#This Row],[時価総額]]/T20D35746[[#This Row],[現在値]]</f>
        <v>#VALUE!</v>
      </c>
      <c r="H3457" s="20"/>
      <c r="I3457" s="38"/>
      <c r="J3457" s="20"/>
      <c r="K3457" s="33"/>
      <c r="N3457" s="89"/>
      <c r="O3457" s="125" t="e">
        <f>ROUND(
 ((IF(OR(R3457="",R3457&lt;=0),20,R3457)/20)
  *(L3457/15))
 /(IFERROR(IF(H3457&gt;0,H3457,15),15)/15)
 *100,0)</f>
        <v>#REF!</v>
      </c>
      <c r="P3457" s="125" t="e">
        <f>ROUND(((R3457/20)*(L3457/15)*(S3457/15)*(1+W3457/200))/(H3457/15)*100,0)</f>
        <v>#REF!</v>
      </c>
      <c r="Q3457" s="147" t="e">
        <f>T20D35746[[#This Row],[スコア⑤]]/T20D35746[[#This Row],[スコア③]]</f>
        <v>#REF!</v>
      </c>
      <c r="R3457" s="76" t="e">
        <f>#REF!+#REF!</f>
        <v>#REF!</v>
      </c>
      <c r="W3457" s="109" t="e">
        <f>(T20D35746[[#This Row],[現金及び預金（億）]]-T20D35746[[#This Row],[負債（億）]])/T20D35746[[#This Row],[総資産]]*100</f>
        <v>#DIV/0!</v>
      </c>
    </row>
    <row r="3458" spans="3:23" x14ac:dyDescent="0.25">
      <c r="C3458" s="71" t="str">
        <f>IFERROR(_xll.RssMarket($A3458,"市場部名称"),"")</f>
        <v/>
      </c>
      <c r="D3458" s="55"/>
      <c r="E3458" s="55" t="str">
        <f>IFERROR(_xll.RssMarket($A3458,"前日比"),"")</f>
        <v/>
      </c>
      <c r="F3458" s="75" t="str">
        <f>IFERROR(_xll.RssMarket($A3458,"時価総額"),"")</f>
        <v/>
      </c>
      <c r="G3458" s="75" t="e">
        <f>T20D35746[[#This Row],[時価総額]]/T20D35746[[#This Row],[現在値]]</f>
        <v>#VALUE!</v>
      </c>
      <c r="H3458" s="20"/>
      <c r="I3458" s="38"/>
      <c r="J3458" s="20"/>
      <c r="K3458" s="33"/>
      <c r="N3458" s="89"/>
      <c r="O3458" s="125" t="e">
        <f>ROUND(
 ((IF(OR(R3458="",R3458&lt;=0),20,R3458)/20)
  *(L3458/15))
 /(IFERROR(IF(H3458&gt;0,H3458,15),15)/15)
 *100,0)</f>
        <v>#REF!</v>
      </c>
      <c r="P3458" s="125" t="e">
        <f>ROUND(((R3458/20)*(L3458/15)*(S3458/15)*(1+W3458/200))/(H3458/15)*100,0)</f>
        <v>#REF!</v>
      </c>
      <c r="Q3458" s="147" t="e">
        <f>T20D35746[[#This Row],[スコア⑤]]/T20D35746[[#This Row],[スコア③]]</f>
        <v>#REF!</v>
      </c>
      <c r="R3458" s="76" t="e">
        <f>#REF!+#REF!</f>
        <v>#REF!</v>
      </c>
      <c r="W3458" s="109" t="e">
        <f>(T20D35746[[#This Row],[現金及び預金（億）]]-T20D35746[[#This Row],[負債（億）]])/T20D35746[[#This Row],[総資産]]*100</f>
        <v>#DIV/0!</v>
      </c>
    </row>
    <row r="3459" spans="3:23" x14ac:dyDescent="0.25">
      <c r="C3459" s="71" t="str">
        <f>IFERROR(_xll.RssMarket($A3459,"市場部名称"),"")</f>
        <v/>
      </c>
      <c r="D3459" s="55"/>
      <c r="E3459" s="55" t="str">
        <f>IFERROR(_xll.RssMarket($A3459,"前日比"),"")</f>
        <v/>
      </c>
      <c r="F3459" s="75" t="str">
        <f>IFERROR(_xll.RssMarket($A3459,"時価総額"),"")</f>
        <v/>
      </c>
      <c r="G3459" s="75" t="e">
        <f>T20D35746[[#This Row],[時価総額]]/T20D35746[[#This Row],[現在値]]</f>
        <v>#VALUE!</v>
      </c>
      <c r="H3459" s="20"/>
      <c r="I3459" s="38"/>
      <c r="J3459" s="20"/>
      <c r="K3459" s="33"/>
      <c r="N3459" s="89"/>
      <c r="O3459" s="125" t="e">
        <f>ROUND(
 ((IF(OR(R3459="",R3459&lt;=0),20,R3459)/20)
  *(L3459/15))
 /(IFERROR(IF(H3459&gt;0,H3459,15),15)/15)
 *100,0)</f>
        <v>#REF!</v>
      </c>
      <c r="P3459" s="125" t="e">
        <f>ROUND(((R3459/20)*(L3459/15)*(S3459/15)*(1+W3459/200))/(H3459/15)*100,0)</f>
        <v>#REF!</v>
      </c>
      <c r="Q3459" s="147" t="e">
        <f>T20D35746[[#This Row],[スコア⑤]]/T20D35746[[#This Row],[スコア③]]</f>
        <v>#REF!</v>
      </c>
      <c r="R3459" s="76" t="e">
        <f>#REF!+#REF!</f>
        <v>#REF!</v>
      </c>
      <c r="W3459" s="109" t="e">
        <f>(T20D35746[[#This Row],[現金及び預金（億）]]-T20D35746[[#This Row],[負債（億）]])/T20D35746[[#This Row],[総資産]]*100</f>
        <v>#DIV/0!</v>
      </c>
    </row>
    <row r="3460" spans="3:23" x14ac:dyDescent="0.25">
      <c r="C3460" s="71" t="str">
        <f>IFERROR(_xll.RssMarket($A3460,"市場部名称"),"")</f>
        <v/>
      </c>
      <c r="D3460" s="55"/>
      <c r="E3460" s="55" t="str">
        <f>IFERROR(_xll.RssMarket($A3460,"前日比"),"")</f>
        <v/>
      </c>
      <c r="F3460" s="75" t="str">
        <f>IFERROR(_xll.RssMarket($A3460,"時価総額"),"")</f>
        <v/>
      </c>
      <c r="G3460" s="75" t="e">
        <f>T20D35746[[#This Row],[時価総額]]/T20D35746[[#This Row],[現在値]]</f>
        <v>#VALUE!</v>
      </c>
      <c r="H3460" s="20"/>
      <c r="I3460" s="38"/>
      <c r="J3460" s="20"/>
      <c r="K3460" s="33"/>
      <c r="N3460" s="89"/>
      <c r="O3460" s="125" t="e">
        <f>ROUND(
 ((IF(OR(R3460="",R3460&lt;=0),20,R3460)/20)
  *(L3460/15))
 /(IFERROR(IF(H3460&gt;0,H3460,15),15)/15)
 *100,0)</f>
        <v>#REF!</v>
      </c>
      <c r="P3460" s="125" t="e">
        <f>ROUND(((R3460/20)*(L3460/15)*(S3460/15)*(1+W3460/200))/(H3460/15)*100,0)</f>
        <v>#REF!</v>
      </c>
      <c r="Q3460" s="147" t="e">
        <f>T20D35746[[#This Row],[スコア⑤]]/T20D35746[[#This Row],[スコア③]]</f>
        <v>#REF!</v>
      </c>
      <c r="R3460" s="76" t="e">
        <f>#REF!+#REF!</f>
        <v>#REF!</v>
      </c>
      <c r="W3460" s="109" t="e">
        <f>(T20D35746[[#This Row],[現金及び預金（億）]]-T20D35746[[#This Row],[負債（億）]])/T20D35746[[#This Row],[総資産]]*100</f>
        <v>#DIV/0!</v>
      </c>
    </row>
    <row r="3461" spans="3:23" x14ac:dyDescent="0.25">
      <c r="C3461" s="71" t="str">
        <f>IFERROR(_xll.RssMarket($A3461,"市場部名称"),"")</f>
        <v/>
      </c>
      <c r="D3461" s="55"/>
      <c r="E3461" s="55" t="str">
        <f>IFERROR(_xll.RssMarket($A3461,"前日比"),"")</f>
        <v/>
      </c>
      <c r="F3461" s="75" t="str">
        <f>IFERROR(_xll.RssMarket($A3461,"時価総額"),"")</f>
        <v/>
      </c>
      <c r="G3461" s="75" t="e">
        <f>T20D35746[[#This Row],[時価総額]]/T20D35746[[#This Row],[現在値]]</f>
        <v>#VALUE!</v>
      </c>
      <c r="H3461" s="20"/>
      <c r="I3461" s="38"/>
      <c r="J3461" s="20"/>
      <c r="K3461" s="33"/>
      <c r="N3461" s="89"/>
      <c r="O3461" s="125" t="e">
        <f>ROUND(
 ((IF(OR(R3461="",R3461&lt;=0),20,R3461)/20)
  *(L3461/15))
 /(IFERROR(IF(H3461&gt;0,H3461,15),15)/15)
 *100,0)</f>
        <v>#REF!</v>
      </c>
      <c r="P3461" s="125" t="e">
        <f>ROUND(((R3461/20)*(L3461/15)*(S3461/15)*(1+W3461/200))/(H3461/15)*100,0)</f>
        <v>#REF!</v>
      </c>
      <c r="Q3461" s="147" t="e">
        <f>T20D35746[[#This Row],[スコア⑤]]/T20D35746[[#This Row],[スコア③]]</f>
        <v>#REF!</v>
      </c>
      <c r="R3461" s="76" t="e">
        <f>#REF!+#REF!</f>
        <v>#REF!</v>
      </c>
      <c r="W3461" s="109" t="e">
        <f>(T20D35746[[#This Row],[現金及び預金（億）]]-T20D35746[[#This Row],[負債（億）]])/T20D35746[[#This Row],[総資産]]*100</f>
        <v>#DIV/0!</v>
      </c>
    </row>
    <row r="3462" spans="3:23" x14ac:dyDescent="0.25">
      <c r="C3462" s="71" t="str">
        <f>IFERROR(_xll.RssMarket($A3462,"市場部名称"),"")</f>
        <v/>
      </c>
      <c r="D3462" s="55"/>
      <c r="E3462" s="55" t="str">
        <f>IFERROR(_xll.RssMarket($A3462,"前日比"),"")</f>
        <v/>
      </c>
      <c r="F3462" s="75" t="str">
        <f>IFERROR(_xll.RssMarket($A3462,"時価総額"),"")</f>
        <v/>
      </c>
      <c r="G3462" s="75" t="e">
        <f>T20D35746[[#This Row],[時価総額]]/T20D35746[[#This Row],[現在値]]</f>
        <v>#VALUE!</v>
      </c>
      <c r="H3462" s="20"/>
      <c r="I3462" s="38"/>
      <c r="J3462" s="20"/>
      <c r="K3462" s="33"/>
      <c r="N3462" s="89"/>
      <c r="O3462" s="125" t="e">
        <f>ROUND(
 ((IF(OR(R3462="",R3462&lt;=0),20,R3462)/20)
  *(L3462/15))
 /(IFERROR(IF(H3462&gt;0,H3462,15),15)/15)
 *100,0)</f>
        <v>#REF!</v>
      </c>
      <c r="P3462" s="125" t="e">
        <f>ROUND(((R3462/20)*(L3462/15)*(S3462/15)*(1+W3462/200))/(H3462/15)*100,0)</f>
        <v>#REF!</v>
      </c>
      <c r="Q3462" s="147" t="e">
        <f>T20D35746[[#This Row],[スコア⑤]]/T20D35746[[#This Row],[スコア③]]</f>
        <v>#REF!</v>
      </c>
      <c r="R3462" s="76" t="e">
        <f>#REF!+#REF!</f>
        <v>#REF!</v>
      </c>
      <c r="W3462" s="109" t="e">
        <f>(T20D35746[[#This Row],[現金及び預金（億）]]-T20D35746[[#This Row],[負債（億）]])/T20D35746[[#This Row],[総資産]]*100</f>
        <v>#DIV/0!</v>
      </c>
    </row>
    <row r="3463" spans="3:23" x14ac:dyDescent="0.25">
      <c r="C3463" s="71" t="str">
        <f>IFERROR(_xll.RssMarket($A3463,"市場部名称"),"")</f>
        <v/>
      </c>
      <c r="D3463" s="55"/>
      <c r="E3463" s="55" t="str">
        <f>IFERROR(_xll.RssMarket($A3463,"前日比"),"")</f>
        <v/>
      </c>
      <c r="F3463" s="75" t="str">
        <f>IFERROR(_xll.RssMarket($A3463,"時価総額"),"")</f>
        <v/>
      </c>
      <c r="G3463" s="75" t="e">
        <f>T20D35746[[#This Row],[時価総額]]/T20D35746[[#This Row],[現在値]]</f>
        <v>#VALUE!</v>
      </c>
      <c r="H3463" s="20"/>
      <c r="I3463" s="38"/>
      <c r="J3463" s="20"/>
      <c r="K3463" s="33"/>
      <c r="N3463" s="89"/>
      <c r="O3463" s="125" t="e">
        <f>ROUND(
 ((IF(OR(R3463="",R3463&lt;=0),20,R3463)/20)
  *(L3463/15))
 /(IFERROR(IF(H3463&gt;0,H3463,15),15)/15)
 *100,0)</f>
        <v>#REF!</v>
      </c>
      <c r="P3463" s="125" t="e">
        <f>ROUND(((R3463/20)*(L3463/15)*(S3463/15)*(1+W3463/200))/(H3463/15)*100,0)</f>
        <v>#REF!</v>
      </c>
      <c r="Q3463" s="147" t="e">
        <f>T20D35746[[#This Row],[スコア⑤]]/T20D35746[[#This Row],[スコア③]]</f>
        <v>#REF!</v>
      </c>
      <c r="R3463" s="76" t="e">
        <f>#REF!+#REF!</f>
        <v>#REF!</v>
      </c>
      <c r="W3463" s="109" t="e">
        <f>(T20D35746[[#This Row],[現金及び預金（億）]]-T20D35746[[#This Row],[負債（億）]])/T20D35746[[#This Row],[総資産]]*100</f>
        <v>#DIV/0!</v>
      </c>
    </row>
    <row r="3464" spans="3:23" x14ac:dyDescent="0.25">
      <c r="C3464" s="71" t="str">
        <f>IFERROR(_xll.RssMarket($A3464,"市場部名称"),"")</f>
        <v/>
      </c>
      <c r="D3464" s="55"/>
      <c r="E3464" s="55" t="str">
        <f>IFERROR(_xll.RssMarket($A3464,"前日比"),"")</f>
        <v/>
      </c>
      <c r="F3464" s="75" t="str">
        <f>IFERROR(_xll.RssMarket($A3464,"時価総額"),"")</f>
        <v/>
      </c>
      <c r="G3464" s="75" t="e">
        <f>T20D35746[[#This Row],[時価総額]]/T20D35746[[#This Row],[現在値]]</f>
        <v>#VALUE!</v>
      </c>
      <c r="H3464" s="20"/>
      <c r="I3464" s="38"/>
      <c r="J3464" s="20"/>
      <c r="K3464" s="33"/>
      <c r="N3464" s="89"/>
      <c r="O3464" s="125" t="e">
        <f>ROUND(
 ((IF(OR(R3464="",R3464&lt;=0),20,R3464)/20)
  *(L3464/15))
 /(IFERROR(IF(H3464&gt;0,H3464,15),15)/15)
 *100,0)</f>
        <v>#REF!</v>
      </c>
      <c r="P3464" s="125" t="e">
        <f>ROUND(((R3464/20)*(L3464/15)*(S3464/15)*(1+W3464/200))/(H3464/15)*100,0)</f>
        <v>#REF!</v>
      </c>
      <c r="Q3464" s="147" t="e">
        <f>T20D35746[[#This Row],[スコア⑤]]/T20D35746[[#This Row],[スコア③]]</f>
        <v>#REF!</v>
      </c>
      <c r="R3464" s="76" t="e">
        <f>#REF!+#REF!</f>
        <v>#REF!</v>
      </c>
      <c r="W3464" s="109" t="e">
        <f>(T20D35746[[#This Row],[現金及び預金（億）]]-T20D35746[[#This Row],[負債（億）]])/T20D35746[[#This Row],[総資産]]*100</f>
        <v>#DIV/0!</v>
      </c>
    </row>
    <row r="3465" spans="3:23" x14ac:dyDescent="0.25">
      <c r="C3465" s="71" t="str">
        <f>IFERROR(_xll.RssMarket($A3465,"市場部名称"),"")</f>
        <v/>
      </c>
      <c r="D3465" s="55"/>
      <c r="E3465" s="55" t="str">
        <f>IFERROR(_xll.RssMarket($A3465,"前日比"),"")</f>
        <v/>
      </c>
      <c r="F3465" s="75" t="str">
        <f>IFERROR(_xll.RssMarket($A3465,"時価総額"),"")</f>
        <v/>
      </c>
      <c r="G3465" s="75" t="e">
        <f>T20D35746[[#This Row],[時価総額]]/T20D35746[[#This Row],[現在値]]</f>
        <v>#VALUE!</v>
      </c>
      <c r="H3465" s="20"/>
      <c r="I3465" s="38"/>
      <c r="J3465" s="20"/>
      <c r="K3465" s="33"/>
      <c r="N3465" s="89"/>
      <c r="O3465" s="125" t="e">
        <f>ROUND(
 ((IF(OR(R3465="",R3465&lt;=0),20,R3465)/20)
  *(L3465/15))
 /(IFERROR(IF(H3465&gt;0,H3465,15),15)/15)
 *100,0)</f>
        <v>#REF!</v>
      </c>
      <c r="P3465" s="125" t="e">
        <f>ROUND(((R3465/20)*(L3465/15)*(S3465/15)*(1+W3465/200))/(H3465/15)*100,0)</f>
        <v>#REF!</v>
      </c>
      <c r="Q3465" s="147" t="e">
        <f>T20D35746[[#This Row],[スコア⑤]]/T20D35746[[#This Row],[スコア③]]</f>
        <v>#REF!</v>
      </c>
      <c r="R3465" s="76" t="e">
        <f>#REF!+#REF!</f>
        <v>#REF!</v>
      </c>
      <c r="W3465" s="109" t="e">
        <f>(T20D35746[[#This Row],[現金及び預金（億）]]-T20D35746[[#This Row],[負債（億）]])/T20D35746[[#This Row],[総資産]]*100</f>
        <v>#DIV/0!</v>
      </c>
    </row>
    <row r="3466" spans="3:23" x14ac:dyDescent="0.25">
      <c r="C3466" s="71" t="str">
        <f>IFERROR(_xll.RssMarket($A3466,"市場部名称"),"")</f>
        <v/>
      </c>
      <c r="D3466" s="55"/>
      <c r="E3466" s="55" t="str">
        <f>IFERROR(_xll.RssMarket($A3466,"前日比"),"")</f>
        <v/>
      </c>
      <c r="F3466" s="75" t="str">
        <f>IFERROR(_xll.RssMarket($A3466,"時価総額"),"")</f>
        <v/>
      </c>
      <c r="G3466" s="75" t="e">
        <f>T20D35746[[#This Row],[時価総額]]/T20D35746[[#This Row],[現在値]]</f>
        <v>#VALUE!</v>
      </c>
      <c r="H3466" s="20"/>
      <c r="I3466" s="38"/>
      <c r="J3466" s="20"/>
      <c r="K3466" s="33"/>
      <c r="N3466" s="89"/>
      <c r="O3466" s="125" t="e">
        <f>ROUND(
 ((IF(OR(R3466="",R3466&lt;=0),20,R3466)/20)
  *(L3466/15))
 /(IFERROR(IF(H3466&gt;0,H3466,15),15)/15)
 *100,0)</f>
        <v>#REF!</v>
      </c>
      <c r="P3466" s="125" t="e">
        <f>ROUND(((R3466/20)*(L3466/15)*(S3466/15)*(1+W3466/200))/(H3466/15)*100,0)</f>
        <v>#REF!</v>
      </c>
      <c r="Q3466" s="147" t="e">
        <f>T20D35746[[#This Row],[スコア⑤]]/T20D35746[[#This Row],[スコア③]]</f>
        <v>#REF!</v>
      </c>
      <c r="R3466" s="76" t="e">
        <f>#REF!+#REF!</f>
        <v>#REF!</v>
      </c>
      <c r="W3466" s="109" t="e">
        <f>(T20D35746[[#This Row],[現金及び預金（億）]]-T20D35746[[#This Row],[負債（億）]])/T20D35746[[#This Row],[総資産]]*100</f>
        <v>#DIV/0!</v>
      </c>
    </row>
    <row r="3467" spans="3:23" x14ac:dyDescent="0.25">
      <c r="C3467" s="71" t="str">
        <f>IFERROR(_xll.RssMarket($A3467,"市場部名称"),"")</f>
        <v/>
      </c>
      <c r="D3467" s="55"/>
      <c r="E3467" s="55" t="str">
        <f>IFERROR(_xll.RssMarket($A3467,"前日比"),"")</f>
        <v/>
      </c>
      <c r="F3467" s="75" t="str">
        <f>IFERROR(_xll.RssMarket($A3467,"時価総額"),"")</f>
        <v/>
      </c>
      <c r="G3467" s="75" t="e">
        <f>T20D35746[[#This Row],[時価総額]]/T20D35746[[#This Row],[現在値]]</f>
        <v>#VALUE!</v>
      </c>
      <c r="H3467" s="20"/>
      <c r="I3467" s="38"/>
      <c r="J3467" s="20"/>
      <c r="K3467" s="33"/>
      <c r="N3467" s="89"/>
      <c r="O3467" s="125" t="e">
        <f>ROUND(
 ((IF(OR(R3467="",R3467&lt;=0),20,R3467)/20)
  *(L3467/15))
 /(IFERROR(IF(H3467&gt;0,H3467,15),15)/15)
 *100,0)</f>
        <v>#REF!</v>
      </c>
      <c r="P3467" s="125" t="e">
        <f>ROUND(((R3467/20)*(L3467/15)*(S3467/15)*(1+W3467/200))/(H3467/15)*100,0)</f>
        <v>#REF!</v>
      </c>
      <c r="Q3467" s="147" t="e">
        <f>T20D35746[[#This Row],[スコア⑤]]/T20D35746[[#This Row],[スコア③]]</f>
        <v>#REF!</v>
      </c>
      <c r="R3467" s="76" t="e">
        <f>#REF!+#REF!</f>
        <v>#REF!</v>
      </c>
      <c r="W3467" s="109" t="e">
        <f>(T20D35746[[#This Row],[現金及び預金（億）]]-T20D35746[[#This Row],[負債（億）]])/T20D35746[[#This Row],[総資産]]*100</f>
        <v>#DIV/0!</v>
      </c>
    </row>
    <row r="3468" spans="3:23" x14ac:dyDescent="0.25">
      <c r="C3468" s="71" t="str">
        <f>IFERROR(_xll.RssMarket($A3468,"市場部名称"),"")</f>
        <v/>
      </c>
      <c r="D3468" s="55"/>
      <c r="E3468" s="55" t="str">
        <f>IFERROR(_xll.RssMarket($A3468,"前日比"),"")</f>
        <v/>
      </c>
      <c r="F3468" s="75" t="str">
        <f>IFERROR(_xll.RssMarket($A3468,"時価総額"),"")</f>
        <v/>
      </c>
      <c r="G3468" s="75" t="e">
        <f>T20D35746[[#This Row],[時価総額]]/T20D35746[[#This Row],[現在値]]</f>
        <v>#VALUE!</v>
      </c>
      <c r="H3468" s="20"/>
      <c r="I3468" s="38"/>
      <c r="J3468" s="20"/>
      <c r="K3468" s="33"/>
      <c r="N3468" s="89"/>
      <c r="O3468" s="125" t="e">
        <f>ROUND(
 ((IF(OR(R3468="",R3468&lt;=0),20,R3468)/20)
  *(L3468/15))
 /(IFERROR(IF(H3468&gt;0,H3468,15),15)/15)
 *100,0)</f>
        <v>#REF!</v>
      </c>
      <c r="P3468" s="125" t="e">
        <f>ROUND(((R3468/20)*(L3468/15)*(S3468/15)*(1+W3468/200))/(H3468/15)*100,0)</f>
        <v>#REF!</v>
      </c>
      <c r="Q3468" s="147" t="e">
        <f>T20D35746[[#This Row],[スコア⑤]]/T20D35746[[#This Row],[スコア③]]</f>
        <v>#REF!</v>
      </c>
      <c r="R3468" s="76" t="e">
        <f>#REF!+#REF!</f>
        <v>#REF!</v>
      </c>
      <c r="W3468" s="109" t="e">
        <f>(T20D35746[[#This Row],[現金及び預金（億）]]-T20D35746[[#This Row],[負債（億）]])/T20D35746[[#This Row],[総資産]]*100</f>
        <v>#DIV/0!</v>
      </c>
    </row>
    <row r="3469" spans="3:23" x14ac:dyDescent="0.25">
      <c r="C3469" s="71" t="str">
        <f>IFERROR(_xll.RssMarket($A3469,"市場部名称"),"")</f>
        <v/>
      </c>
      <c r="D3469" s="55"/>
      <c r="E3469" s="55" t="str">
        <f>IFERROR(_xll.RssMarket($A3469,"前日比"),"")</f>
        <v/>
      </c>
      <c r="F3469" s="75" t="str">
        <f>IFERROR(_xll.RssMarket($A3469,"時価総額"),"")</f>
        <v/>
      </c>
      <c r="G3469" s="75" t="e">
        <f>T20D35746[[#This Row],[時価総額]]/T20D35746[[#This Row],[現在値]]</f>
        <v>#VALUE!</v>
      </c>
      <c r="H3469" s="20"/>
      <c r="I3469" s="38"/>
      <c r="J3469" s="20"/>
      <c r="K3469" s="33"/>
      <c r="N3469" s="89"/>
      <c r="O3469" s="125" t="e">
        <f>ROUND(
 ((IF(OR(R3469="",R3469&lt;=0),20,R3469)/20)
  *(L3469/15))
 /(IFERROR(IF(H3469&gt;0,H3469,15),15)/15)
 *100,0)</f>
        <v>#REF!</v>
      </c>
      <c r="P3469" s="125" t="e">
        <f>ROUND(((R3469/20)*(L3469/15)*(S3469/15)*(1+W3469/200))/(H3469/15)*100,0)</f>
        <v>#REF!</v>
      </c>
      <c r="Q3469" s="147" t="e">
        <f>T20D35746[[#This Row],[スコア⑤]]/T20D35746[[#This Row],[スコア③]]</f>
        <v>#REF!</v>
      </c>
      <c r="R3469" s="76" t="e">
        <f>#REF!+#REF!</f>
        <v>#REF!</v>
      </c>
      <c r="W3469" s="109" t="e">
        <f>(T20D35746[[#This Row],[現金及び預金（億）]]-T20D35746[[#This Row],[負債（億）]])/T20D35746[[#This Row],[総資産]]*100</f>
        <v>#DIV/0!</v>
      </c>
    </row>
    <row r="3470" spans="3:23" x14ac:dyDescent="0.25">
      <c r="C3470" s="71" t="str">
        <f>IFERROR(_xll.RssMarket($A3470,"市場部名称"),"")</f>
        <v/>
      </c>
      <c r="D3470" s="55"/>
      <c r="E3470" s="55" t="str">
        <f>IFERROR(_xll.RssMarket($A3470,"前日比"),"")</f>
        <v/>
      </c>
      <c r="F3470" s="75" t="str">
        <f>IFERROR(_xll.RssMarket($A3470,"時価総額"),"")</f>
        <v/>
      </c>
      <c r="G3470" s="75" t="e">
        <f>T20D35746[[#This Row],[時価総額]]/T20D35746[[#This Row],[現在値]]</f>
        <v>#VALUE!</v>
      </c>
      <c r="H3470" s="20"/>
      <c r="I3470" s="38"/>
      <c r="J3470" s="20"/>
      <c r="K3470" s="33"/>
      <c r="N3470" s="89"/>
      <c r="O3470" s="125" t="e">
        <f>ROUND(
 ((IF(OR(R3470="",R3470&lt;=0),20,R3470)/20)
  *(L3470/15))
 /(IFERROR(IF(H3470&gt;0,H3470,15),15)/15)
 *100,0)</f>
        <v>#REF!</v>
      </c>
      <c r="P3470" s="125" t="e">
        <f>ROUND(((R3470/20)*(L3470/15)*(S3470/15)*(1+W3470/200))/(H3470/15)*100,0)</f>
        <v>#REF!</v>
      </c>
      <c r="Q3470" s="147" t="e">
        <f>T20D35746[[#This Row],[スコア⑤]]/T20D35746[[#This Row],[スコア③]]</f>
        <v>#REF!</v>
      </c>
      <c r="R3470" s="76" t="e">
        <f>#REF!+#REF!</f>
        <v>#REF!</v>
      </c>
      <c r="W3470" s="109" t="e">
        <f>(T20D35746[[#This Row],[現金及び預金（億）]]-T20D35746[[#This Row],[負債（億）]])/T20D35746[[#This Row],[総資産]]*100</f>
        <v>#DIV/0!</v>
      </c>
    </row>
    <row r="3471" spans="3:23" x14ac:dyDescent="0.25">
      <c r="C3471" s="71" t="str">
        <f>IFERROR(_xll.RssMarket($A3471,"市場部名称"),"")</f>
        <v/>
      </c>
      <c r="D3471" s="55"/>
      <c r="E3471" s="55" t="str">
        <f>IFERROR(_xll.RssMarket($A3471,"前日比"),"")</f>
        <v/>
      </c>
      <c r="F3471" s="75" t="str">
        <f>IFERROR(_xll.RssMarket($A3471,"時価総額"),"")</f>
        <v/>
      </c>
      <c r="G3471" s="75" t="e">
        <f>T20D35746[[#This Row],[時価総額]]/T20D35746[[#This Row],[現在値]]</f>
        <v>#VALUE!</v>
      </c>
      <c r="H3471" s="20"/>
      <c r="I3471" s="38"/>
      <c r="J3471" s="20"/>
      <c r="K3471" s="33"/>
      <c r="N3471" s="89"/>
      <c r="O3471" s="125" t="e">
        <f>ROUND(
 ((IF(OR(R3471="",R3471&lt;=0),20,R3471)/20)
  *(L3471/15))
 /(IFERROR(IF(H3471&gt;0,H3471,15),15)/15)
 *100,0)</f>
        <v>#REF!</v>
      </c>
      <c r="P3471" s="125" t="e">
        <f>ROUND(((R3471/20)*(L3471/15)*(S3471/15)*(1+W3471/200))/(H3471/15)*100,0)</f>
        <v>#REF!</v>
      </c>
      <c r="Q3471" s="147" t="e">
        <f>T20D35746[[#This Row],[スコア⑤]]/T20D35746[[#This Row],[スコア③]]</f>
        <v>#REF!</v>
      </c>
      <c r="R3471" s="76" t="e">
        <f>#REF!+#REF!</f>
        <v>#REF!</v>
      </c>
      <c r="W3471" s="109" t="e">
        <f>(T20D35746[[#This Row],[現金及び預金（億）]]-T20D35746[[#This Row],[負債（億）]])/T20D35746[[#This Row],[総資産]]*100</f>
        <v>#DIV/0!</v>
      </c>
    </row>
    <row r="3472" spans="3:23" x14ac:dyDescent="0.25">
      <c r="C3472" s="71" t="str">
        <f>IFERROR(_xll.RssMarket($A3472,"市場部名称"),"")</f>
        <v/>
      </c>
      <c r="D3472" s="55"/>
      <c r="E3472" s="55" t="str">
        <f>IFERROR(_xll.RssMarket($A3472,"前日比"),"")</f>
        <v/>
      </c>
      <c r="F3472" s="75" t="str">
        <f>IFERROR(_xll.RssMarket($A3472,"時価総額"),"")</f>
        <v/>
      </c>
      <c r="G3472" s="75" t="e">
        <f>T20D35746[[#This Row],[時価総額]]/T20D35746[[#This Row],[現在値]]</f>
        <v>#VALUE!</v>
      </c>
      <c r="H3472" s="20"/>
      <c r="I3472" s="38"/>
      <c r="J3472" s="20"/>
      <c r="K3472" s="33"/>
      <c r="N3472" s="89"/>
      <c r="O3472" s="125" t="e">
        <f>ROUND(
 ((IF(OR(R3472="",R3472&lt;=0),20,R3472)/20)
  *(L3472/15))
 /(IFERROR(IF(H3472&gt;0,H3472,15),15)/15)
 *100,0)</f>
        <v>#REF!</v>
      </c>
      <c r="P3472" s="125" t="e">
        <f>ROUND(((R3472/20)*(L3472/15)*(S3472/15)*(1+W3472/200))/(H3472/15)*100,0)</f>
        <v>#REF!</v>
      </c>
      <c r="Q3472" s="147" t="e">
        <f>T20D35746[[#This Row],[スコア⑤]]/T20D35746[[#This Row],[スコア③]]</f>
        <v>#REF!</v>
      </c>
      <c r="R3472" s="76" t="e">
        <f>#REF!+#REF!</f>
        <v>#REF!</v>
      </c>
      <c r="W3472" s="109" t="e">
        <f>(T20D35746[[#This Row],[現金及び預金（億）]]-T20D35746[[#This Row],[負債（億）]])/T20D35746[[#This Row],[総資産]]*100</f>
        <v>#DIV/0!</v>
      </c>
    </row>
    <row r="3473" spans="3:23" x14ac:dyDescent="0.25">
      <c r="C3473" s="71" t="str">
        <f>IFERROR(_xll.RssMarket($A3473,"市場部名称"),"")</f>
        <v/>
      </c>
      <c r="D3473" s="55"/>
      <c r="E3473" s="55" t="str">
        <f>IFERROR(_xll.RssMarket($A3473,"前日比"),"")</f>
        <v/>
      </c>
      <c r="F3473" s="75" t="str">
        <f>IFERROR(_xll.RssMarket($A3473,"時価総額"),"")</f>
        <v/>
      </c>
      <c r="G3473" s="75" t="e">
        <f>T20D35746[[#This Row],[時価総額]]/T20D35746[[#This Row],[現在値]]</f>
        <v>#VALUE!</v>
      </c>
      <c r="H3473" s="20"/>
      <c r="I3473" s="38"/>
      <c r="J3473" s="20"/>
      <c r="K3473" s="33"/>
      <c r="N3473" s="89"/>
      <c r="O3473" s="125" t="e">
        <f>ROUND(
 ((IF(OR(R3473="",R3473&lt;=0),20,R3473)/20)
  *(L3473/15))
 /(IFERROR(IF(H3473&gt;0,H3473,15),15)/15)
 *100,0)</f>
        <v>#REF!</v>
      </c>
      <c r="P3473" s="125" t="e">
        <f>ROUND(((R3473/20)*(L3473/15)*(S3473/15)*(1+W3473/200))/(H3473/15)*100,0)</f>
        <v>#REF!</v>
      </c>
      <c r="Q3473" s="147" t="e">
        <f>T20D35746[[#This Row],[スコア⑤]]/T20D35746[[#This Row],[スコア③]]</f>
        <v>#REF!</v>
      </c>
      <c r="R3473" s="76" t="e">
        <f>#REF!+#REF!</f>
        <v>#REF!</v>
      </c>
      <c r="W3473" s="109" t="e">
        <f>(T20D35746[[#This Row],[現金及び預金（億）]]-T20D35746[[#This Row],[負債（億）]])/T20D35746[[#This Row],[総資産]]*100</f>
        <v>#DIV/0!</v>
      </c>
    </row>
    <row r="3474" spans="3:23" x14ac:dyDescent="0.25">
      <c r="C3474" s="71" t="str">
        <f>IFERROR(_xll.RssMarket($A3474,"市場部名称"),"")</f>
        <v/>
      </c>
      <c r="D3474" s="55"/>
      <c r="E3474" s="55" t="str">
        <f>IFERROR(_xll.RssMarket($A3474,"前日比"),"")</f>
        <v/>
      </c>
      <c r="F3474" s="75" t="str">
        <f>IFERROR(_xll.RssMarket($A3474,"時価総額"),"")</f>
        <v/>
      </c>
      <c r="G3474" s="75" t="e">
        <f>T20D35746[[#This Row],[時価総額]]/T20D35746[[#This Row],[現在値]]</f>
        <v>#VALUE!</v>
      </c>
      <c r="H3474" s="20"/>
      <c r="I3474" s="38"/>
      <c r="J3474" s="20"/>
      <c r="K3474" s="33"/>
      <c r="N3474" s="89"/>
      <c r="O3474" s="125" t="e">
        <f>ROUND(
 ((IF(OR(R3474="",R3474&lt;=0),20,R3474)/20)
  *(L3474/15))
 /(IFERROR(IF(H3474&gt;0,H3474,15),15)/15)
 *100,0)</f>
        <v>#REF!</v>
      </c>
      <c r="P3474" s="125" t="e">
        <f>ROUND(((R3474/20)*(L3474/15)*(S3474/15)*(1+W3474/200))/(H3474/15)*100,0)</f>
        <v>#REF!</v>
      </c>
      <c r="Q3474" s="147" t="e">
        <f>T20D35746[[#This Row],[スコア⑤]]/T20D35746[[#This Row],[スコア③]]</f>
        <v>#REF!</v>
      </c>
      <c r="R3474" s="76" t="e">
        <f>#REF!+#REF!</f>
        <v>#REF!</v>
      </c>
      <c r="W3474" s="109" t="e">
        <f>(T20D35746[[#This Row],[現金及び預金（億）]]-T20D35746[[#This Row],[負債（億）]])/T20D35746[[#This Row],[総資産]]*100</f>
        <v>#DIV/0!</v>
      </c>
    </row>
    <row r="3475" spans="3:23" x14ac:dyDescent="0.25">
      <c r="C3475" s="71" t="str">
        <f>IFERROR(_xll.RssMarket($A3475,"市場部名称"),"")</f>
        <v/>
      </c>
      <c r="D3475" s="55"/>
      <c r="E3475" s="55" t="str">
        <f>IFERROR(_xll.RssMarket($A3475,"前日比"),"")</f>
        <v/>
      </c>
      <c r="F3475" s="75" t="str">
        <f>IFERROR(_xll.RssMarket($A3475,"時価総額"),"")</f>
        <v/>
      </c>
      <c r="G3475" s="75" t="e">
        <f>T20D35746[[#This Row],[時価総額]]/T20D35746[[#This Row],[現在値]]</f>
        <v>#VALUE!</v>
      </c>
      <c r="H3475" s="20"/>
      <c r="I3475" s="38"/>
      <c r="J3475" s="20"/>
      <c r="K3475" s="33"/>
      <c r="N3475" s="89"/>
      <c r="O3475" s="125" t="e">
        <f>ROUND(
 ((IF(OR(R3475="",R3475&lt;=0),20,R3475)/20)
  *(L3475/15))
 /(IFERROR(IF(H3475&gt;0,H3475,15),15)/15)
 *100,0)</f>
        <v>#REF!</v>
      </c>
      <c r="P3475" s="125" t="e">
        <f>ROUND(((R3475/20)*(L3475/15)*(S3475/15)*(1+W3475/200))/(H3475/15)*100,0)</f>
        <v>#REF!</v>
      </c>
      <c r="Q3475" s="147" t="e">
        <f>T20D35746[[#This Row],[スコア⑤]]/T20D35746[[#This Row],[スコア③]]</f>
        <v>#REF!</v>
      </c>
      <c r="R3475" s="76" t="e">
        <f>#REF!+#REF!</f>
        <v>#REF!</v>
      </c>
      <c r="W3475" s="109" t="e">
        <f>(T20D35746[[#This Row],[現金及び預金（億）]]-T20D35746[[#This Row],[負債（億）]])/T20D35746[[#This Row],[総資産]]*100</f>
        <v>#DIV/0!</v>
      </c>
    </row>
    <row r="3476" spans="3:23" x14ac:dyDescent="0.25">
      <c r="C3476" s="71" t="str">
        <f>IFERROR(_xll.RssMarket($A3476,"市場部名称"),"")</f>
        <v/>
      </c>
      <c r="D3476" s="55"/>
      <c r="E3476" s="55" t="str">
        <f>IFERROR(_xll.RssMarket($A3476,"前日比"),"")</f>
        <v/>
      </c>
      <c r="F3476" s="75" t="str">
        <f>IFERROR(_xll.RssMarket($A3476,"時価総額"),"")</f>
        <v/>
      </c>
      <c r="G3476" s="75" t="e">
        <f>T20D35746[[#This Row],[時価総額]]/T20D35746[[#This Row],[現在値]]</f>
        <v>#VALUE!</v>
      </c>
      <c r="H3476" s="20"/>
      <c r="I3476" s="38"/>
      <c r="J3476" s="20"/>
      <c r="K3476" s="33"/>
      <c r="N3476" s="89"/>
      <c r="O3476" s="125" t="e">
        <f>ROUND(
 ((IF(OR(R3476="",R3476&lt;=0),20,R3476)/20)
  *(L3476/15))
 /(IFERROR(IF(H3476&gt;0,H3476,15),15)/15)
 *100,0)</f>
        <v>#REF!</v>
      </c>
      <c r="P3476" s="125" t="e">
        <f>ROUND(((R3476/20)*(L3476/15)*(S3476/15)*(1+W3476/200))/(H3476/15)*100,0)</f>
        <v>#REF!</v>
      </c>
      <c r="Q3476" s="147" t="e">
        <f>T20D35746[[#This Row],[スコア⑤]]/T20D35746[[#This Row],[スコア③]]</f>
        <v>#REF!</v>
      </c>
      <c r="R3476" s="76" t="e">
        <f>#REF!+#REF!</f>
        <v>#REF!</v>
      </c>
      <c r="W3476" s="109" t="e">
        <f>(T20D35746[[#This Row],[現金及び預金（億）]]-T20D35746[[#This Row],[負債（億）]])/T20D35746[[#This Row],[総資産]]*100</f>
        <v>#DIV/0!</v>
      </c>
    </row>
    <row r="3477" spans="3:23" x14ac:dyDescent="0.25">
      <c r="C3477" s="71" t="str">
        <f>IFERROR(_xll.RssMarket($A3477,"市場部名称"),"")</f>
        <v/>
      </c>
      <c r="D3477" s="55"/>
      <c r="E3477" s="55" t="str">
        <f>IFERROR(_xll.RssMarket($A3477,"前日比"),"")</f>
        <v/>
      </c>
      <c r="F3477" s="75" t="str">
        <f>IFERROR(_xll.RssMarket($A3477,"時価総額"),"")</f>
        <v/>
      </c>
      <c r="G3477" s="75" t="e">
        <f>T20D35746[[#This Row],[時価総額]]/T20D35746[[#This Row],[現在値]]</f>
        <v>#VALUE!</v>
      </c>
      <c r="H3477" s="20"/>
      <c r="I3477" s="38"/>
      <c r="J3477" s="20"/>
      <c r="K3477" s="33"/>
      <c r="N3477" s="89"/>
      <c r="O3477" s="125" t="e">
        <f>ROUND(
 ((IF(OR(R3477="",R3477&lt;=0),20,R3477)/20)
  *(L3477/15))
 /(IFERROR(IF(H3477&gt;0,H3477,15),15)/15)
 *100,0)</f>
        <v>#REF!</v>
      </c>
      <c r="P3477" s="125" t="e">
        <f>ROUND(((R3477/20)*(L3477/15)*(S3477/15)*(1+W3477/200))/(H3477/15)*100,0)</f>
        <v>#REF!</v>
      </c>
      <c r="Q3477" s="147" t="e">
        <f>T20D35746[[#This Row],[スコア⑤]]/T20D35746[[#This Row],[スコア③]]</f>
        <v>#REF!</v>
      </c>
      <c r="R3477" s="76" t="e">
        <f>#REF!+#REF!</f>
        <v>#REF!</v>
      </c>
      <c r="W3477" s="109" t="e">
        <f>(T20D35746[[#This Row],[現金及び預金（億）]]-T20D35746[[#This Row],[負債（億）]])/T20D35746[[#This Row],[総資産]]*100</f>
        <v>#DIV/0!</v>
      </c>
    </row>
    <row r="3478" spans="3:23" x14ac:dyDescent="0.25">
      <c r="C3478" s="71" t="str">
        <f>IFERROR(_xll.RssMarket($A3478,"市場部名称"),"")</f>
        <v/>
      </c>
      <c r="D3478" s="55"/>
      <c r="E3478" s="55" t="str">
        <f>IFERROR(_xll.RssMarket($A3478,"前日比"),"")</f>
        <v/>
      </c>
      <c r="F3478" s="75" t="str">
        <f>IFERROR(_xll.RssMarket($A3478,"時価総額"),"")</f>
        <v/>
      </c>
      <c r="G3478" s="75" t="e">
        <f>T20D35746[[#This Row],[時価総額]]/T20D35746[[#This Row],[現在値]]</f>
        <v>#VALUE!</v>
      </c>
      <c r="H3478" s="20"/>
      <c r="I3478" s="38"/>
      <c r="J3478" s="20"/>
      <c r="K3478" s="33"/>
      <c r="N3478" s="89"/>
      <c r="O3478" s="125" t="e">
        <f>ROUND(
 ((IF(OR(R3478="",R3478&lt;=0),20,R3478)/20)
  *(L3478/15))
 /(IFERROR(IF(H3478&gt;0,H3478,15),15)/15)
 *100,0)</f>
        <v>#REF!</v>
      </c>
      <c r="P3478" s="125" t="e">
        <f>ROUND(((R3478/20)*(L3478/15)*(S3478/15)*(1+W3478/200))/(H3478/15)*100,0)</f>
        <v>#REF!</v>
      </c>
      <c r="Q3478" s="147" t="e">
        <f>T20D35746[[#This Row],[スコア⑤]]/T20D35746[[#This Row],[スコア③]]</f>
        <v>#REF!</v>
      </c>
      <c r="R3478" s="76" t="e">
        <f>#REF!+#REF!</f>
        <v>#REF!</v>
      </c>
      <c r="W3478" s="109" t="e">
        <f>(T20D35746[[#This Row],[現金及び預金（億）]]-T20D35746[[#This Row],[負債（億）]])/T20D35746[[#This Row],[総資産]]*100</f>
        <v>#DIV/0!</v>
      </c>
    </row>
    <row r="3479" spans="3:23" x14ac:dyDescent="0.25">
      <c r="C3479" s="71" t="str">
        <f>IFERROR(_xll.RssMarket($A3479,"市場部名称"),"")</f>
        <v/>
      </c>
      <c r="D3479" s="55"/>
      <c r="E3479" s="55" t="str">
        <f>IFERROR(_xll.RssMarket($A3479,"前日比"),"")</f>
        <v/>
      </c>
      <c r="F3479" s="75" t="str">
        <f>IFERROR(_xll.RssMarket($A3479,"時価総額"),"")</f>
        <v/>
      </c>
      <c r="G3479" s="75" t="e">
        <f>T20D35746[[#This Row],[時価総額]]/T20D35746[[#This Row],[現在値]]</f>
        <v>#VALUE!</v>
      </c>
      <c r="H3479" s="20"/>
      <c r="I3479" s="38"/>
      <c r="J3479" s="20"/>
      <c r="K3479" s="33"/>
      <c r="N3479" s="89"/>
      <c r="O3479" s="125" t="e">
        <f>ROUND(
 ((IF(OR(R3479="",R3479&lt;=0),20,R3479)/20)
  *(L3479/15))
 /(IFERROR(IF(H3479&gt;0,H3479,15),15)/15)
 *100,0)</f>
        <v>#REF!</v>
      </c>
      <c r="P3479" s="125" t="e">
        <f>ROUND(((R3479/20)*(L3479/15)*(S3479/15)*(1+W3479/200))/(H3479/15)*100,0)</f>
        <v>#REF!</v>
      </c>
      <c r="Q3479" s="147" t="e">
        <f>T20D35746[[#This Row],[スコア⑤]]/T20D35746[[#This Row],[スコア③]]</f>
        <v>#REF!</v>
      </c>
      <c r="R3479" s="76" t="e">
        <f>#REF!+#REF!</f>
        <v>#REF!</v>
      </c>
      <c r="W3479" s="109" t="e">
        <f>(T20D35746[[#This Row],[現金及び預金（億）]]-T20D35746[[#This Row],[負債（億）]])/T20D35746[[#This Row],[総資産]]*100</f>
        <v>#DIV/0!</v>
      </c>
    </row>
    <row r="3480" spans="3:23" x14ac:dyDescent="0.25">
      <c r="C3480" s="71" t="str">
        <f>IFERROR(_xll.RssMarket($A3480,"市場部名称"),"")</f>
        <v/>
      </c>
      <c r="D3480" s="55"/>
      <c r="E3480" s="55" t="str">
        <f>IFERROR(_xll.RssMarket($A3480,"前日比"),"")</f>
        <v/>
      </c>
      <c r="F3480" s="75" t="str">
        <f>IFERROR(_xll.RssMarket($A3480,"時価総額"),"")</f>
        <v/>
      </c>
      <c r="G3480" s="75" t="e">
        <f>T20D35746[[#This Row],[時価総額]]/T20D35746[[#This Row],[現在値]]</f>
        <v>#VALUE!</v>
      </c>
      <c r="H3480" s="20"/>
      <c r="I3480" s="38"/>
      <c r="J3480" s="20"/>
      <c r="K3480" s="33"/>
      <c r="N3480" s="89"/>
      <c r="O3480" s="125" t="e">
        <f>ROUND(
 ((IF(OR(R3480="",R3480&lt;=0),20,R3480)/20)
  *(L3480/15))
 /(IFERROR(IF(H3480&gt;0,H3480,15),15)/15)
 *100,0)</f>
        <v>#REF!</v>
      </c>
      <c r="P3480" s="125" t="e">
        <f>ROUND(((R3480/20)*(L3480/15)*(S3480/15)*(1+W3480/200))/(H3480/15)*100,0)</f>
        <v>#REF!</v>
      </c>
      <c r="Q3480" s="147" t="e">
        <f>T20D35746[[#This Row],[スコア⑤]]/T20D35746[[#This Row],[スコア③]]</f>
        <v>#REF!</v>
      </c>
      <c r="R3480" s="76" t="e">
        <f>#REF!+#REF!</f>
        <v>#REF!</v>
      </c>
      <c r="W3480" s="109" t="e">
        <f>(T20D35746[[#This Row],[現金及び預金（億）]]-T20D35746[[#This Row],[負債（億）]])/T20D35746[[#This Row],[総資産]]*100</f>
        <v>#DIV/0!</v>
      </c>
    </row>
    <row r="3481" spans="3:23" x14ac:dyDescent="0.25">
      <c r="C3481" s="71" t="str">
        <f>IFERROR(_xll.RssMarket($A3481,"市場部名称"),"")</f>
        <v/>
      </c>
      <c r="D3481" s="55"/>
      <c r="E3481" s="55" t="str">
        <f>IFERROR(_xll.RssMarket($A3481,"前日比"),"")</f>
        <v/>
      </c>
      <c r="F3481" s="75" t="str">
        <f>IFERROR(_xll.RssMarket($A3481,"時価総額"),"")</f>
        <v/>
      </c>
      <c r="G3481" s="75" t="e">
        <f>T20D35746[[#This Row],[時価総額]]/T20D35746[[#This Row],[現在値]]</f>
        <v>#VALUE!</v>
      </c>
      <c r="H3481" s="20"/>
      <c r="I3481" s="38"/>
      <c r="J3481" s="20"/>
      <c r="K3481" s="33"/>
      <c r="N3481" s="89"/>
      <c r="O3481" s="125" t="e">
        <f>ROUND(
 ((IF(OR(R3481="",R3481&lt;=0),20,R3481)/20)
  *(L3481/15))
 /(IFERROR(IF(H3481&gt;0,H3481,15),15)/15)
 *100,0)</f>
        <v>#REF!</v>
      </c>
      <c r="P3481" s="125" t="e">
        <f>ROUND(((R3481/20)*(L3481/15)*(S3481/15)*(1+W3481/200))/(H3481/15)*100,0)</f>
        <v>#REF!</v>
      </c>
      <c r="Q3481" s="147" t="e">
        <f>T20D35746[[#This Row],[スコア⑤]]/T20D35746[[#This Row],[スコア③]]</f>
        <v>#REF!</v>
      </c>
      <c r="R3481" s="76" t="e">
        <f>#REF!+#REF!</f>
        <v>#REF!</v>
      </c>
      <c r="W3481" s="109" t="e">
        <f>(T20D35746[[#This Row],[現金及び預金（億）]]-T20D35746[[#This Row],[負債（億）]])/T20D35746[[#This Row],[総資産]]*100</f>
        <v>#DIV/0!</v>
      </c>
    </row>
    <row r="3482" spans="3:23" x14ac:dyDescent="0.25">
      <c r="C3482" s="71" t="str">
        <f>IFERROR(_xll.RssMarket($A3482,"市場部名称"),"")</f>
        <v/>
      </c>
      <c r="D3482" s="55"/>
      <c r="E3482" s="55" t="str">
        <f>IFERROR(_xll.RssMarket($A3482,"前日比"),"")</f>
        <v/>
      </c>
      <c r="F3482" s="75" t="str">
        <f>IFERROR(_xll.RssMarket($A3482,"時価総額"),"")</f>
        <v/>
      </c>
      <c r="G3482" s="75" t="e">
        <f>T20D35746[[#This Row],[時価総額]]/T20D35746[[#This Row],[現在値]]</f>
        <v>#VALUE!</v>
      </c>
      <c r="H3482" s="20"/>
      <c r="I3482" s="38"/>
      <c r="J3482" s="20"/>
      <c r="K3482" s="33"/>
      <c r="N3482" s="89"/>
      <c r="O3482" s="125" t="e">
        <f>ROUND(
 ((IF(OR(R3482="",R3482&lt;=0),20,R3482)/20)
  *(L3482/15))
 /(IFERROR(IF(H3482&gt;0,H3482,15),15)/15)
 *100,0)</f>
        <v>#REF!</v>
      </c>
      <c r="P3482" s="125" t="e">
        <f>ROUND(((R3482/20)*(L3482/15)*(S3482/15)*(1+W3482/200))/(H3482/15)*100,0)</f>
        <v>#REF!</v>
      </c>
      <c r="Q3482" s="147" t="e">
        <f>T20D35746[[#This Row],[スコア⑤]]/T20D35746[[#This Row],[スコア③]]</f>
        <v>#REF!</v>
      </c>
      <c r="R3482" s="76" t="e">
        <f>#REF!+#REF!</f>
        <v>#REF!</v>
      </c>
      <c r="W3482" s="109" t="e">
        <f>(T20D35746[[#This Row],[現金及び預金（億）]]-T20D35746[[#This Row],[負債（億）]])/T20D35746[[#This Row],[総資産]]*100</f>
        <v>#DIV/0!</v>
      </c>
    </row>
    <row r="3483" spans="3:23" x14ac:dyDescent="0.25">
      <c r="C3483" s="71" t="str">
        <f>IFERROR(_xll.RssMarket($A3483,"市場部名称"),"")</f>
        <v/>
      </c>
      <c r="D3483" s="55"/>
      <c r="E3483" s="55" t="str">
        <f>IFERROR(_xll.RssMarket($A3483,"前日比"),"")</f>
        <v/>
      </c>
      <c r="F3483" s="75" t="str">
        <f>IFERROR(_xll.RssMarket($A3483,"時価総額"),"")</f>
        <v/>
      </c>
      <c r="G3483" s="75" t="e">
        <f>T20D35746[[#This Row],[時価総額]]/T20D35746[[#This Row],[現在値]]</f>
        <v>#VALUE!</v>
      </c>
      <c r="H3483" s="20"/>
      <c r="I3483" s="38"/>
      <c r="J3483" s="20"/>
      <c r="K3483" s="33"/>
      <c r="N3483" s="89"/>
      <c r="O3483" s="125" t="e">
        <f>ROUND(
 ((IF(OR(R3483="",R3483&lt;=0),20,R3483)/20)
  *(L3483/15))
 /(IFERROR(IF(H3483&gt;0,H3483,15),15)/15)
 *100,0)</f>
        <v>#REF!</v>
      </c>
      <c r="P3483" s="125" t="e">
        <f>ROUND(((R3483/20)*(L3483/15)*(S3483/15)*(1+W3483/200))/(H3483/15)*100,0)</f>
        <v>#REF!</v>
      </c>
      <c r="Q3483" s="147" t="e">
        <f>T20D35746[[#This Row],[スコア⑤]]/T20D35746[[#This Row],[スコア③]]</f>
        <v>#REF!</v>
      </c>
      <c r="R3483" s="76" t="e">
        <f>#REF!+#REF!</f>
        <v>#REF!</v>
      </c>
      <c r="W3483" s="109" t="e">
        <f>(T20D35746[[#This Row],[現金及び預金（億）]]-T20D35746[[#This Row],[負債（億）]])/T20D35746[[#This Row],[総資産]]*100</f>
        <v>#DIV/0!</v>
      </c>
    </row>
    <row r="3484" spans="3:23" x14ac:dyDescent="0.25">
      <c r="C3484" s="71" t="str">
        <f>IFERROR(_xll.RssMarket($A3484,"市場部名称"),"")</f>
        <v/>
      </c>
      <c r="D3484" s="55"/>
      <c r="E3484" s="55" t="str">
        <f>IFERROR(_xll.RssMarket($A3484,"前日比"),"")</f>
        <v/>
      </c>
      <c r="F3484" s="75" t="str">
        <f>IFERROR(_xll.RssMarket($A3484,"時価総額"),"")</f>
        <v/>
      </c>
      <c r="G3484" s="75" t="e">
        <f>T20D35746[[#This Row],[時価総額]]/T20D35746[[#This Row],[現在値]]</f>
        <v>#VALUE!</v>
      </c>
      <c r="H3484" s="20"/>
      <c r="I3484" s="38"/>
      <c r="J3484" s="20"/>
      <c r="K3484" s="33"/>
      <c r="N3484" s="89"/>
      <c r="O3484" s="125" t="e">
        <f>ROUND(
 ((IF(OR(R3484="",R3484&lt;=0),20,R3484)/20)
  *(L3484/15))
 /(IFERROR(IF(H3484&gt;0,H3484,15),15)/15)
 *100,0)</f>
        <v>#REF!</v>
      </c>
      <c r="P3484" s="125" t="e">
        <f>ROUND(((R3484/20)*(L3484/15)*(S3484/15)*(1+W3484/200))/(H3484/15)*100,0)</f>
        <v>#REF!</v>
      </c>
      <c r="Q3484" s="147" t="e">
        <f>T20D35746[[#This Row],[スコア⑤]]/T20D35746[[#This Row],[スコア③]]</f>
        <v>#REF!</v>
      </c>
      <c r="R3484" s="76" t="e">
        <f>#REF!+#REF!</f>
        <v>#REF!</v>
      </c>
      <c r="W3484" s="109" t="e">
        <f>(T20D35746[[#This Row],[現金及び預金（億）]]-T20D35746[[#This Row],[負債（億）]])/T20D35746[[#This Row],[総資産]]*100</f>
        <v>#DIV/0!</v>
      </c>
    </row>
    <row r="3485" spans="3:23" x14ac:dyDescent="0.25">
      <c r="C3485" s="71" t="str">
        <f>IFERROR(_xll.RssMarket($A3485,"市場部名称"),"")</f>
        <v/>
      </c>
      <c r="D3485" s="55"/>
      <c r="E3485" s="55" t="str">
        <f>IFERROR(_xll.RssMarket($A3485,"前日比"),"")</f>
        <v/>
      </c>
      <c r="F3485" s="75" t="str">
        <f>IFERROR(_xll.RssMarket($A3485,"時価総額"),"")</f>
        <v/>
      </c>
      <c r="G3485" s="75" t="e">
        <f>T20D35746[[#This Row],[時価総額]]/T20D35746[[#This Row],[現在値]]</f>
        <v>#VALUE!</v>
      </c>
      <c r="H3485" s="20"/>
      <c r="I3485" s="38"/>
      <c r="J3485" s="20"/>
      <c r="K3485" s="33"/>
      <c r="N3485" s="89"/>
      <c r="O3485" s="125" t="e">
        <f>ROUND(
 ((IF(OR(R3485="",R3485&lt;=0),20,R3485)/20)
  *(L3485/15))
 /(IFERROR(IF(H3485&gt;0,H3485,15),15)/15)
 *100,0)</f>
        <v>#REF!</v>
      </c>
      <c r="P3485" s="125" t="e">
        <f>ROUND(((R3485/20)*(L3485/15)*(S3485/15)*(1+W3485/200))/(H3485/15)*100,0)</f>
        <v>#REF!</v>
      </c>
      <c r="Q3485" s="147" t="e">
        <f>T20D35746[[#This Row],[スコア⑤]]/T20D35746[[#This Row],[スコア③]]</f>
        <v>#REF!</v>
      </c>
      <c r="R3485" s="76" t="e">
        <f>#REF!+#REF!</f>
        <v>#REF!</v>
      </c>
      <c r="W3485" s="109" t="e">
        <f>(T20D35746[[#This Row],[現金及び預金（億）]]-T20D35746[[#This Row],[負債（億）]])/T20D35746[[#This Row],[総資産]]*100</f>
        <v>#DIV/0!</v>
      </c>
    </row>
    <row r="3486" spans="3:23" x14ac:dyDescent="0.25">
      <c r="C3486" s="71" t="str">
        <f>IFERROR(_xll.RssMarket($A3486,"市場部名称"),"")</f>
        <v/>
      </c>
      <c r="D3486" s="55"/>
      <c r="E3486" s="55" t="str">
        <f>IFERROR(_xll.RssMarket($A3486,"前日比"),"")</f>
        <v/>
      </c>
      <c r="F3486" s="75" t="str">
        <f>IFERROR(_xll.RssMarket($A3486,"時価総額"),"")</f>
        <v/>
      </c>
      <c r="G3486" s="75" t="e">
        <f>T20D35746[[#This Row],[時価総額]]/T20D35746[[#This Row],[現在値]]</f>
        <v>#VALUE!</v>
      </c>
      <c r="H3486" s="20"/>
      <c r="I3486" s="38"/>
      <c r="J3486" s="20"/>
      <c r="K3486" s="33"/>
      <c r="N3486" s="89"/>
      <c r="O3486" s="125" t="e">
        <f>ROUND(
 ((IF(OR(R3486="",R3486&lt;=0),20,R3486)/20)
  *(L3486/15))
 /(IFERROR(IF(H3486&gt;0,H3486,15),15)/15)
 *100,0)</f>
        <v>#REF!</v>
      </c>
      <c r="P3486" s="125" t="e">
        <f>ROUND(((R3486/20)*(L3486/15)*(S3486/15)*(1+W3486/200))/(H3486/15)*100,0)</f>
        <v>#REF!</v>
      </c>
      <c r="Q3486" s="147" t="e">
        <f>T20D35746[[#This Row],[スコア⑤]]/T20D35746[[#This Row],[スコア③]]</f>
        <v>#REF!</v>
      </c>
      <c r="R3486" s="76" t="e">
        <f>#REF!+#REF!</f>
        <v>#REF!</v>
      </c>
      <c r="W3486" s="109" t="e">
        <f>(T20D35746[[#This Row],[現金及び預金（億）]]-T20D35746[[#This Row],[負債（億）]])/T20D35746[[#This Row],[総資産]]*100</f>
        <v>#DIV/0!</v>
      </c>
    </row>
    <row r="3487" spans="3:23" x14ac:dyDescent="0.25">
      <c r="C3487" s="71" t="str">
        <f>IFERROR(_xll.RssMarket($A3487,"市場部名称"),"")</f>
        <v/>
      </c>
      <c r="D3487" s="55"/>
      <c r="E3487" s="55" t="str">
        <f>IFERROR(_xll.RssMarket($A3487,"前日比"),"")</f>
        <v/>
      </c>
      <c r="F3487" s="75" t="str">
        <f>IFERROR(_xll.RssMarket($A3487,"時価総額"),"")</f>
        <v/>
      </c>
      <c r="G3487" s="75" t="e">
        <f>T20D35746[[#This Row],[時価総額]]/T20D35746[[#This Row],[現在値]]</f>
        <v>#VALUE!</v>
      </c>
      <c r="H3487" s="20"/>
      <c r="I3487" s="38"/>
      <c r="J3487" s="20"/>
      <c r="K3487" s="33"/>
      <c r="N3487" s="89"/>
      <c r="O3487" s="125" t="e">
        <f>ROUND(
 ((IF(OR(R3487="",R3487&lt;=0),20,R3487)/20)
  *(L3487/15))
 /(IFERROR(IF(H3487&gt;0,H3487,15),15)/15)
 *100,0)</f>
        <v>#REF!</v>
      </c>
      <c r="P3487" s="125" t="e">
        <f>ROUND(((R3487/20)*(L3487/15)*(S3487/15)*(1+W3487/200))/(H3487/15)*100,0)</f>
        <v>#REF!</v>
      </c>
      <c r="Q3487" s="147" t="e">
        <f>T20D35746[[#This Row],[スコア⑤]]/T20D35746[[#This Row],[スコア③]]</f>
        <v>#REF!</v>
      </c>
      <c r="R3487" s="76" t="e">
        <f>#REF!+#REF!</f>
        <v>#REF!</v>
      </c>
      <c r="W3487" s="109" t="e">
        <f>(T20D35746[[#This Row],[現金及び預金（億）]]-T20D35746[[#This Row],[負債（億）]])/T20D35746[[#This Row],[総資産]]*100</f>
        <v>#DIV/0!</v>
      </c>
    </row>
    <row r="3488" spans="3:23" x14ac:dyDescent="0.25">
      <c r="C3488" s="71" t="str">
        <f>IFERROR(_xll.RssMarket($A3488,"市場部名称"),"")</f>
        <v/>
      </c>
      <c r="D3488" s="55"/>
      <c r="E3488" s="55" t="str">
        <f>IFERROR(_xll.RssMarket($A3488,"前日比"),"")</f>
        <v/>
      </c>
      <c r="F3488" s="75" t="str">
        <f>IFERROR(_xll.RssMarket($A3488,"時価総額"),"")</f>
        <v/>
      </c>
      <c r="G3488" s="75" t="e">
        <f>T20D35746[[#This Row],[時価総額]]/T20D35746[[#This Row],[現在値]]</f>
        <v>#VALUE!</v>
      </c>
      <c r="H3488" s="20"/>
      <c r="I3488" s="38"/>
      <c r="J3488" s="20"/>
      <c r="K3488" s="33"/>
      <c r="N3488" s="89"/>
      <c r="O3488" s="125" t="e">
        <f>ROUND(
 ((IF(OR(R3488="",R3488&lt;=0),20,R3488)/20)
  *(L3488/15))
 /(IFERROR(IF(H3488&gt;0,H3488,15),15)/15)
 *100,0)</f>
        <v>#REF!</v>
      </c>
      <c r="P3488" s="125" t="e">
        <f>ROUND(((R3488/20)*(L3488/15)*(S3488/15)*(1+W3488/200))/(H3488/15)*100,0)</f>
        <v>#REF!</v>
      </c>
      <c r="Q3488" s="147" t="e">
        <f>T20D35746[[#This Row],[スコア⑤]]/T20D35746[[#This Row],[スコア③]]</f>
        <v>#REF!</v>
      </c>
      <c r="R3488" s="76" t="e">
        <f>#REF!+#REF!</f>
        <v>#REF!</v>
      </c>
      <c r="W3488" s="109" t="e">
        <f>(T20D35746[[#This Row],[現金及び預金（億）]]-T20D35746[[#This Row],[負債（億）]])/T20D35746[[#This Row],[総資産]]*100</f>
        <v>#DIV/0!</v>
      </c>
    </row>
    <row r="3489" spans="1:24" x14ac:dyDescent="0.25">
      <c r="C3489" s="71" t="str">
        <f>IFERROR(_xll.RssMarket($A3489,"市場部名称"),"")</f>
        <v/>
      </c>
      <c r="D3489" s="55"/>
      <c r="E3489" s="55" t="str">
        <f>IFERROR(_xll.RssMarket($A3489,"前日比"),"")</f>
        <v/>
      </c>
      <c r="F3489" s="75" t="str">
        <f>IFERROR(_xll.RssMarket($A3489,"時価総額"),"")</f>
        <v/>
      </c>
      <c r="G3489" s="75" t="e">
        <f>T20D35746[[#This Row],[時価総額]]/T20D35746[[#This Row],[現在値]]</f>
        <v>#VALUE!</v>
      </c>
      <c r="H3489" s="20"/>
      <c r="I3489" s="38"/>
      <c r="J3489" s="20"/>
      <c r="K3489" s="33"/>
      <c r="N3489" s="89"/>
      <c r="O3489" s="125" t="e">
        <f>ROUND(
 ((IF(OR(R3489="",R3489&lt;=0),20,R3489)/20)
  *(L3489/15))
 /(IFERROR(IF(H3489&gt;0,H3489,15),15)/15)
 *100,0)</f>
        <v>#REF!</v>
      </c>
      <c r="P3489" s="125" t="e">
        <f>ROUND(((R3489/20)*(L3489/15)*(S3489/15)*(1+W3489/200))/(H3489/15)*100,0)</f>
        <v>#REF!</v>
      </c>
      <c r="Q3489" s="147" t="e">
        <f>T20D35746[[#This Row],[スコア⑤]]/T20D35746[[#This Row],[スコア③]]</f>
        <v>#REF!</v>
      </c>
      <c r="R3489" s="76" t="e">
        <f>#REF!+#REF!</f>
        <v>#REF!</v>
      </c>
      <c r="W3489" s="109" t="e">
        <f>(T20D35746[[#This Row],[現金及び預金（億）]]-T20D35746[[#This Row],[負債（億）]])/T20D35746[[#This Row],[総資産]]*100</f>
        <v>#DIV/0!</v>
      </c>
    </row>
    <row r="3490" spans="1:24" x14ac:dyDescent="0.25">
      <c r="C3490" s="71" t="str">
        <f>IFERROR(_xll.RssMarket($A3490,"市場部名称"),"")</f>
        <v/>
      </c>
      <c r="D3490" s="55"/>
      <c r="E3490" s="55" t="str">
        <f>IFERROR(_xll.RssMarket($A3490,"前日比"),"")</f>
        <v/>
      </c>
      <c r="F3490" s="75" t="str">
        <f>IFERROR(_xll.RssMarket($A3490,"時価総額"),"")</f>
        <v/>
      </c>
      <c r="G3490" s="75" t="e">
        <f>T20D35746[[#This Row],[時価総額]]/T20D35746[[#This Row],[現在値]]</f>
        <v>#VALUE!</v>
      </c>
      <c r="H3490" s="20"/>
      <c r="I3490" s="38"/>
      <c r="J3490" s="20"/>
      <c r="K3490" s="33"/>
      <c r="N3490" s="89"/>
      <c r="O3490" s="125" t="e">
        <f>ROUND(
 ((IF(OR(R3490="",R3490&lt;=0),20,R3490)/20)
  *(L3490/15))
 /(IFERROR(IF(H3490&gt;0,H3490,15),15)/15)
 *100,0)</f>
        <v>#REF!</v>
      </c>
      <c r="P3490" s="125" t="e">
        <f>ROUND(((R3490/20)*(L3490/15)*(S3490/15)*(1+W3490/200))/(H3490/15)*100,0)</f>
        <v>#REF!</v>
      </c>
      <c r="Q3490" s="147" t="e">
        <f>T20D35746[[#This Row],[スコア⑤]]/T20D35746[[#This Row],[スコア③]]</f>
        <v>#REF!</v>
      </c>
      <c r="R3490" s="76" t="e">
        <f>#REF!+#REF!</f>
        <v>#REF!</v>
      </c>
      <c r="W3490" s="109" t="e">
        <f>(T20D35746[[#This Row],[現金及び預金（億）]]-T20D35746[[#This Row],[負債（億）]])/T20D35746[[#This Row],[総資産]]*100</f>
        <v>#DIV/0!</v>
      </c>
    </row>
    <row r="3491" spans="1:24" x14ac:dyDescent="0.25">
      <c r="D3491" s="55"/>
      <c r="E3491" s="55"/>
      <c r="F3491" s="75"/>
      <c r="G3491" s="75" t="e">
        <f>T20D35746[[#This Row],[時価総額]]/T20D35746[[#This Row],[現在値]]</f>
        <v>#DIV/0!</v>
      </c>
      <c r="H3491" s="20"/>
      <c r="I3491" s="38"/>
      <c r="J3491" s="20"/>
    </row>
    <row r="3492" spans="1:24" x14ac:dyDescent="0.25">
      <c r="A3492" s="70"/>
      <c r="B3492" s="28"/>
      <c r="C3492" s="73"/>
      <c r="D3492" s="55"/>
      <c r="E3492" s="55"/>
      <c r="F3492" s="75"/>
      <c r="G3492" s="75"/>
      <c r="H3492" s="20"/>
      <c r="I3492" s="20"/>
      <c r="J3492" s="20"/>
      <c r="K3492" s="32"/>
      <c r="N3492" s="89"/>
      <c r="X3492" s="68"/>
    </row>
  </sheetData>
  <phoneticPr fontId="3"/>
  <conditionalFormatting sqref="C2:C69 A3492:Q3492 K2:L3491 O2:Q3491 X2:X3492">
    <cfRule type="expression" dxfId="2" priority="1">
      <formula>#REF!&gt;=#REF!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A6AF-B26C-4160-8A26-71EE9317282D}">
  <dimension ref="A1:X3494"/>
  <sheetViews>
    <sheetView workbookViewId="0">
      <pane ySplit="1" topLeftCell="A2" activePane="bottomLeft" state="frozen"/>
      <selection pane="bottomLeft" activeCell="X58" sqref="X58"/>
    </sheetView>
  </sheetViews>
  <sheetFormatPr defaultRowHeight="24" x14ac:dyDescent="0.25"/>
  <cols>
    <col min="1" max="1" width="6.125" style="69" customWidth="1"/>
    <col min="2" max="2" width="20.375" style="39" customWidth="1"/>
    <col min="3" max="3" width="4.25" style="71" customWidth="1"/>
    <col min="4" max="4" width="6.625" style="54" customWidth="1"/>
    <col min="5" max="5" width="5.5" style="54" customWidth="1"/>
    <col min="6" max="7" width="10.25" style="74" customWidth="1"/>
    <col min="8" max="10" width="6.625" style="21" customWidth="1"/>
    <col min="11" max="11" width="6.625" style="31" customWidth="1"/>
    <col min="12" max="12" width="8.25" style="117" customWidth="1"/>
    <col min="13" max="13" width="0.375" style="21" customWidth="1"/>
    <col min="14" max="14" width="8.625" style="86" customWidth="1"/>
    <col min="15" max="15" width="11.625" style="125" customWidth="1"/>
    <col min="16" max="16" width="13" style="125" customWidth="1"/>
    <col min="17" max="17" width="12.5" style="147" customWidth="1"/>
    <col min="18" max="18" width="7.375" style="76" customWidth="1"/>
    <col min="19" max="19" width="8.375" style="76" customWidth="1"/>
    <col min="20" max="20" width="9.25" style="119" customWidth="1"/>
    <col min="21" max="21" width="10.875" style="76" customWidth="1"/>
    <col min="22" max="22" width="10.75" style="76" customWidth="1"/>
    <col min="23" max="23" width="9.75" style="109" customWidth="1"/>
    <col min="24" max="24" width="13.25" style="67" customWidth="1"/>
    <col min="25" max="25" width="13.5" customWidth="1"/>
    <col min="26" max="26" width="10.5" customWidth="1"/>
    <col min="29" max="29" width="8.25" customWidth="1"/>
  </cols>
  <sheetData>
    <row r="1" spans="1:24" s="144" customFormat="1" ht="30" customHeight="1" x14ac:dyDescent="0.15">
      <c r="A1" s="130" t="s">
        <v>1</v>
      </c>
      <c r="B1" s="130" t="s">
        <v>2</v>
      </c>
      <c r="C1" s="132" t="s">
        <v>74</v>
      </c>
      <c r="D1" s="133" t="s">
        <v>9</v>
      </c>
      <c r="E1" s="133" t="s">
        <v>75</v>
      </c>
      <c r="F1" s="134" t="s">
        <v>80</v>
      </c>
      <c r="G1" s="149" t="s">
        <v>182</v>
      </c>
      <c r="H1" s="140" t="s">
        <v>49</v>
      </c>
      <c r="I1" s="133" t="s">
        <v>63</v>
      </c>
      <c r="J1" s="133" t="s">
        <v>50</v>
      </c>
      <c r="K1" s="135" t="s">
        <v>60</v>
      </c>
      <c r="L1" s="141" t="s">
        <v>62</v>
      </c>
      <c r="M1" s="135" t="s">
        <v>53</v>
      </c>
      <c r="N1" s="136" t="s">
        <v>59</v>
      </c>
      <c r="O1" s="137" t="s">
        <v>149</v>
      </c>
      <c r="P1" s="137" t="s">
        <v>148</v>
      </c>
      <c r="Q1" s="146" t="s">
        <v>174</v>
      </c>
      <c r="R1" s="145" t="s">
        <v>132</v>
      </c>
      <c r="S1" s="142" t="s">
        <v>142</v>
      </c>
      <c r="T1" s="139" t="s">
        <v>146</v>
      </c>
      <c r="U1" s="138" t="s">
        <v>147</v>
      </c>
      <c r="V1" s="138" t="s">
        <v>143</v>
      </c>
      <c r="W1" s="143" t="s">
        <v>145</v>
      </c>
      <c r="X1" s="131" t="s">
        <v>81</v>
      </c>
    </row>
    <row r="2" spans="1:24" x14ac:dyDescent="0.25">
      <c r="A2" s="69">
        <v>2038</v>
      </c>
      <c r="B2" s="39" t="str">
        <f>IFERROR(_xll.RssMarket($A2,"銘柄名称"),"")</f>
        <v>ＮＮ原油ダブル・ブル</v>
      </c>
      <c r="C2" s="72" t="str">
        <f>IFERROR(_xll.RssMarket($A2,"市場部略称"),"")</f>
        <v>東Ｐ</v>
      </c>
      <c r="D2" s="56">
        <f>IFERROR(_xll.RssMarket($A2,"現在値"),"")</f>
        <v>1551</v>
      </c>
      <c r="E2" s="56">
        <f>IFERROR(_xll.RssMarket($A2,"前日比"),"")</f>
        <v>-85</v>
      </c>
      <c r="F2" s="75">
        <f>IFERROR(_xll.RssMarket($A2,"時価総額"),"")</f>
        <v>0</v>
      </c>
      <c r="G2" s="75">
        <f>T20D357462[[#This Row],[時価総額]]/T20D357462[[#This Row],[現在値]]</f>
        <v>0</v>
      </c>
      <c r="H2" s="20">
        <f>IFERROR(_xll.RssMarket($A2,"PER"),"")</f>
        <v>0</v>
      </c>
      <c r="I2" s="57">
        <f>T20D357462[[#This Row],[現在値]] / IFERROR(IF(T20D357462[[#This Row],[PER]] &gt; 0, T20D357462[[#This Row],[PER]], 15), 15)</f>
        <v>103.4</v>
      </c>
      <c r="J2" s="34">
        <f>IFERROR(_xll.RssMarket($A2,"PBR"),"")</f>
        <v>0</v>
      </c>
      <c r="K2" s="32" t="e">
        <f>T20D357462[[#This Row],[現在値]]/T20D357462[[#This Row],[PBR]]</f>
        <v>#DIV/0!</v>
      </c>
      <c r="L2" s="116" t="e">
        <f>T20D357462[[#This Row],[EPS]]/T20D357462[[#This Row],[BPS]]*100</f>
        <v>#DIV/0!</v>
      </c>
      <c r="M2" s="31">
        <f>IFERROR(_xll.RssMarket($A2,"配当"),"")</f>
        <v>0</v>
      </c>
      <c r="N2" s="87">
        <f>T20D357462[[#This Row],[配当]]/T20D357462[[#This Row],[現在値]]</f>
        <v>0</v>
      </c>
      <c r="O2" s="126" t="e">
        <f t="shared" ref="O2:O65" si="0">ROUND(
 ((IF(OR(R2="",R2&lt;=0),20,R2)/20)
  *(L2/15))
 /(IFERROR(IF(H2&gt;0,H2,15),15)/15)
 *100,0)</f>
        <v>#DIV/0!</v>
      </c>
      <c r="P2" s="126" t="e">
        <f t="shared" ref="P2:P33" si="1">ROUND(
 ((IF(OR(R2="",R2&lt;=0),20,R2)/20)
  *(L2/15)
  *((MIN(MAX(S2,0),50)/15)+1)
  *(1+MIN(MAX(IFERROR(IF(W2="",0,W2),0),-30),50)/200))
 /(IFERROR(IF(H2&gt;0,H2,15),15)/15)
 *100,0)</f>
        <v>#DIV/0!</v>
      </c>
      <c r="Q2" s="148" t="e">
        <f>T20D357462[[#This Row],[スコア⑤]]/T20D357462[[#This Row],[スコア③]]</f>
        <v>#DIV/0!</v>
      </c>
      <c r="R2" s="80"/>
      <c r="S2" s="76">
        <v>16</v>
      </c>
      <c r="T2" s="119">
        <v>143</v>
      </c>
      <c r="U2" s="76">
        <v>520</v>
      </c>
      <c r="V2" s="76">
        <v>1268</v>
      </c>
      <c r="W2" s="109">
        <f>(T20D357462[[#This Row],[現金及び預金（億）]]-T20D357462[[#This Row],[負債（億）]])/T20D357462[[#This Row],[総資産]]*100</f>
        <v>-29.731861198738169</v>
      </c>
    </row>
    <row r="3" spans="1:24" x14ac:dyDescent="0.25">
      <c r="A3" s="69">
        <v>2849</v>
      </c>
      <c r="B3" s="39" t="str">
        <f>IFERROR(_xll.RssMarket($A3,"銘柄名称"),"")</f>
        <v>ＧＸ高配当ＥＳＧ日株</v>
      </c>
      <c r="C3" s="72" t="str">
        <f>IFERROR(_xll.RssMarket($A3,"市場部略称"),"")</f>
        <v>東Ｐ</v>
      </c>
      <c r="D3" s="56">
        <f>IFERROR(_xll.RssMarket($A3,"現在値"),"")</f>
        <v>5293</v>
      </c>
      <c r="E3" s="56">
        <f>IFERROR(_xll.RssMarket($A3,"前日比"),"")</f>
        <v>-12</v>
      </c>
      <c r="F3" s="75">
        <f>IFERROR(_xll.RssMarket($A3,"時価総額"),"")</f>
        <v>0</v>
      </c>
      <c r="G3" s="75">
        <f>T20D357462[[#This Row],[時価総額]]/T20D357462[[#This Row],[現在値]]</f>
        <v>0</v>
      </c>
      <c r="H3" s="20">
        <f>IFERROR(_xll.RssMarket($A3,"PER"),"")</f>
        <v>0</v>
      </c>
      <c r="I3" s="57">
        <f>T20D357462[[#This Row],[現在値]] / IFERROR(IF(T20D357462[[#This Row],[PER]] &gt; 0, T20D357462[[#This Row],[PER]], 15), 15)</f>
        <v>352.86666666666667</v>
      </c>
      <c r="J3" s="34">
        <f>IFERROR(_xll.RssMarket($A3,"PBR"),"")</f>
        <v>0</v>
      </c>
      <c r="K3" s="32" t="e">
        <f>T20D357462[[#This Row],[現在値]]/T20D357462[[#This Row],[PBR]]</f>
        <v>#DIV/0!</v>
      </c>
      <c r="L3" s="116" t="e">
        <f>T20D357462[[#This Row],[EPS]]/T20D357462[[#This Row],[BPS]]*100</f>
        <v>#DIV/0!</v>
      </c>
      <c r="M3" s="31">
        <f>IFERROR(_xll.RssMarket($A3,"配当"),"")</f>
        <v>0</v>
      </c>
      <c r="N3" s="88">
        <f>T20D357462[[#This Row],[配当]]/T20D357462[[#This Row],[現在値]]</f>
        <v>0</v>
      </c>
      <c r="O3" s="125" t="e">
        <f t="shared" si="0"/>
        <v>#DIV/0!</v>
      </c>
      <c r="P3" s="126" t="e">
        <f t="shared" si="1"/>
        <v>#DIV/0!</v>
      </c>
      <c r="Q3" s="148" t="e">
        <f>T20D357462[[#This Row],[スコア⑤]]/T20D357462[[#This Row],[スコア③]]</f>
        <v>#DIV/0!</v>
      </c>
      <c r="T3" s="119">
        <v>9212</v>
      </c>
      <c r="U3" s="76">
        <v>44400</v>
      </c>
      <c r="V3" s="76">
        <v>169000</v>
      </c>
      <c r="W3" s="109">
        <f>(T20D357462[[#This Row],[現金及び預金（億）]]-T20D357462[[#This Row],[負債（億）]])/T20D357462[[#This Row],[総資産]]*100</f>
        <v>-20.82130177514793</v>
      </c>
    </row>
    <row r="4" spans="1:24" x14ac:dyDescent="0.25">
      <c r="A4" s="69" t="s">
        <v>196</v>
      </c>
      <c r="B4" s="39" t="str">
        <f>IFERROR(_xll.RssMarket($A4,"銘柄名称"),"")</f>
        <v>ＧＸＵＳ適格社債Ｈ有</v>
      </c>
      <c r="C4" s="72" t="str">
        <f>IFERROR(_xll.RssMarket($A4,"市場部略称"),"")</f>
        <v>東Ｐ</v>
      </c>
      <c r="D4" s="56">
        <f>IFERROR(_xll.RssMarket($A4,"現在値"),"")</f>
        <v>300</v>
      </c>
      <c r="E4" s="56">
        <f>IFERROR(_xll.RssMarket($A4,"前日比"),"")</f>
        <v>0.7</v>
      </c>
      <c r="F4" s="75">
        <f>IFERROR(_xll.RssMarket($A4,"時価総額"),"")</f>
        <v>0</v>
      </c>
      <c r="G4" s="75">
        <f>T20D357462[[#This Row],[時価総額]]/T20D357462[[#This Row],[現在値]]</f>
        <v>0</v>
      </c>
      <c r="H4" s="20">
        <f>IFERROR(_xll.RssMarket($A4,"PER"),"")</f>
        <v>0</v>
      </c>
      <c r="I4" s="57">
        <f>T20D357462[[#This Row],[現在値]] / IFERROR(IF(T20D357462[[#This Row],[PER]] &gt; 0, T20D357462[[#This Row],[PER]], 15), 15)</f>
        <v>20</v>
      </c>
      <c r="J4" s="34">
        <f>IFERROR(_xll.RssMarket($A4,"PBR"),"")</f>
        <v>0</v>
      </c>
      <c r="K4" s="32" t="e">
        <f>T20D357462[[#This Row],[現在値]]/T20D357462[[#This Row],[PBR]]</f>
        <v>#DIV/0!</v>
      </c>
      <c r="L4" s="116" t="e">
        <f>T20D357462[[#This Row],[EPS]]/T20D357462[[#This Row],[BPS]]*100</f>
        <v>#DIV/0!</v>
      </c>
      <c r="M4" s="31">
        <f>IFERROR(_xll.RssMarket($A4,"配当"),"")</f>
        <v>0</v>
      </c>
      <c r="N4" s="88">
        <f>T20D357462[[#This Row],[配当]]/T20D357462[[#This Row],[現在値]]</f>
        <v>0</v>
      </c>
      <c r="O4" s="126" t="e">
        <f t="shared" si="0"/>
        <v>#DIV/0!</v>
      </c>
      <c r="P4" s="126" t="e">
        <f t="shared" si="1"/>
        <v>#DIV/0!</v>
      </c>
      <c r="Q4" s="148" t="e">
        <f>T20D357462[[#This Row],[スコア⑤]]/T20D357462[[#This Row],[スコア③]]</f>
        <v>#DIV/0!</v>
      </c>
      <c r="T4" s="119">
        <v>8.06</v>
      </c>
      <c r="U4" s="76">
        <v>7.05</v>
      </c>
      <c r="V4" s="76">
        <v>31.6</v>
      </c>
      <c r="W4" s="109">
        <f>(T20D357462[[#This Row],[現金及び預金（億）]]-T20D357462[[#This Row],[負債（億）]])/T20D357462[[#This Row],[総資産]]*100</f>
        <v>3.1962025316455716</v>
      </c>
    </row>
    <row r="5" spans="1:24" x14ac:dyDescent="0.25">
      <c r="A5" s="69">
        <v>6173</v>
      </c>
      <c r="B5" s="39" t="str">
        <f>IFERROR(_xll.RssMarket($A5,"銘柄名称"),"")</f>
        <v>アクアライン</v>
      </c>
      <c r="C5" s="72" t="str">
        <f>IFERROR(_xll.RssMarket($A5,"市場部略称"),"")</f>
        <v>東Ｇ</v>
      </c>
      <c r="D5" s="56">
        <f>IFERROR(_xll.RssMarket($A5,"現在値"),"")</f>
        <v>177</v>
      </c>
      <c r="E5" s="56">
        <f>IFERROR(_xll.RssMarket($A5,"前日比"),"")</f>
        <v>-8</v>
      </c>
      <c r="F5" s="75">
        <f>IFERROR(_xll.RssMarket($A5,"時価総額"),"")</f>
        <v>1479</v>
      </c>
      <c r="G5" s="75">
        <f>T20D357462[[#This Row],[時価総額]]/T20D357462[[#This Row],[現在値]]</f>
        <v>8.3559322033898304</v>
      </c>
      <c r="H5" s="20">
        <f>IFERROR(_xll.RssMarket($A5,"PER"),"")</f>
        <v>0</v>
      </c>
      <c r="I5" s="57">
        <f>T20D357462[[#This Row],[現在値]] / IFERROR(IF(T20D357462[[#This Row],[PER]] &gt; 0, T20D357462[[#This Row],[PER]], 15), 15)</f>
        <v>11.8</v>
      </c>
      <c r="J5" s="34">
        <f>IFERROR(_xll.RssMarket($A5,"PBR"),"")</f>
        <v>0</v>
      </c>
      <c r="K5" s="32" t="e">
        <f>T20D357462[[#This Row],[現在値]]/T20D357462[[#This Row],[PBR]]</f>
        <v>#DIV/0!</v>
      </c>
      <c r="L5" s="116" t="e">
        <f>T20D357462[[#This Row],[EPS]]/T20D357462[[#This Row],[BPS]]*100</f>
        <v>#DIV/0!</v>
      </c>
      <c r="M5" s="31">
        <f>IFERROR(_xll.RssMarket($A5,"配当"),"")</f>
        <v>0</v>
      </c>
      <c r="N5" s="88">
        <f>T20D357462[[#This Row],[配当]]/T20D357462[[#This Row],[現在値]]</f>
        <v>0</v>
      </c>
      <c r="O5" s="125" t="e">
        <f t="shared" si="0"/>
        <v>#DIV/0!</v>
      </c>
      <c r="P5" s="125" t="e">
        <f t="shared" si="1"/>
        <v>#DIV/0!</v>
      </c>
      <c r="Q5" s="147" t="e">
        <f>T20D357462[[#This Row],[スコア⑤]]/T20D357462[[#This Row],[スコア③]]</f>
        <v>#DIV/0!</v>
      </c>
      <c r="T5" s="119">
        <v>42.6</v>
      </c>
      <c r="U5" s="76">
        <v>20</v>
      </c>
      <c r="V5" s="76">
        <v>138</v>
      </c>
      <c r="W5" s="109">
        <f>(T20D357462[[#This Row],[現金及び預金（億）]]-T20D357462[[#This Row],[負債（億）]])/T20D357462[[#This Row],[総資産]]*100</f>
        <v>16.376811594202898</v>
      </c>
    </row>
    <row r="6" spans="1:24" x14ac:dyDescent="0.25">
      <c r="A6" s="69">
        <v>2484</v>
      </c>
      <c r="B6" s="39" t="str">
        <f>IFERROR(_xll.RssMarket($A6,"銘柄名称"),"")</f>
        <v>出前館</v>
      </c>
      <c r="C6" s="72" t="str">
        <f>IFERROR(_xll.RssMarket($A6,"市場部略称"),"")</f>
        <v>東Ｓ</v>
      </c>
      <c r="D6" s="56">
        <f>IFERROR(_xll.RssMarket($A6,"現在値"),"")</f>
        <v>130</v>
      </c>
      <c r="E6" s="56">
        <f>IFERROR(_xll.RssMarket($A6,"前日比"),"")</f>
        <v>-7</v>
      </c>
      <c r="F6" s="75">
        <f>IFERROR(_xll.RssMarket($A6,"時価総額"),"")</f>
        <v>14609</v>
      </c>
      <c r="G6" s="75">
        <f>T20D357462[[#This Row],[時価総額]]/T20D357462[[#This Row],[現在値]]</f>
        <v>112.37692307692308</v>
      </c>
      <c r="H6" s="20">
        <f>IFERROR(_xll.RssMarket($A6,"PER"),"")</f>
        <v>0</v>
      </c>
      <c r="I6" s="57">
        <f>T20D357462[[#This Row],[現在値]] / IFERROR(IF(T20D357462[[#This Row],[PER]] &gt; 0, T20D357462[[#This Row],[PER]], 15), 15)</f>
        <v>8.6666666666666661</v>
      </c>
      <c r="J6" s="34">
        <f>IFERROR(_xll.RssMarket($A6,"PBR"),"")</f>
        <v>0.5</v>
      </c>
      <c r="K6" s="32">
        <f>T20D357462[[#This Row],[現在値]]/T20D357462[[#This Row],[PBR]]</f>
        <v>260</v>
      </c>
      <c r="L6" s="116">
        <f>T20D357462[[#This Row],[EPS]]/T20D357462[[#This Row],[BPS]]*100</f>
        <v>3.3333333333333335</v>
      </c>
      <c r="M6" s="31">
        <f>IFERROR(_xll.RssMarket($A6,"配当"),"")</f>
        <v>0</v>
      </c>
      <c r="N6" s="87">
        <f>T20D357462[[#This Row],[配当]]/T20D357462[[#This Row],[現在値]]</f>
        <v>0</v>
      </c>
      <c r="O6" s="125">
        <f t="shared" si="0"/>
        <v>22</v>
      </c>
      <c r="P6" s="125">
        <f t="shared" si="1"/>
        <v>20</v>
      </c>
      <c r="Q6" s="147">
        <f>T20D357462[[#This Row],[スコア⑤]]/T20D357462[[#This Row],[スコア③]]</f>
        <v>0.90909090909090906</v>
      </c>
      <c r="T6" s="119">
        <v>448</v>
      </c>
      <c r="U6" s="76">
        <v>925</v>
      </c>
      <c r="V6" s="76">
        <v>2182</v>
      </c>
      <c r="W6" s="109">
        <f>(T20D357462[[#This Row],[現金及び預金（億）]]-T20D357462[[#This Row],[負債（億）]])/T20D357462[[#This Row],[総資産]]*100</f>
        <v>-21.860678276810265</v>
      </c>
    </row>
    <row r="7" spans="1:24" x14ac:dyDescent="0.25">
      <c r="A7" s="69">
        <v>1718</v>
      </c>
      <c r="B7" s="39" t="str">
        <f>IFERROR(_xll.RssMarket($A7,"銘柄名称"),"")</f>
        <v>美樹工業</v>
      </c>
      <c r="C7" s="72" t="str">
        <f>IFERROR(_xll.RssMarket($A7,"市場部略称"),"")</f>
        <v>東Ｓ</v>
      </c>
      <c r="D7" s="56">
        <f>IFERROR(_xll.RssMarket($A7,"現在値"),"")</f>
        <v>9590</v>
      </c>
      <c r="E7" s="56">
        <f>IFERROR(_xll.RssMarket($A7,"前日比"),"")</f>
        <v>-310</v>
      </c>
      <c r="F7" s="75">
        <f>IFERROR(_xll.RssMarket($A7,"時価総額"),"")</f>
        <v>11059</v>
      </c>
      <c r="G7" s="75">
        <f>T20D357462[[#This Row],[時価総額]]/T20D357462[[#This Row],[現在値]]</f>
        <v>1.1531803962460896</v>
      </c>
      <c r="H7" s="20">
        <f>IFERROR(_xll.RssMarket($A7,"PER"),"")</f>
        <v>7.48</v>
      </c>
      <c r="I7" s="57">
        <f>T20D357462[[#This Row],[現在値]] / IFERROR(IF(T20D357462[[#This Row],[PER]] &gt; 0, T20D357462[[#This Row],[PER]], 15), 15)</f>
        <v>1282.0855614973261</v>
      </c>
      <c r="J7" s="34">
        <f>IFERROR(_xll.RssMarket($A7,"PBR"),"")</f>
        <v>0.64</v>
      </c>
      <c r="K7" s="32">
        <f>T20D357462[[#This Row],[現在値]]/T20D357462[[#This Row],[PBR]]</f>
        <v>14984.375</v>
      </c>
      <c r="L7" s="116">
        <f>T20D357462[[#This Row],[EPS]]/T20D357462[[#This Row],[BPS]]*100</f>
        <v>8.5561497326203195</v>
      </c>
      <c r="M7" s="31">
        <f>IFERROR(_xll.RssMarket($A7,"配当"),"")</f>
        <v>380</v>
      </c>
      <c r="N7" s="88">
        <f>T20D357462[[#This Row],[配当]]/T20D357462[[#This Row],[現在値]]</f>
        <v>3.9624608967674661E-2</v>
      </c>
      <c r="O7" s="125">
        <f t="shared" si="0"/>
        <v>114</v>
      </c>
      <c r="P7" s="125">
        <f t="shared" si="1"/>
        <v>97</v>
      </c>
      <c r="Q7" s="147">
        <f>T20D357462[[#This Row],[スコア⑤]]/T20D357462[[#This Row],[スコア③]]</f>
        <v>0.85087719298245612</v>
      </c>
      <c r="T7" s="119">
        <v>2569</v>
      </c>
      <c r="U7" s="76">
        <v>33400</v>
      </c>
      <c r="V7" s="76">
        <v>80000</v>
      </c>
      <c r="W7" s="109">
        <f>(T20D357462[[#This Row],[現金及び預金（億）]]-T20D357462[[#This Row],[負債（億）]])/T20D357462[[#This Row],[総資産]]*100</f>
        <v>-38.53875</v>
      </c>
    </row>
    <row r="8" spans="1:24" x14ac:dyDescent="0.25">
      <c r="A8" s="69">
        <v>7162</v>
      </c>
      <c r="B8" s="39" t="str">
        <f>IFERROR(_xll.RssMarket($A8,"銘柄名称"),"")</f>
        <v>アストマックス</v>
      </c>
      <c r="C8" s="72" t="str">
        <f>IFERROR(_xll.RssMarket($A8,"市場部略称"),"")</f>
        <v>東Ｓ</v>
      </c>
      <c r="D8" s="56">
        <f>IFERROR(_xll.RssMarket($A8,"現在値"),"")</f>
        <v>213</v>
      </c>
      <c r="E8" s="56">
        <f>IFERROR(_xll.RssMarket($A8,"前日比"),"")</f>
        <v>-2</v>
      </c>
      <c r="F8" s="75">
        <f>IFERROR(_xll.RssMarket($A8,"時価総額"),"")</f>
        <v>2803</v>
      </c>
      <c r="G8" s="75">
        <f>T20D357462[[#This Row],[時価総額]]/T20D357462[[#This Row],[現在値]]</f>
        <v>13.15962441314554</v>
      </c>
      <c r="H8" s="20">
        <f>IFERROR(_xll.RssMarket($A8,"PER"),"")</f>
        <v>10.39</v>
      </c>
      <c r="I8" s="57">
        <f>T20D357462[[#This Row],[現在値]] / IFERROR(IF(T20D357462[[#This Row],[PER]] &gt; 0, T20D357462[[#This Row],[PER]], 15), 15)</f>
        <v>20.500481231953799</v>
      </c>
      <c r="J8" s="34">
        <f>IFERROR(_xll.RssMarket($A8,"PBR"),"")</f>
        <v>0.56000000000000005</v>
      </c>
      <c r="K8" s="32">
        <f>T20D357462[[#This Row],[現在値]]/T20D357462[[#This Row],[PBR]]</f>
        <v>380.35714285714283</v>
      </c>
      <c r="L8" s="116">
        <f>T20D357462[[#This Row],[EPS]]/T20D357462[[#This Row],[BPS]]*100</f>
        <v>5.3897978825794031</v>
      </c>
      <c r="M8" s="31">
        <f>IFERROR(_xll.RssMarket($A8,"配当"),"")</f>
        <v>7</v>
      </c>
      <c r="N8" s="87">
        <f>T20D357462[[#This Row],[配当]]/T20D357462[[#This Row],[現在値]]</f>
        <v>3.2863849765258218E-2</v>
      </c>
      <c r="O8" s="125">
        <f t="shared" si="0"/>
        <v>52</v>
      </c>
      <c r="P8" s="126">
        <f t="shared" si="1"/>
        <v>58</v>
      </c>
      <c r="Q8" s="154">
        <f>T20D357462[[#This Row],[スコア⑤]]/T20D357462[[#This Row],[スコア③]]</f>
        <v>1.1153846153846154</v>
      </c>
      <c r="T8" s="119">
        <v>1090000</v>
      </c>
      <c r="U8" s="76">
        <v>175000</v>
      </c>
      <c r="V8" s="76">
        <v>4130000</v>
      </c>
      <c r="W8" s="123">
        <f>(T20D357462[[#This Row],[現金及び預金（億）]]-T20D357462[[#This Row],[負債（億）]])/T20D357462[[#This Row],[総資産]]*100</f>
        <v>22.154963680387411</v>
      </c>
    </row>
    <row r="9" spans="1:24" x14ac:dyDescent="0.25">
      <c r="A9" s="69">
        <v>9478</v>
      </c>
      <c r="B9" s="39" t="str">
        <f>IFERROR(_xll.RssMarket($A9,"銘柄名称"),"")</f>
        <v>ＳＥホール＆インキュベ</v>
      </c>
      <c r="C9" s="72" t="str">
        <f>IFERROR(_xll.RssMarket($A9,"市場部略称"),"")</f>
        <v>東Ｓ</v>
      </c>
      <c r="D9" s="56">
        <f>IFERROR(_xll.RssMarket($A9,"現在値"),"")</f>
        <v>465</v>
      </c>
      <c r="E9" s="56">
        <f>IFERROR(_xll.RssMarket($A9,"前日比"),"")</f>
        <v>-1</v>
      </c>
      <c r="F9" s="75">
        <f>IFERROR(_xll.RssMarket($A9,"時価総額"),"")</f>
        <v>7944</v>
      </c>
      <c r="G9" s="75">
        <f>T20D357462[[#This Row],[時価総額]]/T20D357462[[#This Row],[現在値]]</f>
        <v>17.083870967741934</v>
      </c>
      <c r="H9" s="20">
        <f>IFERROR(_xll.RssMarket($A9,"PER"),"")</f>
        <v>16.079999999999998</v>
      </c>
      <c r="I9" s="57">
        <f>T20D357462[[#This Row],[現在値]] / IFERROR(IF(T20D357462[[#This Row],[PER]] &gt; 0, T20D357462[[#This Row],[PER]], 15), 15)</f>
        <v>28.917910447761198</v>
      </c>
      <c r="J9" s="34">
        <f>IFERROR(_xll.RssMarket($A9,"PBR"),"")</f>
        <v>0.73</v>
      </c>
      <c r="K9" s="32">
        <f>T20D357462[[#This Row],[現在値]]/T20D357462[[#This Row],[PBR]]</f>
        <v>636.98630136986299</v>
      </c>
      <c r="L9" s="116">
        <f>T20D357462[[#This Row],[EPS]]/T20D357462[[#This Row],[BPS]]*100</f>
        <v>4.5398009950248763</v>
      </c>
      <c r="M9" s="31">
        <f>IFERROR(_xll.RssMarket($A9,"配当"),"")</f>
        <v>3.5</v>
      </c>
      <c r="N9" s="88">
        <f>T20D357462[[#This Row],[配当]]/T20D357462[[#This Row],[現在値]]</f>
        <v>7.526881720430108E-3</v>
      </c>
      <c r="O9" s="126">
        <f t="shared" si="0"/>
        <v>28</v>
      </c>
      <c r="P9" s="126">
        <f t="shared" si="1"/>
        <v>34</v>
      </c>
      <c r="Q9" s="147">
        <f>T20D357462[[#This Row],[スコア⑤]]/T20D357462[[#This Row],[スコア③]]</f>
        <v>1.2142857142857142</v>
      </c>
      <c r="T9" s="119">
        <v>1.83</v>
      </c>
      <c r="U9" s="76">
        <v>0</v>
      </c>
      <c r="V9" s="76">
        <v>4.3</v>
      </c>
      <c r="W9" s="123">
        <f>(T20D357462[[#This Row],[現金及び預金（億）]]-T20D357462[[#This Row],[負債（億）]])/T20D357462[[#This Row],[総資産]]*100</f>
        <v>42.558139534883729</v>
      </c>
    </row>
    <row r="10" spans="1:24" x14ac:dyDescent="0.25">
      <c r="A10" s="69">
        <v>8006</v>
      </c>
      <c r="B10" s="39" t="str">
        <f>IFERROR(_xll.RssMarket($A10,"銘柄名称"),"")</f>
        <v>ユアサ・フナシヨク</v>
      </c>
      <c r="C10" s="72" t="str">
        <f>IFERROR(_xll.RssMarket($A10,"市場部略称"),"")</f>
        <v>東Ｓ</v>
      </c>
      <c r="D10" s="56">
        <f>IFERROR(_xll.RssMarket($A10,"現在値"),"")</f>
        <v>1770</v>
      </c>
      <c r="E10" s="56">
        <f>IFERROR(_xll.RssMarket($A10,"前日比"),"")</f>
        <v>-50</v>
      </c>
      <c r="F10" s="75">
        <f>IFERROR(_xll.RssMarket($A10,"時価総額"),"")</f>
        <v>34675</v>
      </c>
      <c r="G10" s="75">
        <f>T20D357462[[#This Row],[時価総額]]/T20D357462[[#This Row],[現在値]]</f>
        <v>19.59039548022599</v>
      </c>
      <c r="H10" s="20">
        <f>IFERROR(_xll.RssMarket($A10,"PER"),"")</f>
        <v>13.02</v>
      </c>
      <c r="I10" s="57">
        <f>T20D357462[[#This Row],[現在値]] / IFERROR(IF(T20D357462[[#This Row],[PER]] &gt; 0, T20D357462[[#This Row],[PER]], 15), 15)</f>
        <v>135.94470046082949</v>
      </c>
      <c r="J10" s="34">
        <f>IFERROR(_xll.RssMarket($A10,"PBR"),"")</f>
        <v>0.76</v>
      </c>
      <c r="K10" s="32">
        <f>T20D357462[[#This Row],[現在値]]/T20D357462[[#This Row],[PBR]]</f>
        <v>2328.9473684210525</v>
      </c>
      <c r="L10" s="116">
        <f>T20D357462[[#This Row],[EPS]]/T20D357462[[#This Row],[BPS]]*100</f>
        <v>5.8371735791090629</v>
      </c>
      <c r="M10" s="31">
        <f>IFERROR(_xll.RssMarket($A10,"配当"),"")</f>
        <v>30</v>
      </c>
      <c r="N10" s="88">
        <f>T20D357462[[#This Row],[配当]]/T20D357462[[#This Row],[現在値]]</f>
        <v>1.6949152542372881E-2</v>
      </c>
      <c r="O10" s="125">
        <f t="shared" si="0"/>
        <v>45</v>
      </c>
      <c r="P10" s="125">
        <f t="shared" si="1"/>
        <v>52</v>
      </c>
      <c r="Q10" s="147">
        <f>T20D357462[[#This Row],[スコア⑤]]/T20D357462[[#This Row],[スコア③]]</f>
        <v>1.1555555555555554</v>
      </c>
      <c r="T10" s="119">
        <v>126</v>
      </c>
      <c r="U10" s="76">
        <v>27.2</v>
      </c>
      <c r="V10" s="76">
        <v>295</v>
      </c>
      <c r="W10" s="109">
        <f>(T20D357462[[#This Row],[現金及び預金（億）]]-T20D357462[[#This Row],[負債（億）]])/T20D357462[[#This Row],[総資産]]*100</f>
        <v>33.49152542372881</v>
      </c>
    </row>
    <row r="11" spans="1:24" x14ac:dyDescent="0.25">
      <c r="A11" s="69">
        <v>4365</v>
      </c>
      <c r="B11" s="39" t="str">
        <f>IFERROR(_xll.RssMarket($A11,"銘柄名称"),"")</f>
        <v>松本油脂製薬</v>
      </c>
      <c r="C11" s="72" t="str">
        <f>IFERROR(_xll.RssMarket($A11,"市場部略称"),"")</f>
        <v>東Ｓ</v>
      </c>
      <c r="D11" s="56">
        <f>IFERROR(_xll.RssMarket($A11,"現在値"),"")</f>
        <v>0</v>
      </c>
      <c r="E11" s="56">
        <f>IFERROR(_xll.RssMarket($A11,"前日比"),"")</f>
        <v>0</v>
      </c>
      <c r="F11" s="75">
        <f>IFERROR(_xll.RssMarket($A11,"時価総額"),"")</f>
        <v>92193</v>
      </c>
      <c r="G11" s="75" t="e">
        <f>T20D357462[[#This Row],[時価総額]]/T20D357462[[#This Row],[現在値]]</f>
        <v>#DIV/0!</v>
      </c>
      <c r="H11" s="20">
        <f>IFERROR(_xll.RssMarket($A11,"PER"),"")</f>
        <v>10.39</v>
      </c>
      <c r="I11" s="57">
        <f>T20D357462[[#This Row],[現在値]] / IFERROR(IF(T20D357462[[#This Row],[PER]] &gt; 0, T20D357462[[#This Row],[PER]], 15), 15)</f>
        <v>0</v>
      </c>
      <c r="J11" s="34">
        <f>IFERROR(_xll.RssMarket($A11,"PBR"),"")</f>
        <v>0.71</v>
      </c>
      <c r="K11" s="32">
        <f>T20D357462[[#This Row],[現在値]]/T20D357462[[#This Row],[PBR]]</f>
        <v>0</v>
      </c>
      <c r="L11" s="116" t="e">
        <f>T20D357462[[#This Row],[EPS]]/T20D357462[[#This Row],[BPS]]*100</f>
        <v>#DIV/0!</v>
      </c>
      <c r="M11" s="31">
        <f>IFERROR(_xll.RssMarket($A11,"配当"),"")</f>
        <v>400</v>
      </c>
      <c r="N11" s="87" t="e">
        <f>T20D357462[[#This Row],[配当]]/T20D357462[[#This Row],[現在値]]</f>
        <v>#DIV/0!</v>
      </c>
      <c r="O11" s="125" t="e">
        <f t="shared" si="0"/>
        <v>#DIV/0!</v>
      </c>
      <c r="P11" s="126" t="e">
        <f t="shared" si="1"/>
        <v>#DIV/0!</v>
      </c>
      <c r="Q11" s="148" t="e">
        <f>T20D357462[[#This Row],[スコア⑤]]/T20D357462[[#This Row],[スコア③]]</f>
        <v>#DIV/0!</v>
      </c>
      <c r="R11" s="80"/>
      <c r="S11" s="80"/>
      <c r="T11" s="119">
        <v>10800</v>
      </c>
      <c r="U11" s="76">
        <v>17300</v>
      </c>
      <c r="V11" s="76">
        <v>83700</v>
      </c>
      <c r="W11" s="109">
        <f>(T20D357462[[#This Row],[現金及び預金（億）]]-T20D357462[[#This Row],[負債（億）]])/T20D357462[[#This Row],[総資産]]*100</f>
        <v>-7.7658303464755081</v>
      </c>
    </row>
    <row r="12" spans="1:24" x14ac:dyDescent="0.25">
      <c r="A12" s="69">
        <v>9476</v>
      </c>
      <c r="B12" s="39" t="str">
        <f>IFERROR(_xll.RssMarket($A12,"銘柄名称"),"")</f>
        <v>中央経済社ＨＬＤＧＳ</v>
      </c>
      <c r="C12" s="72" t="str">
        <f>IFERROR(_xll.RssMarket($A12,"市場部略称"),"")</f>
        <v>東Ｓ</v>
      </c>
      <c r="D12" s="56">
        <f>IFERROR(_xll.RssMarket($A12,"現在値"),"")</f>
        <v>887</v>
      </c>
      <c r="E12" s="56">
        <f>IFERROR(_xll.RssMarket($A12,"前日比"),"")</f>
        <v>-2</v>
      </c>
      <c r="F12" s="75">
        <f>IFERROR(_xll.RssMarket($A12,"時価総額"),"")</f>
        <v>3901</v>
      </c>
      <c r="G12" s="75">
        <f>T20D357462[[#This Row],[時価総額]]/T20D357462[[#This Row],[現在値]]</f>
        <v>4.3979706877113864</v>
      </c>
      <c r="H12" s="20">
        <f>IFERROR(_xll.RssMarket($A12,"PER"),"")</f>
        <v>26.39</v>
      </c>
      <c r="I12" s="57">
        <f>T20D357462[[#This Row],[現在値]] / IFERROR(IF(T20D357462[[#This Row],[PER]] &gt; 0, T20D357462[[#This Row],[PER]], 15), 15)</f>
        <v>33.611216369837059</v>
      </c>
      <c r="J12" s="34">
        <f>IFERROR(_xll.RssMarket($A12,"PBR"),"")</f>
        <v>0.78</v>
      </c>
      <c r="K12" s="32">
        <f>T20D357462[[#This Row],[現在値]]/T20D357462[[#This Row],[PBR]]</f>
        <v>1137.1794871794871</v>
      </c>
      <c r="L12" s="116">
        <f>T20D357462[[#This Row],[EPS]]/T20D357462[[#This Row],[BPS]]*100</f>
        <v>2.9556650246305423</v>
      </c>
      <c r="M12" s="31">
        <f>IFERROR(_xll.RssMarket($A12,"配当"),"")</f>
        <v>13</v>
      </c>
      <c r="N12" s="88">
        <f>T20D357462[[#This Row],[配当]]/T20D357462[[#This Row],[現在値]]</f>
        <v>1.4656144306651634E-2</v>
      </c>
      <c r="O12" s="126">
        <f t="shared" si="0"/>
        <v>11</v>
      </c>
      <c r="P12" s="125">
        <f t="shared" si="1"/>
        <v>14</v>
      </c>
      <c r="Q12" s="147">
        <f>T20D357462[[#This Row],[スコア⑤]]/T20D357462[[#This Row],[スコア③]]</f>
        <v>1.2727272727272727</v>
      </c>
      <c r="R12" s="80"/>
      <c r="S12" s="80"/>
      <c r="T12" s="119">
        <v>24.7</v>
      </c>
      <c r="U12" s="76">
        <v>4.25</v>
      </c>
      <c r="V12" s="76">
        <v>48.3</v>
      </c>
      <c r="W12" s="123">
        <f>(T20D357462[[#This Row],[現金及び預金（億）]]-T20D357462[[#This Row],[負債（億）]])/T20D357462[[#This Row],[総資産]]*100</f>
        <v>42.339544513457554</v>
      </c>
    </row>
    <row r="13" spans="1:24" x14ac:dyDescent="0.25">
      <c r="A13" s="69">
        <v>7989</v>
      </c>
      <c r="B13" s="39" t="str">
        <f>IFERROR(_xll.RssMarket($A13,"銘柄名称"),"")</f>
        <v>立川ブラインド</v>
      </c>
      <c r="C13" s="72" t="str">
        <f>IFERROR(_xll.RssMarket($A13,"市場部略称"),"")</f>
        <v>東Ｐ</v>
      </c>
      <c r="D13" s="56">
        <f>IFERROR(_xll.RssMarket($A13,"現在値"),"")</f>
        <v>2518</v>
      </c>
      <c r="E13" s="56">
        <f>IFERROR(_xll.RssMarket($A13,"前日比"),"")</f>
        <v>-48</v>
      </c>
      <c r="F13" s="75">
        <f>IFERROR(_xll.RssMarket($A13,"時価総額"),"")</f>
        <v>52282</v>
      </c>
      <c r="G13" s="75">
        <f>T20D357462[[#This Row],[時価総額]]/T20D357462[[#This Row],[現在値]]</f>
        <v>20.763304209690229</v>
      </c>
      <c r="H13" s="20">
        <f>IFERROR(_xll.RssMarket($A13,"PER"),"")</f>
        <v>15.1</v>
      </c>
      <c r="I13" s="57">
        <f>T20D357462[[#This Row],[現在値]] / IFERROR(IF(T20D357462[[#This Row],[PER]] &gt; 0, T20D357462[[#This Row],[PER]], 15), 15)</f>
        <v>166.75496688741723</v>
      </c>
      <c r="J13" s="34">
        <f>IFERROR(_xll.RssMarket($A13,"PBR"),"")</f>
        <v>0.89</v>
      </c>
      <c r="K13" s="32">
        <f>T20D357462[[#This Row],[現在値]]/T20D357462[[#This Row],[PBR]]</f>
        <v>2829.2134831460676</v>
      </c>
      <c r="L13" s="116">
        <f>T20D357462[[#This Row],[EPS]]/T20D357462[[#This Row],[BPS]]*100</f>
        <v>5.8940397350993381</v>
      </c>
      <c r="M13" s="31">
        <f>IFERROR(_xll.RssMarket($A13,"配当"),"")</f>
        <v>70</v>
      </c>
      <c r="N13" s="88">
        <f>T20D357462[[#This Row],[配当]]/T20D357462[[#This Row],[現在値]]</f>
        <v>2.7799841143764891E-2</v>
      </c>
      <c r="O13" s="125">
        <f t="shared" si="0"/>
        <v>39</v>
      </c>
      <c r="P13" s="126">
        <f t="shared" si="1"/>
        <v>45</v>
      </c>
      <c r="Q13" s="148">
        <f>T20D357462[[#This Row],[スコア⑤]]/T20D357462[[#This Row],[スコア③]]</f>
        <v>1.1538461538461537</v>
      </c>
      <c r="T13" s="119">
        <v>19.7</v>
      </c>
      <c r="U13" s="76">
        <v>5.26</v>
      </c>
      <c r="V13" s="76">
        <v>45.2</v>
      </c>
      <c r="W13" s="123">
        <f>(T20D357462[[#This Row],[現金及び預金（億）]]-T20D357462[[#This Row],[負債（億）]])/T20D357462[[#This Row],[総資産]]*100</f>
        <v>31.946902654867255</v>
      </c>
    </row>
    <row r="14" spans="1:24" x14ac:dyDescent="0.25">
      <c r="A14" s="69">
        <v>6803</v>
      </c>
      <c r="B14" s="39" t="str">
        <f>IFERROR(_xll.RssMarket($A14,"銘柄名称"),"")</f>
        <v>ティアック</v>
      </c>
      <c r="C14" s="72" t="str">
        <f>IFERROR(_xll.RssMarket($A14,"市場部略称"),"")</f>
        <v>東Ｓ</v>
      </c>
      <c r="D14" s="56">
        <f>IFERROR(_xll.RssMarket($A14,"現在値"),"")</f>
        <v>119</v>
      </c>
      <c r="E14" s="56">
        <f>IFERROR(_xll.RssMarket($A14,"前日比"),"")</f>
        <v>-3</v>
      </c>
      <c r="F14" s="75">
        <f>IFERROR(_xll.RssMarket($A14,"時価総額"),"")</f>
        <v>3442</v>
      </c>
      <c r="G14" s="75">
        <f>T20D357462[[#This Row],[時価総額]]/T20D357462[[#This Row],[現在値]]</f>
        <v>28.92436974789916</v>
      </c>
      <c r="H14" s="20">
        <f>IFERROR(_xll.RssMarket($A14,"PER"),"")</f>
        <v>34</v>
      </c>
      <c r="I14" s="57">
        <f>T20D357462[[#This Row],[現在値]] / IFERROR(IF(T20D357462[[#This Row],[PER]] &gt; 0, T20D357462[[#This Row],[PER]], 15), 15)</f>
        <v>3.5</v>
      </c>
      <c r="J14" s="34">
        <f>IFERROR(_xll.RssMarket($A14,"PBR"),"")</f>
        <v>1.02</v>
      </c>
      <c r="K14" s="32">
        <f>T20D357462[[#This Row],[現在値]]/T20D357462[[#This Row],[PBR]]</f>
        <v>116.66666666666667</v>
      </c>
      <c r="L14" s="116">
        <f>T20D357462[[#This Row],[EPS]]/T20D357462[[#This Row],[BPS]]*100</f>
        <v>3</v>
      </c>
      <c r="M14" s="31">
        <f>IFERROR(_xll.RssMarket($A14,"配当"),"")</f>
        <v>1</v>
      </c>
      <c r="N14" s="88">
        <f>T20D357462[[#This Row],[配当]]/T20D357462[[#This Row],[現在値]]</f>
        <v>8.4033613445378148E-3</v>
      </c>
      <c r="O14" s="126">
        <f t="shared" si="0"/>
        <v>9</v>
      </c>
      <c r="P14" s="126">
        <f t="shared" si="1"/>
        <v>10</v>
      </c>
      <c r="Q14" s="147">
        <f>T20D357462[[#This Row],[スコア⑤]]/T20D357462[[#This Row],[スコア③]]</f>
        <v>1.1111111111111112</v>
      </c>
      <c r="T14" s="119">
        <v>2611</v>
      </c>
      <c r="U14" s="76">
        <v>269</v>
      </c>
      <c r="V14" s="76">
        <v>12400</v>
      </c>
      <c r="W14" s="109">
        <f>(T20D357462[[#This Row],[現金及び預金（億）]]-T20D357462[[#This Row],[負債（億）]])/T20D357462[[#This Row],[総資産]]*100</f>
        <v>18.887096774193548</v>
      </c>
    </row>
    <row r="15" spans="1:24" x14ac:dyDescent="0.25">
      <c r="A15" s="69">
        <v>3154</v>
      </c>
      <c r="B15" s="39" t="str">
        <f>IFERROR(_xll.RssMarket($A15,"銘柄名称"),"")</f>
        <v>メディアスホールディングス</v>
      </c>
      <c r="C15" s="72" t="str">
        <f>IFERROR(_xll.RssMarket($A15,"市場部略称"),"")</f>
        <v>東Ｐ</v>
      </c>
      <c r="D15" s="56">
        <f>IFERROR(_xll.RssMarket($A15,"現在値"),"")</f>
        <v>836</v>
      </c>
      <c r="E15" s="56">
        <f>IFERROR(_xll.RssMarket($A15,"前日比"),"")</f>
        <v>-3</v>
      </c>
      <c r="F15" s="75">
        <f>IFERROR(_xll.RssMarket($A15,"時価総額"),"")</f>
        <v>18591</v>
      </c>
      <c r="G15" s="75">
        <f>T20D357462[[#This Row],[時価総額]]/T20D357462[[#This Row],[現在値]]</f>
        <v>22.238038277511961</v>
      </c>
      <c r="H15" s="20">
        <f>IFERROR(_xll.RssMarket($A15,"PER"),"")</f>
        <v>14.29</v>
      </c>
      <c r="I15" s="57">
        <f>T20D357462[[#This Row],[現在値]] / IFERROR(IF(T20D357462[[#This Row],[PER]] &gt; 0, T20D357462[[#This Row],[PER]], 15), 15)</f>
        <v>58.502449265220434</v>
      </c>
      <c r="J15" s="34">
        <f>IFERROR(_xll.RssMarket($A15,"PBR"),"")</f>
        <v>0.91</v>
      </c>
      <c r="K15" s="32">
        <f>T20D357462[[#This Row],[現在値]]/T20D357462[[#This Row],[PBR]]</f>
        <v>918.68131868131866</v>
      </c>
      <c r="L15" s="116">
        <f>T20D357462[[#This Row],[EPS]]/T20D357462[[#This Row],[BPS]]*100</f>
        <v>6.3680895731280618</v>
      </c>
      <c r="M15" s="31">
        <f>IFERROR(_xll.RssMarket($A15,"配当"),"")</f>
        <v>20</v>
      </c>
      <c r="N15" s="87">
        <f>T20D357462[[#This Row],[配当]]/T20D357462[[#This Row],[現在値]]</f>
        <v>2.3923444976076555E-2</v>
      </c>
      <c r="O15" s="125">
        <f t="shared" si="0"/>
        <v>45</v>
      </c>
      <c r="P15" s="126">
        <f t="shared" si="1"/>
        <v>41</v>
      </c>
      <c r="Q15" s="147">
        <f>T20D357462[[#This Row],[スコア⑤]]/T20D357462[[#This Row],[スコア③]]</f>
        <v>0.91111111111111109</v>
      </c>
      <c r="T15" s="119">
        <v>40.299999999999997</v>
      </c>
      <c r="U15" s="76">
        <v>67.2</v>
      </c>
      <c r="V15" s="76">
        <v>151</v>
      </c>
      <c r="W15" s="109">
        <f>(T20D357462[[#This Row],[現金及び預金（億）]]-T20D357462[[#This Row],[負債（億）]])/T20D357462[[#This Row],[総資産]]*100</f>
        <v>-17.814569536423843</v>
      </c>
    </row>
    <row r="16" spans="1:24" x14ac:dyDescent="0.25">
      <c r="A16" s="69">
        <v>7270</v>
      </c>
      <c r="B16" s="39" t="str">
        <f>IFERROR(_xll.RssMarket($A16,"銘柄名称"),"")</f>
        <v>ＳＵＢＡＲＵ</v>
      </c>
      <c r="C16" s="72" t="str">
        <f>IFERROR(_xll.RssMarket($A16,"市場部略称"),"")</f>
        <v>東Ｐ</v>
      </c>
      <c r="D16" s="56">
        <f>IFERROR(_xll.RssMarket($A16,"現在値"),"")</f>
        <v>3165</v>
      </c>
      <c r="E16" s="56">
        <f>IFERROR(_xll.RssMarket($A16,"前日比"),"")</f>
        <v>19</v>
      </c>
      <c r="F16" s="75">
        <f>IFERROR(_xll.RssMarket($A16,"時価総額"),"")</f>
        <v>2270366</v>
      </c>
      <c r="G16" s="75">
        <f>T20D357462[[#This Row],[時価総額]]/T20D357462[[#This Row],[現在値]]</f>
        <v>717.33522906793053</v>
      </c>
      <c r="H16" s="20">
        <f>IFERROR(_xll.RssMarket($A16,"PER"),"")</f>
        <v>18.11</v>
      </c>
      <c r="I16" s="57">
        <f>T20D357462[[#This Row],[現在値]] / IFERROR(IF(T20D357462[[#This Row],[PER]] &gt; 0, T20D357462[[#This Row],[PER]], 15), 15)</f>
        <v>174.76532302595251</v>
      </c>
      <c r="J16" s="34">
        <f>IFERROR(_xll.RssMarket($A16,"PBR"),"")</f>
        <v>0.83</v>
      </c>
      <c r="K16" s="32">
        <f>T20D357462[[#This Row],[現在値]]/T20D357462[[#This Row],[PBR]]</f>
        <v>3813.2530120481929</v>
      </c>
      <c r="L16" s="116">
        <f>T20D357462[[#This Row],[EPS]]/T20D357462[[#This Row],[BPS]]*100</f>
        <v>4.5831032578685811</v>
      </c>
      <c r="M16" s="31">
        <f>IFERROR(_xll.RssMarket($A16,"配当"),"")</f>
        <v>115</v>
      </c>
      <c r="N16" s="88">
        <f>T20D357462[[#This Row],[配当]]/T20D357462[[#This Row],[現在値]]</f>
        <v>3.6334913112164295E-2</v>
      </c>
      <c r="O16" s="126">
        <f t="shared" si="0"/>
        <v>25</v>
      </c>
      <c r="P16" s="126">
        <f t="shared" si="1"/>
        <v>28</v>
      </c>
      <c r="Q16" s="147">
        <f>T20D357462[[#This Row],[スコア⑤]]/T20D357462[[#This Row],[スコア③]]</f>
        <v>1.1200000000000001</v>
      </c>
      <c r="R16" s="80"/>
      <c r="T16" s="119">
        <v>3748</v>
      </c>
      <c r="U16" s="76">
        <v>219</v>
      </c>
      <c r="V16" s="76">
        <v>15400</v>
      </c>
      <c r="W16" s="123">
        <f>(T20D357462[[#This Row],[現金及び預金（億）]]-T20D357462[[#This Row],[負債（億）]])/T20D357462[[#This Row],[総資産]]*100</f>
        <v>22.915584415584416</v>
      </c>
    </row>
    <row r="17" spans="1:23" x14ac:dyDescent="0.25">
      <c r="A17" s="69">
        <v>4951</v>
      </c>
      <c r="B17" s="39" t="str">
        <f>IFERROR(_xll.RssMarket($A17,"銘柄名称"),"")</f>
        <v>エステー</v>
      </c>
      <c r="C17" s="72" t="str">
        <f>IFERROR(_xll.RssMarket($A17,"市場部略称"),"")</f>
        <v>東Ｐ</v>
      </c>
      <c r="D17" s="56">
        <f>IFERROR(_xll.RssMarket($A17,"現在値"),"")</f>
        <v>1558</v>
      </c>
      <c r="E17" s="56">
        <f>IFERROR(_xll.RssMarket($A17,"前日比"),"")</f>
        <v>-17</v>
      </c>
      <c r="F17" s="75">
        <f>IFERROR(_xll.RssMarket($A17,"時価総額"),"")</f>
        <v>35834</v>
      </c>
      <c r="G17" s="75">
        <f>T20D357462[[#This Row],[時価総額]]/T20D357462[[#This Row],[現在値]]</f>
        <v>23</v>
      </c>
      <c r="H17" s="95">
        <f>IFERROR(_xll.RssMarket($A17,"PER"),"")</f>
        <v>20.309999999999999</v>
      </c>
      <c r="I17" s="57">
        <f>T20D357462[[#This Row],[現在値]] / IFERROR(IF(T20D357462[[#This Row],[PER]] &gt; 0, T20D357462[[#This Row],[PER]], 15), 15)</f>
        <v>76.71097981290005</v>
      </c>
      <c r="J17" s="34">
        <f>IFERROR(_xll.RssMarket($A17,"PBR"),"")</f>
        <v>0.95</v>
      </c>
      <c r="K17" s="32">
        <f>T20D357462[[#This Row],[現在値]]/T20D357462[[#This Row],[PBR]]</f>
        <v>1640</v>
      </c>
      <c r="L17" s="116">
        <f>T20D357462[[#This Row],[EPS]]/T20D357462[[#This Row],[BPS]]*100</f>
        <v>4.6774987690792713</v>
      </c>
      <c r="M17" s="31">
        <f>IFERROR(_xll.RssMarket($A17,"配当"),"")</f>
        <v>44</v>
      </c>
      <c r="N17" s="87">
        <f>T20D357462[[#This Row],[配当]]/T20D357462[[#This Row],[現在値]]</f>
        <v>2.8241335044929396E-2</v>
      </c>
      <c r="O17" s="126">
        <f t="shared" si="0"/>
        <v>23</v>
      </c>
      <c r="P17" s="126">
        <f t="shared" si="1"/>
        <v>24</v>
      </c>
      <c r="Q17" s="148">
        <f>T20D357462[[#This Row],[スコア⑤]]/T20D357462[[#This Row],[スコア③]]</f>
        <v>1.0434782608695652</v>
      </c>
      <c r="R17" s="80"/>
      <c r="S17" s="80"/>
      <c r="T17" s="119">
        <v>115</v>
      </c>
      <c r="U17" s="76">
        <v>95.2</v>
      </c>
      <c r="V17" s="76">
        <v>330</v>
      </c>
      <c r="W17" s="109">
        <f>(T20D357462[[#This Row],[現金及び預金（億）]]-T20D357462[[#This Row],[負債（億）]])/T20D357462[[#This Row],[総資産]]*100</f>
        <v>5.9999999999999991</v>
      </c>
    </row>
    <row r="18" spans="1:23" x14ac:dyDescent="0.25">
      <c r="A18" s="69">
        <v>6769</v>
      </c>
      <c r="B18" s="39" t="str">
        <f>IFERROR(_xll.RssMarket($A18,"銘柄名称"),"")</f>
        <v>ザインエレクトロニクス</v>
      </c>
      <c r="C18" s="72" t="str">
        <f>IFERROR(_xll.RssMarket($A18,"市場部略称"),"")</f>
        <v>東Ｓ</v>
      </c>
      <c r="D18" s="56">
        <f>IFERROR(_xll.RssMarket($A18,"現在値"),"")</f>
        <v>827</v>
      </c>
      <c r="E18" s="56">
        <f>IFERROR(_xll.RssMarket($A18,"前日比"),"")</f>
        <v>-6</v>
      </c>
      <c r="F18" s="75">
        <f>IFERROR(_xll.RssMarket($A18,"時価総額"),"")</f>
        <v>10205</v>
      </c>
      <c r="G18" s="75">
        <f>T20D357462[[#This Row],[時価総額]]/T20D357462[[#This Row],[現在値]]</f>
        <v>12.339782345828295</v>
      </c>
      <c r="H18" s="20">
        <f>IFERROR(_xll.RssMarket($A18,"PER"),"")</f>
        <v>2756.66</v>
      </c>
      <c r="I18" s="57">
        <f>T20D357462[[#This Row],[現在値]] / IFERROR(IF(T20D357462[[#This Row],[PER]] &gt; 0, T20D357462[[#This Row],[PER]], 15), 15)</f>
        <v>0.30000072551566026</v>
      </c>
      <c r="J18" s="34">
        <f>IFERROR(_xll.RssMarket($A18,"PBR"),"")</f>
        <v>0.99</v>
      </c>
      <c r="K18" s="32">
        <f>T20D357462[[#This Row],[現在値]]/T20D357462[[#This Row],[PBR]]</f>
        <v>835.35353535353534</v>
      </c>
      <c r="L18" s="116">
        <f>T20D357462[[#This Row],[EPS]]/T20D357462[[#This Row],[BPS]]*100</f>
        <v>3.5913025182648571E-2</v>
      </c>
      <c r="M18" s="31">
        <f>IFERROR(_xll.RssMarket($A18,"配当"),"")</f>
        <v>15</v>
      </c>
      <c r="N18" s="87">
        <f>T20D357462[[#This Row],[配当]]/T20D357462[[#This Row],[現在値]]</f>
        <v>1.8137847642079808E-2</v>
      </c>
      <c r="O18" s="126">
        <f t="shared" si="0"/>
        <v>0</v>
      </c>
      <c r="P18" s="126">
        <f t="shared" si="1"/>
        <v>0</v>
      </c>
      <c r="Q18" s="148" t="e">
        <f>T20D357462[[#This Row],[スコア⑤]]/T20D357462[[#This Row],[スコア③]]</f>
        <v>#DIV/0!</v>
      </c>
      <c r="T18" s="119">
        <v>75.099999999999994</v>
      </c>
      <c r="U18" s="76">
        <v>31.6</v>
      </c>
      <c r="V18" s="76">
        <v>231</v>
      </c>
      <c r="W18" s="109">
        <f>(T20D357462[[#This Row],[現金及び預金（億）]]-T20D357462[[#This Row],[負債（億）]])/T20D357462[[#This Row],[総資産]]*100</f>
        <v>18.831168831168828</v>
      </c>
    </row>
    <row r="19" spans="1:23" x14ac:dyDescent="0.25">
      <c r="A19" s="69">
        <v>9165</v>
      </c>
      <c r="B19" s="39" t="str">
        <f>IFERROR(_xll.RssMarket($A19,"銘柄名称"),"")</f>
        <v>クオルテック</v>
      </c>
      <c r="C19" s="72" t="str">
        <f>IFERROR(_xll.RssMarket($A19,"市場部略称"),"")</f>
        <v>東Ｇ</v>
      </c>
      <c r="D19" s="56">
        <f>IFERROR(_xll.RssMarket($A19,"現在値"),"")</f>
        <v>1600</v>
      </c>
      <c r="E19" s="56">
        <f>IFERROR(_xll.RssMarket($A19,"前日比"),"")</f>
        <v>25</v>
      </c>
      <c r="F19" s="75">
        <f>IFERROR(_xll.RssMarket($A19,"時価総額"),"")</f>
        <v>3760</v>
      </c>
      <c r="G19" s="75">
        <f>T20D357462[[#This Row],[時価総額]]/T20D357462[[#This Row],[現在値]]</f>
        <v>2.35</v>
      </c>
      <c r="H19" s="20">
        <f>IFERROR(_xll.RssMarket($A19,"PER"),"")</f>
        <v>13.92</v>
      </c>
      <c r="I19" s="57">
        <f>T20D357462[[#This Row],[現在値]] / IFERROR(IF(T20D357462[[#This Row],[PER]] &gt; 0, T20D357462[[#This Row],[PER]], 15), 15)</f>
        <v>114.94252873563218</v>
      </c>
      <c r="J19" s="34">
        <f>IFERROR(_xll.RssMarket($A19,"PBR"),"")</f>
        <v>1.1399999999999999</v>
      </c>
      <c r="K19" s="32">
        <f>T20D357462[[#This Row],[現在値]]/T20D357462[[#This Row],[PBR]]</f>
        <v>1403.5087719298247</v>
      </c>
      <c r="L19" s="116">
        <f>T20D357462[[#This Row],[EPS]]/T20D357462[[#This Row],[BPS]]*100</f>
        <v>8.1896551724137936</v>
      </c>
      <c r="M19" s="31">
        <f>IFERROR(_xll.RssMarket($A19,"配当"),"")</f>
        <v>37</v>
      </c>
      <c r="N19" s="88">
        <f>T20D357462[[#This Row],[配当]]/T20D357462[[#This Row],[現在値]]</f>
        <v>2.3125E-2</v>
      </c>
      <c r="O19" s="126">
        <f t="shared" si="0"/>
        <v>59</v>
      </c>
      <c r="P19" s="126">
        <f t="shared" si="1"/>
        <v>70</v>
      </c>
      <c r="Q19" s="148">
        <f>T20D357462[[#This Row],[スコア⑤]]/T20D357462[[#This Row],[スコア③]]</f>
        <v>1.1864406779661016</v>
      </c>
      <c r="S19" s="80"/>
      <c r="T19" s="119">
        <v>19.100000000000001</v>
      </c>
      <c r="U19" s="76">
        <v>5.13</v>
      </c>
      <c r="V19" s="76">
        <v>36.700000000000003</v>
      </c>
      <c r="W19" s="123">
        <v>38.065395095367847</v>
      </c>
    </row>
    <row r="20" spans="1:23" x14ac:dyDescent="0.25">
      <c r="A20" s="69">
        <v>7615</v>
      </c>
      <c r="B20" s="39" t="str">
        <f>IFERROR(_xll.RssMarket($A20,"銘柄名称"),"")</f>
        <v>京都きもの友禅ＨＤ</v>
      </c>
      <c r="C20" s="72" t="str">
        <f>IFERROR(_xll.RssMarket($A20,"市場部略称"),"")</f>
        <v>東Ｓ</v>
      </c>
      <c r="D20" s="56">
        <f>IFERROR(_xll.RssMarket($A20,"現在値"),"")</f>
        <v>172</v>
      </c>
      <c r="E20" s="56">
        <f>IFERROR(_xll.RssMarket($A20,"前日比"),"")</f>
        <v>-20</v>
      </c>
      <c r="F20" s="75">
        <f>IFERROR(_xll.RssMarket($A20,"時価総額"),"")</f>
        <v>3445</v>
      </c>
      <c r="G20" s="75">
        <f>T20D357462[[#This Row],[時価総額]]/T20D357462[[#This Row],[現在値]]</f>
        <v>20.029069767441861</v>
      </c>
      <c r="H20" s="95">
        <f>IFERROR(_xll.RssMarket($A20,"PER"),"")</f>
        <v>10.95</v>
      </c>
      <c r="I20" s="57">
        <f>T20D357462[[#This Row],[現在値]] / IFERROR(IF(T20D357462[[#This Row],[PER]] &gt; 0, T20D357462[[#This Row],[PER]], 15), 15)</f>
        <v>15.707762557077627</v>
      </c>
      <c r="J20" s="34">
        <f>IFERROR(_xll.RssMarket($A20,"PBR"),"")</f>
        <v>1.17</v>
      </c>
      <c r="K20" s="32">
        <f>T20D357462[[#This Row],[現在値]]/T20D357462[[#This Row],[PBR]]</f>
        <v>147.00854700854703</v>
      </c>
      <c r="L20" s="116">
        <f>T20D357462[[#This Row],[EPS]]/T20D357462[[#This Row],[BPS]]*100</f>
        <v>10.684931506849315</v>
      </c>
      <c r="M20" s="31">
        <f>IFERROR(_xll.RssMarket($A20,"配当"),"")</f>
        <v>0</v>
      </c>
      <c r="N20" s="87">
        <f>T20D357462[[#This Row],[配当]]/T20D357462[[#This Row],[現在値]]</f>
        <v>0</v>
      </c>
      <c r="O20" s="126">
        <f t="shared" si="0"/>
        <v>98</v>
      </c>
      <c r="P20" s="125">
        <f t="shared" si="1"/>
        <v>109</v>
      </c>
      <c r="Q20" s="147">
        <f>T20D357462[[#This Row],[スコア⑤]]/T20D357462[[#This Row],[スコア③]]</f>
        <v>1.1122448979591837</v>
      </c>
      <c r="R20" s="80"/>
      <c r="T20" s="119">
        <v>65.7</v>
      </c>
      <c r="U20" s="76">
        <v>31.1</v>
      </c>
      <c r="V20" s="76">
        <v>142</v>
      </c>
      <c r="W20" s="123">
        <f>(T20D357462[[#This Row],[現金及び預金（億）]]-T20D357462[[#This Row],[負債（億）]])/T20D357462[[#This Row],[総資産]]*100</f>
        <v>24.366197183098592</v>
      </c>
    </row>
    <row r="21" spans="1:23" x14ac:dyDescent="0.25">
      <c r="A21" s="69">
        <v>5214</v>
      </c>
      <c r="B21" s="39" t="str">
        <f>IFERROR(_xll.RssMarket($A21,"銘柄名称"),"")</f>
        <v>日本電気硝子</v>
      </c>
      <c r="C21" s="72" t="str">
        <f>IFERROR(_xll.RssMarket($A21,"市場部略称"),"")</f>
        <v>東Ｐ</v>
      </c>
      <c r="D21" s="56">
        <f>IFERROR(_xll.RssMarket($A21,"現在値"),"")</f>
        <v>5700</v>
      </c>
      <c r="E21" s="56">
        <f>IFERROR(_xll.RssMarket($A21,"前日比"),"")</f>
        <v>-305</v>
      </c>
      <c r="F21" s="75">
        <f>IFERROR(_xll.RssMarket($A21,"時価総額"),"")</f>
        <v>510282</v>
      </c>
      <c r="G21" s="75">
        <f>T20D357462[[#This Row],[時価総額]]/T20D357462[[#This Row],[現在値]]</f>
        <v>89.52315789473684</v>
      </c>
      <c r="H21" s="20">
        <f>IFERROR(_xll.RssMarket($A21,"PER"),"")</f>
        <v>18.64</v>
      </c>
      <c r="I21" s="57">
        <f>T20D357462[[#This Row],[現在値]] / IFERROR(IF(T20D357462[[#This Row],[PER]] &gt; 0, T20D357462[[#This Row],[PER]], 15), 15)</f>
        <v>305.79399141630898</v>
      </c>
      <c r="J21" s="34">
        <f>IFERROR(_xll.RssMarket($A21,"PBR"),"")</f>
        <v>0.87</v>
      </c>
      <c r="K21" s="32">
        <f>T20D357462[[#This Row],[現在値]]/T20D357462[[#This Row],[PBR]]</f>
        <v>6551.7241379310344</v>
      </c>
      <c r="L21" s="116">
        <f>T20D357462[[#This Row],[EPS]]/T20D357462[[#This Row],[BPS]]*100</f>
        <v>4.6673819742489266</v>
      </c>
      <c r="M21" s="31">
        <f>IFERROR(_xll.RssMarket($A21,"配当"),"")</f>
        <v>160</v>
      </c>
      <c r="N21" s="87">
        <f>T20D357462[[#This Row],[配当]]/T20D357462[[#This Row],[現在値]]</f>
        <v>2.8070175438596492E-2</v>
      </c>
      <c r="O21" s="125">
        <f t="shared" si="0"/>
        <v>25</v>
      </c>
      <c r="P21" s="126">
        <f t="shared" si="1"/>
        <v>26</v>
      </c>
      <c r="Q21" s="148">
        <f>T20D357462[[#This Row],[スコア⑤]]/T20D357462[[#This Row],[スコア③]]</f>
        <v>1.04</v>
      </c>
      <c r="S21" s="80"/>
      <c r="T21" s="119">
        <v>44300</v>
      </c>
      <c r="U21" s="76">
        <v>0</v>
      </c>
      <c r="V21" s="76">
        <v>568000</v>
      </c>
      <c r="W21" s="109">
        <f>(T20D357462[[#This Row],[現金及び預金（億）]]-T20D357462[[#This Row],[負債（億）]])/T20D357462[[#This Row],[総資産]]*100</f>
        <v>7.799295774647887</v>
      </c>
    </row>
    <row r="22" spans="1:23" x14ac:dyDescent="0.25">
      <c r="A22" s="69">
        <v>7062</v>
      </c>
      <c r="B22" s="39" t="str">
        <f>IFERROR(_xll.RssMarket($A22,"銘柄名称"),"")</f>
        <v>フレアス</v>
      </c>
      <c r="C22" s="72" t="str">
        <f>IFERROR(_xll.RssMarket($A22,"市場部略称"),"")</f>
        <v>東Ｇ</v>
      </c>
      <c r="D22" s="56">
        <f>IFERROR(_xll.RssMarket($A22,"現在値"),"")</f>
        <v>823</v>
      </c>
      <c r="E22" s="56">
        <f>IFERROR(_xll.RssMarket($A22,"前日比"),"")</f>
        <v>-10</v>
      </c>
      <c r="F22" s="75">
        <f>IFERROR(_xll.RssMarket($A22,"時価総額"),"")</f>
        <v>2146</v>
      </c>
      <c r="G22" s="75">
        <f>T20D357462[[#This Row],[時価総額]]/T20D357462[[#This Row],[現在値]]</f>
        <v>2.6075334143377886</v>
      </c>
      <c r="H22" s="20">
        <f>IFERROR(_xll.RssMarket($A22,"PER"),"")</f>
        <v>5.5</v>
      </c>
      <c r="I22" s="57">
        <f>T20D357462[[#This Row],[現在値]] / IFERROR(IF(T20D357462[[#This Row],[PER]] &gt; 0, T20D357462[[#This Row],[PER]], 15), 15)</f>
        <v>149.63636363636363</v>
      </c>
      <c r="J22" s="34">
        <f>IFERROR(_xll.RssMarket($A22,"PBR"),"")</f>
        <v>1.1000000000000001</v>
      </c>
      <c r="K22" s="32">
        <f>T20D357462[[#This Row],[現在値]]/T20D357462[[#This Row],[PBR]]</f>
        <v>748.18181818181813</v>
      </c>
      <c r="L22" s="116">
        <f>T20D357462[[#This Row],[EPS]]/T20D357462[[#This Row],[BPS]]*100</f>
        <v>20</v>
      </c>
      <c r="M22" s="31">
        <f>IFERROR(_xll.RssMarket($A22,"配当"),"")</f>
        <v>0</v>
      </c>
      <c r="N22" s="88">
        <f>T20D357462[[#This Row],[配当]]/T20D357462[[#This Row],[現在値]]</f>
        <v>0</v>
      </c>
      <c r="O22" s="125">
        <f t="shared" si="0"/>
        <v>364</v>
      </c>
      <c r="P22" s="125">
        <f t="shared" si="1"/>
        <v>399</v>
      </c>
      <c r="Q22" s="147">
        <f>T20D357462[[#This Row],[スコア⑤]]/T20D357462[[#This Row],[スコア③]]</f>
        <v>1.0961538461538463</v>
      </c>
      <c r="T22" s="119">
        <v>707000</v>
      </c>
      <c r="U22" s="76">
        <v>150000</v>
      </c>
      <c r="V22" s="76">
        <v>2830000</v>
      </c>
      <c r="W22" s="109">
        <f>(T20D357462[[#This Row],[現金及び預金（億）]]-T20D357462[[#This Row],[負債（億）]])/T20D357462[[#This Row],[総資産]]*100</f>
        <v>19.68197879858657</v>
      </c>
    </row>
    <row r="23" spans="1:23" x14ac:dyDescent="0.25">
      <c r="A23" s="69">
        <v>6633</v>
      </c>
      <c r="B23" s="39" t="str">
        <f>IFERROR(_xll.RssMarket($A23,"銘柄名称"),"")</f>
        <v>ＣＧＳホールディングス</v>
      </c>
      <c r="C23" s="72" t="str">
        <f>IFERROR(_xll.RssMarket($A23,"市場部略称"),"")</f>
        <v>東Ｓ</v>
      </c>
      <c r="D23" s="55">
        <f>IFERROR(_xll.RssMarket($A23,"現在値"),"")</f>
        <v>411</v>
      </c>
      <c r="E23" s="55">
        <f>IFERROR(_xll.RssMarket($A23,"前日比"),"")</f>
        <v>0</v>
      </c>
      <c r="F23" s="75">
        <f>IFERROR(_xll.RssMarket($A23,"時価総額"),"")</f>
        <v>4028</v>
      </c>
      <c r="G23" s="75">
        <f>T20D357462[[#This Row],[時価総額]]/T20D357462[[#This Row],[現在値]]</f>
        <v>9.8004866180048662</v>
      </c>
      <c r="H23" s="95">
        <f>IFERROR(_xll.RssMarket($A23,"PER"),"")</f>
        <v>13.93</v>
      </c>
      <c r="I23" s="57">
        <f>T20D357462[[#This Row],[現在値]] / IFERROR(IF(T20D357462[[#This Row],[PER]] &gt; 0, T20D357462[[#This Row],[PER]], 15), 15)</f>
        <v>29.504666188083274</v>
      </c>
      <c r="J23" s="95">
        <f>IFERROR(_xll.RssMarket($A23,"PBR"),"")</f>
        <v>1.21</v>
      </c>
      <c r="K23" s="32">
        <f>T20D357462[[#This Row],[現在値]]/T20D357462[[#This Row],[PBR]]</f>
        <v>339.6694214876033</v>
      </c>
      <c r="L23" s="116">
        <f>T20D357462[[#This Row],[EPS]]/T20D357462[[#This Row],[BPS]]*100</f>
        <v>8.6862885857860732</v>
      </c>
      <c r="M23" s="21">
        <f>IFERROR(_xll.RssMarket($A23,"配当"),"")</f>
        <v>10</v>
      </c>
      <c r="N23" s="89">
        <f>T20D357462[[#This Row],[配当]]/T20D357462[[#This Row],[現在値]]</f>
        <v>2.4330900243309004E-2</v>
      </c>
      <c r="O23" s="125">
        <f t="shared" si="0"/>
        <v>62</v>
      </c>
      <c r="P23" s="125">
        <f t="shared" si="1"/>
        <v>68</v>
      </c>
      <c r="Q23" s="147">
        <f>T20D357462[[#This Row],[スコア⑤]]/T20D357462[[#This Row],[スコア③]]</f>
        <v>1.096774193548387</v>
      </c>
      <c r="R23" s="80"/>
      <c r="T23" s="119">
        <v>552</v>
      </c>
      <c r="U23" s="76">
        <v>27.2</v>
      </c>
      <c r="V23" s="76">
        <v>2836</v>
      </c>
      <c r="W23" s="109">
        <f>(T20D357462[[#This Row],[現金及び預金（億）]]-T20D357462[[#This Row],[負債（億）]])/T20D357462[[#This Row],[総資産]]*100</f>
        <v>18.504936530324397</v>
      </c>
    </row>
    <row r="24" spans="1:23" x14ac:dyDescent="0.25">
      <c r="A24" s="69">
        <v>5101</v>
      </c>
      <c r="B24" s="39" t="str">
        <f>IFERROR(_xll.RssMarket($A24,"銘柄名称"),"")</f>
        <v>横浜ゴム</v>
      </c>
      <c r="C24" s="72" t="str">
        <f>IFERROR(_xll.RssMarket($A24,"市場部略称"),"")</f>
        <v>東Ｐ</v>
      </c>
      <c r="D24" s="56">
        <f>IFERROR(_xll.RssMarket($A24,"現在値"),"")</f>
        <v>6767</v>
      </c>
      <c r="E24" s="56">
        <f>IFERROR(_xll.RssMarket($A24,"前日比"),"")</f>
        <v>-110</v>
      </c>
      <c r="F24" s="75">
        <f>IFERROR(_xll.RssMarket($A24,"時価総額"),"")</f>
        <v>1126004</v>
      </c>
      <c r="G24" s="75">
        <f>T20D357462[[#This Row],[時価総額]]/T20D357462[[#This Row],[現在値]]</f>
        <v>166.39633515590364</v>
      </c>
      <c r="H24" s="20">
        <f>IFERROR(_xll.RssMarket($A24,"PER"),"")</f>
        <v>12.12</v>
      </c>
      <c r="I24" s="57">
        <f>T20D357462[[#This Row],[現在値]] / IFERROR(IF(T20D357462[[#This Row],[PER]] &gt; 0, T20D357462[[#This Row],[PER]], 15), 15)</f>
        <v>558.33333333333337</v>
      </c>
      <c r="J24" s="34">
        <f>IFERROR(_xll.RssMarket($A24,"PBR"),"")</f>
        <v>1.22</v>
      </c>
      <c r="K24" s="32">
        <f>T20D357462[[#This Row],[現在値]]/T20D357462[[#This Row],[PBR]]</f>
        <v>5546.7213114754104</v>
      </c>
      <c r="L24" s="116">
        <f>T20D357462[[#This Row],[EPS]]/T20D357462[[#This Row],[BPS]]*100</f>
        <v>10.066006600660065</v>
      </c>
      <c r="M24" s="31">
        <f>IFERROR(_xll.RssMarket($A24,"配当"),"")</f>
        <v>112</v>
      </c>
      <c r="N24" s="88">
        <f>T20D357462[[#This Row],[配当]]/T20D357462[[#This Row],[現在値]]</f>
        <v>1.6550908822225506E-2</v>
      </c>
      <c r="O24" s="125">
        <f t="shared" si="0"/>
        <v>83</v>
      </c>
      <c r="P24" s="125">
        <f t="shared" si="1"/>
        <v>86</v>
      </c>
      <c r="Q24" s="148">
        <f>T20D357462[[#This Row],[スコア⑤]]/T20D357462[[#This Row],[スコア③]]</f>
        <v>1.036144578313253</v>
      </c>
      <c r="T24" s="119">
        <v>10.7</v>
      </c>
      <c r="U24" s="76">
        <v>8.2799999999999994</v>
      </c>
      <c r="V24" s="76">
        <v>37.9</v>
      </c>
      <c r="W24" s="109">
        <f>(T20D357462[[#This Row],[現金及び預金（億）]]-T20D357462[[#This Row],[負債（億）]])/T20D357462[[#This Row],[総資産]]*100</f>
        <v>6.3852242744063332</v>
      </c>
    </row>
    <row r="25" spans="1:23" x14ac:dyDescent="0.25">
      <c r="A25" s="69">
        <v>1911</v>
      </c>
      <c r="B25" s="39" t="str">
        <f>IFERROR(_xll.RssMarket($A25,"銘柄名称"),"")</f>
        <v>住友林業</v>
      </c>
      <c r="C25" s="72" t="str">
        <f>IFERROR(_xll.RssMarket($A25,"市場部略称"),"")</f>
        <v>東Ｐ</v>
      </c>
      <c r="D25" s="56">
        <f>IFERROR(_xll.RssMarket($A25,"現在値"),"")</f>
        <v>1785.5</v>
      </c>
      <c r="E25" s="56">
        <f>IFERROR(_xll.RssMarket($A25,"前日比"),"")</f>
        <v>-42.5</v>
      </c>
      <c r="F25" s="75">
        <f>IFERROR(_xll.RssMarket($A25,"時価総額"),"")</f>
        <v>1104431</v>
      </c>
      <c r="G25" s="75">
        <f>T20D357462[[#This Row],[時価総額]]/T20D357462[[#This Row],[現在値]]</f>
        <v>618.55558667040043</v>
      </c>
      <c r="H25" s="20">
        <f>IFERROR(_xll.RssMarket($A25,"PER"),"")</f>
        <v>11.37</v>
      </c>
      <c r="I25" s="57">
        <f>T20D357462[[#This Row],[現在値]] / IFERROR(IF(T20D357462[[#This Row],[PER]] &gt; 0, T20D357462[[#This Row],[PER]], 15), 15)</f>
        <v>157.03605980650838</v>
      </c>
      <c r="J25" s="34">
        <f>IFERROR(_xll.RssMarket($A25,"PBR"),"")</f>
        <v>1.24</v>
      </c>
      <c r="K25" s="32">
        <f>T20D357462[[#This Row],[現在値]]/T20D357462[[#This Row],[PBR]]</f>
        <v>1439.9193548387098</v>
      </c>
      <c r="L25" s="116">
        <f>T20D357462[[#This Row],[EPS]]/T20D357462[[#This Row],[BPS]]*100</f>
        <v>10.905892700087952</v>
      </c>
      <c r="M25" s="31">
        <f>IFERROR(_xll.RssMarket($A25,"配当"),"")</f>
        <v>50</v>
      </c>
      <c r="N25" s="88">
        <f>T20D357462[[#This Row],[配当]]/T20D357462[[#This Row],[現在値]]</f>
        <v>2.8003360403248391E-2</v>
      </c>
      <c r="O25" s="125">
        <f t="shared" si="0"/>
        <v>96</v>
      </c>
      <c r="P25" s="125">
        <f t="shared" si="1"/>
        <v>82</v>
      </c>
      <c r="Q25" s="147">
        <f>T20D357462[[#This Row],[スコア⑤]]/T20D357462[[#This Row],[スコア③]]</f>
        <v>0.85416666666666663</v>
      </c>
      <c r="T25" s="119">
        <v>1633</v>
      </c>
      <c r="U25" s="76">
        <v>39500</v>
      </c>
      <c r="V25" s="76">
        <v>98600</v>
      </c>
      <c r="W25" s="109">
        <f>(T20D357462[[#This Row],[現金及び預金（億）]]-T20D357462[[#This Row],[負債（億）]])/T20D357462[[#This Row],[総資産]]*100</f>
        <v>-38.404665314401619</v>
      </c>
    </row>
    <row r="26" spans="1:23" x14ac:dyDescent="0.25">
      <c r="A26" s="69">
        <v>9262</v>
      </c>
      <c r="B26" s="39" t="str">
        <f>IFERROR(_xll.RssMarket($A26,"銘柄名称"),"")</f>
        <v>シルバーライフ</v>
      </c>
      <c r="C26" s="72" t="str">
        <f>IFERROR(_xll.RssMarket($A26,"市場部略称"),"")</f>
        <v>東Ｓ</v>
      </c>
      <c r="D26" s="56">
        <f>IFERROR(_xll.RssMarket($A26,"現在値"),"")</f>
        <v>818</v>
      </c>
      <c r="E26" s="56">
        <f>IFERROR(_xll.RssMarket($A26,"前日比"),"")</f>
        <v>-11</v>
      </c>
      <c r="F26" s="75">
        <f>IFERROR(_xll.RssMarket($A26,"時価総額"),"")</f>
        <v>8922</v>
      </c>
      <c r="G26" s="75">
        <f>T20D357462[[#This Row],[時価総額]]/T20D357462[[#This Row],[現在値]]</f>
        <v>10.907090464547677</v>
      </c>
      <c r="H26" s="20">
        <f>IFERROR(_xll.RssMarket($A26,"PER"),"")</f>
        <v>11</v>
      </c>
      <c r="I26" s="57">
        <f>T20D357462[[#This Row],[現在値]] / IFERROR(IF(T20D357462[[#This Row],[PER]] &gt; 0, T20D357462[[#This Row],[PER]], 15), 15)</f>
        <v>74.36363636363636</v>
      </c>
      <c r="J26" s="34">
        <f>IFERROR(_xll.RssMarket($A26,"PBR"),"")</f>
        <v>1.27</v>
      </c>
      <c r="K26" s="32">
        <f>T20D357462[[#This Row],[現在値]]/T20D357462[[#This Row],[PBR]]</f>
        <v>644.09448818897636</v>
      </c>
      <c r="L26" s="116">
        <f>T20D357462[[#This Row],[EPS]]/T20D357462[[#This Row],[BPS]]*100</f>
        <v>11.545454545454545</v>
      </c>
      <c r="M26" s="31">
        <f>IFERROR(_xll.RssMarket($A26,"配当"),"")</f>
        <v>18</v>
      </c>
      <c r="N26" s="88">
        <f>T20D357462[[#This Row],[配当]]/T20D357462[[#This Row],[現在値]]</f>
        <v>2.2004889975550123E-2</v>
      </c>
      <c r="O26" s="126">
        <f t="shared" si="0"/>
        <v>105</v>
      </c>
      <c r="P26" s="126">
        <f t="shared" si="1"/>
        <v>126</v>
      </c>
      <c r="Q26" s="148">
        <f>T20D357462[[#This Row],[スコア⑤]]/T20D357462[[#This Row],[スコア③]]</f>
        <v>1.2</v>
      </c>
      <c r="S26" s="80"/>
      <c r="T26" s="119">
        <v>23.1</v>
      </c>
      <c r="U26" s="76">
        <v>3.45</v>
      </c>
      <c r="V26" s="76">
        <v>49</v>
      </c>
      <c r="W26" s="123">
        <f>(T20D357462[[#This Row],[現金及び預金（億）]]-T20D357462[[#This Row],[負債（億）]])/T20D357462[[#This Row],[総資産]]*100</f>
        <v>40.102040816326536</v>
      </c>
    </row>
    <row r="27" spans="1:23" x14ac:dyDescent="0.25">
      <c r="A27" s="69">
        <v>7071</v>
      </c>
      <c r="B27" s="39" t="str">
        <f>IFERROR(_xll.RssMarket($A27,"銘柄名称"),"")</f>
        <v>アンビスホールディングス</v>
      </c>
      <c r="C27" s="72" t="str">
        <f>IFERROR(_xll.RssMarket($A27,"市場部略称"),"")</f>
        <v>東Ｐ</v>
      </c>
      <c r="D27" s="56">
        <f>IFERROR(_xll.RssMarket($A27,"現在値"),"")</f>
        <v>499</v>
      </c>
      <c r="E27" s="56">
        <f>IFERROR(_xll.RssMarket($A27,"前日比"),"")</f>
        <v>-12</v>
      </c>
      <c r="F27" s="75">
        <f>IFERROR(_xll.RssMarket($A27,"時価総額"),"")</f>
        <v>48957</v>
      </c>
      <c r="G27" s="75">
        <f>T20D357462[[#This Row],[時価総額]]/T20D357462[[#This Row],[現在値]]</f>
        <v>98.110220440881761</v>
      </c>
      <c r="H27" s="20">
        <f>IFERROR(_xll.RssMarket($A27,"PER"),"")</f>
        <v>23.31</v>
      </c>
      <c r="I27" s="57">
        <f>T20D357462[[#This Row],[現在値]] / IFERROR(IF(T20D357462[[#This Row],[PER]] &gt; 0, T20D357462[[#This Row],[PER]], 15), 15)</f>
        <v>21.407121407121409</v>
      </c>
      <c r="J27" s="34">
        <f>IFERROR(_xll.RssMarket($A27,"PBR"),"")</f>
        <v>1.34</v>
      </c>
      <c r="K27" s="32">
        <f>T20D357462[[#This Row],[現在値]]/T20D357462[[#This Row],[PBR]]</f>
        <v>372.38805970149252</v>
      </c>
      <c r="L27" s="116">
        <f>T20D357462[[#This Row],[EPS]]/T20D357462[[#This Row],[BPS]]*100</f>
        <v>5.7486057486057494</v>
      </c>
      <c r="M27" s="31">
        <f>IFERROR(_xll.RssMarket($A27,"配当"),"")</f>
        <v>4</v>
      </c>
      <c r="N27" s="88">
        <f>T20D357462[[#This Row],[配当]]/T20D357462[[#This Row],[現在値]]</f>
        <v>8.0160320641282558E-3</v>
      </c>
      <c r="O27" s="125">
        <f t="shared" si="0"/>
        <v>25</v>
      </c>
      <c r="P27" s="126">
        <f t="shared" si="1"/>
        <v>27</v>
      </c>
      <c r="Q27" s="147">
        <f>T20D357462[[#This Row],[スコア⑤]]/T20D357462[[#This Row],[スコア③]]</f>
        <v>1.08</v>
      </c>
      <c r="T27" s="119">
        <v>304</v>
      </c>
      <c r="U27" s="76">
        <v>4.3</v>
      </c>
      <c r="V27" s="76">
        <v>1450</v>
      </c>
      <c r="W27" s="123">
        <f>(T20D357462[[#This Row],[現金及び預金（億）]]-T20D357462[[#This Row],[負債（億）]])/T20D357462[[#This Row],[総資産]]*100</f>
        <v>20.668965517241379</v>
      </c>
    </row>
    <row r="28" spans="1:23" x14ac:dyDescent="0.25">
      <c r="A28" s="69">
        <v>2373</v>
      </c>
      <c r="B28" s="39" t="str">
        <f>IFERROR(_xll.RssMarket($A28,"銘柄名称"),"")</f>
        <v>ケア２１</v>
      </c>
      <c r="C28" s="72" t="str">
        <f>IFERROR(_xll.RssMarket($A28,"市場部略称"),"")</f>
        <v>東Ｓ</v>
      </c>
      <c r="D28" s="56">
        <f>IFERROR(_xll.RssMarket($A28,"現在値"),"")</f>
        <v>443</v>
      </c>
      <c r="E28" s="56">
        <f>IFERROR(_xll.RssMarket($A28,"前日比"),"")</f>
        <v>2</v>
      </c>
      <c r="F28" s="75">
        <f>IFERROR(_xll.RssMarket($A28,"時価総額"),"")</f>
        <v>6575</v>
      </c>
      <c r="G28" s="75">
        <f>T20D357462[[#This Row],[時価総額]]/T20D357462[[#This Row],[現在値]]</f>
        <v>14.841986455981941</v>
      </c>
      <c r="H28" s="20">
        <f>IFERROR(_xll.RssMarket($A28,"PER"),"")</f>
        <v>23.94</v>
      </c>
      <c r="I28" s="57">
        <f>T20D357462[[#This Row],[現在値]] / IFERROR(IF(T20D357462[[#This Row],[PER]] &gt; 0, T20D357462[[#This Row],[PER]], 15), 15)</f>
        <v>18.504594820384295</v>
      </c>
      <c r="J28" s="34">
        <f>IFERROR(_xll.RssMarket($A28,"PBR"),"")</f>
        <v>1.35</v>
      </c>
      <c r="K28" s="32">
        <f>T20D357462[[#This Row],[現在値]]/T20D357462[[#This Row],[PBR]]</f>
        <v>328.14814814814815</v>
      </c>
      <c r="L28" s="116">
        <f>T20D357462[[#This Row],[EPS]]/T20D357462[[#This Row],[BPS]]*100</f>
        <v>5.6390977443609023</v>
      </c>
      <c r="M28" s="31">
        <f>IFERROR(_xll.RssMarket($A28,"配当"),"")</f>
        <v>17</v>
      </c>
      <c r="N28" s="87">
        <f>T20D357462[[#This Row],[配当]]/T20D357462[[#This Row],[現在値]]</f>
        <v>3.8374717832957109E-2</v>
      </c>
      <c r="O28" s="126">
        <f t="shared" si="0"/>
        <v>24</v>
      </c>
      <c r="P28" s="126">
        <f t="shared" si="1"/>
        <v>20</v>
      </c>
      <c r="Q28" s="147">
        <f>T20D357462[[#This Row],[スコア⑤]]/T20D357462[[#This Row],[スコア③]]</f>
        <v>0.83333333333333337</v>
      </c>
      <c r="T28" s="119">
        <v>113</v>
      </c>
      <c r="U28" s="76">
        <v>213</v>
      </c>
      <c r="V28" s="76">
        <v>364</v>
      </c>
      <c r="W28" s="109">
        <f>(T20D357462[[#This Row],[現金及び預金（億）]]-T20D357462[[#This Row],[負債（億）]])/T20D357462[[#This Row],[総資産]]*100</f>
        <v>-27.472527472527474</v>
      </c>
    </row>
    <row r="29" spans="1:23" x14ac:dyDescent="0.25">
      <c r="A29" s="69">
        <v>7751</v>
      </c>
      <c r="B29" s="39" t="str">
        <f>IFERROR(_xll.RssMarket($A29,"銘柄名称"),"")</f>
        <v>キヤノン</v>
      </c>
      <c r="C29" s="72" t="str">
        <f>IFERROR(_xll.RssMarket($A29,"市場部略称"),"")</f>
        <v>東Ｐ</v>
      </c>
      <c r="D29" s="56">
        <f>IFERROR(_xll.RssMarket($A29,"現在値"),"")</f>
        <v>4824</v>
      </c>
      <c r="E29" s="56">
        <f>IFERROR(_xll.RssMarket($A29,"前日比"),"")</f>
        <v>-77</v>
      </c>
      <c r="F29" s="75">
        <f>IFERROR(_xll.RssMarket($A29,"時価総額"),"")</f>
        <v>6434074</v>
      </c>
      <c r="G29" s="75">
        <f>T20D357462[[#This Row],[時価総額]]/T20D357462[[#This Row],[現在値]]</f>
        <v>1333.7632669983416</v>
      </c>
      <c r="H29" s="20">
        <f>IFERROR(_xll.RssMarket($A29,"PER"),"")</f>
        <v>12.42</v>
      </c>
      <c r="I29" s="57">
        <f>T20D357462[[#This Row],[現在値]] / IFERROR(IF(T20D357462[[#This Row],[PER]] &gt; 0, T20D357462[[#This Row],[PER]], 15), 15)</f>
        <v>388.40579710144925</v>
      </c>
      <c r="J29" s="34">
        <f>IFERROR(_xll.RssMarket($A29,"PBR"),"")</f>
        <v>1.21</v>
      </c>
      <c r="K29" s="32">
        <f>T20D357462[[#This Row],[現在値]]/T20D357462[[#This Row],[PBR]]</f>
        <v>3986.7768595041325</v>
      </c>
      <c r="L29" s="116">
        <f>T20D357462[[#This Row],[EPS]]/T20D357462[[#This Row],[BPS]]*100</f>
        <v>9.7423510466988716</v>
      </c>
      <c r="M29" s="31">
        <f>IFERROR(_xll.RssMarket($A29,"配当"),"")</f>
        <v>160</v>
      </c>
      <c r="N29" s="88">
        <f>T20D357462[[#This Row],[配当]]/T20D357462[[#This Row],[現在値]]</f>
        <v>3.316749585406302E-2</v>
      </c>
      <c r="O29" s="125">
        <f t="shared" si="0"/>
        <v>78</v>
      </c>
      <c r="P29" s="126">
        <f t="shared" si="1"/>
        <v>90</v>
      </c>
      <c r="Q29" s="147">
        <f>T20D357462[[#This Row],[スコア⑤]]/T20D357462[[#This Row],[スコア③]]</f>
        <v>1.1538461538461537</v>
      </c>
      <c r="R29" s="80"/>
      <c r="T29" s="119">
        <v>7.71</v>
      </c>
      <c r="U29" s="76">
        <v>2.04</v>
      </c>
      <c r="V29" s="76">
        <v>18.5</v>
      </c>
      <c r="W29" s="109">
        <f>(T20D357462[[#This Row],[現金及び預金（億）]]-T20D357462[[#This Row],[負債（億）]])/T20D357462[[#This Row],[総資産]]*100</f>
        <v>30.648648648648646</v>
      </c>
    </row>
    <row r="30" spans="1:23" x14ac:dyDescent="0.25">
      <c r="A30" s="69">
        <v>4880</v>
      </c>
      <c r="B30" s="39" t="str">
        <f>IFERROR(_xll.RssMarket($A30,"銘柄名称"),"")</f>
        <v>セルソース</v>
      </c>
      <c r="C30" s="72" t="str">
        <f>IFERROR(_xll.RssMarket($A30,"市場部略称"),"")</f>
        <v>東Ｐ</v>
      </c>
      <c r="D30" s="56">
        <f>IFERROR(_xll.RssMarket($A30,"現在値"),"")</f>
        <v>395</v>
      </c>
      <c r="E30" s="56">
        <f>IFERROR(_xll.RssMarket($A30,"前日比"),"")</f>
        <v>-15</v>
      </c>
      <c r="F30" s="75">
        <f>IFERROR(_xll.RssMarket($A30,"時価総額"),"")</f>
        <v>7831</v>
      </c>
      <c r="G30" s="75">
        <f>T20D357462[[#This Row],[時価総額]]/T20D357462[[#This Row],[現在値]]</f>
        <v>19.825316455696203</v>
      </c>
      <c r="H30" s="95">
        <f>IFERROR(_xll.RssMarket($A30,"PER"),"")</f>
        <v>0</v>
      </c>
      <c r="I30" s="57">
        <f>T20D357462[[#This Row],[現在値]] / IFERROR(IF(T20D357462[[#This Row],[PER]] &gt; 0, T20D357462[[#This Row],[PER]], 15), 15)</f>
        <v>26.333333333333332</v>
      </c>
      <c r="J30" s="34">
        <f>IFERROR(_xll.RssMarket($A30,"PBR"),"")</f>
        <v>1.32</v>
      </c>
      <c r="K30" s="32">
        <f>T20D357462[[#This Row],[現在値]]/T20D357462[[#This Row],[PBR]]</f>
        <v>299.24242424242425</v>
      </c>
      <c r="L30" s="116">
        <f>T20D357462[[#This Row],[EPS]]/T20D357462[[#This Row],[BPS]]*100</f>
        <v>8.7999999999999989</v>
      </c>
      <c r="M30" s="31">
        <f>IFERROR(_xll.RssMarket($A30,"配当"),"")</f>
        <v>0</v>
      </c>
      <c r="N30" s="88">
        <f>T20D357462[[#This Row],[配当]]/T20D357462[[#This Row],[現在値]]</f>
        <v>0</v>
      </c>
      <c r="O30" s="126">
        <f t="shared" si="0"/>
        <v>59</v>
      </c>
      <c r="P30" s="126">
        <f t="shared" si="1"/>
        <v>60</v>
      </c>
      <c r="Q30" s="147">
        <f>T20D357462[[#This Row],[スコア⑤]]/T20D357462[[#This Row],[スコア③]]</f>
        <v>1.0169491525423728</v>
      </c>
      <c r="R30" s="80"/>
      <c r="T30" s="119">
        <v>101</v>
      </c>
      <c r="U30" s="76">
        <v>68.099999999999994</v>
      </c>
      <c r="V30" s="76">
        <v>719</v>
      </c>
      <c r="W30" s="109">
        <f>(T20D357462[[#This Row],[現金及び預金（億）]]-T20D357462[[#This Row],[負債（億）]])/T20D357462[[#This Row],[総資産]]*100</f>
        <v>4.5757997218358843</v>
      </c>
    </row>
    <row r="31" spans="1:23" x14ac:dyDescent="0.25">
      <c r="A31" s="69">
        <v>5105</v>
      </c>
      <c r="B31" s="39" t="str">
        <f>IFERROR(_xll.RssMarket($A31,"銘柄名称"),"")</f>
        <v>ＴＯＹＯＴＩＲＥ</v>
      </c>
      <c r="C31" s="72" t="str">
        <f>IFERROR(_xll.RssMarket($A31,"市場部略称"),"")</f>
        <v>東Ｐ</v>
      </c>
      <c r="D31" s="56">
        <f>IFERROR(_xll.RssMarket($A31,"現在値"),"")</f>
        <v>4418</v>
      </c>
      <c r="E31" s="56">
        <f>IFERROR(_xll.RssMarket($A31,"前日比"),"")</f>
        <v>-229</v>
      </c>
      <c r="F31" s="75">
        <f>IFERROR(_xll.RssMarket($A31,"時価総額"),"")</f>
        <v>680862</v>
      </c>
      <c r="G31" s="75">
        <f>T20D357462[[#This Row],[時価総額]]/T20D357462[[#This Row],[現在値]]</f>
        <v>154.11090991398822</v>
      </c>
      <c r="H31" s="95">
        <f>IFERROR(_xll.RssMarket($A31,"PER"),"")</f>
        <v>10.46</v>
      </c>
      <c r="I31" s="57">
        <f>T20D357462[[#This Row],[現在値]] / IFERROR(IF(T20D357462[[#This Row],[PER]] &gt; 0, T20D357462[[#This Row],[PER]], 15), 15)</f>
        <v>422.37093690248565</v>
      </c>
      <c r="J31" s="34">
        <f>IFERROR(_xll.RssMarket($A31,"PBR"),"")</f>
        <v>1.42</v>
      </c>
      <c r="K31" s="32">
        <f>T20D357462[[#This Row],[現在値]]/T20D357462[[#This Row],[PBR]]</f>
        <v>3111.2676056338028</v>
      </c>
      <c r="L31" s="116">
        <f>T20D357462[[#This Row],[EPS]]/T20D357462[[#This Row],[BPS]]*100</f>
        <v>13.575525812619501</v>
      </c>
      <c r="M31" s="31">
        <f>IFERROR(_xll.RssMarket($A31,"配当"),"")</f>
        <v>130</v>
      </c>
      <c r="N31" s="87">
        <f>T20D357462[[#This Row],[配当]]/T20D357462[[#This Row],[現在値]]</f>
        <v>2.9425079221367133E-2</v>
      </c>
      <c r="O31" s="126">
        <f t="shared" si="0"/>
        <v>130</v>
      </c>
      <c r="P31" s="125">
        <f t="shared" si="1"/>
        <v>134</v>
      </c>
      <c r="Q31" s="147">
        <f>T20D357462[[#This Row],[スコア⑤]]/T20D357462[[#This Row],[スコア③]]</f>
        <v>1.0307692307692307</v>
      </c>
      <c r="R31" s="78"/>
      <c r="S31" s="80"/>
      <c r="T31" s="119">
        <v>49.9</v>
      </c>
      <c r="U31" s="76">
        <v>38.5</v>
      </c>
      <c r="V31" s="76">
        <v>170</v>
      </c>
      <c r="W31" s="109">
        <f>(T20D357462[[#This Row],[現金及び預金（億）]]-T20D357462[[#This Row],[負債（億）]])/T20D357462[[#This Row],[総資産]]*100</f>
        <v>6.7058823529411757</v>
      </c>
    </row>
    <row r="32" spans="1:23" x14ac:dyDescent="0.25">
      <c r="A32" s="69">
        <v>7358</v>
      </c>
      <c r="B32" s="39" t="str">
        <f>IFERROR(_xll.RssMarket($A32,"銘柄名称"),"")</f>
        <v>ポピンズ</v>
      </c>
      <c r="C32" s="72" t="str">
        <f>IFERROR(_xll.RssMarket($A32,"市場部略称"),"")</f>
        <v>東Ｓ</v>
      </c>
      <c r="D32" s="56">
        <f>IFERROR(_xll.RssMarket($A32,"現在値"),"")</f>
        <v>1435</v>
      </c>
      <c r="E32" s="56">
        <f>IFERROR(_xll.RssMarket($A32,"前日比"),"")</f>
        <v>2</v>
      </c>
      <c r="F32" s="75">
        <f>IFERROR(_xll.RssMarket($A32,"時価総額"),"")</f>
        <v>14604</v>
      </c>
      <c r="G32" s="75">
        <f>T20D357462[[#This Row],[時価総額]]/T20D357462[[#This Row],[現在値]]</f>
        <v>10.177003484320558</v>
      </c>
      <c r="H32" s="95">
        <f>IFERROR(_xll.RssMarket($A32,"PER"),"")</f>
        <v>14</v>
      </c>
      <c r="I32" s="57">
        <f>T20D357462[[#This Row],[現在値]] / IFERROR(IF(T20D357462[[#This Row],[PER]] &gt; 0, T20D357462[[#This Row],[PER]], 15), 15)</f>
        <v>102.5</v>
      </c>
      <c r="J32" s="34">
        <f>IFERROR(_xll.RssMarket($A32,"PBR"),"")</f>
        <v>1.6</v>
      </c>
      <c r="K32" s="32">
        <f>T20D357462[[#This Row],[現在値]]/T20D357462[[#This Row],[PBR]]</f>
        <v>896.875</v>
      </c>
      <c r="L32" s="116">
        <f>T20D357462[[#This Row],[EPS]]/T20D357462[[#This Row],[BPS]]*100</f>
        <v>11.428571428571429</v>
      </c>
      <c r="M32" s="31">
        <f>IFERROR(_xll.RssMarket($A32,"配当"),"")</f>
        <v>40</v>
      </c>
      <c r="N32" s="88">
        <f>T20D357462[[#This Row],[配当]]/T20D357462[[#This Row],[現在値]]</f>
        <v>2.7874564459930314E-2</v>
      </c>
      <c r="O32" s="126">
        <f t="shared" si="0"/>
        <v>82</v>
      </c>
      <c r="P32" s="126">
        <f t="shared" si="1"/>
        <v>91</v>
      </c>
      <c r="Q32" s="147">
        <f>T20D357462[[#This Row],[スコア⑤]]/T20D357462[[#This Row],[スコア③]]</f>
        <v>1.1097560975609757</v>
      </c>
      <c r="S32" s="79"/>
      <c r="T32" s="118">
        <v>51</v>
      </c>
      <c r="U32" s="79">
        <v>3.19</v>
      </c>
      <c r="V32" s="79">
        <v>205</v>
      </c>
      <c r="W32" s="123">
        <f>(T20D357462[[#This Row],[現金及び預金（億）]]-T20D357462[[#This Row],[負債（億）]])/T20D357462[[#This Row],[総資産]]*100</f>
        <v>23.321951219512197</v>
      </c>
    </row>
    <row r="33" spans="1:23" x14ac:dyDescent="0.25">
      <c r="A33" s="69">
        <v>3733</v>
      </c>
      <c r="B33" s="39" t="str">
        <f>IFERROR(_xll.RssMarket($A33,"銘柄名称"),"")</f>
        <v>ソフトウェア・サービス</v>
      </c>
      <c r="C33" s="72" t="str">
        <f>IFERROR(_xll.RssMarket($A33,"市場部略称"),"")</f>
        <v>東Ｓ</v>
      </c>
      <c r="D33" s="56">
        <f>IFERROR(_xll.RssMarket($A33,"現在値"),"")</f>
        <v>12450</v>
      </c>
      <c r="E33" s="56">
        <f>IFERROR(_xll.RssMarket($A33,"前日比"),"")</f>
        <v>-100</v>
      </c>
      <c r="F33" s="75">
        <f>IFERROR(_xll.RssMarket($A33,"時価総額"),"")</f>
        <v>68325</v>
      </c>
      <c r="G33" s="75">
        <f>T20D357462[[#This Row],[時価総額]]/T20D357462[[#This Row],[現在値]]</f>
        <v>5.4879518072289155</v>
      </c>
      <c r="H33" s="20">
        <f>IFERROR(_xll.RssMarket($A33,"PER"),"")</f>
        <v>10.87</v>
      </c>
      <c r="I33" s="57">
        <f>T20D357462[[#This Row],[現在値]] / IFERROR(IF(T20D357462[[#This Row],[PER]] &gt; 0, T20D357462[[#This Row],[PER]], 15), 15)</f>
        <v>1145.3541858325668</v>
      </c>
      <c r="J33" s="34">
        <f>IFERROR(_xll.RssMarket($A33,"PBR"),"")</f>
        <v>1.55</v>
      </c>
      <c r="K33" s="32">
        <f>T20D357462[[#This Row],[現在値]]/T20D357462[[#This Row],[PBR]]</f>
        <v>8032.2580645161288</v>
      </c>
      <c r="L33" s="116">
        <f>T20D357462[[#This Row],[EPS]]/T20D357462[[#This Row],[BPS]]*100</f>
        <v>14.259429622815089</v>
      </c>
      <c r="M33" s="31">
        <f>IFERROR(_xll.RssMarket($A33,"配当"),"")</f>
        <v>170</v>
      </c>
      <c r="N33" s="88">
        <f>T20D357462[[#This Row],[配当]]/T20D357462[[#This Row],[現在値]]</f>
        <v>1.3654618473895583E-2</v>
      </c>
      <c r="O33" s="126">
        <f t="shared" si="0"/>
        <v>131</v>
      </c>
      <c r="P33" s="126">
        <f t="shared" si="1"/>
        <v>121</v>
      </c>
      <c r="Q33" s="148">
        <f>T20D357462[[#This Row],[スコア⑤]]/T20D357462[[#This Row],[スコア③]]</f>
        <v>0.92366412213740456</v>
      </c>
      <c r="T33" s="119">
        <v>17</v>
      </c>
      <c r="U33" s="76">
        <v>52.3</v>
      </c>
      <c r="V33" s="76">
        <v>225</v>
      </c>
      <c r="W33" s="109">
        <f>(T20D357462[[#This Row],[現金及び預金（億）]]-T20D357462[[#This Row],[負債（億）]])/T20D357462[[#This Row],[総資産]]*100</f>
        <v>-15.688888888888888</v>
      </c>
    </row>
    <row r="34" spans="1:23" x14ac:dyDescent="0.25">
      <c r="A34" s="69" t="s">
        <v>194</v>
      </c>
      <c r="B34" s="39" t="str">
        <f>IFERROR(_xll.RssMarket($A34,"銘柄名称"),"")</f>
        <v>グロースエクスパートナーズ</v>
      </c>
      <c r="C34" s="72" t="str">
        <f>IFERROR(_xll.RssMarket($A34,"市場部略称"),"")</f>
        <v>東Ｇ</v>
      </c>
      <c r="D34" s="56">
        <f>IFERROR(_xll.RssMarket($A34,"現在値"),"")</f>
        <v>1390</v>
      </c>
      <c r="E34" s="56">
        <f>IFERROR(_xll.RssMarket($A34,"前日比"),"")</f>
        <v>-44</v>
      </c>
      <c r="F34" s="75">
        <f>IFERROR(_xll.RssMarket($A34,"時価総額"),"")</f>
        <v>4695</v>
      </c>
      <c r="G34" s="75">
        <f>T20D357462[[#This Row],[時価総額]]/T20D357462[[#This Row],[現在値]]</f>
        <v>3.3776978417266186</v>
      </c>
      <c r="H34" s="20">
        <f>IFERROR(_xll.RssMarket($A34,"PER"),"")</f>
        <v>8.9600000000000009</v>
      </c>
      <c r="I34" s="57">
        <f>T20D357462[[#This Row],[現在値]] / IFERROR(IF(T20D357462[[#This Row],[PER]] &gt; 0, T20D357462[[#This Row],[PER]], 15), 15)</f>
        <v>155.13392857142856</v>
      </c>
      <c r="J34" s="34">
        <f>IFERROR(_xll.RssMarket($A34,"PBR"),"")</f>
        <v>1.37</v>
      </c>
      <c r="K34" s="32">
        <f>T20D357462[[#This Row],[現在値]]/T20D357462[[#This Row],[PBR]]</f>
        <v>1014.5985401459853</v>
      </c>
      <c r="L34" s="116">
        <f>T20D357462[[#This Row],[EPS]]/T20D357462[[#This Row],[BPS]]*100</f>
        <v>15.290178571428569</v>
      </c>
      <c r="M34" s="31">
        <f>IFERROR(_xll.RssMarket($A34,"配当"),"")</f>
        <v>0</v>
      </c>
      <c r="N34" s="88">
        <f>T20D357462[[#This Row],[配当]]/T20D357462[[#This Row],[現在値]]</f>
        <v>0</v>
      </c>
      <c r="O34" s="126">
        <f t="shared" si="0"/>
        <v>122</v>
      </c>
      <c r="P34" s="126">
        <f t="shared" ref="P34:P65" si="2">ROUND(
 ((IF(OR(R34="",R34&lt;=0),20,R34)/20)
  *(L34/15)
  *((MIN(MAX(S34,0),50)/15)+1)
  *(1+MIN(MAX(IFERROR(IF(W34="",0,W34),0),-30),50)/200))
 /(IFERROR(IF(H34&gt;0,H34,15),15)/15)
 *100,0)</f>
        <v>106</v>
      </c>
      <c r="Q34" s="148">
        <f>T20D357462[[#This Row],[スコア⑤]]/T20D357462[[#This Row],[スコア③]]</f>
        <v>0.86885245901639341</v>
      </c>
      <c r="R34" s="76">
        <v>14.28</v>
      </c>
      <c r="T34" s="119">
        <v>25.4</v>
      </c>
      <c r="U34" s="76">
        <v>84.4</v>
      </c>
      <c r="V34" s="76">
        <v>227</v>
      </c>
      <c r="W34" s="109">
        <f>(T20D357462[[#This Row],[現金及び預金（億）]]-T20D357462[[#This Row],[負債（億）]])/T20D357462[[#This Row],[総資産]]*100</f>
        <v>-25.991189427312776</v>
      </c>
    </row>
    <row r="35" spans="1:23" x14ac:dyDescent="0.25">
      <c r="A35" s="69">
        <v>4053</v>
      </c>
      <c r="B35" s="39" t="str">
        <f>IFERROR(_xll.RssMarket($A35,"銘柄名称"),"")</f>
        <v>ＳＵＮＡＳＴＥＲＩＳＫ</v>
      </c>
      <c r="C35" s="72" t="str">
        <f>IFERROR(_xll.RssMarket($A35,"市場部略称"),"")</f>
        <v>東Ｐ</v>
      </c>
      <c r="D35" s="56">
        <f>IFERROR(_xll.RssMarket($A35,"現在値"),"")</f>
        <v>431</v>
      </c>
      <c r="E35" s="56">
        <f>IFERROR(_xll.RssMarket($A35,"前日比"),"")</f>
        <v>-27</v>
      </c>
      <c r="F35" s="75">
        <f>IFERROR(_xll.RssMarket($A35,"時価総額"),"")</f>
        <v>16858</v>
      </c>
      <c r="G35" s="75">
        <f>T20D357462[[#This Row],[時価総額]]/T20D357462[[#This Row],[現在値]]</f>
        <v>39.113689095127611</v>
      </c>
      <c r="H35" s="20">
        <f>IFERROR(_xll.RssMarket($A35,"PER"),"")</f>
        <v>19.59</v>
      </c>
      <c r="I35" s="57">
        <f>T20D357462[[#This Row],[現在値]] / IFERROR(IF(T20D357462[[#This Row],[PER]] &gt; 0, T20D357462[[#This Row],[PER]], 15), 15)</f>
        <v>22.001020929045431</v>
      </c>
      <c r="J35" s="34">
        <f>IFERROR(_xll.RssMarket($A35,"PBR"),"")</f>
        <v>1.66</v>
      </c>
      <c r="K35" s="32">
        <f>T20D357462[[#This Row],[現在値]]/T20D357462[[#This Row],[PBR]]</f>
        <v>259.63855421686748</v>
      </c>
      <c r="L35" s="116">
        <f>T20D357462[[#This Row],[EPS]]/T20D357462[[#This Row],[BPS]]*100</f>
        <v>8.4737110770801429</v>
      </c>
      <c r="M35" s="31">
        <f>IFERROR(_xll.RssMarket($A35,"配当"),"")</f>
        <v>0</v>
      </c>
      <c r="N35" s="87">
        <f>T20D357462[[#This Row],[配当]]/T20D357462[[#This Row],[現在値]]</f>
        <v>0</v>
      </c>
      <c r="O35" s="125">
        <f t="shared" si="0"/>
        <v>43</v>
      </c>
      <c r="P35" s="126">
        <f t="shared" si="2"/>
        <v>42</v>
      </c>
      <c r="Q35" s="147">
        <f>T20D357462[[#This Row],[スコア⑤]]/T20D357462[[#This Row],[スコア③]]</f>
        <v>0.97674418604651159</v>
      </c>
      <c r="T35" s="119">
        <v>71.599999999999994</v>
      </c>
      <c r="U35" s="76">
        <v>177</v>
      </c>
      <c r="V35" s="76">
        <v>1315</v>
      </c>
      <c r="W35" s="109">
        <f>(T20D357462[[#This Row],[現金及び預金（億）]]-T20D357462[[#This Row],[負債（億）]])/T20D357462[[#This Row],[総資産]]*100</f>
        <v>-8.0152091254752857</v>
      </c>
    </row>
    <row r="36" spans="1:23" x14ac:dyDescent="0.25">
      <c r="A36" s="69">
        <v>9793</v>
      </c>
      <c r="B36" s="39" t="str">
        <f>IFERROR(_xll.RssMarket($A36,"銘柄名称"),"")</f>
        <v>ダイセキ</v>
      </c>
      <c r="C36" s="72" t="str">
        <f>IFERROR(_xll.RssMarket($A36,"市場部略称"),"")</f>
        <v>東Ｐ</v>
      </c>
      <c r="D36" s="56">
        <f>IFERROR(_xll.RssMarket($A36,"現在値"),"")</f>
        <v>3635</v>
      </c>
      <c r="E36" s="56">
        <f>IFERROR(_xll.RssMarket($A36,"前日比"),"")</f>
        <v>-180</v>
      </c>
      <c r="F36" s="75">
        <f>IFERROR(_xll.RssMarket($A36,"時価総額"),"")</f>
        <v>174480</v>
      </c>
      <c r="G36" s="75">
        <f>T20D357462[[#This Row],[時価総額]]/T20D357462[[#This Row],[現在値]]</f>
        <v>48</v>
      </c>
      <c r="H36" s="95">
        <f>IFERROR(_xll.RssMarket($A36,"PER"),"")</f>
        <v>17.350000000000001</v>
      </c>
      <c r="I36" s="57">
        <f>T20D357462[[#This Row],[現在値]] / IFERROR(IF(T20D357462[[#This Row],[PER]] &gt; 0, T20D357462[[#This Row],[PER]], 15), 15)</f>
        <v>209.51008645533139</v>
      </c>
      <c r="J36" s="62">
        <f>IFERROR(_xll.RssMarket($A36,"PBR"),"")</f>
        <v>2.04</v>
      </c>
      <c r="K36" s="32">
        <f>T20D357462[[#This Row],[現在値]]/T20D357462[[#This Row],[PBR]]</f>
        <v>1781.8627450980391</v>
      </c>
      <c r="L36" s="116">
        <f>T20D357462[[#This Row],[EPS]]/T20D357462[[#This Row],[BPS]]*100</f>
        <v>11.75792507204611</v>
      </c>
      <c r="M36" s="31">
        <f>IFERROR(_xll.RssMarket($A36,"配当"),"")</f>
        <v>76</v>
      </c>
      <c r="N36" s="87">
        <f>T20D357462[[#This Row],[配当]]/T20D357462[[#This Row],[現在値]]</f>
        <v>2.0907840440165061E-2</v>
      </c>
      <c r="O36" s="125">
        <f t="shared" si="0"/>
        <v>68</v>
      </c>
      <c r="P36" s="126">
        <f t="shared" si="2"/>
        <v>83</v>
      </c>
      <c r="Q36" s="147">
        <f>T20D357462[[#This Row],[スコア⑤]]/T20D357462[[#This Row],[スコア③]]</f>
        <v>1.2205882352941178</v>
      </c>
      <c r="R36" s="80"/>
      <c r="S36" s="78"/>
      <c r="T36" s="120">
        <v>311</v>
      </c>
      <c r="U36" s="78">
        <v>61</v>
      </c>
      <c r="V36" s="78">
        <v>546</v>
      </c>
      <c r="W36" s="123">
        <f>(T20D357462[[#This Row],[現金及び預金（億）]]-T20D357462[[#This Row],[負債（億）]])/T20D357462[[#This Row],[総資産]]*100</f>
        <v>45.787545787545788</v>
      </c>
    </row>
    <row r="37" spans="1:23" x14ac:dyDescent="0.25">
      <c r="A37" s="69">
        <v>6331</v>
      </c>
      <c r="B37" s="39" t="str">
        <f>IFERROR(_xll.RssMarket($A37,"銘柄名称"),"")</f>
        <v>三菱化工機</v>
      </c>
      <c r="C37" s="72" t="str">
        <f>IFERROR(_xll.RssMarket($A37,"市場部略称"),"")</f>
        <v>東Ｐ</v>
      </c>
      <c r="D37" s="56">
        <f>IFERROR(_xll.RssMarket($A37,"現在値"),"")</f>
        <v>3490</v>
      </c>
      <c r="E37" s="56">
        <f>IFERROR(_xll.RssMarket($A37,"前日比"),"")</f>
        <v>-130</v>
      </c>
      <c r="F37" s="75">
        <f>IFERROR(_xll.RssMarket($A37,"時価総額"),"")</f>
        <v>82859</v>
      </c>
      <c r="G37" s="75">
        <f>T20D357462[[#This Row],[時価総額]]/T20D357462[[#This Row],[現在値]]</f>
        <v>23.741833810888252</v>
      </c>
      <c r="H37" s="20">
        <f>IFERROR(_xll.RssMarket($A37,"PER"),"")</f>
        <v>13.56</v>
      </c>
      <c r="I37" s="57">
        <f>T20D357462[[#This Row],[現在値]] / IFERROR(IF(T20D357462[[#This Row],[PER]] &gt; 0, T20D357462[[#This Row],[PER]], 15), 15)</f>
        <v>257.37463126843659</v>
      </c>
      <c r="J37" s="34">
        <f>IFERROR(_xll.RssMarket($A37,"PBR"),"")</f>
        <v>1.99</v>
      </c>
      <c r="K37" s="32">
        <f>T20D357462[[#This Row],[現在値]]/T20D357462[[#This Row],[PBR]]</f>
        <v>1753.7688442211056</v>
      </c>
      <c r="L37" s="116">
        <f>T20D357462[[#This Row],[EPS]]/T20D357462[[#This Row],[BPS]]*100</f>
        <v>14.67551622418879</v>
      </c>
      <c r="M37" s="31">
        <f>IFERROR(_xll.RssMarket($A37,"配当"),"")</f>
        <v>86</v>
      </c>
      <c r="N37" s="87">
        <f>T20D357462[[#This Row],[配当]]/T20D357462[[#This Row],[現在値]]</f>
        <v>2.4641833810888251E-2</v>
      </c>
      <c r="O37" s="125">
        <f t="shared" si="0"/>
        <v>108</v>
      </c>
      <c r="P37" s="125">
        <f t="shared" si="2"/>
        <v>117</v>
      </c>
      <c r="Q37" s="148">
        <f>T20D357462[[#This Row],[スコア⑤]]/T20D357462[[#This Row],[スコア③]]</f>
        <v>1.0833333333333333</v>
      </c>
      <c r="T37" s="119">
        <v>662000</v>
      </c>
      <c r="U37" s="76">
        <v>160000</v>
      </c>
      <c r="V37" s="76">
        <v>3060000</v>
      </c>
      <c r="W37" s="109">
        <f>(T20D357462[[#This Row],[現金及び預金（億）]]-T20D357462[[#This Row],[負債（億）]])/T20D357462[[#This Row],[総資産]]*100</f>
        <v>16.405228758169933</v>
      </c>
    </row>
    <row r="38" spans="1:23" x14ac:dyDescent="0.25">
      <c r="A38" s="69">
        <v>3624</v>
      </c>
      <c r="B38" s="39" t="str">
        <f>IFERROR(_xll.RssMarket($A38,"銘柄名称"),"")</f>
        <v>アクセルマーク</v>
      </c>
      <c r="C38" s="72" t="str">
        <f>IFERROR(_xll.RssMarket($A38,"市場部略称"),"")</f>
        <v>東Ｇ</v>
      </c>
      <c r="D38" s="56">
        <f>IFERROR(_xll.RssMarket($A38,"現在値"),"")</f>
        <v>81</v>
      </c>
      <c r="E38" s="56">
        <f>IFERROR(_xll.RssMarket($A38,"前日比"),"")</f>
        <v>-3</v>
      </c>
      <c r="F38" s="75">
        <f>IFERROR(_xll.RssMarket($A38,"時価総額"),"")</f>
        <v>1609</v>
      </c>
      <c r="G38" s="75">
        <f>T20D357462[[#This Row],[時価総額]]/T20D357462[[#This Row],[現在値]]</f>
        <v>19.864197530864196</v>
      </c>
      <c r="H38" s="20">
        <f>IFERROR(_xll.RssMarket($A38,"PER"),"")</f>
        <v>0</v>
      </c>
      <c r="I38" s="57">
        <f>T20D357462[[#This Row],[現在値]] / IFERROR(IF(T20D357462[[#This Row],[PER]] &gt; 0, T20D357462[[#This Row],[PER]], 15), 15)</f>
        <v>5.4</v>
      </c>
      <c r="J38" s="34">
        <f>IFERROR(_xll.RssMarket($A38,"PBR"),"")</f>
        <v>1.98</v>
      </c>
      <c r="K38" s="32">
        <f>T20D357462[[#This Row],[現在値]]/T20D357462[[#This Row],[PBR]]</f>
        <v>40.909090909090907</v>
      </c>
      <c r="L38" s="116">
        <f>T20D357462[[#This Row],[EPS]]/T20D357462[[#This Row],[BPS]]*100</f>
        <v>13.200000000000001</v>
      </c>
      <c r="M38" s="31">
        <f>IFERROR(_xll.RssMarket($A38,"配当"),"")</f>
        <v>0</v>
      </c>
      <c r="N38" s="88">
        <f>T20D357462[[#This Row],[配当]]/T20D357462[[#This Row],[現在値]]</f>
        <v>0</v>
      </c>
      <c r="O38" s="126">
        <f t="shared" si="0"/>
        <v>88</v>
      </c>
      <c r="P38" s="126">
        <f t="shared" si="2"/>
        <v>80</v>
      </c>
      <c r="Q38" s="148">
        <f>T20D357462[[#This Row],[スコア⑤]]/T20D357462[[#This Row],[スコア③]]</f>
        <v>0.90909090909090906</v>
      </c>
      <c r="T38" s="119">
        <v>9.82</v>
      </c>
      <c r="U38" s="76">
        <v>34.200000000000003</v>
      </c>
      <c r="V38" s="76">
        <v>141</v>
      </c>
      <c r="W38" s="109">
        <f>(T20D357462[[#This Row],[現金及び預金（億）]]-T20D357462[[#This Row],[負債（億）]])/T20D357462[[#This Row],[総資産]]*100</f>
        <v>-17.290780141843971</v>
      </c>
    </row>
    <row r="39" spans="1:23" x14ac:dyDescent="0.25">
      <c r="A39" s="69" t="s">
        <v>195</v>
      </c>
      <c r="B39" s="39" t="str">
        <f>IFERROR(_xll.RssMarket($A39,"銘柄名称"),"")</f>
        <v>日水コン</v>
      </c>
      <c r="C39" s="72" t="str">
        <f>IFERROR(_xll.RssMarket($A39,"市場部略称"),"")</f>
        <v>東Ｓ</v>
      </c>
      <c r="D39" s="56">
        <f>IFERROR(_xll.RssMarket($A39,"現在値"),"")</f>
        <v>2283</v>
      </c>
      <c r="E39" s="56">
        <f>IFERROR(_xll.RssMarket($A39,"前日比"),"")</f>
        <v>-167</v>
      </c>
      <c r="F39" s="75">
        <f>IFERROR(_xll.RssMarket($A39,"時価総額"),"")</f>
        <v>27090</v>
      </c>
      <c r="G39" s="75">
        <f>T20D357462[[#This Row],[時価総額]]/T20D357462[[#This Row],[現在値]]</f>
        <v>11.865965834428383</v>
      </c>
      <c r="H39" s="20">
        <f>IFERROR(_xll.RssMarket($A39,"PER"),"")</f>
        <v>17.8</v>
      </c>
      <c r="I39" s="57">
        <f>T20D357462[[#This Row],[現在値]] / IFERROR(IF(T20D357462[[#This Row],[PER]] &gt; 0, T20D357462[[#This Row],[PER]], 15), 15)</f>
        <v>128.25842696629212</v>
      </c>
      <c r="J39" s="34">
        <f>IFERROR(_xll.RssMarket($A39,"PBR"),"")</f>
        <v>1.87</v>
      </c>
      <c r="K39" s="32">
        <f>T20D357462[[#This Row],[現在値]]/T20D357462[[#This Row],[PBR]]</f>
        <v>1220.8556149732619</v>
      </c>
      <c r="L39" s="116">
        <f>T20D357462[[#This Row],[EPS]]/T20D357462[[#This Row],[BPS]]*100</f>
        <v>10.50561797752809</v>
      </c>
      <c r="M39" s="31">
        <f>IFERROR(_xll.RssMarket($A39,"配当"),"")</f>
        <v>64</v>
      </c>
      <c r="N39" s="88">
        <f>T20D357462[[#This Row],[配当]]/T20D357462[[#This Row],[現在値]]</f>
        <v>2.803328953131844E-2</v>
      </c>
      <c r="O39" s="126">
        <f t="shared" si="0"/>
        <v>59</v>
      </c>
      <c r="P39" s="126">
        <f t="shared" si="2"/>
        <v>53</v>
      </c>
      <c r="Q39" s="148">
        <f>T20D357462[[#This Row],[スコア⑤]]/T20D357462[[#This Row],[スコア③]]</f>
        <v>0.89830508474576276</v>
      </c>
      <c r="R39" s="80"/>
      <c r="S39" s="80"/>
      <c r="T39" s="119">
        <v>9.0500000000000007</v>
      </c>
      <c r="U39" s="76">
        <v>27.8</v>
      </c>
      <c r="V39" s="76">
        <v>88.3</v>
      </c>
      <c r="W39" s="109">
        <f>(T20D357462[[#This Row],[現金及び預金（億）]]-T20D357462[[#This Row],[負債（億）]])/T20D357462[[#This Row],[総資産]]*100</f>
        <v>-21.234428086070213</v>
      </c>
    </row>
    <row r="40" spans="1:23" x14ac:dyDescent="0.25">
      <c r="A40" s="69">
        <v>9212</v>
      </c>
      <c r="B40" s="39" t="str">
        <f>IFERROR(_xll.RssMarket($A40,"銘柄名称"),"")</f>
        <v>ＧＲＥＥＮＥＡＲＴＨＩＮＳＴ</v>
      </c>
      <c r="C40" s="72" t="str">
        <f>IFERROR(_xll.RssMarket($A40,"市場部略称"),"")</f>
        <v>東Ｇ</v>
      </c>
      <c r="D40" s="56">
        <f>IFERROR(_xll.RssMarket($A40,"現在値"),"")</f>
        <v>399</v>
      </c>
      <c r="E40" s="56">
        <f>IFERROR(_xll.RssMarket($A40,"前日比"),"")</f>
        <v>12</v>
      </c>
      <c r="F40" s="75">
        <f>IFERROR(_xll.RssMarket($A40,"時価総額"),"")</f>
        <v>4530</v>
      </c>
      <c r="G40" s="75">
        <f>T20D357462[[#This Row],[時価総額]]/T20D357462[[#This Row],[現在値]]</f>
        <v>11.353383458646617</v>
      </c>
      <c r="H40" s="20">
        <f>IFERROR(_xll.RssMarket($A40,"PER"),"")</f>
        <v>30.22</v>
      </c>
      <c r="I40" s="57">
        <f>T20D357462[[#This Row],[現在値]] / IFERROR(IF(T20D357462[[#This Row],[PER]] &gt; 0, T20D357462[[#This Row],[PER]], 15), 15)</f>
        <v>13.203176704169424</v>
      </c>
      <c r="J40" s="34">
        <f>IFERROR(_xll.RssMarket($A40,"PBR"),"")</f>
        <v>2.15</v>
      </c>
      <c r="K40" s="32">
        <f>T20D357462[[#This Row],[現在値]]/T20D357462[[#This Row],[PBR]]</f>
        <v>185.58139534883722</v>
      </c>
      <c r="L40" s="116">
        <f>T20D357462[[#This Row],[EPS]]/T20D357462[[#This Row],[BPS]]*100</f>
        <v>7.1144937127729975</v>
      </c>
      <c r="M40" s="31">
        <f>IFERROR(_xll.RssMarket($A40,"配当"),"")</f>
        <v>0</v>
      </c>
      <c r="N40" s="88">
        <f>T20D357462[[#This Row],[配当]]/T20D357462[[#This Row],[現在値]]</f>
        <v>0</v>
      </c>
      <c r="O40" s="126">
        <f t="shared" si="0"/>
        <v>24</v>
      </c>
      <c r="P40" s="126">
        <f t="shared" si="2"/>
        <v>28</v>
      </c>
      <c r="Q40" s="147">
        <f>T20D357462[[#This Row],[スコア⑤]]/T20D357462[[#This Row],[スコア③]]</f>
        <v>1.1666666666666667</v>
      </c>
      <c r="T40" s="119">
        <v>215</v>
      </c>
      <c r="U40" s="76">
        <v>15.5</v>
      </c>
      <c r="V40" s="76">
        <v>518</v>
      </c>
      <c r="W40" s="123">
        <f>(T20D357462[[#This Row],[現金及び預金（億）]]-T20D357462[[#This Row],[負債（億）]])/T20D357462[[#This Row],[総資産]]*100</f>
        <v>38.513513513513516</v>
      </c>
    </row>
    <row r="41" spans="1:23" x14ac:dyDescent="0.25">
      <c r="A41" s="69">
        <v>9438</v>
      </c>
      <c r="B41" s="39" t="str">
        <f>IFERROR(_xll.RssMarket($A41,"銘柄名称"),"")</f>
        <v>エムティーアイ</v>
      </c>
      <c r="C41" s="72" t="str">
        <f>IFERROR(_xll.RssMarket($A41,"市場部略称"),"")</f>
        <v>東Ｐ</v>
      </c>
      <c r="D41" s="56">
        <f>IFERROR(_xll.RssMarket($A41,"現在値"),"")</f>
        <v>685</v>
      </c>
      <c r="E41" s="56">
        <f>IFERROR(_xll.RssMarket($A41,"前日比"),"")</f>
        <v>-54</v>
      </c>
      <c r="F41" s="75">
        <f>IFERROR(_xll.RssMarket($A41,"時価総額"),"")</f>
        <v>41398</v>
      </c>
      <c r="G41" s="75">
        <f>T20D357462[[#This Row],[時価総額]]/T20D357462[[#This Row],[現在値]]</f>
        <v>60.435036496350364</v>
      </c>
      <c r="H41" s="20">
        <f>IFERROR(_xll.RssMarket($A41,"PER"),"")</f>
        <v>19.91</v>
      </c>
      <c r="I41" s="57">
        <f>T20D357462[[#This Row],[現在値]] / IFERROR(IF(T20D357462[[#This Row],[PER]] &gt; 0, T20D357462[[#This Row],[PER]], 15), 15)</f>
        <v>34.404821697639377</v>
      </c>
      <c r="J41" s="34">
        <f>IFERROR(_xll.RssMarket($A41,"PBR"),"")</f>
        <v>2.06</v>
      </c>
      <c r="K41" s="32">
        <f>T20D357462[[#This Row],[現在値]]/T20D357462[[#This Row],[PBR]]</f>
        <v>332.52427184466018</v>
      </c>
      <c r="L41" s="116">
        <f>T20D357462[[#This Row],[EPS]]/T20D357462[[#This Row],[BPS]]*100</f>
        <v>10.346559517830237</v>
      </c>
      <c r="M41" s="31">
        <f>IFERROR(_xll.RssMarket($A41,"配当"),"")</f>
        <v>20</v>
      </c>
      <c r="N41" s="88">
        <f>T20D357462[[#This Row],[配当]]/T20D357462[[#This Row],[現在値]]</f>
        <v>2.9197080291970802E-2</v>
      </c>
      <c r="O41" s="126">
        <f t="shared" si="0"/>
        <v>52</v>
      </c>
      <c r="P41" s="126">
        <f t="shared" si="2"/>
        <v>62</v>
      </c>
      <c r="Q41" s="148">
        <f>T20D357462[[#This Row],[スコア⑤]]/T20D357462[[#This Row],[スコア③]]</f>
        <v>1.1923076923076923</v>
      </c>
      <c r="T41" s="119">
        <v>34.299999999999997</v>
      </c>
      <c r="U41" s="76">
        <v>9.26</v>
      </c>
      <c r="V41" s="76">
        <v>61.8</v>
      </c>
      <c r="W41" s="123">
        <f>(T20D357462[[#This Row],[現金及び預金（億）]]-T20D357462[[#This Row],[負債（億）]])/T20D357462[[#This Row],[総資産]]*100</f>
        <v>40.517799352750814</v>
      </c>
    </row>
    <row r="42" spans="1:23" x14ac:dyDescent="0.25">
      <c r="A42" s="69">
        <v>7972</v>
      </c>
      <c r="B42" s="39" t="str">
        <f>IFERROR(_xll.RssMarket($A42,"銘柄名称"),"")</f>
        <v>イトーキ</v>
      </c>
      <c r="C42" s="72" t="str">
        <f>IFERROR(_xll.RssMarket($A42,"市場部略称"),"")</f>
        <v>東Ｐ</v>
      </c>
      <c r="D42" s="56">
        <f>IFERROR(_xll.RssMarket($A42,"現在値"),"")</f>
        <v>2624</v>
      </c>
      <c r="E42" s="56">
        <f>IFERROR(_xll.RssMarket($A42,"前日比"),"")</f>
        <v>-226</v>
      </c>
      <c r="F42" s="75">
        <f>IFERROR(_xll.RssMarket($A42,"時価総額"),"")</f>
        <v>140076</v>
      </c>
      <c r="G42" s="75">
        <f>T20D357462[[#This Row],[時価総額]]/T20D357462[[#This Row],[現在値]]</f>
        <v>53.382621951219512</v>
      </c>
      <c r="H42" s="95">
        <f>IFERROR(_xll.RssMarket($A42,"PER"),"")</f>
        <v>15.61</v>
      </c>
      <c r="I42" s="57">
        <f>T20D357462[[#This Row],[現在値]] / IFERROR(IF(T20D357462[[#This Row],[PER]] &gt; 0, T20D357462[[#This Row],[PER]], 15), 15)</f>
        <v>168.0973734785394</v>
      </c>
      <c r="J42" s="34">
        <f>IFERROR(_xll.RssMarket($A42,"PBR"),"")</f>
        <v>2.4</v>
      </c>
      <c r="K42" s="32">
        <f>T20D357462[[#This Row],[現在値]]/T20D357462[[#This Row],[PBR]]</f>
        <v>1093.3333333333335</v>
      </c>
      <c r="L42" s="116">
        <f>T20D357462[[#This Row],[EPS]]/T20D357462[[#This Row],[BPS]]*100</f>
        <v>15.374759769378601</v>
      </c>
      <c r="M42" s="31">
        <f>IFERROR(_xll.RssMarket($A42,"配当"),"")</f>
        <v>68</v>
      </c>
      <c r="N42" s="88">
        <f>T20D357462[[#This Row],[配当]]/T20D357462[[#This Row],[現在値]]</f>
        <v>2.5914634146341462E-2</v>
      </c>
      <c r="O42" s="126">
        <f t="shared" si="0"/>
        <v>98</v>
      </c>
      <c r="P42" s="126">
        <f t="shared" si="2"/>
        <v>114</v>
      </c>
      <c r="Q42" s="147">
        <f>T20D357462[[#This Row],[スコア⑤]]/T20D357462[[#This Row],[スコア③]]</f>
        <v>1.1632653061224489</v>
      </c>
      <c r="R42" s="80"/>
      <c r="T42" s="119">
        <v>481</v>
      </c>
      <c r="U42" s="76">
        <v>196</v>
      </c>
      <c r="V42" s="76">
        <v>928</v>
      </c>
      <c r="W42" s="123">
        <f>(T20D357462[[#This Row],[現金及び預金（億）]]-T20D357462[[#This Row],[負債（億）]])/T20D357462[[#This Row],[総資産]]*100</f>
        <v>30.711206896551722</v>
      </c>
    </row>
    <row r="43" spans="1:23" x14ac:dyDescent="0.25">
      <c r="A43" s="69">
        <v>6754</v>
      </c>
      <c r="B43" s="39" t="str">
        <f>IFERROR(_xll.RssMarket($A43,"銘柄名称"),"")</f>
        <v>アンリツ</v>
      </c>
      <c r="C43" s="72" t="str">
        <f>IFERROR(_xll.RssMarket($A43,"市場部略称"),"")</f>
        <v>東Ｐ</v>
      </c>
      <c r="D43" s="56">
        <f>IFERROR(_xll.RssMarket($A43,"現在値"),"")</f>
        <v>2364.5</v>
      </c>
      <c r="E43" s="56">
        <f>IFERROR(_xll.RssMarket($A43,"前日比"),"")</f>
        <v>-68.5</v>
      </c>
      <c r="F43" s="75">
        <f>IFERROR(_xll.RssMarket($A43,"時価総額"),"")</f>
        <v>321266</v>
      </c>
      <c r="G43" s="75">
        <f>T20D357462[[#This Row],[時価総額]]/T20D357462[[#This Row],[現在値]]</f>
        <v>135.87058574751532</v>
      </c>
      <c r="H43" s="20">
        <f>IFERROR(_xll.RssMarket($A43,"PER"),"")</f>
        <v>27.52</v>
      </c>
      <c r="I43" s="57">
        <f>T20D357462[[#This Row],[現在値]] / IFERROR(IF(T20D357462[[#This Row],[PER]] &gt; 0, T20D357462[[#This Row],[PER]], 15), 15)</f>
        <v>85.919331395348834</v>
      </c>
      <c r="J43" s="34">
        <f>IFERROR(_xll.RssMarket($A43,"PBR"),"")</f>
        <v>2.42</v>
      </c>
      <c r="K43" s="32">
        <f>T20D357462[[#This Row],[現在値]]/T20D357462[[#This Row],[PBR]]</f>
        <v>977.06611570247935</v>
      </c>
      <c r="L43" s="116">
        <f>T20D357462[[#This Row],[EPS]]/T20D357462[[#This Row],[BPS]]*100</f>
        <v>8.7936046511627897</v>
      </c>
      <c r="M43" s="31">
        <f>IFERROR(_xll.RssMarket($A43,"配当"),"")</f>
        <v>40</v>
      </c>
      <c r="N43" s="88">
        <f>T20D357462[[#This Row],[配当]]/T20D357462[[#This Row],[現在値]]</f>
        <v>1.6916895749629943E-2</v>
      </c>
      <c r="O43" s="125">
        <f t="shared" si="0"/>
        <v>32</v>
      </c>
      <c r="P43" s="125">
        <f t="shared" si="2"/>
        <v>35</v>
      </c>
      <c r="Q43" s="147">
        <f>T20D357462[[#This Row],[スコア⑤]]/T20D357462[[#This Row],[スコア③]]</f>
        <v>1.09375</v>
      </c>
      <c r="T43" s="119">
        <v>22.3</v>
      </c>
      <c r="U43" s="76">
        <v>0.36</v>
      </c>
      <c r="V43" s="76">
        <v>118</v>
      </c>
      <c r="W43" s="109">
        <f>(T20D357462[[#This Row],[現金及び預金（億）]]-T20D357462[[#This Row],[負債（億）]])/T20D357462[[#This Row],[総資産]]*100</f>
        <v>18.593220338983052</v>
      </c>
    </row>
    <row r="44" spans="1:23" x14ac:dyDescent="0.25">
      <c r="A44" s="69">
        <v>6981</v>
      </c>
      <c r="B44" s="39" t="str">
        <f>IFERROR(_xll.RssMarket($A44,"銘柄名称"),"")</f>
        <v>村田製作所</v>
      </c>
      <c r="C44" s="72" t="str">
        <f>IFERROR(_xll.RssMarket($A44,"市場部略称"),"")</f>
        <v>東Ｐ</v>
      </c>
      <c r="D44" s="56">
        <f>IFERROR(_xll.RssMarket($A44,"現在値"),"")</f>
        <v>3259</v>
      </c>
      <c r="E44" s="56">
        <f>IFERROR(_xll.RssMarket($A44,"前日比"),"")</f>
        <v>-36</v>
      </c>
      <c r="F44" s="75">
        <f>IFERROR(_xll.RssMarket($A44,"時価総額"),"")</f>
        <v>6397423</v>
      </c>
      <c r="G44" s="75">
        <f>T20D357462[[#This Row],[時価総額]]/T20D357462[[#This Row],[現在値]]</f>
        <v>1963.0018410555385</v>
      </c>
      <c r="H44" s="20">
        <f>IFERROR(_xll.RssMarket($A44,"PER"),"")</f>
        <v>26.95</v>
      </c>
      <c r="I44" s="57">
        <f>T20D357462[[#This Row],[現在値]] / IFERROR(IF(T20D357462[[#This Row],[PER]] &gt; 0, T20D357462[[#This Row],[PER]], 15), 15)</f>
        <v>120.92764378478664</v>
      </c>
      <c r="J44" s="34">
        <f>IFERROR(_xll.RssMarket($A44,"PBR"),"")</f>
        <v>2.29</v>
      </c>
      <c r="K44" s="32">
        <f>T20D357462[[#This Row],[現在値]]/T20D357462[[#This Row],[PBR]]</f>
        <v>1423.1441048034935</v>
      </c>
      <c r="L44" s="116">
        <f>T20D357462[[#This Row],[EPS]]/T20D357462[[#This Row],[BPS]]*100</f>
        <v>8.4972170686456394</v>
      </c>
      <c r="M44" s="31">
        <f>IFERROR(_xll.RssMarket($A44,"配当"),"")</f>
        <v>60</v>
      </c>
      <c r="N44" s="88">
        <f>T20D357462[[#This Row],[配当]]/T20D357462[[#This Row],[現在値]]</f>
        <v>1.841055538508745E-2</v>
      </c>
      <c r="O44" s="126">
        <f t="shared" si="0"/>
        <v>32</v>
      </c>
      <c r="P44" s="126">
        <f t="shared" si="2"/>
        <v>35</v>
      </c>
      <c r="Q44" s="148">
        <f>T20D357462[[#This Row],[スコア⑤]]/T20D357462[[#This Row],[スコア③]]</f>
        <v>1.09375</v>
      </c>
      <c r="R44" s="80"/>
      <c r="T44" s="119">
        <v>13.9</v>
      </c>
      <c r="U44" s="76">
        <v>4.4000000000000004</v>
      </c>
      <c r="V44" s="76">
        <v>49.6</v>
      </c>
      <c r="W44" s="109">
        <f>(T20D357462[[#This Row],[現金及び預金（億）]]-T20D357462[[#This Row],[負債（億）]])/T20D357462[[#This Row],[総資産]]*100</f>
        <v>19.153225806451612</v>
      </c>
    </row>
    <row r="45" spans="1:23" x14ac:dyDescent="0.25">
      <c r="A45" s="69">
        <v>9904</v>
      </c>
      <c r="B45" s="39" t="str">
        <f>IFERROR(_xll.RssMarket($A45,"銘柄名称"),"")</f>
        <v>ベリテ</v>
      </c>
      <c r="C45" s="72" t="str">
        <f>IFERROR(_xll.RssMarket($A45,"市場部略称"),"")</f>
        <v>東Ｓ</v>
      </c>
      <c r="D45" s="56">
        <f>IFERROR(_xll.RssMarket($A45,"現在値"),"")</f>
        <v>395</v>
      </c>
      <c r="E45" s="56">
        <f>IFERROR(_xll.RssMarket($A45,"前日比"),"")</f>
        <v>-7</v>
      </c>
      <c r="F45" s="75">
        <f>IFERROR(_xll.RssMarket($A45,"時価総額"),"")</f>
        <v>10756</v>
      </c>
      <c r="G45" s="75">
        <f>T20D357462[[#This Row],[時価総額]]/T20D357462[[#This Row],[現在値]]</f>
        <v>27.230379746835442</v>
      </c>
      <c r="H45" s="20">
        <f>IFERROR(_xll.RssMarket($A45,"PER"),"")</f>
        <v>21.46</v>
      </c>
      <c r="I45" s="57">
        <f>T20D357462[[#This Row],[現在値]] / IFERROR(IF(T20D357462[[#This Row],[PER]] &gt; 0, T20D357462[[#This Row],[PER]], 15), 15)</f>
        <v>18.406337371854612</v>
      </c>
      <c r="J45" s="34">
        <f>IFERROR(_xll.RssMarket($A45,"PBR"),"")</f>
        <v>2.54</v>
      </c>
      <c r="K45" s="32">
        <f>T20D357462[[#This Row],[現在値]]/T20D357462[[#This Row],[PBR]]</f>
        <v>155.51181102362204</v>
      </c>
      <c r="L45" s="116">
        <f>T20D357462[[#This Row],[EPS]]/T20D357462[[#This Row],[BPS]]*100</f>
        <v>11.835973904939422</v>
      </c>
      <c r="M45" s="31">
        <f>IFERROR(_xll.RssMarket($A45,"配当"),"")</f>
        <v>20.98</v>
      </c>
      <c r="N45" s="88">
        <f>T20D357462[[#This Row],[配当]]/T20D357462[[#This Row],[現在値]]</f>
        <v>5.3113924050632914E-2</v>
      </c>
      <c r="O45" s="126">
        <f t="shared" si="0"/>
        <v>55</v>
      </c>
      <c r="P45" s="126">
        <f t="shared" si="2"/>
        <v>68</v>
      </c>
      <c r="Q45" s="147">
        <f>T20D357462[[#This Row],[スコア⑤]]/T20D357462[[#This Row],[スコア③]]</f>
        <v>1.2363636363636363</v>
      </c>
      <c r="R45" s="80"/>
      <c r="T45" s="119">
        <v>251</v>
      </c>
      <c r="U45" s="76">
        <v>3</v>
      </c>
      <c r="V45" s="76">
        <v>520</v>
      </c>
      <c r="W45" s="123">
        <f>(T20D357462[[#This Row],[現金及び預金（億）]]-T20D357462[[#This Row],[負債（億）]])/T20D357462[[#This Row],[総資産]]*100</f>
        <v>47.692307692307693</v>
      </c>
    </row>
    <row r="46" spans="1:23" x14ac:dyDescent="0.25">
      <c r="A46" s="69">
        <v>7701</v>
      </c>
      <c r="B46" s="39" t="str">
        <f>IFERROR(_xll.RssMarket($A46,"銘柄名称"),"")</f>
        <v>島津製作所</v>
      </c>
      <c r="C46" s="72" t="str">
        <f>IFERROR(_xll.RssMarket($A46,"市場部略称"),"")</f>
        <v>東Ｐ</v>
      </c>
      <c r="D46" s="56">
        <f>IFERROR(_xll.RssMarket($A46,"現在値"),"")</f>
        <v>4153</v>
      </c>
      <c r="E46" s="56">
        <f>IFERROR(_xll.RssMarket($A46,"前日比"),"")</f>
        <v>-108</v>
      </c>
      <c r="F46" s="75">
        <f>IFERROR(_xll.RssMarket($A46,"時価総額"),"")</f>
        <v>1229579</v>
      </c>
      <c r="G46" s="75">
        <f>T20D357462[[#This Row],[時価総額]]/T20D357462[[#This Row],[現在値]]</f>
        <v>296.07006982903926</v>
      </c>
      <c r="H46" s="20">
        <f>IFERROR(_xll.RssMarket($A46,"PER"),"")</f>
        <v>22.22</v>
      </c>
      <c r="I46" s="57">
        <f>T20D357462[[#This Row],[現在値]] / IFERROR(IF(T20D357462[[#This Row],[PER]] &gt; 0, T20D357462[[#This Row],[PER]], 15), 15)</f>
        <v>186.90369036903692</v>
      </c>
      <c r="J46" s="34">
        <f>IFERROR(_xll.RssMarket($A46,"PBR"),"")</f>
        <v>2.33</v>
      </c>
      <c r="K46" s="32">
        <f>T20D357462[[#This Row],[現在値]]/T20D357462[[#This Row],[PBR]]</f>
        <v>1782.4034334763949</v>
      </c>
      <c r="L46" s="116">
        <f>T20D357462[[#This Row],[EPS]]/T20D357462[[#This Row],[BPS]]*100</f>
        <v>10.486048604860487</v>
      </c>
      <c r="M46" s="31">
        <f>IFERROR(_xll.RssMarket($A46,"配当"),"")</f>
        <v>67</v>
      </c>
      <c r="N46" s="88">
        <f>T20D357462[[#This Row],[配当]]/T20D357462[[#This Row],[現在値]]</f>
        <v>1.6132915964363111E-2</v>
      </c>
      <c r="O46" s="126">
        <f t="shared" si="0"/>
        <v>47</v>
      </c>
      <c r="P46" s="126">
        <f t="shared" si="2"/>
        <v>53</v>
      </c>
      <c r="Q46" s="148">
        <f>T20D357462[[#This Row],[スコア⑤]]/T20D357462[[#This Row],[スコア③]]</f>
        <v>1.1276595744680851</v>
      </c>
      <c r="R46" s="80"/>
      <c r="S46" s="80"/>
      <c r="T46" s="119">
        <v>55.9</v>
      </c>
      <c r="V46" s="76">
        <v>211</v>
      </c>
      <c r="W46" s="109">
        <f>(T20D357462[[#This Row],[現金及び預金（億）]]-T20D357462[[#This Row],[負債（億）]])/T20D357462[[#This Row],[総資産]]*100</f>
        <v>26.492890995260666</v>
      </c>
    </row>
    <row r="47" spans="1:23" x14ac:dyDescent="0.25">
      <c r="A47" s="69">
        <v>7476</v>
      </c>
      <c r="B47" s="39" t="str">
        <f>IFERROR(_xll.RssMarket($A47,"銘柄名称"),"")</f>
        <v>アズワン</v>
      </c>
      <c r="C47" s="72" t="str">
        <f>IFERROR(_xll.RssMarket($A47,"市場部略称"),"")</f>
        <v>東Ｐ</v>
      </c>
      <c r="D47" s="56">
        <f>IFERROR(_xll.RssMarket($A47,"現在値"),"")</f>
        <v>2241.5</v>
      </c>
      <c r="E47" s="56">
        <f>IFERROR(_xll.RssMarket($A47,"前日比"),"")</f>
        <v>-103.5</v>
      </c>
      <c r="F47" s="75">
        <f>IFERROR(_xll.RssMarket($A47,"時価総額"),"")</f>
        <v>168902</v>
      </c>
      <c r="G47" s="75">
        <f>T20D357462[[#This Row],[時価総額]]/T20D357462[[#This Row],[現在値]]</f>
        <v>75.3522194958733</v>
      </c>
      <c r="H47" s="95">
        <f>IFERROR(_xll.RssMarket($A47,"PER"),"")</f>
        <v>17.940000000000001</v>
      </c>
      <c r="I47" s="57">
        <f>T20D357462[[#This Row],[現在値]] / IFERROR(IF(T20D357462[[#This Row],[PER]] &gt; 0, T20D357462[[#This Row],[PER]], 15), 15)</f>
        <v>124.9442586399108</v>
      </c>
      <c r="J47" s="34">
        <f>IFERROR(_xll.RssMarket($A47,"PBR"),"")</f>
        <v>2.29</v>
      </c>
      <c r="K47" s="32">
        <f>T20D357462[[#This Row],[現在値]]/T20D357462[[#This Row],[PBR]]</f>
        <v>978.82096069868999</v>
      </c>
      <c r="L47" s="116">
        <f>T20D357462[[#This Row],[EPS]]/T20D357462[[#This Row],[BPS]]*100</f>
        <v>12.764771460423633</v>
      </c>
      <c r="M47" s="31">
        <f>IFERROR(_xll.RssMarket($A47,"配当"),"")</f>
        <v>63</v>
      </c>
      <c r="N47" s="88">
        <f>T20D357462[[#This Row],[配当]]/T20D357462[[#This Row],[現在値]]</f>
        <v>2.8106178898059334E-2</v>
      </c>
      <c r="O47" s="125">
        <f t="shared" si="0"/>
        <v>71</v>
      </c>
      <c r="P47" s="125">
        <f t="shared" si="2"/>
        <v>80</v>
      </c>
      <c r="Q47" s="147">
        <f>T20D357462[[#This Row],[スコア⑤]]/T20D357462[[#This Row],[スコア③]]</f>
        <v>1.1267605633802817</v>
      </c>
      <c r="T47" s="119">
        <v>32</v>
      </c>
      <c r="U47" s="76">
        <v>0</v>
      </c>
      <c r="V47" s="76">
        <v>132</v>
      </c>
      <c r="W47" s="123">
        <f>(T20D357462[[#This Row],[現金及び預金（億）]]-T20D357462[[#This Row],[負債（億）]])/T20D357462[[#This Row],[総資産]]*100</f>
        <v>24.242424242424242</v>
      </c>
    </row>
    <row r="48" spans="1:23" x14ac:dyDescent="0.25">
      <c r="A48" s="69">
        <v>4686</v>
      </c>
      <c r="B48" s="39" t="str">
        <f>IFERROR(_xll.RssMarket($A48,"銘柄名称"),"")</f>
        <v>ジャストシステム</v>
      </c>
      <c r="C48" s="72" t="str">
        <f>IFERROR(_xll.RssMarket($A48,"市場部略称"),"")</f>
        <v>東Ｐ</v>
      </c>
      <c r="D48" s="56">
        <f>IFERROR(_xll.RssMarket($A48,"現在値"),"")</f>
        <v>3955</v>
      </c>
      <c r="E48" s="56">
        <f>IFERROR(_xll.RssMarket($A48,"前日比"),"")</f>
        <v>-240</v>
      </c>
      <c r="F48" s="75">
        <f>IFERROR(_xll.RssMarket($A48,"時価総額"),"")</f>
        <v>254009</v>
      </c>
      <c r="G48" s="75">
        <f>T20D357462[[#This Row],[時価総額]]/T20D357462[[#This Row],[現在値]]</f>
        <v>64.224778761061941</v>
      </c>
      <c r="H48" s="95">
        <f>IFERROR(_xll.RssMarket($A48,"PER"),"")</f>
        <v>17.510000000000002</v>
      </c>
      <c r="I48" s="57">
        <f>T20D357462[[#This Row],[現在値]] / IFERROR(IF(T20D357462[[#This Row],[PER]] &gt; 0, T20D357462[[#This Row],[PER]], 15), 15)</f>
        <v>225.87093089663048</v>
      </c>
      <c r="J48" s="34">
        <f>IFERROR(_xll.RssMarket($A48,"PBR"),"")</f>
        <v>2.25</v>
      </c>
      <c r="K48" s="32">
        <f>T20D357462[[#This Row],[現在値]]/T20D357462[[#This Row],[PBR]]</f>
        <v>1757.7777777777778</v>
      </c>
      <c r="L48" s="116">
        <f>T20D357462[[#This Row],[EPS]]/T20D357462[[#This Row],[BPS]]*100</f>
        <v>12.849800114220445</v>
      </c>
      <c r="M48" s="31">
        <f>IFERROR(_xll.RssMarket($A48,"配当"),"")</f>
        <v>24</v>
      </c>
      <c r="N48" s="88">
        <f>T20D357462[[#This Row],[配当]]/T20D357462[[#This Row],[現在値]]</f>
        <v>6.0682680151706702E-3</v>
      </c>
      <c r="O48" s="125">
        <f t="shared" si="0"/>
        <v>149</v>
      </c>
      <c r="P48" s="125">
        <f t="shared" si="2"/>
        <v>186</v>
      </c>
      <c r="Q48" s="147">
        <f>T20D357462[[#This Row],[スコア⑤]]/T20D357462[[#This Row],[スコア③]]</f>
        <v>1.2483221476510067</v>
      </c>
      <c r="R48" s="80">
        <v>40.479999999999997</v>
      </c>
      <c r="T48" s="119">
        <v>606</v>
      </c>
      <c r="U48" s="76">
        <v>0</v>
      </c>
      <c r="V48" s="76">
        <v>1210</v>
      </c>
      <c r="W48" s="123">
        <f>(T20D357462[[#This Row],[現金及び預金（億）]]-T20D357462[[#This Row],[負債（億）]])/T20D357462[[#This Row],[総資産]]*100</f>
        <v>50.082644628099175</v>
      </c>
    </row>
    <row r="49" spans="2:23" x14ac:dyDescent="0.25">
      <c r="B49" s="39" t="str">
        <f>IFERROR(_xll.RssMarket($A49,"銘柄名称"),"")</f>
        <v/>
      </c>
      <c r="C49" s="72" t="str">
        <f>IFERROR(_xll.RssMarket($A49,"市場部略称"),"")</f>
        <v/>
      </c>
      <c r="D49" s="56" t="str">
        <f>IFERROR(_xll.RssMarket($A49,"現在値"),"")</f>
        <v/>
      </c>
      <c r="E49" s="56" t="str">
        <f>IFERROR(_xll.RssMarket($A49,"前日比"),"")</f>
        <v/>
      </c>
      <c r="F49" s="75" t="str">
        <f>IFERROR(_xll.RssMarket($A49,"時価総額"),"")</f>
        <v/>
      </c>
      <c r="G49" s="75" t="e">
        <f>T20D357462[[#This Row],[時価総額]]/T20D357462[[#This Row],[現在値]]</f>
        <v>#VALUE!</v>
      </c>
      <c r="H49" s="20" t="str">
        <f>IFERROR(_xll.RssMarket($A49,"PER"),"")</f>
        <v/>
      </c>
      <c r="I49" s="57" t="e">
        <f>T20D357462[[#This Row],[現在値]] / IFERROR(IF(T20D357462[[#This Row],[PER]] &gt; 0, T20D357462[[#This Row],[PER]], 15), 15)</f>
        <v>#VALUE!</v>
      </c>
      <c r="J49" s="34" t="str">
        <f>IFERROR(_xll.RssMarket($A49,"PBR"),"")</f>
        <v/>
      </c>
      <c r="K49" s="32" t="e">
        <f>T20D357462[[#This Row],[現在値]]/T20D357462[[#This Row],[PBR]]</f>
        <v>#VALUE!</v>
      </c>
      <c r="L49" s="116" t="e">
        <f>T20D357462[[#This Row],[EPS]]/T20D357462[[#This Row],[BPS]]*100</f>
        <v>#VALUE!</v>
      </c>
      <c r="M49" s="31" t="str">
        <f>IFERROR(_xll.RssMarket($A49,"配当"),"")</f>
        <v/>
      </c>
      <c r="N49" s="87" t="e">
        <f>T20D357462[[#This Row],[配当]]/T20D357462[[#This Row],[現在値]]</f>
        <v>#VALUE!</v>
      </c>
      <c r="O49" s="126" t="e">
        <f t="shared" si="0"/>
        <v>#VALUE!</v>
      </c>
      <c r="P49" s="126" t="e">
        <f t="shared" si="2"/>
        <v>#VALUE!</v>
      </c>
      <c r="Q49" s="148" t="e">
        <f>T20D357462[[#This Row],[スコア⑤]]/T20D357462[[#This Row],[スコア③]]</f>
        <v>#VALUE!</v>
      </c>
      <c r="R49" s="80"/>
      <c r="T49" s="119">
        <v>69.5</v>
      </c>
      <c r="U49" s="76">
        <v>0</v>
      </c>
      <c r="V49" s="76">
        <v>197</v>
      </c>
      <c r="W49" s="123">
        <f>(T20D357462[[#This Row],[現金及び預金（億）]]-T20D357462[[#This Row],[負債（億）]])/T20D357462[[#This Row],[総資産]]*100</f>
        <v>35.279187817258887</v>
      </c>
    </row>
    <row r="50" spans="2:23" x14ac:dyDescent="0.25">
      <c r="B50" s="39" t="str">
        <f>IFERROR(_xll.RssMarket($A50,"銘柄名称"),"")</f>
        <v/>
      </c>
      <c r="C50" s="72" t="str">
        <f>IFERROR(_xll.RssMarket($A50,"市場部略称"),"")</f>
        <v/>
      </c>
      <c r="D50" s="56" t="str">
        <f>IFERROR(_xll.RssMarket($A50,"現在値"),"")</f>
        <v/>
      </c>
      <c r="E50" s="56" t="str">
        <f>IFERROR(_xll.RssMarket($A50,"前日比"),"")</f>
        <v/>
      </c>
      <c r="F50" s="75" t="str">
        <f>IFERROR(_xll.RssMarket($A50,"時価総額"),"")</f>
        <v/>
      </c>
      <c r="G50" s="75" t="e">
        <f>T20D357462[[#This Row],[時価総額]]/T20D357462[[#This Row],[現在値]]</f>
        <v>#VALUE!</v>
      </c>
      <c r="H50" s="95" t="str">
        <f>IFERROR(_xll.RssMarket($A50,"PER"),"")</f>
        <v/>
      </c>
      <c r="I50" s="57" t="e">
        <f>T20D357462[[#This Row],[現在値]] / IFERROR(IF(T20D357462[[#This Row],[PER]] &gt; 0, T20D357462[[#This Row],[PER]], 15), 15)</f>
        <v>#VALUE!</v>
      </c>
      <c r="J50" s="34" t="str">
        <f>IFERROR(_xll.RssMarket($A50,"PBR"),"")</f>
        <v/>
      </c>
      <c r="K50" s="32" t="e">
        <f>T20D357462[[#This Row],[現在値]]/T20D357462[[#This Row],[PBR]]</f>
        <v>#VALUE!</v>
      </c>
      <c r="L50" s="116" t="e">
        <f>T20D357462[[#This Row],[EPS]]/T20D357462[[#This Row],[BPS]]*100</f>
        <v>#VALUE!</v>
      </c>
      <c r="M50" s="31" t="str">
        <f>IFERROR(_xll.RssMarket($A50,"配当"),"")</f>
        <v/>
      </c>
      <c r="N50" s="88" t="e">
        <f>T20D357462[[#This Row],[配当]]/T20D357462[[#This Row],[現在値]]</f>
        <v>#VALUE!</v>
      </c>
      <c r="O50" s="125" t="e">
        <f t="shared" si="0"/>
        <v>#VALUE!</v>
      </c>
      <c r="P50" s="125" t="e">
        <f t="shared" si="2"/>
        <v>#VALUE!</v>
      </c>
      <c r="Q50" s="147" t="e">
        <f>T20D357462[[#This Row],[スコア⑤]]/T20D357462[[#This Row],[スコア③]]</f>
        <v>#VALUE!</v>
      </c>
      <c r="T50" s="119">
        <v>31.3</v>
      </c>
      <c r="U50" s="76">
        <v>18.899999999999999</v>
      </c>
      <c r="V50" s="76">
        <v>106</v>
      </c>
      <c r="W50" s="109">
        <f>(T20D357462[[#This Row],[現金及び預金（億）]]-T20D357462[[#This Row],[負債（億）]])/T20D357462[[#This Row],[総資産]]*100</f>
        <v>11.698113207547172</v>
      </c>
    </row>
    <row r="51" spans="2:23" x14ac:dyDescent="0.25">
      <c r="B51" s="39" t="str">
        <f>IFERROR(_xll.RssMarket($A51,"銘柄名称"),"")</f>
        <v/>
      </c>
      <c r="C51" s="72" t="str">
        <f>IFERROR(_xll.RssMarket($A51,"市場部略称"),"")</f>
        <v/>
      </c>
      <c r="D51" s="56" t="str">
        <f>IFERROR(_xll.RssMarket($A51,"現在値"),"")</f>
        <v/>
      </c>
      <c r="E51" s="56" t="str">
        <f>IFERROR(_xll.RssMarket($A51,"前日比"),"")</f>
        <v/>
      </c>
      <c r="F51" s="75" t="str">
        <f>IFERROR(_xll.RssMarket($A51,"時価総額"),"")</f>
        <v/>
      </c>
      <c r="G51" s="75" t="e">
        <f>T20D357462[[#This Row],[時価総額]]/T20D357462[[#This Row],[現在値]]</f>
        <v>#VALUE!</v>
      </c>
      <c r="H51" s="20" t="str">
        <f>IFERROR(_xll.RssMarket($A51,"PER"),"")</f>
        <v/>
      </c>
      <c r="I51" s="57" t="e">
        <f>T20D357462[[#This Row],[現在値]] / IFERROR(IF(T20D357462[[#This Row],[PER]] &gt; 0, T20D357462[[#This Row],[PER]], 15), 15)</f>
        <v>#VALUE!</v>
      </c>
      <c r="J51" s="34" t="str">
        <f>IFERROR(_xll.RssMarket($A51,"PBR"),"")</f>
        <v/>
      </c>
      <c r="K51" s="32" t="e">
        <f>T20D357462[[#This Row],[現在値]]/T20D357462[[#This Row],[PBR]]</f>
        <v>#VALUE!</v>
      </c>
      <c r="L51" s="116" t="e">
        <f>T20D357462[[#This Row],[EPS]]/T20D357462[[#This Row],[BPS]]*100</f>
        <v>#VALUE!</v>
      </c>
      <c r="M51" s="31" t="str">
        <f>IFERROR(_xll.RssMarket($A51,"配当"),"")</f>
        <v/>
      </c>
      <c r="N51" s="87" t="e">
        <f>T20D357462[[#This Row],[配当]]/T20D357462[[#This Row],[現在値]]</f>
        <v>#VALUE!</v>
      </c>
      <c r="O51" s="126" t="e">
        <f t="shared" si="0"/>
        <v>#VALUE!</v>
      </c>
      <c r="P51" s="126" t="e">
        <f t="shared" si="2"/>
        <v>#VALUE!</v>
      </c>
      <c r="Q51" s="148" t="e">
        <f>T20D357462[[#This Row],[スコア⑤]]/T20D357462[[#This Row],[スコア③]]</f>
        <v>#VALUE!</v>
      </c>
      <c r="T51" s="119">
        <v>119</v>
      </c>
      <c r="U51" s="76">
        <v>6</v>
      </c>
      <c r="V51" s="76">
        <v>253</v>
      </c>
      <c r="W51" s="123">
        <f>(T20D357462[[#This Row],[現金及び預金（億）]]-T20D357462[[#This Row],[負債（億）]])/T20D357462[[#This Row],[総資産]]*100</f>
        <v>44.664031620553359</v>
      </c>
    </row>
    <row r="52" spans="2:23" x14ac:dyDescent="0.25">
      <c r="B52" s="39" t="str">
        <f>IFERROR(_xll.RssMarket($A52,"銘柄名称"),"")</f>
        <v/>
      </c>
      <c r="C52" s="72" t="str">
        <f>IFERROR(_xll.RssMarket($A52,"市場部略称"),"")</f>
        <v/>
      </c>
      <c r="D52" s="56" t="str">
        <f>IFERROR(_xll.RssMarket($A52,"現在値"),"")</f>
        <v/>
      </c>
      <c r="E52" s="56" t="str">
        <f>IFERROR(_xll.RssMarket($A52,"前日比"),"")</f>
        <v/>
      </c>
      <c r="F52" s="75" t="str">
        <f>IFERROR(_xll.RssMarket($A52,"時価総額"),"")</f>
        <v/>
      </c>
      <c r="G52" s="75" t="e">
        <f>T20D357462[[#This Row],[時価総額]]/T20D357462[[#This Row],[現在値]]</f>
        <v>#VALUE!</v>
      </c>
      <c r="H52" s="20" t="str">
        <f>IFERROR(_xll.RssMarket($A52,"PER"),"")</f>
        <v/>
      </c>
      <c r="I52" s="57" t="e">
        <f>T20D357462[[#This Row],[現在値]] / IFERROR(IF(T20D357462[[#This Row],[PER]] &gt; 0, T20D357462[[#This Row],[PER]], 15), 15)</f>
        <v>#VALUE!</v>
      </c>
      <c r="J52" s="34" t="str">
        <f>IFERROR(_xll.RssMarket($A52,"PBR"),"")</f>
        <v/>
      </c>
      <c r="K52" s="32" t="e">
        <f>T20D357462[[#This Row],[現在値]]/T20D357462[[#This Row],[PBR]]</f>
        <v>#VALUE!</v>
      </c>
      <c r="L52" s="116" t="e">
        <f>T20D357462[[#This Row],[EPS]]/T20D357462[[#This Row],[BPS]]*100</f>
        <v>#VALUE!</v>
      </c>
      <c r="M52" s="31" t="str">
        <f>IFERROR(_xll.RssMarket($A52,"配当"),"")</f>
        <v/>
      </c>
      <c r="N52" s="88" t="e">
        <f>T20D357462[[#This Row],[配当]]/T20D357462[[#This Row],[現在値]]</f>
        <v>#VALUE!</v>
      </c>
      <c r="O52" s="126" t="e">
        <f t="shared" si="0"/>
        <v>#VALUE!</v>
      </c>
      <c r="P52" s="126" t="e">
        <f t="shared" si="2"/>
        <v>#VALUE!</v>
      </c>
      <c r="Q52" s="148" t="e">
        <f>T20D357462[[#This Row],[スコア⑤]]/T20D357462[[#This Row],[スコア③]]</f>
        <v>#VALUE!</v>
      </c>
      <c r="S52" s="80"/>
      <c r="T52" s="119">
        <v>122</v>
      </c>
      <c r="U52" s="76">
        <v>114</v>
      </c>
      <c r="V52" s="76">
        <v>266</v>
      </c>
      <c r="W52" s="109">
        <f>(T20D357462[[#This Row],[現金及び預金（億）]]-T20D357462[[#This Row],[負債（億）]])/T20D357462[[#This Row],[総資産]]*100</f>
        <v>3.007518796992481</v>
      </c>
    </row>
    <row r="53" spans="2:23" x14ac:dyDescent="0.25">
      <c r="B53" s="39" t="str">
        <f>IFERROR(_xll.RssMarket($A53,"銘柄名称"),"")</f>
        <v/>
      </c>
      <c r="C53" s="72" t="str">
        <f>IFERROR(_xll.RssMarket($A53,"市場部略称"),"")</f>
        <v/>
      </c>
      <c r="D53" s="56" t="str">
        <f>IFERROR(_xll.RssMarket($A53,"現在値"),"")</f>
        <v/>
      </c>
      <c r="E53" s="56" t="str">
        <f>IFERROR(_xll.RssMarket($A53,"前日比"),"")</f>
        <v/>
      </c>
      <c r="F53" s="75" t="str">
        <f>IFERROR(_xll.RssMarket($A53,"時価総額"),"")</f>
        <v/>
      </c>
      <c r="G53" s="75" t="e">
        <f>T20D357462[[#This Row],[時価総額]]/T20D357462[[#This Row],[現在値]]</f>
        <v>#VALUE!</v>
      </c>
      <c r="H53" s="20" t="str">
        <f>IFERROR(_xll.RssMarket($A53,"PER"),"")</f>
        <v/>
      </c>
      <c r="I53" s="57" t="e">
        <f>T20D357462[[#This Row],[現在値]] / IFERROR(IF(T20D357462[[#This Row],[PER]] &gt; 0, T20D357462[[#This Row],[PER]], 15), 15)</f>
        <v>#VALUE!</v>
      </c>
      <c r="J53" s="34" t="str">
        <f>IFERROR(_xll.RssMarket($A53,"PBR"),"")</f>
        <v/>
      </c>
      <c r="K53" s="32" t="e">
        <f>T20D357462[[#This Row],[現在値]]/T20D357462[[#This Row],[PBR]]</f>
        <v>#VALUE!</v>
      </c>
      <c r="L53" s="116" t="e">
        <f>T20D357462[[#This Row],[EPS]]/T20D357462[[#This Row],[BPS]]*100</f>
        <v>#VALUE!</v>
      </c>
      <c r="M53" s="31" t="str">
        <f>IFERROR(_xll.RssMarket($A53,"配当"),"")</f>
        <v/>
      </c>
      <c r="N53" s="88" t="e">
        <f>T20D357462[[#This Row],[配当]]/T20D357462[[#This Row],[現在値]]</f>
        <v>#VALUE!</v>
      </c>
      <c r="O53" s="126" t="e">
        <f t="shared" si="0"/>
        <v>#VALUE!</v>
      </c>
      <c r="P53" s="126" t="e">
        <f t="shared" si="2"/>
        <v>#VALUE!</v>
      </c>
      <c r="Q53" s="147" t="e">
        <f>T20D357462[[#This Row],[スコア⑤]]/T20D357462[[#This Row],[スコア③]]</f>
        <v>#VALUE!</v>
      </c>
      <c r="R53" s="80"/>
      <c r="T53" s="119">
        <v>1023</v>
      </c>
      <c r="U53" s="76">
        <v>120</v>
      </c>
      <c r="V53" s="76">
        <v>2024</v>
      </c>
      <c r="W53" s="123">
        <f>(T20D357462[[#This Row],[現金及び預金（億）]]-T20D357462[[#This Row],[負債（億）]])/T20D357462[[#This Row],[総資産]]*100</f>
        <v>44.614624505928852</v>
      </c>
    </row>
    <row r="54" spans="2:23" x14ac:dyDescent="0.25">
      <c r="B54" s="39" t="str">
        <f>IFERROR(_xll.RssMarket($A54,"銘柄名称"),"")</f>
        <v/>
      </c>
      <c r="C54" s="72" t="str">
        <f>IFERROR(_xll.RssMarket($A54,"市場部略称"),"")</f>
        <v/>
      </c>
      <c r="D54" s="56" t="str">
        <f>IFERROR(_xll.RssMarket($A54,"現在値"),"")</f>
        <v/>
      </c>
      <c r="E54" s="56" t="str">
        <f>IFERROR(_xll.RssMarket($A54,"前日比"),"")</f>
        <v/>
      </c>
      <c r="F54" s="75" t="str">
        <f>IFERROR(_xll.RssMarket($A54,"時価総額"),"")</f>
        <v/>
      </c>
      <c r="G54" s="75" t="e">
        <f>T20D357462[[#This Row],[時価総額]]/T20D357462[[#This Row],[現在値]]</f>
        <v>#VALUE!</v>
      </c>
      <c r="H54" s="20" t="str">
        <f>IFERROR(_xll.RssMarket($A54,"PER"),"")</f>
        <v/>
      </c>
      <c r="I54" s="57" t="e">
        <f>T20D357462[[#This Row],[現在値]] / IFERROR(IF(T20D357462[[#This Row],[PER]] &gt; 0, T20D357462[[#This Row],[PER]], 15), 15)</f>
        <v>#VALUE!</v>
      </c>
      <c r="J54" s="34" t="str">
        <f>IFERROR(_xll.RssMarket($A54,"PBR"),"")</f>
        <v/>
      </c>
      <c r="K54" s="32" t="e">
        <f>T20D357462[[#This Row],[現在値]]/T20D357462[[#This Row],[PBR]]</f>
        <v>#VALUE!</v>
      </c>
      <c r="L54" s="116" t="e">
        <f>T20D357462[[#This Row],[EPS]]/T20D357462[[#This Row],[BPS]]*100</f>
        <v>#VALUE!</v>
      </c>
      <c r="M54" s="31" t="str">
        <f>IFERROR(_xll.RssMarket($A54,"配当"),"")</f>
        <v/>
      </c>
      <c r="N54" s="88" t="e">
        <f>T20D357462[[#This Row],[配当]]/T20D357462[[#This Row],[現在値]]</f>
        <v>#VALUE!</v>
      </c>
      <c r="O54" s="126" t="e">
        <f t="shared" si="0"/>
        <v>#VALUE!</v>
      </c>
      <c r="P54" s="126" t="e">
        <f t="shared" si="2"/>
        <v>#VALUE!</v>
      </c>
      <c r="Q54" s="148" t="e">
        <f>T20D357462[[#This Row],[スコア⑤]]/T20D357462[[#This Row],[スコア③]]</f>
        <v>#VALUE!</v>
      </c>
      <c r="T54" s="119">
        <v>43.7</v>
      </c>
      <c r="U54" s="76">
        <v>51.7</v>
      </c>
      <c r="V54" s="76">
        <v>185</v>
      </c>
      <c r="W54" s="109">
        <f>(T20D357462[[#This Row],[現金及び預金（億）]]-T20D357462[[#This Row],[負債（億）]])/T20D357462[[#This Row],[総資産]]*100</f>
        <v>-4.3243243243243246</v>
      </c>
    </row>
    <row r="55" spans="2:23" x14ac:dyDescent="0.25">
      <c r="B55" s="39" t="str">
        <f>IFERROR(_xll.RssMarket($A55,"銘柄名称"),"")</f>
        <v/>
      </c>
      <c r="C55" s="72" t="str">
        <f>IFERROR(_xll.RssMarket($A55,"市場部略称"),"")</f>
        <v/>
      </c>
      <c r="D55" s="56" t="str">
        <f>IFERROR(_xll.RssMarket($A55,"現在値"),"")</f>
        <v/>
      </c>
      <c r="E55" s="56" t="str">
        <f>IFERROR(_xll.RssMarket($A55,"前日比"),"")</f>
        <v/>
      </c>
      <c r="F55" s="75" t="str">
        <f>IFERROR(_xll.RssMarket($A55,"時価総額"),"")</f>
        <v/>
      </c>
      <c r="G55" s="75" t="e">
        <f>T20D357462[[#This Row],[時価総額]]/T20D357462[[#This Row],[現在値]]</f>
        <v>#VALUE!</v>
      </c>
      <c r="H55" s="20" t="str">
        <f>IFERROR(_xll.RssMarket($A55,"PER"),"")</f>
        <v/>
      </c>
      <c r="I55" s="57" t="e">
        <f>T20D357462[[#This Row],[現在値]] / IFERROR(IF(T20D357462[[#This Row],[PER]] &gt; 0, T20D357462[[#This Row],[PER]], 15), 15)</f>
        <v>#VALUE!</v>
      </c>
      <c r="J55" s="34" t="str">
        <f>IFERROR(_xll.RssMarket($A55,"PBR"),"")</f>
        <v/>
      </c>
      <c r="K55" s="32" t="e">
        <f>T20D357462[[#This Row],[現在値]]/T20D357462[[#This Row],[PBR]]</f>
        <v>#VALUE!</v>
      </c>
      <c r="L55" s="116" t="e">
        <f>T20D357462[[#This Row],[EPS]]/T20D357462[[#This Row],[BPS]]*100</f>
        <v>#VALUE!</v>
      </c>
      <c r="M55" s="31" t="str">
        <f>IFERROR(_xll.RssMarket($A55,"配当"),"")</f>
        <v/>
      </c>
      <c r="N55" s="87" t="e">
        <f>T20D357462[[#This Row],[配当]]/T20D357462[[#This Row],[現在値]]</f>
        <v>#VALUE!</v>
      </c>
      <c r="O55" s="125" t="e">
        <f t="shared" si="0"/>
        <v>#VALUE!</v>
      </c>
      <c r="P55" s="125" t="e">
        <f t="shared" si="2"/>
        <v>#VALUE!</v>
      </c>
      <c r="Q55" s="147" t="e">
        <f>T20D357462[[#This Row],[スコア⑤]]/T20D357462[[#This Row],[スコア③]]</f>
        <v>#VALUE!</v>
      </c>
      <c r="T55" s="119">
        <v>1499</v>
      </c>
      <c r="U55" s="76">
        <v>6200</v>
      </c>
      <c r="V55" s="76">
        <v>43200</v>
      </c>
      <c r="W55" s="109">
        <f>(T20D357462[[#This Row],[現金及び預金（億）]]-T20D357462[[#This Row],[負債（億）]])/T20D357462[[#This Row],[総資産]]*100</f>
        <v>-10.881944444444445</v>
      </c>
    </row>
    <row r="56" spans="2:23" x14ac:dyDescent="0.25">
      <c r="B56" s="39" t="str">
        <f>IFERROR(_xll.RssMarket($A56,"銘柄名称"),"")</f>
        <v/>
      </c>
      <c r="C56" s="72" t="str">
        <f>IFERROR(_xll.RssMarket($A56,"市場部略称"),"")</f>
        <v/>
      </c>
      <c r="D56" s="56" t="str">
        <f>IFERROR(_xll.RssMarket($A56,"現在値"),"")</f>
        <v/>
      </c>
      <c r="E56" s="56" t="str">
        <f>IFERROR(_xll.RssMarket($A56,"前日比"),"")</f>
        <v/>
      </c>
      <c r="F56" s="75" t="str">
        <f>IFERROR(_xll.RssMarket($A56,"時価総額"),"")</f>
        <v/>
      </c>
      <c r="G56" s="75" t="e">
        <f>T20D357462[[#This Row],[時価総額]]/T20D357462[[#This Row],[現在値]]</f>
        <v>#VALUE!</v>
      </c>
      <c r="H56" s="20" t="str">
        <f>IFERROR(_xll.RssMarket($A56,"PER"),"")</f>
        <v/>
      </c>
      <c r="I56" s="57" t="e">
        <f>T20D357462[[#This Row],[現在値]] / IFERROR(IF(T20D357462[[#This Row],[PER]] &gt; 0, T20D357462[[#This Row],[PER]], 15), 15)</f>
        <v>#VALUE!</v>
      </c>
      <c r="J56" s="34" t="str">
        <f>IFERROR(_xll.RssMarket($A56,"PBR"),"")</f>
        <v/>
      </c>
      <c r="K56" s="32" t="e">
        <f>T20D357462[[#This Row],[現在値]]/T20D357462[[#This Row],[PBR]]</f>
        <v>#VALUE!</v>
      </c>
      <c r="L56" s="116" t="e">
        <f>T20D357462[[#This Row],[EPS]]/T20D357462[[#This Row],[BPS]]*100</f>
        <v>#VALUE!</v>
      </c>
      <c r="M56" s="31" t="str">
        <f>IFERROR(_xll.RssMarket($A56,"配当"),"")</f>
        <v/>
      </c>
      <c r="N56" s="87" t="e">
        <f>T20D357462[[#This Row],[配当]]/T20D357462[[#This Row],[現在値]]</f>
        <v>#VALUE!</v>
      </c>
      <c r="O56" s="126" t="e">
        <f t="shared" si="0"/>
        <v>#VALUE!</v>
      </c>
      <c r="P56" s="126" t="e">
        <f t="shared" si="2"/>
        <v>#VALUE!</v>
      </c>
      <c r="Q56" s="147" t="e">
        <f>T20D357462[[#This Row],[スコア⑤]]/T20D357462[[#This Row],[スコア③]]</f>
        <v>#VALUE!</v>
      </c>
      <c r="R56" s="80"/>
      <c r="S56" s="77"/>
      <c r="T56" s="121">
        <v>43.3</v>
      </c>
      <c r="U56" s="77">
        <v>12.3</v>
      </c>
      <c r="V56" s="77">
        <v>162</v>
      </c>
      <c r="W56" s="110">
        <f>(T20D357462[[#This Row],[現金及び預金（億）]]-T20D357462[[#This Row],[負債（億）]])/T20D357462[[#This Row],[総資産]]*100</f>
        <v>19.1358024691358</v>
      </c>
    </row>
    <row r="57" spans="2:23" x14ac:dyDescent="0.25">
      <c r="B57" s="39" t="str">
        <f>IFERROR(_xll.RssMarket($A57,"銘柄名称"),"")</f>
        <v/>
      </c>
      <c r="C57" s="72" t="str">
        <f>IFERROR(_xll.RssMarket($A57,"市場部略称"),"")</f>
        <v/>
      </c>
      <c r="D57" s="56" t="str">
        <f>IFERROR(_xll.RssMarket($A57,"現在値"),"")</f>
        <v/>
      </c>
      <c r="E57" s="56" t="str">
        <f>IFERROR(_xll.RssMarket($A57,"前日比"),"")</f>
        <v/>
      </c>
      <c r="F57" s="75" t="str">
        <f>IFERROR(_xll.RssMarket($A57,"時価総額"),"")</f>
        <v/>
      </c>
      <c r="G57" s="75" t="e">
        <f>T20D357462[[#This Row],[時価総額]]/T20D357462[[#This Row],[現在値]]</f>
        <v>#VALUE!</v>
      </c>
      <c r="H57" s="20" t="str">
        <f>IFERROR(_xll.RssMarket($A57,"PER"),"")</f>
        <v/>
      </c>
      <c r="I57" s="57" t="e">
        <f>T20D357462[[#This Row],[現在値]] / IFERROR(IF(T20D357462[[#This Row],[PER]] &gt; 0, T20D357462[[#This Row],[PER]], 15), 15)</f>
        <v>#VALUE!</v>
      </c>
      <c r="J57" s="34" t="str">
        <f>IFERROR(_xll.RssMarket($A57,"PBR"),"")</f>
        <v/>
      </c>
      <c r="K57" s="32" t="e">
        <f>T20D357462[[#This Row],[現在値]]/T20D357462[[#This Row],[PBR]]</f>
        <v>#VALUE!</v>
      </c>
      <c r="L57" s="116" t="e">
        <f>T20D357462[[#This Row],[EPS]]/T20D357462[[#This Row],[BPS]]*100</f>
        <v>#VALUE!</v>
      </c>
      <c r="M57" s="31" t="str">
        <f>IFERROR(_xll.RssMarket($A57,"配当"),"")</f>
        <v/>
      </c>
      <c r="N57" s="87" t="e">
        <f>T20D357462[[#This Row],[配当]]/T20D357462[[#This Row],[現在値]]</f>
        <v>#VALUE!</v>
      </c>
      <c r="O57" s="125" t="e">
        <f t="shared" si="0"/>
        <v>#VALUE!</v>
      </c>
      <c r="P57" s="126" t="e">
        <f t="shared" si="2"/>
        <v>#VALUE!</v>
      </c>
      <c r="Q57" s="147" t="e">
        <f>T20D357462[[#This Row],[スコア⑤]]/T20D357462[[#This Row],[スコア③]]</f>
        <v>#VALUE!</v>
      </c>
      <c r="T57" s="119">
        <v>10000</v>
      </c>
      <c r="U57" s="76">
        <v>112000</v>
      </c>
      <c r="V57" s="76">
        <v>301000</v>
      </c>
      <c r="W57" s="109">
        <f>(T20D357462[[#This Row],[現金及び預金（億）]]-T20D357462[[#This Row],[負債（億）]])/T20D357462[[#This Row],[総資産]]*100</f>
        <v>-33.887043189368768</v>
      </c>
    </row>
    <row r="58" spans="2:23" x14ac:dyDescent="0.25">
      <c r="B58" s="39" t="str">
        <f>IFERROR(_xll.RssMarket($A58,"銘柄名称"),"")</f>
        <v/>
      </c>
      <c r="C58" s="72" t="str">
        <f>IFERROR(_xll.RssMarket($A58,"市場部略称"),"")</f>
        <v/>
      </c>
      <c r="D58" s="56" t="str">
        <f>IFERROR(_xll.RssMarket($A58,"現在値"),"")</f>
        <v/>
      </c>
      <c r="E58" s="56" t="str">
        <f>IFERROR(_xll.RssMarket($A58,"前日比"),"")</f>
        <v/>
      </c>
      <c r="F58" s="75" t="str">
        <f>IFERROR(_xll.RssMarket($A58,"時価総額"),"")</f>
        <v/>
      </c>
      <c r="G58" s="75" t="e">
        <f>T20D357462[[#This Row],[時価総額]]/T20D357462[[#This Row],[現在値]]</f>
        <v>#VALUE!</v>
      </c>
      <c r="H58" s="20" t="str">
        <f>IFERROR(_xll.RssMarket($A58,"PER"),"")</f>
        <v/>
      </c>
      <c r="I58" s="57" t="e">
        <f>T20D357462[[#This Row],[現在値]] / IFERROR(IF(T20D357462[[#This Row],[PER]] &gt; 0, T20D357462[[#This Row],[PER]], 15), 15)</f>
        <v>#VALUE!</v>
      </c>
      <c r="J58" s="34" t="str">
        <f>IFERROR(_xll.RssMarket($A58,"PBR"),"")</f>
        <v/>
      </c>
      <c r="K58" s="32" t="e">
        <f>T20D357462[[#This Row],[現在値]]/T20D357462[[#This Row],[PBR]]</f>
        <v>#VALUE!</v>
      </c>
      <c r="L58" s="116" t="e">
        <f>T20D357462[[#This Row],[EPS]]/T20D357462[[#This Row],[BPS]]*100</f>
        <v>#VALUE!</v>
      </c>
      <c r="M58" s="31" t="str">
        <f>IFERROR(_xll.RssMarket($A58,"配当"),"")</f>
        <v/>
      </c>
      <c r="N58" s="88" t="e">
        <f>T20D357462[[#This Row],[配当]]/T20D357462[[#This Row],[現在値]]</f>
        <v>#VALUE!</v>
      </c>
      <c r="O58" s="126" t="e">
        <f t="shared" si="0"/>
        <v>#VALUE!</v>
      </c>
      <c r="P58" s="126" t="e">
        <f t="shared" si="2"/>
        <v>#VALUE!</v>
      </c>
      <c r="Q58" s="148" t="e">
        <f>T20D357462[[#This Row],[スコア⑤]]/T20D357462[[#This Row],[スコア③]]</f>
        <v>#VALUE!</v>
      </c>
      <c r="S58" s="80"/>
      <c r="T58" s="119">
        <v>17.899999999999999</v>
      </c>
      <c r="U58" s="76">
        <v>73.3</v>
      </c>
      <c r="V58" s="76">
        <v>189</v>
      </c>
      <c r="W58" s="109">
        <f>(T20D357462[[#This Row],[現金及び預金（億）]]-T20D357462[[#This Row],[負債（億）]])/T20D357462[[#This Row],[総資産]]*100</f>
        <v>-29.31216931216931</v>
      </c>
    </row>
    <row r="59" spans="2:23" x14ac:dyDescent="0.25">
      <c r="B59" s="39" t="str">
        <f>IFERROR(_xll.RssMarket($A59,"銘柄名称"),"")</f>
        <v/>
      </c>
      <c r="C59" s="72" t="str">
        <f>IFERROR(_xll.RssMarket($A59,"市場部略称"),"")</f>
        <v/>
      </c>
      <c r="D59" s="56" t="str">
        <f>IFERROR(_xll.RssMarket($A59,"現在値"),"")</f>
        <v/>
      </c>
      <c r="E59" s="56" t="str">
        <f>IFERROR(_xll.RssMarket($A59,"前日比"),"")</f>
        <v/>
      </c>
      <c r="F59" s="75" t="str">
        <f>IFERROR(_xll.RssMarket($A59,"時価総額"),"")</f>
        <v/>
      </c>
      <c r="G59" s="75" t="e">
        <f>T20D357462[[#This Row],[時価総額]]/T20D357462[[#This Row],[現在値]]</f>
        <v>#VALUE!</v>
      </c>
      <c r="H59" s="95" t="str">
        <f>IFERROR(_xll.RssMarket($A59,"PER"),"")</f>
        <v/>
      </c>
      <c r="I59" s="57" t="e">
        <f>T20D357462[[#This Row],[現在値]] / IFERROR(IF(T20D357462[[#This Row],[PER]] &gt; 0, T20D357462[[#This Row],[PER]], 15), 15)</f>
        <v>#VALUE!</v>
      </c>
      <c r="J59" s="34" t="str">
        <f>IFERROR(_xll.RssMarket($A59,"PBR"),"")</f>
        <v/>
      </c>
      <c r="K59" s="32" t="e">
        <f>T20D357462[[#This Row],[現在値]]/T20D357462[[#This Row],[PBR]]</f>
        <v>#VALUE!</v>
      </c>
      <c r="L59" s="116" t="e">
        <f>T20D357462[[#This Row],[EPS]]/T20D357462[[#This Row],[BPS]]*100</f>
        <v>#VALUE!</v>
      </c>
      <c r="M59" s="31" t="str">
        <f>IFERROR(_xll.RssMarket($A59,"配当"),"")</f>
        <v/>
      </c>
      <c r="N59" s="88" t="e">
        <f>T20D357462[[#This Row],[配当]]/T20D357462[[#This Row],[現在値]]</f>
        <v>#VALUE!</v>
      </c>
      <c r="O59" s="125" t="e">
        <f t="shared" si="0"/>
        <v>#VALUE!</v>
      </c>
      <c r="P59" s="126" t="e">
        <f t="shared" si="2"/>
        <v>#VALUE!</v>
      </c>
      <c r="Q59" s="148" t="e">
        <f>T20D357462[[#This Row],[スコア⑤]]/T20D357462[[#This Row],[スコア③]]</f>
        <v>#VALUE!</v>
      </c>
      <c r="R59" s="90"/>
      <c r="S59" s="80"/>
      <c r="T59" s="119">
        <v>15.3</v>
      </c>
      <c r="U59" s="76">
        <v>28</v>
      </c>
      <c r="V59" s="76">
        <v>136</v>
      </c>
      <c r="W59" s="109">
        <f>(T20D357462[[#This Row],[現金及び預金（億）]]-T20D357462[[#This Row],[負債（億）]])/T20D357462[[#This Row],[総資産]]*100</f>
        <v>-9.3382352941176467</v>
      </c>
    </row>
    <row r="60" spans="2:23" x14ac:dyDescent="0.25">
      <c r="B60" s="39" t="str">
        <f>IFERROR(_xll.RssMarket($A60,"銘柄名称"),"")</f>
        <v/>
      </c>
      <c r="C60" s="72" t="str">
        <f>IFERROR(_xll.RssMarket($A60,"市場部略称"),"")</f>
        <v/>
      </c>
      <c r="D60" s="56" t="str">
        <f>IFERROR(_xll.RssMarket($A60,"現在値"),"")</f>
        <v/>
      </c>
      <c r="E60" s="56" t="str">
        <f>IFERROR(_xll.RssMarket($A60,"前日比"),"")</f>
        <v/>
      </c>
      <c r="F60" s="75" t="str">
        <f>IFERROR(_xll.RssMarket($A60,"時価総額"),"")</f>
        <v/>
      </c>
      <c r="G60" s="75" t="e">
        <f>T20D357462[[#This Row],[時価総額]]/T20D357462[[#This Row],[現在値]]</f>
        <v>#VALUE!</v>
      </c>
      <c r="H60" s="20" t="str">
        <f>IFERROR(_xll.RssMarket($A60,"PER"),"")</f>
        <v/>
      </c>
      <c r="I60" s="57" t="e">
        <f>T20D357462[[#This Row],[現在値]] / IFERROR(IF(T20D357462[[#This Row],[PER]] &gt; 0, T20D357462[[#This Row],[PER]], 15), 15)</f>
        <v>#VALUE!</v>
      </c>
      <c r="J60" s="34" t="str">
        <f>IFERROR(_xll.RssMarket($A60,"PBR"),"")</f>
        <v/>
      </c>
      <c r="K60" s="32" t="e">
        <f>T20D357462[[#This Row],[現在値]]/T20D357462[[#This Row],[PBR]]</f>
        <v>#VALUE!</v>
      </c>
      <c r="L60" s="116" t="e">
        <f>T20D357462[[#This Row],[EPS]]/T20D357462[[#This Row],[BPS]]*100</f>
        <v>#VALUE!</v>
      </c>
      <c r="M60" s="31" t="str">
        <f>IFERROR(_xll.RssMarket($A60,"配当"),"")</f>
        <v/>
      </c>
      <c r="N60" s="87" t="e">
        <f>T20D357462[[#This Row],[配当]]/T20D357462[[#This Row],[現在値]]</f>
        <v>#VALUE!</v>
      </c>
      <c r="O60" s="125" t="e">
        <f t="shared" si="0"/>
        <v>#VALUE!</v>
      </c>
      <c r="P60" s="126" t="e">
        <f t="shared" si="2"/>
        <v>#VALUE!</v>
      </c>
      <c r="Q60" s="148" t="e">
        <f>T20D357462[[#This Row],[スコア⑤]]/T20D357462[[#This Row],[スコア③]]</f>
        <v>#VALUE!</v>
      </c>
      <c r="T60" s="119">
        <v>559</v>
      </c>
      <c r="U60" s="76">
        <v>8.7100000000000009</v>
      </c>
      <c r="V60" s="76">
        <v>1943</v>
      </c>
      <c r="W60" s="123">
        <f>(T20D357462[[#This Row],[現金及び預金（億）]]-T20D357462[[#This Row],[負債（億）]])/T20D357462[[#This Row],[総資産]]*100</f>
        <v>28.321667524446731</v>
      </c>
    </row>
    <row r="61" spans="2:23" x14ac:dyDescent="0.25">
      <c r="B61" s="39" t="str">
        <f>IFERROR(_xll.RssMarket($A61,"銘柄名称"),"")</f>
        <v/>
      </c>
      <c r="C61" s="72" t="str">
        <f>IFERROR(_xll.RssMarket($A61,"市場部略称"),"")</f>
        <v/>
      </c>
      <c r="D61" s="56" t="str">
        <f>IFERROR(_xll.RssMarket($A61,"現在値"),"")</f>
        <v/>
      </c>
      <c r="E61" s="56" t="str">
        <f>IFERROR(_xll.RssMarket($A61,"前日比"),"")</f>
        <v/>
      </c>
      <c r="F61" s="75" t="str">
        <f>IFERROR(_xll.RssMarket($A61,"時価総額"),"")</f>
        <v/>
      </c>
      <c r="G61" s="75" t="e">
        <f>T20D357462[[#This Row],[時価総額]]/T20D357462[[#This Row],[現在値]]</f>
        <v>#VALUE!</v>
      </c>
      <c r="H61" s="20" t="str">
        <f>IFERROR(_xll.RssMarket($A61,"PER"),"")</f>
        <v/>
      </c>
      <c r="I61" s="57" t="e">
        <f>T20D357462[[#This Row],[現在値]] / IFERROR(IF(T20D357462[[#This Row],[PER]] &gt; 0, T20D357462[[#This Row],[PER]], 15), 15)</f>
        <v>#VALUE!</v>
      </c>
      <c r="J61" s="34" t="str">
        <f>IFERROR(_xll.RssMarket($A61,"PBR"),"")</f>
        <v/>
      </c>
      <c r="K61" s="32" t="e">
        <f>T20D357462[[#This Row],[現在値]]/T20D357462[[#This Row],[PBR]]</f>
        <v>#VALUE!</v>
      </c>
      <c r="L61" s="116" t="e">
        <f>T20D357462[[#This Row],[EPS]]/T20D357462[[#This Row],[BPS]]*100</f>
        <v>#VALUE!</v>
      </c>
      <c r="M61" s="31" t="str">
        <f>IFERROR(_xll.RssMarket($A61,"配当"),"")</f>
        <v/>
      </c>
      <c r="N61" s="87" t="e">
        <f>T20D357462[[#This Row],[配当]]/T20D357462[[#This Row],[現在値]]</f>
        <v>#VALUE!</v>
      </c>
      <c r="O61" s="125" t="e">
        <f t="shared" si="0"/>
        <v>#VALUE!</v>
      </c>
      <c r="P61" s="126" t="e">
        <f t="shared" si="2"/>
        <v>#VALUE!</v>
      </c>
      <c r="Q61" s="148" t="e">
        <f>T20D357462[[#This Row],[スコア⑤]]/T20D357462[[#This Row],[スコア③]]</f>
        <v>#VALUE!</v>
      </c>
      <c r="S61" s="80"/>
      <c r="T61" s="119">
        <v>90.2</v>
      </c>
      <c r="U61" s="76">
        <v>41.7</v>
      </c>
      <c r="V61" s="76">
        <v>271</v>
      </c>
      <c r="W61" s="109">
        <v>17.896678966789668</v>
      </c>
    </row>
    <row r="62" spans="2:23" x14ac:dyDescent="0.25">
      <c r="B62" s="39" t="str">
        <f>IFERROR(_xll.RssMarket($A62,"銘柄名称"),"")</f>
        <v/>
      </c>
      <c r="C62" s="72" t="str">
        <f>IFERROR(_xll.RssMarket($A62,"市場部略称"),"")</f>
        <v/>
      </c>
      <c r="D62" s="56" t="str">
        <f>IFERROR(_xll.RssMarket($A62,"現在値"),"")</f>
        <v/>
      </c>
      <c r="E62" s="56" t="str">
        <f>IFERROR(_xll.RssMarket($A62,"前日比"),"")</f>
        <v/>
      </c>
      <c r="F62" s="75" t="str">
        <f>IFERROR(_xll.RssMarket($A62,"時価総額"),"")</f>
        <v/>
      </c>
      <c r="G62" s="75" t="e">
        <f>T20D357462[[#This Row],[時価総額]]/T20D357462[[#This Row],[現在値]]</f>
        <v>#VALUE!</v>
      </c>
      <c r="H62" s="20" t="str">
        <f>IFERROR(_xll.RssMarket($A62,"PER"),"")</f>
        <v/>
      </c>
      <c r="I62" s="57" t="e">
        <f>T20D357462[[#This Row],[現在値]] / IFERROR(IF(T20D357462[[#This Row],[PER]] &gt; 0, T20D357462[[#This Row],[PER]], 15), 15)</f>
        <v>#VALUE!</v>
      </c>
      <c r="J62" s="34" t="str">
        <f>IFERROR(_xll.RssMarket($A62,"PBR"),"")</f>
        <v/>
      </c>
      <c r="K62" s="32" t="e">
        <f>T20D357462[[#This Row],[現在値]]/T20D357462[[#This Row],[PBR]]</f>
        <v>#VALUE!</v>
      </c>
      <c r="L62" s="116" t="e">
        <f>T20D357462[[#This Row],[EPS]]/T20D357462[[#This Row],[BPS]]*100</f>
        <v>#VALUE!</v>
      </c>
      <c r="M62" s="31" t="str">
        <f>IFERROR(_xll.RssMarket($A62,"配当"),"")</f>
        <v/>
      </c>
      <c r="N62" s="88" t="e">
        <f>T20D357462[[#This Row],[配当]]/T20D357462[[#This Row],[現在値]]</f>
        <v>#VALUE!</v>
      </c>
      <c r="O62" s="126" t="e">
        <f t="shared" si="0"/>
        <v>#VALUE!</v>
      </c>
      <c r="P62" s="126" t="e">
        <f t="shared" si="2"/>
        <v>#VALUE!</v>
      </c>
      <c r="Q62" s="147" t="e">
        <f>T20D357462[[#This Row],[スコア⑤]]/T20D357462[[#This Row],[スコア③]]</f>
        <v>#VALUE!</v>
      </c>
      <c r="R62" s="80"/>
      <c r="S62" s="78"/>
      <c r="T62" s="120">
        <v>45.3</v>
      </c>
      <c r="U62" s="78">
        <v>0</v>
      </c>
      <c r="V62" s="78">
        <v>171</v>
      </c>
      <c r="W62" s="123">
        <f>(T20D357462[[#This Row],[現金及び預金（億）]]-T20D357462[[#This Row],[負債（億）]])/T20D357462[[#This Row],[総資産]]*100</f>
        <v>26.491228070175438</v>
      </c>
    </row>
    <row r="63" spans="2:23" x14ac:dyDescent="0.25">
      <c r="B63" s="39" t="str">
        <f>IFERROR(_xll.RssMarket($A63,"銘柄名称"),"")</f>
        <v/>
      </c>
      <c r="C63" s="72" t="str">
        <f>IFERROR(_xll.RssMarket($A63,"市場部略称"),"")</f>
        <v/>
      </c>
      <c r="D63" s="56" t="str">
        <f>IFERROR(_xll.RssMarket($A63,"現在値"),"")</f>
        <v/>
      </c>
      <c r="E63" s="56" t="str">
        <f>IFERROR(_xll.RssMarket($A63,"前日比"),"")</f>
        <v/>
      </c>
      <c r="F63" s="75" t="str">
        <f>IFERROR(_xll.RssMarket($A63,"時価総額"),"")</f>
        <v/>
      </c>
      <c r="G63" s="75" t="e">
        <f>T20D357462[[#This Row],[時価総額]]/T20D357462[[#This Row],[現在値]]</f>
        <v>#VALUE!</v>
      </c>
      <c r="H63" s="20" t="str">
        <f>IFERROR(_xll.RssMarket($A63,"PER"),"")</f>
        <v/>
      </c>
      <c r="I63" s="57" t="e">
        <f>T20D357462[[#This Row],[現在値]] / IFERROR(IF(T20D357462[[#This Row],[PER]] &gt; 0, T20D357462[[#This Row],[PER]], 15), 15)</f>
        <v>#VALUE!</v>
      </c>
      <c r="J63" s="34" t="str">
        <f>IFERROR(_xll.RssMarket($A63,"PBR"),"")</f>
        <v/>
      </c>
      <c r="K63" s="32" t="e">
        <f>T20D357462[[#This Row],[現在値]]/T20D357462[[#This Row],[PBR]]</f>
        <v>#VALUE!</v>
      </c>
      <c r="L63" s="116" t="e">
        <f>T20D357462[[#This Row],[EPS]]/T20D357462[[#This Row],[BPS]]*100</f>
        <v>#VALUE!</v>
      </c>
      <c r="M63" s="31" t="str">
        <f>IFERROR(_xll.RssMarket($A63,"配当"),"")</f>
        <v/>
      </c>
      <c r="N63" s="88" t="e">
        <f>T20D357462[[#This Row],[配当]]/T20D357462[[#This Row],[現在値]]</f>
        <v>#VALUE!</v>
      </c>
      <c r="O63" s="125" t="e">
        <f t="shared" si="0"/>
        <v>#VALUE!</v>
      </c>
      <c r="P63" s="125" t="e">
        <f t="shared" si="2"/>
        <v>#VALUE!</v>
      </c>
      <c r="Q63" s="147" t="e">
        <f>T20D357462[[#This Row],[スコア⑤]]/T20D357462[[#This Row],[スコア③]]</f>
        <v>#VALUE!</v>
      </c>
      <c r="T63" s="119">
        <v>97.3</v>
      </c>
      <c r="U63" s="76">
        <v>87.9</v>
      </c>
      <c r="V63" s="76">
        <v>492</v>
      </c>
      <c r="W63" s="109">
        <f>(T20D357462[[#This Row],[現金及び預金（億）]]-T20D357462[[#This Row],[負債（億）]])/T20D357462[[#This Row],[総資産]]*100</f>
        <v>1.910569105691055</v>
      </c>
    </row>
    <row r="64" spans="2:23" x14ac:dyDescent="0.25">
      <c r="B64" s="39" t="str">
        <f>IFERROR(_xll.RssMarket($A64,"銘柄名称"),"")</f>
        <v/>
      </c>
      <c r="C64" s="72" t="str">
        <f>IFERROR(_xll.RssMarket($A64,"市場部略称"),"")</f>
        <v/>
      </c>
      <c r="D64" s="56" t="str">
        <f>IFERROR(_xll.RssMarket($A64,"現在値"),"")</f>
        <v/>
      </c>
      <c r="E64" s="56" t="str">
        <f>IFERROR(_xll.RssMarket($A64,"前日比"),"")</f>
        <v/>
      </c>
      <c r="F64" s="75" t="str">
        <f>IFERROR(_xll.RssMarket($A64,"時価総額"),"")</f>
        <v/>
      </c>
      <c r="G64" s="75" t="e">
        <f>T20D357462[[#This Row],[時価総額]]/T20D357462[[#This Row],[現在値]]</f>
        <v>#VALUE!</v>
      </c>
      <c r="H64" s="20" t="str">
        <f>IFERROR(_xll.RssMarket($A64,"PER"),"")</f>
        <v/>
      </c>
      <c r="I64" s="57" t="e">
        <f>T20D357462[[#This Row],[現在値]] / IFERROR(IF(T20D357462[[#This Row],[PER]] &gt; 0, T20D357462[[#This Row],[PER]], 15), 15)</f>
        <v>#VALUE!</v>
      </c>
      <c r="J64" s="34" t="str">
        <f>IFERROR(_xll.RssMarket($A64,"PBR"),"")</f>
        <v/>
      </c>
      <c r="K64" s="32" t="e">
        <f>T20D357462[[#This Row],[現在値]]/T20D357462[[#This Row],[PBR]]</f>
        <v>#VALUE!</v>
      </c>
      <c r="L64" s="116" t="e">
        <f>T20D357462[[#This Row],[EPS]]/T20D357462[[#This Row],[BPS]]*100</f>
        <v>#VALUE!</v>
      </c>
      <c r="M64" s="31" t="str">
        <f>IFERROR(_xll.RssMarket($A64,"配当"),"")</f>
        <v/>
      </c>
      <c r="N64" s="88" t="e">
        <f>T20D357462[[#This Row],[配当]]/T20D357462[[#This Row],[現在値]]</f>
        <v>#VALUE!</v>
      </c>
      <c r="O64" s="125" t="e">
        <f t="shared" si="0"/>
        <v>#VALUE!</v>
      </c>
      <c r="P64" s="126" t="e">
        <f t="shared" si="2"/>
        <v>#VALUE!</v>
      </c>
      <c r="Q64" s="147" t="e">
        <f>T20D357462[[#This Row],[スコア⑤]]/T20D357462[[#This Row],[スコア③]]</f>
        <v>#VALUE!</v>
      </c>
      <c r="S64" s="76">
        <v>8.6999999999999993</v>
      </c>
      <c r="T64" s="119">
        <v>3497</v>
      </c>
      <c r="U64" s="76">
        <v>33600</v>
      </c>
      <c r="V64" s="76">
        <v>57700</v>
      </c>
      <c r="W64" s="109">
        <f>(T20D357462[[#This Row],[現金及び預金（億）]]-T20D357462[[#This Row],[負債（億）]])/T20D357462[[#This Row],[総資産]]*100</f>
        <v>-52.171577123050263</v>
      </c>
    </row>
    <row r="65" spans="1:24" x14ac:dyDescent="0.25">
      <c r="B65" s="39" t="str">
        <f>IFERROR(_xll.RssMarket($A65,"銘柄名称"),"")</f>
        <v/>
      </c>
      <c r="C65" s="72" t="str">
        <f>IFERROR(_xll.RssMarket($A65,"市場部略称"),"")</f>
        <v/>
      </c>
      <c r="D65" s="56" t="str">
        <f>IFERROR(_xll.RssMarket($A65,"現在値"),"")</f>
        <v/>
      </c>
      <c r="E65" s="56" t="str">
        <f>IFERROR(_xll.RssMarket($A65,"前日比"),"")</f>
        <v/>
      </c>
      <c r="F65" s="75" t="str">
        <f>IFERROR(_xll.RssMarket($A65,"時価総額"),"")</f>
        <v/>
      </c>
      <c r="G65" s="75" t="e">
        <f>T20D357462[[#This Row],[時価総額]]/T20D357462[[#This Row],[現在値]]</f>
        <v>#VALUE!</v>
      </c>
      <c r="H65" s="20" t="str">
        <f>IFERROR(_xll.RssMarket($A65,"PER"),"")</f>
        <v/>
      </c>
      <c r="I65" s="57" t="e">
        <f>T20D357462[[#This Row],[現在値]] / IFERROR(IF(T20D357462[[#This Row],[PER]] &gt; 0, T20D357462[[#This Row],[PER]], 15), 15)</f>
        <v>#VALUE!</v>
      </c>
      <c r="J65" s="34" t="str">
        <f>IFERROR(_xll.RssMarket($A65,"PBR"),"")</f>
        <v/>
      </c>
      <c r="K65" s="32" t="e">
        <f>T20D357462[[#This Row],[現在値]]/T20D357462[[#This Row],[PBR]]</f>
        <v>#VALUE!</v>
      </c>
      <c r="L65" s="116" t="e">
        <f>T20D357462[[#This Row],[EPS]]/T20D357462[[#This Row],[BPS]]*100</f>
        <v>#VALUE!</v>
      </c>
      <c r="M65" s="31" t="str">
        <f>IFERROR(_xll.RssMarket($A65,"配当"),"")</f>
        <v/>
      </c>
      <c r="N65" s="87" t="e">
        <f>T20D357462[[#This Row],[配当]]/T20D357462[[#This Row],[現在値]]</f>
        <v>#VALUE!</v>
      </c>
      <c r="O65" s="125" t="e">
        <f t="shared" si="0"/>
        <v>#VALUE!</v>
      </c>
      <c r="P65" s="126" t="e">
        <f t="shared" si="2"/>
        <v>#VALUE!</v>
      </c>
      <c r="Q65" s="148" t="e">
        <f>T20D357462[[#This Row],[スコア⑤]]/T20D357462[[#This Row],[スコア③]]</f>
        <v>#VALUE!</v>
      </c>
      <c r="S65" s="76">
        <v>14.07</v>
      </c>
      <c r="T65" s="119">
        <v>19.7</v>
      </c>
      <c r="U65" s="76">
        <v>0.502</v>
      </c>
      <c r="V65" s="76">
        <v>87</v>
      </c>
      <c r="W65" s="123">
        <f>(T20D357462[[#This Row],[現金及び預金（億）]]-T20D357462[[#This Row],[負債（億）]])/T20D357462[[#This Row],[総資産]]*100</f>
        <v>22.066666666666666</v>
      </c>
    </row>
    <row r="66" spans="1:24" x14ac:dyDescent="0.25">
      <c r="B66" s="39" t="str">
        <f>IFERROR(_xll.RssMarket($A66,"銘柄名称"),"")</f>
        <v/>
      </c>
      <c r="C66" s="72" t="str">
        <f>IFERROR(_xll.RssMarket($A66,"市場部略称"),"")</f>
        <v/>
      </c>
      <c r="D66" s="56" t="str">
        <f>IFERROR(_xll.RssMarket($A66,"現在値"),"")</f>
        <v/>
      </c>
      <c r="E66" s="56" t="str">
        <f>IFERROR(_xll.RssMarket($A66,"前日比"),"")</f>
        <v/>
      </c>
      <c r="F66" s="75" t="str">
        <f>IFERROR(_xll.RssMarket($A66,"時価総額"),"")</f>
        <v/>
      </c>
      <c r="G66" s="75" t="e">
        <f>T20D357462[[#This Row],[時価総額]]/T20D357462[[#This Row],[現在値]]</f>
        <v>#VALUE!</v>
      </c>
      <c r="H66" s="20" t="str">
        <f>IFERROR(_xll.RssMarket($A66,"PER"),"")</f>
        <v/>
      </c>
      <c r="I66" s="57" t="e">
        <f>T20D357462[[#This Row],[現在値]] / IFERROR(IF(T20D357462[[#This Row],[PER]] &gt; 0, T20D357462[[#This Row],[PER]], 15), 15)</f>
        <v>#VALUE!</v>
      </c>
      <c r="J66" s="34" t="str">
        <f>IFERROR(_xll.RssMarket($A66,"PBR"),"")</f>
        <v/>
      </c>
      <c r="K66" s="32" t="e">
        <f>T20D357462[[#This Row],[現在値]]/T20D357462[[#This Row],[PBR]]</f>
        <v>#VALUE!</v>
      </c>
      <c r="L66" s="116" t="e">
        <f>T20D357462[[#This Row],[EPS]]/T20D357462[[#This Row],[BPS]]*100</f>
        <v>#VALUE!</v>
      </c>
      <c r="M66" s="31" t="str">
        <f>IFERROR(_xll.RssMarket($A66,"配当"),"")</f>
        <v/>
      </c>
      <c r="N66" s="88" t="e">
        <f>T20D357462[[#This Row],[配当]]/T20D357462[[#This Row],[現在値]]</f>
        <v>#VALUE!</v>
      </c>
      <c r="O66" s="125" t="e">
        <f t="shared" ref="O66:O129" si="3">ROUND(
 ((IF(OR(R66="",R66&lt;=0),20,R66)/20)
  *(L66/15))
 /(IFERROR(IF(H66&gt;0,H66,15),15)/15)
 *100,0)</f>
        <v>#VALUE!</v>
      </c>
      <c r="P66" s="125" t="e">
        <f>ROUND(((R66/20)*(L66/15)*(S66/15)*(1+W66/200))/(H66/15)*100,0)</f>
        <v>#VALUE!</v>
      </c>
      <c r="Q66" s="147" t="e">
        <f>T20D357462[[#This Row],[スコア⑤]]/T20D357462[[#This Row],[スコア③]]</f>
        <v>#VALUE!</v>
      </c>
      <c r="S66" s="76">
        <v>36.799999999999997</v>
      </c>
      <c r="T66" s="119">
        <v>11700</v>
      </c>
      <c r="U66" s="76">
        <v>34400</v>
      </c>
      <c r="V66" s="76">
        <v>138000</v>
      </c>
      <c r="W66" s="109">
        <f>(T20D357462[[#This Row],[現金及び預金（億）]]-T20D357462[[#This Row],[負債（億）]])/T20D357462[[#This Row],[総資産]]*100</f>
        <v>-16.44927536231884</v>
      </c>
    </row>
    <row r="67" spans="1:24" x14ac:dyDescent="0.25">
      <c r="B67" s="39" t="str">
        <f>IFERROR(_xll.RssMarket($A67,"銘柄名称"),"")</f>
        <v/>
      </c>
      <c r="C67" s="72" t="str">
        <f>IFERROR(_xll.RssMarket($A67,"市場部略称"),"")</f>
        <v/>
      </c>
      <c r="D67" s="56" t="str">
        <f>IFERROR(_xll.RssMarket($A67,"現在値"),"")</f>
        <v/>
      </c>
      <c r="E67" s="56" t="str">
        <f>IFERROR(_xll.RssMarket($A67,"前日比"),"")</f>
        <v/>
      </c>
      <c r="F67" s="75" t="str">
        <f>IFERROR(_xll.RssMarket($A67,"時価総額"),"")</f>
        <v/>
      </c>
      <c r="G67" s="75" t="e">
        <f>T20D357462[[#This Row],[時価総額]]/T20D357462[[#This Row],[現在値]]</f>
        <v>#VALUE!</v>
      </c>
      <c r="H67" s="20" t="str">
        <f>IFERROR(_xll.RssMarket($A67,"PER"),"")</f>
        <v/>
      </c>
      <c r="I67" s="57" t="e">
        <f>T20D357462[[#This Row],[現在値]] / IFERROR(IF(T20D357462[[#This Row],[PER]] &gt; 0, T20D357462[[#This Row],[PER]], 15), 15)</f>
        <v>#VALUE!</v>
      </c>
      <c r="J67" s="34" t="str">
        <f>IFERROR(_xll.RssMarket($A67,"PBR"),"")</f>
        <v/>
      </c>
      <c r="K67" s="32" t="e">
        <f>T20D357462[[#This Row],[現在値]]/T20D357462[[#This Row],[PBR]]</f>
        <v>#VALUE!</v>
      </c>
      <c r="L67" s="116" t="e">
        <f>T20D357462[[#This Row],[EPS]]/T20D357462[[#This Row],[BPS]]*100</f>
        <v>#VALUE!</v>
      </c>
      <c r="M67" s="31" t="str">
        <f>IFERROR(_xll.RssMarket($A67,"配当"),"")</f>
        <v/>
      </c>
      <c r="N67" s="87" t="e">
        <f>T20D357462[[#This Row],[配当]]/T20D357462[[#This Row],[現在値]]</f>
        <v>#VALUE!</v>
      </c>
      <c r="O67" s="125" t="e">
        <f t="shared" si="3"/>
        <v>#VALUE!</v>
      </c>
      <c r="P67" s="126" t="e">
        <f t="shared" ref="P67:P108" si="4">ROUND(
 ((IF(OR(R67="",R67&lt;=0),20,R67)/20)
  *(L67/15)
  *((MIN(MAX(S67,0),50)/15)+1)
  *(1+MIN(MAX(IFERROR(IF(W67="",0,W67),0),-30),50)/200))
 /(IFERROR(IF(H67&gt;0,H67,15),15)/15)
 *100,0)</f>
        <v>#VALUE!</v>
      </c>
      <c r="Q67" s="147" t="e">
        <f>T20D357462[[#This Row],[スコア⑤]]/T20D357462[[#This Row],[スコア③]]</f>
        <v>#VALUE!</v>
      </c>
      <c r="R67" s="80"/>
      <c r="T67" s="119">
        <v>27.7</v>
      </c>
      <c r="U67" s="76">
        <v>45</v>
      </c>
      <c r="V67" s="76">
        <v>5507</v>
      </c>
      <c r="W67" s="109">
        <f>(T20D357462[[#This Row],[現金及び預金（億）]]-T20D357462[[#This Row],[負債（億）]])/T20D357462[[#This Row],[総資産]]*100</f>
        <v>-0.31414563283094243</v>
      </c>
    </row>
    <row r="68" spans="1:24" x14ac:dyDescent="0.25">
      <c r="B68" s="39" t="str">
        <f>IFERROR(_xll.RssMarket($A68,"銘柄名称"),"")</f>
        <v/>
      </c>
      <c r="C68" s="72" t="str">
        <f>IFERROR(_xll.RssMarket($A68,"市場部略称"),"")</f>
        <v/>
      </c>
      <c r="D68" s="56" t="str">
        <f>IFERROR(_xll.RssMarket($A68,"現在値"),"")</f>
        <v/>
      </c>
      <c r="E68" s="56" t="str">
        <f>IFERROR(_xll.RssMarket($A68,"前日比"),"")</f>
        <v/>
      </c>
      <c r="F68" s="75" t="str">
        <f>IFERROR(_xll.RssMarket($A68,"時価総額"),"")</f>
        <v/>
      </c>
      <c r="G68" s="75" t="e">
        <f>T20D357462[[#This Row],[時価総額]]/T20D357462[[#This Row],[現在値]]</f>
        <v>#VALUE!</v>
      </c>
      <c r="H68" s="20" t="str">
        <f>IFERROR(_xll.RssMarket($A68,"PER"),"")</f>
        <v/>
      </c>
      <c r="I68" s="57" t="e">
        <f>T20D357462[[#This Row],[現在値]] / IFERROR(IF(T20D357462[[#This Row],[PER]] &gt; 0, T20D357462[[#This Row],[PER]], 15), 15)</f>
        <v>#VALUE!</v>
      </c>
      <c r="J68" s="34" t="str">
        <f>IFERROR(_xll.RssMarket($A68,"PBR"),"")</f>
        <v/>
      </c>
      <c r="K68" s="32" t="e">
        <f>T20D357462[[#This Row],[現在値]]/T20D357462[[#This Row],[PBR]]</f>
        <v>#VALUE!</v>
      </c>
      <c r="L68" s="116" t="e">
        <f>T20D357462[[#This Row],[EPS]]/T20D357462[[#This Row],[BPS]]*100</f>
        <v>#VALUE!</v>
      </c>
      <c r="M68" s="31" t="str">
        <f>IFERROR(_xll.RssMarket($A68,"配当"),"")</f>
        <v/>
      </c>
      <c r="N68" s="87" t="e">
        <f>T20D357462[[#This Row],[配当]]/T20D357462[[#This Row],[現在値]]</f>
        <v>#VALUE!</v>
      </c>
      <c r="O68" s="125" t="e">
        <f t="shared" si="3"/>
        <v>#VALUE!</v>
      </c>
      <c r="P68" s="125" t="e">
        <f t="shared" si="4"/>
        <v>#VALUE!</v>
      </c>
      <c r="Q68" s="147" t="e">
        <f>T20D357462[[#This Row],[スコア⑤]]/T20D357462[[#This Row],[スコア③]]</f>
        <v>#VALUE!</v>
      </c>
      <c r="T68" s="119">
        <v>1560</v>
      </c>
      <c r="U68" s="76">
        <v>16900</v>
      </c>
      <c r="V68" s="76">
        <v>49800</v>
      </c>
      <c r="W68" s="109">
        <f>(T20D357462[[#This Row],[現金及び預金（億）]]-T20D357462[[#This Row],[負債（億）]])/T20D357462[[#This Row],[総資産]]*100</f>
        <v>-30.803212851405622</v>
      </c>
      <c r="X68" s="67" t="s">
        <v>191</v>
      </c>
    </row>
    <row r="69" spans="1:24" x14ac:dyDescent="0.25">
      <c r="B69" s="39" t="str">
        <f>IFERROR(_xll.RssMarket($A69,"銘柄名称"),"")</f>
        <v/>
      </c>
      <c r="C69" s="72" t="str">
        <f>IFERROR(_xll.RssMarket($A69,"市場部略称"),"")</f>
        <v/>
      </c>
      <c r="D69" s="56" t="str">
        <f>IFERROR(_xll.RssMarket($A69,"現在値"),"")</f>
        <v/>
      </c>
      <c r="E69" s="56" t="str">
        <f>IFERROR(_xll.RssMarket($A69,"前日比"),"")</f>
        <v/>
      </c>
      <c r="F69" s="75" t="str">
        <f>IFERROR(_xll.RssMarket($A69,"時価総額"),"")</f>
        <v/>
      </c>
      <c r="G69" s="75" t="e">
        <f>T20D357462[[#This Row],[時価総額]]/T20D357462[[#This Row],[現在値]]</f>
        <v>#VALUE!</v>
      </c>
      <c r="H69" s="20" t="str">
        <f>IFERROR(_xll.RssMarket($A69,"PER"),"")</f>
        <v/>
      </c>
      <c r="I69" s="57" t="e">
        <f>T20D357462[[#This Row],[現在値]] / IFERROR(IF(T20D357462[[#This Row],[PER]] &gt; 0, T20D357462[[#This Row],[PER]], 15), 15)</f>
        <v>#VALUE!</v>
      </c>
      <c r="J69" s="34" t="str">
        <f>IFERROR(_xll.RssMarket($A69,"PBR"),"")</f>
        <v/>
      </c>
      <c r="K69" s="32" t="e">
        <f>T20D357462[[#This Row],[現在値]]/T20D357462[[#This Row],[PBR]]</f>
        <v>#VALUE!</v>
      </c>
      <c r="L69" s="116" t="e">
        <f>T20D357462[[#This Row],[EPS]]/T20D357462[[#This Row],[BPS]]*100</f>
        <v>#VALUE!</v>
      </c>
      <c r="M69" s="31" t="str">
        <f>IFERROR(_xll.RssMarket($A69,"配当"),"")</f>
        <v/>
      </c>
      <c r="N69" s="87" t="e">
        <f>T20D357462[[#This Row],[配当]]/T20D357462[[#This Row],[現在値]]</f>
        <v>#VALUE!</v>
      </c>
      <c r="O69" s="125" t="e">
        <f t="shared" si="3"/>
        <v>#VALUE!</v>
      </c>
      <c r="P69" s="126" t="e">
        <f t="shared" si="4"/>
        <v>#VALUE!</v>
      </c>
      <c r="Q69" s="147" t="e">
        <f>T20D357462[[#This Row],[スコア⑤]]/T20D357462[[#This Row],[スコア③]]</f>
        <v>#VALUE!</v>
      </c>
      <c r="S69" s="76">
        <v>4.21</v>
      </c>
      <c r="T69" s="119">
        <v>299</v>
      </c>
      <c r="U69" s="76">
        <v>607</v>
      </c>
      <c r="V69" s="76">
        <v>1620</v>
      </c>
      <c r="W69" s="109">
        <f>(T20D357462[[#This Row],[現金及び預金（億）]]-T20D357462[[#This Row],[負債（億）]])/T20D357462[[#This Row],[総資産]]*100</f>
        <v>-19.012345679012345</v>
      </c>
    </row>
    <row r="70" spans="1:24" x14ac:dyDescent="0.25">
      <c r="B70" s="39" t="str">
        <f>IFERROR(_xll.RssMarket($A70,"銘柄名称"),"")</f>
        <v/>
      </c>
      <c r="C70" s="72" t="str">
        <f>IFERROR(_xll.RssMarket($A70,"市場部略称"),"")</f>
        <v/>
      </c>
      <c r="D70" s="56" t="str">
        <f>IFERROR(_xll.RssMarket($A70,"現在値"),"")</f>
        <v/>
      </c>
      <c r="E70" s="56" t="str">
        <f>IFERROR(_xll.RssMarket($A70,"前日比"),"")</f>
        <v/>
      </c>
      <c r="F70" s="75" t="str">
        <f>IFERROR(_xll.RssMarket($A70,"時価総額"),"")</f>
        <v/>
      </c>
      <c r="G70" s="75" t="e">
        <f>T20D357462[[#This Row],[時価総額]]/T20D357462[[#This Row],[現在値]]</f>
        <v>#VALUE!</v>
      </c>
      <c r="H70" s="20" t="str">
        <f>IFERROR(_xll.RssMarket($A70,"PER"),"")</f>
        <v/>
      </c>
      <c r="I70" s="57" t="e">
        <f>T20D357462[[#This Row],[現在値]] / IFERROR(IF(T20D357462[[#This Row],[PER]] &gt; 0, T20D357462[[#This Row],[PER]], 15), 15)</f>
        <v>#VALUE!</v>
      </c>
      <c r="J70" s="34" t="str">
        <f>IFERROR(_xll.RssMarket($A70,"PBR"),"")</f>
        <v/>
      </c>
      <c r="K70" s="32" t="e">
        <f>T20D357462[[#This Row],[現在値]]/T20D357462[[#This Row],[PBR]]</f>
        <v>#VALUE!</v>
      </c>
      <c r="L70" s="116" t="e">
        <f>T20D357462[[#This Row],[EPS]]/T20D357462[[#This Row],[BPS]]*100</f>
        <v>#VALUE!</v>
      </c>
      <c r="M70" s="31" t="str">
        <f>IFERROR(_xll.RssMarket($A70,"配当"),"")</f>
        <v/>
      </c>
      <c r="N70" s="88" t="e">
        <f>T20D357462[[#This Row],[配当]]/T20D357462[[#This Row],[現在値]]</f>
        <v>#VALUE!</v>
      </c>
      <c r="O70" s="126" t="e">
        <f t="shared" si="3"/>
        <v>#VALUE!</v>
      </c>
      <c r="P70" s="126" t="e">
        <f t="shared" si="4"/>
        <v>#VALUE!</v>
      </c>
      <c r="Q70" s="147" t="e">
        <f>T20D357462[[#This Row],[スコア⑤]]/T20D357462[[#This Row],[スコア③]]</f>
        <v>#VALUE!</v>
      </c>
      <c r="R70" s="80"/>
      <c r="S70" s="79">
        <v>-24.69</v>
      </c>
      <c r="T70" s="118">
        <v>350</v>
      </c>
      <c r="U70" s="79">
        <v>217</v>
      </c>
      <c r="V70" s="79">
        <v>1518</v>
      </c>
      <c r="W70" s="122">
        <f>(T20D357462[[#This Row],[現金及び預金（億）]]-T20D357462[[#This Row],[負債（億）]])/T20D357462[[#This Row],[総資産]]*100</f>
        <v>8.7615283267457187</v>
      </c>
      <c r="X70" s="67" t="s">
        <v>133</v>
      </c>
    </row>
    <row r="71" spans="1:24" x14ac:dyDescent="0.25">
      <c r="B71" s="39" t="str">
        <f>IFERROR(_xll.RssMarket($A71,"銘柄名称"),"")</f>
        <v/>
      </c>
      <c r="C71" s="72" t="str">
        <f>IFERROR(_xll.RssMarket($A71,"市場部略称"),"")</f>
        <v/>
      </c>
      <c r="D71" s="56" t="str">
        <f>IFERROR(_xll.RssMarket($A71,"現在値"),"")</f>
        <v/>
      </c>
      <c r="E71" s="56" t="str">
        <f>IFERROR(_xll.RssMarket($A71,"前日比"),"")</f>
        <v/>
      </c>
      <c r="F71" s="75" t="str">
        <f>IFERROR(_xll.RssMarket($A71,"時価総額"),"")</f>
        <v/>
      </c>
      <c r="G71" s="75" t="e">
        <f>T20D357462[[#This Row],[時価総額]]/T20D357462[[#This Row],[現在値]]</f>
        <v>#VALUE!</v>
      </c>
      <c r="H71" s="20" t="str">
        <f>IFERROR(_xll.RssMarket($A71,"PER"),"")</f>
        <v/>
      </c>
      <c r="I71" s="57" t="e">
        <f>T20D357462[[#This Row],[現在値]] / IFERROR(IF(T20D357462[[#This Row],[PER]] &gt; 0, T20D357462[[#This Row],[PER]], 15), 15)</f>
        <v>#VALUE!</v>
      </c>
      <c r="J71" s="34" t="str">
        <f>IFERROR(_xll.RssMarket($A71,"PBR"),"")</f>
        <v/>
      </c>
      <c r="K71" s="32" t="e">
        <f>T20D357462[[#This Row],[現在値]]/T20D357462[[#This Row],[PBR]]</f>
        <v>#VALUE!</v>
      </c>
      <c r="L71" s="116" t="e">
        <f>T20D357462[[#This Row],[EPS]]/T20D357462[[#This Row],[BPS]]*100</f>
        <v>#VALUE!</v>
      </c>
      <c r="M71" s="31" t="str">
        <f>IFERROR(_xll.RssMarket($A71,"配当"),"")</f>
        <v/>
      </c>
      <c r="N71" s="88" t="e">
        <f>T20D357462[[#This Row],[配当]]/T20D357462[[#This Row],[現在値]]</f>
        <v>#VALUE!</v>
      </c>
      <c r="O71" s="125" t="e">
        <f t="shared" si="3"/>
        <v>#VALUE!</v>
      </c>
      <c r="P71" s="126" t="e">
        <f t="shared" si="4"/>
        <v>#VALUE!</v>
      </c>
      <c r="Q71" s="147" t="e">
        <f>T20D357462[[#This Row],[スコア⑤]]/T20D357462[[#This Row],[スコア③]]</f>
        <v>#VALUE!</v>
      </c>
      <c r="S71" s="76">
        <v>0.86</v>
      </c>
      <c r="T71" s="119">
        <v>18.3</v>
      </c>
      <c r="U71" s="76">
        <v>1</v>
      </c>
      <c r="V71" s="76">
        <v>47.1</v>
      </c>
      <c r="W71" s="109">
        <f>(T20D357462[[#This Row],[現金及び預金（億）]]-T20D357462[[#This Row],[負債（億）]])/T20D357462[[#This Row],[総資産]]*100</f>
        <v>36.730360934182592</v>
      </c>
    </row>
    <row r="72" spans="1:24" x14ac:dyDescent="0.25">
      <c r="B72" s="39" t="str">
        <f>IFERROR(_xll.RssMarket($A72,"銘柄名称"),"")</f>
        <v/>
      </c>
      <c r="C72" s="72" t="str">
        <f>IFERROR(_xll.RssMarket($A72,"市場部略称"),"")</f>
        <v/>
      </c>
      <c r="D72" s="56" t="str">
        <f>IFERROR(_xll.RssMarket($A72,"現在値"),"")</f>
        <v/>
      </c>
      <c r="E72" s="56" t="str">
        <f>IFERROR(_xll.RssMarket($A72,"前日比"),"")</f>
        <v/>
      </c>
      <c r="F72" s="75" t="str">
        <f>IFERROR(_xll.RssMarket($A72,"時価総額"),"")</f>
        <v/>
      </c>
      <c r="G72" s="75" t="e">
        <f>T20D357462[[#This Row],[時価総額]]/T20D357462[[#This Row],[現在値]]</f>
        <v>#VALUE!</v>
      </c>
      <c r="H72" s="20" t="str">
        <f>IFERROR(_xll.RssMarket($A72,"PER"),"")</f>
        <v/>
      </c>
      <c r="I72" s="57" t="e">
        <f>T20D357462[[#This Row],[現在値]] / IFERROR(IF(T20D357462[[#This Row],[PER]] &gt; 0, T20D357462[[#This Row],[PER]], 15), 15)</f>
        <v>#VALUE!</v>
      </c>
      <c r="J72" s="34" t="str">
        <f>IFERROR(_xll.RssMarket($A72,"PBR"),"")</f>
        <v/>
      </c>
      <c r="K72" s="32" t="e">
        <f>T20D357462[[#This Row],[現在値]]/T20D357462[[#This Row],[PBR]]</f>
        <v>#VALUE!</v>
      </c>
      <c r="L72" s="116" t="e">
        <f>T20D357462[[#This Row],[EPS]]/T20D357462[[#This Row],[BPS]]*100</f>
        <v>#VALUE!</v>
      </c>
      <c r="M72" s="31" t="str">
        <f>IFERROR(_xll.RssMarket($A72,"配当"),"")</f>
        <v/>
      </c>
      <c r="N72" s="87" t="e">
        <f>T20D357462[[#This Row],[配当]]/T20D357462[[#This Row],[現在値]]</f>
        <v>#VALUE!</v>
      </c>
      <c r="O72" s="126" t="e">
        <f t="shared" si="3"/>
        <v>#VALUE!</v>
      </c>
      <c r="P72" s="126" t="e">
        <f t="shared" si="4"/>
        <v>#VALUE!</v>
      </c>
      <c r="Q72" s="148" t="e">
        <f>T20D357462[[#This Row],[スコア⑤]]/T20D357462[[#This Row],[スコア③]]</f>
        <v>#VALUE!</v>
      </c>
      <c r="S72" s="76">
        <v>15.38</v>
      </c>
      <c r="T72" s="119">
        <v>38.4</v>
      </c>
      <c r="U72" s="76">
        <v>0</v>
      </c>
      <c r="V72" s="76">
        <v>77.3</v>
      </c>
      <c r="W72" s="123">
        <f>(T20D357462[[#This Row],[現金及び預金（億）]]-T20D357462[[#This Row],[負債（億）]])/T20D357462[[#This Row],[総資産]]*100</f>
        <v>49.676584734799484</v>
      </c>
    </row>
    <row r="73" spans="1:24" x14ac:dyDescent="0.25">
      <c r="B73" s="39" t="str">
        <f>IFERROR(_xll.RssMarket($A73,"銘柄名称"),"")</f>
        <v/>
      </c>
      <c r="C73" s="72" t="str">
        <f>IFERROR(_xll.RssMarket($A73,"市場部略称"),"")</f>
        <v/>
      </c>
      <c r="D73" s="56" t="str">
        <f>IFERROR(_xll.RssMarket($A73,"現在値"),"")</f>
        <v/>
      </c>
      <c r="E73" s="56" t="str">
        <f>IFERROR(_xll.RssMarket($A73,"前日比"),"")</f>
        <v/>
      </c>
      <c r="F73" s="75" t="str">
        <f>IFERROR(_xll.RssMarket($A73,"時価総額"),"")</f>
        <v/>
      </c>
      <c r="G73" s="75" t="e">
        <f>T20D357462[[#This Row],[時価総額]]/T20D357462[[#This Row],[現在値]]</f>
        <v>#VALUE!</v>
      </c>
      <c r="H73" s="20" t="str">
        <f>IFERROR(_xll.RssMarket($A73,"PER"),"")</f>
        <v/>
      </c>
      <c r="I73" s="57" t="e">
        <f>T20D357462[[#This Row],[現在値]] / IFERROR(IF(T20D357462[[#This Row],[PER]] &gt; 0, T20D357462[[#This Row],[PER]], 15), 15)</f>
        <v>#VALUE!</v>
      </c>
      <c r="J73" s="34" t="str">
        <f>IFERROR(_xll.RssMarket($A73,"PBR"),"")</f>
        <v/>
      </c>
      <c r="K73" s="32" t="e">
        <f>T20D357462[[#This Row],[現在値]]/T20D357462[[#This Row],[PBR]]</f>
        <v>#VALUE!</v>
      </c>
      <c r="L73" s="116" t="e">
        <f>T20D357462[[#This Row],[EPS]]/T20D357462[[#This Row],[BPS]]*100</f>
        <v>#VALUE!</v>
      </c>
      <c r="M73" s="31" t="str">
        <f>IFERROR(_xll.RssMarket($A73,"配当"),"")</f>
        <v/>
      </c>
      <c r="N73" s="88" t="e">
        <f>T20D357462[[#This Row],[配当]]/T20D357462[[#This Row],[現在値]]</f>
        <v>#VALUE!</v>
      </c>
      <c r="O73" s="126" t="e">
        <f t="shared" si="3"/>
        <v>#VALUE!</v>
      </c>
      <c r="P73" s="126" t="e">
        <f t="shared" si="4"/>
        <v>#VALUE!</v>
      </c>
      <c r="Q73" s="148" t="e">
        <f>T20D357462[[#This Row],[スコア⑤]]/T20D357462[[#This Row],[スコア③]]</f>
        <v>#VALUE!</v>
      </c>
      <c r="R73" s="80"/>
      <c r="S73" s="80">
        <v>51.22</v>
      </c>
      <c r="T73" s="119">
        <v>123</v>
      </c>
      <c r="U73" s="76">
        <v>0</v>
      </c>
      <c r="V73" s="76">
        <v>247</v>
      </c>
      <c r="W73" s="123">
        <f>(T20D357462[[#This Row],[現金及び預金（億）]]-T20D357462[[#This Row],[負債（億）]])/T20D357462[[#This Row],[総資産]]*100</f>
        <v>49.797570850202426</v>
      </c>
    </row>
    <row r="74" spans="1:24" x14ac:dyDescent="0.25">
      <c r="B74" s="39" t="str">
        <f>IFERROR(_xll.RssMarket($A74,"銘柄名称"),"")</f>
        <v/>
      </c>
      <c r="C74" s="72" t="str">
        <f>IFERROR(_xll.RssMarket($A74,"市場部略称"),"")</f>
        <v/>
      </c>
      <c r="D74" s="56" t="str">
        <f>IFERROR(_xll.RssMarket($A74,"現在値"),"")</f>
        <v/>
      </c>
      <c r="E74" s="56" t="str">
        <f>IFERROR(_xll.RssMarket($A74,"前日比"),"")</f>
        <v/>
      </c>
      <c r="F74" s="75" t="str">
        <f>IFERROR(_xll.RssMarket($A74,"時価総額"),"")</f>
        <v/>
      </c>
      <c r="G74" s="75" t="e">
        <f>T20D357462[[#This Row],[時価総額]]/T20D357462[[#This Row],[現在値]]</f>
        <v>#VALUE!</v>
      </c>
      <c r="H74" s="20" t="str">
        <f>IFERROR(_xll.RssMarket($A74,"PER"),"")</f>
        <v/>
      </c>
      <c r="I74" s="57" t="e">
        <f>T20D357462[[#This Row],[現在値]] / IFERROR(IF(T20D357462[[#This Row],[PER]] &gt; 0, T20D357462[[#This Row],[PER]], 15), 15)</f>
        <v>#VALUE!</v>
      </c>
      <c r="J74" s="34" t="str">
        <f>IFERROR(_xll.RssMarket($A74,"PBR"),"")</f>
        <v/>
      </c>
      <c r="K74" s="32" t="e">
        <f>T20D357462[[#This Row],[現在値]]/T20D357462[[#This Row],[PBR]]</f>
        <v>#VALUE!</v>
      </c>
      <c r="L74" s="116" t="e">
        <f>T20D357462[[#This Row],[EPS]]/T20D357462[[#This Row],[BPS]]*100</f>
        <v>#VALUE!</v>
      </c>
      <c r="M74" s="31" t="str">
        <f>IFERROR(_xll.RssMarket($A74,"配当"),"")</f>
        <v/>
      </c>
      <c r="N74" s="88" t="e">
        <f>T20D357462[[#This Row],[配当]]/T20D357462[[#This Row],[現在値]]</f>
        <v>#VALUE!</v>
      </c>
      <c r="O74" s="126" t="e">
        <f t="shared" si="3"/>
        <v>#VALUE!</v>
      </c>
      <c r="P74" s="126" t="e">
        <f t="shared" si="4"/>
        <v>#VALUE!</v>
      </c>
      <c r="Q74" s="148" t="e">
        <f>T20D357462[[#This Row],[スコア⑤]]/T20D357462[[#This Row],[スコア③]]</f>
        <v>#VALUE!</v>
      </c>
      <c r="S74" s="76">
        <v>31.16</v>
      </c>
      <c r="T74" s="119">
        <v>22.2</v>
      </c>
      <c r="V74" s="76">
        <v>44.4</v>
      </c>
      <c r="W74" s="109">
        <f>(T20D357462[[#This Row],[現金及び預金（億）]]-T20D357462[[#This Row],[負債（億）]])/T20D357462[[#This Row],[総資産]]*100</f>
        <v>50</v>
      </c>
    </row>
    <row r="75" spans="1:24" s="67" customFormat="1" x14ac:dyDescent="0.25">
      <c r="A75" s="69"/>
      <c r="B75" s="39" t="str">
        <f>IFERROR(_xll.RssMarket($A75,"銘柄名称"),"")</f>
        <v/>
      </c>
      <c r="C75" s="72" t="str">
        <f>IFERROR(_xll.RssMarket($A75,"市場部略称"),"")</f>
        <v/>
      </c>
      <c r="D75" s="56" t="str">
        <f>IFERROR(_xll.RssMarket($A75,"現在値"),"")</f>
        <v/>
      </c>
      <c r="E75" s="56" t="str">
        <f>IFERROR(_xll.RssMarket($A75,"前日比"),"")</f>
        <v/>
      </c>
      <c r="F75" s="75" t="str">
        <f>IFERROR(_xll.RssMarket($A75,"時価総額"),"")</f>
        <v/>
      </c>
      <c r="G75" s="75" t="e">
        <f>T20D357462[[#This Row],[時価総額]]/T20D357462[[#This Row],[現在値]]</f>
        <v>#VALUE!</v>
      </c>
      <c r="H75" s="20" t="str">
        <f>IFERROR(_xll.RssMarket($A75,"PER"),"")</f>
        <v/>
      </c>
      <c r="I75" s="57" t="e">
        <f>T20D357462[[#This Row],[現在値]] / IFERROR(IF(T20D357462[[#This Row],[PER]] &gt; 0, T20D357462[[#This Row],[PER]], 15), 15)</f>
        <v>#VALUE!</v>
      </c>
      <c r="J75" s="34" t="str">
        <f>IFERROR(_xll.RssMarket($A75,"PBR"),"")</f>
        <v/>
      </c>
      <c r="K75" s="32" t="e">
        <f>T20D357462[[#This Row],[現在値]]/T20D357462[[#This Row],[PBR]]</f>
        <v>#VALUE!</v>
      </c>
      <c r="L75" s="116" t="e">
        <f>T20D357462[[#This Row],[EPS]]/T20D357462[[#This Row],[BPS]]*100</f>
        <v>#VALUE!</v>
      </c>
      <c r="M75" s="31" t="str">
        <f>IFERROR(_xll.RssMarket($A75,"配当"),"")</f>
        <v/>
      </c>
      <c r="N75" s="87" t="e">
        <f>T20D357462[[#This Row],[配当]]/T20D357462[[#This Row],[現在値]]</f>
        <v>#VALUE!</v>
      </c>
      <c r="O75" s="126" t="e">
        <f t="shared" si="3"/>
        <v>#VALUE!</v>
      </c>
      <c r="P75" s="126" t="e">
        <f t="shared" si="4"/>
        <v>#VALUE!</v>
      </c>
      <c r="Q75" s="147" t="e">
        <f>T20D357462[[#This Row],[スコア⑤]]/T20D357462[[#This Row],[スコア③]]</f>
        <v>#VALUE!</v>
      </c>
      <c r="R75" s="80"/>
      <c r="S75" s="76">
        <v>12.07</v>
      </c>
      <c r="T75" s="119">
        <v>81.900000000000006</v>
      </c>
      <c r="U75" s="76">
        <v>0</v>
      </c>
      <c r="V75" s="76">
        <v>161</v>
      </c>
      <c r="W75" s="123">
        <f>(T20D357462[[#This Row],[現金及び預金（億）]]-T20D357462[[#This Row],[負債（億）]])/T20D357462[[#This Row],[総資産]]*100</f>
        <v>50.869565217391312</v>
      </c>
    </row>
    <row r="76" spans="1:24" s="67" customFormat="1" x14ac:dyDescent="0.25">
      <c r="A76" s="69"/>
      <c r="B76" s="39" t="str">
        <f>IFERROR(_xll.RssMarket($A76,"銘柄名称"),"")</f>
        <v/>
      </c>
      <c r="C76" s="72" t="str">
        <f>IFERROR(_xll.RssMarket($A76,"市場部略称"),"")</f>
        <v/>
      </c>
      <c r="D76" s="56" t="str">
        <f>IFERROR(_xll.RssMarket($A76,"現在値"),"")</f>
        <v/>
      </c>
      <c r="E76" s="56" t="str">
        <f>IFERROR(_xll.RssMarket($A76,"前日比"),"")</f>
        <v/>
      </c>
      <c r="F76" s="75" t="str">
        <f>IFERROR(_xll.RssMarket($A76,"時価総額"),"")</f>
        <v/>
      </c>
      <c r="G76" s="75" t="e">
        <f>T20D357462[[#This Row],[時価総額]]/T20D357462[[#This Row],[現在値]]</f>
        <v>#VALUE!</v>
      </c>
      <c r="H76" s="20" t="str">
        <f>IFERROR(_xll.RssMarket($A76,"PER"),"")</f>
        <v/>
      </c>
      <c r="I76" s="57" t="e">
        <f>T20D357462[[#This Row],[現在値]] / IFERROR(IF(T20D357462[[#This Row],[PER]] &gt; 0, T20D357462[[#This Row],[PER]], 15), 15)</f>
        <v>#VALUE!</v>
      </c>
      <c r="J76" s="34" t="str">
        <f>IFERROR(_xll.RssMarket($A76,"PBR"),"")</f>
        <v/>
      </c>
      <c r="K76" s="32" t="e">
        <f>T20D357462[[#This Row],[現在値]]/T20D357462[[#This Row],[PBR]]</f>
        <v>#VALUE!</v>
      </c>
      <c r="L76" s="116" t="e">
        <f>T20D357462[[#This Row],[EPS]]/T20D357462[[#This Row],[BPS]]*100</f>
        <v>#VALUE!</v>
      </c>
      <c r="M76" s="31" t="str">
        <f>IFERROR(_xll.RssMarket($A76,"配当"),"")</f>
        <v/>
      </c>
      <c r="N76" s="88" t="e">
        <f>T20D357462[[#This Row],[配当]]/T20D357462[[#This Row],[現在値]]</f>
        <v>#VALUE!</v>
      </c>
      <c r="O76" s="126" t="e">
        <f t="shared" si="3"/>
        <v>#VALUE!</v>
      </c>
      <c r="P76" s="126" t="e">
        <f t="shared" si="4"/>
        <v>#VALUE!</v>
      </c>
      <c r="Q76" s="148" t="e">
        <f>T20D357462[[#This Row],[スコア⑤]]/T20D357462[[#This Row],[スコア③]]</f>
        <v>#VALUE!</v>
      </c>
      <c r="R76" s="80"/>
      <c r="S76" s="76">
        <v>15</v>
      </c>
      <c r="T76" s="119">
        <v>5.96</v>
      </c>
      <c r="U76" s="76">
        <v>2</v>
      </c>
      <c r="V76" s="76">
        <v>7.69</v>
      </c>
      <c r="W76" s="123">
        <f>(T20D357462[[#This Row],[現金及び預金（億）]]-T20D357462[[#This Row],[負債（億）]])/T20D357462[[#This Row],[総資産]]*100</f>
        <v>51.495448634590382</v>
      </c>
    </row>
    <row r="77" spans="1:24" s="67" customFormat="1" x14ac:dyDescent="0.25">
      <c r="A77" s="69"/>
      <c r="B77" s="39" t="str">
        <f>IFERROR(_xll.RssMarket($A77,"銘柄名称"),"")</f>
        <v/>
      </c>
      <c r="C77" s="72" t="str">
        <f>IFERROR(_xll.RssMarket($A77,"市場部略称"),"")</f>
        <v/>
      </c>
      <c r="D77" s="56" t="str">
        <f>IFERROR(_xll.RssMarket($A77,"現在値"),"")</f>
        <v/>
      </c>
      <c r="E77" s="56" t="str">
        <f>IFERROR(_xll.RssMarket($A77,"前日比"),"")</f>
        <v/>
      </c>
      <c r="F77" s="75" t="str">
        <f>IFERROR(_xll.RssMarket($A77,"時価総額"),"")</f>
        <v/>
      </c>
      <c r="G77" s="75" t="e">
        <f>T20D357462[[#This Row],[時価総額]]/T20D357462[[#This Row],[現在値]]</f>
        <v>#VALUE!</v>
      </c>
      <c r="H77" s="95" t="str">
        <f>IFERROR(_xll.RssMarket($A77,"PER"),"")</f>
        <v/>
      </c>
      <c r="I77" s="57" t="e">
        <f>T20D357462[[#This Row],[現在値]] / IFERROR(IF(T20D357462[[#This Row],[PER]] &gt; 0, T20D357462[[#This Row],[PER]], 15), 15)</f>
        <v>#VALUE!</v>
      </c>
      <c r="J77" s="34" t="str">
        <f>IFERROR(_xll.RssMarket($A77,"PBR"),"")</f>
        <v/>
      </c>
      <c r="K77" s="32" t="e">
        <f>T20D357462[[#This Row],[現在値]]/T20D357462[[#This Row],[PBR]]</f>
        <v>#VALUE!</v>
      </c>
      <c r="L77" s="116" t="e">
        <f>T20D357462[[#This Row],[EPS]]/T20D357462[[#This Row],[BPS]]*100</f>
        <v>#VALUE!</v>
      </c>
      <c r="M77" s="31" t="str">
        <f>IFERROR(_xll.RssMarket($A77,"配当"),"")</f>
        <v/>
      </c>
      <c r="N77" s="88" t="e">
        <f>T20D357462[[#This Row],[配当]]/T20D357462[[#This Row],[現在値]]</f>
        <v>#VALUE!</v>
      </c>
      <c r="O77" s="126" t="e">
        <f t="shared" si="3"/>
        <v>#VALUE!</v>
      </c>
      <c r="P77" s="126" t="e">
        <f t="shared" si="4"/>
        <v>#VALUE!</v>
      </c>
      <c r="Q77" s="148" t="e">
        <f>T20D357462[[#This Row],[スコア⑤]]/T20D357462[[#This Row],[スコア③]]</f>
        <v>#VALUE!</v>
      </c>
      <c r="R77" s="80"/>
      <c r="S77" s="80">
        <v>435</v>
      </c>
      <c r="T77" s="119">
        <v>18.600000000000001</v>
      </c>
      <c r="U77" s="76">
        <v>0.54</v>
      </c>
      <c r="V77" s="76">
        <v>34.700000000000003</v>
      </c>
      <c r="W77" s="123">
        <f>(T20D357462[[#This Row],[現金及び預金（億）]]-T20D357462[[#This Row],[負債（億）]])/T20D357462[[#This Row],[総資産]]*100</f>
        <v>52.04610951008646</v>
      </c>
    </row>
    <row r="78" spans="1:24" s="67" customFormat="1" x14ac:dyDescent="0.25">
      <c r="A78" s="69"/>
      <c r="B78" s="39" t="str">
        <f>IFERROR(_xll.RssMarket($A78,"銘柄名称"),"")</f>
        <v/>
      </c>
      <c r="C78" s="72" t="str">
        <f>IFERROR(_xll.RssMarket($A78,"市場部略称"),"")</f>
        <v/>
      </c>
      <c r="D78" s="56" t="str">
        <f>IFERROR(_xll.RssMarket($A78,"現在値"),"")</f>
        <v/>
      </c>
      <c r="E78" s="56" t="str">
        <f>IFERROR(_xll.RssMarket($A78,"前日比"),"")</f>
        <v/>
      </c>
      <c r="F78" s="75" t="str">
        <f>IFERROR(_xll.RssMarket($A78,"時価総額"),"")</f>
        <v/>
      </c>
      <c r="G78" s="75" t="e">
        <f>T20D357462[[#This Row],[時価総額]]/T20D357462[[#This Row],[現在値]]</f>
        <v>#VALUE!</v>
      </c>
      <c r="H78" s="20" t="str">
        <f>IFERROR(_xll.RssMarket($A78,"PER"),"")</f>
        <v/>
      </c>
      <c r="I78" s="57" t="e">
        <f>T20D357462[[#This Row],[現在値]] / IFERROR(IF(T20D357462[[#This Row],[PER]] &gt; 0, T20D357462[[#This Row],[PER]], 15), 15)</f>
        <v>#VALUE!</v>
      </c>
      <c r="J78" s="34" t="str">
        <f>IFERROR(_xll.RssMarket($A78,"PBR"),"")</f>
        <v/>
      </c>
      <c r="K78" s="32" t="e">
        <f>T20D357462[[#This Row],[現在値]]/T20D357462[[#This Row],[PBR]]</f>
        <v>#VALUE!</v>
      </c>
      <c r="L78" s="116" t="e">
        <f>T20D357462[[#This Row],[EPS]]/T20D357462[[#This Row],[BPS]]*100</f>
        <v>#VALUE!</v>
      </c>
      <c r="M78" s="31" t="str">
        <f>IFERROR(_xll.RssMarket($A78,"配当"),"")</f>
        <v/>
      </c>
      <c r="N78" s="87" t="e">
        <f>T20D357462[[#This Row],[配当]]/T20D357462[[#This Row],[現在値]]</f>
        <v>#VALUE!</v>
      </c>
      <c r="O78" s="126" t="e">
        <f t="shared" si="3"/>
        <v>#VALUE!</v>
      </c>
      <c r="P78" s="125" t="e">
        <f t="shared" si="4"/>
        <v>#VALUE!</v>
      </c>
      <c r="Q78" s="147" t="e">
        <f>T20D357462[[#This Row],[スコア⑤]]/T20D357462[[#This Row],[スコア③]]</f>
        <v>#VALUE!</v>
      </c>
      <c r="R78" s="80"/>
      <c r="S78" s="80"/>
      <c r="T78" s="119">
        <v>43.6</v>
      </c>
      <c r="U78" s="76">
        <v>5</v>
      </c>
      <c r="V78" s="76">
        <v>72.2</v>
      </c>
      <c r="W78" s="123">
        <f>(T20D357462[[#This Row],[現金及び預金（億）]]-T20D357462[[#This Row],[負債（億）]])/T20D357462[[#This Row],[総資産]]*100</f>
        <v>53.46260387811634</v>
      </c>
    </row>
    <row r="79" spans="1:24" s="67" customFormat="1" x14ac:dyDescent="0.25">
      <c r="A79" s="69"/>
      <c r="B79" s="39" t="str">
        <f>IFERROR(_xll.RssMarket($A79,"銘柄名称"),"")</f>
        <v/>
      </c>
      <c r="C79" s="72" t="str">
        <f>IFERROR(_xll.RssMarket($A79,"市場部略称"),"")</f>
        <v/>
      </c>
      <c r="D79" s="56" t="str">
        <f>IFERROR(_xll.RssMarket($A79,"現在値"),"")</f>
        <v/>
      </c>
      <c r="E79" s="56" t="str">
        <f>IFERROR(_xll.RssMarket($A79,"前日比"),"")</f>
        <v/>
      </c>
      <c r="F79" s="75" t="str">
        <f>IFERROR(_xll.RssMarket($A79,"時価総額"),"")</f>
        <v/>
      </c>
      <c r="G79" s="75" t="e">
        <f>T20D357462[[#This Row],[時価総額]]/T20D357462[[#This Row],[現在値]]</f>
        <v>#VALUE!</v>
      </c>
      <c r="H79" s="95" t="str">
        <f>IFERROR(_xll.RssMarket($A79,"PER"),"")</f>
        <v/>
      </c>
      <c r="I79" s="57" t="e">
        <f>T20D357462[[#This Row],[現在値]] / IFERROR(IF(T20D357462[[#This Row],[PER]] &gt; 0, T20D357462[[#This Row],[PER]], 15), 15)</f>
        <v>#VALUE!</v>
      </c>
      <c r="J79" s="34" t="str">
        <f>IFERROR(_xll.RssMarket($A79,"PBR"),"")</f>
        <v/>
      </c>
      <c r="K79" s="32" t="e">
        <f>T20D357462[[#This Row],[現在値]]/T20D357462[[#This Row],[PBR]]</f>
        <v>#VALUE!</v>
      </c>
      <c r="L79" s="116" t="e">
        <f>T20D357462[[#This Row],[EPS]]/T20D357462[[#This Row],[BPS]]*100</f>
        <v>#VALUE!</v>
      </c>
      <c r="M79" s="31" t="str">
        <f>IFERROR(_xll.RssMarket($A79,"配当"),"")</f>
        <v/>
      </c>
      <c r="N79" s="87" t="e">
        <f>T20D357462[[#This Row],[配当]]/T20D357462[[#This Row],[現在値]]</f>
        <v>#VALUE!</v>
      </c>
      <c r="O79" s="125" t="e">
        <f t="shared" si="3"/>
        <v>#VALUE!</v>
      </c>
      <c r="P79" s="125" t="e">
        <f t="shared" si="4"/>
        <v>#VALUE!</v>
      </c>
      <c r="Q79" s="147" t="e">
        <f>T20D357462[[#This Row],[スコア⑤]]/T20D357462[[#This Row],[スコア③]]</f>
        <v>#VALUE!</v>
      </c>
      <c r="R79" s="76"/>
      <c r="S79" s="76">
        <v>1.71</v>
      </c>
      <c r="T79" s="119">
        <v>175</v>
      </c>
      <c r="U79" s="76">
        <v>16</v>
      </c>
      <c r="V79" s="76">
        <v>293</v>
      </c>
      <c r="W79" s="123">
        <f>(T20D357462[[#This Row],[現金及び預金（億）]]-T20D357462[[#This Row],[負債（億）]])/T20D357462[[#This Row],[総資産]]*100</f>
        <v>54.26621160409556</v>
      </c>
    </row>
    <row r="80" spans="1:24" s="67" customFormat="1" x14ac:dyDescent="0.25">
      <c r="A80" s="69"/>
      <c r="B80" s="39" t="str">
        <f>IFERROR(_xll.RssMarket($A80,"銘柄名称"),"")</f>
        <v/>
      </c>
      <c r="C80" s="72" t="str">
        <f>IFERROR(_xll.RssMarket($A80,"市場部略称"),"")</f>
        <v/>
      </c>
      <c r="D80" s="56" t="str">
        <f>IFERROR(_xll.RssMarket($A80,"現在値"),"")</f>
        <v/>
      </c>
      <c r="E80" s="56" t="str">
        <f>IFERROR(_xll.RssMarket($A80,"前日比"),"")</f>
        <v/>
      </c>
      <c r="F80" s="75" t="str">
        <f>IFERROR(_xll.RssMarket($A80,"時価総額"),"")</f>
        <v/>
      </c>
      <c r="G80" s="75" t="e">
        <f>T20D357462[[#This Row],[時価総額]]/T20D357462[[#This Row],[現在値]]</f>
        <v>#VALUE!</v>
      </c>
      <c r="H80" s="95" t="str">
        <f>IFERROR(_xll.RssMarket($A80,"PER"),"")</f>
        <v/>
      </c>
      <c r="I80" s="57" t="e">
        <f>T20D357462[[#This Row],[現在値]] / IFERROR(IF(T20D357462[[#This Row],[PER]] &gt; 0, T20D357462[[#This Row],[PER]], 15), 15)</f>
        <v>#VALUE!</v>
      </c>
      <c r="J80" s="34" t="str">
        <f>IFERROR(_xll.RssMarket($A80,"PBR"),"")</f>
        <v/>
      </c>
      <c r="K80" s="32" t="e">
        <f>T20D357462[[#This Row],[現在値]]/T20D357462[[#This Row],[PBR]]</f>
        <v>#VALUE!</v>
      </c>
      <c r="L80" s="116" t="e">
        <f>T20D357462[[#This Row],[EPS]]/T20D357462[[#This Row],[BPS]]*100</f>
        <v>#VALUE!</v>
      </c>
      <c r="M80" s="31" t="str">
        <f>IFERROR(_xll.RssMarket($A80,"配当"),"")</f>
        <v/>
      </c>
      <c r="N80" s="88" t="e">
        <f>T20D357462[[#This Row],[配当]]/T20D357462[[#This Row],[現在値]]</f>
        <v>#VALUE!</v>
      </c>
      <c r="O80" s="126" t="e">
        <f t="shared" si="3"/>
        <v>#VALUE!</v>
      </c>
      <c r="P80" s="126" t="e">
        <f t="shared" si="4"/>
        <v>#VALUE!</v>
      </c>
      <c r="Q80" s="148" t="e">
        <f>T20D357462[[#This Row],[スコア⑤]]/T20D357462[[#This Row],[スコア③]]</f>
        <v>#VALUE!</v>
      </c>
      <c r="R80" s="80"/>
      <c r="S80" s="80">
        <v>38.79</v>
      </c>
      <c r="T80" s="119">
        <v>32.299999999999997</v>
      </c>
      <c r="U80" s="76">
        <v>0.53900000000000003</v>
      </c>
      <c r="V80" s="76">
        <v>58.1</v>
      </c>
      <c r="W80" s="123">
        <f>(T20D357462[[#This Row],[現金及び預金（億）]]-T20D357462[[#This Row],[負債（億）]])/T20D357462[[#This Row],[総資産]]*100</f>
        <v>54.66609294320137</v>
      </c>
    </row>
    <row r="81" spans="1:24" s="67" customFormat="1" x14ac:dyDescent="0.25">
      <c r="A81" s="69"/>
      <c r="B81" s="39" t="str">
        <f>IFERROR(_xll.RssMarket($A81,"銘柄名称"),"")</f>
        <v/>
      </c>
      <c r="C81" s="72" t="str">
        <f>IFERROR(_xll.RssMarket($A81,"市場部略称"),"")</f>
        <v/>
      </c>
      <c r="D81" s="56" t="str">
        <f>IFERROR(_xll.RssMarket($A81,"現在値"),"")</f>
        <v/>
      </c>
      <c r="E81" s="56" t="str">
        <f>IFERROR(_xll.RssMarket($A81,"前日比"),"")</f>
        <v/>
      </c>
      <c r="F81" s="75" t="str">
        <f>IFERROR(_xll.RssMarket($A81,"時価総額"),"")</f>
        <v/>
      </c>
      <c r="G81" s="75" t="e">
        <f>T20D357462[[#This Row],[時価総額]]/T20D357462[[#This Row],[現在値]]</f>
        <v>#VALUE!</v>
      </c>
      <c r="H81" s="95" t="str">
        <f>IFERROR(_xll.RssMarket($A81,"PER"),"")</f>
        <v/>
      </c>
      <c r="I81" s="57" t="e">
        <f>T20D357462[[#This Row],[現在値]] / IFERROR(IF(T20D357462[[#This Row],[PER]] &gt; 0, T20D357462[[#This Row],[PER]], 15), 15)</f>
        <v>#VALUE!</v>
      </c>
      <c r="J81" s="34" t="str">
        <f>IFERROR(_xll.RssMarket($A81,"PBR"),"")</f>
        <v/>
      </c>
      <c r="K81" s="32" t="e">
        <f>T20D357462[[#This Row],[現在値]]/T20D357462[[#This Row],[PBR]]</f>
        <v>#VALUE!</v>
      </c>
      <c r="L81" s="116" t="e">
        <f>T20D357462[[#This Row],[EPS]]/T20D357462[[#This Row],[BPS]]*100</f>
        <v>#VALUE!</v>
      </c>
      <c r="M81" s="31" t="str">
        <f>IFERROR(_xll.RssMarket($A81,"配当"),"")</f>
        <v/>
      </c>
      <c r="N81" s="88" t="e">
        <f>T20D357462[[#This Row],[配当]]/T20D357462[[#This Row],[現在値]]</f>
        <v>#VALUE!</v>
      </c>
      <c r="O81" s="126" t="e">
        <f t="shared" si="3"/>
        <v>#VALUE!</v>
      </c>
      <c r="P81" s="126" t="e">
        <f t="shared" si="4"/>
        <v>#VALUE!</v>
      </c>
      <c r="Q81" s="148" t="e">
        <f>T20D357462[[#This Row],[スコア⑤]]/T20D357462[[#This Row],[スコア③]]</f>
        <v>#VALUE!</v>
      </c>
      <c r="R81" s="80"/>
      <c r="S81" s="76">
        <v>17.96</v>
      </c>
      <c r="T81" s="119">
        <v>26.7</v>
      </c>
      <c r="U81" s="76">
        <v>0</v>
      </c>
      <c r="V81" s="76">
        <v>48.4</v>
      </c>
      <c r="W81" s="123">
        <f>(T20D357462[[#This Row],[現金及び預金（億）]]-T20D357462[[#This Row],[負債（億）]])/T20D357462[[#This Row],[総資産]]*100</f>
        <v>55.165289256198349</v>
      </c>
    </row>
    <row r="82" spans="1:24" s="67" customFormat="1" x14ac:dyDescent="0.25">
      <c r="A82" s="69"/>
      <c r="B82" s="39" t="str">
        <f>IFERROR(_xll.RssMarket($A82,"銘柄名称"),"")</f>
        <v/>
      </c>
      <c r="C82" s="72" t="str">
        <f>IFERROR(_xll.RssMarket($A82,"市場部略称"),"")</f>
        <v/>
      </c>
      <c r="D82" s="56" t="str">
        <f>IFERROR(_xll.RssMarket($A82,"現在値"),"")</f>
        <v/>
      </c>
      <c r="E82" s="56" t="str">
        <f>IFERROR(_xll.RssMarket($A82,"前日比"),"")</f>
        <v/>
      </c>
      <c r="F82" s="75" t="str">
        <f>IFERROR(_xll.RssMarket($A82,"時価総額"),"")</f>
        <v/>
      </c>
      <c r="G82" s="75" t="e">
        <f>T20D357462[[#This Row],[時価総額]]/T20D357462[[#This Row],[現在値]]</f>
        <v>#VALUE!</v>
      </c>
      <c r="H82" s="20" t="str">
        <f>IFERROR(_xll.RssMarket($A82,"PER"),"")</f>
        <v/>
      </c>
      <c r="I82" s="57" t="e">
        <f>T20D357462[[#This Row],[現在値]] / IFERROR(IF(T20D357462[[#This Row],[PER]] &gt; 0, T20D357462[[#This Row],[PER]], 15), 15)</f>
        <v>#VALUE!</v>
      </c>
      <c r="J82" s="34" t="str">
        <f>IFERROR(_xll.RssMarket($A82,"PBR"),"")</f>
        <v/>
      </c>
      <c r="K82" s="32" t="e">
        <f>T20D357462[[#This Row],[現在値]]/T20D357462[[#This Row],[PBR]]</f>
        <v>#VALUE!</v>
      </c>
      <c r="L82" s="116" t="e">
        <f>T20D357462[[#This Row],[EPS]]/T20D357462[[#This Row],[BPS]]*100</f>
        <v>#VALUE!</v>
      </c>
      <c r="M82" s="31" t="str">
        <f>IFERROR(_xll.RssMarket($A82,"配当"),"")</f>
        <v/>
      </c>
      <c r="N82" s="88" t="e">
        <f>T20D357462[[#This Row],[配当]]/T20D357462[[#This Row],[現在値]]</f>
        <v>#VALUE!</v>
      </c>
      <c r="O82" s="126" t="e">
        <f t="shared" si="3"/>
        <v>#VALUE!</v>
      </c>
      <c r="P82" s="126" t="e">
        <f t="shared" si="4"/>
        <v>#VALUE!</v>
      </c>
      <c r="Q82" s="148" t="e">
        <f>T20D357462[[#This Row],[スコア⑤]]/T20D357462[[#This Row],[スコア③]]</f>
        <v>#VALUE!</v>
      </c>
      <c r="R82" s="80"/>
      <c r="S82" s="80">
        <v>22.06</v>
      </c>
      <c r="T82" s="119">
        <v>42.2</v>
      </c>
      <c r="U82" s="76">
        <v>0.15</v>
      </c>
      <c r="V82" s="76">
        <v>72.900000000000006</v>
      </c>
      <c r="W82" s="123">
        <f>(T20D357462[[#This Row],[現金及び預金（億）]]-T20D357462[[#This Row],[負債（億）]])/T20D357462[[#This Row],[総資産]]*100</f>
        <v>57.681755829903977</v>
      </c>
    </row>
    <row r="83" spans="1:24" s="67" customFormat="1" x14ac:dyDescent="0.25">
      <c r="A83" s="69"/>
      <c r="B83" s="225" t="str">
        <f>IFERROR(_xll.RssMarket($A83,"銘柄名称"),"")</f>
        <v/>
      </c>
      <c r="C83" s="72" t="str">
        <f>IFERROR(_xll.RssMarket($A83,"市場部略称"),"")</f>
        <v/>
      </c>
      <c r="D83" s="56" t="str">
        <f>IFERROR(_xll.RssMarket($A83,"現在値"),"")</f>
        <v/>
      </c>
      <c r="E83" s="56" t="str">
        <f>IFERROR(_xll.RssMarket($A83,"前日比"),"")</f>
        <v/>
      </c>
      <c r="F83" s="75" t="str">
        <f>IFERROR(_xll.RssMarket($A83,"時価総額"),"")</f>
        <v/>
      </c>
      <c r="G83" s="75" t="e">
        <f>T20D357462[[#This Row],[時価総額]]/T20D357462[[#This Row],[現在値]]</f>
        <v>#VALUE!</v>
      </c>
      <c r="H83" s="20" t="str">
        <f>IFERROR(_xll.RssMarket($A83,"PER"),"")</f>
        <v/>
      </c>
      <c r="I83" s="57" t="e">
        <f>T20D357462[[#This Row],[現在値]] / IFERROR(IF(T20D357462[[#This Row],[PER]] &gt; 0, T20D357462[[#This Row],[PER]], 15), 15)</f>
        <v>#VALUE!</v>
      </c>
      <c r="J83" s="34" t="str">
        <f>IFERROR(_xll.RssMarket($A83,"PBR"),"")</f>
        <v/>
      </c>
      <c r="K83" s="32" t="e">
        <f>T20D357462[[#This Row],[現在値]]/T20D357462[[#This Row],[PBR]]</f>
        <v>#VALUE!</v>
      </c>
      <c r="L83" s="116" t="e">
        <f>T20D357462[[#This Row],[EPS]]/T20D357462[[#This Row],[BPS]]*100</f>
        <v>#VALUE!</v>
      </c>
      <c r="M83" s="31" t="str">
        <f>IFERROR(_xll.RssMarket($A83,"配当"),"")</f>
        <v/>
      </c>
      <c r="N83" s="88" t="e">
        <f>T20D357462[[#This Row],[配当]]/T20D357462[[#This Row],[現在値]]</f>
        <v>#VALUE!</v>
      </c>
      <c r="O83" s="126" t="e">
        <f t="shared" si="3"/>
        <v>#VALUE!</v>
      </c>
      <c r="P83" s="126" t="e">
        <f t="shared" si="4"/>
        <v>#VALUE!</v>
      </c>
      <c r="Q83" s="148" t="e">
        <f>T20D357462[[#This Row],[スコア⑤]]/T20D357462[[#This Row],[スコア③]]</f>
        <v>#VALUE!</v>
      </c>
      <c r="R83" s="76"/>
      <c r="S83" s="76">
        <v>5596</v>
      </c>
      <c r="T83" s="119">
        <v>115</v>
      </c>
      <c r="U83" s="76"/>
      <c r="V83" s="76">
        <v>197</v>
      </c>
      <c r="W83" s="155">
        <f>(T20D357462[[#This Row],[現金及び預金（億）]]-T20D357462[[#This Row],[負債（億）]])/T20D357462[[#This Row],[総資産]]*100</f>
        <v>58.375634517766493</v>
      </c>
    </row>
    <row r="84" spans="1:24" s="67" customFormat="1" x14ac:dyDescent="0.25">
      <c r="A84" s="69"/>
      <c r="B84" s="39" t="str">
        <f>IFERROR(_xll.RssMarket($A84,"銘柄名称"),"")</f>
        <v/>
      </c>
      <c r="C84" s="72" t="str">
        <f>IFERROR(_xll.RssMarket($A84,"市場部略称"),"")</f>
        <v/>
      </c>
      <c r="D84" s="56" t="str">
        <f>IFERROR(_xll.RssMarket($A84,"現在値"),"")</f>
        <v/>
      </c>
      <c r="E84" s="56" t="str">
        <f>IFERROR(_xll.RssMarket($A84,"前日比"),"")</f>
        <v/>
      </c>
      <c r="F84" s="75" t="str">
        <f>IFERROR(_xll.RssMarket($A84,"時価総額"),"")</f>
        <v/>
      </c>
      <c r="G84" s="75" t="e">
        <f>T20D357462[[#This Row],[時価総額]]/T20D357462[[#This Row],[現在値]]</f>
        <v>#VALUE!</v>
      </c>
      <c r="H84" s="95" t="str">
        <f>IFERROR(_xll.RssMarket($A84,"PER"),"")</f>
        <v/>
      </c>
      <c r="I84" s="57" t="e">
        <f>T20D357462[[#This Row],[現在値]] / IFERROR(IF(T20D357462[[#This Row],[PER]] &gt; 0, T20D357462[[#This Row],[PER]], 15), 15)</f>
        <v>#VALUE!</v>
      </c>
      <c r="J84" s="62" t="str">
        <f>IFERROR(_xll.RssMarket($A84,"PBR"),"")</f>
        <v/>
      </c>
      <c r="K84" s="32" t="e">
        <f>T20D357462[[#This Row],[現在値]]/T20D357462[[#This Row],[PBR]]</f>
        <v>#VALUE!</v>
      </c>
      <c r="L84" s="116" t="e">
        <f>T20D357462[[#This Row],[EPS]]/T20D357462[[#This Row],[BPS]]*100</f>
        <v>#VALUE!</v>
      </c>
      <c r="M84" s="31" t="str">
        <f>IFERROR(_xll.RssMarket($A84,"配当"),"")</f>
        <v/>
      </c>
      <c r="N84" s="87" t="e">
        <f>T20D357462[[#This Row],[配当]]/T20D357462[[#This Row],[現在値]]</f>
        <v>#VALUE!</v>
      </c>
      <c r="O84" s="125" t="e">
        <f t="shared" si="3"/>
        <v>#VALUE!</v>
      </c>
      <c r="P84" s="125" t="e">
        <f t="shared" si="4"/>
        <v>#VALUE!</v>
      </c>
      <c r="Q84" s="147" t="e">
        <f>T20D357462[[#This Row],[スコア⑤]]/T20D357462[[#This Row],[スコア③]]</f>
        <v>#VALUE!</v>
      </c>
      <c r="R84" s="76"/>
      <c r="S84" s="76"/>
      <c r="T84" s="119">
        <v>39.9</v>
      </c>
      <c r="U84" s="76">
        <v>0.56000000000000005</v>
      </c>
      <c r="V84" s="76">
        <v>66.099999999999994</v>
      </c>
      <c r="W84" s="123">
        <f>(T20D357462[[#This Row],[現金及び預金（億）]]-T20D357462[[#This Row],[負債（億）]])/T20D357462[[#This Row],[総資産]]*100</f>
        <v>59.515885022692892</v>
      </c>
    </row>
    <row r="85" spans="1:24" s="67" customFormat="1" x14ac:dyDescent="0.25">
      <c r="A85" s="69"/>
      <c r="B85" s="39" t="str">
        <f>IFERROR(_xll.RssMarket($A85,"銘柄名称"),"")</f>
        <v/>
      </c>
      <c r="C85" s="72" t="str">
        <f>IFERROR(_xll.RssMarket($A85,"市場部略称"),"")</f>
        <v/>
      </c>
      <c r="D85" s="56" t="str">
        <f>IFERROR(_xll.RssMarket($A85,"現在値"),"")</f>
        <v/>
      </c>
      <c r="E85" s="56" t="str">
        <f>IFERROR(_xll.RssMarket($A85,"前日比"),"")</f>
        <v/>
      </c>
      <c r="F85" s="75" t="str">
        <f>IFERROR(_xll.RssMarket($A85,"時価総額"),"")</f>
        <v/>
      </c>
      <c r="G85" s="75" t="e">
        <f>T20D357462[[#This Row],[時価総額]]/T20D357462[[#This Row],[現在値]]</f>
        <v>#VALUE!</v>
      </c>
      <c r="H85" s="20" t="str">
        <f>IFERROR(_xll.RssMarket($A85,"PER"),"")</f>
        <v/>
      </c>
      <c r="I85" s="57" t="e">
        <f>T20D357462[[#This Row],[現在値]] / IFERROR(IF(T20D357462[[#This Row],[PER]] &gt; 0, T20D357462[[#This Row],[PER]], 15), 15)</f>
        <v>#VALUE!</v>
      </c>
      <c r="J85" s="34" t="str">
        <f>IFERROR(_xll.RssMarket($A85,"PBR"),"")</f>
        <v/>
      </c>
      <c r="K85" s="32" t="e">
        <f>T20D357462[[#This Row],[現在値]]/T20D357462[[#This Row],[PBR]]</f>
        <v>#VALUE!</v>
      </c>
      <c r="L85" s="116" t="e">
        <f>T20D357462[[#This Row],[EPS]]/T20D357462[[#This Row],[BPS]]*100</f>
        <v>#VALUE!</v>
      </c>
      <c r="M85" s="31" t="str">
        <f>IFERROR(_xll.RssMarket($A85,"配当"),"")</f>
        <v/>
      </c>
      <c r="N85" s="87" t="e">
        <f>T20D357462[[#This Row],[配当]]/T20D357462[[#This Row],[現在値]]</f>
        <v>#VALUE!</v>
      </c>
      <c r="O85" s="125" t="e">
        <f t="shared" si="3"/>
        <v>#VALUE!</v>
      </c>
      <c r="P85" s="125" t="e">
        <f t="shared" si="4"/>
        <v>#VALUE!</v>
      </c>
      <c r="Q85" s="147" t="e">
        <f>T20D357462[[#This Row],[スコア⑤]]/T20D357462[[#This Row],[スコア③]]</f>
        <v>#VALUE!</v>
      </c>
      <c r="R85" s="80"/>
      <c r="S85" s="76">
        <v>11.3</v>
      </c>
      <c r="T85" s="119">
        <v>41.8</v>
      </c>
      <c r="U85" s="76">
        <v>0</v>
      </c>
      <c r="V85" s="76">
        <v>70.2</v>
      </c>
      <c r="W85" s="123">
        <f>(T20D357462[[#This Row],[現金及び預金（億）]]-T20D357462[[#This Row],[負債（億）]])/T20D357462[[#This Row],[総資産]]*100</f>
        <v>59.544159544159534</v>
      </c>
    </row>
    <row r="86" spans="1:24" s="67" customFormat="1" x14ac:dyDescent="0.25">
      <c r="A86" s="69"/>
      <c r="B86" s="39" t="str">
        <f>IFERROR(_xll.RssMarket($A86,"銘柄名称"),"")</f>
        <v/>
      </c>
      <c r="C86" s="72" t="str">
        <f>IFERROR(_xll.RssMarket($A86,"市場部略称"),"")</f>
        <v/>
      </c>
      <c r="D86" s="56" t="str">
        <f>IFERROR(_xll.RssMarket($A86,"現在値"),"")</f>
        <v/>
      </c>
      <c r="E86" s="56" t="str">
        <f>IFERROR(_xll.RssMarket($A86,"前日比"),"")</f>
        <v/>
      </c>
      <c r="F86" s="75" t="str">
        <f>IFERROR(_xll.RssMarket($A86,"時価総額"),"")</f>
        <v/>
      </c>
      <c r="G86" s="75" t="e">
        <f>T20D357462[[#This Row],[時価総額]]/T20D357462[[#This Row],[現在値]]</f>
        <v>#VALUE!</v>
      </c>
      <c r="H86" s="20" t="str">
        <f>IFERROR(_xll.RssMarket($A86,"PER"),"")</f>
        <v/>
      </c>
      <c r="I86" s="57" t="e">
        <f>T20D357462[[#This Row],[現在値]] / IFERROR(IF(T20D357462[[#This Row],[PER]] &gt; 0, T20D357462[[#This Row],[PER]], 15), 15)</f>
        <v>#VALUE!</v>
      </c>
      <c r="J86" s="34" t="str">
        <f>IFERROR(_xll.RssMarket($A86,"PBR"),"")</f>
        <v/>
      </c>
      <c r="K86" s="32" t="e">
        <f>T20D357462[[#This Row],[現在値]]/T20D357462[[#This Row],[PBR]]</f>
        <v>#VALUE!</v>
      </c>
      <c r="L86" s="116" t="e">
        <f>T20D357462[[#This Row],[EPS]]/T20D357462[[#This Row],[BPS]]*100</f>
        <v>#VALUE!</v>
      </c>
      <c r="M86" s="31" t="str">
        <f>IFERROR(_xll.RssMarket($A86,"配当"),"")</f>
        <v/>
      </c>
      <c r="N86" s="87" t="e">
        <f>T20D357462[[#This Row],[配当]]/T20D357462[[#This Row],[現在値]]</f>
        <v>#VALUE!</v>
      </c>
      <c r="O86" s="126" t="e">
        <f t="shared" si="3"/>
        <v>#VALUE!</v>
      </c>
      <c r="P86" s="125" t="e">
        <f t="shared" si="4"/>
        <v>#VALUE!</v>
      </c>
      <c r="Q86" s="147" t="e">
        <f>T20D357462[[#This Row],[スコア⑤]]/T20D357462[[#This Row],[スコア③]]</f>
        <v>#VALUE!</v>
      </c>
      <c r="R86" s="80"/>
      <c r="S86" s="76">
        <v>1</v>
      </c>
      <c r="T86" s="119">
        <v>45.9</v>
      </c>
      <c r="U86" s="76">
        <v>0</v>
      </c>
      <c r="V86" s="76">
        <v>66.900000000000006</v>
      </c>
      <c r="W86" s="123">
        <f>(T20D357462[[#This Row],[現金及び預金（億）]]-T20D357462[[#This Row],[負債（億）]])/T20D357462[[#This Row],[総資産]]*100</f>
        <v>68.609865470852</v>
      </c>
    </row>
    <row r="87" spans="1:24" s="67" customFormat="1" x14ac:dyDescent="0.25">
      <c r="A87" s="69"/>
      <c r="B87" s="39" t="str">
        <f>IFERROR(_xll.RssMarket($A87,"銘柄名称"),"")</f>
        <v/>
      </c>
      <c r="C87" s="72" t="str">
        <f>IFERROR(_xll.RssMarket($A87,"市場部略称"),"")</f>
        <v/>
      </c>
      <c r="D87" s="56" t="str">
        <f>IFERROR(_xll.RssMarket($A87,"現在値"),"")</f>
        <v/>
      </c>
      <c r="E87" s="56" t="str">
        <f>IFERROR(_xll.RssMarket($A87,"前日比"),"")</f>
        <v/>
      </c>
      <c r="F87" s="75" t="str">
        <f>IFERROR(_xll.RssMarket($A87,"時価総額"),"")</f>
        <v/>
      </c>
      <c r="G87" s="75" t="e">
        <f>T20D357462[[#This Row],[時価総額]]/T20D357462[[#This Row],[現在値]]</f>
        <v>#VALUE!</v>
      </c>
      <c r="H87" s="20" t="str">
        <f>IFERROR(_xll.RssMarket($A87,"PER"),"")</f>
        <v/>
      </c>
      <c r="I87" s="57" t="e">
        <f>T20D357462[[#This Row],[現在値]] / IFERROR(IF(T20D357462[[#This Row],[PER]] &gt; 0, T20D357462[[#This Row],[PER]], 15), 15)</f>
        <v>#VALUE!</v>
      </c>
      <c r="J87" s="34" t="str">
        <f>IFERROR(_xll.RssMarket($A87,"PBR"),"")</f>
        <v/>
      </c>
      <c r="K87" s="32" t="e">
        <f>T20D357462[[#This Row],[現在値]]/T20D357462[[#This Row],[PBR]]</f>
        <v>#VALUE!</v>
      </c>
      <c r="L87" s="116" t="e">
        <f>T20D357462[[#This Row],[EPS]]/T20D357462[[#This Row],[BPS]]*100</f>
        <v>#VALUE!</v>
      </c>
      <c r="M87" s="31" t="str">
        <f>IFERROR(_xll.RssMarket($A87,"配当"),"")</f>
        <v/>
      </c>
      <c r="N87" s="88" t="e">
        <f>T20D357462[[#This Row],[配当]]/T20D357462[[#This Row],[現在値]]</f>
        <v>#VALUE!</v>
      </c>
      <c r="O87" s="126" t="e">
        <f t="shared" si="3"/>
        <v>#VALUE!</v>
      </c>
      <c r="P87" s="126" t="e">
        <f t="shared" si="4"/>
        <v>#VALUE!</v>
      </c>
      <c r="Q87" s="148" t="e">
        <f>T20D357462[[#This Row],[スコア⑤]]/T20D357462[[#This Row],[スコア③]]</f>
        <v>#VALUE!</v>
      </c>
      <c r="R87" s="80"/>
      <c r="S87" s="76">
        <v>19.95</v>
      </c>
      <c r="T87" s="119">
        <v>8.74</v>
      </c>
      <c r="U87" s="76"/>
      <c r="V87" s="76">
        <v>12.3</v>
      </c>
      <c r="W87" s="123">
        <f>(T20D357462[[#This Row],[現金及び預金（億）]]-T20D357462[[#This Row],[負債（億）]])/T20D357462[[#This Row],[総資産]]*100</f>
        <v>71.056910569105696</v>
      </c>
    </row>
    <row r="88" spans="1:24" s="67" customFormat="1" x14ac:dyDescent="0.25">
      <c r="A88" s="69"/>
      <c r="B88" s="39" t="str">
        <f>IFERROR(_xll.RssMarket($A88,"銘柄名称"),"")</f>
        <v/>
      </c>
      <c r="C88" s="72" t="str">
        <f>IFERROR(_xll.RssMarket($A88,"市場部略称"),"")</f>
        <v/>
      </c>
      <c r="D88" s="56" t="str">
        <f>IFERROR(_xll.RssMarket($A88,"現在値"),"")</f>
        <v/>
      </c>
      <c r="E88" s="56" t="str">
        <f>IFERROR(_xll.RssMarket($A88,"前日比"),"")</f>
        <v/>
      </c>
      <c r="F88" s="75" t="str">
        <f>IFERROR(_xll.RssMarket($A88,"時価総額"),"")</f>
        <v/>
      </c>
      <c r="G88" s="75" t="e">
        <f>T20D357462[[#This Row],[時価総額]]/T20D357462[[#This Row],[現在値]]</f>
        <v>#VALUE!</v>
      </c>
      <c r="H88" s="95" t="str">
        <f>IFERROR(_xll.RssMarket($A88,"PER"),"")</f>
        <v/>
      </c>
      <c r="I88" s="57" t="e">
        <f>T20D357462[[#This Row],[現在値]] / IFERROR(IF(T20D357462[[#This Row],[PER]] &gt; 0, T20D357462[[#This Row],[PER]], 15), 15)</f>
        <v>#VALUE!</v>
      </c>
      <c r="J88" s="34" t="str">
        <f>IFERROR(_xll.RssMarket($A88,"PBR"),"")</f>
        <v/>
      </c>
      <c r="K88" s="32" t="e">
        <f>T20D357462[[#This Row],[現在値]]/T20D357462[[#This Row],[PBR]]</f>
        <v>#VALUE!</v>
      </c>
      <c r="L88" s="116" t="e">
        <f>T20D357462[[#This Row],[EPS]]/T20D357462[[#This Row],[BPS]]*100</f>
        <v>#VALUE!</v>
      </c>
      <c r="M88" s="31" t="str">
        <f>IFERROR(_xll.RssMarket($A88,"配当"),"")</f>
        <v/>
      </c>
      <c r="N88" s="87" t="e">
        <f>T20D357462[[#This Row],[配当]]/T20D357462[[#This Row],[現在値]]</f>
        <v>#VALUE!</v>
      </c>
      <c r="O88" s="126" t="e">
        <f t="shared" si="3"/>
        <v>#VALUE!</v>
      </c>
      <c r="P88" s="126" t="e">
        <f t="shared" si="4"/>
        <v>#VALUE!</v>
      </c>
      <c r="Q88" s="147" t="e">
        <f>T20D357462[[#This Row],[スコア⑤]]/T20D357462[[#This Row],[スコア③]]</f>
        <v>#VALUE!</v>
      </c>
      <c r="R88" s="80"/>
      <c r="S88" s="76">
        <v>7.13</v>
      </c>
      <c r="T88" s="119">
        <v>31.1</v>
      </c>
      <c r="U88" s="76">
        <v>0</v>
      </c>
      <c r="V88" s="76">
        <v>42.2</v>
      </c>
      <c r="W88" s="123">
        <f>(T20D357462[[#This Row],[現金及び預金（億）]]-T20D357462[[#This Row],[負債（億）]])/T20D357462[[#This Row],[総資産]]*100</f>
        <v>73.69668246445498</v>
      </c>
    </row>
    <row r="89" spans="1:24" s="67" customFormat="1" x14ac:dyDescent="0.25">
      <c r="A89" s="69"/>
      <c r="B89" s="39" t="str">
        <f>IFERROR(_xll.RssMarket($A89,"銘柄名称"),"")</f>
        <v/>
      </c>
      <c r="C89" s="72" t="str">
        <f>IFERROR(_xll.RssMarket($A89,"市場部略称"),"")</f>
        <v/>
      </c>
      <c r="D89" s="56" t="str">
        <f>IFERROR(_xll.RssMarket($A89,"現在値"),"")</f>
        <v/>
      </c>
      <c r="E89" s="56" t="str">
        <f>IFERROR(_xll.RssMarket($A89,"前日比"),"")</f>
        <v/>
      </c>
      <c r="F89" s="75" t="str">
        <f>IFERROR(_xll.RssMarket($A89,"時価総額"),"")</f>
        <v/>
      </c>
      <c r="G89" s="75" t="e">
        <f>T20D357462[[#This Row],[時価総額]]/T20D357462[[#This Row],[現在値]]</f>
        <v>#VALUE!</v>
      </c>
      <c r="H89" s="20" t="str">
        <f>IFERROR(_xll.RssMarket($A89,"PER"),"")</f>
        <v/>
      </c>
      <c r="I89" s="57" t="e">
        <f>T20D357462[[#This Row],[現在値]] / IFERROR(IF(T20D357462[[#This Row],[PER]] &gt; 0, T20D357462[[#This Row],[PER]], 15), 15)</f>
        <v>#VALUE!</v>
      </c>
      <c r="J89" s="34" t="str">
        <f>IFERROR(_xll.RssMarket($A89,"PBR"),"")</f>
        <v/>
      </c>
      <c r="K89" s="32" t="e">
        <f>T20D357462[[#This Row],[現在値]]/T20D357462[[#This Row],[PBR]]</f>
        <v>#VALUE!</v>
      </c>
      <c r="L89" s="116" t="e">
        <f>T20D357462[[#This Row],[EPS]]/T20D357462[[#This Row],[BPS]]*100</f>
        <v>#VALUE!</v>
      </c>
      <c r="M89" s="31" t="str">
        <f>IFERROR(_xll.RssMarket($A89,"配当"),"")</f>
        <v/>
      </c>
      <c r="N89" s="88" t="e">
        <f>T20D357462[[#This Row],[配当]]/T20D357462[[#This Row],[現在値]]</f>
        <v>#VALUE!</v>
      </c>
      <c r="O89" s="126" t="e">
        <f t="shared" si="3"/>
        <v>#VALUE!</v>
      </c>
      <c r="P89" s="126" t="e">
        <f t="shared" si="4"/>
        <v>#VALUE!</v>
      </c>
      <c r="Q89" s="148" t="e">
        <f>T20D357462[[#This Row],[スコア⑤]]/T20D357462[[#This Row],[スコア③]]</f>
        <v>#VALUE!</v>
      </c>
      <c r="R89" s="80"/>
      <c r="S89" s="80">
        <v>46.44</v>
      </c>
      <c r="T89" s="119">
        <v>18.600000000000001</v>
      </c>
      <c r="U89" s="76"/>
      <c r="V89" s="76">
        <v>24.7</v>
      </c>
      <c r="W89" s="123">
        <f>(T20D357462[[#This Row],[現金及び預金（億）]]-T20D357462[[#This Row],[負債（億）]])/T20D357462[[#This Row],[総資産]]*100</f>
        <v>75.303643724696371</v>
      </c>
    </row>
    <row r="90" spans="1:24" s="67" customFormat="1" x14ac:dyDescent="0.25">
      <c r="A90" s="69"/>
      <c r="B90" s="39" t="str">
        <f>IFERROR(_xll.RssMarket($A90,"銘柄名称"),"")</f>
        <v/>
      </c>
      <c r="C90" s="72" t="str">
        <f>IFERROR(_xll.RssMarket($A90,"市場部略称"),"")</f>
        <v/>
      </c>
      <c r="D90" s="56" t="str">
        <f>IFERROR(_xll.RssMarket($A90,"現在値"),"")</f>
        <v/>
      </c>
      <c r="E90" s="56" t="str">
        <f>IFERROR(_xll.RssMarket($A90,"前日比"),"")</f>
        <v/>
      </c>
      <c r="F90" s="75" t="str">
        <f>IFERROR(_xll.RssMarket($A90,"時価総額"),"")</f>
        <v/>
      </c>
      <c r="G90" s="75" t="e">
        <f>T20D357462[[#This Row],[時価総額]]/T20D357462[[#This Row],[現在値]]</f>
        <v>#VALUE!</v>
      </c>
      <c r="H90" s="20" t="str">
        <f>IFERROR(_xll.RssMarket($A90,"PER"),"")</f>
        <v/>
      </c>
      <c r="I90" s="57" t="e">
        <f>T20D357462[[#This Row],[現在値]] / IFERROR(IF(T20D357462[[#This Row],[PER]] &gt; 0, T20D357462[[#This Row],[PER]], 15), 15)</f>
        <v>#VALUE!</v>
      </c>
      <c r="J90" s="34" t="str">
        <f>IFERROR(_xll.RssMarket($A90,"PBR"),"")</f>
        <v/>
      </c>
      <c r="K90" s="32" t="e">
        <f>T20D357462[[#This Row],[現在値]]/T20D357462[[#This Row],[PBR]]</f>
        <v>#VALUE!</v>
      </c>
      <c r="L90" s="116" t="e">
        <f>T20D357462[[#This Row],[EPS]]/T20D357462[[#This Row],[BPS]]*100</f>
        <v>#VALUE!</v>
      </c>
      <c r="M90" s="31" t="str">
        <f>IFERROR(_xll.RssMarket($A90,"配当"),"")</f>
        <v/>
      </c>
      <c r="N90" s="88" t="e">
        <f>T20D357462[[#This Row],[配当]]/T20D357462[[#This Row],[現在値]]</f>
        <v>#VALUE!</v>
      </c>
      <c r="O90" s="126" t="e">
        <f t="shared" si="3"/>
        <v>#VALUE!</v>
      </c>
      <c r="P90" s="126" t="e">
        <f t="shared" si="4"/>
        <v>#VALUE!</v>
      </c>
      <c r="Q90" s="148" t="e">
        <f>T20D357462[[#This Row],[スコア⑤]]/T20D357462[[#This Row],[スコア③]]</f>
        <v>#VALUE!</v>
      </c>
      <c r="R90" s="80"/>
      <c r="S90" s="80">
        <v>42.66</v>
      </c>
      <c r="T90" s="119">
        <v>462</v>
      </c>
      <c r="U90" s="76">
        <v>0</v>
      </c>
      <c r="V90" s="76">
        <v>519</v>
      </c>
      <c r="W90" s="123">
        <f>(T20D357462[[#This Row],[現金及び預金（億）]]-T20D357462[[#This Row],[負債（億）]])/T20D357462[[#This Row],[総資産]]*100</f>
        <v>89.017341040462426</v>
      </c>
    </row>
    <row r="91" spans="1:24" x14ac:dyDescent="0.25">
      <c r="B91" s="39" t="str">
        <f>IFERROR(_xll.RssMarket($A91,"銘柄名称"),"")</f>
        <v/>
      </c>
      <c r="C91" s="72" t="str">
        <f>IFERROR(_xll.RssMarket($A91,"市場部略称"),"")</f>
        <v/>
      </c>
      <c r="D91" s="56" t="str">
        <f>IFERROR(_xll.RssMarket($A91,"現在値"),"")</f>
        <v/>
      </c>
      <c r="E91" s="56" t="str">
        <f>IFERROR(_xll.RssMarket($A91,"前日比"),"")</f>
        <v/>
      </c>
      <c r="F91" s="75" t="str">
        <f>IFERROR(_xll.RssMarket($A91,"時価総額"),"")</f>
        <v/>
      </c>
      <c r="G91" s="75" t="e">
        <f>T20D357462[[#This Row],[時価総額]]/T20D357462[[#This Row],[現在値]]</f>
        <v>#VALUE!</v>
      </c>
      <c r="H91" s="20" t="str">
        <f>IFERROR(_xll.RssMarket($A91,"PER"),"")</f>
        <v/>
      </c>
      <c r="I91" s="57" t="e">
        <f>T20D357462[[#This Row],[現在値]] / IFERROR(IF(T20D357462[[#This Row],[PER]] &gt; 0, T20D357462[[#This Row],[PER]], 15), 15)</f>
        <v>#VALUE!</v>
      </c>
      <c r="J91" s="34" t="str">
        <f>IFERROR(_xll.RssMarket($A91,"PBR"),"")</f>
        <v/>
      </c>
      <c r="K91" s="32" t="e">
        <f>T20D357462[[#This Row],[現在値]]/T20D357462[[#This Row],[PBR]]</f>
        <v>#VALUE!</v>
      </c>
      <c r="L91" s="116" t="e">
        <f>T20D357462[[#This Row],[EPS]]/T20D357462[[#This Row],[BPS]]*100</f>
        <v>#VALUE!</v>
      </c>
      <c r="M91" s="31" t="str">
        <f>IFERROR(_xll.RssMarket($A91,"配当"),"")</f>
        <v/>
      </c>
      <c r="N91" s="87" t="e">
        <f>T20D357462[[#This Row],[配当]]/T20D357462[[#This Row],[現在値]]</f>
        <v>#VALUE!</v>
      </c>
      <c r="O91" s="125" t="e">
        <f t="shared" si="3"/>
        <v>#VALUE!</v>
      </c>
      <c r="P91" s="126" t="e">
        <f t="shared" si="4"/>
        <v>#VALUE!</v>
      </c>
      <c r="Q91" s="147" t="e">
        <f>T20D357462[[#This Row],[スコア⑤]]/T20D357462[[#This Row],[スコア③]]</f>
        <v>#VALUE!</v>
      </c>
      <c r="R91" s="80"/>
      <c r="T91" s="119">
        <v>2417</v>
      </c>
      <c r="U91" s="76">
        <v>10600</v>
      </c>
      <c r="V91" s="76">
        <v>73800</v>
      </c>
      <c r="W91" s="109">
        <f>(T20D357462[[#This Row],[現金及び預金（億）]]-T20D357462[[#This Row],[負債（億）]])/T20D357462[[#This Row],[総資産]]*100</f>
        <v>-11.088075880758808</v>
      </c>
      <c r="X91" s="67" t="s">
        <v>191</v>
      </c>
    </row>
    <row r="92" spans="1:24" x14ac:dyDescent="0.25">
      <c r="B92" s="39" t="str">
        <f>IFERROR(_xll.RssMarket($A92,"銘柄名称"),"")</f>
        <v/>
      </c>
      <c r="C92" s="72" t="str">
        <f>IFERROR(_xll.RssMarket($A92,"市場部略称"),"")</f>
        <v/>
      </c>
      <c r="D92" s="56" t="str">
        <f>IFERROR(_xll.RssMarket($A92,"現在値"),"")</f>
        <v/>
      </c>
      <c r="E92" s="56" t="str">
        <f>IFERROR(_xll.RssMarket($A92,"前日比"),"")</f>
        <v/>
      </c>
      <c r="F92" s="75" t="str">
        <f>IFERROR(_xll.RssMarket($A92,"時価総額"),"")</f>
        <v/>
      </c>
      <c r="G92" s="75" t="e">
        <f>T20D357462[[#This Row],[時価総額]]/T20D357462[[#This Row],[現在値]]</f>
        <v>#VALUE!</v>
      </c>
      <c r="H92" s="20" t="str">
        <f>IFERROR(_xll.RssMarket($A92,"PER"),"")</f>
        <v/>
      </c>
      <c r="I92" s="57" t="e">
        <f>T20D357462[[#This Row],[現在値]] / IFERROR(IF(T20D357462[[#This Row],[PER]] &gt; 0, T20D357462[[#This Row],[PER]], 15), 15)</f>
        <v>#VALUE!</v>
      </c>
      <c r="J92" s="34" t="str">
        <f>IFERROR(_xll.RssMarket($A92,"PBR"),"")</f>
        <v/>
      </c>
      <c r="K92" s="32" t="e">
        <f>T20D357462[[#This Row],[現在値]]/T20D357462[[#This Row],[PBR]]</f>
        <v>#VALUE!</v>
      </c>
      <c r="L92" s="116" t="e">
        <f>T20D357462[[#This Row],[EPS]]/T20D357462[[#This Row],[BPS]]*100</f>
        <v>#VALUE!</v>
      </c>
      <c r="M92" s="31" t="str">
        <f>IFERROR(_xll.RssMarket($A92,"配当"),"")</f>
        <v/>
      </c>
      <c r="N92" s="87" t="e">
        <f>T20D357462[[#This Row],[配当]]/T20D357462[[#This Row],[現在値]]</f>
        <v>#VALUE!</v>
      </c>
      <c r="O92" s="125" t="e">
        <f t="shared" si="3"/>
        <v>#VALUE!</v>
      </c>
      <c r="P92" s="125" t="e">
        <f t="shared" si="4"/>
        <v>#VALUE!</v>
      </c>
      <c r="Q92" s="147" t="e">
        <f>T20D357462[[#This Row],[スコア⑤]]/T20D357462[[#This Row],[スコア③]]</f>
        <v>#VALUE!</v>
      </c>
      <c r="T92" s="119">
        <v>9.48</v>
      </c>
      <c r="U92" s="76">
        <v>26.2</v>
      </c>
      <c r="V92" s="76">
        <v>114</v>
      </c>
      <c r="W92" s="109">
        <f>(T20D357462[[#This Row],[現金及び預金（億）]]-T20D357462[[#This Row],[負債（億）]])/T20D357462[[#This Row],[総資産]]*100</f>
        <v>-14.666666666666666</v>
      </c>
    </row>
    <row r="93" spans="1:24" x14ac:dyDescent="0.25">
      <c r="B93" s="39" t="str">
        <f>IFERROR(_xll.RssMarket($A93,"銘柄名称"),"")</f>
        <v/>
      </c>
      <c r="C93" s="72" t="str">
        <f>IFERROR(_xll.RssMarket($A93,"市場部略称"),"")</f>
        <v/>
      </c>
      <c r="D93" s="56" t="str">
        <f>IFERROR(_xll.RssMarket($A93,"現在値"),"")</f>
        <v/>
      </c>
      <c r="E93" s="56" t="str">
        <f>IFERROR(_xll.RssMarket($A93,"前日比"),"")</f>
        <v/>
      </c>
      <c r="F93" s="75" t="str">
        <f>IFERROR(_xll.RssMarket($A93,"時価総額"),"")</f>
        <v/>
      </c>
      <c r="G93" s="75" t="e">
        <f>T20D357462[[#This Row],[時価総額]]/T20D357462[[#This Row],[現在値]]</f>
        <v>#VALUE!</v>
      </c>
      <c r="H93" s="20" t="str">
        <f>IFERROR(_xll.RssMarket($A93,"PER"),"")</f>
        <v/>
      </c>
      <c r="I93" s="57" t="e">
        <f>T20D357462[[#This Row],[現在値]] / IFERROR(IF(T20D357462[[#This Row],[PER]] &gt; 0, T20D357462[[#This Row],[PER]], 15), 15)</f>
        <v>#VALUE!</v>
      </c>
      <c r="J93" s="34" t="str">
        <f>IFERROR(_xll.RssMarket($A93,"PBR"),"")</f>
        <v/>
      </c>
      <c r="K93" s="32" t="e">
        <f>T20D357462[[#This Row],[現在値]]/T20D357462[[#This Row],[PBR]]</f>
        <v>#VALUE!</v>
      </c>
      <c r="L93" s="116" t="e">
        <f>T20D357462[[#This Row],[EPS]]/T20D357462[[#This Row],[BPS]]*100</f>
        <v>#VALUE!</v>
      </c>
      <c r="M93" s="31" t="str">
        <f>IFERROR(_xll.RssMarket($A93,"配当"),"")</f>
        <v/>
      </c>
      <c r="N93" s="88" t="e">
        <f>T20D357462[[#This Row],[配当]]/T20D357462[[#This Row],[現在値]]</f>
        <v>#VALUE!</v>
      </c>
      <c r="O93" s="125" t="e">
        <f t="shared" si="3"/>
        <v>#VALUE!</v>
      </c>
      <c r="P93" s="125" t="e">
        <f t="shared" si="4"/>
        <v>#VALUE!</v>
      </c>
      <c r="Q93" s="147" t="e">
        <f>T20D357462[[#This Row],[スコア⑤]]/T20D357462[[#This Row],[スコア③]]</f>
        <v>#VALUE!</v>
      </c>
      <c r="W93" s="109" t="e">
        <f>(T20D357462[[#This Row],[現金及び預金（億）]]-T20D357462[[#This Row],[負債（億）]])/T20D357462[[#This Row],[総資産]]*100</f>
        <v>#DIV/0!</v>
      </c>
    </row>
    <row r="94" spans="1:24" x14ac:dyDescent="0.25">
      <c r="B94" s="39" t="str">
        <f>IFERROR(_xll.RssMarket($A94,"銘柄名称"),"")</f>
        <v/>
      </c>
      <c r="C94" s="72" t="str">
        <f>IFERROR(_xll.RssMarket($A94,"市場部略称"),"")</f>
        <v/>
      </c>
      <c r="D94" s="56" t="str">
        <f>IFERROR(_xll.RssMarket($A94,"現在値"),"")</f>
        <v/>
      </c>
      <c r="E94" s="56" t="str">
        <f>IFERROR(_xll.RssMarket($A94,"前日比"),"")</f>
        <v/>
      </c>
      <c r="F94" s="75" t="str">
        <f>IFERROR(_xll.RssMarket($A94,"時価総額"),"")</f>
        <v/>
      </c>
      <c r="G94" s="75" t="e">
        <f>T20D357462[[#This Row],[時価総額]]/T20D357462[[#This Row],[現在値]]</f>
        <v>#VALUE!</v>
      </c>
      <c r="H94" s="20" t="str">
        <f>IFERROR(_xll.RssMarket($A94,"PER"),"")</f>
        <v/>
      </c>
      <c r="I94" s="57" t="e">
        <f>T20D357462[[#This Row],[現在値]] / IFERROR(IF(T20D357462[[#This Row],[PER]] &gt; 0, T20D357462[[#This Row],[PER]], 15), 15)</f>
        <v>#VALUE!</v>
      </c>
      <c r="J94" s="34" t="str">
        <f>IFERROR(_xll.RssMarket($A94,"PBR"),"")</f>
        <v/>
      </c>
      <c r="K94" s="32" t="e">
        <f>T20D357462[[#This Row],[現在値]]/T20D357462[[#This Row],[PBR]]</f>
        <v>#VALUE!</v>
      </c>
      <c r="L94" s="116" t="e">
        <f>T20D357462[[#This Row],[EPS]]/T20D357462[[#This Row],[BPS]]*100</f>
        <v>#VALUE!</v>
      </c>
      <c r="M94" s="31" t="str">
        <f>IFERROR(_xll.RssMarket($A94,"配当"),"")</f>
        <v/>
      </c>
      <c r="N94" s="88" t="e">
        <f>T20D357462[[#This Row],[配当]]/T20D357462[[#This Row],[現在値]]</f>
        <v>#VALUE!</v>
      </c>
      <c r="O94" s="125" t="e">
        <f t="shared" si="3"/>
        <v>#VALUE!</v>
      </c>
      <c r="P94" s="125" t="e">
        <f t="shared" si="4"/>
        <v>#VALUE!</v>
      </c>
      <c r="Q94" s="147" t="e">
        <f>T20D357462[[#This Row],[スコア⑤]]/T20D357462[[#This Row],[スコア③]]</f>
        <v>#VALUE!</v>
      </c>
      <c r="W94" s="109" t="e">
        <f>(T20D357462[[#This Row],[現金及び預金（億）]]-T20D357462[[#This Row],[負債（億）]])/T20D357462[[#This Row],[総資産]]*100</f>
        <v>#DIV/0!</v>
      </c>
    </row>
    <row r="95" spans="1:24" x14ac:dyDescent="0.25">
      <c r="B95" s="39" t="str">
        <f>IFERROR(_xll.RssMarket($A95,"銘柄名称"),"")</f>
        <v/>
      </c>
      <c r="C95" s="72" t="str">
        <f>IFERROR(_xll.RssMarket($A95,"市場部略称"),"")</f>
        <v/>
      </c>
      <c r="D95" s="56" t="str">
        <f>IFERROR(_xll.RssMarket($A95,"現在値"),"")</f>
        <v/>
      </c>
      <c r="E95" s="56" t="str">
        <f>IFERROR(_xll.RssMarket($A95,"前日比"),"")</f>
        <v/>
      </c>
      <c r="F95" s="75" t="str">
        <f>IFERROR(_xll.RssMarket($A95,"時価総額"),"")</f>
        <v/>
      </c>
      <c r="G95" s="75" t="e">
        <f>T20D357462[[#This Row],[時価総額]]/T20D357462[[#This Row],[現在値]]</f>
        <v>#VALUE!</v>
      </c>
      <c r="H95" s="20" t="str">
        <f>IFERROR(_xll.RssMarket($A95,"PER"),"")</f>
        <v/>
      </c>
      <c r="I95" s="57" t="e">
        <f>T20D357462[[#This Row],[現在値]] / IFERROR(IF(T20D357462[[#This Row],[PER]] &gt; 0, T20D357462[[#This Row],[PER]], 15), 15)</f>
        <v>#VALUE!</v>
      </c>
      <c r="J95" s="34" t="str">
        <f>IFERROR(_xll.RssMarket($A95,"PBR"),"")</f>
        <v/>
      </c>
      <c r="K95" s="32" t="e">
        <f>T20D357462[[#This Row],[現在値]]/T20D357462[[#This Row],[PBR]]</f>
        <v>#VALUE!</v>
      </c>
      <c r="L95" s="116" t="e">
        <f>T20D357462[[#This Row],[EPS]]/T20D357462[[#This Row],[BPS]]*100</f>
        <v>#VALUE!</v>
      </c>
      <c r="M95" s="31" t="str">
        <f>IFERROR(_xll.RssMarket($A95,"配当"),"")</f>
        <v/>
      </c>
      <c r="N95" s="88" t="e">
        <f>T20D357462[[#This Row],[配当]]/T20D357462[[#This Row],[現在値]]</f>
        <v>#VALUE!</v>
      </c>
      <c r="O95" s="125" t="e">
        <f t="shared" si="3"/>
        <v>#VALUE!</v>
      </c>
      <c r="P95" s="126" t="e">
        <f t="shared" si="4"/>
        <v>#VALUE!</v>
      </c>
      <c r="Q95" s="147" t="e">
        <f>T20D357462[[#This Row],[スコア⑤]]/T20D357462[[#This Row],[スコア③]]</f>
        <v>#VALUE!</v>
      </c>
      <c r="W95" s="109" t="e">
        <f>(T20D357462[[#This Row],[現金及び預金（億）]]-T20D357462[[#This Row],[負債（億）]])/T20D357462[[#This Row],[総資産]]*100</f>
        <v>#DIV/0!</v>
      </c>
    </row>
    <row r="96" spans="1:24" x14ac:dyDescent="0.25">
      <c r="B96" s="39" t="str">
        <f>IFERROR(_xll.RssMarket($A96,"銘柄名称"),"")</f>
        <v/>
      </c>
      <c r="C96" s="72" t="str">
        <f>IFERROR(_xll.RssMarket($A96,"市場部略称"),"")</f>
        <v/>
      </c>
      <c r="D96" s="56" t="str">
        <f>IFERROR(_xll.RssMarket($A96,"現在値"),"")</f>
        <v/>
      </c>
      <c r="E96" s="56" t="str">
        <f>IFERROR(_xll.RssMarket($A96,"前日比"),"")</f>
        <v/>
      </c>
      <c r="F96" s="75" t="str">
        <f>IFERROR(_xll.RssMarket($A96,"時価総額"),"")</f>
        <v/>
      </c>
      <c r="G96" s="75" t="e">
        <f>T20D357462[[#This Row],[時価総額]]/T20D357462[[#This Row],[現在値]]</f>
        <v>#VALUE!</v>
      </c>
      <c r="H96" s="20" t="str">
        <f>IFERROR(_xll.RssMarket($A96,"PER"),"")</f>
        <v/>
      </c>
      <c r="I96" s="57" t="e">
        <f>T20D357462[[#This Row],[現在値]] / IFERROR(IF(T20D357462[[#This Row],[PER]] &gt; 0, T20D357462[[#This Row],[PER]], 15), 15)</f>
        <v>#VALUE!</v>
      </c>
      <c r="J96" s="34" t="str">
        <f>IFERROR(_xll.RssMarket($A96,"PBR"),"")</f>
        <v/>
      </c>
      <c r="K96" s="32" t="e">
        <f>T20D357462[[#This Row],[現在値]]/T20D357462[[#This Row],[PBR]]</f>
        <v>#VALUE!</v>
      </c>
      <c r="L96" s="116" t="e">
        <f>T20D357462[[#This Row],[EPS]]/T20D357462[[#This Row],[BPS]]*100</f>
        <v>#VALUE!</v>
      </c>
      <c r="M96" s="31" t="str">
        <f>IFERROR(_xll.RssMarket($A96,"配当"),"")</f>
        <v/>
      </c>
      <c r="N96" s="88" t="e">
        <f>T20D357462[[#This Row],[配当]]/T20D357462[[#This Row],[現在値]]</f>
        <v>#VALUE!</v>
      </c>
      <c r="O96" s="125" t="e">
        <f t="shared" si="3"/>
        <v>#VALUE!</v>
      </c>
      <c r="P96" s="125" t="e">
        <f t="shared" si="4"/>
        <v>#VALUE!</v>
      </c>
      <c r="Q96" s="147" t="e">
        <f>T20D357462[[#This Row],[スコア⑤]]/T20D357462[[#This Row],[スコア③]]</f>
        <v>#VALUE!</v>
      </c>
      <c r="W96" s="109" t="e">
        <f>(T20D357462[[#This Row],[現金及び預金（億）]]-T20D357462[[#This Row],[負債（億）]])/T20D357462[[#This Row],[総資産]]*100</f>
        <v>#DIV/0!</v>
      </c>
    </row>
    <row r="97" spans="1:24" x14ac:dyDescent="0.25">
      <c r="B97" s="39" t="str">
        <f>IFERROR(_xll.RssMarket($A97,"銘柄名称"),"")</f>
        <v/>
      </c>
      <c r="C97" s="72" t="str">
        <f>IFERROR(_xll.RssMarket($A97,"市場部略称"),"")</f>
        <v/>
      </c>
      <c r="D97" s="56" t="str">
        <f>IFERROR(_xll.RssMarket($A97,"現在値"),"")</f>
        <v/>
      </c>
      <c r="E97" s="56" t="str">
        <f>IFERROR(_xll.RssMarket($A97,"前日比"),"")</f>
        <v/>
      </c>
      <c r="F97" s="75" t="str">
        <f>IFERROR(_xll.RssMarket($A97,"時価総額"),"")</f>
        <v/>
      </c>
      <c r="G97" s="75" t="e">
        <f>T20D357462[[#This Row],[時価総額]]/T20D357462[[#This Row],[現在値]]</f>
        <v>#VALUE!</v>
      </c>
      <c r="H97" s="20" t="str">
        <f>IFERROR(_xll.RssMarket($A97,"PER"),"")</f>
        <v/>
      </c>
      <c r="I97" s="57" t="e">
        <f>T20D357462[[#This Row],[現在値]] / IFERROR(IF(T20D357462[[#This Row],[PER]] &gt; 0, T20D357462[[#This Row],[PER]], 15), 15)</f>
        <v>#VALUE!</v>
      </c>
      <c r="J97" s="34" t="str">
        <f>IFERROR(_xll.RssMarket($A97,"PBR"),"")</f>
        <v/>
      </c>
      <c r="K97" s="32" t="e">
        <f>T20D357462[[#This Row],[現在値]]/T20D357462[[#This Row],[PBR]]</f>
        <v>#VALUE!</v>
      </c>
      <c r="L97" s="116" t="e">
        <f>T20D357462[[#This Row],[EPS]]/T20D357462[[#This Row],[BPS]]*100</f>
        <v>#VALUE!</v>
      </c>
      <c r="M97" s="31" t="str">
        <f>IFERROR(_xll.RssMarket($A97,"配当"),"")</f>
        <v/>
      </c>
      <c r="N97" s="88" t="e">
        <f>T20D357462[[#This Row],[配当]]/T20D357462[[#This Row],[現在値]]</f>
        <v>#VALUE!</v>
      </c>
      <c r="O97" s="125" t="e">
        <f t="shared" si="3"/>
        <v>#VALUE!</v>
      </c>
      <c r="P97" s="126" t="e">
        <f t="shared" si="4"/>
        <v>#VALUE!</v>
      </c>
      <c r="Q97" s="147" t="e">
        <f>T20D357462[[#This Row],[スコア⑤]]/T20D357462[[#This Row],[スコア③]]</f>
        <v>#VALUE!</v>
      </c>
      <c r="W97" s="109" t="e">
        <f>(T20D357462[[#This Row],[現金及び預金（億）]]-T20D357462[[#This Row],[負債（億）]])/T20D357462[[#This Row],[総資産]]*100</f>
        <v>#DIV/0!</v>
      </c>
    </row>
    <row r="98" spans="1:24" x14ac:dyDescent="0.25">
      <c r="B98" s="39" t="str">
        <f>IFERROR(_xll.RssMarket($A98,"銘柄名称"),"")</f>
        <v/>
      </c>
      <c r="C98" s="72" t="str">
        <f>IFERROR(_xll.RssMarket($A98,"市場部略称"),"")</f>
        <v/>
      </c>
      <c r="D98" s="56" t="str">
        <f>IFERROR(_xll.RssMarket($A98,"現在値"),"")</f>
        <v/>
      </c>
      <c r="E98" s="56" t="str">
        <f>IFERROR(_xll.RssMarket($A98,"前日比"),"")</f>
        <v/>
      </c>
      <c r="F98" s="75" t="str">
        <f>IFERROR(_xll.RssMarket($A98,"時価総額"),"")</f>
        <v/>
      </c>
      <c r="G98" s="75" t="e">
        <f>T20D357462[[#This Row],[時価総額]]/T20D357462[[#This Row],[現在値]]</f>
        <v>#VALUE!</v>
      </c>
      <c r="H98" s="20" t="str">
        <f>IFERROR(_xll.RssMarket($A98,"PER"),"")</f>
        <v/>
      </c>
      <c r="I98" s="57" t="e">
        <f>T20D357462[[#This Row],[現在値]] / IFERROR(IF(T20D357462[[#This Row],[PER]] &gt; 0, T20D357462[[#This Row],[PER]], 15), 15)</f>
        <v>#VALUE!</v>
      </c>
      <c r="J98" s="34" t="str">
        <f>IFERROR(_xll.RssMarket($A98,"PBR"),"")</f>
        <v/>
      </c>
      <c r="K98" s="32" t="e">
        <f>T20D357462[[#This Row],[現在値]]/T20D357462[[#This Row],[PBR]]</f>
        <v>#VALUE!</v>
      </c>
      <c r="L98" s="116" t="e">
        <f>T20D357462[[#This Row],[EPS]]/T20D357462[[#This Row],[BPS]]*100</f>
        <v>#VALUE!</v>
      </c>
      <c r="M98" s="31" t="str">
        <f>IFERROR(_xll.RssMarket($A98,"配当"),"")</f>
        <v/>
      </c>
      <c r="N98" s="88" t="e">
        <f>T20D357462[[#This Row],[配当]]/T20D357462[[#This Row],[現在値]]</f>
        <v>#VALUE!</v>
      </c>
      <c r="O98" s="125" t="e">
        <f t="shared" si="3"/>
        <v>#VALUE!</v>
      </c>
      <c r="P98" s="125" t="e">
        <f t="shared" si="4"/>
        <v>#VALUE!</v>
      </c>
      <c r="Q98" s="147" t="e">
        <f>T20D357462[[#This Row],[スコア⑤]]/T20D357462[[#This Row],[スコア③]]</f>
        <v>#VALUE!</v>
      </c>
      <c r="W98" s="109" t="e">
        <f>(T20D357462[[#This Row],[現金及び預金（億）]]-T20D357462[[#This Row],[負債（億）]])/T20D357462[[#This Row],[総資産]]*100</f>
        <v>#DIV/0!</v>
      </c>
    </row>
    <row r="99" spans="1:24" x14ac:dyDescent="0.25">
      <c r="B99" s="39" t="str">
        <f>IFERROR(_xll.RssMarket($A99,"銘柄名称"),"")</f>
        <v/>
      </c>
      <c r="C99" s="72" t="str">
        <f>IFERROR(_xll.RssMarket($A99,"市場部略称"),"")</f>
        <v/>
      </c>
      <c r="D99" s="56" t="str">
        <f>IFERROR(_xll.RssMarket($A99,"現在値"),"")</f>
        <v/>
      </c>
      <c r="E99" s="56" t="str">
        <f>IFERROR(_xll.RssMarket($A99,"前日比"),"")</f>
        <v/>
      </c>
      <c r="F99" s="75" t="str">
        <f>IFERROR(_xll.RssMarket($A99,"時価総額"),"")</f>
        <v/>
      </c>
      <c r="G99" s="75" t="e">
        <f>T20D357462[[#This Row],[時価総額]]/T20D357462[[#This Row],[現在値]]</f>
        <v>#VALUE!</v>
      </c>
      <c r="H99" s="20" t="str">
        <f>IFERROR(_xll.RssMarket($A99,"PER"),"")</f>
        <v/>
      </c>
      <c r="I99" s="57" t="e">
        <f>T20D357462[[#This Row],[現在値]] / IFERROR(IF(T20D357462[[#This Row],[PER]] &gt; 0, T20D357462[[#This Row],[PER]], 15), 15)</f>
        <v>#VALUE!</v>
      </c>
      <c r="J99" s="34" t="str">
        <f>IFERROR(_xll.RssMarket($A99,"PBR"),"")</f>
        <v/>
      </c>
      <c r="K99" s="32" t="e">
        <f>T20D357462[[#This Row],[現在値]]/T20D357462[[#This Row],[PBR]]</f>
        <v>#VALUE!</v>
      </c>
      <c r="L99" s="116" t="e">
        <f>T20D357462[[#This Row],[EPS]]/T20D357462[[#This Row],[BPS]]*100</f>
        <v>#VALUE!</v>
      </c>
      <c r="M99" s="31" t="str">
        <f>IFERROR(_xll.RssMarket($A99,"配当"),"")</f>
        <v/>
      </c>
      <c r="N99" s="88" t="e">
        <f>T20D357462[[#This Row],[配当]]/T20D357462[[#This Row],[現在値]]</f>
        <v>#VALUE!</v>
      </c>
      <c r="O99" s="125" t="e">
        <f t="shared" si="3"/>
        <v>#VALUE!</v>
      </c>
      <c r="P99" s="125" t="e">
        <f t="shared" si="4"/>
        <v>#VALUE!</v>
      </c>
      <c r="Q99" s="147" t="e">
        <f>T20D357462[[#This Row],[スコア⑤]]/T20D357462[[#This Row],[スコア③]]</f>
        <v>#VALUE!</v>
      </c>
      <c r="W99" s="109" t="e">
        <f>(T20D357462[[#This Row],[現金及び預金（億）]]-T20D357462[[#This Row],[負債（億）]])/T20D357462[[#This Row],[総資産]]*100</f>
        <v>#DIV/0!</v>
      </c>
    </row>
    <row r="100" spans="1:24" x14ac:dyDescent="0.25">
      <c r="B100" s="39" t="str">
        <f>IFERROR(_xll.RssMarket($A100,"銘柄名称"),"")</f>
        <v/>
      </c>
      <c r="C100" s="72" t="str">
        <f>IFERROR(_xll.RssMarket($A100,"市場部略称"),"")</f>
        <v/>
      </c>
      <c r="D100" s="56" t="str">
        <f>IFERROR(_xll.RssMarket($A100,"現在値"),"")</f>
        <v/>
      </c>
      <c r="E100" s="56" t="str">
        <f>IFERROR(_xll.RssMarket($A100,"前日比"),"")</f>
        <v/>
      </c>
      <c r="F100" s="75" t="str">
        <f>IFERROR(_xll.RssMarket($A100,"時価総額"),"")</f>
        <v/>
      </c>
      <c r="G100" s="75" t="e">
        <f>T20D357462[[#This Row],[時価総額]]/T20D357462[[#This Row],[現在値]]</f>
        <v>#VALUE!</v>
      </c>
      <c r="H100" s="20" t="str">
        <f>IFERROR(_xll.RssMarket($A100,"PER"),"")</f>
        <v/>
      </c>
      <c r="I100" s="57" t="e">
        <f>T20D357462[[#This Row],[現在値]] / IFERROR(IF(T20D357462[[#This Row],[PER]] &gt; 0, T20D357462[[#This Row],[PER]], 15), 15)</f>
        <v>#VALUE!</v>
      </c>
      <c r="J100" s="34" t="str">
        <f>IFERROR(_xll.RssMarket($A100,"PBR"),"")</f>
        <v/>
      </c>
      <c r="K100" s="32" t="e">
        <f>T20D357462[[#This Row],[現在値]]/T20D357462[[#This Row],[PBR]]</f>
        <v>#VALUE!</v>
      </c>
      <c r="L100" s="116" t="e">
        <f>T20D357462[[#This Row],[EPS]]/T20D357462[[#This Row],[BPS]]*100</f>
        <v>#VALUE!</v>
      </c>
      <c r="M100" s="31" t="str">
        <f>IFERROR(_xll.RssMarket($A100,"配当"),"")</f>
        <v/>
      </c>
      <c r="N100" s="88" t="e">
        <f>T20D357462[[#This Row],[配当]]/T20D357462[[#This Row],[現在値]]</f>
        <v>#VALUE!</v>
      </c>
      <c r="O100" s="125" t="e">
        <f t="shared" si="3"/>
        <v>#VALUE!</v>
      </c>
      <c r="P100" s="125" t="e">
        <f t="shared" si="4"/>
        <v>#VALUE!</v>
      </c>
      <c r="Q100" s="147" t="e">
        <f>T20D357462[[#This Row],[スコア⑤]]/T20D357462[[#This Row],[スコア③]]</f>
        <v>#VALUE!</v>
      </c>
      <c r="R100" s="76">
        <v>9.86</v>
      </c>
      <c r="W100" s="109" t="e">
        <f>(T20D357462[[#This Row],[現金及び預金（億）]]-T20D357462[[#This Row],[負債（億）]])/T20D357462[[#This Row],[総資産]]*100</f>
        <v>#DIV/0!</v>
      </c>
    </row>
    <row r="101" spans="1:24" x14ac:dyDescent="0.25">
      <c r="B101" s="39" t="str">
        <f>IFERROR(_xll.RssMarket($A101,"銘柄名称"),"")</f>
        <v/>
      </c>
      <c r="C101" s="72" t="str">
        <f>IFERROR(_xll.RssMarket($A101,"市場部略称"),"")</f>
        <v/>
      </c>
      <c r="D101" s="56" t="str">
        <f>IFERROR(_xll.RssMarket($A101,"現在値"),"")</f>
        <v/>
      </c>
      <c r="E101" s="56" t="str">
        <f>IFERROR(_xll.RssMarket($A101,"前日比"),"")</f>
        <v/>
      </c>
      <c r="F101" s="75" t="str">
        <f>IFERROR(_xll.RssMarket($A101,"時価総額"),"")</f>
        <v/>
      </c>
      <c r="G101" s="75" t="e">
        <f>T20D357462[[#This Row],[時価総額]]/T20D357462[[#This Row],[現在値]]</f>
        <v>#VALUE!</v>
      </c>
      <c r="H101" s="20" t="str">
        <f>IFERROR(_xll.RssMarket($A101,"PER"),"")</f>
        <v/>
      </c>
      <c r="I101" s="57" t="e">
        <f>T20D357462[[#This Row],[現在値]] / IFERROR(IF(T20D357462[[#This Row],[PER]] &gt; 0, T20D357462[[#This Row],[PER]], 15), 15)</f>
        <v>#VALUE!</v>
      </c>
      <c r="J101" s="34" t="str">
        <f>IFERROR(_xll.RssMarket($A101,"PBR"),"")</f>
        <v/>
      </c>
      <c r="K101" s="32" t="e">
        <f>T20D357462[[#This Row],[現在値]]/T20D357462[[#This Row],[PBR]]</f>
        <v>#VALUE!</v>
      </c>
      <c r="L101" s="116" t="e">
        <f>T20D357462[[#This Row],[EPS]]/T20D357462[[#This Row],[BPS]]*100</f>
        <v>#VALUE!</v>
      </c>
      <c r="M101" s="31" t="str">
        <f>IFERROR(_xll.RssMarket($A101,"配当"),"")</f>
        <v/>
      </c>
      <c r="N101" s="87" t="e">
        <f>T20D357462[[#This Row],[配当]]/T20D357462[[#This Row],[現在値]]</f>
        <v>#VALUE!</v>
      </c>
      <c r="O101" s="125" t="e">
        <f t="shared" si="3"/>
        <v>#VALUE!</v>
      </c>
      <c r="P101" s="126" t="e">
        <f t="shared" si="4"/>
        <v>#VALUE!</v>
      </c>
      <c r="Q101" s="147" t="e">
        <f>T20D357462[[#This Row],[スコア⑤]]/T20D357462[[#This Row],[スコア③]]</f>
        <v>#VALUE!</v>
      </c>
      <c r="W101" s="109" t="e">
        <f>(T20D357462[[#This Row],[現金及び預金（億）]]-T20D357462[[#This Row],[負債（億）]])/T20D357462[[#This Row],[総資産]]*100</f>
        <v>#DIV/0!</v>
      </c>
      <c r="X101" s="67" t="s">
        <v>191</v>
      </c>
    </row>
    <row r="102" spans="1:24" x14ac:dyDescent="0.25">
      <c r="B102" s="39" t="str">
        <f>IFERROR(_xll.RssMarket($A102,"銘柄名称"),"")</f>
        <v/>
      </c>
      <c r="C102" s="72" t="str">
        <f>IFERROR(_xll.RssMarket($A102,"市場部略称"),"")</f>
        <v/>
      </c>
      <c r="D102" s="56" t="str">
        <f>IFERROR(_xll.RssMarket($A102,"現在値"),"")</f>
        <v/>
      </c>
      <c r="E102" s="56" t="str">
        <f>IFERROR(_xll.RssMarket($A102,"前日比"),"")</f>
        <v/>
      </c>
      <c r="F102" s="75" t="str">
        <f>IFERROR(_xll.RssMarket($A102,"時価総額"),"")</f>
        <v/>
      </c>
      <c r="G102" s="75" t="e">
        <f>T20D357462[[#This Row],[時価総額]]/T20D357462[[#This Row],[現在値]]</f>
        <v>#VALUE!</v>
      </c>
      <c r="H102" s="20" t="str">
        <f>IFERROR(_xll.RssMarket($A102,"PER"),"")</f>
        <v/>
      </c>
      <c r="I102" s="57" t="e">
        <f>T20D357462[[#This Row],[現在値]] / IFERROR(IF(T20D357462[[#This Row],[PER]] &gt; 0, T20D357462[[#This Row],[PER]], 15), 15)</f>
        <v>#VALUE!</v>
      </c>
      <c r="J102" s="34" t="str">
        <f>IFERROR(_xll.RssMarket($A102,"PBR"),"")</f>
        <v/>
      </c>
      <c r="K102" s="32" t="e">
        <f>T20D357462[[#This Row],[現在値]]/T20D357462[[#This Row],[PBR]]</f>
        <v>#VALUE!</v>
      </c>
      <c r="L102" s="116" t="e">
        <f>T20D357462[[#This Row],[EPS]]/T20D357462[[#This Row],[BPS]]*100</f>
        <v>#VALUE!</v>
      </c>
      <c r="M102" s="31" t="str">
        <f>IFERROR(_xll.RssMarket($A102,"配当"),"")</f>
        <v/>
      </c>
      <c r="N102" s="88" t="e">
        <f>T20D357462[[#This Row],[配当]]/T20D357462[[#This Row],[現在値]]</f>
        <v>#VALUE!</v>
      </c>
      <c r="O102" s="125" t="e">
        <f t="shared" si="3"/>
        <v>#VALUE!</v>
      </c>
      <c r="P102" s="126" t="e">
        <f t="shared" si="4"/>
        <v>#VALUE!</v>
      </c>
      <c r="Q102" s="147" t="e">
        <f>T20D357462[[#This Row],[スコア⑤]]/T20D357462[[#This Row],[スコア③]]</f>
        <v>#VALUE!</v>
      </c>
      <c r="W102" s="109" t="e">
        <f>(T20D357462[[#This Row],[現金及び預金（億）]]-T20D357462[[#This Row],[負債（億）]])/T20D357462[[#This Row],[総資産]]*100</f>
        <v>#DIV/0!</v>
      </c>
      <c r="X102" s="67" t="s">
        <v>191</v>
      </c>
    </row>
    <row r="103" spans="1:24" x14ac:dyDescent="0.25">
      <c r="B103" s="39" t="str">
        <f>IFERROR(_xll.RssMarket($A103,"銘柄名称"),"")</f>
        <v/>
      </c>
      <c r="C103" s="72" t="str">
        <f>IFERROR(_xll.RssMarket($A103,"市場部略称"),"")</f>
        <v/>
      </c>
      <c r="D103" s="56" t="str">
        <f>IFERROR(_xll.RssMarket($A103,"現在値"),"")</f>
        <v/>
      </c>
      <c r="E103" s="56" t="str">
        <f>IFERROR(_xll.RssMarket($A103,"前日比"),"")</f>
        <v/>
      </c>
      <c r="F103" s="75" t="str">
        <f>IFERROR(_xll.RssMarket($A103,"時価総額"),"")</f>
        <v/>
      </c>
      <c r="G103" s="75" t="e">
        <f>T20D357462[[#This Row],[時価総額]]/T20D357462[[#This Row],[現在値]]</f>
        <v>#VALUE!</v>
      </c>
      <c r="H103" s="20" t="str">
        <f>IFERROR(_xll.RssMarket($A103,"PER"),"")</f>
        <v/>
      </c>
      <c r="I103" s="57" t="e">
        <f>T20D357462[[#This Row],[現在値]] / IFERROR(IF(T20D357462[[#This Row],[PER]] &gt; 0, T20D357462[[#This Row],[PER]], 15), 15)</f>
        <v>#VALUE!</v>
      </c>
      <c r="J103" s="34" t="str">
        <f>IFERROR(_xll.RssMarket($A103,"PBR"),"")</f>
        <v/>
      </c>
      <c r="K103" s="32" t="e">
        <f>T20D357462[[#This Row],[現在値]]/T20D357462[[#This Row],[PBR]]</f>
        <v>#VALUE!</v>
      </c>
      <c r="L103" s="116" t="e">
        <f>T20D357462[[#This Row],[EPS]]/T20D357462[[#This Row],[BPS]]*100</f>
        <v>#VALUE!</v>
      </c>
      <c r="M103" s="31" t="str">
        <f>IFERROR(_xll.RssMarket($A103,"配当"),"")</f>
        <v/>
      </c>
      <c r="N103" s="88" t="e">
        <f>T20D357462[[#This Row],[配当]]/T20D357462[[#This Row],[現在値]]</f>
        <v>#VALUE!</v>
      </c>
      <c r="O103" s="125" t="e">
        <f t="shared" si="3"/>
        <v>#VALUE!</v>
      </c>
      <c r="P103" s="125" t="e">
        <f t="shared" si="4"/>
        <v>#VALUE!</v>
      </c>
      <c r="Q103" s="147" t="e">
        <f>T20D357462[[#This Row],[スコア⑤]]/T20D357462[[#This Row],[スコア③]]</f>
        <v>#VALUE!</v>
      </c>
      <c r="W103" s="109" t="e">
        <f>(T20D357462[[#This Row],[現金及び預金（億）]]-T20D357462[[#This Row],[負債（億）]])/T20D357462[[#This Row],[総資産]]*100</f>
        <v>#DIV/0!</v>
      </c>
    </row>
    <row r="104" spans="1:24" x14ac:dyDescent="0.25">
      <c r="A104" s="8"/>
      <c r="B104" s="39" t="str">
        <f>IFERROR(_xll.RssMarket($A104,"銘柄名称"),"")</f>
        <v/>
      </c>
      <c r="C104" s="72" t="str">
        <f>IFERROR(_xll.RssMarket($A104,"市場部略称"),"")</f>
        <v/>
      </c>
      <c r="D104" s="56" t="str">
        <f>IFERROR(_xll.RssMarket($A104,"現在値"),"")</f>
        <v/>
      </c>
      <c r="E104" s="56" t="str">
        <f>IFERROR(_xll.RssMarket($A104,"前日比"),"")</f>
        <v/>
      </c>
      <c r="F104" s="75" t="str">
        <f>IFERROR(_xll.RssMarket($A104,"時価総額"),"")</f>
        <v/>
      </c>
      <c r="G104" s="75" t="e">
        <f>T20D357462[[#This Row],[時価総額]]/T20D357462[[#This Row],[現在値]]</f>
        <v>#VALUE!</v>
      </c>
      <c r="H104" s="95" t="str">
        <f>IFERROR(_xll.RssMarket($A104,"PER"),"")</f>
        <v/>
      </c>
      <c r="I104" s="57" t="e">
        <f>T20D357462[[#This Row],[現在値]] / IFERROR(IF(T20D357462[[#This Row],[PER]] &gt; 0, T20D357462[[#This Row],[PER]], 15), 15)</f>
        <v>#VALUE!</v>
      </c>
      <c r="J104" s="62" t="str">
        <f>IFERROR(_xll.RssMarket($A104,"PBR"),"")</f>
        <v/>
      </c>
      <c r="K104" s="32" t="e">
        <f>T20D357462[[#This Row],[現在値]]/T20D357462[[#This Row],[PBR]]</f>
        <v>#VALUE!</v>
      </c>
      <c r="L104" s="116" t="e">
        <f>T20D357462[[#This Row],[EPS]]/T20D357462[[#This Row],[BPS]]*100</f>
        <v>#VALUE!</v>
      </c>
      <c r="M104" s="31" t="str">
        <f>IFERROR(_xll.RssMarket($A104,"配当"),"")</f>
        <v/>
      </c>
      <c r="N104" s="87" t="e">
        <f>T20D357462[[#This Row],[配当]]/T20D357462[[#This Row],[現在値]]</f>
        <v>#VALUE!</v>
      </c>
      <c r="O104" s="125" t="e">
        <f t="shared" si="3"/>
        <v>#VALUE!</v>
      </c>
      <c r="P104" s="125" t="e">
        <f t="shared" si="4"/>
        <v>#VALUE!</v>
      </c>
      <c r="Q104" s="147" t="e">
        <f>T20D357462[[#This Row],[スコア⑤]]/T20D357462[[#This Row],[スコア③]]</f>
        <v>#VALUE!</v>
      </c>
      <c r="R104" s="80">
        <v>12.29</v>
      </c>
      <c r="W104" s="109" t="e">
        <f>(T20D357462[[#This Row],[現金及び預金（億）]]-T20D357462[[#This Row],[負債（億）]])/T20D357462[[#This Row],[総資産]]*100</f>
        <v>#DIV/0!</v>
      </c>
    </row>
    <row r="105" spans="1:24" x14ac:dyDescent="0.25">
      <c r="B105" s="39" t="str">
        <f>IFERROR(_xll.RssMarket($A105,"銘柄名称"),"")</f>
        <v/>
      </c>
      <c r="C105" s="72" t="str">
        <f>IFERROR(_xll.RssMarket($A105,"市場部略称"),"")</f>
        <v/>
      </c>
      <c r="D105" s="56" t="str">
        <f>IFERROR(_xll.RssMarket($A105,"現在値"),"")</f>
        <v/>
      </c>
      <c r="E105" s="56" t="str">
        <f>IFERROR(_xll.RssMarket($A105,"前日比"),"")</f>
        <v/>
      </c>
      <c r="F105" s="75" t="str">
        <f>IFERROR(_xll.RssMarket($A105,"時価総額"),"")</f>
        <v/>
      </c>
      <c r="G105" s="75" t="e">
        <f>T20D357462[[#This Row],[時価総額]]/T20D357462[[#This Row],[現在値]]</f>
        <v>#VALUE!</v>
      </c>
      <c r="H105" s="20" t="str">
        <f>IFERROR(_xll.RssMarket($A105,"PER"),"")</f>
        <v/>
      </c>
      <c r="I105" s="57" t="e">
        <f>T20D357462[[#This Row],[現在値]] / IFERROR(IF(T20D357462[[#This Row],[PER]] &gt; 0, T20D357462[[#This Row],[PER]], 15), 15)</f>
        <v>#VALUE!</v>
      </c>
      <c r="J105" s="34" t="str">
        <f>IFERROR(_xll.RssMarket($A105,"PBR"),"")</f>
        <v/>
      </c>
      <c r="K105" s="32" t="e">
        <f>T20D357462[[#This Row],[現在値]]/T20D357462[[#This Row],[PBR]]</f>
        <v>#VALUE!</v>
      </c>
      <c r="L105" s="116" t="e">
        <f>T20D357462[[#This Row],[EPS]]/T20D357462[[#This Row],[BPS]]*100</f>
        <v>#VALUE!</v>
      </c>
      <c r="M105" s="31" t="str">
        <f>IFERROR(_xll.RssMarket($A105,"配当"),"")</f>
        <v/>
      </c>
      <c r="N105" s="87" t="e">
        <f>T20D357462[[#This Row],[配当]]/T20D357462[[#This Row],[現在値]]</f>
        <v>#VALUE!</v>
      </c>
      <c r="O105" s="125" t="e">
        <f t="shared" si="3"/>
        <v>#VALUE!</v>
      </c>
      <c r="P105" s="126" t="e">
        <f t="shared" si="4"/>
        <v>#VALUE!</v>
      </c>
      <c r="Q105" s="147" t="e">
        <f>T20D357462[[#This Row],[スコア⑤]]/T20D357462[[#This Row],[スコア③]]</f>
        <v>#VALUE!</v>
      </c>
      <c r="W105" s="109" t="e">
        <f>(T20D357462[[#This Row],[現金及び預金（億）]]-T20D357462[[#This Row],[負債（億）]])/T20D357462[[#This Row],[総資産]]*100</f>
        <v>#DIV/0!</v>
      </c>
    </row>
    <row r="106" spans="1:24" x14ac:dyDescent="0.25">
      <c r="B106" s="39" t="str">
        <f>IFERROR(_xll.RssMarket($A106,"銘柄名称"),"")</f>
        <v/>
      </c>
      <c r="C106" s="72" t="str">
        <f>IFERROR(_xll.RssMarket($A106,"市場部略称"),"")</f>
        <v/>
      </c>
      <c r="D106" s="56" t="str">
        <f>IFERROR(_xll.RssMarket($A106,"現在値"),"")</f>
        <v/>
      </c>
      <c r="E106" s="56" t="str">
        <f>IFERROR(_xll.RssMarket($A106,"前日比"),"")</f>
        <v/>
      </c>
      <c r="F106" s="75" t="str">
        <f>IFERROR(_xll.RssMarket($A106,"時価総額"),"")</f>
        <v/>
      </c>
      <c r="G106" s="75" t="e">
        <f>T20D357462[[#This Row],[時価総額]]/T20D357462[[#This Row],[現在値]]</f>
        <v>#VALUE!</v>
      </c>
      <c r="H106" s="20" t="str">
        <f>IFERROR(_xll.RssMarket($A106,"PER"),"")</f>
        <v/>
      </c>
      <c r="I106" s="57" t="e">
        <f>T20D357462[[#This Row],[現在値]] / IFERROR(IF(T20D357462[[#This Row],[PER]] &gt; 0, T20D357462[[#This Row],[PER]], 15), 15)</f>
        <v>#VALUE!</v>
      </c>
      <c r="J106" s="34" t="str">
        <f>IFERROR(_xll.RssMarket($A106,"PBR"),"")</f>
        <v/>
      </c>
      <c r="K106" s="32" t="e">
        <f>T20D357462[[#This Row],[現在値]]/T20D357462[[#This Row],[PBR]]</f>
        <v>#VALUE!</v>
      </c>
      <c r="L106" s="116" t="e">
        <f>T20D357462[[#This Row],[EPS]]/T20D357462[[#This Row],[BPS]]*100</f>
        <v>#VALUE!</v>
      </c>
      <c r="M106" s="31" t="str">
        <f>IFERROR(_xll.RssMarket($A106,"配当"),"")</f>
        <v/>
      </c>
      <c r="N106" s="88" t="e">
        <f>T20D357462[[#This Row],[配当]]/T20D357462[[#This Row],[現在値]]</f>
        <v>#VALUE!</v>
      </c>
      <c r="O106" s="125" t="e">
        <f t="shared" si="3"/>
        <v>#VALUE!</v>
      </c>
      <c r="P106" s="125" t="e">
        <f t="shared" si="4"/>
        <v>#VALUE!</v>
      </c>
      <c r="Q106" s="147" t="e">
        <f>T20D357462[[#This Row],[スコア⑤]]/T20D357462[[#This Row],[スコア③]]</f>
        <v>#VALUE!</v>
      </c>
      <c r="W106" s="109" t="e">
        <f>(T20D357462[[#This Row],[現金及び預金（億）]]-T20D357462[[#This Row],[負債（億）]])/T20D357462[[#This Row],[総資産]]*100</f>
        <v>#DIV/0!</v>
      </c>
    </row>
    <row r="107" spans="1:24" x14ac:dyDescent="0.25">
      <c r="B107" s="39" t="str">
        <f>IFERROR(_xll.RssMarket($A107,"銘柄名称"),"")</f>
        <v/>
      </c>
      <c r="C107" s="72" t="str">
        <f>IFERROR(_xll.RssMarket($A107,"市場部略称"),"")</f>
        <v/>
      </c>
      <c r="D107" s="56" t="str">
        <f>IFERROR(_xll.RssMarket($A107,"現在値"),"")</f>
        <v/>
      </c>
      <c r="E107" s="56" t="str">
        <f>IFERROR(_xll.RssMarket($A107,"前日比"),"")</f>
        <v/>
      </c>
      <c r="F107" s="75" t="str">
        <f>IFERROR(_xll.RssMarket($A107,"時価総額"),"")</f>
        <v/>
      </c>
      <c r="G107" s="75" t="e">
        <f>T20D357462[[#This Row],[時価総額]]/T20D357462[[#This Row],[現在値]]</f>
        <v>#VALUE!</v>
      </c>
      <c r="H107" s="20" t="str">
        <f>IFERROR(_xll.RssMarket($A107,"PER"),"")</f>
        <v/>
      </c>
      <c r="I107" s="57" t="e">
        <f>T20D357462[[#This Row],[現在値]] / IFERROR(IF(T20D357462[[#This Row],[PER]] &gt; 0, T20D357462[[#This Row],[PER]], 15), 15)</f>
        <v>#VALUE!</v>
      </c>
      <c r="J107" s="34" t="str">
        <f>IFERROR(_xll.RssMarket($A107,"PBR"),"")</f>
        <v/>
      </c>
      <c r="K107" s="32" t="e">
        <f>T20D357462[[#This Row],[現在値]]/T20D357462[[#This Row],[PBR]]</f>
        <v>#VALUE!</v>
      </c>
      <c r="L107" s="116" t="e">
        <f>T20D357462[[#This Row],[EPS]]/T20D357462[[#This Row],[BPS]]*100</f>
        <v>#VALUE!</v>
      </c>
      <c r="M107" s="31" t="str">
        <f>IFERROR(_xll.RssMarket($A107,"配当"),"")</f>
        <v/>
      </c>
      <c r="N107" s="87" t="e">
        <f>T20D357462[[#This Row],[配当]]/T20D357462[[#This Row],[現在値]]</f>
        <v>#VALUE!</v>
      </c>
      <c r="O107" s="125" t="e">
        <f t="shared" si="3"/>
        <v>#VALUE!</v>
      </c>
      <c r="P107" s="126" t="e">
        <f t="shared" si="4"/>
        <v>#VALUE!</v>
      </c>
      <c r="Q107" s="147" t="e">
        <f>T20D357462[[#This Row],[スコア⑤]]/T20D357462[[#This Row],[スコア③]]</f>
        <v>#VALUE!</v>
      </c>
      <c r="W107" s="109" t="e">
        <f>(T20D357462[[#This Row],[現金及び預金（億）]]-T20D357462[[#This Row],[負債（億）]])/T20D357462[[#This Row],[総資産]]*100</f>
        <v>#DIV/0!</v>
      </c>
      <c r="X107" s="67" t="s">
        <v>191</v>
      </c>
    </row>
    <row r="108" spans="1:24" x14ac:dyDescent="0.25">
      <c r="B108" s="39" t="str">
        <f>IFERROR(_xll.RssMarket($A108,"銘柄名称"),"")</f>
        <v/>
      </c>
      <c r="C108" s="72" t="str">
        <f>IFERROR(_xll.RssMarket($A108,"市場部略称"),"")</f>
        <v/>
      </c>
      <c r="D108" s="56" t="str">
        <f>IFERROR(_xll.RssMarket($A108,"現在値"),"")</f>
        <v/>
      </c>
      <c r="E108" s="56" t="str">
        <f>IFERROR(_xll.RssMarket($A108,"前日比"),"")</f>
        <v/>
      </c>
      <c r="F108" s="75" t="str">
        <f>IFERROR(_xll.RssMarket($A108,"時価総額"),"")</f>
        <v/>
      </c>
      <c r="G108" s="75" t="e">
        <f>T20D357462[[#This Row],[時価総額]]/T20D357462[[#This Row],[現在値]]</f>
        <v>#VALUE!</v>
      </c>
      <c r="H108" s="20" t="str">
        <f>IFERROR(_xll.RssMarket($A108,"PER"),"")</f>
        <v/>
      </c>
      <c r="I108" s="57" t="e">
        <f>T20D357462[[#This Row],[現在値]] / IFERROR(IF(T20D357462[[#This Row],[PER]] &gt; 0, T20D357462[[#This Row],[PER]], 15), 15)</f>
        <v>#VALUE!</v>
      </c>
      <c r="J108" s="34" t="str">
        <f>IFERROR(_xll.RssMarket($A108,"PBR"),"")</f>
        <v/>
      </c>
      <c r="K108" s="32" t="e">
        <f>T20D357462[[#This Row],[現在値]]/T20D357462[[#This Row],[PBR]]</f>
        <v>#VALUE!</v>
      </c>
      <c r="L108" s="116" t="e">
        <f>T20D357462[[#This Row],[EPS]]/T20D357462[[#This Row],[BPS]]*100</f>
        <v>#VALUE!</v>
      </c>
      <c r="M108" s="31" t="str">
        <f>IFERROR(_xll.RssMarket($A108,"配当"),"")</f>
        <v/>
      </c>
      <c r="N108" s="88" t="e">
        <f>T20D357462[[#This Row],[配当]]/T20D357462[[#This Row],[現在値]]</f>
        <v>#VALUE!</v>
      </c>
      <c r="O108" s="125" t="e">
        <f t="shared" si="3"/>
        <v>#VALUE!</v>
      </c>
      <c r="P108" s="125" t="e">
        <f t="shared" si="4"/>
        <v>#VALUE!</v>
      </c>
      <c r="Q108" s="147" t="e">
        <f>T20D357462[[#This Row],[スコア⑤]]/T20D357462[[#This Row],[スコア③]]</f>
        <v>#VALUE!</v>
      </c>
      <c r="R108" s="76">
        <v>7.14</v>
      </c>
      <c r="W108" s="109" t="e">
        <f>(T20D357462[[#This Row],[現金及び預金（億）]]-T20D357462[[#This Row],[負債（億）]])/T20D357462[[#This Row],[総資産]]*100</f>
        <v>#DIV/0!</v>
      </c>
    </row>
    <row r="109" spans="1:24" x14ac:dyDescent="0.25">
      <c r="B109" s="39" t="str">
        <f>IFERROR(_xll.RssMarket($A109,"銘柄名称"),"")</f>
        <v/>
      </c>
      <c r="C109" s="72" t="str">
        <f>IFERROR(_xll.RssMarket($A109,"市場部略称"),"")</f>
        <v/>
      </c>
      <c r="D109" s="56" t="str">
        <f>IFERROR(_xll.RssMarket($A109,"現在値"),"")</f>
        <v/>
      </c>
      <c r="E109" s="56" t="str">
        <f>IFERROR(_xll.RssMarket($A109,"前日比"),"")</f>
        <v/>
      </c>
      <c r="F109" s="75" t="str">
        <f>IFERROR(_xll.RssMarket($A109,"時価総額"),"")</f>
        <v/>
      </c>
      <c r="G109" s="75" t="e">
        <f>T20D357462[[#This Row],[時価総額]]/T20D357462[[#This Row],[現在値]]</f>
        <v>#VALUE!</v>
      </c>
      <c r="H109" s="20" t="str">
        <f>IFERROR(_xll.RssMarket($A109,"PER"),"")</f>
        <v/>
      </c>
      <c r="I109" s="57" t="e">
        <f>T20D357462[[#This Row],[現在値]] / IFERROR(IF(T20D357462[[#This Row],[PER]] &gt; 0, T20D357462[[#This Row],[PER]], 15), 15)</f>
        <v>#VALUE!</v>
      </c>
      <c r="J109" s="34" t="str">
        <f>IFERROR(_xll.RssMarket($A109,"PBR"),"")</f>
        <v/>
      </c>
      <c r="K109" s="32" t="e">
        <f>T20D357462[[#This Row],[現在値]]/T20D357462[[#This Row],[PBR]]</f>
        <v>#VALUE!</v>
      </c>
      <c r="L109" s="116" t="e">
        <f>T20D357462[[#This Row],[EPS]]/T20D357462[[#This Row],[BPS]]*100</f>
        <v>#VALUE!</v>
      </c>
      <c r="M109" s="31" t="str">
        <f>IFERROR(_xll.RssMarket($A109,"配当"),"")</f>
        <v/>
      </c>
      <c r="N109" s="87" t="e">
        <f>T20D357462[[#This Row],[配当]]/T20D357462[[#This Row],[現在値]]</f>
        <v>#VALUE!</v>
      </c>
      <c r="O109" s="125" t="e">
        <f t="shared" si="3"/>
        <v>#VALUE!</v>
      </c>
      <c r="P109" s="125" t="e">
        <f>ROUND(((R109/20)*(L109/15)*(S109/15)*(1+W109/200))/(H109/15)*100,0)</f>
        <v>#VALUE!</v>
      </c>
      <c r="Q109" s="147" t="e">
        <f>T20D357462[[#This Row],[スコア⑤]]/T20D357462[[#This Row],[スコア③]]</f>
        <v>#VALUE!</v>
      </c>
      <c r="R109" s="76">
        <v>15</v>
      </c>
      <c r="W109" s="109" t="e">
        <f>(T20D357462[[#This Row],[現金及び預金（億）]]-T20D357462[[#This Row],[負債（億）]])/T20D357462[[#This Row],[総資産]]*100</f>
        <v>#DIV/0!</v>
      </c>
    </row>
    <row r="110" spans="1:24" x14ac:dyDescent="0.25">
      <c r="B110" s="39" t="str">
        <f>IFERROR(_xll.RssMarket($A110,"銘柄名称"),"")</f>
        <v/>
      </c>
      <c r="C110" s="72" t="str">
        <f>IFERROR(_xll.RssMarket($A110,"市場部略称"),"")</f>
        <v/>
      </c>
      <c r="D110" s="56" t="str">
        <f>IFERROR(_xll.RssMarket($A110,"現在値"),"")</f>
        <v/>
      </c>
      <c r="E110" s="56" t="str">
        <f>IFERROR(_xll.RssMarket($A110,"前日比"),"")</f>
        <v/>
      </c>
      <c r="F110" s="75" t="str">
        <f>IFERROR(_xll.RssMarket($A110,"時価総額"),"")</f>
        <v/>
      </c>
      <c r="G110" s="75" t="e">
        <f>T20D357462[[#This Row],[時価総額]]/T20D357462[[#This Row],[現在値]]</f>
        <v>#VALUE!</v>
      </c>
      <c r="H110" s="20" t="str">
        <f>IFERROR(_xll.RssMarket($A110,"PER"),"")</f>
        <v/>
      </c>
      <c r="I110" s="57" t="e">
        <f>T20D357462[[#This Row],[現在値]] / IFERROR(IF(T20D357462[[#This Row],[PER]] &gt; 0, T20D357462[[#This Row],[PER]], 15), 15)</f>
        <v>#VALUE!</v>
      </c>
      <c r="J110" s="34" t="str">
        <f>IFERROR(_xll.RssMarket($A110,"PBR"),"")</f>
        <v/>
      </c>
      <c r="K110" s="32" t="e">
        <f>T20D357462[[#This Row],[現在値]]/T20D357462[[#This Row],[PBR]]</f>
        <v>#VALUE!</v>
      </c>
      <c r="L110" s="116" t="e">
        <f>T20D357462[[#This Row],[EPS]]/T20D357462[[#This Row],[BPS]]*100</f>
        <v>#VALUE!</v>
      </c>
      <c r="M110" s="31" t="str">
        <f>IFERROR(_xll.RssMarket($A110,"配当"),"")</f>
        <v/>
      </c>
      <c r="N110" s="88" t="e">
        <f>T20D357462[[#This Row],[配当]]/T20D357462[[#This Row],[現在値]]</f>
        <v>#VALUE!</v>
      </c>
      <c r="O110" s="125" t="e">
        <f t="shared" si="3"/>
        <v>#VALUE!</v>
      </c>
      <c r="P110" s="125" t="e">
        <f>ROUND(
 ((IF(OR(R110="",R110&lt;=0),20,R110)/20)
  *(L110/15)
  *((MIN(MAX(S110,0),50)/15)+1)
  *(1+MIN(MAX(IFERROR(IF(W110="",0,W110),0),-30),50)/200))
 /(IFERROR(IF(H110&gt;0,H110,15),15)/15)
 *100,0)</f>
        <v>#VALUE!</v>
      </c>
      <c r="Q110" s="147" t="e">
        <f>T20D357462[[#This Row],[スコア⑤]]/T20D357462[[#This Row],[スコア③]]</f>
        <v>#VALUE!</v>
      </c>
      <c r="W110" s="109" t="e">
        <f>(T20D357462[[#This Row],[現金及び預金（億）]]-T20D357462[[#This Row],[負債（億）]])/T20D357462[[#This Row],[総資産]]*100</f>
        <v>#DIV/0!</v>
      </c>
    </row>
    <row r="111" spans="1:24" x14ac:dyDescent="0.25">
      <c r="B111" s="39" t="str">
        <f>IFERROR(_xll.RssMarket($A111,"銘柄名称"),"")</f>
        <v/>
      </c>
      <c r="C111" s="72" t="str">
        <f>IFERROR(_xll.RssMarket($A111,"市場部略称"),"")</f>
        <v/>
      </c>
      <c r="D111" s="56" t="str">
        <f>IFERROR(_xll.RssMarket($A111,"現在値"),"")</f>
        <v/>
      </c>
      <c r="E111" s="56" t="str">
        <f>IFERROR(_xll.RssMarket($A111,"前日比"),"")</f>
        <v/>
      </c>
      <c r="F111" s="75" t="str">
        <f>IFERROR(_xll.RssMarket($A111,"時価総額"),"")</f>
        <v/>
      </c>
      <c r="G111" s="75" t="e">
        <f>T20D357462[[#This Row],[時価総額]]/T20D357462[[#This Row],[現在値]]</f>
        <v>#VALUE!</v>
      </c>
      <c r="H111" s="20" t="str">
        <f>IFERROR(_xll.RssMarket($A111,"PER"),"")</f>
        <v/>
      </c>
      <c r="I111" s="57" t="e">
        <f>T20D357462[[#This Row],[現在値]] / IFERROR(IF(T20D357462[[#This Row],[PER]] &gt; 0, T20D357462[[#This Row],[PER]], 15), 15)</f>
        <v>#VALUE!</v>
      </c>
      <c r="J111" s="34" t="str">
        <f>IFERROR(_xll.RssMarket($A111,"PBR"),"")</f>
        <v/>
      </c>
      <c r="K111" s="32" t="e">
        <f>T20D357462[[#This Row],[現在値]]/T20D357462[[#This Row],[PBR]]</f>
        <v>#VALUE!</v>
      </c>
      <c r="L111" s="116" t="e">
        <f>T20D357462[[#This Row],[EPS]]/T20D357462[[#This Row],[BPS]]*100</f>
        <v>#VALUE!</v>
      </c>
      <c r="M111" s="31" t="str">
        <f>IFERROR(_xll.RssMarket($A111,"配当"),"")</f>
        <v/>
      </c>
      <c r="N111" s="88" t="e">
        <f>T20D357462[[#This Row],[配当]]/T20D357462[[#This Row],[現在値]]</f>
        <v>#VALUE!</v>
      </c>
      <c r="O111" s="125" t="e">
        <f t="shared" si="3"/>
        <v>#VALUE!</v>
      </c>
      <c r="P111" s="126" t="e">
        <f>ROUND(
 ((IF(OR(R111="",R111&lt;=0),20,R111)/20)
  *(L111/15)
  *((MIN(MAX(S111,0),50)/15)+1)
  *(1+MIN(MAX(IFERROR(IF(W111="",0,W111),0),-30),50)/200))
 /(IFERROR(IF(H111&gt;0,H111,15),15)/15)
 *100,0)</f>
        <v>#VALUE!</v>
      </c>
      <c r="Q111" s="147" t="e">
        <f>T20D357462[[#This Row],[スコア⑤]]/T20D357462[[#This Row],[スコア③]]</f>
        <v>#VALUE!</v>
      </c>
      <c r="W111" s="109" t="e">
        <f>(T20D357462[[#This Row],[現金及び預金（億）]]-T20D357462[[#This Row],[負債（億）]])/T20D357462[[#This Row],[総資産]]*100</f>
        <v>#DIV/0!</v>
      </c>
    </row>
    <row r="112" spans="1:24" x14ac:dyDescent="0.25">
      <c r="B112" s="39" t="str">
        <f>IFERROR(_xll.RssMarket($A112,"銘柄名称"),"")</f>
        <v/>
      </c>
      <c r="C112" s="72" t="str">
        <f>IFERROR(_xll.RssMarket($A112,"市場部略称"),"")</f>
        <v/>
      </c>
      <c r="D112" s="56" t="str">
        <f>IFERROR(_xll.RssMarket($A112,"現在値"),"")</f>
        <v/>
      </c>
      <c r="E112" s="56" t="str">
        <f>IFERROR(_xll.RssMarket($A112,"前日比"),"")</f>
        <v/>
      </c>
      <c r="F112" s="75" t="str">
        <f>IFERROR(_xll.RssMarket($A112,"時価総額"),"")</f>
        <v/>
      </c>
      <c r="G112" s="75" t="e">
        <f>T20D357462[[#This Row],[時価総額]]/T20D357462[[#This Row],[現在値]]</f>
        <v>#VALUE!</v>
      </c>
      <c r="H112" s="20" t="str">
        <f>IFERROR(_xll.RssMarket($A112,"PER"),"")</f>
        <v/>
      </c>
      <c r="I112" s="57" t="e">
        <f>T20D357462[[#This Row],[現在値]] / IFERROR(IF(T20D357462[[#This Row],[PER]] &gt; 0, T20D357462[[#This Row],[PER]], 15), 15)</f>
        <v>#VALUE!</v>
      </c>
      <c r="J112" s="34" t="str">
        <f>IFERROR(_xll.RssMarket($A112,"PBR"),"")</f>
        <v/>
      </c>
      <c r="K112" s="32" t="e">
        <f>T20D357462[[#This Row],[現在値]]/T20D357462[[#This Row],[PBR]]</f>
        <v>#VALUE!</v>
      </c>
      <c r="L112" s="116" t="e">
        <f>T20D357462[[#This Row],[EPS]]/T20D357462[[#This Row],[BPS]]*100</f>
        <v>#VALUE!</v>
      </c>
      <c r="M112" s="31" t="str">
        <f>IFERROR(_xll.RssMarket($A112,"配当"),"")</f>
        <v/>
      </c>
      <c r="N112" s="87" t="e">
        <f>T20D357462[[#This Row],[配当]]/T20D357462[[#This Row],[現在値]]</f>
        <v>#VALUE!</v>
      </c>
      <c r="O112" s="125" t="e">
        <f t="shared" si="3"/>
        <v>#VALUE!</v>
      </c>
      <c r="P112" s="125" t="e">
        <f>ROUND(((R112/20)*(L112/15)*(S112/15)*(1+W112/200))/(H112/15)*100,0)</f>
        <v>#VALUE!</v>
      </c>
      <c r="Q112" s="147" t="e">
        <f>T20D357462[[#This Row],[スコア⑤]]/T20D357462[[#This Row],[スコア③]]</f>
        <v>#VALUE!</v>
      </c>
      <c r="R112" s="76">
        <v>4.67</v>
      </c>
      <c r="W112" s="109" t="e">
        <f>(T20D357462[[#This Row],[現金及び預金（億）]]-T20D357462[[#This Row],[負債（億）]])/T20D357462[[#This Row],[総資産]]*100</f>
        <v>#DIV/0!</v>
      </c>
    </row>
    <row r="113" spans="1:24" x14ac:dyDescent="0.25">
      <c r="B113" s="39" t="str">
        <f>IFERROR(_xll.RssMarket($A113,"銘柄名称"),"")</f>
        <v/>
      </c>
      <c r="C113" s="72" t="str">
        <f>IFERROR(_xll.RssMarket($A113,"市場部略称"),"")</f>
        <v/>
      </c>
      <c r="D113" s="56" t="str">
        <f>IFERROR(_xll.RssMarket($A113,"現在値"),"")</f>
        <v/>
      </c>
      <c r="E113" s="56" t="str">
        <f>IFERROR(_xll.RssMarket($A113,"前日比"),"")</f>
        <v/>
      </c>
      <c r="F113" s="75" t="str">
        <f>IFERROR(_xll.RssMarket($A113,"時価総額"),"")</f>
        <v/>
      </c>
      <c r="G113" s="75" t="e">
        <f>T20D357462[[#This Row],[時価総額]]/T20D357462[[#This Row],[現在値]]</f>
        <v>#VALUE!</v>
      </c>
      <c r="H113" s="20" t="str">
        <f>IFERROR(_xll.RssMarket($A113,"PER"),"")</f>
        <v/>
      </c>
      <c r="I113" s="57" t="e">
        <f>T20D357462[[#This Row],[現在値]] / IFERROR(IF(T20D357462[[#This Row],[PER]] &gt; 0, T20D357462[[#This Row],[PER]], 15), 15)</f>
        <v>#VALUE!</v>
      </c>
      <c r="J113" s="34" t="str">
        <f>IFERROR(_xll.RssMarket($A113,"PBR"),"")</f>
        <v/>
      </c>
      <c r="K113" s="32" t="e">
        <f>T20D357462[[#This Row],[現在値]]/T20D357462[[#This Row],[PBR]]</f>
        <v>#VALUE!</v>
      </c>
      <c r="L113" s="116" t="e">
        <f>T20D357462[[#This Row],[EPS]]/T20D357462[[#This Row],[BPS]]*100</f>
        <v>#VALUE!</v>
      </c>
      <c r="M113" s="31" t="str">
        <f>IFERROR(_xll.RssMarket($A113,"配当"),"")</f>
        <v/>
      </c>
      <c r="N113" s="87" t="e">
        <f>T20D357462[[#This Row],[配当]]/T20D357462[[#This Row],[現在値]]</f>
        <v>#VALUE!</v>
      </c>
      <c r="O113" s="125" t="e">
        <f t="shared" si="3"/>
        <v>#VALUE!</v>
      </c>
      <c r="P113" s="125" t="e">
        <f t="shared" ref="P113:P124" si="5">ROUND(
 ((IF(OR(R113="",R113&lt;=0),20,R113)/20)
  *(L113/15)
  *((MIN(MAX(S113,0),50)/15)+1)
  *(1+MIN(MAX(IFERROR(IF(W113="",0,W113),0),-30),50)/200))
 /(IFERROR(IF(H113&gt;0,H113,15),15)/15)
 *100,0)</f>
        <v>#VALUE!</v>
      </c>
      <c r="Q113" s="147" t="e">
        <f>T20D357462[[#This Row],[スコア⑤]]/T20D357462[[#This Row],[スコア③]]</f>
        <v>#VALUE!</v>
      </c>
      <c r="W113" s="109" t="e">
        <f>(T20D357462[[#This Row],[現金及び預金（億）]]-T20D357462[[#This Row],[負債（億）]])/T20D357462[[#This Row],[総資産]]*100</f>
        <v>#DIV/0!</v>
      </c>
    </row>
    <row r="114" spans="1:24" x14ac:dyDescent="0.25">
      <c r="B114" s="39" t="str">
        <f>IFERROR(_xll.RssMarket($A114,"銘柄名称"),"")</f>
        <v/>
      </c>
      <c r="C114" s="72" t="str">
        <f>IFERROR(_xll.RssMarket($A114,"市場部略称"),"")</f>
        <v/>
      </c>
      <c r="D114" s="56" t="str">
        <f>IFERROR(_xll.RssMarket($A114,"現在値"),"")</f>
        <v/>
      </c>
      <c r="E114" s="56" t="str">
        <f>IFERROR(_xll.RssMarket($A114,"前日比"),"")</f>
        <v/>
      </c>
      <c r="F114" s="75" t="str">
        <f>IFERROR(_xll.RssMarket($A114,"時価総額"),"")</f>
        <v/>
      </c>
      <c r="G114" s="75" t="e">
        <f>T20D357462[[#This Row],[時価総額]]/T20D357462[[#This Row],[現在値]]</f>
        <v>#VALUE!</v>
      </c>
      <c r="H114" s="20" t="str">
        <f>IFERROR(_xll.RssMarket($A114,"PER"),"")</f>
        <v/>
      </c>
      <c r="I114" s="57" t="e">
        <f>T20D357462[[#This Row],[現在値]] / IFERROR(IF(T20D357462[[#This Row],[PER]] &gt; 0, T20D357462[[#This Row],[PER]], 15), 15)</f>
        <v>#VALUE!</v>
      </c>
      <c r="J114" s="34" t="str">
        <f>IFERROR(_xll.RssMarket($A114,"PBR"),"")</f>
        <v/>
      </c>
      <c r="K114" s="32" t="e">
        <f>T20D357462[[#This Row],[現在値]]/T20D357462[[#This Row],[PBR]]</f>
        <v>#VALUE!</v>
      </c>
      <c r="L114" s="116" t="e">
        <f>T20D357462[[#This Row],[EPS]]/T20D357462[[#This Row],[BPS]]*100</f>
        <v>#VALUE!</v>
      </c>
      <c r="M114" s="31" t="str">
        <f>IFERROR(_xll.RssMarket($A114,"配当"),"")</f>
        <v/>
      </c>
      <c r="N114" s="88" t="e">
        <f>T20D357462[[#This Row],[配当]]/T20D357462[[#This Row],[現在値]]</f>
        <v>#VALUE!</v>
      </c>
      <c r="O114" s="125" t="e">
        <f t="shared" si="3"/>
        <v>#VALUE!</v>
      </c>
      <c r="P114" s="125" t="e">
        <f t="shared" si="5"/>
        <v>#VALUE!</v>
      </c>
      <c r="Q114" s="147" t="e">
        <f>T20D357462[[#This Row],[スコア⑤]]/T20D357462[[#This Row],[スコア③]]</f>
        <v>#VALUE!</v>
      </c>
      <c r="W114" s="109" t="e">
        <f>(T20D357462[[#This Row],[現金及び預金（億）]]-T20D357462[[#This Row],[負債（億）]])/T20D357462[[#This Row],[総資産]]*100</f>
        <v>#DIV/0!</v>
      </c>
    </row>
    <row r="115" spans="1:24" x14ac:dyDescent="0.25">
      <c r="B115" s="39" t="str">
        <f>IFERROR(_xll.RssMarket($A115,"銘柄名称"),"")</f>
        <v/>
      </c>
      <c r="C115" s="72" t="str">
        <f>IFERROR(_xll.RssMarket($A115,"市場部略称"),"")</f>
        <v/>
      </c>
      <c r="D115" s="56" t="str">
        <f>IFERROR(_xll.RssMarket($A115,"現在値"),"")</f>
        <v/>
      </c>
      <c r="E115" s="56" t="str">
        <f>IFERROR(_xll.RssMarket($A115,"前日比"),"")</f>
        <v/>
      </c>
      <c r="F115" s="75" t="str">
        <f>IFERROR(_xll.RssMarket($A115,"時価総額"),"")</f>
        <v/>
      </c>
      <c r="G115" s="75" t="e">
        <f>T20D357462[[#This Row],[時価総額]]/T20D357462[[#This Row],[現在値]]</f>
        <v>#VALUE!</v>
      </c>
      <c r="H115" s="20" t="str">
        <f>IFERROR(_xll.RssMarket($A115,"PER"),"")</f>
        <v/>
      </c>
      <c r="I115" s="57" t="e">
        <f>T20D357462[[#This Row],[現在値]] / IFERROR(IF(T20D357462[[#This Row],[PER]] &gt; 0, T20D357462[[#This Row],[PER]], 15), 15)</f>
        <v>#VALUE!</v>
      </c>
      <c r="J115" s="34" t="str">
        <f>IFERROR(_xll.RssMarket($A115,"PBR"),"")</f>
        <v/>
      </c>
      <c r="K115" s="32" t="e">
        <f>T20D357462[[#This Row],[現在値]]/T20D357462[[#This Row],[PBR]]</f>
        <v>#VALUE!</v>
      </c>
      <c r="L115" s="116" t="e">
        <f>T20D357462[[#This Row],[EPS]]/T20D357462[[#This Row],[BPS]]*100</f>
        <v>#VALUE!</v>
      </c>
      <c r="M115" s="31" t="str">
        <f>IFERROR(_xll.RssMarket($A115,"配当"),"")</f>
        <v/>
      </c>
      <c r="N115" s="88" t="e">
        <f>T20D357462[[#This Row],[配当]]/T20D357462[[#This Row],[現在値]]</f>
        <v>#VALUE!</v>
      </c>
      <c r="O115" s="125" t="e">
        <f t="shared" si="3"/>
        <v>#VALUE!</v>
      </c>
      <c r="P115" s="125" t="e">
        <f t="shared" si="5"/>
        <v>#VALUE!</v>
      </c>
      <c r="Q115" s="147" t="e">
        <f>T20D357462[[#This Row],[スコア⑤]]/T20D357462[[#This Row],[スコア③]]</f>
        <v>#VALUE!</v>
      </c>
      <c r="R115" s="76">
        <v>11.11</v>
      </c>
      <c r="W115" s="109" t="e">
        <f>(T20D357462[[#This Row],[現金及び預金（億）]]-T20D357462[[#This Row],[負債（億）]])/T20D357462[[#This Row],[総資産]]*100</f>
        <v>#DIV/0!</v>
      </c>
    </row>
    <row r="116" spans="1:24" x14ac:dyDescent="0.25">
      <c r="B116" s="39" t="str">
        <f>IFERROR(_xll.RssMarket($A116,"銘柄名称"),"")</f>
        <v/>
      </c>
      <c r="C116" s="72" t="str">
        <f>IFERROR(_xll.RssMarket($A116,"市場部略称"),"")</f>
        <v/>
      </c>
      <c r="D116" s="56" t="str">
        <f>IFERROR(_xll.RssMarket($A116,"現在値"),"")</f>
        <v/>
      </c>
      <c r="E116" s="56" t="str">
        <f>IFERROR(_xll.RssMarket($A116,"前日比"),"")</f>
        <v/>
      </c>
      <c r="F116" s="75" t="str">
        <f>IFERROR(_xll.RssMarket($A116,"時価総額"),"")</f>
        <v/>
      </c>
      <c r="G116" s="75" t="e">
        <f>T20D357462[[#This Row],[時価総額]]/T20D357462[[#This Row],[現在値]]</f>
        <v>#VALUE!</v>
      </c>
      <c r="H116" s="20" t="str">
        <f>IFERROR(_xll.RssMarket($A116,"PER"),"")</f>
        <v/>
      </c>
      <c r="I116" s="57" t="e">
        <f>T20D357462[[#This Row],[現在値]] / IFERROR(IF(T20D357462[[#This Row],[PER]] &gt; 0, T20D357462[[#This Row],[PER]], 15), 15)</f>
        <v>#VALUE!</v>
      </c>
      <c r="J116" s="34" t="str">
        <f>IFERROR(_xll.RssMarket($A116,"PBR"),"")</f>
        <v/>
      </c>
      <c r="K116" s="32" t="e">
        <f>T20D357462[[#This Row],[現在値]]/T20D357462[[#This Row],[PBR]]</f>
        <v>#VALUE!</v>
      </c>
      <c r="L116" s="116" t="e">
        <f>T20D357462[[#This Row],[EPS]]/T20D357462[[#This Row],[BPS]]*100</f>
        <v>#VALUE!</v>
      </c>
      <c r="M116" s="31" t="str">
        <f>IFERROR(_xll.RssMarket($A116,"配当"),"")</f>
        <v/>
      </c>
      <c r="N116" s="88" t="e">
        <f>T20D357462[[#This Row],[配当]]/T20D357462[[#This Row],[現在値]]</f>
        <v>#VALUE!</v>
      </c>
      <c r="O116" s="125" t="e">
        <f t="shared" si="3"/>
        <v>#VALUE!</v>
      </c>
      <c r="P116" s="126" t="e">
        <f t="shared" si="5"/>
        <v>#VALUE!</v>
      </c>
      <c r="Q116" s="147" t="e">
        <f>T20D357462[[#This Row],[スコア⑤]]/T20D357462[[#This Row],[スコア③]]</f>
        <v>#VALUE!</v>
      </c>
      <c r="W116" s="109" t="e">
        <f>(T20D357462[[#This Row],[現金及び預金（億）]]-T20D357462[[#This Row],[負債（億）]])/T20D357462[[#This Row],[総資産]]*100</f>
        <v>#DIV/0!</v>
      </c>
      <c r="X116" s="67" t="s">
        <v>191</v>
      </c>
    </row>
    <row r="117" spans="1:24" x14ac:dyDescent="0.25">
      <c r="B117" s="39" t="str">
        <f>IFERROR(_xll.RssMarket($A117,"銘柄名称"),"")</f>
        <v/>
      </c>
      <c r="C117" s="72" t="str">
        <f>IFERROR(_xll.RssMarket($A117,"市場部略称"),"")</f>
        <v/>
      </c>
      <c r="D117" s="56" t="str">
        <f>IFERROR(_xll.RssMarket($A117,"現在値"),"")</f>
        <v/>
      </c>
      <c r="E117" s="56" t="str">
        <f>IFERROR(_xll.RssMarket($A117,"前日比"),"")</f>
        <v/>
      </c>
      <c r="F117" s="75" t="str">
        <f>IFERROR(_xll.RssMarket($A117,"時価総額"),"")</f>
        <v/>
      </c>
      <c r="G117" s="75" t="e">
        <f>T20D357462[[#This Row],[時価総額]]/T20D357462[[#This Row],[現在値]]</f>
        <v>#VALUE!</v>
      </c>
      <c r="H117" s="20" t="str">
        <f>IFERROR(_xll.RssMarket($A117,"PER"),"")</f>
        <v/>
      </c>
      <c r="I117" s="57" t="e">
        <f>T20D357462[[#This Row],[現在値]] / IFERROR(IF(T20D357462[[#This Row],[PER]] &gt; 0, T20D357462[[#This Row],[PER]], 15), 15)</f>
        <v>#VALUE!</v>
      </c>
      <c r="J117" s="34" t="str">
        <f>IFERROR(_xll.RssMarket($A117,"PBR"),"")</f>
        <v/>
      </c>
      <c r="K117" s="32" t="e">
        <f>T20D357462[[#This Row],[現在値]]/T20D357462[[#This Row],[PBR]]</f>
        <v>#VALUE!</v>
      </c>
      <c r="L117" s="116" t="e">
        <f>T20D357462[[#This Row],[EPS]]/T20D357462[[#This Row],[BPS]]*100</f>
        <v>#VALUE!</v>
      </c>
      <c r="M117" s="31" t="str">
        <f>IFERROR(_xll.RssMarket($A117,"配当"),"")</f>
        <v/>
      </c>
      <c r="N117" s="88" t="e">
        <f>T20D357462[[#This Row],[配当]]/T20D357462[[#This Row],[現在値]]</f>
        <v>#VALUE!</v>
      </c>
      <c r="O117" s="125" t="e">
        <f t="shared" si="3"/>
        <v>#VALUE!</v>
      </c>
      <c r="P117" s="126" t="e">
        <f t="shared" si="5"/>
        <v>#VALUE!</v>
      </c>
      <c r="Q117" s="147" t="e">
        <f>T20D357462[[#This Row],[スコア⑤]]/T20D357462[[#This Row],[スコア③]]</f>
        <v>#VALUE!</v>
      </c>
      <c r="R117" s="76">
        <v>25.45</v>
      </c>
      <c r="S117" s="76">
        <v>12.7</v>
      </c>
      <c r="T117" s="119">
        <v>302</v>
      </c>
      <c r="U117" s="76">
        <v>345</v>
      </c>
      <c r="V117" s="76">
        <v>1049</v>
      </c>
      <c r="W117" s="109">
        <f>(T20D357462[[#This Row],[現金及び預金（億）]]-T20D357462[[#This Row],[負債（億）]])/T20D357462[[#This Row],[総資産]]*100</f>
        <v>-4.0991420400381315</v>
      </c>
    </row>
    <row r="118" spans="1:24" x14ac:dyDescent="0.25">
      <c r="B118" s="39" t="str">
        <f>IFERROR(_xll.RssMarket($A118,"銘柄名称"),"")</f>
        <v/>
      </c>
      <c r="C118" s="72" t="str">
        <f>IFERROR(_xll.RssMarket($A118,"市場部略称"),"")</f>
        <v/>
      </c>
      <c r="D118" s="56" t="str">
        <f>IFERROR(_xll.RssMarket($A118,"現在値"),"")</f>
        <v/>
      </c>
      <c r="E118" s="56" t="str">
        <f>IFERROR(_xll.RssMarket($A118,"前日比"),"")</f>
        <v/>
      </c>
      <c r="F118" s="75" t="str">
        <f>IFERROR(_xll.RssMarket($A118,"時価総額"),"")</f>
        <v/>
      </c>
      <c r="G118" s="75" t="e">
        <f>T20D357462[[#This Row],[時価総額]]/T20D357462[[#This Row],[現在値]]</f>
        <v>#VALUE!</v>
      </c>
      <c r="H118" s="20" t="str">
        <f>IFERROR(_xll.RssMarket($A118,"PER"),"")</f>
        <v/>
      </c>
      <c r="I118" s="57" t="e">
        <f>T20D357462[[#This Row],[現在値]] / IFERROR(IF(T20D357462[[#This Row],[PER]] &gt; 0, T20D357462[[#This Row],[PER]], 15), 15)</f>
        <v>#VALUE!</v>
      </c>
      <c r="J118" s="34" t="str">
        <f>IFERROR(_xll.RssMarket($A118,"PBR"),"")</f>
        <v/>
      </c>
      <c r="K118" s="32" t="e">
        <f>T20D357462[[#This Row],[現在値]]/T20D357462[[#This Row],[PBR]]</f>
        <v>#VALUE!</v>
      </c>
      <c r="L118" s="116" t="e">
        <f>T20D357462[[#This Row],[EPS]]/T20D357462[[#This Row],[BPS]]*100</f>
        <v>#VALUE!</v>
      </c>
      <c r="M118" s="31" t="str">
        <f>IFERROR(_xll.RssMarket($A118,"配当"),"")</f>
        <v/>
      </c>
      <c r="N118" s="88" t="e">
        <f>T20D357462[[#This Row],[配当]]/T20D357462[[#This Row],[現在値]]</f>
        <v>#VALUE!</v>
      </c>
      <c r="O118" s="125" t="e">
        <f t="shared" si="3"/>
        <v>#VALUE!</v>
      </c>
      <c r="P118" s="126" t="e">
        <f t="shared" si="5"/>
        <v>#VALUE!</v>
      </c>
      <c r="Q118" s="147" t="e">
        <f>T20D357462[[#This Row],[スコア⑤]]/T20D357462[[#This Row],[スコア③]]</f>
        <v>#VALUE!</v>
      </c>
      <c r="R118" s="76">
        <v>4.76</v>
      </c>
      <c r="T118" s="119">
        <v>45.3</v>
      </c>
      <c r="U118" s="76">
        <v>20</v>
      </c>
      <c r="V118" s="76">
        <v>129</v>
      </c>
      <c r="W118" s="109">
        <f>(T20D357462[[#This Row],[現金及び預金（億）]]-T20D357462[[#This Row],[負債（億）]])/T20D357462[[#This Row],[総資産]]*100</f>
        <v>19.612403100775193</v>
      </c>
    </row>
    <row r="119" spans="1:24" x14ac:dyDescent="0.25">
      <c r="B119" s="39" t="str">
        <f>IFERROR(_xll.RssMarket($A119,"銘柄名称"),"")</f>
        <v/>
      </c>
      <c r="C119" s="72" t="str">
        <f>IFERROR(_xll.RssMarket($A119,"市場部略称"),"")</f>
        <v/>
      </c>
      <c r="D119" s="56" t="str">
        <f>IFERROR(_xll.RssMarket($A119,"現在値"),"")</f>
        <v/>
      </c>
      <c r="E119" s="56" t="str">
        <f>IFERROR(_xll.RssMarket($A119,"前日比"),"")</f>
        <v/>
      </c>
      <c r="F119" s="75" t="str">
        <f>IFERROR(_xll.RssMarket($A119,"時価総額"),"")</f>
        <v/>
      </c>
      <c r="G119" s="75" t="e">
        <f>T20D357462[[#This Row],[時価総額]]/T20D357462[[#This Row],[現在値]]</f>
        <v>#VALUE!</v>
      </c>
      <c r="H119" s="20" t="str">
        <f>IFERROR(_xll.RssMarket($A119,"PER"),"")</f>
        <v/>
      </c>
      <c r="I119" s="57" t="e">
        <f>T20D357462[[#This Row],[現在値]] / IFERROR(IF(T20D357462[[#This Row],[PER]] &gt; 0, T20D357462[[#This Row],[PER]], 15), 15)</f>
        <v>#VALUE!</v>
      </c>
      <c r="J119" s="34" t="str">
        <f>IFERROR(_xll.RssMarket($A119,"PBR"),"")</f>
        <v/>
      </c>
      <c r="K119" s="32" t="e">
        <f>T20D357462[[#This Row],[現在値]]/T20D357462[[#This Row],[PBR]]</f>
        <v>#VALUE!</v>
      </c>
      <c r="L119" s="116" t="e">
        <f>T20D357462[[#This Row],[EPS]]/T20D357462[[#This Row],[BPS]]*100</f>
        <v>#VALUE!</v>
      </c>
      <c r="M119" s="31" t="str">
        <f>IFERROR(_xll.RssMarket($A119,"配当"),"")</f>
        <v/>
      </c>
      <c r="N119" s="88" t="e">
        <f>T20D357462[[#This Row],[配当]]/T20D357462[[#This Row],[現在値]]</f>
        <v>#VALUE!</v>
      </c>
      <c r="O119" s="125" t="e">
        <f t="shared" si="3"/>
        <v>#REF!</v>
      </c>
      <c r="P119" s="126" t="e">
        <f t="shared" si="5"/>
        <v>#REF!</v>
      </c>
      <c r="Q119" s="147" t="e">
        <f>T20D357462[[#This Row],[スコア⑤]]/T20D357462[[#This Row],[スコア③]]</f>
        <v>#REF!</v>
      </c>
      <c r="R119" s="76" t="e">
        <f>#REF!+#REF!</f>
        <v>#REF!</v>
      </c>
      <c r="W119" s="109" t="e">
        <f>(T20D357462[[#This Row],[現金及び預金（億）]]-T20D357462[[#This Row],[負債（億）]])/T20D357462[[#This Row],[総資産]]*100</f>
        <v>#DIV/0!</v>
      </c>
    </row>
    <row r="120" spans="1:24" x14ac:dyDescent="0.25">
      <c r="B120" s="39" t="str">
        <f>IFERROR(_xll.RssMarket($A120,"銘柄名称"),"")</f>
        <v/>
      </c>
      <c r="C120" s="72" t="str">
        <f>IFERROR(_xll.RssMarket($A120,"市場部略称"),"")</f>
        <v/>
      </c>
      <c r="D120" s="56" t="str">
        <f>IFERROR(_xll.RssMarket($A120,"現在値"),"")</f>
        <v/>
      </c>
      <c r="E120" s="56" t="str">
        <f>IFERROR(_xll.RssMarket($A120,"前日比"),"")</f>
        <v/>
      </c>
      <c r="F120" s="75" t="str">
        <f>IFERROR(_xll.RssMarket($A120,"時価総額"),"")</f>
        <v/>
      </c>
      <c r="G120" s="75" t="e">
        <f>T20D357462[[#This Row],[時価総額]]/T20D357462[[#This Row],[現在値]]</f>
        <v>#VALUE!</v>
      </c>
      <c r="H120" s="20" t="str">
        <f>IFERROR(_xll.RssMarket($A120,"PER"),"")</f>
        <v/>
      </c>
      <c r="I120" s="57" t="e">
        <f>T20D357462[[#This Row],[現在値]] / IFERROR(IF(T20D357462[[#This Row],[PER]] &gt; 0, T20D357462[[#This Row],[PER]], 15), 15)</f>
        <v>#VALUE!</v>
      </c>
      <c r="J120" s="34" t="str">
        <f>IFERROR(_xll.RssMarket($A120,"PBR"),"")</f>
        <v/>
      </c>
      <c r="K120" s="32" t="e">
        <f>T20D357462[[#This Row],[現在値]]/T20D357462[[#This Row],[PBR]]</f>
        <v>#VALUE!</v>
      </c>
      <c r="L120" s="116" t="e">
        <f>T20D357462[[#This Row],[EPS]]/T20D357462[[#This Row],[BPS]]*100</f>
        <v>#VALUE!</v>
      </c>
      <c r="M120" s="31" t="str">
        <f>IFERROR(_xll.RssMarket($A120,"配当"),"")</f>
        <v/>
      </c>
      <c r="N120" s="88" t="e">
        <f>T20D357462[[#This Row],[配当]]/T20D357462[[#This Row],[現在値]]</f>
        <v>#VALUE!</v>
      </c>
      <c r="O120" s="125" t="e">
        <f t="shared" si="3"/>
        <v>#REF!</v>
      </c>
      <c r="P120" s="126" t="e">
        <f t="shared" si="5"/>
        <v>#REF!</v>
      </c>
      <c r="Q120" s="147" t="e">
        <f>T20D357462[[#This Row],[スコア⑤]]/T20D357462[[#This Row],[スコア③]]</f>
        <v>#REF!</v>
      </c>
      <c r="R120" s="76" t="e">
        <f>#REF!+#REF!</f>
        <v>#REF!</v>
      </c>
      <c r="W120" s="109" t="e">
        <f>(T20D357462[[#This Row],[現金及び預金（億）]]-T20D357462[[#This Row],[負債（億）]])/T20D357462[[#This Row],[総資産]]*100</f>
        <v>#DIV/0!</v>
      </c>
    </row>
    <row r="121" spans="1:24" x14ac:dyDescent="0.25">
      <c r="B121" s="39" t="str">
        <f>IFERROR(_xll.RssMarket($A121,"銘柄名称"),"")</f>
        <v/>
      </c>
      <c r="C121" s="72" t="str">
        <f>IFERROR(_xll.RssMarket($A121,"市場部略称"),"")</f>
        <v/>
      </c>
      <c r="D121" s="56" t="str">
        <f>IFERROR(_xll.RssMarket($A121,"現在値"),"")</f>
        <v/>
      </c>
      <c r="E121" s="56" t="str">
        <f>IFERROR(_xll.RssMarket($A121,"前日比"),"")</f>
        <v/>
      </c>
      <c r="F121" s="75" t="str">
        <f>IFERROR(_xll.RssMarket($A121,"時価総額"),"")</f>
        <v/>
      </c>
      <c r="G121" s="75" t="e">
        <f>T20D357462[[#This Row],[時価総額]]/T20D357462[[#This Row],[現在値]]</f>
        <v>#VALUE!</v>
      </c>
      <c r="H121" s="20" t="str">
        <f>IFERROR(_xll.RssMarket($A121,"PER"),"")</f>
        <v/>
      </c>
      <c r="I121" s="57" t="e">
        <f>T20D357462[[#This Row],[現在値]] / IFERROR(IF(T20D357462[[#This Row],[PER]] &gt; 0, T20D357462[[#This Row],[PER]], 15), 15)</f>
        <v>#VALUE!</v>
      </c>
      <c r="J121" s="34" t="str">
        <f>IFERROR(_xll.RssMarket($A121,"PBR"),"")</f>
        <v/>
      </c>
      <c r="K121" s="32" t="e">
        <f>T20D357462[[#This Row],[現在値]]/T20D357462[[#This Row],[PBR]]</f>
        <v>#VALUE!</v>
      </c>
      <c r="L121" s="116" t="e">
        <f>T20D357462[[#This Row],[EPS]]/T20D357462[[#This Row],[BPS]]*100</f>
        <v>#VALUE!</v>
      </c>
      <c r="M121" s="31" t="str">
        <f>IFERROR(_xll.RssMarket($A121,"配当"),"")</f>
        <v/>
      </c>
      <c r="N121" s="88" t="e">
        <f>T20D357462[[#This Row],[配当]]/T20D357462[[#This Row],[現在値]]</f>
        <v>#VALUE!</v>
      </c>
      <c r="O121" s="125" t="e">
        <f t="shared" si="3"/>
        <v>#REF!</v>
      </c>
      <c r="P121" s="126" t="e">
        <f t="shared" si="5"/>
        <v>#REF!</v>
      </c>
      <c r="Q121" s="147" t="e">
        <f>T20D357462[[#This Row],[スコア⑤]]/T20D357462[[#This Row],[スコア③]]</f>
        <v>#REF!</v>
      </c>
      <c r="R121" s="76" t="e">
        <f>#REF!+#REF!</f>
        <v>#REF!</v>
      </c>
      <c r="W121" s="109" t="e">
        <f>(T20D357462[[#This Row],[現金及び預金（億）]]-T20D357462[[#This Row],[負債（億）]])/T20D357462[[#This Row],[総資産]]*100</f>
        <v>#DIV/0!</v>
      </c>
    </row>
    <row r="122" spans="1:24" x14ac:dyDescent="0.25">
      <c r="C122" s="71" t="str">
        <f>IFERROR(_xll.RssMarket($A122,"市場部名称"),"")</f>
        <v/>
      </c>
      <c r="D122" s="55"/>
      <c r="E122" s="55" t="str">
        <f>IFERROR(_xll.RssMarket($A122,"前日比"),"")</f>
        <v/>
      </c>
      <c r="F122" s="75" t="str">
        <f>IFERROR(_xll.RssMarket($A122,"時価総額"),"")</f>
        <v/>
      </c>
      <c r="G122" s="75" t="e">
        <f>T20D357462[[#This Row],[時価総額]]/T20D357462[[#This Row],[現在値]]</f>
        <v>#VALUE!</v>
      </c>
      <c r="H122" s="20"/>
      <c r="I122" s="38"/>
      <c r="J122" s="20"/>
      <c r="K122" s="33"/>
      <c r="N122" s="89"/>
      <c r="O122" s="125" t="e">
        <f t="shared" si="3"/>
        <v>#REF!</v>
      </c>
      <c r="P122" s="126" t="e">
        <f t="shared" si="5"/>
        <v>#REF!</v>
      </c>
      <c r="Q122" s="147" t="e">
        <f>T20D357462[[#This Row],[スコア⑤]]/T20D357462[[#This Row],[スコア③]]</f>
        <v>#REF!</v>
      </c>
      <c r="R122" s="76" t="e">
        <f>#REF!+#REF!</f>
        <v>#REF!</v>
      </c>
      <c r="W122" s="109" t="e">
        <f>(T20D357462[[#This Row],[現金及び預金（億）]]-T20D357462[[#This Row],[負債（億）]])/T20D357462[[#This Row],[総資産]]*100</f>
        <v>#DIV/0!</v>
      </c>
    </row>
    <row r="123" spans="1:24" s="67" customFormat="1" x14ac:dyDescent="0.25">
      <c r="A123" s="69"/>
      <c r="B123" s="39"/>
      <c r="C123" s="71" t="str">
        <f>IFERROR(_xll.RssMarket($A123,"市場部名称"),"")</f>
        <v/>
      </c>
      <c r="D123" s="55"/>
      <c r="E123" s="55" t="str">
        <f>IFERROR(_xll.RssMarket($A123,"前日比"),"")</f>
        <v/>
      </c>
      <c r="F123" s="75" t="str">
        <f>IFERROR(_xll.RssMarket($A123,"時価総額"),"")</f>
        <v/>
      </c>
      <c r="G123" s="75" t="e">
        <f>T20D357462[[#This Row],[時価総額]]/T20D357462[[#This Row],[現在値]]</f>
        <v>#VALUE!</v>
      </c>
      <c r="H123" s="20"/>
      <c r="I123" s="38"/>
      <c r="J123" s="20"/>
      <c r="K123" s="33"/>
      <c r="L123" s="117"/>
      <c r="M123" s="21"/>
      <c r="N123" s="89"/>
      <c r="O123" s="125" t="e">
        <f t="shared" si="3"/>
        <v>#REF!</v>
      </c>
      <c r="P123" s="126" t="e">
        <f t="shared" si="5"/>
        <v>#REF!</v>
      </c>
      <c r="Q123" s="147" t="e">
        <f>T20D357462[[#This Row],[スコア⑤]]/T20D357462[[#This Row],[スコア③]]</f>
        <v>#REF!</v>
      </c>
      <c r="R123" s="76" t="e">
        <f>#REF!+#REF!</f>
        <v>#REF!</v>
      </c>
      <c r="S123" s="76"/>
      <c r="T123" s="119"/>
      <c r="U123" s="76"/>
      <c r="V123" s="76"/>
      <c r="W123" s="109" t="e">
        <f>(T20D357462[[#This Row],[現金及び預金（億）]]-T20D357462[[#This Row],[負債（億）]])/T20D357462[[#This Row],[総資産]]*100</f>
        <v>#DIV/0!</v>
      </c>
    </row>
    <row r="124" spans="1:24" s="67" customFormat="1" x14ac:dyDescent="0.25">
      <c r="A124" s="69"/>
      <c r="B124" s="39"/>
      <c r="C124" s="71" t="str">
        <f>IFERROR(_xll.RssMarket($A124,"市場部名称"),"")</f>
        <v/>
      </c>
      <c r="D124" s="55"/>
      <c r="E124" s="55" t="str">
        <f>IFERROR(_xll.RssMarket($A124,"前日比"),"")</f>
        <v/>
      </c>
      <c r="F124" s="75" t="str">
        <f>IFERROR(_xll.RssMarket($A124,"時価総額"),"")</f>
        <v/>
      </c>
      <c r="G124" s="75" t="e">
        <f>T20D357462[[#This Row],[時価総額]]/T20D357462[[#This Row],[現在値]]</f>
        <v>#VALUE!</v>
      </c>
      <c r="H124" s="20"/>
      <c r="I124" s="38"/>
      <c r="J124" s="20"/>
      <c r="K124" s="33"/>
      <c r="L124" s="117"/>
      <c r="M124" s="21"/>
      <c r="N124" s="89"/>
      <c r="O124" s="125" t="e">
        <f t="shared" si="3"/>
        <v>#REF!</v>
      </c>
      <c r="P124" s="126" t="e">
        <f t="shared" si="5"/>
        <v>#REF!</v>
      </c>
      <c r="Q124" s="147" t="e">
        <f>T20D357462[[#This Row],[スコア⑤]]/T20D357462[[#This Row],[スコア③]]</f>
        <v>#REF!</v>
      </c>
      <c r="R124" s="76" t="e">
        <f>#REF!+#REF!</f>
        <v>#REF!</v>
      </c>
      <c r="S124" s="76"/>
      <c r="T124" s="119"/>
      <c r="U124" s="76"/>
      <c r="V124" s="76"/>
      <c r="W124" s="109" t="e">
        <f>(T20D357462[[#This Row],[現金及び預金（億）]]-T20D357462[[#This Row],[負債（億）]])/T20D357462[[#This Row],[総資産]]*100</f>
        <v>#DIV/0!</v>
      </c>
    </row>
    <row r="125" spans="1:24" s="67" customFormat="1" x14ac:dyDescent="0.25">
      <c r="A125" s="69"/>
      <c r="B125" s="39"/>
      <c r="C125" s="71" t="str">
        <f>IFERROR(_xll.RssMarket($A125,"市場部名称"),"")</f>
        <v/>
      </c>
      <c r="D125" s="55"/>
      <c r="E125" s="55" t="str">
        <f>IFERROR(_xll.RssMarket($A125,"前日比"),"")</f>
        <v/>
      </c>
      <c r="F125" s="75" t="str">
        <f>IFERROR(_xll.RssMarket($A125,"時価総額"),"")</f>
        <v/>
      </c>
      <c r="G125" s="75" t="e">
        <f>T20D357462[[#This Row],[時価総額]]/T20D357462[[#This Row],[現在値]]</f>
        <v>#VALUE!</v>
      </c>
      <c r="H125" s="20"/>
      <c r="I125" s="38"/>
      <c r="J125" s="20"/>
      <c r="K125" s="33"/>
      <c r="L125" s="117"/>
      <c r="M125" s="21"/>
      <c r="N125" s="89"/>
      <c r="O125" s="125" t="e">
        <f t="shared" si="3"/>
        <v>#REF!</v>
      </c>
      <c r="P125" s="125" t="e">
        <f t="shared" ref="P125:P188" si="6">ROUND(((R125/20)*(L125/15)*(S125/15)*(1+W125/200))/(H125/15)*100,0)</f>
        <v>#REF!</v>
      </c>
      <c r="Q125" s="147" t="e">
        <f>T20D357462[[#This Row],[スコア⑤]]/T20D357462[[#This Row],[スコア③]]</f>
        <v>#REF!</v>
      </c>
      <c r="R125" s="76" t="e">
        <f>#REF!+#REF!</f>
        <v>#REF!</v>
      </c>
      <c r="S125" s="76"/>
      <c r="T125" s="119"/>
      <c r="U125" s="76"/>
      <c r="V125" s="76"/>
      <c r="W125" s="109" t="e">
        <f>(T20D357462[[#This Row],[現金及び預金（億）]]-T20D357462[[#This Row],[負債（億）]])/T20D357462[[#This Row],[総資産]]*100</f>
        <v>#DIV/0!</v>
      </c>
    </row>
    <row r="126" spans="1:24" s="67" customFormat="1" x14ac:dyDescent="0.25">
      <c r="A126" s="69"/>
      <c r="B126" s="39"/>
      <c r="C126" s="71" t="str">
        <f>IFERROR(_xll.RssMarket($A126,"市場部名称"),"")</f>
        <v/>
      </c>
      <c r="D126" s="55"/>
      <c r="E126" s="55" t="str">
        <f>IFERROR(_xll.RssMarket($A126,"前日比"),"")</f>
        <v/>
      </c>
      <c r="F126" s="75" t="str">
        <f>IFERROR(_xll.RssMarket($A126,"時価総額"),"")</f>
        <v/>
      </c>
      <c r="G126" s="75" t="e">
        <f>T20D357462[[#This Row],[時価総額]]/T20D357462[[#This Row],[現在値]]</f>
        <v>#VALUE!</v>
      </c>
      <c r="H126" s="20"/>
      <c r="I126" s="38"/>
      <c r="J126" s="20"/>
      <c r="K126" s="33"/>
      <c r="L126" s="117"/>
      <c r="M126" s="21"/>
      <c r="N126" s="89"/>
      <c r="O126" s="125" t="e">
        <f t="shared" si="3"/>
        <v>#REF!</v>
      </c>
      <c r="P126" s="125" t="e">
        <f t="shared" si="6"/>
        <v>#REF!</v>
      </c>
      <c r="Q126" s="147" t="e">
        <f>T20D357462[[#This Row],[スコア⑤]]/T20D357462[[#This Row],[スコア③]]</f>
        <v>#REF!</v>
      </c>
      <c r="R126" s="76" t="e">
        <f>#REF!+#REF!</f>
        <v>#REF!</v>
      </c>
      <c r="S126" s="76"/>
      <c r="T126" s="119"/>
      <c r="U126" s="76"/>
      <c r="V126" s="76"/>
      <c r="W126" s="109" t="e">
        <f>(T20D357462[[#This Row],[現金及び預金（億）]]-T20D357462[[#This Row],[負債（億）]])/T20D357462[[#This Row],[総資産]]*100</f>
        <v>#DIV/0!</v>
      </c>
    </row>
    <row r="127" spans="1:24" s="67" customFormat="1" x14ac:dyDescent="0.25">
      <c r="A127" s="69"/>
      <c r="B127" s="39"/>
      <c r="C127" s="71" t="str">
        <f>IFERROR(_xll.RssMarket($A127,"市場部名称"),"")</f>
        <v/>
      </c>
      <c r="D127" s="55"/>
      <c r="E127" s="55" t="str">
        <f>IFERROR(_xll.RssMarket($A127,"前日比"),"")</f>
        <v/>
      </c>
      <c r="F127" s="75" t="str">
        <f>IFERROR(_xll.RssMarket($A127,"時価総額"),"")</f>
        <v/>
      </c>
      <c r="G127" s="75" t="e">
        <f>T20D357462[[#This Row],[時価総額]]/T20D357462[[#This Row],[現在値]]</f>
        <v>#VALUE!</v>
      </c>
      <c r="H127" s="20"/>
      <c r="I127" s="38"/>
      <c r="J127" s="20"/>
      <c r="K127" s="33"/>
      <c r="L127" s="117"/>
      <c r="M127" s="21"/>
      <c r="N127" s="89"/>
      <c r="O127" s="125" t="e">
        <f t="shared" si="3"/>
        <v>#REF!</v>
      </c>
      <c r="P127" s="125" t="e">
        <f t="shared" si="6"/>
        <v>#REF!</v>
      </c>
      <c r="Q127" s="147" t="e">
        <f>T20D357462[[#This Row],[スコア⑤]]/T20D357462[[#This Row],[スコア③]]</f>
        <v>#REF!</v>
      </c>
      <c r="R127" s="76" t="e">
        <f>#REF!+#REF!</f>
        <v>#REF!</v>
      </c>
      <c r="S127" s="76"/>
      <c r="T127" s="119"/>
      <c r="U127" s="76"/>
      <c r="V127" s="76"/>
      <c r="W127" s="109" t="e">
        <f>(T20D357462[[#This Row],[現金及び預金（億）]]-T20D357462[[#This Row],[負債（億）]])/T20D357462[[#This Row],[総資産]]*100</f>
        <v>#DIV/0!</v>
      </c>
    </row>
    <row r="128" spans="1:24" s="67" customFormat="1" x14ac:dyDescent="0.25">
      <c r="A128" s="69"/>
      <c r="B128" s="39"/>
      <c r="C128" s="71" t="str">
        <f>IFERROR(_xll.RssMarket($A128,"市場部名称"),"")</f>
        <v/>
      </c>
      <c r="D128" s="55"/>
      <c r="E128" s="55" t="str">
        <f>IFERROR(_xll.RssMarket($A128,"前日比"),"")</f>
        <v/>
      </c>
      <c r="F128" s="75" t="str">
        <f>IFERROR(_xll.RssMarket($A128,"時価総額"),"")</f>
        <v/>
      </c>
      <c r="G128" s="75" t="e">
        <f>T20D357462[[#This Row],[時価総額]]/T20D357462[[#This Row],[現在値]]</f>
        <v>#VALUE!</v>
      </c>
      <c r="H128" s="20"/>
      <c r="I128" s="38"/>
      <c r="J128" s="20"/>
      <c r="K128" s="33"/>
      <c r="L128" s="117"/>
      <c r="M128" s="21"/>
      <c r="N128" s="89"/>
      <c r="O128" s="125" t="e">
        <f t="shared" si="3"/>
        <v>#REF!</v>
      </c>
      <c r="P128" s="125" t="e">
        <f t="shared" si="6"/>
        <v>#REF!</v>
      </c>
      <c r="Q128" s="147" t="e">
        <f>T20D357462[[#This Row],[スコア⑤]]/T20D357462[[#This Row],[スコア③]]</f>
        <v>#REF!</v>
      </c>
      <c r="R128" s="76" t="e">
        <f>#REF!+#REF!</f>
        <v>#REF!</v>
      </c>
      <c r="S128" s="76"/>
      <c r="T128" s="119"/>
      <c r="U128" s="76"/>
      <c r="V128" s="76"/>
      <c r="W128" s="109" t="e">
        <f>(T20D357462[[#This Row],[現金及び預金（億）]]-T20D357462[[#This Row],[負債（億）]])/T20D357462[[#This Row],[総資産]]*100</f>
        <v>#DIV/0!</v>
      </c>
    </row>
    <row r="129" spans="1:23" s="67" customFormat="1" x14ac:dyDescent="0.25">
      <c r="A129" s="69"/>
      <c r="B129" s="39"/>
      <c r="C129" s="71" t="str">
        <f>IFERROR(_xll.RssMarket($A129,"市場部名称"),"")</f>
        <v/>
      </c>
      <c r="D129" s="55"/>
      <c r="E129" s="55" t="str">
        <f>IFERROR(_xll.RssMarket($A129,"前日比"),"")</f>
        <v/>
      </c>
      <c r="F129" s="75" t="str">
        <f>IFERROR(_xll.RssMarket($A129,"時価総額"),"")</f>
        <v/>
      </c>
      <c r="G129" s="75" t="e">
        <f>T20D357462[[#This Row],[時価総額]]/T20D357462[[#This Row],[現在値]]</f>
        <v>#VALUE!</v>
      </c>
      <c r="H129" s="20"/>
      <c r="I129" s="38"/>
      <c r="J129" s="20"/>
      <c r="K129" s="33"/>
      <c r="L129" s="117"/>
      <c r="M129" s="21"/>
      <c r="N129" s="89"/>
      <c r="O129" s="125" t="e">
        <f t="shared" si="3"/>
        <v>#REF!</v>
      </c>
      <c r="P129" s="125" t="e">
        <f t="shared" si="6"/>
        <v>#REF!</v>
      </c>
      <c r="Q129" s="147" t="e">
        <f>T20D357462[[#This Row],[スコア⑤]]/T20D357462[[#This Row],[スコア③]]</f>
        <v>#REF!</v>
      </c>
      <c r="R129" s="76" t="e">
        <f>#REF!+#REF!</f>
        <v>#REF!</v>
      </c>
      <c r="S129" s="76"/>
      <c r="T129" s="119"/>
      <c r="U129" s="76"/>
      <c r="V129" s="76"/>
      <c r="W129" s="109" t="e">
        <f>(T20D357462[[#This Row],[現金及び預金（億）]]-T20D357462[[#This Row],[負債（億）]])/T20D357462[[#This Row],[総資産]]*100</f>
        <v>#DIV/0!</v>
      </c>
    </row>
    <row r="130" spans="1:23" s="67" customFormat="1" x14ac:dyDescent="0.25">
      <c r="A130" s="69"/>
      <c r="B130" s="39"/>
      <c r="C130" s="71" t="str">
        <f>IFERROR(_xll.RssMarket($A130,"市場部名称"),"")</f>
        <v/>
      </c>
      <c r="D130" s="55"/>
      <c r="E130" s="55" t="str">
        <f>IFERROR(_xll.RssMarket($A130,"前日比"),"")</f>
        <v/>
      </c>
      <c r="F130" s="75" t="str">
        <f>IFERROR(_xll.RssMarket($A130,"時価総額"),"")</f>
        <v/>
      </c>
      <c r="G130" s="75" t="e">
        <f>T20D357462[[#This Row],[時価総額]]/T20D357462[[#This Row],[現在値]]</f>
        <v>#VALUE!</v>
      </c>
      <c r="H130" s="20"/>
      <c r="I130" s="38"/>
      <c r="J130" s="20"/>
      <c r="K130" s="33"/>
      <c r="L130" s="117"/>
      <c r="M130" s="21"/>
      <c r="N130" s="89"/>
      <c r="O130" s="125" t="e">
        <f t="shared" ref="O130:O193" si="7">ROUND(
 ((IF(OR(R130="",R130&lt;=0),20,R130)/20)
  *(L130/15))
 /(IFERROR(IF(H130&gt;0,H130,15),15)/15)
 *100,0)</f>
        <v>#REF!</v>
      </c>
      <c r="P130" s="125" t="e">
        <f t="shared" si="6"/>
        <v>#REF!</v>
      </c>
      <c r="Q130" s="147" t="e">
        <f>T20D357462[[#This Row],[スコア⑤]]/T20D357462[[#This Row],[スコア③]]</f>
        <v>#REF!</v>
      </c>
      <c r="R130" s="76" t="e">
        <f>#REF!+#REF!</f>
        <v>#REF!</v>
      </c>
      <c r="S130" s="76"/>
      <c r="T130" s="119"/>
      <c r="U130" s="76"/>
      <c r="V130" s="76"/>
      <c r="W130" s="109" t="e">
        <f>(T20D357462[[#This Row],[現金及び預金（億）]]-T20D357462[[#This Row],[負債（億）]])/T20D357462[[#This Row],[総資産]]*100</f>
        <v>#DIV/0!</v>
      </c>
    </row>
    <row r="131" spans="1:23" s="67" customFormat="1" x14ac:dyDescent="0.25">
      <c r="A131" s="69"/>
      <c r="B131" s="39"/>
      <c r="C131" s="71" t="str">
        <f>IFERROR(_xll.RssMarket($A131,"市場部名称"),"")</f>
        <v/>
      </c>
      <c r="D131" s="55"/>
      <c r="E131" s="55" t="str">
        <f>IFERROR(_xll.RssMarket($A131,"前日比"),"")</f>
        <v/>
      </c>
      <c r="F131" s="75" t="str">
        <f>IFERROR(_xll.RssMarket($A131,"時価総額"),"")</f>
        <v/>
      </c>
      <c r="G131" s="75" t="e">
        <f>T20D357462[[#This Row],[時価総額]]/T20D357462[[#This Row],[現在値]]</f>
        <v>#VALUE!</v>
      </c>
      <c r="H131" s="20"/>
      <c r="I131" s="38"/>
      <c r="J131" s="20"/>
      <c r="K131" s="33"/>
      <c r="L131" s="117"/>
      <c r="M131" s="21"/>
      <c r="N131" s="89"/>
      <c r="O131" s="125" t="e">
        <f t="shared" si="7"/>
        <v>#REF!</v>
      </c>
      <c r="P131" s="125" t="e">
        <f t="shared" si="6"/>
        <v>#REF!</v>
      </c>
      <c r="Q131" s="147" t="e">
        <f>T20D357462[[#This Row],[スコア⑤]]/T20D357462[[#This Row],[スコア③]]</f>
        <v>#REF!</v>
      </c>
      <c r="R131" s="76" t="e">
        <f>#REF!+#REF!</f>
        <v>#REF!</v>
      </c>
      <c r="S131" s="76"/>
      <c r="T131" s="119"/>
      <c r="U131" s="76"/>
      <c r="V131" s="76"/>
      <c r="W131" s="109" t="e">
        <f>(T20D357462[[#This Row],[現金及び預金（億）]]-T20D357462[[#This Row],[負債（億）]])/T20D357462[[#This Row],[総資産]]*100</f>
        <v>#DIV/0!</v>
      </c>
    </row>
    <row r="132" spans="1:23" s="67" customFormat="1" x14ac:dyDescent="0.25">
      <c r="A132" s="69"/>
      <c r="B132" s="39"/>
      <c r="C132" s="71" t="str">
        <f>IFERROR(_xll.RssMarket($A132,"市場部名称"),"")</f>
        <v/>
      </c>
      <c r="D132" s="55"/>
      <c r="E132" s="55" t="str">
        <f>IFERROR(_xll.RssMarket($A132,"前日比"),"")</f>
        <v/>
      </c>
      <c r="F132" s="75" t="str">
        <f>IFERROR(_xll.RssMarket($A132,"時価総額"),"")</f>
        <v/>
      </c>
      <c r="G132" s="75" t="e">
        <f>T20D357462[[#This Row],[時価総額]]/T20D357462[[#This Row],[現在値]]</f>
        <v>#VALUE!</v>
      </c>
      <c r="H132" s="20"/>
      <c r="I132" s="38"/>
      <c r="J132" s="20"/>
      <c r="K132" s="33"/>
      <c r="L132" s="117"/>
      <c r="M132" s="21"/>
      <c r="N132" s="89"/>
      <c r="O132" s="125" t="e">
        <f t="shared" si="7"/>
        <v>#REF!</v>
      </c>
      <c r="P132" s="125" t="e">
        <f t="shared" si="6"/>
        <v>#REF!</v>
      </c>
      <c r="Q132" s="147" t="e">
        <f>T20D357462[[#This Row],[スコア⑤]]/T20D357462[[#This Row],[スコア③]]</f>
        <v>#REF!</v>
      </c>
      <c r="R132" s="76" t="e">
        <f>#REF!+#REF!</f>
        <v>#REF!</v>
      </c>
      <c r="S132" s="76"/>
      <c r="T132" s="119"/>
      <c r="U132" s="76"/>
      <c r="V132" s="76"/>
      <c r="W132" s="109" t="e">
        <f>(T20D357462[[#This Row],[現金及び預金（億）]]-T20D357462[[#This Row],[負債（億）]])/T20D357462[[#This Row],[総資産]]*100</f>
        <v>#DIV/0!</v>
      </c>
    </row>
    <row r="133" spans="1:23" s="67" customFormat="1" x14ac:dyDescent="0.25">
      <c r="A133" s="69"/>
      <c r="B133" s="39"/>
      <c r="C133" s="71" t="str">
        <f>IFERROR(_xll.RssMarket($A133,"市場部名称"),"")</f>
        <v/>
      </c>
      <c r="D133" s="55"/>
      <c r="E133" s="55" t="str">
        <f>IFERROR(_xll.RssMarket($A133,"前日比"),"")</f>
        <v/>
      </c>
      <c r="F133" s="75" t="str">
        <f>IFERROR(_xll.RssMarket($A133,"時価総額"),"")</f>
        <v/>
      </c>
      <c r="G133" s="75" t="e">
        <f>T20D357462[[#This Row],[時価総額]]/T20D357462[[#This Row],[現在値]]</f>
        <v>#VALUE!</v>
      </c>
      <c r="H133" s="20"/>
      <c r="I133" s="38"/>
      <c r="J133" s="20"/>
      <c r="K133" s="33"/>
      <c r="L133" s="117"/>
      <c r="M133" s="21"/>
      <c r="N133" s="89"/>
      <c r="O133" s="125" t="e">
        <f t="shared" si="7"/>
        <v>#REF!</v>
      </c>
      <c r="P133" s="125" t="e">
        <f t="shared" si="6"/>
        <v>#REF!</v>
      </c>
      <c r="Q133" s="147" t="e">
        <f>T20D357462[[#This Row],[スコア⑤]]/T20D357462[[#This Row],[スコア③]]</f>
        <v>#REF!</v>
      </c>
      <c r="R133" s="76" t="e">
        <f>#REF!+#REF!</f>
        <v>#REF!</v>
      </c>
      <c r="S133" s="76"/>
      <c r="T133" s="119"/>
      <c r="U133" s="76"/>
      <c r="V133" s="76"/>
      <c r="W133" s="109" t="e">
        <f>(T20D357462[[#This Row],[現金及び預金（億）]]-T20D357462[[#This Row],[負債（億）]])/T20D357462[[#This Row],[総資産]]*100</f>
        <v>#DIV/0!</v>
      </c>
    </row>
    <row r="134" spans="1:23" s="67" customFormat="1" x14ac:dyDescent="0.25">
      <c r="A134" s="69"/>
      <c r="B134" s="39"/>
      <c r="C134" s="71" t="str">
        <f>IFERROR(_xll.RssMarket($A134,"市場部名称"),"")</f>
        <v/>
      </c>
      <c r="D134" s="55"/>
      <c r="E134" s="55" t="str">
        <f>IFERROR(_xll.RssMarket($A134,"前日比"),"")</f>
        <v/>
      </c>
      <c r="F134" s="75" t="str">
        <f>IFERROR(_xll.RssMarket($A134,"時価総額"),"")</f>
        <v/>
      </c>
      <c r="G134" s="75" t="e">
        <f>T20D357462[[#This Row],[時価総額]]/T20D357462[[#This Row],[現在値]]</f>
        <v>#VALUE!</v>
      </c>
      <c r="H134" s="20"/>
      <c r="I134" s="38"/>
      <c r="J134" s="20"/>
      <c r="K134" s="33"/>
      <c r="L134" s="117"/>
      <c r="M134" s="21"/>
      <c r="N134" s="89"/>
      <c r="O134" s="125" t="e">
        <f t="shared" si="7"/>
        <v>#REF!</v>
      </c>
      <c r="P134" s="125" t="e">
        <f t="shared" si="6"/>
        <v>#REF!</v>
      </c>
      <c r="Q134" s="147" t="e">
        <f>T20D357462[[#This Row],[スコア⑤]]/T20D357462[[#This Row],[スコア③]]</f>
        <v>#REF!</v>
      </c>
      <c r="R134" s="76" t="e">
        <f>#REF!+#REF!</f>
        <v>#REF!</v>
      </c>
      <c r="S134" s="76"/>
      <c r="T134" s="119"/>
      <c r="U134" s="76"/>
      <c r="V134" s="76"/>
      <c r="W134" s="109" t="e">
        <f>(T20D357462[[#This Row],[現金及び預金（億）]]-T20D357462[[#This Row],[負債（億）]])/T20D357462[[#This Row],[総資産]]*100</f>
        <v>#DIV/0!</v>
      </c>
    </row>
    <row r="135" spans="1:23" s="67" customFormat="1" x14ac:dyDescent="0.25">
      <c r="A135" s="69"/>
      <c r="B135" s="39"/>
      <c r="C135" s="71" t="str">
        <f>IFERROR(_xll.RssMarket($A135,"市場部名称"),"")</f>
        <v/>
      </c>
      <c r="D135" s="55"/>
      <c r="E135" s="55" t="str">
        <f>IFERROR(_xll.RssMarket($A135,"前日比"),"")</f>
        <v/>
      </c>
      <c r="F135" s="75" t="str">
        <f>IFERROR(_xll.RssMarket($A135,"時価総額"),"")</f>
        <v/>
      </c>
      <c r="G135" s="75" t="e">
        <f>T20D357462[[#This Row],[時価総額]]/T20D357462[[#This Row],[現在値]]</f>
        <v>#VALUE!</v>
      </c>
      <c r="H135" s="20"/>
      <c r="I135" s="38"/>
      <c r="J135" s="20"/>
      <c r="K135" s="33"/>
      <c r="L135" s="117"/>
      <c r="M135" s="21"/>
      <c r="N135" s="89"/>
      <c r="O135" s="125" t="e">
        <f t="shared" si="7"/>
        <v>#REF!</v>
      </c>
      <c r="P135" s="125" t="e">
        <f t="shared" si="6"/>
        <v>#REF!</v>
      </c>
      <c r="Q135" s="147" t="e">
        <f>T20D357462[[#This Row],[スコア⑤]]/T20D357462[[#This Row],[スコア③]]</f>
        <v>#REF!</v>
      </c>
      <c r="R135" s="76" t="e">
        <f>#REF!+#REF!</f>
        <v>#REF!</v>
      </c>
      <c r="S135" s="76"/>
      <c r="T135" s="119"/>
      <c r="U135" s="76"/>
      <c r="V135" s="76"/>
      <c r="W135" s="109" t="e">
        <f>(T20D357462[[#This Row],[現金及び預金（億）]]-T20D357462[[#This Row],[負債（億）]])/T20D357462[[#This Row],[総資産]]*100</f>
        <v>#DIV/0!</v>
      </c>
    </row>
    <row r="136" spans="1:23" s="67" customFormat="1" x14ac:dyDescent="0.25">
      <c r="A136" s="69"/>
      <c r="B136" s="39"/>
      <c r="C136" s="71" t="str">
        <f>IFERROR(_xll.RssMarket($A136,"市場部名称"),"")</f>
        <v/>
      </c>
      <c r="D136" s="55"/>
      <c r="E136" s="55" t="str">
        <f>IFERROR(_xll.RssMarket($A136,"前日比"),"")</f>
        <v/>
      </c>
      <c r="F136" s="75" t="str">
        <f>IFERROR(_xll.RssMarket($A136,"時価総額"),"")</f>
        <v/>
      </c>
      <c r="G136" s="75" t="e">
        <f>T20D357462[[#This Row],[時価総額]]/T20D357462[[#This Row],[現在値]]</f>
        <v>#VALUE!</v>
      </c>
      <c r="H136" s="20"/>
      <c r="I136" s="38"/>
      <c r="J136" s="20"/>
      <c r="K136" s="33"/>
      <c r="L136" s="117"/>
      <c r="M136" s="21"/>
      <c r="N136" s="89"/>
      <c r="O136" s="125" t="e">
        <f t="shared" si="7"/>
        <v>#REF!</v>
      </c>
      <c r="P136" s="125" t="e">
        <f t="shared" si="6"/>
        <v>#REF!</v>
      </c>
      <c r="Q136" s="147" t="e">
        <f>T20D357462[[#This Row],[スコア⑤]]/T20D357462[[#This Row],[スコア③]]</f>
        <v>#REF!</v>
      </c>
      <c r="R136" s="76" t="e">
        <f>#REF!+#REF!</f>
        <v>#REF!</v>
      </c>
      <c r="S136" s="76"/>
      <c r="T136" s="119"/>
      <c r="U136" s="76"/>
      <c r="V136" s="76"/>
      <c r="W136" s="109" t="e">
        <f>(T20D357462[[#This Row],[現金及び預金（億）]]-T20D357462[[#This Row],[負債（億）]])/T20D357462[[#This Row],[総資産]]*100</f>
        <v>#DIV/0!</v>
      </c>
    </row>
    <row r="137" spans="1:23" s="67" customFormat="1" x14ac:dyDescent="0.25">
      <c r="A137" s="69"/>
      <c r="B137" s="39"/>
      <c r="C137" s="71" t="str">
        <f>IFERROR(_xll.RssMarket($A137,"市場部名称"),"")</f>
        <v/>
      </c>
      <c r="D137" s="55"/>
      <c r="E137" s="55" t="str">
        <f>IFERROR(_xll.RssMarket($A137,"前日比"),"")</f>
        <v/>
      </c>
      <c r="F137" s="75" t="str">
        <f>IFERROR(_xll.RssMarket($A137,"時価総額"),"")</f>
        <v/>
      </c>
      <c r="G137" s="75" t="e">
        <f>T20D357462[[#This Row],[時価総額]]/T20D357462[[#This Row],[現在値]]</f>
        <v>#VALUE!</v>
      </c>
      <c r="H137" s="20"/>
      <c r="I137" s="38"/>
      <c r="J137" s="20"/>
      <c r="K137" s="33"/>
      <c r="L137" s="117"/>
      <c r="M137" s="21"/>
      <c r="N137" s="89"/>
      <c r="O137" s="125" t="e">
        <f t="shared" si="7"/>
        <v>#REF!</v>
      </c>
      <c r="P137" s="125" t="e">
        <f t="shared" si="6"/>
        <v>#REF!</v>
      </c>
      <c r="Q137" s="147" t="e">
        <f>T20D357462[[#This Row],[スコア⑤]]/T20D357462[[#This Row],[スコア③]]</f>
        <v>#REF!</v>
      </c>
      <c r="R137" s="76" t="e">
        <f>#REF!+#REF!</f>
        <v>#REF!</v>
      </c>
      <c r="S137" s="76"/>
      <c r="T137" s="119"/>
      <c r="U137" s="76"/>
      <c r="V137" s="76"/>
      <c r="W137" s="109" t="e">
        <f>(T20D357462[[#This Row],[現金及び預金（億）]]-T20D357462[[#This Row],[負債（億）]])/T20D357462[[#This Row],[総資産]]*100</f>
        <v>#DIV/0!</v>
      </c>
    </row>
    <row r="138" spans="1:23" s="67" customFormat="1" x14ac:dyDescent="0.25">
      <c r="A138" s="69"/>
      <c r="B138" s="39"/>
      <c r="C138" s="71" t="str">
        <f>IFERROR(_xll.RssMarket($A138,"市場部名称"),"")</f>
        <v/>
      </c>
      <c r="D138" s="55"/>
      <c r="E138" s="55" t="str">
        <f>IFERROR(_xll.RssMarket($A138,"前日比"),"")</f>
        <v/>
      </c>
      <c r="F138" s="75" t="str">
        <f>IFERROR(_xll.RssMarket($A138,"時価総額"),"")</f>
        <v/>
      </c>
      <c r="G138" s="75" t="e">
        <f>T20D357462[[#This Row],[時価総額]]/T20D357462[[#This Row],[現在値]]</f>
        <v>#VALUE!</v>
      </c>
      <c r="H138" s="20"/>
      <c r="I138" s="38"/>
      <c r="J138" s="20"/>
      <c r="K138" s="33"/>
      <c r="L138" s="117"/>
      <c r="M138" s="21"/>
      <c r="N138" s="89"/>
      <c r="O138" s="125" t="e">
        <f t="shared" si="7"/>
        <v>#REF!</v>
      </c>
      <c r="P138" s="125" t="e">
        <f t="shared" si="6"/>
        <v>#REF!</v>
      </c>
      <c r="Q138" s="147" t="e">
        <f>T20D357462[[#This Row],[スコア⑤]]/T20D357462[[#This Row],[スコア③]]</f>
        <v>#REF!</v>
      </c>
      <c r="R138" s="76" t="e">
        <f>#REF!+#REF!</f>
        <v>#REF!</v>
      </c>
      <c r="S138" s="76"/>
      <c r="T138" s="119"/>
      <c r="U138" s="76"/>
      <c r="V138" s="76"/>
      <c r="W138" s="109" t="e">
        <f>(T20D357462[[#This Row],[現金及び預金（億）]]-T20D357462[[#This Row],[負債（億）]])/T20D357462[[#This Row],[総資産]]*100</f>
        <v>#DIV/0!</v>
      </c>
    </row>
    <row r="139" spans="1:23" s="67" customFormat="1" x14ac:dyDescent="0.25">
      <c r="A139" s="69"/>
      <c r="B139" s="39"/>
      <c r="C139" s="71" t="str">
        <f>IFERROR(_xll.RssMarket($A139,"市場部名称"),"")</f>
        <v/>
      </c>
      <c r="D139" s="55"/>
      <c r="E139" s="55" t="str">
        <f>IFERROR(_xll.RssMarket($A139,"前日比"),"")</f>
        <v/>
      </c>
      <c r="F139" s="75" t="str">
        <f>IFERROR(_xll.RssMarket($A139,"時価総額"),"")</f>
        <v/>
      </c>
      <c r="G139" s="75" t="e">
        <f>T20D357462[[#This Row],[時価総額]]/T20D357462[[#This Row],[現在値]]</f>
        <v>#VALUE!</v>
      </c>
      <c r="H139" s="20"/>
      <c r="I139" s="38"/>
      <c r="J139" s="20"/>
      <c r="K139" s="33"/>
      <c r="L139" s="117"/>
      <c r="M139" s="21"/>
      <c r="N139" s="89"/>
      <c r="O139" s="125" t="e">
        <f t="shared" si="7"/>
        <v>#REF!</v>
      </c>
      <c r="P139" s="125" t="e">
        <f t="shared" si="6"/>
        <v>#REF!</v>
      </c>
      <c r="Q139" s="147" t="e">
        <f>T20D357462[[#This Row],[スコア⑤]]/T20D357462[[#This Row],[スコア③]]</f>
        <v>#REF!</v>
      </c>
      <c r="R139" s="76" t="e">
        <f>#REF!+#REF!</f>
        <v>#REF!</v>
      </c>
      <c r="S139" s="76"/>
      <c r="T139" s="119"/>
      <c r="U139" s="76"/>
      <c r="V139" s="76"/>
      <c r="W139" s="109" t="e">
        <f>(T20D357462[[#This Row],[現金及び預金（億）]]-T20D357462[[#This Row],[負債（億）]])/T20D357462[[#This Row],[総資産]]*100</f>
        <v>#DIV/0!</v>
      </c>
    </row>
    <row r="140" spans="1:23" s="67" customFormat="1" x14ac:dyDescent="0.25">
      <c r="A140" s="69"/>
      <c r="B140" s="39"/>
      <c r="C140" s="71" t="str">
        <f>IFERROR(_xll.RssMarket($A140,"市場部名称"),"")</f>
        <v/>
      </c>
      <c r="D140" s="55"/>
      <c r="E140" s="55" t="str">
        <f>IFERROR(_xll.RssMarket($A140,"前日比"),"")</f>
        <v/>
      </c>
      <c r="F140" s="75" t="str">
        <f>IFERROR(_xll.RssMarket($A140,"時価総額"),"")</f>
        <v/>
      </c>
      <c r="G140" s="75" t="e">
        <f>T20D357462[[#This Row],[時価総額]]/T20D357462[[#This Row],[現在値]]</f>
        <v>#VALUE!</v>
      </c>
      <c r="H140" s="20"/>
      <c r="I140" s="38"/>
      <c r="J140" s="20"/>
      <c r="K140" s="33"/>
      <c r="L140" s="117"/>
      <c r="M140" s="21"/>
      <c r="N140" s="89"/>
      <c r="O140" s="125" t="e">
        <f t="shared" si="7"/>
        <v>#REF!</v>
      </c>
      <c r="P140" s="125" t="e">
        <f t="shared" si="6"/>
        <v>#REF!</v>
      </c>
      <c r="Q140" s="147" t="e">
        <f>T20D357462[[#This Row],[スコア⑤]]/T20D357462[[#This Row],[スコア③]]</f>
        <v>#REF!</v>
      </c>
      <c r="R140" s="76" t="e">
        <f>#REF!+#REF!</f>
        <v>#REF!</v>
      </c>
      <c r="S140" s="76"/>
      <c r="T140" s="119"/>
      <c r="U140" s="76"/>
      <c r="V140" s="76"/>
      <c r="W140" s="109" t="e">
        <f>(T20D357462[[#This Row],[現金及び預金（億）]]-T20D357462[[#This Row],[負債（億）]])/T20D357462[[#This Row],[総資産]]*100</f>
        <v>#DIV/0!</v>
      </c>
    </row>
    <row r="141" spans="1:23" s="67" customFormat="1" x14ac:dyDescent="0.25">
      <c r="A141" s="69"/>
      <c r="B141" s="39"/>
      <c r="C141" s="71" t="str">
        <f>IFERROR(_xll.RssMarket($A141,"市場部名称"),"")</f>
        <v/>
      </c>
      <c r="D141" s="55"/>
      <c r="E141" s="55" t="str">
        <f>IFERROR(_xll.RssMarket($A141,"前日比"),"")</f>
        <v/>
      </c>
      <c r="F141" s="75" t="str">
        <f>IFERROR(_xll.RssMarket($A141,"時価総額"),"")</f>
        <v/>
      </c>
      <c r="G141" s="75" t="e">
        <f>T20D357462[[#This Row],[時価総額]]/T20D357462[[#This Row],[現在値]]</f>
        <v>#VALUE!</v>
      </c>
      <c r="H141" s="20"/>
      <c r="I141" s="38"/>
      <c r="J141" s="20"/>
      <c r="K141" s="33"/>
      <c r="L141" s="117"/>
      <c r="M141" s="21"/>
      <c r="N141" s="89"/>
      <c r="O141" s="125" t="e">
        <f t="shared" si="7"/>
        <v>#REF!</v>
      </c>
      <c r="P141" s="125" t="e">
        <f t="shared" si="6"/>
        <v>#REF!</v>
      </c>
      <c r="Q141" s="147" t="e">
        <f>T20D357462[[#This Row],[スコア⑤]]/T20D357462[[#This Row],[スコア③]]</f>
        <v>#REF!</v>
      </c>
      <c r="R141" s="76" t="e">
        <f>#REF!+#REF!</f>
        <v>#REF!</v>
      </c>
      <c r="S141" s="76"/>
      <c r="T141" s="119"/>
      <c r="U141" s="76"/>
      <c r="V141" s="76"/>
      <c r="W141" s="109" t="e">
        <f>(T20D357462[[#This Row],[現金及び預金（億）]]-T20D357462[[#This Row],[負債（億）]])/T20D357462[[#This Row],[総資産]]*100</f>
        <v>#DIV/0!</v>
      </c>
    </row>
    <row r="142" spans="1:23" s="67" customFormat="1" x14ac:dyDescent="0.25">
      <c r="A142" s="69"/>
      <c r="B142" s="39"/>
      <c r="C142" s="71" t="str">
        <f>IFERROR(_xll.RssMarket($A142,"市場部名称"),"")</f>
        <v/>
      </c>
      <c r="D142" s="55"/>
      <c r="E142" s="55" t="str">
        <f>IFERROR(_xll.RssMarket($A142,"前日比"),"")</f>
        <v/>
      </c>
      <c r="F142" s="75" t="str">
        <f>IFERROR(_xll.RssMarket($A142,"時価総額"),"")</f>
        <v/>
      </c>
      <c r="G142" s="75" t="e">
        <f>T20D357462[[#This Row],[時価総額]]/T20D357462[[#This Row],[現在値]]</f>
        <v>#VALUE!</v>
      </c>
      <c r="H142" s="20"/>
      <c r="I142" s="38"/>
      <c r="J142" s="20"/>
      <c r="K142" s="33"/>
      <c r="L142" s="117"/>
      <c r="M142" s="21"/>
      <c r="N142" s="89"/>
      <c r="O142" s="125" t="e">
        <f t="shared" si="7"/>
        <v>#REF!</v>
      </c>
      <c r="P142" s="125" t="e">
        <f t="shared" si="6"/>
        <v>#REF!</v>
      </c>
      <c r="Q142" s="147" t="e">
        <f>T20D357462[[#This Row],[スコア⑤]]/T20D357462[[#This Row],[スコア③]]</f>
        <v>#REF!</v>
      </c>
      <c r="R142" s="76" t="e">
        <f>#REF!+#REF!</f>
        <v>#REF!</v>
      </c>
      <c r="S142" s="76"/>
      <c r="T142" s="119"/>
      <c r="U142" s="76"/>
      <c r="V142" s="76"/>
      <c r="W142" s="109" t="e">
        <f>(T20D357462[[#This Row],[現金及び預金（億）]]-T20D357462[[#This Row],[負債（億）]])/T20D357462[[#This Row],[総資産]]*100</f>
        <v>#DIV/0!</v>
      </c>
    </row>
    <row r="143" spans="1:23" s="67" customFormat="1" x14ac:dyDescent="0.25">
      <c r="A143" s="69"/>
      <c r="B143" s="39"/>
      <c r="C143" s="71" t="str">
        <f>IFERROR(_xll.RssMarket($A143,"市場部名称"),"")</f>
        <v/>
      </c>
      <c r="D143" s="55"/>
      <c r="E143" s="55" t="str">
        <f>IFERROR(_xll.RssMarket($A143,"前日比"),"")</f>
        <v/>
      </c>
      <c r="F143" s="75" t="str">
        <f>IFERROR(_xll.RssMarket($A143,"時価総額"),"")</f>
        <v/>
      </c>
      <c r="G143" s="75" t="e">
        <f>T20D357462[[#This Row],[時価総額]]/T20D357462[[#This Row],[現在値]]</f>
        <v>#VALUE!</v>
      </c>
      <c r="H143" s="20"/>
      <c r="I143" s="38"/>
      <c r="J143" s="20"/>
      <c r="K143" s="33"/>
      <c r="L143" s="117"/>
      <c r="M143" s="21"/>
      <c r="N143" s="89"/>
      <c r="O143" s="125" t="e">
        <f t="shared" si="7"/>
        <v>#REF!</v>
      </c>
      <c r="P143" s="125" t="e">
        <f t="shared" si="6"/>
        <v>#REF!</v>
      </c>
      <c r="Q143" s="147" t="e">
        <f>T20D357462[[#This Row],[スコア⑤]]/T20D357462[[#This Row],[スコア③]]</f>
        <v>#REF!</v>
      </c>
      <c r="R143" s="76" t="e">
        <f>#REF!+#REF!</f>
        <v>#REF!</v>
      </c>
      <c r="S143" s="76"/>
      <c r="T143" s="119"/>
      <c r="U143" s="76"/>
      <c r="V143" s="76"/>
      <c r="W143" s="109" t="e">
        <f>(T20D357462[[#This Row],[現金及び預金（億）]]-T20D357462[[#This Row],[負債（億）]])/T20D357462[[#This Row],[総資産]]*100</f>
        <v>#DIV/0!</v>
      </c>
    </row>
    <row r="144" spans="1:23" s="67" customFormat="1" x14ac:dyDescent="0.25">
      <c r="A144" s="69"/>
      <c r="B144" s="39"/>
      <c r="C144" s="71" t="str">
        <f>IFERROR(_xll.RssMarket($A144,"市場部名称"),"")</f>
        <v/>
      </c>
      <c r="D144" s="55"/>
      <c r="E144" s="55" t="str">
        <f>IFERROR(_xll.RssMarket($A144,"前日比"),"")</f>
        <v/>
      </c>
      <c r="F144" s="75" t="str">
        <f>IFERROR(_xll.RssMarket($A144,"時価総額"),"")</f>
        <v/>
      </c>
      <c r="G144" s="75" t="e">
        <f>T20D357462[[#This Row],[時価総額]]/T20D357462[[#This Row],[現在値]]</f>
        <v>#VALUE!</v>
      </c>
      <c r="H144" s="20"/>
      <c r="I144" s="38"/>
      <c r="J144" s="20"/>
      <c r="K144" s="33"/>
      <c r="L144" s="117"/>
      <c r="M144" s="21"/>
      <c r="N144" s="89"/>
      <c r="O144" s="125" t="e">
        <f t="shared" si="7"/>
        <v>#REF!</v>
      </c>
      <c r="P144" s="125" t="e">
        <f t="shared" si="6"/>
        <v>#REF!</v>
      </c>
      <c r="Q144" s="147" t="e">
        <f>T20D357462[[#This Row],[スコア⑤]]/T20D357462[[#This Row],[スコア③]]</f>
        <v>#REF!</v>
      </c>
      <c r="R144" s="76" t="e">
        <f>#REF!+#REF!</f>
        <v>#REF!</v>
      </c>
      <c r="S144" s="76"/>
      <c r="T144" s="119"/>
      <c r="U144" s="76"/>
      <c r="V144" s="76"/>
      <c r="W144" s="109" t="e">
        <f>(T20D357462[[#This Row],[現金及び預金（億）]]-T20D357462[[#This Row],[負債（億）]])/T20D357462[[#This Row],[総資産]]*100</f>
        <v>#DIV/0!</v>
      </c>
    </row>
    <row r="145" spans="1:23" s="67" customFormat="1" x14ac:dyDescent="0.25">
      <c r="A145" s="69"/>
      <c r="B145" s="39"/>
      <c r="C145" s="71" t="str">
        <f>IFERROR(_xll.RssMarket($A145,"市場部名称"),"")</f>
        <v/>
      </c>
      <c r="D145" s="55"/>
      <c r="E145" s="55" t="str">
        <f>IFERROR(_xll.RssMarket($A145,"前日比"),"")</f>
        <v/>
      </c>
      <c r="F145" s="75" t="str">
        <f>IFERROR(_xll.RssMarket($A145,"時価総額"),"")</f>
        <v/>
      </c>
      <c r="G145" s="75" t="e">
        <f>T20D357462[[#This Row],[時価総額]]/T20D357462[[#This Row],[現在値]]</f>
        <v>#VALUE!</v>
      </c>
      <c r="H145" s="20"/>
      <c r="I145" s="38"/>
      <c r="J145" s="20"/>
      <c r="K145" s="33"/>
      <c r="L145" s="117"/>
      <c r="M145" s="21"/>
      <c r="N145" s="89"/>
      <c r="O145" s="125" t="e">
        <f t="shared" si="7"/>
        <v>#REF!</v>
      </c>
      <c r="P145" s="125" t="e">
        <f t="shared" si="6"/>
        <v>#REF!</v>
      </c>
      <c r="Q145" s="147" t="e">
        <f>T20D357462[[#This Row],[スコア⑤]]/T20D357462[[#This Row],[スコア③]]</f>
        <v>#REF!</v>
      </c>
      <c r="R145" s="76" t="e">
        <f>#REF!+#REF!</f>
        <v>#REF!</v>
      </c>
      <c r="S145" s="76"/>
      <c r="T145" s="119"/>
      <c r="U145" s="76"/>
      <c r="V145" s="76"/>
      <c r="W145" s="109" t="e">
        <f>(T20D357462[[#This Row],[現金及び預金（億）]]-T20D357462[[#This Row],[負債（億）]])/T20D357462[[#This Row],[総資産]]*100</f>
        <v>#DIV/0!</v>
      </c>
    </row>
    <row r="146" spans="1:23" s="67" customFormat="1" x14ac:dyDescent="0.25">
      <c r="A146" s="69"/>
      <c r="B146" s="39"/>
      <c r="C146" s="71" t="str">
        <f>IFERROR(_xll.RssMarket($A146,"市場部名称"),"")</f>
        <v/>
      </c>
      <c r="D146" s="55"/>
      <c r="E146" s="55" t="str">
        <f>IFERROR(_xll.RssMarket($A146,"前日比"),"")</f>
        <v/>
      </c>
      <c r="F146" s="75" t="str">
        <f>IFERROR(_xll.RssMarket($A146,"時価総額"),"")</f>
        <v/>
      </c>
      <c r="G146" s="75" t="e">
        <f>T20D357462[[#This Row],[時価総額]]/T20D357462[[#This Row],[現在値]]</f>
        <v>#VALUE!</v>
      </c>
      <c r="H146" s="20"/>
      <c r="I146" s="38"/>
      <c r="J146" s="20"/>
      <c r="K146" s="33"/>
      <c r="L146" s="117"/>
      <c r="M146" s="21"/>
      <c r="N146" s="89"/>
      <c r="O146" s="125" t="e">
        <f t="shared" si="7"/>
        <v>#REF!</v>
      </c>
      <c r="P146" s="125" t="e">
        <f t="shared" si="6"/>
        <v>#REF!</v>
      </c>
      <c r="Q146" s="147" t="e">
        <f>T20D357462[[#This Row],[スコア⑤]]/T20D357462[[#This Row],[スコア③]]</f>
        <v>#REF!</v>
      </c>
      <c r="R146" s="76" t="e">
        <f>#REF!+#REF!</f>
        <v>#REF!</v>
      </c>
      <c r="S146" s="76"/>
      <c r="T146" s="119"/>
      <c r="U146" s="76"/>
      <c r="V146" s="76"/>
      <c r="W146" s="109" t="e">
        <f>(T20D357462[[#This Row],[現金及び預金（億）]]-T20D357462[[#This Row],[負債（億）]])/T20D357462[[#This Row],[総資産]]*100</f>
        <v>#DIV/0!</v>
      </c>
    </row>
    <row r="147" spans="1:23" s="67" customFormat="1" x14ac:dyDescent="0.25">
      <c r="A147" s="69"/>
      <c r="B147" s="39"/>
      <c r="C147" s="71" t="str">
        <f>IFERROR(_xll.RssMarket($A147,"市場部名称"),"")</f>
        <v/>
      </c>
      <c r="D147" s="55"/>
      <c r="E147" s="55" t="str">
        <f>IFERROR(_xll.RssMarket($A147,"前日比"),"")</f>
        <v/>
      </c>
      <c r="F147" s="75" t="str">
        <f>IFERROR(_xll.RssMarket($A147,"時価総額"),"")</f>
        <v/>
      </c>
      <c r="G147" s="75" t="e">
        <f>T20D357462[[#This Row],[時価総額]]/T20D357462[[#This Row],[現在値]]</f>
        <v>#VALUE!</v>
      </c>
      <c r="H147" s="20"/>
      <c r="I147" s="38"/>
      <c r="J147" s="20"/>
      <c r="K147" s="33"/>
      <c r="L147" s="117"/>
      <c r="M147" s="21"/>
      <c r="N147" s="89"/>
      <c r="O147" s="125" t="e">
        <f t="shared" si="7"/>
        <v>#REF!</v>
      </c>
      <c r="P147" s="125" t="e">
        <f t="shared" si="6"/>
        <v>#REF!</v>
      </c>
      <c r="Q147" s="147" t="e">
        <f>T20D357462[[#This Row],[スコア⑤]]/T20D357462[[#This Row],[スコア③]]</f>
        <v>#REF!</v>
      </c>
      <c r="R147" s="76" t="e">
        <f>#REF!+#REF!</f>
        <v>#REF!</v>
      </c>
      <c r="S147" s="76"/>
      <c r="T147" s="119"/>
      <c r="U147" s="76"/>
      <c r="V147" s="76"/>
      <c r="W147" s="109" t="e">
        <f>(T20D357462[[#This Row],[現金及び預金（億）]]-T20D357462[[#This Row],[負債（億）]])/T20D357462[[#This Row],[総資産]]*100</f>
        <v>#DIV/0!</v>
      </c>
    </row>
    <row r="148" spans="1:23" s="67" customFormat="1" x14ac:dyDescent="0.25">
      <c r="A148" s="69"/>
      <c r="B148" s="39"/>
      <c r="C148" s="71" t="str">
        <f>IFERROR(_xll.RssMarket($A148,"市場部名称"),"")</f>
        <v/>
      </c>
      <c r="D148" s="55"/>
      <c r="E148" s="55" t="str">
        <f>IFERROR(_xll.RssMarket($A148,"前日比"),"")</f>
        <v/>
      </c>
      <c r="F148" s="75" t="str">
        <f>IFERROR(_xll.RssMarket($A148,"時価総額"),"")</f>
        <v/>
      </c>
      <c r="G148" s="75" t="e">
        <f>T20D357462[[#This Row],[時価総額]]/T20D357462[[#This Row],[現在値]]</f>
        <v>#VALUE!</v>
      </c>
      <c r="H148" s="20"/>
      <c r="I148" s="38"/>
      <c r="J148" s="20"/>
      <c r="K148" s="33"/>
      <c r="L148" s="117"/>
      <c r="M148" s="21"/>
      <c r="N148" s="89"/>
      <c r="O148" s="125" t="e">
        <f t="shared" si="7"/>
        <v>#REF!</v>
      </c>
      <c r="P148" s="125" t="e">
        <f t="shared" si="6"/>
        <v>#REF!</v>
      </c>
      <c r="Q148" s="147" t="e">
        <f>T20D357462[[#This Row],[スコア⑤]]/T20D357462[[#This Row],[スコア③]]</f>
        <v>#REF!</v>
      </c>
      <c r="R148" s="76" t="e">
        <f>#REF!+#REF!</f>
        <v>#REF!</v>
      </c>
      <c r="S148" s="76"/>
      <c r="T148" s="119"/>
      <c r="U148" s="76"/>
      <c r="V148" s="76"/>
      <c r="W148" s="109" t="e">
        <f>(T20D357462[[#This Row],[現金及び預金（億）]]-T20D357462[[#This Row],[負債（億）]])/T20D357462[[#This Row],[総資産]]*100</f>
        <v>#DIV/0!</v>
      </c>
    </row>
    <row r="149" spans="1:23" s="67" customFormat="1" x14ac:dyDescent="0.25">
      <c r="A149" s="69"/>
      <c r="B149" s="39"/>
      <c r="C149" s="71" t="str">
        <f>IFERROR(_xll.RssMarket($A149,"市場部名称"),"")</f>
        <v/>
      </c>
      <c r="D149" s="55"/>
      <c r="E149" s="55" t="str">
        <f>IFERROR(_xll.RssMarket($A149,"前日比"),"")</f>
        <v/>
      </c>
      <c r="F149" s="75" t="str">
        <f>IFERROR(_xll.RssMarket($A149,"時価総額"),"")</f>
        <v/>
      </c>
      <c r="G149" s="75" t="e">
        <f>T20D357462[[#This Row],[時価総額]]/T20D357462[[#This Row],[現在値]]</f>
        <v>#VALUE!</v>
      </c>
      <c r="H149" s="20"/>
      <c r="I149" s="38"/>
      <c r="J149" s="20"/>
      <c r="K149" s="33"/>
      <c r="L149" s="117"/>
      <c r="M149" s="21"/>
      <c r="N149" s="89"/>
      <c r="O149" s="125" t="e">
        <f t="shared" si="7"/>
        <v>#REF!</v>
      </c>
      <c r="P149" s="125" t="e">
        <f t="shared" si="6"/>
        <v>#REF!</v>
      </c>
      <c r="Q149" s="147" t="e">
        <f>T20D357462[[#This Row],[スコア⑤]]/T20D357462[[#This Row],[スコア③]]</f>
        <v>#REF!</v>
      </c>
      <c r="R149" s="76" t="e">
        <f>#REF!+#REF!</f>
        <v>#REF!</v>
      </c>
      <c r="S149" s="76"/>
      <c r="T149" s="119"/>
      <c r="U149" s="76"/>
      <c r="V149" s="76"/>
      <c r="W149" s="109" t="e">
        <f>(T20D357462[[#This Row],[現金及び預金（億）]]-T20D357462[[#This Row],[負債（億）]])/T20D357462[[#This Row],[総資産]]*100</f>
        <v>#DIV/0!</v>
      </c>
    </row>
    <row r="150" spans="1:23" s="67" customFormat="1" x14ac:dyDescent="0.25">
      <c r="A150" s="69"/>
      <c r="B150" s="39"/>
      <c r="C150" s="71" t="str">
        <f>IFERROR(_xll.RssMarket($A150,"市場部名称"),"")</f>
        <v/>
      </c>
      <c r="D150" s="55"/>
      <c r="E150" s="55" t="str">
        <f>IFERROR(_xll.RssMarket($A150,"前日比"),"")</f>
        <v/>
      </c>
      <c r="F150" s="75" t="str">
        <f>IFERROR(_xll.RssMarket($A150,"時価総額"),"")</f>
        <v/>
      </c>
      <c r="G150" s="75" t="e">
        <f>T20D357462[[#This Row],[時価総額]]/T20D357462[[#This Row],[現在値]]</f>
        <v>#VALUE!</v>
      </c>
      <c r="H150" s="20"/>
      <c r="I150" s="38"/>
      <c r="J150" s="20"/>
      <c r="K150" s="33"/>
      <c r="L150" s="117"/>
      <c r="M150" s="21"/>
      <c r="N150" s="89"/>
      <c r="O150" s="125" t="e">
        <f t="shared" si="7"/>
        <v>#REF!</v>
      </c>
      <c r="P150" s="125" t="e">
        <f t="shared" si="6"/>
        <v>#REF!</v>
      </c>
      <c r="Q150" s="147" t="e">
        <f>T20D357462[[#This Row],[スコア⑤]]/T20D357462[[#This Row],[スコア③]]</f>
        <v>#REF!</v>
      </c>
      <c r="R150" s="76" t="e">
        <f>#REF!+#REF!</f>
        <v>#REF!</v>
      </c>
      <c r="S150" s="76"/>
      <c r="T150" s="119"/>
      <c r="U150" s="76"/>
      <c r="V150" s="76"/>
      <c r="W150" s="109" t="e">
        <f>(T20D357462[[#This Row],[現金及び預金（億）]]-T20D357462[[#This Row],[負債（億）]])/T20D357462[[#This Row],[総資産]]*100</f>
        <v>#DIV/0!</v>
      </c>
    </row>
    <row r="151" spans="1:23" s="67" customFormat="1" x14ac:dyDescent="0.25">
      <c r="A151" s="69"/>
      <c r="B151" s="39"/>
      <c r="C151" s="71" t="str">
        <f>IFERROR(_xll.RssMarket($A151,"市場部名称"),"")</f>
        <v/>
      </c>
      <c r="D151" s="55"/>
      <c r="E151" s="55" t="str">
        <f>IFERROR(_xll.RssMarket($A151,"前日比"),"")</f>
        <v/>
      </c>
      <c r="F151" s="75" t="str">
        <f>IFERROR(_xll.RssMarket($A151,"時価総額"),"")</f>
        <v/>
      </c>
      <c r="G151" s="75" t="e">
        <f>T20D357462[[#This Row],[時価総額]]/T20D357462[[#This Row],[現在値]]</f>
        <v>#VALUE!</v>
      </c>
      <c r="H151" s="20"/>
      <c r="I151" s="38"/>
      <c r="J151" s="20"/>
      <c r="K151" s="33"/>
      <c r="L151" s="117"/>
      <c r="M151" s="21"/>
      <c r="N151" s="89"/>
      <c r="O151" s="125" t="e">
        <f t="shared" si="7"/>
        <v>#REF!</v>
      </c>
      <c r="P151" s="125" t="e">
        <f t="shared" si="6"/>
        <v>#REF!</v>
      </c>
      <c r="Q151" s="147" t="e">
        <f>T20D357462[[#This Row],[スコア⑤]]/T20D357462[[#This Row],[スコア③]]</f>
        <v>#REF!</v>
      </c>
      <c r="R151" s="76" t="e">
        <f>#REF!+#REF!</f>
        <v>#REF!</v>
      </c>
      <c r="S151" s="76"/>
      <c r="T151" s="119"/>
      <c r="U151" s="76"/>
      <c r="V151" s="76"/>
      <c r="W151" s="109" t="e">
        <f>(T20D357462[[#This Row],[現金及び預金（億）]]-T20D357462[[#This Row],[負債（億）]])/T20D357462[[#This Row],[総資産]]*100</f>
        <v>#DIV/0!</v>
      </c>
    </row>
    <row r="152" spans="1:23" s="67" customFormat="1" x14ac:dyDescent="0.25">
      <c r="A152" s="69"/>
      <c r="B152" s="39"/>
      <c r="C152" s="71" t="str">
        <f>IFERROR(_xll.RssMarket($A152,"市場部名称"),"")</f>
        <v/>
      </c>
      <c r="D152" s="55"/>
      <c r="E152" s="55" t="str">
        <f>IFERROR(_xll.RssMarket($A152,"前日比"),"")</f>
        <v/>
      </c>
      <c r="F152" s="75" t="str">
        <f>IFERROR(_xll.RssMarket($A152,"時価総額"),"")</f>
        <v/>
      </c>
      <c r="G152" s="75" t="e">
        <f>T20D357462[[#This Row],[時価総額]]/T20D357462[[#This Row],[現在値]]</f>
        <v>#VALUE!</v>
      </c>
      <c r="H152" s="20"/>
      <c r="I152" s="38"/>
      <c r="J152" s="20"/>
      <c r="K152" s="33"/>
      <c r="L152" s="117"/>
      <c r="M152" s="21"/>
      <c r="N152" s="89"/>
      <c r="O152" s="125" t="e">
        <f t="shared" si="7"/>
        <v>#REF!</v>
      </c>
      <c r="P152" s="125" t="e">
        <f t="shared" si="6"/>
        <v>#REF!</v>
      </c>
      <c r="Q152" s="147" t="e">
        <f>T20D357462[[#This Row],[スコア⑤]]/T20D357462[[#This Row],[スコア③]]</f>
        <v>#REF!</v>
      </c>
      <c r="R152" s="76" t="e">
        <f>#REF!+#REF!</f>
        <v>#REF!</v>
      </c>
      <c r="S152" s="76"/>
      <c r="T152" s="119"/>
      <c r="U152" s="76"/>
      <c r="V152" s="76"/>
      <c r="W152" s="109" t="e">
        <f>(T20D357462[[#This Row],[現金及び預金（億）]]-T20D357462[[#This Row],[負債（億）]])/T20D357462[[#This Row],[総資産]]*100</f>
        <v>#DIV/0!</v>
      </c>
    </row>
    <row r="153" spans="1:23" s="67" customFormat="1" x14ac:dyDescent="0.25">
      <c r="A153" s="69"/>
      <c r="B153" s="39"/>
      <c r="C153" s="71" t="str">
        <f>IFERROR(_xll.RssMarket($A153,"市場部名称"),"")</f>
        <v/>
      </c>
      <c r="D153" s="55"/>
      <c r="E153" s="55" t="str">
        <f>IFERROR(_xll.RssMarket($A153,"前日比"),"")</f>
        <v/>
      </c>
      <c r="F153" s="75" t="str">
        <f>IFERROR(_xll.RssMarket($A153,"時価総額"),"")</f>
        <v/>
      </c>
      <c r="G153" s="75" t="e">
        <f>T20D357462[[#This Row],[時価総額]]/T20D357462[[#This Row],[現在値]]</f>
        <v>#VALUE!</v>
      </c>
      <c r="H153" s="20"/>
      <c r="I153" s="38"/>
      <c r="J153" s="20"/>
      <c r="K153" s="33"/>
      <c r="L153" s="117"/>
      <c r="M153" s="21"/>
      <c r="N153" s="89"/>
      <c r="O153" s="125" t="e">
        <f t="shared" si="7"/>
        <v>#REF!</v>
      </c>
      <c r="P153" s="125" t="e">
        <f t="shared" si="6"/>
        <v>#REF!</v>
      </c>
      <c r="Q153" s="147" t="e">
        <f>T20D357462[[#This Row],[スコア⑤]]/T20D357462[[#This Row],[スコア③]]</f>
        <v>#REF!</v>
      </c>
      <c r="R153" s="76" t="e">
        <f>#REF!+#REF!</f>
        <v>#REF!</v>
      </c>
      <c r="S153" s="76"/>
      <c r="T153" s="119"/>
      <c r="U153" s="76"/>
      <c r="V153" s="76"/>
      <c r="W153" s="109" t="e">
        <f>(T20D357462[[#This Row],[現金及び預金（億）]]-T20D357462[[#This Row],[負債（億）]])/T20D357462[[#This Row],[総資産]]*100</f>
        <v>#DIV/0!</v>
      </c>
    </row>
    <row r="154" spans="1:23" s="67" customFormat="1" x14ac:dyDescent="0.25">
      <c r="A154" s="69"/>
      <c r="B154" s="39"/>
      <c r="C154" s="71" t="str">
        <f>IFERROR(_xll.RssMarket($A154,"市場部名称"),"")</f>
        <v/>
      </c>
      <c r="D154" s="55"/>
      <c r="E154" s="55" t="str">
        <f>IFERROR(_xll.RssMarket($A154,"前日比"),"")</f>
        <v/>
      </c>
      <c r="F154" s="75" t="str">
        <f>IFERROR(_xll.RssMarket($A154,"時価総額"),"")</f>
        <v/>
      </c>
      <c r="G154" s="75" t="e">
        <f>T20D357462[[#This Row],[時価総額]]/T20D357462[[#This Row],[現在値]]</f>
        <v>#VALUE!</v>
      </c>
      <c r="H154" s="20"/>
      <c r="I154" s="38"/>
      <c r="J154" s="20"/>
      <c r="K154" s="33"/>
      <c r="L154" s="117"/>
      <c r="M154" s="21"/>
      <c r="N154" s="89"/>
      <c r="O154" s="125" t="e">
        <f t="shared" si="7"/>
        <v>#REF!</v>
      </c>
      <c r="P154" s="125" t="e">
        <f t="shared" si="6"/>
        <v>#REF!</v>
      </c>
      <c r="Q154" s="147" t="e">
        <f>T20D357462[[#This Row],[スコア⑤]]/T20D357462[[#This Row],[スコア③]]</f>
        <v>#REF!</v>
      </c>
      <c r="R154" s="76" t="e">
        <f>#REF!+#REF!</f>
        <v>#REF!</v>
      </c>
      <c r="S154" s="76"/>
      <c r="T154" s="119"/>
      <c r="U154" s="76"/>
      <c r="V154" s="76"/>
      <c r="W154" s="109" t="e">
        <f>(T20D357462[[#This Row],[現金及び預金（億）]]-T20D357462[[#This Row],[負債（億）]])/T20D357462[[#This Row],[総資産]]*100</f>
        <v>#DIV/0!</v>
      </c>
    </row>
    <row r="155" spans="1:23" s="67" customFormat="1" x14ac:dyDescent="0.25">
      <c r="A155" s="69"/>
      <c r="B155" s="39"/>
      <c r="C155" s="71" t="str">
        <f>IFERROR(_xll.RssMarket($A155,"市場部名称"),"")</f>
        <v/>
      </c>
      <c r="D155" s="55"/>
      <c r="E155" s="55" t="str">
        <f>IFERROR(_xll.RssMarket($A155,"前日比"),"")</f>
        <v/>
      </c>
      <c r="F155" s="75" t="str">
        <f>IFERROR(_xll.RssMarket($A155,"時価総額"),"")</f>
        <v/>
      </c>
      <c r="G155" s="75" t="e">
        <f>T20D357462[[#This Row],[時価総額]]/T20D357462[[#This Row],[現在値]]</f>
        <v>#VALUE!</v>
      </c>
      <c r="H155" s="20"/>
      <c r="I155" s="38"/>
      <c r="J155" s="20"/>
      <c r="K155" s="33"/>
      <c r="L155" s="117"/>
      <c r="M155" s="21"/>
      <c r="N155" s="89"/>
      <c r="O155" s="125" t="e">
        <f t="shared" si="7"/>
        <v>#REF!</v>
      </c>
      <c r="P155" s="125" t="e">
        <f t="shared" si="6"/>
        <v>#REF!</v>
      </c>
      <c r="Q155" s="147" t="e">
        <f>T20D357462[[#This Row],[スコア⑤]]/T20D357462[[#This Row],[スコア③]]</f>
        <v>#REF!</v>
      </c>
      <c r="R155" s="76" t="e">
        <f>#REF!+#REF!</f>
        <v>#REF!</v>
      </c>
      <c r="S155" s="76"/>
      <c r="T155" s="119"/>
      <c r="U155" s="76"/>
      <c r="V155" s="76"/>
      <c r="W155" s="109" t="e">
        <f>(T20D357462[[#This Row],[現金及び預金（億）]]-T20D357462[[#This Row],[負債（億）]])/T20D357462[[#This Row],[総資産]]*100</f>
        <v>#DIV/0!</v>
      </c>
    </row>
    <row r="156" spans="1:23" s="67" customFormat="1" x14ac:dyDescent="0.25">
      <c r="A156" s="69"/>
      <c r="B156" s="39"/>
      <c r="C156" s="71" t="str">
        <f>IFERROR(_xll.RssMarket($A156,"市場部名称"),"")</f>
        <v/>
      </c>
      <c r="D156" s="55"/>
      <c r="E156" s="55" t="str">
        <f>IFERROR(_xll.RssMarket($A156,"前日比"),"")</f>
        <v/>
      </c>
      <c r="F156" s="75" t="str">
        <f>IFERROR(_xll.RssMarket($A156,"時価総額"),"")</f>
        <v/>
      </c>
      <c r="G156" s="75" t="e">
        <f>T20D357462[[#This Row],[時価総額]]/T20D357462[[#This Row],[現在値]]</f>
        <v>#VALUE!</v>
      </c>
      <c r="H156" s="20"/>
      <c r="I156" s="38"/>
      <c r="J156" s="20"/>
      <c r="K156" s="33"/>
      <c r="L156" s="117"/>
      <c r="M156" s="21"/>
      <c r="N156" s="89"/>
      <c r="O156" s="125" t="e">
        <f t="shared" si="7"/>
        <v>#REF!</v>
      </c>
      <c r="P156" s="125" t="e">
        <f t="shared" si="6"/>
        <v>#REF!</v>
      </c>
      <c r="Q156" s="147" t="e">
        <f>T20D357462[[#This Row],[スコア⑤]]/T20D357462[[#This Row],[スコア③]]</f>
        <v>#REF!</v>
      </c>
      <c r="R156" s="76" t="e">
        <f>#REF!+#REF!</f>
        <v>#REF!</v>
      </c>
      <c r="S156" s="76"/>
      <c r="T156" s="119"/>
      <c r="U156" s="76"/>
      <c r="V156" s="76"/>
      <c r="W156" s="109" t="e">
        <f>(T20D357462[[#This Row],[現金及び預金（億）]]-T20D357462[[#This Row],[負債（億）]])/T20D357462[[#This Row],[総資産]]*100</f>
        <v>#DIV/0!</v>
      </c>
    </row>
    <row r="157" spans="1:23" s="67" customFormat="1" x14ac:dyDescent="0.25">
      <c r="A157" s="69"/>
      <c r="B157" s="39"/>
      <c r="C157" s="71" t="str">
        <f>IFERROR(_xll.RssMarket($A157,"市場部名称"),"")</f>
        <v/>
      </c>
      <c r="D157" s="55"/>
      <c r="E157" s="55" t="str">
        <f>IFERROR(_xll.RssMarket($A157,"前日比"),"")</f>
        <v/>
      </c>
      <c r="F157" s="75" t="str">
        <f>IFERROR(_xll.RssMarket($A157,"時価総額"),"")</f>
        <v/>
      </c>
      <c r="G157" s="75" t="e">
        <f>T20D357462[[#This Row],[時価総額]]/T20D357462[[#This Row],[現在値]]</f>
        <v>#VALUE!</v>
      </c>
      <c r="H157" s="20"/>
      <c r="I157" s="38"/>
      <c r="J157" s="20"/>
      <c r="K157" s="33"/>
      <c r="L157" s="117"/>
      <c r="M157" s="21"/>
      <c r="N157" s="89"/>
      <c r="O157" s="125" t="e">
        <f t="shared" si="7"/>
        <v>#REF!</v>
      </c>
      <c r="P157" s="125" t="e">
        <f t="shared" si="6"/>
        <v>#REF!</v>
      </c>
      <c r="Q157" s="147" t="e">
        <f>T20D357462[[#This Row],[スコア⑤]]/T20D357462[[#This Row],[スコア③]]</f>
        <v>#REF!</v>
      </c>
      <c r="R157" s="76" t="e">
        <f>#REF!+#REF!</f>
        <v>#REF!</v>
      </c>
      <c r="S157" s="76"/>
      <c r="T157" s="119"/>
      <c r="U157" s="76"/>
      <c r="V157" s="76"/>
      <c r="W157" s="109" t="e">
        <f>(T20D357462[[#This Row],[現金及び預金（億）]]-T20D357462[[#This Row],[負債（億）]])/T20D357462[[#This Row],[総資産]]*100</f>
        <v>#DIV/0!</v>
      </c>
    </row>
    <row r="158" spans="1:23" s="67" customFormat="1" x14ac:dyDescent="0.25">
      <c r="A158" s="69"/>
      <c r="B158" s="39"/>
      <c r="C158" s="71" t="str">
        <f>IFERROR(_xll.RssMarket($A158,"市場部名称"),"")</f>
        <v/>
      </c>
      <c r="D158" s="55"/>
      <c r="E158" s="55" t="str">
        <f>IFERROR(_xll.RssMarket($A158,"前日比"),"")</f>
        <v/>
      </c>
      <c r="F158" s="75" t="str">
        <f>IFERROR(_xll.RssMarket($A158,"時価総額"),"")</f>
        <v/>
      </c>
      <c r="G158" s="75" t="e">
        <f>T20D357462[[#This Row],[時価総額]]/T20D357462[[#This Row],[現在値]]</f>
        <v>#VALUE!</v>
      </c>
      <c r="H158" s="20"/>
      <c r="I158" s="38"/>
      <c r="J158" s="20"/>
      <c r="K158" s="33"/>
      <c r="L158" s="117"/>
      <c r="M158" s="21"/>
      <c r="N158" s="89"/>
      <c r="O158" s="125" t="e">
        <f t="shared" si="7"/>
        <v>#REF!</v>
      </c>
      <c r="P158" s="125" t="e">
        <f t="shared" si="6"/>
        <v>#REF!</v>
      </c>
      <c r="Q158" s="147" t="e">
        <f>T20D357462[[#This Row],[スコア⑤]]/T20D357462[[#This Row],[スコア③]]</f>
        <v>#REF!</v>
      </c>
      <c r="R158" s="76" t="e">
        <f>#REF!+#REF!</f>
        <v>#REF!</v>
      </c>
      <c r="S158" s="76"/>
      <c r="T158" s="119"/>
      <c r="U158" s="76"/>
      <c r="V158" s="76"/>
      <c r="W158" s="109" t="e">
        <f>(T20D357462[[#This Row],[現金及び預金（億）]]-T20D357462[[#This Row],[負債（億）]])/T20D357462[[#This Row],[総資産]]*100</f>
        <v>#DIV/0!</v>
      </c>
    </row>
    <row r="159" spans="1:23" s="67" customFormat="1" x14ac:dyDescent="0.25">
      <c r="A159" s="69"/>
      <c r="B159" s="39"/>
      <c r="C159" s="71" t="str">
        <f>IFERROR(_xll.RssMarket($A159,"市場部名称"),"")</f>
        <v/>
      </c>
      <c r="D159" s="55"/>
      <c r="E159" s="55" t="str">
        <f>IFERROR(_xll.RssMarket($A159,"前日比"),"")</f>
        <v/>
      </c>
      <c r="F159" s="75" t="str">
        <f>IFERROR(_xll.RssMarket($A159,"時価総額"),"")</f>
        <v/>
      </c>
      <c r="G159" s="75" t="e">
        <f>T20D357462[[#This Row],[時価総額]]/T20D357462[[#This Row],[現在値]]</f>
        <v>#VALUE!</v>
      </c>
      <c r="H159" s="20"/>
      <c r="I159" s="38"/>
      <c r="J159" s="20"/>
      <c r="K159" s="33"/>
      <c r="L159" s="117"/>
      <c r="M159" s="21"/>
      <c r="N159" s="89"/>
      <c r="O159" s="125" t="e">
        <f t="shared" si="7"/>
        <v>#REF!</v>
      </c>
      <c r="P159" s="125" t="e">
        <f t="shared" si="6"/>
        <v>#REF!</v>
      </c>
      <c r="Q159" s="147" t="e">
        <f>T20D357462[[#This Row],[スコア⑤]]/T20D357462[[#This Row],[スコア③]]</f>
        <v>#REF!</v>
      </c>
      <c r="R159" s="76" t="e">
        <f>#REF!+#REF!</f>
        <v>#REF!</v>
      </c>
      <c r="S159" s="76"/>
      <c r="T159" s="119"/>
      <c r="U159" s="76"/>
      <c r="V159" s="76"/>
      <c r="W159" s="109" t="e">
        <f>(T20D357462[[#This Row],[現金及び預金（億）]]-T20D357462[[#This Row],[負債（億）]])/T20D357462[[#This Row],[総資産]]*100</f>
        <v>#DIV/0!</v>
      </c>
    </row>
    <row r="160" spans="1:23" s="67" customFormat="1" x14ac:dyDescent="0.25">
      <c r="A160" s="69"/>
      <c r="B160" s="39"/>
      <c r="C160" s="71" t="str">
        <f>IFERROR(_xll.RssMarket($A160,"市場部名称"),"")</f>
        <v/>
      </c>
      <c r="D160" s="55"/>
      <c r="E160" s="55" t="str">
        <f>IFERROR(_xll.RssMarket($A160,"前日比"),"")</f>
        <v/>
      </c>
      <c r="F160" s="75" t="str">
        <f>IFERROR(_xll.RssMarket($A160,"時価総額"),"")</f>
        <v/>
      </c>
      <c r="G160" s="75" t="e">
        <f>T20D357462[[#This Row],[時価総額]]/T20D357462[[#This Row],[現在値]]</f>
        <v>#VALUE!</v>
      </c>
      <c r="H160" s="20"/>
      <c r="I160" s="38"/>
      <c r="J160" s="20"/>
      <c r="K160" s="33"/>
      <c r="L160" s="117"/>
      <c r="M160" s="21"/>
      <c r="N160" s="89"/>
      <c r="O160" s="125" t="e">
        <f t="shared" si="7"/>
        <v>#REF!</v>
      </c>
      <c r="P160" s="125" t="e">
        <f t="shared" si="6"/>
        <v>#REF!</v>
      </c>
      <c r="Q160" s="147" t="e">
        <f>T20D357462[[#This Row],[スコア⑤]]/T20D357462[[#This Row],[スコア③]]</f>
        <v>#REF!</v>
      </c>
      <c r="R160" s="76" t="e">
        <f>#REF!+#REF!</f>
        <v>#REF!</v>
      </c>
      <c r="S160" s="76"/>
      <c r="T160" s="119"/>
      <c r="U160" s="76"/>
      <c r="V160" s="76"/>
      <c r="W160" s="109" t="e">
        <f>(T20D357462[[#This Row],[現金及び預金（億）]]-T20D357462[[#This Row],[負債（億）]])/T20D357462[[#This Row],[総資産]]*100</f>
        <v>#DIV/0!</v>
      </c>
    </row>
    <row r="161" spans="1:23" s="67" customFormat="1" x14ac:dyDescent="0.25">
      <c r="A161" s="69"/>
      <c r="B161" s="39"/>
      <c r="C161" s="71" t="str">
        <f>IFERROR(_xll.RssMarket($A161,"市場部名称"),"")</f>
        <v/>
      </c>
      <c r="D161" s="55"/>
      <c r="E161" s="55" t="str">
        <f>IFERROR(_xll.RssMarket($A161,"前日比"),"")</f>
        <v/>
      </c>
      <c r="F161" s="75" t="str">
        <f>IFERROR(_xll.RssMarket($A161,"時価総額"),"")</f>
        <v/>
      </c>
      <c r="G161" s="75" t="e">
        <f>T20D357462[[#This Row],[時価総額]]/T20D357462[[#This Row],[現在値]]</f>
        <v>#VALUE!</v>
      </c>
      <c r="H161" s="20"/>
      <c r="I161" s="38"/>
      <c r="J161" s="20"/>
      <c r="K161" s="33"/>
      <c r="L161" s="117"/>
      <c r="M161" s="21"/>
      <c r="N161" s="89"/>
      <c r="O161" s="125" t="e">
        <f t="shared" si="7"/>
        <v>#REF!</v>
      </c>
      <c r="P161" s="125" t="e">
        <f t="shared" si="6"/>
        <v>#REF!</v>
      </c>
      <c r="Q161" s="147" t="e">
        <f>T20D357462[[#This Row],[スコア⑤]]/T20D357462[[#This Row],[スコア③]]</f>
        <v>#REF!</v>
      </c>
      <c r="R161" s="76" t="e">
        <f>#REF!+#REF!</f>
        <v>#REF!</v>
      </c>
      <c r="S161" s="76"/>
      <c r="T161" s="119"/>
      <c r="U161" s="76"/>
      <c r="V161" s="76"/>
      <c r="W161" s="109" t="e">
        <f>(T20D357462[[#This Row],[現金及び預金（億）]]-T20D357462[[#This Row],[負債（億）]])/T20D357462[[#This Row],[総資産]]*100</f>
        <v>#DIV/0!</v>
      </c>
    </row>
    <row r="162" spans="1:23" s="67" customFormat="1" x14ac:dyDescent="0.25">
      <c r="A162" s="69"/>
      <c r="B162" s="39"/>
      <c r="C162" s="71" t="str">
        <f>IFERROR(_xll.RssMarket($A162,"市場部名称"),"")</f>
        <v/>
      </c>
      <c r="D162" s="55"/>
      <c r="E162" s="55" t="str">
        <f>IFERROR(_xll.RssMarket($A162,"前日比"),"")</f>
        <v/>
      </c>
      <c r="F162" s="75" t="str">
        <f>IFERROR(_xll.RssMarket($A162,"時価総額"),"")</f>
        <v/>
      </c>
      <c r="G162" s="75" t="e">
        <f>T20D357462[[#This Row],[時価総額]]/T20D357462[[#This Row],[現在値]]</f>
        <v>#VALUE!</v>
      </c>
      <c r="H162" s="20"/>
      <c r="I162" s="38"/>
      <c r="J162" s="20"/>
      <c r="K162" s="33"/>
      <c r="L162" s="117"/>
      <c r="M162" s="21"/>
      <c r="N162" s="89"/>
      <c r="O162" s="125" t="e">
        <f t="shared" si="7"/>
        <v>#REF!</v>
      </c>
      <c r="P162" s="125" t="e">
        <f t="shared" si="6"/>
        <v>#REF!</v>
      </c>
      <c r="Q162" s="147" t="e">
        <f>T20D357462[[#This Row],[スコア⑤]]/T20D357462[[#This Row],[スコア③]]</f>
        <v>#REF!</v>
      </c>
      <c r="R162" s="76" t="e">
        <f>#REF!+#REF!</f>
        <v>#REF!</v>
      </c>
      <c r="S162" s="76"/>
      <c r="T162" s="119"/>
      <c r="U162" s="76"/>
      <c r="V162" s="76"/>
      <c r="W162" s="109" t="e">
        <f>(T20D357462[[#This Row],[現金及び預金（億）]]-T20D357462[[#This Row],[負債（億）]])/T20D357462[[#This Row],[総資産]]*100</f>
        <v>#DIV/0!</v>
      </c>
    </row>
    <row r="163" spans="1:23" s="67" customFormat="1" x14ac:dyDescent="0.25">
      <c r="A163" s="69"/>
      <c r="B163" s="39"/>
      <c r="C163" s="71" t="str">
        <f>IFERROR(_xll.RssMarket($A163,"市場部名称"),"")</f>
        <v/>
      </c>
      <c r="D163" s="55"/>
      <c r="E163" s="55" t="str">
        <f>IFERROR(_xll.RssMarket($A163,"前日比"),"")</f>
        <v/>
      </c>
      <c r="F163" s="75" t="str">
        <f>IFERROR(_xll.RssMarket($A163,"時価総額"),"")</f>
        <v/>
      </c>
      <c r="G163" s="75" t="e">
        <f>T20D357462[[#This Row],[時価総額]]/T20D357462[[#This Row],[現在値]]</f>
        <v>#VALUE!</v>
      </c>
      <c r="H163" s="20"/>
      <c r="I163" s="38"/>
      <c r="J163" s="20"/>
      <c r="K163" s="33"/>
      <c r="L163" s="117"/>
      <c r="M163" s="21"/>
      <c r="N163" s="89"/>
      <c r="O163" s="125" t="e">
        <f t="shared" si="7"/>
        <v>#REF!</v>
      </c>
      <c r="P163" s="125" t="e">
        <f t="shared" si="6"/>
        <v>#REF!</v>
      </c>
      <c r="Q163" s="147" t="e">
        <f>T20D357462[[#This Row],[スコア⑤]]/T20D357462[[#This Row],[スコア③]]</f>
        <v>#REF!</v>
      </c>
      <c r="R163" s="76" t="e">
        <f>#REF!+#REF!</f>
        <v>#REF!</v>
      </c>
      <c r="S163" s="76"/>
      <c r="T163" s="119"/>
      <c r="U163" s="76"/>
      <c r="V163" s="76"/>
      <c r="W163" s="109" t="e">
        <f>(T20D357462[[#This Row],[現金及び預金（億）]]-T20D357462[[#This Row],[負債（億）]])/T20D357462[[#This Row],[総資産]]*100</f>
        <v>#DIV/0!</v>
      </c>
    </row>
    <row r="164" spans="1:23" s="67" customFormat="1" x14ac:dyDescent="0.25">
      <c r="A164" s="69"/>
      <c r="B164" s="39"/>
      <c r="C164" s="71" t="str">
        <f>IFERROR(_xll.RssMarket($A164,"市場部名称"),"")</f>
        <v/>
      </c>
      <c r="D164" s="55"/>
      <c r="E164" s="55" t="str">
        <f>IFERROR(_xll.RssMarket($A164,"前日比"),"")</f>
        <v/>
      </c>
      <c r="F164" s="75" t="str">
        <f>IFERROR(_xll.RssMarket($A164,"時価総額"),"")</f>
        <v/>
      </c>
      <c r="G164" s="75" t="e">
        <f>T20D357462[[#This Row],[時価総額]]/T20D357462[[#This Row],[現在値]]</f>
        <v>#VALUE!</v>
      </c>
      <c r="H164" s="20"/>
      <c r="I164" s="38"/>
      <c r="J164" s="20"/>
      <c r="K164" s="33"/>
      <c r="L164" s="117"/>
      <c r="M164" s="21"/>
      <c r="N164" s="89"/>
      <c r="O164" s="125" t="e">
        <f t="shared" si="7"/>
        <v>#REF!</v>
      </c>
      <c r="P164" s="125" t="e">
        <f t="shared" si="6"/>
        <v>#REF!</v>
      </c>
      <c r="Q164" s="147" t="e">
        <f>T20D357462[[#This Row],[スコア⑤]]/T20D357462[[#This Row],[スコア③]]</f>
        <v>#REF!</v>
      </c>
      <c r="R164" s="76" t="e">
        <f>#REF!+#REF!</f>
        <v>#REF!</v>
      </c>
      <c r="S164" s="76"/>
      <c r="T164" s="119"/>
      <c r="U164" s="76"/>
      <c r="V164" s="76"/>
      <c r="W164" s="109" t="e">
        <f>(T20D357462[[#This Row],[現金及び預金（億）]]-T20D357462[[#This Row],[負債（億）]])/T20D357462[[#This Row],[総資産]]*100</f>
        <v>#DIV/0!</v>
      </c>
    </row>
    <row r="165" spans="1:23" s="67" customFormat="1" x14ac:dyDescent="0.25">
      <c r="A165" s="69"/>
      <c r="B165" s="39"/>
      <c r="C165" s="71" t="str">
        <f>IFERROR(_xll.RssMarket($A165,"市場部名称"),"")</f>
        <v/>
      </c>
      <c r="D165" s="55"/>
      <c r="E165" s="55" t="str">
        <f>IFERROR(_xll.RssMarket($A165,"前日比"),"")</f>
        <v/>
      </c>
      <c r="F165" s="75" t="str">
        <f>IFERROR(_xll.RssMarket($A165,"時価総額"),"")</f>
        <v/>
      </c>
      <c r="G165" s="75" t="e">
        <f>T20D357462[[#This Row],[時価総額]]/T20D357462[[#This Row],[現在値]]</f>
        <v>#VALUE!</v>
      </c>
      <c r="H165" s="20"/>
      <c r="I165" s="38"/>
      <c r="J165" s="20"/>
      <c r="K165" s="33"/>
      <c r="L165" s="117"/>
      <c r="M165" s="21"/>
      <c r="N165" s="89"/>
      <c r="O165" s="125" t="e">
        <f t="shared" si="7"/>
        <v>#REF!</v>
      </c>
      <c r="P165" s="125" t="e">
        <f t="shared" si="6"/>
        <v>#REF!</v>
      </c>
      <c r="Q165" s="147" t="e">
        <f>T20D357462[[#This Row],[スコア⑤]]/T20D357462[[#This Row],[スコア③]]</f>
        <v>#REF!</v>
      </c>
      <c r="R165" s="76" t="e">
        <f>#REF!+#REF!</f>
        <v>#REF!</v>
      </c>
      <c r="S165" s="76"/>
      <c r="T165" s="119"/>
      <c r="U165" s="76"/>
      <c r="V165" s="76"/>
      <c r="W165" s="109" t="e">
        <f>(T20D357462[[#This Row],[現金及び預金（億）]]-T20D357462[[#This Row],[負債（億）]])/T20D357462[[#This Row],[総資産]]*100</f>
        <v>#DIV/0!</v>
      </c>
    </row>
    <row r="166" spans="1:23" s="67" customFormat="1" x14ac:dyDescent="0.25">
      <c r="A166" s="69"/>
      <c r="B166" s="39"/>
      <c r="C166" s="71" t="str">
        <f>IFERROR(_xll.RssMarket($A166,"市場部名称"),"")</f>
        <v/>
      </c>
      <c r="D166" s="55"/>
      <c r="E166" s="55" t="str">
        <f>IFERROR(_xll.RssMarket($A166,"前日比"),"")</f>
        <v/>
      </c>
      <c r="F166" s="75" t="str">
        <f>IFERROR(_xll.RssMarket($A166,"時価総額"),"")</f>
        <v/>
      </c>
      <c r="G166" s="75" t="e">
        <f>T20D357462[[#This Row],[時価総額]]/T20D357462[[#This Row],[現在値]]</f>
        <v>#VALUE!</v>
      </c>
      <c r="H166" s="20"/>
      <c r="I166" s="38"/>
      <c r="J166" s="20"/>
      <c r="K166" s="33"/>
      <c r="L166" s="117"/>
      <c r="M166" s="21"/>
      <c r="N166" s="89"/>
      <c r="O166" s="125" t="e">
        <f t="shared" si="7"/>
        <v>#REF!</v>
      </c>
      <c r="P166" s="125" t="e">
        <f t="shared" si="6"/>
        <v>#REF!</v>
      </c>
      <c r="Q166" s="147" t="e">
        <f>T20D357462[[#This Row],[スコア⑤]]/T20D357462[[#This Row],[スコア③]]</f>
        <v>#REF!</v>
      </c>
      <c r="R166" s="76" t="e">
        <f>#REF!+#REF!</f>
        <v>#REF!</v>
      </c>
      <c r="S166" s="76"/>
      <c r="T166" s="119"/>
      <c r="U166" s="76"/>
      <c r="V166" s="76"/>
      <c r="W166" s="109" t="e">
        <f>(T20D357462[[#This Row],[現金及び預金（億）]]-T20D357462[[#This Row],[負債（億）]])/T20D357462[[#This Row],[総資産]]*100</f>
        <v>#DIV/0!</v>
      </c>
    </row>
    <row r="167" spans="1:23" s="67" customFormat="1" x14ac:dyDescent="0.25">
      <c r="A167" s="69"/>
      <c r="B167" s="39"/>
      <c r="C167" s="71" t="str">
        <f>IFERROR(_xll.RssMarket($A167,"市場部名称"),"")</f>
        <v/>
      </c>
      <c r="D167" s="55"/>
      <c r="E167" s="55" t="str">
        <f>IFERROR(_xll.RssMarket($A167,"前日比"),"")</f>
        <v/>
      </c>
      <c r="F167" s="75" t="str">
        <f>IFERROR(_xll.RssMarket($A167,"時価総額"),"")</f>
        <v/>
      </c>
      <c r="G167" s="75" t="e">
        <f>T20D357462[[#This Row],[時価総額]]/T20D357462[[#This Row],[現在値]]</f>
        <v>#VALUE!</v>
      </c>
      <c r="H167" s="20"/>
      <c r="I167" s="38"/>
      <c r="J167" s="20"/>
      <c r="K167" s="33"/>
      <c r="L167" s="117"/>
      <c r="M167" s="21"/>
      <c r="N167" s="89"/>
      <c r="O167" s="125" t="e">
        <f t="shared" si="7"/>
        <v>#REF!</v>
      </c>
      <c r="P167" s="125" t="e">
        <f t="shared" si="6"/>
        <v>#REF!</v>
      </c>
      <c r="Q167" s="147" t="e">
        <f>T20D357462[[#This Row],[スコア⑤]]/T20D357462[[#This Row],[スコア③]]</f>
        <v>#REF!</v>
      </c>
      <c r="R167" s="76" t="e">
        <f>#REF!+#REF!</f>
        <v>#REF!</v>
      </c>
      <c r="S167" s="76"/>
      <c r="T167" s="119"/>
      <c r="U167" s="76"/>
      <c r="V167" s="76"/>
      <c r="W167" s="109" t="e">
        <f>(T20D357462[[#This Row],[現金及び預金（億）]]-T20D357462[[#This Row],[負債（億）]])/T20D357462[[#This Row],[総資産]]*100</f>
        <v>#DIV/0!</v>
      </c>
    </row>
    <row r="168" spans="1:23" s="67" customFormat="1" x14ac:dyDescent="0.25">
      <c r="A168" s="69"/>
      <c r="B168" s="39"/>
      <c r="C168" s="71" t="str">
        <f>IFERROR(_xll.RssMarket($A168,"市場部名称"),"")</f>
        <v/>
      </c>
      <c r="D168" s="55"/>
      <c r="E168" s="55" t="str">
        <f>IFERROR(_xll.RssMarket($A168,"前日比"),"")</f>
        <v/>
      </c>
      <c r="F168" s="75" t="str">
        <f>IFERROR(_xll.RssMarket($A168,"時価総額"),"")</f>
        <v/>
      </c>
      <c r="G168" s="75" t="e">
        <f>T20D357462[[#This Row],[時価総額]]/T20D357462[[#This Row],[現在値]]</f>
        <v>#VALUE!</v>
      </c>
      <c r="H168" s="20"/>
      <c r="I168" s="38"/>
      <c r="J168" s="20"/>
      <c r="K168" s="33"/>
      <c r="L168" s="117"/>
      <c r="M168" s="21"/>
      <c r="N168" s="89"/>
      <c r="O168" s="125" t="e">
        <f t="shared" si="7"/>
        <v>#REF!</v>
      </c>
      <c r="P168" s="125" t="e">
        <f t="shared" si="6"/>
        <v>#REF!</v>
      </c>
      <c r="Q168" s="147" t="e">
        <f>T20D357462[[#This Row],[スコア⑤]]/T20D357462[[#This Row],[スコア③]]</f>
        <v>#REF!</v>
      </c>
      <c r="R168" s="76" t="e">
        <f>#REF!+#REF!</f>
        <v>#REF!</v>
      </c>
      <c r="S168" s="76"/>
      <c r="T168" s="119"/>
      <c r="U168" s="76"/>
      <c r="V168" s="76"/>
      <c r="W168" s="109" t="e">
        <f>(T20D357462[[#This Row],[現金及び預金（億）]]-T20D357462[[#This Row],[負債（億）]])/T20D357462[[#This Row],[総資産]]*100</f>
        <v>#DIV/0!</v>
      </c>
    </row>
    <row r="169" spans="1:23" s="67" customFormat="1" x14ac:dyDescent="0.25">
      <c r="A169" s="69"/>
      <c r="B169" s="39"/>
      <c r="C169" s="71" t="str">
        <f>IFERROR(_xll.RssMarket($A169,"市場部名称"),"")</f>
        <v/>
      </c>
      <c r="D169" s="55"/>
      <c r="E169" s="55" t="str">
        <f>IFERROR(_xll.RssMarket($A169,"前日比"),"")</f>
        <v/>
      </c>
      <c r="F169" s="75" t="str">
        <f>IFERROR(_xll.RssMarket($A169,"時価総額"),"")</f>
        <v/>
      </c>
      <c r="G169" s="75" t="e">
        <f>T20D357462[[#This Row],[時価総額]]/T20D357462[[#This Row],[現在値]]</f>
        <v>#VALUE!</v>
      </c>
      <c r="H169" s="20"/>
      <c r="I169" s="38"/>
      <c r="J169" s="20"/>
      <c r="K169" s="33"/>
      <c r="L169" s="117"/>
      <c r="M169" s="21"/>
      <c r="N169" s="89"/>
      <c r="O169" s="125" t="e">
        <f t="shared" si="7"/>
        <v>#REF!</v>
      </c>
      <c r="P169" s="125" t="e">
        <f t="shared" si="6"/>
        <v>#REF!</v>
      </c>
      <c r="Q169" s="147" t="e">
        <f>T20D357462[[#This Row],[スコア⑤]]/T20D357462[[#This Row],[スコア③]]</f>
        <v>#REF!</v>
      </c>
      <c r="R169" s="76" t="e">
        <f>#REF!+#REF!</f>
        <v>#REF!</v>
      </c>
      <c r="S169" s="76"/>
      <c r="T169" s="119"/>
      <c r="U169" s="76"/>
      <c r="V169" s="76"/>
      <c r="W169" s="109" t="e">
        <f>(T20D357462[[#This Row],[現金及び預金（億）]]-T20D357462[[#This Row],[負債（億）]])/T20D357462[[#This Row],[総資産]]*100</f>
        <v>#DIV/0!</v>
      </c>
    </row>
    <row r="170" spans="1:23" s="67" customFormat="1" x14ac:dyDescent="0.25">
      <c r="A170" s="69"/>
      <c r="B170" s="39"/>
      <c r="C170" s="71" t="str">
        <f>IFERROR(_xll.RssMarket($A170,"市場部名称"),"")</f>
        <v/>
      </c>
      <c r="D170" s="55"/>
      <c r="E170" s="55" t="str">
        <f>IFERROR(_xll.RssMarket($A170,"前日比"),"")</f>
        <v/>
      </c>
      <c r="F170" s="75" t="str">
        <f>IFERROR(_xll.RssMarket($A170,"時価総額"),"")</f>
        <v/>
      </c>
      <c r="G170" s="75" t="e">
        <f>T20D357462[[#This Row],[時価総額]]/T20D357462[[#This Row],[現在値]]</f>
        <v>#VALUE!</v>
      </c>
      <c r="H170" s="20"/>
      <c r="I170" s="38"/>
      <c r="J170" s="20"/>
      <c r="K170" s="33"/>
      <c r="L170" s="117"/>
      <c r="M170" s="21"/>
      <c r="N170" s="89"/>
      <c r="O170" s="125" t="e">
        <f t="shared" si="7"/>
        <v>#REF!</v>
      </c>
      <c r="P170" s="125" t="e">
        <f t="shared" si="6"/>
        <v>#REF!</v>
      </c>
      <c r="Q170" s="147" t="e">
        <f>T20D357462[[#This Row],[スコア⑤]]/T20D357462[[#This Row],[スコア③]]</f>
        <v>#REF!</v>
      </c>
      <c r="R170" s="76" t="e">
        <f>#REF!+#REF!</f>
        <v>#REF!</v>
      </c>
      <c r="S170" s="76"/>
      <c r="T170" s="119"/>
      <c r="U170" s="76"/>
      <c r="V170" s="76"/>
      <c r="W170" s="109" t="e">
        <f>(T20D357462[[#This Row],[現金及び預金（億）]]-T20D357462[[#This Row],[負債（億）]])/T20D357462[[#This Row],[総資産]]*100</f>
        <v>#DIV/0!</v>
      </c>
    </row>
    <row r="171" spans="1:23" s="67" customFormat="1" x14ac:dyDescent="0.25">
      <c r="A171" s="69"/>
      <c r="B171" s="39"/>
      <c r="C171" s="71" t="str">
        <f>IFERROR(_xll.RssMarket($A171,"市場部名称"),"")</f>
        <v/>
      </c>
      <c r="D171" s="55"/>
      <c r="E171" s="55" t="str">
        <f>IFERROR(_xll.RssMarket($A171,"前日比"),"")</f>
        <v/>
      </c>
      <c r="F171" s="75" t="str">
        <f>IFERROR(_xll.RssMarket($A171,"時価総額"),"")</f>
        <v/>
      </c>
      <c r="G171" s="75" t="e">
        <f>T20D357462[[#This Row],[時価総額]]/T20D357462[[#This Row],[現在値]]</f>
        <v>#VALUE!</v>
      </c>
      <c r="H171" s="20"/>
      <c r="I171" s="38"/>
      <c r="J171" s="20"/>
      <c r="K171" s="33"/>
      <c r="L171" s="117"/>
      <c r="M171" s="21"/>
      <c r="N171" s="89"/>
      <c r="O171" s="125" t="e">
        <f t="shared" si="7"/>
        <v>#REF!</v>
      </c>
      <c r="P171" s="125" t="e">
        <f t="shared" si="6"/>
        <v>#REF!</v>
      </c>
      <c r="Q171" s="147" t="e">
        <f>T20D357462[[#This Row],[スコア⑤]]/T20D357462[[#This Row],[スコア③]]</f>
        <v>#REF!</v>
      </c>
      <c r="R171" s="76" t="e">
        <f>#REF!+#REF!</f>
        <v>#REF!</v>
      </c>
      <c r="S171" s="76"/>
      <c r="T171" s="119"/>
      <c r="U171" s="76"/>
      <c r="V171" s="76"/>
      <c r="W171" s="109" t="e">
        <f>(T20D357462[[#This Row],[現金及び預金（億）]]-T20D357462[[#This Row],[負債（億）]])/T20D357462[[#This Row],[総資産]]*100</f>
        <v>#DIV/0!</v>
      </c>
    </row>
    <row r="172" spans="1:23" s="67" customFormat="1" x14ac:dyDescent="0.25">
      <c r="A172" s="69"/>
      <c r="B172" s="39"/>
      <c r="C172" s="71" t="str">
        <f>IFERROR(_xll.RssMarket($A172,"市場部名称"),"")</f>
        <v/>
      </c>
      <c r="D172" s="55"/>
      <c r="E172" s="55" t="str">
        <f>IFERROR(_xll.RssMarket($A172,"前日比"),"")</f>
        <v/>
      </c>
      <c r="F172" s="75" t="str">
        <f>IFERROR(_xll.RssMarket($A172,"時価総額"),"")</f>
        <v/>
      </c>
      <c r="G172" s="75" t="e">
        <f>T20D357462[[#This Row],[時価総額]]/T20D357462[[#This Row],[現在値]]</f>
        <v>#VALUE!</v>
      </c>
      <c r="H172" s="20"/>
      <c r="I172" s="38"/>
      <c r="J172" s="20"/>
      <c r="K172" s="33"/>
      <c r="L172" s="117"/>
      <c r="M172" s="21"/>
      <c r="N172" s="89"/>
      <c r="O172" s="125" t="e">
        <f t="shared" si="7"/>
        <v>#REF!</v>
      </c>
      <c r="P172" s="125" t="e">
        <f t="shared" si="6"/>
        <v>#REF!</v>
      </c>
      <c r="Q172" s="147" t="e">
        <f>T20D357462[[#This Row],[スコア⑤]]/T20D357462[[#This Row],[スコア③]]</f>
        <v>#REF!</v>
      </c>
      <c r="R172" s="76" t="e">
        <f>#REF!+#REF!</f>
        <v>#REF!</v>
      </c>
      <c r="S172" s="76"/>
      <c r="T172" s="119"/>
      <c r="U172" s="76"/>
      <c r="V172" s="76"/>
      <c r="W172" s="109" t="e">
        <f>(T20D357462[[#This Row],[現金及び預金（億）]]-T20D357462[[#This Row],[負債（億）]])/T20D357462[[#This Row],[総資産]]*100</f>
        <v>#DIV/0!</v>
      </c>
    </row>
    <row r="173" spans="1:23" s="67" customFormat="1" x14ac:dyDescent="0.25">
      <c r="A173" s="69"/>
      <c r="B173" s="39"/>
      <c r="C173" s="71" t="str">
        <f>IFERROR(_xll.RssMarket($A173,"市場部名称"),"")</f>
        <v/>
      </c>
      <c r="D173" s="55"/>
      <c r="E173" s="55" t="str">
        <f>IFERROR(_xll.RssMarket($A173,"前日比"),"")</f>
        <v/>
      </c>
      <c r="F173" s="75" t="str">
        <f>IFERROR(_xll.RssMarket($A173,"時価総額"),"")</f>
        <v/>
      </c>
      <c r="G173" s="75" t="e">
        <f>T20D357462[[#This Row],[時価総額]]/T20D357462[[#This Row],[現在値]]</f>
        <v>#VALUE!</v>
      </c>
      <c r="H173" s="20"/>
      <c r="I173" s="38"/>
      <c r="J173" s="20"/>
      <c r="K173" s="33"/>
      <c r="L173" s="117"/>
      <c r="M173" s="21"/>
      <c r="N173" s="89"/>
      <c r="O173" s="125" t="e">
        <f t="shared" si="7"/>
        <v>#REF!</v>
      </c>
      <c r="P173" s="125" t="e">
        <f t="shared" si="6"/>
        <v>#REF!</v>
      </c>
      <c r="Q173" s="147" t="e">
        <f>T20D357462[[#This Row],[スコア⑤]]/T20D357462[[#This Row],[スコア③]]</f>
        <v>#REF!</v>
      </c>
      <c r="R173" s="76" t="e">
        <f>#REF!+#REF!</f>
        <v>#REF!</v>
      </c>
      <c r="S173" s="76"/>
      <c r="T173" s="119"/>
      <c r="U173" s="76"/>
      <c r="V173" s="76"/>
      <c r="W173" s="109" t="e">
        <f>(T20D357462[[#This Row],[現金及び預金（億）]]-T20D357462[[#This Row],[負債（億）]])/T20D357462[[#This Row],[総資産]]*100</f>
        <v>#DIV/0!</v>
      </c>
    </row>
    <row r="174" spans="1:23" s="67" customFormat="1" x14ac:dyDescent="0.25">
      <c r="A174" s="69"/>
      <c r="B174" s="39"/>
      <c r="C174" s="71" t="str">
        <f>IFERROR(_xll.RssMarket($A174,"市場部名称"),"")</f>
        <v/>
      </c>
      <c r="D174" s="55"/>
      <c r="E174" s="55" t="str">
        <f>IFERROR(_xll.RssMarket($A174,"前日比"),"")</f>
        <v/>
      </c>
      <c r="F174" s="75" t="str">
        <f>IFERROR(_xll.RssMarket($A174,"時価総額"),"")</f>
        <v/>
      </c>
      <c r="G174" s="75" t="e">
        <f>T20D357462[[#This Row],[時価総額]]/T20D357462[[#This Row],[現在値]]</f>
        <v>#VALUE!</v>
      </c>
      <c r="H174" s="20"/>
      <c r="I174" s="38"/>
      <c r="J174" s="20"/>
      <c r="K174" s="33"/>
      <c r="L174" s="117"/>
      <c r="M174" s="21"/>
      <c r="N174" s="89"/>
      <c r="O174" s="125" t="e">
        <f t="shared" si="7"/>
        <v>#REF!</v>
      </c>
      <c r="P174" s="125" t="e">
        <f t="shared" si="6"/>
        <v>#REF!</v>
      </c>
      <c r="Q174" s="147" t="e">
        <f>T20D357462[[#This Row],[スコア⑤]]/T20D357462[[#This Row],[スコア③]]</f>
        <v>#REF!</v>
      </c>
      <c r="R174" s="76" t="e">
        <f>#REF!+#REF!</f>
        <v>#REF!</v>
      </c>
      <c r="S174" s="76"/>
      <c r="T174" s="119"/>
      <c r="U174" s="76"/>
      <c r="V174" s="76"/>
      <c r="W174" s="109" t="e">
        <f>(T20D357462[[#This Row],[現金及び預金（億）]]-T20D357462[[#This Row],[負債（億）]])/T20D357462[[#This Row],[総資産]]*100</f>
        <v>#DIV/0!</v>
      </c>
    </row>
    <row r="175" spans="1:23" s="67" customFormat="1" x14ac:dyDescent="0.25">
      <c r="A175" s="69"/>
      <c r="B175" s="39"/>
      <c r="C175" s="71" t="str">
        <f>IFERROR(_xll.RssMarket($A175,"市場部名称"),"")</f>
        <v/>
      </c>
      <c r="D175" s="55"/>
      <c r="E175" s="55" t="str">
        <f>IFERROR(_xll.RssMarket($A175,"前日比"),"")</f>
        <v/>
      </c>
      <c r="F175" s="75" t="str">
        <f>IFERROR(_xll.RssMarket($A175,"時価総額"),"")</f>
        <v/>
      </c>
      <c r="G175" s="75" t="e">
        <f>T20D357462[[#This Row],[時価総額]]/T20D357462[[#This Row],[現在値]]</f>
        <v>#VALUE!</v>
      </c>
      <c r="H175" s="20"/>
      <c r="I175" s="38"/>
      <c r="J175" s="20"/>
      <c r="K175" s="33"/>
      <c r="L175" s="117"/>
      <c r="M175" s="21"/>
      <c r="N175" s="89"/>
      <c r="O175" s="125" t="e">
        <f t="shared" si="7"/>
        <v>#REF!</v>
      </c>
      <c r="P175" s="125" t="e">
        <f t="shared" si="6"/>
        <v>#REF!</v>
      </c>
      <c r="Q175" s="147" t="e">
        <f>T20D357462[[#This Row],[スコア⑤]]/T20D357462[[#This Row],[スコア③]]</f>
        <v>#REF!</v>
      </c>
      <c r="R175" s="76" t="e">
        <f>#REF!+#REF!</f>
        <v>#REF!</v>
      </c>
      <c r="S175" s="76"/>
      <c r="T175" s="119"/>
      <c r="U175" s="76"/>
      <c r="V175" s="76"/>
      <c r="W175" s="109" t="e">
        <f>(T20D357462[[#This Row],[現金及び預金（億）]]-T20D357462[[#This Row],[負債（億）]])/T20D357462[[#This Row],[総資産]]*100</f>
        <v>#DIV/0!</v>
      </c>
    </row>
    <row r="176" spans="1:23" s="67" customFormat="1" x14ac:dyDescent="0.25">
      <c r="A176" s="69"/>
      <c r="B176" s="39"/>
      <c r="C176" s="71" t="str">
        <f>IFERROR(_xll.RssMarket($A176,"市場部名称"),"")</f>
        <v/>
      </c>
      <c r="D176" s="55"/>
      <c r="E176" s="55" t="str">
        <f>IFERROR(_xll.RssMarket($A176,"前日比"),"")</f>
        <v/>
      </c>
      <c r="F176" s="75" t="str">
        <f>IFERROR(_xll.RssMarket($A176,"時価総額"),"")</f>
        <v/>
      </c>
      <c r="G176" s="75" t="e">
        <f>T20D357462[[#This Row],[時価総額]]/T20D357462[[#This Row],[現在値]]</f>
        <v>#VALUE!</v>
      </c>
      <c r="H176" s="20"/>
      <c r="I176" s="38"/>
      <c r="J176" s="20"/>
      <c r="K176" s="33"/>
      <c r="L176" s="117"/>
      <c r="M176" s="21"/>
      <c r="N176" s="89"/>
      <c r="O176" s="125" t="e">
        <f t="shared" si="7"/>
        <v>#REF!</v>
      </c>
      <c r="P176" s="125" t="e">
        <f t="shared" si="6"/>
        <v>#REF!</v>
      </c>
      <c r="Q176" s="147" t="e">
        <f>T20D357462[[#This Row],[スコア⑤]]/T20D357462[[#This Row],[スコア③]]</f>
        <v>#REF!</v>
      </c>
      <c r="R176" s="76" t="e">
        <f>#REF!+#REF!</f>
        <v>#REF!</v>
      </c>
      <c r="S176" s="76"/>
      <c r="T176" s="119"/>
      <c r="U176" s="76"/>
      <c r="V176" s="76"/>
      <c r="W176" s="109" t="e">
        <f>(T20D357462[[#This Row],[現金及び預金（億）]]-T20D357462[[#This Row],[負債（億）]])/T20D357462[[#This Row],[総資産]]*100</f>
        <v>#DIV/0!</v>
      </c>
    </row>
    <row r="177" spans="1:23" s="67" customFormat="1" x14ac:dyDescent="0.25">
      <c r="A177" s="69"/>
      <c r="B177" s="39"/>
      <c r="C177" s="71" t="str">
        <f>IFERROR(_xll.RssMarket($A177,"市場部名称"),"")</f>
        <v/>
      </c>
      <c r="D177" s="55"/>
      <c r="E177" s="55" t="str">
        <f>IFERROR(_xll.RssMarket($A177,"前日比"),"")</f>
        <v/>
      </c>
      <c r="F177" s="75" t="str">
        <f>IFERROR(_xll.RssMarket($A177,"時価総額"),"")</f>
        <v/>
      </c>
      <c r="G177" s="75" t="e">
        <f>T20D357462[[#This Row],[時価総額]]/T20D357462[[#This Row],[現在値]]</f>
        <v>#VALUE!</v>
      </c>
      <c r="H177" s="20"/>
      <c r="I177" s="38"/>
      <c r="J177" s="20"/>
      <c r="K177" s="33"/>
      <c r="L177" s="117"/>
      <c r="M177" s="21"/>
      <c r="N177" s="89"/>
      <c r="O177" s="125" t="e">
        <f t="shared" si="7"/>
        <v>#REF!</v>
      </c>
      <c r="P177" s="125" t="e">
        <f t="shared" si="6"/>
        <v>#REF!</v>
      </c>
      <c r="Q177" s="147" t="e">
        <f>T20D357462[[#This Row],[スコア⑤]]/T20D357462[[#This Row],[スコア③]]</f>
        <v>#REF!</v>
      </c>
      <c r="R177" s="76" t="e">
        <f>#REF!+#REF!</f>
        <v>#REF!</v>
      </c>
      <c r="S177" s="76"/>
      <c r="T177" s="119"/>
      <c r="U177" s="76"/>
      <c r="V177" s="76"/>
      <c r="W177" s="109" t="e">
        <f>(T20D357462[[#This Row],[現金及び預金（億）]]-T20D357462[[#This Row],[負債（億）]])/T20D357462[[#This Row],[総資産]]*100</f>
        <v>#DIV/0!</v>
      </c>
    </row>
    <row r="178" spans="1:23" s="67" customFormat="1" x14ac:dyDescent="0.25">
      <c r="A178" s="69"/>
      <c r="B178" s="39"/>
      <c r="C178" s="71" t="str">
        <f>IFERROR(_xll.RssMarket($A178,"市場部名称"),"")</f>
        <v/>
      </c>
      <c r="D178" s="55"/>
      <c r="E178" s="55" t="str">
        <f>IFERROR(_xll.RssMarket($A178,"前日比"),"")</f>
        <v/>
      </c>
      <c r="F178" s="75" t="str">
        <f>IFERROR(_xll.RssMarket($A178,"時価総額"),"")</f>
        <v/>
      </c>
      <c r="G178" s="75" t="e">
        <f>T20D357462[[#This Row],[時価総額]]/T20D357462[[#This Row],[現在値]]</f>
        <v>#VALUE!</v>
      </c>
      <c r="H178" s="20"/>
      <c r="I178" s="38"/>
      <c r="J178" s="20"/>
      <c r="K178" s="33"/>
      <c r="L178" s="117"/>
      <c r="M178" s="21"/>
      <c r="N178" s="89"/>
      <c r="O178" s="125" t="e">
        <f t="shared" si="7"/>
        <v>#REF!</v>
      </c>
      <c r="P178" s="125" t="e">
        <f t="shared" si="6"/>
        <v>#REF!</v>
      </c>
      <c r="Q178" s="147" t="e">
        <f>T20D357462[[#This Row],[スコア⑤]]/T20D357462[[#This Row],[スコア③]]</f>
        <v>#REF!</v>
      </c>
      <c r="R178" s="76" t="e">
        <f>#REF!+#REF!</f>
        <v>#REF!</v>
      </c>
      <c r="S178" s="76"/>
      <c r="T178" s="119"/>
      <c r="U178" s="76"/>
      <c r="V178" s="76"/>
      <c r="W178" s="109" t="e">
        <f>(T20D357462[[#This Row],[現金及び預金（億）]]-T20D357462[[#This Row],[負債（億）]])/T20D357462[[#This Row],[総資産]]*100</f>
        <v>#DIV/0!</v>
      </c>
    </row>
    <row r="179" spans="1:23" s="67" customFormat="1" x14ac:dyDescent="0.25">
      <c r="A179" s="69"/>
      <c r="B179" s="39"/>
      <c r="C179" s="71" t="str">
        <f>IFERROR(_xll.RssMarket($A179,"市場部名称"),"")</f>
        <v/>
      </c>
      <c r="D179" s="55"/>
      <c r="E179" s="55" t="str">
        <f>IFERROR(_xll.RssMarket($A179,"前日比"),"")</f>
        <v/>
      </c>
      <c r="F179" s="75" t="str">
        <f>IFERROR(_xll.RssMarket($A179,"時価総額"),"")</f>
        <v/>
      </c>
      <c r="G179" s="75" t="e">
        <f>T20D357462[[#This Row],[時価総額]]/T20D357462[[#This Row],[現在値]]</f>
        <v>#VALUE!</v>
      </c>
      <c r="H179" s="20"/>
      <c r="I179" s="38"/>
      <c r="J179" s="20"/>
      <c r="K179" s="33"/>
      <c r="L179" s="117"/>
      <c r="M179" s="21"/>
      <c r="N179" s="89"/>
      <c r="O179" s="125" t="e">
        <f t="shared" si="7"/>
        <v>#REF!</v>
      </c>
      <c r="P179" s="125" t="e">
        <f t="shared" si="6"/>
        <v>#REF!</v>
      </c>
      <c r="Q179" s="147" t="e">
        <f>T20D357462[[#This Row],[スコア⑤]]/T20D357462[[#This Row],[スコア③]]</f>
        <v>#REF!</v>
      </c>
      <c r="R179" s="76" t="e">
        <f>#REF!+#REF!</f>
        <v>#REF!</v>
      </c>
      <c r="S179" s="76"/>
      <c r="T179" s="119"/>
      <c r="U179" s="76"/>
      <c r="V179" s="76"/>
      <c r="W179" s="109" t="e">
        <f>(T20D357462[[#This Row],[現金及び預金（億）]]-T20D357462[[#This Row],[負債（億）]])/T20D357462[[#This Row],[総資産]]*100</f>
        <v>#DIV/0!</v>
      </c>
    </row>
    <row r="180" spans="1:23" s="67" customFormat="1" x14ac:dyDescent="0.25">
      <c r="A180" s="69"/>
      <c r="B180" s="39"/>
      <c r="C180" s="71" t="str">
        <f>IFERROR(_xll.RssMarket($A180,"市場部名称"),"")</f>
        <v/>
      </c>
      <c r="D180" s="55"/>
      <c r="E180" s="55" t="str">
        <f>IFERROR(_xll.RssMarket($A180,"前日比"),"")</f>
        <v/>
      </c>
      <c r="F180" s="75" t="str">
        <f>IFERROR(_xll.RssMarket($A180,"時価総額"),"")</f>
        <v/>
      </c>
      <c r="G180" s="75" t="e">
        <f>T20D357462[[#This Row],[時価総額]]/T20D357462[[#This Row],[現在値]]</f>
        <v>#VALUE!</v>
      </c>
      <c r="H180" s="20"/>
      <c r="I180" s="38"/>
      <c r="J180" s="20"/>
      <c r="K180" s="33"/>
      <c r="L180" s="117"/>
      <c r="M180" s="21"/>
      <c r="N180" s="89"/>
      <c r="O180" s="125" t="e">
        <f t="shared" si="7"/>
        <v>#REF!</v>
      </c>
      <c r="P180" s="125" t="e">
        <f t="shared" si="6"/>
        <v>#REF!</v>
      </c>
      <c r="Q180" s="147" t="e">
        <f>T20D357462[[#This Row],[スコア⑤]]/T20D357462[[#This Row],[スコア③]]</f>
        <v>#REF!</v>
      </c>
      <c r="R180" s="76" t="e">
        <f>#REF!+#REF!</f>
        <v>#REF!</v>
      </c>
      <c r="S180" s="76"/>
      <c r="T180" s="119"/>
      <c r="U180" s="76"/>
      <c r="V180" s="76"/>
      <c r="W180" s="109" t="e">
        <f>(T20D357462[[#This Row],[現金及び預金（億）]]-T20D357462[[#This Row],[負債（億）]])/T20D357462[[#This Row],[総資産]]*100</f>
        <v>#DIV/0!</v>
      </c>
    </row>
    <row r="181" spans="1:23" s="67" customFormat="1" x14ac:dyDescent="0.25">
      <c r="A181" s="69"/>
      <c r="B181" s="39"/>
      <c r="C181" s="71" t="str">
        <f>IFERROR(_xll.RssMarket($A181,"市場部名称"),"")</f>
        <v/>
      </c>
      <c r="D181" s="55"/>
      <c r="E181" s="55" t="str">
        <f>IFERROR(_xll.RssMarket($A181,"前日比"),"")</f>
        <v/>
      </c>
      <c r="F181" s="75" t="str">
        <f>IFERROR(_xll.RssMarket($A181,"時価総額"),"")</f>
        <v/>
      </c>
      <c r="G181" s="75" t="e">
        <f>T20D357462[[#This Row],[時価総額]]/T20D357462[[#This Row],[現在値]]</f>
        <v>#VALUE!</v>
      </c>
      <c r="H181" s="20"/>
      <c r="I181" s="38"/>
      <c r="J181" s="20"/>
      <c r="K181" s="33"/>
      <c r="L181" s="117"/>
      <c r="M181" s="21"/>
      <c r="N181" s="89"/>
      <c r="O181" s="125" t="e">
        <f t="shared" si="7"/>
        <v>#REF!</v>
      </c>
      <c r="P181" s="125" t="e">
        <f t="shared" si="6"/>
        <v>#REF!</v>
      </c>
      <c r="Q181" s="147" t="e">
        <f>T20D357462[[#This Row],[スコア⑤]]/T20D357462[[#This Row],[スコア③]]</f>
        <v>#REF!</v>
      </c>
      <c r="R181" s="76" t="e">
        <f>#REF!+#REF!</f>
        <v>#REF!</v>
      </c>
      <c r="S181" s="76"/>
      <c r="T181" s="119"/>
      <c r="U181" s="76"/>
      <c r="V181" s="76"/>
      <c r="W181" s="109" t="e">
        <f>(T20D357462[[#This Row],[現金及び預金（億）]]-T20D357462[[#This Row],[負債（億）]])/T20D357462[[#This Row],[総資産]]*100</f>
        <v>#DIV/0!</v>
      </c>
    </row>
    <row r="182" spans="1:23" s="67" customFormat="1" x14ac:dyDescent="0.25">
      <c r="A182" s="69"/>
      <c r="B182" s="39"/>
      <c r="C182" s="71" t="str">
        <f>IFERROR(_xll.RssMarket($A182,"市場部名称"),"")</f>
        <v/>
      </c>
      <c r="D182" s="55"/>
      <c r="E182" s="55" t="str">
        <f>IFERROR(_xll.RssMarket($A182,"前日比"),"")</f>
        <v/>
      </c>
      <c r="F182" s="75" t="str">
        <f>IFERROR(_xll.RssMarket($A182,"時価総額"),"")</f>
        <v/>
      </c>
      <c r="G182" s="75" t="e">
        <f>T20D357462[[#This Row],[時価総額]]/T20D357462[[#This Row],[現在値]]</f>
        <v>#VALUE!</v>
      </c>
      <c r="H182" s="20"/>
      <c r="I182" s="38"/>
      <c r="J182" s="20"/>
      <c r="K182" s="33"/>
      <c r="L182" s="117"/>
      <c r="M182" s="21"/>
      <c r="N182" s="89"/>
      <c r="O182" s="125" t="e">
        <f t="shared" si="7"/>
        <v>#REF!</v>
      </c>
      <c r="P182" s="125" t="e">
        <f t="shared" si="6"/>
        <v>#REF!</v>
      </c>
      <c r="Q182" s="147" t="e">
        <f>T20D357462[[#This Row],[スコア⑤]]/T20D357462[[#This Row],[スコア③]]</f>
        <v>#REF!</v>
      </c>
      <c r="R182" s="76" t="e">
        <f>#REF!+#REF!</f>
        <v>#REF!</v>
      </c>
      <c r="S182" s="76"/>
      <c r="T182" s="119"/>
      <c r="U182" s="76"/>
      <c r="V182" s="76"/>
      <c r="W182" s="109" t="e">
        <f>(T20D357462[[#This Row],[現金及び預金（億）]]-T20D357462[[#This Row],[負債（億）]])/T20D357462[[#This Row],[総資産]]*100</f>
        <v>#DIV/0!</v>
      </c>
    </row>
    <row r="183" spans="1:23" s="67" customFormat="1" x14ac:dyDescent="0.25">
      <c r="A183" s="69"/>
      <c r="B183" s="39"/>
      <c r="C183" s="71" t="str">
        <f>IFERROR(_xll.RssMarket($A183,"市場部名称"),"")</f>
        <v/>
      </c>
      <c r="D183" s="55"/>
      <c r="E183" s="55" t="str">
        <f>IFERROR(_xll.RssMarket($A183,"前日比"),"")</f>
        <v/>
      </c>
      <c r="F183" s="75" t="str">
        <f>IFERROR(_xll.RssMarket($A183,"時価総額"),"")</f>
        <v/>
      </c>
      <c r="G183" s="75" t="e">
        <f>T20D357462[[#This Row],[時価総額]]/T20D357462[[#This Row],[現在値]]</f>
        <v>#VALUE!</v>
      </c>
      <c r="H183" s="20"/>
      <c r="I183" s="38"/>
      <c r="J183" s="20"/>
      <c r="K183" s="33"/>
      <c r="L183" s="117"/>
      <c r="M183" s="21"/>
      <c r="N183" s="89"/>
      <c r="O183" s="125" t="e">
        <f t="shared" si="7"/>
        <v>#REF!</v>
      </c>
      <c r="P183" s="125" t="e">
        <f t="shared" si="6"/>
        <v>#REF!</v>
      </c>
      <c r="Q183" s="147" t="e">
        <f>T20D357462[[#This Row],[スコア⑤]]/T20D357462[[#This Row],[スコア③]]</f>
        <v>#REF!</v>
      </c>
      <c r="R183" s="76" t="e">
        <f>#REF!+#REF!</f>
        <v>#REF!</v>
      </c>
      <c r="S183" s="76"/>
      <c r="T183" s="119"/>
      <c r="U183" s="76"/>
      <c r="V183" s="76"/>
      <c r="W183" s="109" t="e">
        <f>(T20D357462[[#This Row],[現金及び預金（億）]]-T20D357462[[#This Row],[負債（億）]])/T20D357462[[#This Row],[総資産]]*100</f>
        <v>#DIV/0!</v>
      </c>
    </row>
    <row r="184" spans="1:23" s="67" customFormat="1" x14ac:dyDescent="0.25">
      <c r="A184" s="69"/>
      <c r="B184" s="39"/>
      <c r="C184" s="71" t="str">
        <f>IFERROR(_xll.RssMarket($A184,"市場部名称"),"")</f>
        <v/>
      </c>
      <c r="D184" s="55"/>
      <c r="E184" s="55" t="str">
        <f>IFERROR(_xll.RssMarket($A184,"前日比"),"")</f>
        <v/>
      </c>
      <c r="F184" s="75" t="str">
        <f>IFERROR(_xll.RssMarket($A184,"時価総額"),"")</f>
        <v/>
      </c>
      <c r="G184" s="75" t="e">
        <f>T20D357462[[#This Row],[時価総額]]/T20D357462[[#This Row],[現在値]]</f>
        <v>#VALUE!</v>
      </c>
      <c r="H184" s="20"/>
      <c r="I184" s="38"/>
      <c r="J184" s="20"/>
      <c r="K184" s="33"/>
      <c r="L184" s="117"/>
      <c r="M184" s="21"/>
      <c r="N184" s="89"/>
      <c r="O184" s="125" t="e">
        <f t="shared" si="7"/>
        <v>#REF!</v>
      </c>
      <c r="P184" s="125" t="e">
        <f t="shared" si="6"/>
        <v>#REF!</v>
      </c>
      <c r="Q184" s="147" t="e">
        <f>T20D357462[[#This Row],[スコア⑤]]/T20D357462[[#This Row],[スコア③]]</f>
        <v>#REF!</v>
      </c>
      <c r="R184" s="76" t="e">
        <f>#REF!+#REF!</f>
        <v>#REF!</v>
      </c>
      <c r="S184" s="76"/>
      <c r="T184" s="119"/>
      <c r="U184" s="76"/>
      <c r="V184" s="76"/>
      <c r="W184" s="109" t="e">
        <f>(T20D357462[[#This Row],[現金及び預金（億）]]-T20D357462[[#This Row],[負債（億）]])/T20D357462[[#This Row],[総資産]]*100</f>
        <v>#DIV/0!</v>
      </c>
    </row>
    <row r="185" spans="1:23" s="67" customFormat="1" x14ac:dyDescent="0.25">
      <c r="A185" s="69"/>
      <c r="B185" s="39"/>
      <c r="C185" s="71" t="str">
        <f>IFERROR(_xll.RssMarket($A185,"市場部名称"),"")</f>
        <v/>
      </c>
      <c r="D185" s="55"/>
      <c r="E185" s="55" t="str">
        <f>IFERROR(_xll.RssMarket($A185,"前日比"),"")</f>
        <v/>
      </c>
      <c r="F185" s="75" t="str">
        <f>IFERROR(_xll.RssMarket($A185,"時価総額"),"")</f>
        <v/>
      </c>
      <c r="G185" s="75" t="e">
        <f>T20D357462[[#This Row],[時価総額]]/T20D357462[[#This Row],[現在値]]</f>
        <v>#VALUE!</v>
      </c>
      <c r="H185" s="20"/>
      <c r="I185" s="38"/>
      <c r="J185" s="20"/>
      <c r="K185" s="33"/>
      <c r="L185" s="117"/>
      <c r="M185" s="21"/>
      <c r="N185" s="89"/>
      <c r="O185" s="125" t="e">
        <f t="shared" si="7"/>
        <v>#REF!</v>
      </c>
      <c r="P185" s="125" t="e">
        <f t="shared" si="6"/>
        <v>#REF!</v>
      </c>
      <c r="Q185" s="147" t="e">
        <f>T20D357462[[#This Row],[スコア⑤]]/T20D357462[[#This Row],[スコア③]]</f>
        <v>#REF!</v>
      </c>
      <c r="R185" s="76" t="e">
        <f>#REF!+#REF!</f>
        <v>#REF!</v>
      </c>
      <c r="S185" s="76"/>
      <c r="T185" s="119"/>
      <c r="U185" s="76"/>
      <c r="V185" s="76"/>
      <c r="W185" s="109" t="e">
        <f>(T20D357462[[#This Row],[現金及び預金（億）]]-T20D357462[[#This Row],[負債（億）]])/T20D357462[[#This Row],[総資産]]*100</f>
        <v>#DIV/0!</v>
      </c>
    </row>
    <row r="186" spans="1:23" s="67" customFormat="1" x14ac:dyDescent="0.25">
      <c r="A186" s="69"/>
      <c r="B186" s="39"/>
      <c r="C186" s="71" t="str">
        <f>IFERROR(_xll.RssMarket($A186,"市場部名称"),"")</f>
        <v/>
      </c>
      <c r="D186" s="55"/>
      <c r="E186" s="55" t="str">
        <f>IFERROR(_xll.RssMarket($A186,"前日比"),"")</f>
        <v/>
      </c>
      <c r="F186" s="75" t="str">
        <f>IFERROR(_xll.RssMarket($A186,"時価総額"),"")</f>
        <v/>
      </c>
      <c r="G186" s="75" t="e">
        <f>T20D357462[[#This Row],[時価総額]]/T20D357462[[#This Row],[現在値]]</f>
        <v>#VALUE!</v>
      </c>
      <c r="H186" s="20"/>
      <c r="I186" s="38"/>
      <c r="J186" s="20"/>
      <c r="K186" s="33"/>
      <c r="L186" s="117"/>
      <c r="M186" s="21"/>
      <c r="N186" s="89"/>
      <c r="O186" s="125" t="e">
        <f t="shared" si="7"/>
        <v>#REF!</v>
      </c>
      <c r="P186" s="125" t="e">
        <f t="shared" si="6"/>
        <v>#REF!</v>
      </c>
      <c r="Q186" s="147" t="e">
        <f>T20D357462[[#This Row],[スコア⑤]]/T20D357462[[#This Row],[スコア③]]</f>
        <v>#REF!</v>
      </c>
      <c r="R186" s="76" t="e">
        <f>#REF!+#REF!</f>
        <v>#REF!</v>
      </c>
      <c r="S186" s="76"/>
      <c r="T186" s="119"/>
      <c r="U186" s="76"/>
      <c r="V186" s="76"/>
      <c r="W186" s="109" t="e">
        <f>(T20D357462[[#This Row],[現金及び預金（億）]]-T20D357462[[#This Row],[負債（億）]])/T20D357462[[#This Row],[総資産]]*100</f>
        <v>#DIV/0!</v>
      </c>
    </row>
    <row r="187" spans="1:23" s="67" customFormat="1" x14ac:dyDescent="0.25">
      <c r="A187" s="69"/>
      <c r="B187" s="39"/>
      <c r="C187" s="71" t="str">
        <f>IFERROR(_xll.RssMarket($A187,"市場部名称"),"")</f>
        <v/>
      </c>
      <c r="D187" s="55"/>
      <c r="E187" s="55" t="str">
        <f>IFERROR(_xll.RssMarket($A187,"前日比"),"")</f>
        <v/>
      </c>
      <c r="F187" s="75" t="str">
        <f>IFERROR(_xll.RssMarket($A187,"時価総額"),"")</f>
        <v/>
      </c>
      <c r="G187" s="75" t="e">
        <f>T20D357462[[#This Row],[時価総額]]/T20D357462[[#This Row],[現在値]]</f>
        <v>#VALUE!</v>
      </c>
      <c r="H187" s="20"/>
      <c r="I187" s="38"/>
      <c r="J187" s="20"/>
      <c r="K187" s="33"/>
      <c r="L187" s="117"/>
      <c r="M187" s="21"/>
      <c r="N187" s="89"/>
      <c r="O187" s="125" t="e">
        <f t="shared" si="7"/>
        <v>#REF!</v>
      </c>
      <c r="P187" s="125" t="e">
        <f t="shared" si="6"/>
        <v>#REF!</v>
      </c>
      <c r="Q187" s="147" t="e">
        <f>T20D357462[[#This Row],[スコア⑤]]/T20D357462[[#This Row],[スコア③]]</f>
        <v>#REF!</v>
      </c>
      <c r="R187" s="76" t="e">
        <f>#REF!+#REF!</f>
        <v>#REF!</v>
      </c>
      <c r="S187" s="76"/>
      <c r="T187" s="119"/>
      <c r="U187" s="76"/>
      <c r="V187" s="76"/>
      <c r="W187" s="109" t="e">
        <f>(T20D357462[[#This Row],[現金及び預金（億）]]-T20D357462[[#This Row],[負債（億）]])/T20D357462[[#This Row],[総資産]]*100</f>
        <v>#DIV/0!</v>
      </c>
    </row>
    <row r="188" spans="1:23" s="67" customFormat="1" x14ac:dyDescent="0.25">
      <c r="A188" s="69"/>
      <c r="B188" s="39"/>
      <c r="C188" s="71" t="str">
        <f>IFERROR(_xll.RssMarket($A188,"市場部名称"),"")</f>
        <v/>
      </c>
      <c r="D188" s="55"/>
      <c r="E188" s="55" t="str">
        <f>IFERROR(_xll.RssMarket($A188,"前日比"),"")</f>
        <v/>
      </c>
      <c r="F188" s="75" t="str">
        <f>IFERROR(_xll.RssMarket($A188,"時価総額"),"")</f>
        <v/>
      </c>
      <c r="G188" s="75" t="e">
        <f>T20D357462[[#This Row],[時価総額]]/T20D357462[[#This Row],[現在値]]</f>
        <v>#VALUE!</v>
      </c>
      <c r="H188" s="20"/>
      <c r="I188" s="38"/>
      <c r="J188" s="20"/>
      <c r="K188" s="33"/>
      <c r="L188" s="117"/>
      <c r="M188" s="21"/>
      <c r="N188" s="89"/>
      <c r="O188" s="125" t="e">
        <f t="shared" si="7"/>
        <v>#REF!</v>
      </c>
      <c r="P188" s="125" t="e">
        <f t="shared" si="6"/>
        <v>#REF!</v>
      </c>
      <c r="Q188" s="147" t="e">
        <f>T20D357462[[#This Row],[スコア⑤]]/T20D357462[[#This Row],[スコア③]]</f>
        <v>#REF!</v>
      </c>
      <c r="R188" s="76" t="e">
        <f>#REF!+#REF!</f>
        <v>#REF!</v>
      </c>
      <c r="S188" s="76"/>
      <c r="T188" s="119"/>
      <c r="U188" s="76"/>
      <c r="V188" s="76"/>
      <c r="W188" s="109" t="e">
        <f>(T20D357462[[#This Row],[現金及び預金（億）]]-T20D357462[[#This Row],[負債（億）]])/T20D357462[[#This Row],[総資産]]*100</f>
        <v>#DIV/0!</v>
      </c>
    </row>
    <row r="189" spans="1:23" s="67" customFormat="1" x14ac:dyDescent="0.25">
      <c r="A189" s="69"/>
      <c r="B189" s="39"/>
      <c r="C189" s="71" t="str">
        <f>IFERROR(_xll.RssMarket($A189,"市場部名称"),"")</f>
        <v/>
      </c>
      <c r="D189" s="55"/>
      <c r="E189" s="55" t="str">
        <f>IFERROR(_xll.RssMarket($A189,"前日比"),"")</f>
        <v/>
      </c>
      <c r="F189" s="75" t="str">
        <f>IFERROR(_xll.RssMarket($A189,"時価総額"),"")</f>
        <v/>
      </c>
      <c r="G189" s="75" t="e">
        <f>T20D357462[[#This Row],[時価総額]]/T20D357462[[#This Row],[現在値]]</f>
        <v>#VALUE!</v>
      </c>
      <c r="H189" s="20"/>
      <c r="I189" s="38"/>
      <c r="J189" s="20"/>
      <c r="K189" s="33"/>
      <c r="L189" s="117"/>
      <c r="M189" s="21"/>
      <c r="N189" s="89"/>
      <c r="O189" s="125" t="e">
        <f t="shared" si="7"/>
        <v>#REF!</v>
      </c>
      <c r="P189" s="125" t="e">
        <f t="shared" ref="P189:P252" si="8">ROUND(((R189/20)*(L189/15)*(S189/15)*(1+W189/200))/(H189/15)*100,0)</f>
        <v>#REF!</v>
      </c>
      <c r="Q189" s="147" t="e">
        <f>T20D357462[[#This Row],[スコア⑤]]/T20D357462[[#This Row],[スコア③]]</f>
        <v>#REF!</v>
      </c>
      <c r="R189" s="76" t="e">
        <f>#REF!+#REF!</f>
        <v>#REF!</v>
      </c>
      <c r="S189" s="76"/>
      <c r="T189" s="119"/>
      <c r="U189" s="76"/>
      <c r="V189" s="76"/>
      <c r="W189" s="109" t="e">
        <f>(T20D357462[[#This Row],[現金及び預金（億）]]-T20D357462[[#This Row],[負債（億）]])/T20D357462[[#This Row],[総資産]]*100</f>
        <v>#DIV/0!</v>
      </c>
    </row>
    <row r="190" spans="1:23" s="67" customFormat="1" x14ac:dyDescent="0.25">
      <c r="A190" s="69"/>
      <c r="B190" s="39"/>
      <c r="C190" s="71" t="str">
        <f>IFERROR(_xll.RssMarket($A190,"市場部名称"),"")</f>
        <v/>
      </c>
      <c r="D190" s="55"/>
      <c r="E190" s="55" t="str">
        <f>IFERROR(_xll.RssMarket($A190,"前日比"),"")</f>
        <v/>
      </c>
      <c r="F190" s="75" t="str">
        <f>IFERROR(_xll.RssMarket($A190,"時価総額"),"")</f>
        <v/>
      </c>
      <c r="G190" s="75" t="e">
        <f>T20D357462[[#This Row],[時価総額]]/T20D357462[[#This Row],[現在値]]</f>
        <v>#VALUE!</v>
      </c>
      <c r="H190" s="20"/>
      <c r="I190" s="38"/>
      <c r="J190" s="20"/>
      <c r="K190" s="33"/>
      <c r="L190" s="117"/>
      <c r="M190" s="21"/>
      <c r="N190" s="89"/>
      <c r="O190" s="125" t="e">
        <f t="shared" si="7"/>
        <v>#REF!</v>
      </c>
      <c r="P190" s="125" t="e">
        <f t="shared" si="8"/>
        <v>#REF!</v>
      </c>
      <c r="Q190" s="147" t="e">
        <f>T20D357462[[#This Row],[スコア⑤]]/T20D357462[[#This Row],[スコア③]]</f>
        <v>#REF!</v>
      </c>
      <c r="R190" s="76" t="e">
        <f>#REF!+#REF!</f>
        <v>#REF!</v>
      </c>
      <c r="S190" s="76"/>
      <c r="T190" s="119"/>
      <c r="U190" s="76"/>
      <c r="V190" s="76"/>
      <c r="W190" s="109" t="e">
        <f>(T20D357462[[#This Row],[現金及び預金（億）]]-T20D357462[[#This Row],[負債（億）]])/T20D357462[[#This Row],[総資産]]*100</f>
        <v>#DIV/0!</v>
      </c>
    </row>
    <row r="191" spans="1:23" s="67" customFormat="1" x14ac:dyDescent="0.25">
      <c r="A191" s="69"/>
      <c r="B191" s="39"/>
      <c r="C191" s="71" t="str">
        <f>IFERROR(_xll.RssMarket($A191,"市場部名称"),"")</f>
        <v/>
      </c>
      <c r="D191" s="55"/>
      <c r="E191" s="55" t="str">
        <f>IFERROR(_xll.RssMarket($A191,"前日比"),"")</f>
        <v/>
      </c>
      <c r="F191" s="75" t="str">
        <f>IFERROR(_xll.RssMarket($A191,"時価総額"),"")</f>
        <v/>
      </c>
      <c r="G191" s="75" t="e">
        <f>T20D357462[[#This Row],[時価総額]]/T20D357462[[#This Row],[現在値]]</f>
        <v>#VALUE!</v>
      </c>
      <c r="H191" s="20"/>
      <c r="I191" s="38"/>
      <c r="J191" s="20"/>
      <c r="K191" s="33"/>
      <c r="L191" s="117"/>
      <c r="M191" s="21"/>
      <c r="N191" s="89"/>
      <c r="O191" s="125" t="e">
        <f t="shared" si="7"/>
        <v>#REF!</v>
      </c>
      <c r="P191" s="125" t="e">
        <f t="shared" si="8"/>
        <v>#REF!</v>
      </c>
      <c r="Q191" s="147" t="e">
        <f>T20D357462[[#This Row],[スコア⑤]]/T20D357462[[#This Row],[スコア③]]</f>
        <v>#REF!</v>
      </c>
      <c r="R191" s="76" t="e">
        <f>#REF!+#REF!</f>
        <v>#REF!</v>
      </c>
      <c r="S191" s="76"/>
      <c r="T191" s="119"/>
      <c r="U191" s="76"/>
      <c r="V191" s="76"/>
      <c r="W191" s="109" t="e">
        <f>(T20D357462[[#This Row],[現金及び預金（億）]]-T20D357462[[#This Row],[負債（億）]])/T20D357462[[#This Row],[総資産]]*100</f>
        <v>#DIV/0!</v>
      </c>
    </row>
    <row r="192" spans="1:23" s="67" customFormat="1" x14ac:dyDescent="0.25">
      <c r="A192" s="69"/>
      <c r="B192" s="39"/>
      <c r="C192" s="71" t="str">
        <f>IFERROR(_xll.RssMarket($A192,"市場部名称"),"")</f>
        <v/>
      </c>
      <c r="D192" s="55"/>
      <c r="E192" s="55" t="str">
        <f>IFERROR(_xll.RssMarket($A192,"前日比"),"")</f>
        <v/>
      </c>
      <c r="F192" s="75" t="str">
        <f>IFERROR(_xll.RssMarket($A192,"時価総額"),"")</f>
        <v/>
      </c>
      <c r="G192" s="75" t="e">
        <f>T20D357462[[#This Row],[時価総額]]/T20D357462[[#This Row],[現在値]]</f>
        <v>#VALUE!</v>
      </c>
      <c r="H192" s="20"/>
      <c r="I192" s="38"/>
      <c r="J192" s="20"/>
      <c r="K192" s="33"/>
      <c r="L192" s="117"/>
      <c r="M192" s="21"/>
      <c r="N192" s="89"/>
      <c r="O192" s="125" t="e">
        <f t="shared" si="7"/>
        <v>#REF!</v>
      </c>
      <c r="P192" s="125" t="e">
        <f t="shared" si="8"/>
        <v>#REF!</v>
      </c>
      <c r="Q192" s="147" t="e">
        <f>T20D357462[[#This Row],[スコア⑤]]/T20D357462[[#This Row],[スコア③]]</f>
        <v>#REF!</v>
      </c>
      <c r="R192" s="76" t="e">
        <f>#REF!+#REF!</f>
        <v>#REF!</v>
      </c>
      <c r="S192" s="76"/>
      <c r="T192" s="119"/>
      <c r="U192" s="76"/>
      <c r="V192" s="76"/>
      <c r="W192" s="109" t="e">
        <f>(T20D357462[[#This Row],[現金及び預金（億）]]-T20D357462[[#This Row],[負債（億）]])/T20D357462[[#This Row],[総資産]]*100</f>
        <v>#DIV/0!</v>
      </c>
    </row>
    <row r="193" spans="1:23" s="67" customFormat="1" x14ac:dyDescent="0.25">
      <c r="A193" s="69"/>
      <c r="B193" s="39"/>
      <c r="C193" s="71" t="str">
        <f>IFERROR(_xll.RssMarket($A193,"市場部名称"),"")</f>
        <v/>
      </c>
      <c r="D193" s="55"/>
      <c r="E193" s="55" t="str">
        <f>IFERROR(_xll.RssMarket($A193,"前日比"),"")</f>
        <v/>
      </c>
      <c r="F193" s="75" t="str">
        <f>IFERROR(_xll.RssMarket($A193,"時価総額"),"")</f>
        <v/>
      </c>
      <c r="G193" s="75" t="e">
        <f>T20D357462[[#This Row],[時価総額]]/T20D357462[[#This Row],[現在値]]</f>
        <v>#VALUE!</v>
      </c>
      <c r="H193" s="20"/>
      <c r="I193" s="38"/>
      <c r="J193" s="20"/>
      <c r="K193" s="33"/>
      <c r="L193" s="117"/>
      <c r="M193" s="21"/>
      <c r="N193" s="89"/>
      <c r="O193" s="125" t="e">
        <f t="shared" si="7"/>
        <v>#REF!</v>
      </c>
      <c r="P193" s="125" t="e">
        <f t="shared" si="8"/>
        <v>#REF!</v>
      </c>
      <c r="Q193" s="147" t="e">
        <f>T20D357462[[#This Row],[スコア⑤]]/T20D357462[[#This Row],[スコア③]]</f>
        <v>#REF!</v>
      </c>
      <c r="R193" s="76" t="e">
        <f>#REF!+#REF!</f>
        <v>#REF!</v>
      </c>
      <c r="S193" s="76"/>
      <c r="T193" s="119"/>
      <c r="U193" s="76"/>
      <c r="V193" s="76"/>
      <c r="W193" s="109" t="e">
        <f>(T20D357462[[#This Row],[現金及び預金（億）]]-T20D357462[[#This Row],[負債（億）]])/T20D357462[[#This Row],[総資産]]*100</f>
        <v>#DIV/0!</v>
      </c>
    </row>
    <row r="194" spans="1:23" s="67" customFormat="1" x14ac:dyDescent="0.25">
      <c r="A194" s="69"/>
      <c r="B194" s="39"/>
      <c r="C194" s="71" t="str">
        <f>IFERROR(_xll.RssMarket($A194,"市場部名称"),"")</f>
        <v/>
      </c>
      <c r="D194" s="55"/>
      <c r="E194" s="55" t="str">
        <f>IFERROR(_xll.RssMarket($A194,"前日比"),"")</f>
        <v/>
      </c>
      <c r="F194" s="75" t="str">
        <f>IFERROR(_xll.RssMarket($A194,"時価総額"),"")</f>
        <v/>
      </c>
      <c r="G194" s="75" t="e">
        <f>T20D357462[[#This Row],[時価総額]]/T20D357462[[#This Row],[現在値]]</f>
        <v>#VALUE!</v>
      </c>
      <c r="H194" s="20"/>
      <c r="I194" s="38"/>
      <c r="J194" s="20"/>
      <c r="K194" s="33"/>
      <c r="L194" s="117"/>
      <c r="M194" s="21"/>
      <c r="N194" s="89"/>
      <c r="O194" s="125" t="e">
        <f t="shared" ref="O194:O257" si="9">ROUND(
 ((IF(OR(R194="",R194&lt;=0),20,R194)/20)
  *(L194/15))
 /(IFERROR(IF(H194&gt;0,H194,15),15)/15)
 *100,0)</f>
        <v>#REF!</v>
      </c>
      <c r="P194" s="125" t="e">
        <f t="shared" si="8"/>
        <v>#REF!</v>
      </c>
      <c r="Q194" s="147" t="e">
        <f>T20D357462[[#This Row],[スコア⑤]]/T20D357462[[#This Row],[スコア③]]</f>
        <v>#REF!</v>
      </c>
      <c r="R194" s="76" t="e">
        <f>#REF!+#REF!</f>
        <v>#REF!</v>
      </c>
      <c r="S194" s="76"/>
      <c r="T194" s="119"/>
      <c r="U194" s="76"/>
      <c r="V194" s="76"/>
      <c r="W194" s="109" t="e">
        <f>(T20D357462[[#This Row],[現金及び預金（億）]]-T20D357462[[#This Row],[負債（億）]])/T20D357462[[#This Row],[総資産]]*100</f>
        <v>#DIV/0!</v>
      </c>
    </row>
    <row r="195" spans="1:23" s="67" customFormat="1" x14ac:dyDescent="0.25">
      <c r="A195" s="69"/>
      <c r="B195" s="39"/>
      <c r="C195" s="71" t="str">
        <f>IFERROR(_xll.RssMarket($A195,"市場部名称"),"")</f>
        <v/>
      </c>
      <c r="D195" s="55"/>
      <c r="E195" s="55" t="str">
        <f>IFERROR(_xll.RssMarket($A195,"前日比"),"")</f>
        <v/>
      </c>
      <c r="F195" s="75" t="str">
        <f>IFERROR(_xll.RssMarket($A195,"時価総額"),"")</f>
        <v/>
      </c>
      <c r="G195" s="75" t="e">
        <f>T20D357462[[#This Row],[時価総額]]/T20D357462[[#This Row],[現在値]]</f>
        <v>#VALUE!</v>
      </c>
      <c r="H195" s="20"/>
      <c r="I195" s="38"/>
      <c r="J195" s="20"/>
      <c r="K195" s="33"/>
      <c r="L195" s="117"/>
      <c r="M195" s="21"/>
      <c r="N195" s="89"/>
      <c r="O195" s="125" t="e">
        <f t="shared" si="9"/>
        <v>#REF!</v>
      </c>
      <c r="P195" s="125" t="e">
        <f t="shared" si="8"/>
        <v>#REF!</v>
      </c>
      <c r="Q195" s="147" t="e">
        <f>T20D357462[[#This Row],[スコア⑤]]/T20D357462[[#This Row],[スコア③]]</f>
        <v>#REF!</v>
      </c>
      <c r="R195" s="76" t="e">
        <f>#REF!+#REF!</f>
        <v>#REF!</v>
      </c>
      <c r="S195" s="76"/>
      <c r="T195" s="119"/>
      <c r="U195" s="76"/>
      <c r="V195" s="76"/>
      <c r="W195" s="109" t="e">
        <f>(T20D357462[[#This Row],[現金及び預金（億）]]-T20D357462[[#This Row],[負債（億）]])/T20D357462[[#This Row],[総資産]]*100</f>
        <v>#DIV/0!</v>
      </c>
    </row>
    <row r="196" spans="1:23" s="67" customFormat="1" x14ac:dyDescent="0.25">
      <c r="A196" s="69"/>
      <c r="B196" s="39"/>
      <c r="C196" s="71" t="str">
        <f>IFERROR(_xll.RssMarket($A196,"市場部名称"),"")</f>
        <v/>
      </c>
      <c r="D196" s="55"/>
      <c r="E196" s="55" t="str">
        <f>IFERROR(_xll.RssMarket($A196,"前日比"),"")</f>
        <v/>
      </c>
      <c r="F196" s="75" t="str">
        <f>IFERROR(_xll.RssMarket($A196,"時価総額"),"")</f>
        <v/>
      </c>
      <c r="G196" s="75" t="e">
        <f>T20D357462[[#This Row],[時価総額]]/T20D357462[[#This Row],[現在値]]</f>
        <v>#VALUE!</v>
      </c>
      <c r="H196" s="20"/>
      <c r="I196" s="38"/>
      <c r="J196" s="20"/>
      <c r="K196" s="33"/>
      <c r="L196" s="117"/>
      <c r="M196" s="21"/>
      <c r="N196" s="89"/>
      <c r="O196" s="125" t="e">
        <f t="shared" si="9"/>
        <v>#REF!</v>
      </c>
      <c r="P196" s="125" t="e">
        <f t="shared" si="8"/>
        <v>#REF!</v>
      </c>
      <c r="Q196" s="147" t="e">
        <f>T20D357462[[#This Row],[スコア⑤]]/T20D357462[[#This Row],[スコア③]]</f>
        <v>#REF!</v>
      </c>
      <c r="R196" s="76" t="e">
        <f>#REF!+#REF!</f>
        <v>#REF!</v>
      </c>
      <c r="S196" s="76"/>
      <c r="T196" s="119"/>
      <c r="U196" s="76"/>
      <c r="V196" s="76"/>
      <c r="W196" s="109" t="e">
        <f>(T20D357462[[#This Row],[現金及び預金（億）]]-T20D357462[[#This Row],[負債（億）]])/T20D357462[[#This Row],[総資産]]*100</f>
        <v>#DIV/0!</v>
      </c>
    </row>
    <row r="197" spans="1:23" s="67" customFormat="1" x14ac:dyDescent="0.25">
      <c r="A197" s="69"/>
      <c r="B197" s="39"/>
      <c r="C197" s="71" t="str">
        <f>IFERROR(_xll.RssMarket($A197,"市場部名称"),"")</f>
        <v/>
      </c>
      <c r="D197" s="55"/>
      <c r="E197" s="55" t="str">
        <f>IFERROR(_xll.RssMarket($A197,"前日比"),"")</f>
        <v/>
      </c>
      <c r="F197" s="75" t="str">
        <f>IFERROR(_xll.RssMarket($A197,"時価総額"),"")</f>
        <v/>
      </c>
      <c r="G197" s="75" t="e">
        <f>T20D357462[[#This Row],[時価総額]]/T20D357462[[#This Row],[現在値]]</f>
        <v>#VALUE!</v>
      </c>
      <c r="H197" s="20"/>
      <c r="I197" s="38"/>
      <c r="J197" s="20"/>
      <c r="K197" s="33"/>
      <c r="L197" s="117"/>
      <c r="M197" s="21"/>
      <c r="N197" s="89"/>
      <c r="O197" s="125" t="e">
        <f t="shared" si="9"/>
        <v>#REF!</v>
      </c>
      <c r="P197" s="125" t="e">
        <f t="shared" si="8"/>
        <v>#REF!</v>
      </c>
      <c r="Q197" s="147" t="e">
        <f>T20D357462[[#This Row],[スコア⑤]]/T20D357462[[#This Row],[スコア③]]</f>
        <v>#REF!</v>
      </c>
      <c r="R197" s="76" t="e">
        <f>#REF!+#REF!</f>
        <v>#REF!</v>
      </c>
      <c r="S197" s="76"/>
      <c r="T197" s="119"/>
      <c r="U197" s="76"/>
      <c r="V197" s="76"/>
      <c r="W197" s="109" t="e">
        <f>(T20D357462[[#This Row],[現金及び預金（億）]]-T20D357462[[#This Row],[負債（億）]])/T20D357462[[#This Row],[総資産]]*100</f>
        <v>#DIV/0!</v>
      </c>
    </row>
    <row r="198" spans="1:23" s="67" customFormat="1" x14ac:dyDescent="0.25">
      <c r="A198" s="69"/>
      <c r="B198" s="39"/>
      <c r="C198" s="71" t="str">
        <f>IFERROR(_xll.RssMarket($A198,"市場部名称"),"")</f>
        <v/>
      </c>
      <c r="D198" s="55"/>
      <c r="E198" s="55" t="str">
        <f>IFERROR(_xll.RssMarket($A198,"前日比"),"")</f>
        <v/>
      </c>
      <c r="F198" s="75" t="str">
        <f>IFERROR(_xll.RssMarket($A198,"時価総額"),"")</f>
        <v/>
      </c>
      <c r="G198" s="75" t="e">
        <f>T20D357462[[#This Row],[時価総額]]/T20D357462[[#This Row],[現在値]]</f>
        <v>#VALUE!</v>
      </c>
      <c r="H198" s="20"/>
      <c r="I198" s="38"/>
      <c r="J198" s="20"/>
      <c r="K198" s="33"/>
      <c r="L198" s="117"/>
      <c r="M198" s="21"/>
      <c r="N198" s="89"/>
      <c r="O198" s="125" t="e">
        <f t="shared" si="9"/>
        <v>#REF!</v>
      </c>
      <c r="P198" s="125" t="e">
        <f t="shared" si="8"/>
        <v>#REF!</v>
      </c>
      <c r="Q198" s="147" t="e">
        <f>T20D357462[[#This Row],[スコア⑤]]/T20D357462[[#This Row],[スコア③]]</f>
        <v>#REF!</v>
      </c>
      <c r="R198" s="76" t="e">
        <f>#REF!+#REF!</f>
        <v>#REF!</v>
      </c>
      <c r="S198" s="76"/>
      <c r="T198" s="119"/>
      <c r="U198" s="76"/>
      <c r="V198" s="76"/>
      <c r="W198" s="109" t="e">
        <f>(T20D357462[[#This Row],[現金及び預金（億）]]-T20D357462[[#This Row],[負債（億）]])/T20D357462[[#This Row],[総資産]]*100</f>
        <v>#DIV/0!</v>
      </c>
    </row>
    <row r="199" spans="1:23" s="67" customFormat="1" x14ac:dyDescent="0.25">
      <c r="A199" s="69"/>
      <c r="B199" s="39"/>
      <c r="C199" s="71" t="str">
        <f>IFERROR(_xll.RssMarket($A199,"市場部名称"),"")</f>
        <v/>
      </c>
      <c r="D199" s="55"/>
      <c r="E199" s="55" t="str">
        <f>IFERROR(_xll.RssMarket($A199,"前日比"),"")</f>
        <v/>
      </c>
      <c r="F199" s="75" t="str">
        <f>IFERROR(_xll.RssMarket($A199,"時価総額"),"")</f>
        <v/>
      </c>
      <c r="G199" s="75" t="e">
        <f>T20D357462[[#This Row],[時価総額]]/T20D357462[[#This Row],[現在値]]</f>
        <v>#VALUE!</v>
      </c>
      <c r="H199" s="20"/>
      <c r="I199" s="38"/>
      <c r="J199" s="20"/>
      <c r="K199" s="33"/>
      <c r="L199" s="117"/>
      <c r="M199" s="21"/>
      <c r="N199" s="89"/>
      <c r="O199" s="125" t="e">
        <f t="shared" si="9"/>
        <v>#REF!</v>
      </c>
      <c r="P199" s="125" t="e">
        <f t="shared" si="8"/>
        <v>#REF!</v>
      </c>
      <c r="Q199" s="147" t="e">
        <f>T20D357462[[#This Row],[スコア⑤]]/T20D357462[[#This Row],[スコア③]]</f>
        <v>#REF!</v>
      </c>
      <c r="R199" s="76" t="e">
        <f>#REF!+#REF!</f>
        <v>#REF!</v>
      </c>
      <c r="S199" s="76"/>
      <c r="T199" s="119"/>
      <c r="U199" s="76"/>
      <c r="V199" s="76"/>
      <c r="W199" s="109" t="e">
        <f>(T20D357462[[#This Row],[現金及び預金（億）]]-T20D357462[[#This Row],[負債（億）]])/T20D357462[[#This Row],[総資産]]*100</f>
        <v>#DIV/0!</v>
      </c>
    </row>
    <row r="200" spans="1:23" s="67" customFormat="1" x14ac:dyDescent="0.25">
      <c r="A200" s="69"/>
      <c r="B200" s="39"/>
      <c r="C200" s="71" t="str">
        <f>IFERROR(_xll.RssMarket($A200,"市場部名称"),"")</f>
        <v/>
      </c>
      <c r="D200" s="55"/>
      <c r="E200" s="55" t="str">
        <f>IFERROR(_xll.RssMarket($A200,"前日比"),"")</f>
        <v/>
      </c>
      <c r="F200" s="75" t="str">
        <f>IFERROR(_xll.RssMarket($A200,"時価総額"),"")</f>
        <v/>
      </c>
      <c r="G200" s="75" t="e">
        <f>T20D357462[[#This Row],[時価総額]]/T20D357462[[#This Row],[現在値]]</f>
        <v>#VALUE!</v>
      </c>
      <c r="H200" s="20"/>
      <c r="I200" s="38"/>
      <c r="J200" s="20"/>
      <c r="K200" s="33"/>
      <c r="L200" s="117"/>
      <c r="M200" s="21"/>
      <c r="N200" s="89"/>
      <c r="O200" s="125" t="e">
        <f t="shared" si="9"/>
        <v>#REF!</v>
      </c>
      <c r="P200" s="125" t="e">
        <f t="shared" si="8"/>
        <v>#REF!</v>
      </c>
      <c r="Q200" s="147" t="e">
        <f>T20D357462[[#This Row],[スコア⑤]]/T20D357462[[#This Row],[スコア③]]</f>
        <v>#REF!</v>
      </c>
      <c r="R200" s="76" t="e">
        <f>#REF!+#REF!</f>
        <v>#REF!</v>
      </c>
      <c r="S200" s="76"/>
      <c r="T200" s="119"/>
      <c r="U200" s="76"/>
      <c r="V200" s="76"/>
      <c r="W200" s="109" t="e">
        <f>(T20D357462[[#This Row],[現金及び預金（億）]]-T20D357462[[#This Row],[負債（億）]])/T20D357462[[#This Row],[総資産]]*100</f>
        <v>#DIV/0!</v>
      </c>
    </row>
    <row r="201" spans="1:23" s="67" customFormat="1" x14ac:dyDescent="0.25">
      <c r="A201" s="69"/>
      <c r="B201" s="39"/>
      <c r="C201" s="71" t="str">
        <f>IFERROR(_xll.RssMarket($A201,"市場部名称"),"")</f>
        <v/>
      </c>
      <c r="D201" s="55"/>
      <c r="E201" s="55" t="str">
        <f>IFERROR(_xll.RssMarket($A201,"前日比"),"")</f>
        <v/>
      </c>
      <c r="F201" s="75" t="str">
        <f>IFERROR(_xll.RssMarket($A201,"時価総額"),"")</f>
        <v/>
      </c>
      <c r="G201" s="75" t="e">
        <f>T20D357462[[#This Row],[時価総額]]/T20D357462[[#This Row],[現在値]]</f>
        <v>#VALUE!</v>
      </c>
      <c r="H201" s="20"/>
      <c r="I201" s="38"/>
      <c r="J201" s="20"/>
      <c r="K201" s="33"/>
      <c r="L201" s="117"/>
      <c r="M201" s="21"/>
      <c r="N201" s="89"/>
      <c r="O201" s="125" t="e">
        <f t="shared" si="9"/>
        <v>#REF!</v>
      </c>
      <c r="P201" s="125" t="e">
        <f t="shared" si="8"/>
        <v>#REF!</v>
      </c>
      <c r="Q201" s="147" t="e">
        <f>T20D357462[[#This Row],[スコア⑤]]/T20D357462[[#This Row],[スコア③]]</f>
        <v>#REF!</v>
      </c>
      <c r="R201" s="76" t="e">
        <f>#REF!+#REF!</f>
        <v>#REF!</v>
      </c>
      <c r="S201" s="76"/>
      <c r="T201" s="119"/>
      <c r="U201" s="76"/>
      <c r="V201" s="76"/>
      <c r="W201" s="109" t="e">
        <f>(T20D357462[[#This Row],[現金及び預金（億）]]-T20D357462[[#This Row],[負債（億）]])/T20D357462[[#This Row],[総資産]]*100</f>
        <v>#DIV/0!</v>
      </c>
    </row>
    <row r="202" spans="1:23" s="67" customFormat="1" x14ac:dyDescent="0.25">
      <c r="A202" s="69"/>
      <c r="B202" s="39"/>
      <c r="C202" s="71" t="str">
        <f>IFERROR(_xll.RssMarket($A202,"市場部名称"),"")</f>
        <v/>
      </c>
      <c r="D202" s="55"/>
      <c r="E202" s="55" t="str">
        <f>IFERROR(_xll.RssMarket($A202,"前日比"),"")</f>
        <v/>
      </c>
      <c r="F202" s="75" t="str">
        <f>IFERROR(_xll.RssMarket($A202,"時価総額"),"")</f>
        <v/>
      </c>
      <c r="G202" s="75" t="e">
        <f>T20D357462[[#This Row],[時価総額]]/T20D357462[[#This Row],[現在値]]</f>
        <v>#VALUE!</v>
      </c>
      <c r="H202" s="20"/>
      <c r="I202" s="38"/>
      <c r="J202" s="20"/>
      <c r="K202" s="33"/>
      <c r="L202" s="117"/>
      <c r="M202" s="21"/>
      <c r="N202" s="89"/>
      <c r="O202" s="125" t="e">
        <f t="shared" si="9"/>
        <v>#REF!</v>
      </c>
      <c r="P202" s="125" t="e">
        <f t="shared" si="8"/>
        <v>#REF!</v>
      </c>
      <c r="Q202" s="147" t="e">
        <f>T20D357462[[#This Row],[スコア⑤]]/T20D357462[[#This Row],[スコア③]]</f>
        <v>#REF!</v>
      </c>
      <c r="R202" s="76" t="e">
        <f>#REF!+#REF!</f>
        <v>#REF!</v>
      </c>
      <c r="S202" s="76"/>
      <c r="T202" s="119"/>
      <c r="U202" s="76"/>
      <c r="V202" s="76"/>
      <c r="W202" s="109" t="e">
        <f>(T20D357462[[#This Row],[現金及び預金（億）]]-T20D357462[[#This Row],[負債（億）]])/T20D357462[[#This Row],[総資産]]*100</f>
        <v>#DIV/0!</v>
      </c>
    </row>
    <row r="203" spans="1:23" s="67" customFormat="1" x14ac:dyDescent="0.25">
      <c r="A203" s="69"/>
      <c r="B203" s="39"/>
      <c r="C203" s="71" t="str">
        <f>IFERROR(_xll.RssMarket($A203,"市場部名称"),"")</f>
        <v/>
      </c>
      <c r="D203" s="55"/>
      <c r="E203" s="55" t="str">
        <f>IFERROR(_xll.RssMarket($A203,"前日比"),"")</f>
        <v/>
      </c>
      <c r="F203" s="75" t="str">
        <f>IFERROR(_xll.RssMarket($A203,"時価総額"),"")</f>
        <v/>
      </c>
      <c r="G203" s="75" t="e">
        <f>T20D357462[[#This Row],[時価総額]]/T20D357462[[#This Row],[現在値]]</f>
        <v>#VALUE!</v>
      </c>
      <c r="H203" s="20"/>
      <c r="I203" s="38"/>
      <c r="J203" s="20"/>
      <c r="K203" s="33"/>
      <c r="L203" s="117"/>
      <c r="M203" s="21"/>
      <c r="N203" s="89"/>
      <c r="O203" s="125" t="e">
        <f t="shared" si="9"/>
        <v>#REF!</v>
      </c>
      <c r="P203" s="125" t="e">
        <f t="shared" si="8"/>
        <v>#REF!</v>
      </c>
      <c r="Q203" s="147" t="e">
        <f>T20D357462[[#This Row],[スコア⑤]]/T20D357462[[#This Row],[スコア③]]</f>
        <v>#REF!</v>
      </c>
      <c r="R203" s="76" t="e">
        <f>#REF!+#REF!</f>
        <v>#REF!</v>
      </c>
      <c r="S203" s="76"/>
      <c r="T203" s="119"/>
      <c r="U203" s="76"/>
      <c r="V203" s="76"/>
      <c r="W203" s="109" t="e">
        <f>(T20D357462[[#This Row],[現金及び預金（億）]]-T20D357462[[#This Row],[負債（億）]])/T20D357462[[#This Row],[総資産]]*100</f>
        <v>#DIV/0!</v>
      </c>
    </row>
    <row r="204" spans="1:23" s="67" customFormat="1" x14ac:dyDescent="0.25">
      <c r="A204" s="69"/>
      <c r="B204" s="39"/>
      <c r="C204" s="71" t="str">
        <f>IFERROR(_xll.RssMarket($A204,"市場部名称"),"")</f>
        <v/>
      </c>
      <c r="D204" s="55"/>
      <c r="E204" s="55" t="str">
        <f>IFERROR(_xll.RssMarket($A204,"前日比"),"")</f>
        <v/>
      </c>
      <c r="F204" s="75" t="str">
        <f>IFERROR(_xll.RssMarket($A204,"時価総額"),"")</f>
        <v/>
      </c>
      <c r="G204" s="75" t="e">
        <f>T20D357462[[#This Row],[時価総額]]/T20D357462[[#This Row],[現在値]]</f>
        <v>#VALUE!</v>
      </c>
      <c r="H204" s="20"/>
      <c r="I204" s="38"/>
      <c r="J204" s="20"/>
      <c r="K204" s="33"/>
      <c r="L204" s="117"/>
      <c r="M204" s="21"/>
      <c r="N204" s="89"/>
      <c r="O204" s="125" t="e">
        <f t="shared" si="9"/>
        <v>#REF!</v>
      </c>
      <c r="P204" s="125" t="e">
        <f t="shared" si="8"/>
        <v>#REF!</v>
      </c>
      <c r="Q204" s="147" t="e">
        <f>T20D357462[[#This Row],[スコア⑤]]/T20D357462[[#This Row],[スコア③]]</f>
        <v>#REF!</v>
      </c>
      <c r="R204" s="76" t="e">
        <f>#REF!+#REF!</f>
        <v>#REF!</v>
      </c>
      <c r="S204" s="76"/>
      <c r="T204" s="119"/>
      <c r="U204" s="76"/>
      <c r="V204" s="76"/>
      <c r="W204" s="109" t="e">
        <f>(T20D357462[[#This Row],[現金及び預金（億）]]-T20D357462[[#This Row],[負債（億）]])/T20D357462[[#This Row],[総資産]]*100</f>
        <v>#DIV/0!</v>
      </c>
    </row>
    <row r="205" spans="1:23" s="67" customFormat="1" x14ac:dyDescent="0.25">
      <c r="A205" s="69"/>
      <c r="B205" s="39"/>
      <c r="C205" s="71" t="str">
        <f>IFERROR(_xll.RssMarket($A205,"市場部名称"),"")</f>
        <v/>
      </c>
      <c r="D205" s="55"/>
      <c r="E205" s="55" t="str">
        <f>IFERROR(_xll.RssMarket($A205,"前日比"),"")</f>
        <v/>
      </c>
      <c r="F205" s="75" t="str">
        <f>IFERROR(_xll.RssMarket($A205,"時価総額"),"")</f>
        <v/>
      </c>
      <c r="G205" s="75" t="e">
        <f>T20D357462[[#This Row],[時価総額]]/T20D357462[[#This Row],[現在値]]</f>
        <v>#VALUE!</v>
      </c>
      <c r="H205" s="20"/>
      <c r="I205" s="38"/>
      <c r="J205" s="20"/>
      <c r="K205" s="33"/>
      <c r="L205" s="117"/>
      <c r="M205" s="21"/>
      <c r="N205" s="89"/>
      <c r="O205" s="125" t="e">
        <f t="shared" si="9"/>
        <v>#REF!</v>
      </c>
      <c r="P205" s="125" t="e">
        <f t="shared" si="8"/>
        <v>#REF!</v>
      </c>
      <c r="Q205" s="147" t="e">
        <f>T20D357462[[#This Row],[スコア⑤]]/T20D357462[[#This Row],[スコア③]]</f>
        <v>#REF!</v>
      </c>
      <c r="R205" s="76" t="e">
        <f>#REF!+#REF!</f>
        <v>#REF!</v>
      </c>
      <c r="S205" s="76"/>
      <c r="T205" s="119"/>
      <c r="U205" s="76"/>
      <c r="V205" s="76"/>
      <c r="W205" s="109" t="e">
        <f>(T20D357462[[#This Row],[現金及び預金（億）]]-T20D357462[[#This Row],[負債（億）]])/T20D357462[[#This Row],[総資産]]*100</f>
        <v>#DIV/0!</v>
      </c>
    </row>
    <row r="206" spans="1:23" s="67" customFormat="1" x14ac:dyDescent="0.25">
      <c r="A206" s="69"/>
      <c r="B206" s="39"/>
      <c r="C206" s="71" t="str">
        <f>IFERROR(_xll.RssMarket($A206,"市場部名称"),"")</f>
        <v/>
      </c>
      <c r="D206" s="55"/>
      <c r="E206" s="55" t="str">
        <f>IFERROR(_xll.RssMarket($A206,"前日比"),"")</f>
        <v/>
      </c>
      <c r="F206" s="75" t="str">
        <f>IFERROR(_xll.RssMarket($A206,"時価総額"),"")</f>
        <v/>
      </c>
      <c r="G206" s="75" t="e">
        <f>T20D357462[[#This Row],[時価総額]]/T20D357462[[#This Row],[現在値]]</f>
        <v>#VALUE!</v>
      </c>
      <c r="H206" s="20"/>
      <c r="I206" s="38"/>
      <c r="J206" s="20"/>
      <c r="K206" s="33"/>
      <c r="L206" s="117"/>
      <c r="M206" s="21"/>
      <c r="N206" s="89"/>
      <c r="O206" s="125" t="e">
        <f t="shared" si="9"/>
        <v>#REF!</v>
      </c>
      <c r="P206" s="125" t="e">
        <f t="shared" si="8"/>
        <v>#REF!</v>
      </c>
      <c r="Q206" s="147" t="e">
        <f>T20D357462[[#This Row],[スコア⑤]]/T20D357462[[#This Row],[スコア③]]</f>
        <v>#REF!</v>
      </c>
      <c r="R206" s="76" t="e">
        <f>#REF!+#REF!</f>
        <v>#REF!</v>
      </c>
      <c r="S206" s="76"/>
      <c r="T206" s="119"/>
      <c r="U206" s="76"/>
      <c r="V206" s="76"/>
      <c r="W206" s="109" t="e">
        <f>(T20D357462[[#This Row],[現金及び預金（億）]]-T20D357462[[#This Row],[負債（億）]])/T20D357462[[#This Row],[総資産]]*100</f>
        <v>#DIV/0!</v>
      </c>
    </row>
    <row r="207" spans="1:23" s="67" customFormat="1" x14ac:dyDescent="0.25">
      <c r="A207" s="69"/>
      <c r="B207" s="39"/>
      <c r="C207" s="71" t="str">
        <f>IFERROR(_xll.RssMarket($A207,"市場部名称"),"")</f>
        <v/>
      </c>
      <c r="D207" s="55"/>
      <c r="E207" s="55" t="str">
        <f>IFERROR(_xll.RssMarket($A207,"前日比"),"")</f>
        <v/>
      </c>
      <c r="F207" s="75" t="str">
        <f>IFERROR(_xll.RssMarket($A207,"時価総額"),"")</f>
        <v/>
      </c>
      <c r="G207" s="75" t="e">
        <f>T20D357462[[#This Row],[時価総額]]/T20D357462[[#This Row],[現在値]]</f>
        <v>#VALUE!</v>
      </c>
      <c r="H207" s="20"/>
      <c r="I207" s="38"/>
      <c r="J207" s="20"/>
      <c r="K207" s="33"/>
      <c r="L207" s="117"/>
      <c r="M207" s="21"/>
      <c r="N207" s="89"/>
      <c r="O207" s="125" t="e">
        <f t="shared" si="9"/>
        <v>#REF!</v>
      </c>
      <c r="P207" s="125" t="e">
        <f t="shared" si="8"/>
        <v>#REF!</v>
      </c>
      <c r="Q207" s="147" t="e">
        <f>T20D357462[[#This Row],[スコア⑤]]/T20D357462[[#This Row],[スコア③]]</f>
        <v>#REF!</v>
      </c>
      <c r="R207" s="76" t="e">
        <f>#REF!+#REF!</f>
        <v>#REF!</v>
      </c>
      <c r="S207" s="76"/>
      <c r="T207" s="119"/>
      <c r="U207" s="76"/>
      <c r="V207" s="76"/>
      <c r="W207" s="109" t="e">
        <f>(T20D357462[[#This Row],[現金及び預金（億）]]-T20D357462[[#This Row],[負債（億）]])/T20D357462[[#This Row],[総資産]]*100</f>
        <v>#DIV/0!</v>
      </c>
    </row>
    <row r="208" spans="1:23" s="67" customFormat="1" x14ac:dyDescent="0.25">
      <c r="A208" s="69"/>
      <c r="B208" s="39"/>
      <c r="C208" s="71" t="str">
        <f>IFERROR(_xll.RssMarket($A208,"市場部名称"),"")</f>
        <v/>
      </c>
      <c r="D208" s="55"/>
      <c r="E208" s="55" t="str">
        <f>IFERROR(_xll.RssMarket($A208,"前日比"),"")</f>
        <v/>
      </c>
      <c r="F208" s="75" t="str">
        <f>IFERROR(_xll.RssMarket($A208,"時価総額"),"")</f>
        <v/>
      </c>
      <c r="G208" s="75" t="e">
        <f>T20D357462[[#This Row],[時価総額]]/T20D357462[[#This Row],[現在値]]</f>
        <v>#VALUE!</v>
      </c>
      <c r="H208" s="20"/>
      <c r="I208" s="38"/>
      <c r="J208" s="20"/>
      <c r="K208" s="33"/>
      <c r="L208" s="117"/>
      <c r="M208" s="21"/>
      <c r="N208" s="89"/>
      <c r="O208" s="125" t="e">
        <f t="shared" si="9"/>
        <v>#REF!</v>
      </c>
      <c r="P208" s="125" t="e">
        <f t="shared" si="8"/>
        <v>#REF!</v>
      </c>
      <c r="Q208" s="147" t="e">
        <f>T20D357462[[#This Row],[スコア⑤]]/T20D357462[[#This Row],[スコア③]]</f>
        <v>#REF!</v>
      </c>
      <c r="R208" s="76" t="e">
        <f>#REF!+#REF!</f>
        <v>#REF!</v>
      </c>
      <c r="S208" s="76"/>
      <c r="T208" s="119"/>
      <c r="U208" s="76"/>
      <c r="V208" s="76"/>
      <c r="W208" s="109" t="e">
        <f>(T20D357462[[#This Row],[現金及び預金（億）]]-T20D357462[[#This Row],[負債（億）]])/T20D357462[[#This Row],[総資産]]*100</f>
        <v>#DIV/0!</v>
      </c>
    </row>
    <row r="209" spans="1:23" s="67" customFormat="1" x14ac:dyDescent="0.25">
      <c r="A209" s="69"/>
      <c r="B209" s="39"/>
      <c r="C209" s="71" t="str">
        <f>IFERROR(_xll.RssMarket($A209,"市場部名称"),"")</f>
        <v/>
      </c>
      <c r="D209" s="55"/>
      <c r="E209" s="55" t="str">
        <f>IFERROR(_xll.RssMarket($A209,"前日比"),"")</f>
        <v/>
      </c>
      <c r="F209" s="75" t="str">
        <f>IFERROR(_xll.RssMarket($A209,"時価総額"),"")</f>
        <v/>
      </c>
      <c r="G209" s="75" t="e">
        <f>T20D357462[[#This Row],[時価総額]]/T20D357462[[#This Row],[現在値]]</f>
        <v>#VALUE!</v>
      </c>
      <c r="H209" s="20"/>
      <c r="I209" s="38"/>
      <c r="J209" s="20"/>
      <c r="K209" s="33"/>
      <c r="L209" s="117"/>
      <c r="M209" s="21"/>
      <c r="N209" s="89"/>
      <c r="O209" s="125" t="e">
        <f t="shared" si="9"/>
        <v>#REF!</v>
      </c>
      <c r="P209" s="125" t="e">
        <f t="shared" si="8"/>
        <v>#REF!</v>
      </c>
      <c r="Q209" s="147" t="e">
        <f>T20D357462[[#This Row],[スコア⑤]]/T20D357462[[#This Row],[スコア③]]</f>
        <v>#REF!</v>
      </c>
      <c r="R209" s="76" t="e">
        <f>#REF!+#REF!</f>
        <v>#REF!</v>
      </c>
      <c r="S209" s="76"/>
      <c r="T209" s="119"/>
      <c r="U209" s="76"/>
      <c r="V209" s="76"/>
      <c r="W209" s="109" t="e">
        <f>(T20D357462[[#This Row],[現金及び預金（億）]]-T20D357462[[#This Row],[負債（億）]])/T20D357462[[#This Row],[総資産]]*100</f>
        <v>#DIV/0!</v>
      </c>
    </row>
    <row r="210" spans="1:23" s="67" customFormat="1" x14ac:dyDescent="0.25">
      <c r="A210" s="69"/>
      <c r="B210" s="39"/>
      <c r="C210" s="71" t="str">
        <f>IFERROR(_xll.RssMarket($A210,"市場部名称"),"")</f>
        <v/>
      </c>
      <c r="D210" s="55"/>
      <c r="E210" s="55" t="str">
        <f>IFERROR(_xll.RssMarket($A210,"前日比"),"")</f>
        <v/>
      </c>
      <c r="F210" s="75" t="str">
        <f>IFERROR(_xll.RssMarket($A210,"時価総額"),"")</f>
        <v/>
      </c>
      <c r="G210" s="75" t="e">
        <f>T20D357462[[#This Row],[時価総額]]/T20D357462[[#This Row],[現在値]]</f>
        <v>#VALUE!</v>
      </c>
      <c r="H210" s="20"/>
      <c r="I210" s="38"/>
      <c r="J210" s="20"/>
      <c r="K210" s="33"/>
      <c r="L210" s="117"/>
      <c r="M210" s="21"/>
      <c r="N210" s="89"/>
      <c r="O210" s="125" t="e">
        <f t="shared" si="9"/>
        <v>#REF!</v>
      </c>
      <c r="P210" s="125" t="e">
        <f t="shared" si="8"/>
        <v>#REF!</v>
      </c>
      <c r="Q210" s="147" t="e">
        <f>T20D357462[[#This Row],[スコア⑤]]/T20D357462[[#This Row],[スコア③]]</f>
        <v>#REF!</v>
      </c>
      <c r="R210" s="76" t="e">
        <f>#REF!+#REF!</f>
        <v>#REF!</v>
      </c>
      <c r="S210" s="76"/>
      <c r="T210" s="119"/>
      <c r="U210" s="76"/>
      <c r="V210" s="76"/>
      <c r="W210" s="109" t="e">
        <f>(T20D357462[[#This Row],[現金及び預金（億）]]-T20D357462[[#This Row],[負債（億）]])/T20D357462[[#This Row],[総資産]]*100</f>
        <v>#DIV/0!</v>
      </c>
    </row>
    <row r="211" spans="1:23" s="67" customFormat="1" x14ac:dyDescent="0.25">
      <c r="A211" s="69"/>
      <c r="B211" s="39"/>
      <c r="C211" s="71" t="str">
        <f>IFERROR(_xll.RssMarket($A211,"市場部名称"),"")</f>
        <v/>
      </c>
      <c r="D211" s="55"/>
      <c r="E211" s="55" t="str">
        <f>IFERROR(_xll.RssMarket($A211,"前日比"),"")</f>
        <v/>
      </c>
      <c r="F211" s="75" t="str">
        <f>IFERROR(_xll.RssMarket($A211,"時価総額"),"")</f>
        <v/>
      </c>
      <c r="G211" s="75" t="e">
        <f>T20D357462[[#This Row],[時価総額]]/T20D357462[[#This Row],[現在値]]</f>
        <v>#VALUE!</v>
      </c>
      <c r="H211" s="20"/>
      <c r="I211" s="38"/>
      <c r="J211" s="20"/>
      <c r="K211" s="33"/>
      <c r="L211" s="117"/>
      <c r="M211" s="21"/>
      <c r="N211" s="89"/>
      <c r="O211" s="125" t="e">
        <f t="shared" si="9"/>
        <v>#REF!</v>
      </c>
      <c r="P211" s="125" t="e">
        <f t="shared" si="8"/>
        <v>#REF!</v>
      </c>
      <c r="Q211" s="147" t="e">
        <f>T20D357462[[#This Row],[スコア⑤]]/T20D357462[[#This Row],[スコア③]]</f>
        <v>#REF!</v>
      </c>
      <c r="R211" s="76" t="e">
        <f>#REF!+#REF!</f>
        <v>#REF!</v>
      </c>
      <c r="S211" s="76"/>
      <c r="T211" s="119"/>
      <c r="U211" s="76"/>
      <c r="V211" s="76"/>
      <c r="W211" s="109" t="e">
        <f>(T20D357462[[#This Row],[現金及び預金（億）]]-T20D357462[[#This Row],[負債（億）]])/T20D357462[[#This Row],[総資産]]*100</f>
        <v>#DIV/0!</v>
      </c>
    </row>
    <row r="212" spans="1:23" s="67" customFormat="1" x14ac:dyDescent="0.25">
      <c r="A212" s="69"/>
      <c r="B212" s="39"/>
      <c r="C212" s="71" t="str">
        <f>IFERROR(_xll.RssMarket($A212,"市場部名称"),"")</f>
        <v/>
      </c>
      <c r="D212" s="55"/>
      <c r="E212" s="55" t="str">
        <f>IFERROR(_xll.RssMarket($A212,"前日比"),"")</f>
        <v/>
      </c>
      <c r="F212" s="75" t="str">
        <f>IFERROR(_xll.RssMarket($A212,"時価総額"),"")</f>
        <v/>
      </c>
      <c r="G212" s="75" t="e">
        <f>T20D357462[[#This Row],[時価総額]]/T20D357462[[#This Row],[現在値]]</f>
        <v>#VALUE!</v>
      </c>
      <c r="H212" s="20"/>
      <c r="I212" s="38"/>
      <c r="J212" s="20"/>
      <c r="K212" s="33"/>
      <c r="L212" s="117"/>
      <c r="M212" s="21"/>
      <c r="N212" s="89"/>
      <c r="O212" s="125" t="e">
        <f t="shared" si="9"/>
        <v>#REF!</v>
      </c>
      <c r="P212" s="125" t="e">
        <f t="shared" si="8"/>
        <v>#REF!</v>
      </c>
      <c r="Q212" s="147" t="e">
        <f>T20D357462[[#This Row],[スコア⑤]]/T20D357462[[#This Row],[スコア③]]</f>
        <v>#REF!</v>
      </c>
      <c r="R212" s="76" t="e">
        <f>#REF!+#REF!</f>
        <v>#REF!</v>
      </c>
      <c r="S212" s="76"/>
      <c r="T212" s="119"/>
      <c r="U212" s="76"/>
      <c r="V212" s="76"/>
      <c r="W212" s="109" t="e">
        <f>(T20D357462[[#This Row],[現金及び預金（億）]]-T20D357462[[#This Row],[負債（億）]])/T20D357462[[#This Row],[総資産]]*100</f>
        <v>#DIV/0!</v>
      </c>
    </row>
    <row r="213" spans="1:23" s="67" customFormat="1" x14ac:dyDescent="0.25">
      <c r="A213" s="69"/>
      <c r="B213" s="39"/>
      <c r="C213" s="71" t="str">
        <f>IFERROR(_xll.RssMarket($A213,"市場部名称"),"")</f>
        <v/>
      </c>
      <c r="D213" s="55"/>
      <c r="E213" s="55" t="str">
        <f>IFERROR(_xll.RssMarket($A213,"前日比"),"")</f>
        <v/>
      </c>
      <c r="F213" s="75" t="str">
        <f>IFERROR(_xll.RssMarket($A213,"時価総額"),"")</f>
        <v/>
      </c>
      <c r="G213" s="75" t="e">
        <f>T20D357462[[#This Row],[時価総額]]/T20D357462[[#This Row],[現在値]]</f>
        <v>#VALUE!</v>
      </c>
      <c r="H213" s="20"/>
      <c r="I213" s="38"/>
      <c r="J213" s="20"/>
      <c r="K213" s="33"/>
      <c r="L213" s="117"/>
      <c r="M213" s="21"/>
      <c r="N213" s="89"/>
      <c r="O213" s="125" t="e">
        <f t="shared" si="9"/>
        <v>#REF!</v>
      </c>
      <c r="P213" s="125" t="e">
        <f t="shared" si="8"/>
        <v>#REF!</v>
      </c>
      <c r="Q213" s="147" t="e">
        <f>T20D357462[[#This Row],[スコア⑤]]/T20D357462[[#This Row],[スコア③]]</f>
        <v>#REF!</v>
      </c>
      <c r="R213" s="76" t="e">
        <f>#REF!+#REF!</f>
        <v>#REF!</v>
      </c>
      <c r="S213" s="76"/>
      <c r="T213" s="119"/>
      <c r="U213" s="76"/>
      <c r="V213" s="76"/>
      <c r="W213" s="109" t="e">
        <f>(T20D357462[[#This Row],[現金及び預金（億）]]-T20D357462[[#This Row],[負債（億）]])/T20D357462[[#This Row],[総資産]]*100</f>
        <v>#DIV/0!</v>
      </c>
    </row>
    <row r="214" spans="1:23" s="67" customFormat="1" x14ac:dyDescent="0.25">
      <c r="A214" s="69"/>
      <c r="B214" s="39"/>
      <c r="C214" s="71" t="str">
        <f>IFERROR(_xll.RssMarket($A214,"市場部名称"),"")</f>
        <v/>
      </c>
      <c r="D214" s="55"/>
      <c r="E214" s="55" t="str">
        <f>IFERROR(_xll.RssMarket($A214,"前日比"),"")</f>
        <v/>
      </c>
      <c r="F214" s="75" t="str">
        <f>IFERROR(_xll.RssMarket($A214,"時価総額"),"")</f>
        <v/>
      </c>
      <c r="G214" s="75" t="e">
        <f>T20D357462[[#This Row],[時価総額]]/T20D357462[[#This Row],[現在値]]</f>
        <v>#VALUE!</v>
      </c>
      <c r="H214" s="20"/>
      <c r="I214" s="38"/>
      <c r="J214" s="20"/>
      <c r="K214" s="33"/>
      <c r="L214" s="117"/>
      <c r="M214" s="21"/>
      <c r="N214" s="89"/>
      <c r="O214" s="125" t="e">
        <f t="shared" si="9"/>
        <v>#REF!</v>
      </c>
      <c r="P214" s="125" t="e">
        <f t="shared" si="8"/>
        <v>#REF!</v>
      </c>
      <c r="Q214" s="147" t="e">
        <f>T20D357462[[#This Row],[スコア⑤]]/T20D357462[[#This Row],[スコア③]]</f>
        <v>#REF!</v>
      </c>
      <c r="R214" s="76" t="e">
        <f>#REF!+#REF!</f>
        <v>#REF!</v>
      </c>
      <c r="S214" s="76"/>
      <c r="T214" s="119"/>
      <c r="U214" s="76"/>
      <c r="V214" s="76"/>
      <c r="W214" s="109" t="e">
        <f>(T20D357462[[#This Row],[現金及び預金（億）]]-T20D357462[[#This Row],[負債（億）]])/T20D357462[[#This Row],[総資産]]*100</f>
        <v>#DIV/0!</v>
      </c>
    </row>
    <row r="215" spans="1:23" s="67" customFormat="1" x14ac:dyDescent="0.25">
      <c r="A215" s="69"/>
      <c r="B215" s="39"/>
      <c r="C215" s="71" t="str">
        <f>IFERROR(_xll.RssMarket($A215,"市場部名称"),"")</f>
        <v/>
      </c>
      <c r="D215" s="55"/>
      <c r="E215" s="55" t="str">
        <f>IFERROR(_xll.RssMarket($A215,"前日比"),"")</f>
        <v/>
      </c>
      <c r="F215" s="75" t="str">
        <f>IFERROR(_xll.RssMarket($A215,"時価総額"),"")</f>
        <v/>
      </c>
      <c r="G215" s="75" t="e">
        <f>T20D357462[[#This Row],[時価総額]]/T20D357462[[#This Row],[現在値]]</f>
        <v>#VALUE!</v>
      </c>
      <c r="H215" s="20"/>
      <c r="I215" s="38"/>
      <c r="J215" s="20"/>
      <c r="K215" s="33"/>
      <c r="L215" s="117"/>
      <c r="M215" s="21"/>
      <c r="N215" s="89"/>
      <c r="O215" s="125" t="e">
        <f t="shared" si="9"/>
        <v>#REF!</v>
      </c>
      <c r="P215" s="125" t="e">
        <f t="shared" si="8"/>
        <v>#REF!</v>
      </c>
      <c r="Q215" s="147" t="e">
        <f>T20D357462[[#This Row],[スコア⑤]]/T20D357462[[#This Row],[スコア③]]</f>
        <v>#REF!</v>
      </c>
      <c r="R215" s="76" t="e">
        <f>#REF!+#REF!</f>
        <v>#REF!</v>
      </c>
      <c r="S215" s="76"/>
      <c r="T215" s="119"/>
      <c r="U215" s="76"/>
      <c r="V215" s="76"/>
      <c r="W215" s="109" t="e">
        <f>(T20D357462[[#This Row],[現金及び預金（億）]]-T20D357462[[#This Row],[負債（億）]])/T20D357462[[#This Row],[総資産]]*100</f>
        <v>#DIV/0!</v>
      </c>
    </row>
    <row r="216" spans="1:23" s="67" customFormat="1" x14ac:dyDescent="0.25">
      <c r="A216" s="69"/>
      <c r="B216" s="39"/>
      <c r="C216" s="71" t="str">
        <f>IFERROR(_xll.RssMarket($A216,"市場部名称"),"")</f>
        <v/>
      </c>
      <c r="D216" s="55"/>
      <c r="E216" s="55" t="str">
        <f>IFERROR(_xll.RssMarket($A216,"前日比"),"")</f>
        <v/>
      </c>
      <c r="F216" s="75" t="str">
        <f>IFERROR(_xll.RssMarket($A216,"時価総額"),"")</f>
        <v/>
      </c>
      <c r="G216" s="75" t="e">
        <f>T20D357462[[#This Row],[時価総額]]/T20D357462[[#This Row],[現在値]]</f>
        <v>#VALUE!</v>
      </c>
      <c r="H216" s="20"/>
      <c r="I216" s="38"/>
      <c r="J216" s="20"/>
      <c r="K216" s="33"/>
      <c r="L216" s="117"/>
      <c r="M216" s="21"/>
      <c r="N216" s="89"/>
      <c r="O216" s="125" t="e">
        <f t="shared" si="9"/>
        <v>#REF!</v>
      </c>
      <c r="P216" s="125" t="e">
        <f t="shared" si="8"/>
        <v>#REF!</v>
      </c>
      <c r="Q216" s="147" t="e">
        <f>T20D357462[[#This Row],[スコア⑤]]/T20D357462[[#This Row],[スコア③]]</f>
        <v>#REF!</v>
      </c>
      <c r="R216" s="76" t="e">
        <f>#REF!+#REF!</f>
        <v>#REF!</v>
      </c>
      <c r="S216" s="76"/>
      <c r="T216" s="119"/>
      <c r="U216" s="76"/>
      <c r="V216" s="76"/>
      <c r="W216" s="109" t="e">
        <f>(T20D357462[[#This Row],[現金及び預金（億）]]-T20D357462[[#This Row],[負債（億）]])/T20D357462[[#This Row],[総資産]]*100</f>
        <v>#DIV/0!</v>
      </c>
    </row>
    <row r="217" spans="1:23" s="67" customFormat="1" x14ac:dyDescent="0.25">
      <c r="A217" s="69"/>
      <c r="B217" s="39"/>
      <c r="C217" s="71" t="str">
        <f>IFERROR(_xll.RssMarket($A217,"市場部名称"),"")</f>
        <v/>
      </c>
      <c r="D217" s="55"/>
      <c r="E217" s="55" t="str">
        <f>IFERROR(_xll.RssMarket($A217,"前日比"),"")</f>
        <v/>
      </c>
      <c r="F217" s="75" t="str">
        <f>IFERROR(_xll.RssMarket($A217,"時価総額"),"")</f>
        <v/>
      </c>
      <c r="G217" s="75" t="e">
        <f>T20D357462[[#This Row],[時価総額]]/T20D357462[[#This Row],[現在値]]</f>
        <v>#VALUE!</v>
      </c>
      <c r="H217" s="20"/>
      <c r="I217" s="38"/>
      <c r="J217" s="20"/>
      <c r="K217" s="33"/>
      <c r="L217" s="117"/>
      <c r="M217" s="21"/>
      <c r="N217" s="89"/>
      <c r="O217" s="125" t="e">
        <f t="shared" si="9"/>
        <v>#REF!</v>
      </c>
      <c r="P217" s="125" t="e">
        <f t="shared" si="8"/>
        <v>#REF!</v>
      </c>
      <c r="Q217" s="147" t="e">
        <f>T20D357462[[#This Row],[スコア⑤]]/T20D357462[[#This Row],[スコア③]]</f>
        <v>#REF!</v>
      </c>
      <c r="R217" s="76" t="e">
        <f>#REF!+#REF!</f>
        <v>#REF!</v>
      </c>
      <c r="S217" s="76"/>
      <c r="T217" s="119"/>
      <c r="U217" s="76"/>
      <c r="V217" s="76"/>
      <c r="W217" s="109" t="e">
        <f>(T20D357462[[#This Row],[現金及び預金（億）]]-T20D357462[[#This Row],[負債（億）]])/T20D357462[[#This Row],[総資産]]*100</f>
        <v>#DIV/0!</v>
      </c>
    </row>
    <row r="218" spans="1:23" s="67" customFormat="1" x14ac:dyDescent="0.25">
      <c r="A218" s="69"/>
      <c r="B218" s="39"/>
      <c r="C218" s="71" t="str">
        <f>IFERROR(_xll.RssMarket($A218,"市場部名称"),"")</f>
        <v/>
      </c>
      <c r="D218" s="55"/>
      <c r="E218" s="55" t="str">
        <f>IFERROR(_xll.RssMarket($A218,"前日比"),"")</f>
        <v/>
      </c>
      <c r="F218" s="75" t="str">
        <f>IFERROR(_xll.RssMarket($A218,"時価総額"),"")</f>
        <v/>
      </c>
      <c r="G218" s="75" t="e">
        <f>T20D357462[[#This Row],[時価総額]]/T20D357462[[#This Row],[現在値]]</f>
        <v>#VALUE!</v>
      </c>
      <c r="H218" s="20"/>
      <c r="I218" s="38"/>
      <c r="J218" s="20"/>
      <c r="K218" s="33"/>
      <c r="L218" s="117"/>
      <c r="M218" s="21"/>
      <c r="N218" s="89"/>
      <c r="O218" s="125" t="e">
        <f t="shared" si="9"/>
        <v>#REF!</v>
      </c>
      <c r="P218" s="125" t="e">
        <f t="shared" si="8"/>
        <v>#REF!</v>
      </c>
      <c r="Q218" s="147" t="e">
        <f>T20D357462[[#This Row],[スコア⑤]]/T20D357462[[#This Row],[スコア③]]</f>
        <v>#REF!</v>
      </c>
      <c r="R218" s="76" t="e">
        <f>#REF!+#REF!</f>
        <v>#REF!</v>
      </c>
      <c r="S218" s="76"/>
      <c r="T218" s="119"/>
      <c r="U218" s="76"/>
      <c r="V218" s="76"/>
      <c r="W218" s="109" t="e">
        <f>(T20D357462[[#This Row],[現金及び預金（億）]]-T20D357462[[#This Row],[負債（億）]])/T20D357462[[#This Row],[総資産]]*100</f>
        <v>#DIV/0!</v>
      </c>
    </row>
    <row r="219" spans="1:23" s="67" customFormat="1" x14ac:dyDescent="0.25">
      <c r="A219" s="69"/>
      <c r="B219" s="39"/>
      <c r="C219" s="71" t="str">
        <f>IFERROR(_xll.RssMarket($A219,"市場部名称"),"")</f>
        <v/>
      </c>
      <c r="D219" s="55"/>
      <c r="E219" s="55" t="str">
        <f>IFERROR(_xll.RssMarket($A219,"前日比"),"")</f>
        <v/>
      </c>
      <c r="F219" s="75" t="str">
        <f>IFERROR(_xll.RssMarket($A219,"時価総額"),"")</f>
        <v/>
      </c>
      <c r="G219" s="75" t="e">
        <f>T20D357462[[#This Row],[時価総額]]/T20D357462[[#This Row],[現在値]]</f>
        <v>#VALUE!</v>
      </c>
      <c r="H219" s="20"/>
      <c r="I219" s="38"/>
      <c r="J219" s="20"/>
      <c r="K219" s="33"/>
      <c r="L219" s="117"/>
      <c r="M219" s="21"/>
      <c r="N219" s="89"/>
      <c r="O219" s="125" t="e">
        <f t="shared" si="9"/>
        <v>#REF!</v>
      </c>
      <c r="P219" s="125" t="e">
        <f t="shared" si="8"/>
        <v>#REF!</v>
      </c>
      <c r="Q219" s="147" t="e">
        <f>T20D357462[[#This Row],[スコア⑤]]/T20D357462[[#This Row],[スコア③]]</f>
        <v>#REF!</v>
      </c>
      <c r="R219" s="76" t="e">
        <f>#REF!+#REF!</f>
        <v>#REF!</v>
      </c>
      <c r="S219" s="76"/>
      <c r="T219" s="119"/>
      <c r="U219" s="76"/>
      <c r="V219" s="76"/>
      <c r="W219" s="109" t="e">
        <f>(T20D357462[[#This Row],[現金及び預金（億）]]-T20D357462[[#This Row],[負債（億）]])/T20D357462[[#This Row],[総資産]]*100</f>
        <v>#DIV/0!</v>
      </c>
    </row>
    <row r="220" spans="1:23" s="67" customFormat="1" x14ac:dyDescent="0.25">
      <c r="A220" s="69"/>
      <c r="B220" s="39"/>
      <c r="C220" s="71" t="str">
        <f>IFERROR(_xll.RssMarket($A220,"市場部名称"),"")</f>
        <v/>
      </c>
      <c r="D220" s="55"/>
      <c r="E220" s="55" t="str">
        <f>IFERROR(_xll.RssMarket($A220,"前日比"),"")</f>
        <v/>
      </c>
      <c r="F220" s="75" t="str">
        <f>IFERROR(_xll.RssMarket($A220,"時価総額"),"")</f>
        <v/>
      </c>
      <c r="G220" s="75" t="e">
        <f>T20D357462[[#This Row],[時価総額]]/T20D357462[[#This Row],[現在値]]</f>
        <v>#VALUE!</v>
      </c>
      <c r="H220" s="20"/>
      <c r="I220" s="38"/>
      <c r="J220" s="20"/>
      <c r="K220" s="33"/>
      <c r="L220" s="117"/>
      <c r="M220" s="21"/>
      <c r="N220" s="89"/>
      <c r="O220" s="125" t="e">
        <f t="shared" si="9"/>
        <v>#REF!</v>
      </c>
      <c r="P220" s="125" t="e">
        <f t="shared" si="8"/>
        <v>#REF!</v>
      </c>
      <c r="Q220" s="147" t="e">
        <f>T20D357462[[#This Row],[スコア⑤]]/T20D357462[[#This Row],[スコア③]]</f>
        <v>#REF!</v>
      </c>
      <c r="R220" s="76" t="e">
        <f>#REF!+#REF!</f>
        <v>#REF!</v>
      </c>
      <c r="S220" s="76"/>
      <c r="T220" s="119"/>
      <c r="U220" s="76"/>
      <c r="V220" s="76"/>
      <c r="W220" s="109" t="e">
        <f>(T20D357462[[#This Row],[現金及び預金（億）]]-T20D357462[[#This Row],[負債（億）]])/T20D357462[[#This Row],[総資産]]*100</f>
        <v>#DIV/0!</v>
      </c>
    </row>
    <row r="221" spans="1:23" s="67" customFormat="1" x14ac:dyDescent="0.25">
      <c r="A221" s="69"/>
      <c r="B221" s="39"/>
      <c r="C221" s="71" t="str">
        <f>IFERROR(_xll.RssMarket($A221,"市場部名称"),"")</f>
        <v/>
      </c>
      <c r="D221" s="55"/>
      <c r="E221" s="55" t="str">
        <f>IFERROR(_xll.RssMarket($A221,"前日比"),"")</f>
        <v/>
      </c>
      <c r="F221" s="75" t="str">
        <f>IFERROR(_xll.RssMarket($A221,"時価総額"),"")</f>
        <v/>
      </c>
      <c r="G221" s="75" t="e">
        <f>T20D357462[[#This Row],[時価総額]]/T20D357462[[#This Row],[現在値]]</f>
        <v>#VALUE!</v>
      </c>
      <c r="H221" s="20"/>
      <c r="I221" s="38"/>
      <c r="J221" s="20"/>
      <c r="K221" s="33"/>
      <c r="L221" s="117"/>
      <c r="M221" s="21"/>
      <c r="N221" s="89"/>
      <c r="O221" s="125" t="e">
        <f t="shared" si="9"/>
        <v>#REF!</v>
      </c>
      <c r="P221" s="125" t="e">
        <f t="shared" si="8"/>
        <v>#REF!</v>
      </c>
      <c r="Q221" s="147" t="e">
        <f>T20D357462[[#This Row],[スコア⑤]]/T20D357462[[#This Row],[スコア③]]</f>
        <v>#REF!</v>
      </c>
      <c r="R221" s="76" t="e">
        <f>#REF!+#REF!</f>
        <v>#REF!</v>
      </c>
      <c r="S221" s="76"/>
      <c r="T221" s="119"/>
      <c r="U221" s="76"/>
      <c r="V221" s="76"/>
      <c r="W221" s="109" t="e">
        <f>(T20D357462[[#This Row],[現金及び預金（億）]]-T20D357462[[#This Row],[負債（億）]])/T20D357462[[#This Row],[総資産]]*100</f>
        <v>#DIV/0!</v>
      </c>
    </row>
    <row r="222" spans="1:23" s="67" customFormat="1" x14ac:dyDescent="0.25">
      <c r="A222" s="69"/>
      <c r="B222" s="39"/>
      <c r="C222" s="71" t="str">
        <f>IFERROR(_xll.RssMarket($A222,"市場部名称"),"")</f>
        <v/>
      </c>
      <c r="D222" s="55"/>
      <c r="E222" s="55" t="str">
        <f>IFERROR(_xll.RssMarket($A222,"前日比"),"")</f>
        <v/>
      </c>
      <c r="F222" s="75" t="str">
        <f>IFERROR(_xll.RssMarket($A222,"時価総額"),"")</f>
        <v/>
      </c>
      <c r="G222" s="75" t="e">
        <f>T20D357462[[#This Row],[時価総額]]/T20D357462[[#This Row],[現在値]]</f>
        <v>#VALUE!</v>
      </c>
      <c r="H222" s="20"/>
      <c r="I222" s="38"/>
      <c r="J222" s="20"/>
      <c r="K222" s="33"/>
      <c r="L222" s="117"/>
      <c r="M222" s="21"/>
      <c r="N222" s="89"/>
      <c r="O222" s="125" t="e">
        <f t="shared" si="9"/>
        <v>#REF!</v>
      </c>
      <c r="P222" s="125" t="e">
        <f t="shared" si="8"/>
        <v>#REF!</v>
      </c>
      <c r="Q222" s="147" t="e">
        <f>T20D357462[[#This Row],[スコア⑤]]/T20D357462[[#This Row],[スコア③]]</f>
        <v>#REF!</v>
      </c>
      <c r="R222" s="76" t="e">
        <f>#REF!+#REF!</f>
        <v>#REF!</v>
      </c>
      <c r="S222" s="76"/>
      <c r="T222" s="119"/>
      <c r="U222" s="76"/>
      <c r="V222" s="76"/>
      <c r="W222" s="109" t="e">
        <f>(T20D357462[[#This Row],[現金及び預金（億）]]-T20D357462[[#This Row],[負債（億）]])/T20D357462[[#This Row],[総資産]]*100</f>
        <v>#DIV/0!</v>
      </c>
    </row>
    <row r="223" spans="1:23" s="67" customFormat="1" x14ac:dyDescent="0.25">
      <c r="A223" s="69"/>
      <c r="B223" s="39"/>
      <c r="C223" s="71" t="str">
        <f>IFERROR(_xll.RssMarket($A223,"市場部名称"),"")</f>
        <v/>
      </c>
      <c r="D223" s="55"/>
      <c r="E223" s="55" t="str">
        <f>IFERROR(_xll.RssMarket($A223,"前日比"),"")</f>
        <v/>
      </c>
      <c r="F223" s="75" t="str">
        <f>IFERROR(_xll.RssMarket($A223,"時価総額"),"")</f>
        <v/>
      </c>
      <c r="G223" s="75" t="e">
        <f>T20D357462[[#This Row],[時価総額]]/T20D357462[[#This Row],[現在値]]</f>
        <v>#VALUE!</v>
      </c>
      <c r="H223" s="20"/>
      <c r="I223" s="38"/>
      <c r="J223" s="20"/>
      <c r="K223" s="33"/>
      <c r="L223" s="117"/>
      <c r="M223" s="21"/>
      <c r="N223" s="89"/>
      <c r="O223" s="125" t="e">
        <f t="shared" si="9"/>
        <v>#REF!</v>
      </c>
      <c r="P223" s="125" t="e">
        <f t="shared" si="8"/>
        <v>#REF!</v>
      </c>
      <c r="Q223" s="147" t="e">
        <f>T20D357462[[#This Row],[スコア⑤]]/T20D357462[[#This Row],[スコア③]]</f>
        <v>#REF!</v>
      </c>
      <c r="R223" s="76" t="e">
        <f>#REF!+#REF!</f>
        <v>#REF!</v>
      </c>
      <c r="S223" s="76"/>
      <c r="T223" s="119"/>
      <c r="U223" s="76"/>
      <c r="V223" s="76"/>
      <c r="W223" s="109" t="e">
        <f>(T20D357462[[#This Row],[現金及び預金（億）]]-T20D357462[[#This Row],[負債（億）]])/T20D357462[[#This Row],[総資産]]*100</f>
        <v>#DIV/0!</v>
      </c>
    </row>
    <row r="224" spans="1:23" s="67" customFormat="1" x14ac:dyDescent="0.25">
      <c r="A224" s="69"/>
      <c r="B224" s="39"/>
      <c r="C224" s="71" t="str">
        <f>IFERROR(_xll.RssMarket($A224,"市場部名称"),"")</f>
        <v/>
      </c>
      <c r="D224" s="55"/>
      <c r="E224" s="55" t="str">
        <f>IFERROR(_xll.RssMarket($A224,"前日比"),"")</f>
        <v/>
      </c>
      <c r="F224" s="75" t="str">
        <f>IFERROR(_xll.RssMarket($A224,"時価総額"),"")</f>
        <v/>
      </c>
      <c r="G224" s="75" t="e">
        <f>T20D357462[[#This Row],[時価総額]]/T20D357462[[#This Row],[現在値]]</f>
        <v>#VALUE!</v>
      </c>
      <c r="H224" s="20"/>
      <c r="I224" s="38"/>
      <c r="J224" s="20"/>
      <c r="K224" s="33"/>
      <c r="L224" s="117"/>
      <c r="M224" s="21"/>
      <c r="N224" s="89"/>
      <c r="O224" s="125" t="e">
        <f t="shared" si="9"/>
        <v>#REF!</v>
      </c>
      <c r="P224" s="125" t="e">
        <f t="shared" si="8"/>
        <v>#REF!</v>
      </c>
      <c r="Q224" s="147" t="e">
        <f>T20D357462[[#This Row],[スコア⑤]]/T20D357462[[#This Row],[スコア③]]</f>
        <v>#REF!</v>
      </c>
      <c r="R224" s="76" t="e">
        <f>#REF!+#REF!</f>
        <v>#REF!</v>
      </c>
      <c r="S224" s="76"/>
      <c r="T224" s="119"/>
      <c r="U224" s="76"/>
      <c r="V224" s="76"/>
      <c r="W224" s="109" t="e">
        <f>(T20D357462[[#This Row],[現金及び預金（億）]]-T20D357462[[#This Row],[負債（億）]])/T20D357462[[#This Row],[総資産]]*100</f>
        <v>#DIV/0!</v>
      </c>
    </row>
    <row r="225" spans="1:23" s="67" customFormat="1" x14ac:dyDescent="0.25">
      <c r="A225" s="69"/>
      <c r="B225" s="39"/>
      <c r="C225" s="71" t="str">
        <f>IFERROR(_xll.RssMarket($A225,"市場部名称"),"")</f>
        <v/>
      </c>
      <c r="D225" s="55"/>
      <c r="E225" s="55" t="str">
        <f>IFERROR(_xll.RssMarket($A225,"前日比"),"")</f>
        <v/>
      </c>
      <c r="F225" s="75" t="str">
        <f>IFERROR(_xll.RssMarket($A225,"時価総額"),"")</f>
        <v/>
      </c>
      <c r="G225" s="75" t="e">
        <f>T20D357462[[#This Row],[時価総額]]/T20D357462[[#This Row],[現在値]]</f>
        <v>#VALUE!</v>
      </c>
      <c r="H225" s="20"/>
      <c r="I225" s="38"/>
      <c r="J225" s="20"/>
      <c r="K225" s="33"/>
      <c r="L225" s="117"/>
      <c r="M225" s="21"/>
      <c r="N225" s="89"/>
      <c r="O225" s="125" t="e">
        <f t="shared" si="9"/>
        <v>#REF!</v>
      </c>
      <c r="P225" s="125" t="e">
        <f t="shared" si="8"/>
        <v>#REF!</v>
      </c>
      <c r="Q225" s="147" t="e">
        <f>T20D357462[[#This Row],[スコア⑤]]/T20D357462[[#This Row],[スコア③]]</f>
        <v>#REF!</v>
      </c>
      <c r="R225" s="76" t="e">
        <f>#REF!+#REF!</f>
        <v>#REF!</v>
      </c>
      <c r="S225" s="76"/>
      <c r="T225" s="119"/>
      <c r="U225" s="76"/>
      <c r="V225" s="76"/>
      <c r="W225" s="109" t="e">
        <f>(T20D357462[[#This Row],[現金及び預金（億）]]-T20D357462[[#This Row],[負債（億）]])/T20D357462[[#This Row],[総資産]]*100</f>
        <v>#DIV/0!</v>
      </c>
    </row>
    <row r="226" spans="1:23" s="67" customFormat="1" x14ac:dyDescent="0.25">
      <c r="A226" s="69"/>
      <c r="B226" s="39"/>
      <c r="C226" s="71" t="str">
        <f>IFERROR(_xll.RssMarket($A226,"市場部名称"),"")</f>
        <v/>
      </c>
      <c r="D226" s="55"/>
      <c r="E226" s="55" t="str">
        <f>IFERROR(_xll.RssMarket($A226,"前日比"),"")</f>
        <v/>
      </c>
      <c r="F226" s="75" t="str">
        <f>IFERROR(_xll.RssMarket($A226,"時価総額"),"")</f>
        <v/>
      </c>
      <c r="G226" s="75" t="e">
        <f>T20D357462[[#This Row],[時価総額]]/T20D357462[[#This Row],[現在値]]</f>
        <v>#VALUE!</v>
      </c>
      <c r="H226" s="20"/>
      <c r="I226" s="38"/>
      <c r="J226" s="20"/>
      <c r="K226" s="33"/>
      <c r="L226" s="117"/>
      <c r="M226" s="21"/>
      <c r="N226" s="89"/>
      <c r="O226" s="125" t="e">
        <f t="shared" si="9"/>
        <v>#REF!</v>
      </c>
      <c r="P226" s="125" t="e">
        <f t="shared" si="8"/>
        <v>#REF!</v>
      </c>
      <c r="Q226" s="147" t="e">
        <f>T20D357462[[#This Row],[スコア⑤]]/T20D357462[[#This Row],[スコア③]]</f>
        <v>#REF!</v>
      </c>
      <c r="R226" s="76" t="e">
        <f>#REF!+#REF!</f>
        <v>#REF!</v>
      </c>
      <c r="S226" s="76"/>
      <c r="T226" s="119"/>
      <c r="U226" s="76"/>
      <c r="V226" s="76"/>
      <c r="W226" s="109" t="e">
        <f>(T20D357462[[#This Row],[現金及び預金（億）]]-T20D357462[[#This Row],[負債（億）]])/T20D357462[[#This Row],[総資産]]*100</f>
        <v>#DIV/0!</v>
      </c>
    </row>
    <row r="227" spans="1:23" s="67" customFormat="1" x14ac:dyDescent="0.25">
      <c r="A227" s="69"/>
      <c r="B227" s="39"/>
      <c r="C227" s="71" t="str">
        <f>IFERROR(_xll.RssMarket($A227,"市場部名称"),"")</f>
        <v/>
      </c>
      <c r="D227" s="55"/>
      <c r="E227" s="55" t="str">
        <f>IFERROR(_xll.RssMarket($A227,"前日比"),"")</f>
        <v/>
      </c>
      <c r="F227" s="75" t="str">
        <f>IFERROR(_xll.RssMarket($A227,"時価総額"),"")</f>
        <v/>
      </c>
      <c r="G227" s="75" t="e">
        <f>T20D357462[[#This Row],[時価総額]]/T20D357462[[#This Row],[現在値]]</f>
        <v>#VALUE!</v>
      </c>
      <c r="H227" s="20"/>
      <c r="I227" s="38"/>
      <c r="J227" s="20"/>
      <c r="K227" s="33"/>
      <c r="L227" s="117"/>
      <c r="M227" s="21"/>
      <c r="N227" s="89"/>
      <c r="O227" s="125" t="e">
        <f t="shared" si="9"/>
        <v>#REF!</v>
      </c>
      <c r="P227" s="125" t="e">
        <f t="shared" si="8"/>
        <v>#REF!</v>
      </c>
      <c r="Q227" s="147" t="e">
        <f>T20D357462[[#This Row],[スコア⑤]]/T20D357462[[#This Row],[スコア③]]</f>
        <v>#REF!</v>
      </c>
      <c r="R227" s="76" t="e">
        <f>#REF!+#REF!</f>
        <v>#REF!</v>
      </c>
      <c r="S227" s="76"/>
      <c r="T227" s="119"/>
      <c r="U227" s="76"/>
      <c r="V227" s="76"/>
      <c r="W227" s="109" t="e">
        <f>(T20D357462[[#This Row],[現金及び預金（億）]]-T20D357462[[#This Row],[負債（億）]])/T20D357462[[#This Row],[総資産]]*100</f>
        <v>#DIV/0!</v>
      </c>
    </row>
    <row r="228" spans="1:23" s="67" customFormat="1" x14ac:dyDescent="0.25">
      <c r="A228" s="69"/>
      <c r="B228" s="39"/>
      <c r="C228" s="71" t="str">
        <f>IFERROR(_xll.RssMarket($A228,"市場部名称"),"")</f>
        <v/>
      </c>
      <c r="D228" s="55"/>
      <c r="E228" s="55" t="str">
        <f>IFERROR(_xll.RssMarket($A228,"前日比"),"")</f>
        <v/>
      </c>
      <c r="F228" s="75" t="str">
        <f>IFERROR(_xll.RssMarket($A228,"時価総額"),"")</f>
        <v/>
      </c>
      <c r="G228" s="75" t="e">
        <f>T20D357462[[#This Row],[時価総額]]/T20D357462[[#This Row],[現在値]]</f>
        <v>#VALUE!</v>
      </c>
      <c r="H228" s="20"/>
      <c r="I228" s="38"/>
      <c r="J228" s="20"/>
      <c r="K228" s="33"/>
      <c r="L228" s="117"/>
      <c r="M228" s="21"/>
      <c r="N228" s="89"/>
      <c r="O228" s="125" t="e">
        <f t="shared" si="9"/>
        <v>#REF!</v>
      </c>
      <c r="P228" s="125" t="e">
        <f t="shared" si="8"/>
        <v>#REF!</v>
      </c>
      <c r="Q228" s="147" t="e">
        <f>T20D357462[[#This Row],[スコア⑤]]/T20D357462[[#This Row],[スコア③]]</f>
        <v>#REF!</v>
      </c>
      <c r="R228" s="76" t="e">
        <f>#REF!+#REF!</f>
        <v>#REF!</v>
      </c>
      <c r="S228" s="76"/>
      <c r="T228" s="119"/>
      <c r="U228" s="76"/>
      <c r="V228" s="76"/>
      <c r="W228" s="109" t="e">
        <f>(T20D357462[[#This Row],[現金及び預金（億）]]-T20D357462[[#This Row],[負債（億）]])/T20D357462[[#This Row],[総資産]]*100</f>
        <v>#DIV/0!</v>
      </c>
    </row>
    <row r="229" spans="1:23" s="67" customFormat="1" x14ac:dyDescent="0.25">
      <c r="A229" s="69"/>
      <c r="B229" s="39"/>
      <c r="C229" s="71" t="str">
        <f>IFERROR(_xll.RssMarket($A229,"市場部名称"),"")</f>
        <v/>
      </c>
      <c r="D229" s="55"/>
      <c r="E229" s="55" t="str">
        <f>IFERROR(_xll.RssMarket($A229,"前日比"),"")</f>
        <v/>
      </c>
      <c r="F229" s="75" t="str">
        <f>IFERROR(_xll.RssMarket($A229,"時価総額"),"")</f>
        <v/>
      </c>
      <c r="G229" s="75" t="e">
        <f>T20D357462[[#This Row],[時価総額]]/T20D357462[[#This Row],[現在値]]</f>
        <v>#VALUE!</v>
      </c>
      <c r="H229" s="20"/>
      <c r="I229" s="38"/>
      <c r="J229" s="20"/>
      <c r="K229" s="33"/>
      <c r="L229" s="117"/>
      <c r="M229" s="21"/>
      <c r="N229" s="89"/>
      <c r="O229" s="125" t="e">
        <f t="shared" si="9"/>
        <v>#REF!</v>
      </c>
      <c r="P229" s="125" t="e">
        <f t="shared" si="8"/>
        <v>#REF!</v>
      </c>
      <c r="Q229" s="147" t="e">
        <f>T20D357462[[#This Row],[スコア⑤]]/T20D357462[[#This Row],[スコア③]]</f>
        <v>#REF!</v>
      </c>
      <c r="R229" s="76" t="e">
        <f>#REF!+#REF!</f>
        <v>#REF!</v>
      </c>
      <c r="S229" s="76"/>
      <c r="T229" s="119"/>
      <c r="U229" s="76"/>
      <c r="V229" s="76"/>
      <c r="W229" s="109" t="e">
        <f>(T20D357462[[#This Row],[現金及び預金（億）]]-T20D357462[[#This Row],[負債（億）]])/T20D357462[[#This Row],[総資産]]*100</f>
        <v>#DIV/0!</v>
      </c>
    </row>
    <row r="230" spans="1:23" s="67" customFormat="1" x14ac:dyDescent="0.25">
      <c r="A230" s="69"/>
      <c r="B230" s="39"/>
      <c r="C230" s="71" t="str">
        <f>IFERROR(_xll.RssMarket($A230,"市場部名称"),"")</f>
        <v/>
      </c>
      <c r="D230" s="55"/>
      <c r="E230" s="55" t="str">
        <f>IFERROR(_xll.RssMarket($A230,"前日比"),"")</f>
        <v/>
      </c>
      <c r="F230" s="75" t="str">
        <f>IFERROR(_xll.RssMarket($A230,"時価総額"),"")</f>
        <v/>
      </c>
      <c r="G230" s="75" t="e">
        <f>T20D357462[[#This Row],[時価総額]]/T20D357462[[#This Row],[現在値]]</f>
        <v>#VALUE!</v>
      </c>
      <c r="H230" s="20"/>
      <c r="I230" s="38"/>
      <c r="J230" s="20"/>
      <c r="K230" s="33"/>
      <c r="L230" s="117"/>
      <c r="M230" s="21"/>
      <c r="N230" s="89"/>
      <c r="O230" s="125" t="e">
        <f t="shared" si="9"/>
        <v>#REF!</v>
      </c>
      <c r="P230" s="125" t="e">
        <f t="shared" si="8"/>
        <v>#REF!</v>
      </c>
      <c r="Q230" s="147" t="e">
        <f>T20D357462[[#This Row],[スコア⑤]]/T20D357462[[#This Row],[スコア③]]</f>
        <v>#REF!</v>
      </c>
      <c r="R230" s="76" t="e">
        <f>#REF!+#REF!</f>
        <v>#REF!</v>
      </c>
      <c r="S230" s="76"/>
      <c r="T230" s="119"/>
      <c r="U230" s="76"/>
      <c r="V230" s="76"/>
      <c r="W230" s="109" t="e">
        <f>(T20D357462[[#This Row],[現金及び預金（億）]]-T20D357462[[#This Row],[負債（億）]])/T20D357462[[#This Row],[総資産]]*100</f>
        <v>#DIV/0!</v>
      </c>
    </row>
    <row r="231" spans="1:23" s="67" customFormat="1" x14ac:dyDescent="0.25">
      <c r="A231" s="69"/>
      <c r="B231" s="39"/>
      <c r="C231" s="71" t="str">
        <f>IFERROR(_xll.RssMarket($A231,"市場部名称"),"")</f>
        <v/>
      </c>
      <c r="D231" s="55"/>
      <c r="E231" s="55" t="str">
        <f>IFERROR(_xll.RssMarket($A231,"前日比"),"")</f>
        <v/>
      </c>
      <c r="F231" s="75" t="str">
        <f>IFERROR(_xll.RssMarket($A231,"時価総額"),"")</f>
        <v/>
      </c>
      <c r="G231" s="75" t="e">
        <f>T20D357462[[#This Row],[時価総額]]/T20D357462[[#This Row],[現在値]]</f>
        <v>#VALUE!</v>
      </c>
      <c r="H231" s="20"/>
      <c r="I231" s="38"/>
      <c r="J231" s="20"/>
      <c r="K231" s="33"/>
      <c r="L231" s="117"/>
      <c r="M231" s="21"/>
      <c r="N231" s="89"/>
      <c r="O231" s="125" t="e">
        <f t="shared" si="9"/>
        <v>#REF!</v>
      </c>
      <c r="P231" s="125" t="e">
        <f t="shared" si="8"/>
        <v>#REF!</v>
      </c>
      <c r="Q231" s="147" t="e">
        <f>T20D357462[[#This Row],[スコア⑤]]/T20D357462[[#This Row],[スコア③]]</f>
        <v>#REF!</v>
      </c>
      <c r="R231" s="76" t="e">
        <f>#REF!+#REF!</f>
        <v>#REF!</v>
      </c>
      <c r="S231" s="76"/>
      <c r="T231" s="119"/>
      <c r="U231" s="76"/>
      <c r="V231" s="76"/>
      <c r="W231" s="109" t="e">
        <f>(T20D357462[[#This Row],[現金及び預金（億）]]-T20D357462[[#This Row],[負債（億）]])/T20D357462[[#This Row],[総資産]]*100</f>
        <v>#DIV/0!</v>
      </c>
    </row>
    <row r="232" spans="1:23" s="67" customFormat="1" x14ac:dyDescent="0.25">
      <c r="A232" s="69"/>
      <c r="B232" s="39"/>
      <c r="C232" s="71" t="str">
        <f>IFERROR(_xll.RssMarket($A232,"市場部名称"),"")</f>
        <v/>
      </c>
      <c r="D232" s="55"/>
      <c r="E232" s="55" t="str">
        <f>IFERROR(_xll.RssMarket($A232,"前日比"),"")</f>
        <v/>
      </c>
      <c r="F232" s="75" t="str">
        <f>IFERROR(_xll.RssMarket($A232,"時価総額"),"")</f>
        <v/>
      </c>
      <c r="G232" s="75" t="e">
        <f>T20D357462[[#This Row],[時価総額]]/T20D357462[[#This Row],[現在値]]</f>
        <v>#VALUE!</v>
      </c>
      <c r="H232" s="20"/>
      <c r="I232" s="38"/>
      <c r="J232" s="20"/>
      <c r="K232" s="33"/>
      <c r="L232" s="117"/>
      <c r="M232" s="21"/>
      <c r="N232" s="89"/>
      <c r="O232" s="125" t="e">
        <f t="shared" si="9"/>
        <v>#REF!</v>
      </c>
      <c r="P232" s="125" t="e">
        <f t="shared" si="8"/>
        <v>#REF!</v>
      </c>
      <c r="Q232" s="147" t="e">
        <f>T20D357462[[#This Row],[スコア⑤]]/T20D357462[[#This Row],[スコア③]]</f>
        <v>#REF!</v>
      </c>
      <c r="R232" s="76" t="e">
        <f>#REF!+#REF!</f>
        <v>#REF!</v>
      </c>
      <c r="S232" s="76"/>
      <c r="T232" s="119"/>
      <c r="U232" s="76"/>
      <c r="V232" s="76"/>
      <c r="W232" s="109" t="e">
        <f>(T20D357462[[#This Row],[現金及び預金（億）]]-T20D357462[[#This Row],[負債（億）]])/T20D357462[[#This Row],[総資産]]*100</f>
        <v>#DIV/0!</v>
      </c>
    </row>
    <row r="233" spans="1:23" s="67" customFormat="1" x14ac:dyDescent="0.25">
      <c r="A233" s="69"/>
      <c r="B233" s="39"/>
      <c r="C233" s="71" t="str">
        <f>IFERROR(_xll.RssMarket($A233,"市場部名称"),"")</f>
        <v/>
      </c>
      <c r="D233" s="55"/>
      <c r="E233" s="55" t="str">
        <f>IFERROR(_xll.RssMarket($A233,"前日比"),"")</f>
        <v/>
      </c>
      <c r="F233" s="75" t="str">
        <f>IFERROR(_xll.RssMarket($A233,"時価総額"),"")</f>
        <v/>
      </c>
      <c r="G233" s="75" t="e">
        <f>T20D357462[[#This Row],[時価総額]]/T20D357462[[#This Row],[現在値]]</f>
        <v>#VALUE!</v>
      </c>
      <c r="H233" s="20"/>
      <c r="I233" s="38"/>
      <c r="J233" s="20"/>
      <c r="K233" s="33"/>
      <c r="L233" s="117"/>
      <c r="M233" s="21"/>
      <c r="N233" s="89"/>
      <c r="O233" s="125" t="e">
        <f t="shared" si="9"/>
        <v>#REF!</v>
      </c>
      <c r="P233" s="125" t="e">
        <f t="shared" si="8"/>
        <v>#REF!</v>
      </c>
      <c r="Q233" s="147" t="e">
        <f>T20D357462[[#This Row],[スコア⑤]]/T20D357462[[#This Row],[スコア③]]</f>
        <v>#REF!</v>
      </c>
      <c r="R233" s="76" t="e">
        <f>#REF!+#REF!</f>
        <v>#REF!</v>
      </c>
      <c r="S233" s="76"/>
      <c r="T233" s="119"/>
      <c r="U233" s="76"/>
      <c r="V233" s="76"/>
      <c r="W233" s="109" t="e">
        <f>(T20D357462[[#This Row],[現金及び預金（億）]]-T20D357462[[#This Row],[負債（億）]])/T20D357462[[#This Row],[総資産]]*100</f>
        <v>#DIV/0!</v>
      </c>
    </row>
    <row r="234" spans="1:23" s="67" customFormat="1" x14ac:dyDescent="0.25">
      <c r="A234" s="69"/>
      <c r="B234" s="39"/>
      <c r="C234" s="71" t="str">
        <f>IFERROR(_xll.RssMarket($A234,"市場部名称"),"")</f>
        <v/>
      </c>
      <c r="D234" s="55"/>
      <c r="E234" s="55" t="str">
        <f>IFERROR(_xll.RssMarket($A234,"前日比"),"")</f>
        <v/>
      </c>
      <c r="F234" s="75" t="str">
        <f>IFERROR(_xll.RssMarket($A234,"時価総額"),"")</f>
        <v/>
      </c>
      <c r="G234" s="75" t="e">
        <f>T20D357462[[#This Row],[時価総額]]/T20D357462[[#This Row],[現在値]]</f>
        <v>#VALUE!</v>
      </c>
      <c r="H234" s="20"/>
      <c r="I234" s="38"/>
      <c r="J234" s="20"/>
      <c r="K234" s="33"/>
      <c r="L234" s="117"/>
      <c r="M234" s="21"/>
      <c r="N234" s="89"/>
      <c r="O234" s="125" t="e">
        <f t="shared" si="9"/>
        <v>#REF!</v>
      </c>
      <c r="P234" s="125" t="e">
        <f t="shared" si="8"/>
        <v>#REF!</v>
      </c>
      <c r="Q234" s="147" t="e">
        <f>T20D357462[[#This Row],[スコア⑤]]/T20D357462[[#This Row],[スコア③]]</f>
        <v>#REF!</v>
      </c>
      <c r="R234" s="76" t="e">
        <f>#REF!+#REF!</f>
        <v>#REF!</v>
      </c>
      <c r="S234" s="76"/>
      <c r="T234" s="119"/>
      <c r="U234" s="76"/>
      <c r="V234" s="76"/>
      <c r="W234" s="109" t="e">
        <f>(T20D357462[[#This Row],[現金及び預金（億）]]-T20D357462[[#This Row],[負債（億）]])/T20D357462[[#This Row],[総資産]]*100</f>
        <v>#DIV/0!</v>
      </c>
    </row>
    <row r="235" spans="1:23" s="67" customFormat="1" x14ac:dyDescent="0.25">
      <c r="A235" s="69"/>
      <c r="B235" s="39"/>
      <c r="C235" s="71" t="str">
        <f>IFERROR(_xll.RssMarket($A235,"市場部名称"),"")</f>
        <v/>
      </c>
      <c r="D235" s="55"/>
      <c r="E235" s="55" t="str">
        <f>IFERROR(_xll.RssMarket($A235,"前日比"),"")</f>
        <v/>
      </c>
      <c r="F235" s="75" t="str">
        <f>IFERROR(_xll.RssMarket($A235,"時価総額"),"")</f>
        <v/>
      </c>
      <c r="G235" s="75" t="e">
        <f>T20D357462[[#This Row],[時価総額]]/T20D357462[[#This Row],[現在値]]</f>
        <v>#VALUE!</v>
      </c>
      <c r="H235" s="20"/>
      <c r="I235" s="38"/>
      <c r="J235" s="20"/>
      <c r="K235" s="33"/>
      <c r="L235" s="117"/>
      <c r="M235" s="21"/>
      <c r="N235" s="89"/>
      <c r="O235" s="125" t="e">
        <f t="shared" si="9"/>
        <v>#REF!</v>
      </c>
      <c r="P235" s="125" t="e">
        <f t="shared" si="8"/>
        <v>#REF!</v>
      </c>
      <c r="Q235" s="147" t="e">
        <f>T20D357462[[#This Row],[スコア⑤]]/T20D357462[[#This Row],[スコア③]]</f>
        <v>#REF!</v>
      </c>
      <c r="R235" s="76" t="e">
        <f>#REF!+#REF!</f>
        <v>#REF!</v>
      </c>
      <c r="S235" s="76"/>
      <c r="T235" s="119"/>
      <c r="U235" s="76"/>
      <c r="V235" s="76"/>
      <c r="W235" s="109" t="e">
        <f>(T20D357462[[#This Row],[現金及び預金（億）]]-T20D357462[[#This Row],[負債（億）]])/T20D357462[[#This Row],[総資産]]*100</f>
        <v>#DIV/0!</v>
      </c>
    </row>
    <row r="236" spans="1:23" s="67" customFormat="1" x14ac:dyDescent="0.25">
      <c r="A236" s="69"/>
      <c r="B236" s="39"/>
      <c r="C236" s="71" t="str">
        <f>IFERROR(_xll.RssMarket($A236,"市場部名称"),"")</f>
        <v/>
      </c>
      <c r="D236" s="55"/>
      <c r="E236" s="55" t="str">
        <f>IFERROR(_xll.RssMarket($A236,"前日比"),"")</f>
        <v/>
      </c>
      <c r="F236" s="75" t="str">
        <f>IFERROR(_xll.RssMarket($A236,"時価総額"),"")</f>
        <v/>
      </c>
      <c r="G236" s="75" t="e">
        <f>T20D357462[[#This Row],[時価総額]]/T20D357462[[#This Row],[現在値]]</f>
        <v>#VALUE!</v>
      </c>
      <c r="H236" s="20"/>
      <c r="I236" s="38"/>
      <c r="J236" s="20"/>
      <c r="K236" s="33"/>
      <c r="L236" s="117"/>
      <c r="M236" s="21"/>
      <c r="N236" s="89"/>
      <c r="O236" s="125" t="e">
        <f t="shared" si="9"/>
        <v>#REF!</v>
      </c>
      <c r="P236" s="125" t="e">
        <f t="shared" si="8"/>
        <v>#REF!</v>
      </c>
      <c r="Q236" s="147" t="e">
        <f>T20D357462[[#This Row],[スコア⑤]]/T20D357462[[#This Row],[スコア③]]</f>
        <v>#REF!</v>
      </c>
      <c r="R236" s="76" t="e">
        <f>#REF!+#REF!</f>
        <v>#REF!</v>
      </c>
      <c r="S236" s="76"/>
      <c r="T236" s="119"/>
      <c r="U236" s="76"/>
      <c r="V236" s="76"/>
      <c r="W236" s="109" t="e">
        <f>(T20D357462[[#This Row],[現金及び預金（億）]]-T20D357462[[#This Row],[負債（億）]])/T20D357462[[#This Row],[総資産]]*100</f>
        <v>#DIV/0!</v>
      </c>
    </row>
    <row r="237" spans="1:23" s="67" customFormat="1" x14ac:dyDescent="0.25">
      <c r="A237" s="69"/>
      <c r="B237" s="39"/>
      <c r="C237" s="71" t="str">
        <f>IFERROR(_xll.RssMarket($A237,"市場部名称"),"")</f>
        <v/>
      </c>
      <c r="D237" s="55"/>
      <c r="E237" s="55" t="str">
        <f>IFERROR(_xll.RssMarket($A237,"前日比"),"")</f>
        <v/>
      </c>
      <c r="F237" s="75" t="str">
        <f>IFERROR(_xll.RssMarket($A237,"時価総額"),"")</f>
        <v/>
      </c>
      <c r="G237" s="75" t="e">
        <f>T20D357462[[#This Row],[時価総額]]/T20D357462[[#This Row],[現在値]]</f>
        <v>#VALUE!</v>
      </c>
      <c r="H237" s="20"/>
      <c r="I237" s="38"/>
      <c r="J237" s="20"/>
      <c r="K237" s="33"/>
      <c r="L237" s="117"/>
      <c r="M237" s="21"/>
      <c r="N237" s="89"/>
      <c r="O237" s="125" t="e">
        <f t="shared" si="9"/>
        <v>#REF!</v>
      </c>
      <c r="P237" s="125" t="e">
        <f t="shared" si="8"/>
        <v>#REF!</v>
      </c>
      <c r="Q237" s="147" t="e">
        <f>T20D357462[[#This Row],[スコア⑤]]/T20D357462[[#This Row],[スコア③]]</f>
        <v>#REF!</v>
      </c>
      <c r="R237" s="76" t="e">
        <f>#REF!+#REF!</f>
        <v>#REF!</v>
      </c>
      <c r="S237" s="76"/>
      <c r="T237" s="119"/>
      <c r="U237" s="76"/>
      <c r="V237" s="76"/>
      <c r="W237" s="109" t="e">
        <f>(T20D357462[[#This Row],[現金及び預金（億）]]-T20D357462[[#This Row],[負債（億）]])/T20D357462[[#This Row],[総資産]]*100</f>
        <v>#DIV/0!</v>
      </c>
    </row>
    <row r="238" spans="1:23" s="67" customFormat="1" x14ac:dyDescent="0.25">
      <c r="A238" s="69"/>
      <c r="B238" s="39"/>
      <c r="C238" s="71" t="str">
        <f>IFERROR(_xll.RssMarket($A238,"市場部名称"),"")</f>
        <v/>
      </c>
      <c r="D238" s="55"/>
      <c r="E238" s="55" t="str">
        <f>IFERROR(_xll.RssMarket($A238,"前日比"),"")</f>
        <v/>
      </c>
      <c r="F238" s="75" t="str">
        <f>IFERROR(_xll.RssMarket($A238,"時価総額"),"")</f>
        <v/>
      </c>
      <c r="G238" s="75" t="e">
        <f>T20D357462[[#This Row],[時価総額]]/T20D357462[[#This Row],[現在値]]</f>
        <v>#VALUE!</v>
      </c>
      <c r="H238" s="20"/>
      <c r="I238" s="38"/>
      <c r="J238" s="20"/>
      <c r="K238" s="33"/>
      <c r="L238" s="117"/>
      <c r="M238" s="21"/>
      <c r="N238" s="89"/>
      <c r="O238" s="125" t="e">
        <f t="shared" si="9"/>
        <v>#REF!</v>
      </c>
      <c r="P238" s="125" t="e">
        <f t="shared" si="8"/>
        <v>#REF!</v>
      </c>
      <c r="Q238" s="147" t="e">
        <f>T20D357462[[#This Row],[スコア⑤]]/T20D357462[[#This Row],[スコア③]]</f>
        <v>#REF!</v>
      </c>
      <c r="R238" s="76" t="e">
        <f>#REF!+#REF!</f>
        <v>#REF!</v>
      </c>
      <c r="S238" s="76"/>
      <c r="T238" s="119"/>
      <c r="U238" s="76"/>
      <c r="V238" s="76"/>
      <c r="W238" s="109" t="e">
        <f>(T20D357462[[#This Row],[現金及び預金（億）]]-T20D357462[[#This Row],[負債（億）]])/T20D357462[[#This Row],[総資産]]*100</f>
        <v>#DIV/0!</v>
      </c>
    </row>
    <row r="239" spans="1:23" s="67" customFormat="1" x14ac:dyDescent="0.25">
      <c r="A239" s="69"/>
      <c r="B239" s="39"/>
      <c r="C239" s="71" t="str">
        <f>IFERROR(_xll.RssMarket($A239,"市場部名称"),"")</f>
        <v/>
      </c>
      <c r="D239" s="55"/>
      <c r="E239" s="55" t="str">
        <f>IFERROR(_xll.RssMarket($A239,"前日比"),"")</f>
        <v/>
      </c>
      <c r="F239" s="75" t="str">
        <f>IFERROR(_xll.RssMarket($A239,"時価総額"),"")</f>
        <v/>
      </c>
      <c r="G239" s="75" t="e">
        <f>T20D357462[[#This Row],[時価総額]]/T20D357462[[#This Row],[現在値]]</f>
        <v>#VALUE!</v>
      </c>
      <c r="H239" s="20"/>
      <c r="I239" s="38"/>
      <c r="J239" s="20"/>
      <c r="K239" s="33"/>
      <c r="L239" s="117"/>
      <c r="M239" s="21"/>
      <c r="N239" s="89"/>
      <c r="O239" s="125" t="e">
        <f t="shared" si="9"/>
        <v>#REF!</v>
      </c>
      <c r="P239" s="125" t="e">
        <f t="shared" si="8"/>
        <v>#REF!</v>
      </c>
      <c r="Q239" s="147" t="e">
        <f>T20D357462[[#This Row],[スコア⑤]]/T20D357462[[#This Row],[スコア③]]</f>
        <v>#REF!</v>
      </c>
      <c r="R239" s="76" t="e">
        <f>#REF!+#REF!</f>
        <v>#REF!</v>
      </c>
      <c r="S239" s="76"/>
      <c r="T239" s="119"/>
      <c r="U239" s="76"/>
      <c r="V239" s="76"/>
      <c r="W239" s="109" t="e">
        <f>(T20D357462[[#This Row],[現金及び預金（億）]]-T20D357462[[#This Row],[負債（億）]])/T20D357462[[#This Row],[総資産]]*100</f>
        <v>#DIV/0!</v>
      </c>
    </row>
    <row r="240" spans="1:23" s="67" customFormat="1" x14ac:dyDescent="0.25">
      <c r="A240" s="69"/>
      <c r="B240" s="39"/>
      <c r="C240" s="71" t="str">
        <f>IFERROR(_xll.RssMarket($A240,"市場部名称"),"")</f>
        <v/>
      </c>
      <c r="D240" s="55"/>
      <c r="E240" s="55" t="str">
        <f>IFERROR(_xll.RssMarket($A240,"前日比"),"")</f>
        <v/>
      </c>
      <c r="F240" s="75" t="str">
        <f>IFERROR(_xll.RssMarket($A240,"時価総額"),"")</f>
        <v/>
      </c>
      <c r="G240" s="75" t="e">
        <f>T20D357462[[#This Row],[時価総額]]/T20D357462[[#This Row],[現在値]]</f>
        <v>#VALUE!</v>
      </c>
      <c r="H240" s="20"/>
      <c r="I240" s="38"/>
      <c r="J240" s="20"/>
      <c r="K240" s="33"/>
      <c r="L240" s="117"/>
      <c r="M240" s="21"/>
      <c r="N240" s="89"/>
      <c r="O240" s="125" t="e">
        <f t="shared" si="9"/>
        <v>#REF!</v>
      </c>
      <c r="P240" s="125" t="e">
        <f t="shared" si="8"/>
        <v>#REF!</v>
      </c>
      <c r="Q240" s="147" t="e">
        <f>T20D357462[[#This Row],[スコア⑤]]/T20D357462[[#This Row],[スコア③]]</f>
        <v>#REF!</v>
      </c>
      <c r="R240" s="76" t="e">
        <f>#REF!+#REF!</f>
        <v>#REF!</v>
      </c>
      <c r="S240" s="76"/>
      <c r="T240" s="119"/>
      <c r="U240" s="76"/>
      <c r="V240" s="76"/>
      <c r="W240" s="109" t="e">
        <f>(T20D357462[[#This Row],[現金及び預金（億）]]-T20D357462[[#This Row],[負債（億）]])/T20D357462[[#This Row],[総資産]]*100</f>
        <v>#DIV/0!</v>
      </c>
    </row>
    <row r="241" spans="1:23" s="67" customFormat="1" x14ac:dyDescent="0.25">
      <c r="A241" s="69"/>
      <c r="B241" s="39"/>
      <c r="C241" s="71" t="str">
        <f>IFERROR(_xll.RssMarket($A241,"市場部名称"),"")</f>
        <v/>
      </c>
      <c r="D241" s="55"/>
      <c r="E241" s="55" t="str">
        <f>IFERROR(_xll.RssMarket($A241,"前日比"),"")</f>
        <v/>
      </c>
      <c r="F241" s="75" t="str">
        <f>IFERROR(_xll.RssMarket($A241,"時価総額"),"")</f>
        <v/>
      </c>
      <c r="G241" s="75" t="e">
        <f>T20D357462[[#This Row],[時価総額]]/T20D357462[[#This Row],[現在値]]</f>
        <v>#VALUE!</v>
      </c>
      <c r="H241" s="20"/>
      <c r="I241" s="38"/>
      <c r="J241" s="20"/>
      <c r="K241" s="33"/>
      <c r="L241" s="117"/>
      <c r="M241" s="21"/>
      <c r="N241" s="89"/>
      <c r="O241" s="125" t="e">
        <f t="shared" si="9"/>
        <v>#REF!</v>
      </c>
      <c r="P241" s="125" t="e">
        <f t="shared" si="8"/>
        <v>#REF!</v>
      </c>
      <c r="Q241" s="147" t="e">
        <f>T20D357462[[#This Row],[スコア⑤]]/T20D357462[[#This Row],[スコア③]]</f>
        <v>#REF!</v>
      </c>
      <c r="R241" s="76" t="e">
        <f>#REF!+#REF!</f>
        <v>#REF!</v>
      </c>
      <c r="S241" s="76"/>
      <c r="T241" s="119"/>
      <c r="U241" s="76"/>
      <c r="V241" s="76"/>
      <c r="W241" s="109" t="e">
        <f>(T20D357462[[#This Row],[現金及び預金（億）]]-T20D357462[[#This Row],[負債（億）]])/T20D357462[[#This Row],[総資産]]*100</f>
        <v>#DIV/0!</v>
      </c>
    </row>
    <row r="242" spans="1:23" s="67" customFormat="1" x14ac:dyDescent="0.25">
      <c r="A242" s="69"/>
      <c r="B242" s="39"/>
      <c r="C242" s="71" t="str">
        <f>IFERROR(_xll.RssMarket($A242,"市場部名称"),"")</f>
        <v/>
      </c>
      <c r="D242" s="55"/>
      <c r="E242" s="55" t="str">
        <f>IFERROR(_xll.RssMarket($A242,"前日比"),"")</f>
        <v/>
      </c>
      <c r="F242" s="75" t="str">
        <f>IFERROR(_xll.RssMarket($A242,"時価総額"),"")</f>
        <v/>
      </c>
      <c r="G242" s="75" t="e">
        <f>T20D357462[[#This Row],[時価総額]]/T20D357462[[#This Row],[現在値]]</f>
        <v>#VALUE!</v>
      </c>
      <c r="H242" s="20"/>
      <c r="I242" s="38"/>
      <c r="J242" s="20"/>
      <c r="K242" s="33"/>
      <c r="L242" s="117"/>
      <c r="M242" s="21"/>
      <c r="N242" s="89"/>
      <c r="O242" s="125" t="e">
        <f t="shared" si="9"/>
        <v>#REF!</v>
      </c>
      <c r="P242" s="125" t="e">
        <f t="shared" si="8"/>
        <v>#REF!</v>
      </c>
      <c r="Q242" s="147" t="e">
        <f>T20D357462[[#This Row],[スコア⑤]]/T20D357462[[#This Row],[スコア③]]</f>
        <v>#REF!</v>
      </c>
      <c r="R242" s="76" t="e">
        <f>#REF!+#REF!</f>
        <v>#REF!</v>
      </c>
      <c r="S242" s="76"/>
      <c r="T242" s="119"/>
      <c r="U242" s="76"/>
      <c r="V242" s="76"/>
      <c r="W242" s="109" t="e">
        <f>(T20D357462[[#This Row],[現金及び預金（億）]]-T20D357462[[#This Row],[負債（億）]])/T20D357462[[#This Row],[総資産]]*100</f>
        <v>#DIV/0!</v>
      </c>
    </row>
    <row r="243" spans="1:23" s="67" customFormat="1" x14ac:dyDescent="0.25">
      <c r="A243" s="69"/>
      <c r="B243" s="39"/>
      <c r="C243" s="71" t="str">
        <f>IFERROR(_xll.RssMarket($A243,"市場部名称"),"")</f>
        <v/>
      </c>
      <c r="D243" s="55"/>
      <c r="E243" s="55" t="str">
        <f>IFERROR(_xll.RssMarket($A243,"前日比"),"")</f>
        <v/>
      </c>
      <c r="F243" s="75" t="str">
        <f>IFERROR(_xll.RssMarket($A243,"時価総額"),"")</f>
        <v/>
      </c>
      <c r="G243" s="75" t="e">
        <f>T20D357462[[#This Row],[時価総額]]/T20D357462[[#This Row],[現在値]]</f>
        <v>#VALUE!</v>
      </c>
      <c r="H243" s="20"/>
      <c r="I243" s="38"/>
      <c r="J243" s="20"/>
      <c r="K243" s="33"/>
      <c r="L243" s="117"/>
      <c r="M243" s="21"/>
      <c r="N243" s="89"/>
      <c r="O243" s="125" t="e">
        <f t="shared" si="9"/>
        <v>#REF!</v>
      </c>
      <c r="P243" s="125" t="e">
        <f t="shared" si="8"/>
        <v>#REF!</v>
      </c>
      <c r="Q243" s="147" t="e">
        <f>T20D357462[[#This Row],[スコア⑤]]/T20D357462[[#This Row],[スコア③]]</f>
        <v>#REF!</v>
      </c>
      <c r="R243" s="76" t="e">
        <f>#REF!+#REF!</f>
        <v>#REF!</v>
      </c>
      <c r="S243" s="76"/>
      <c r="T243" s="119"/>
      <c r="U243" s="76"/>
      <c r="V243" s="76"/>
      <c r="W243" s="109" t="e">
        <f>(T20D357462[[#This Row],[現金及び預金（億）]]-T20D357462[[#This Row],[負債（億）]])/T20D357462[[#This Row],[総資産]]*100</f>
        <v>#DIV/0!</v>
      </c>
    </row>
    <row r="244" spans="1:23" s="67" customFormat="1" x14ac:dyDescent="0.25">
      <c r="A244" s="69"/>
      <c r="B244" s="39"/>
      <c r="C244" s="71" t="str">
        <f>IFERROR(_xll.RssMarket($A244,"市場部名称"),"")</f>
        <v/>
      </c>
      <c r="D244" s="55"/>
      <c r="E244" s="55" t="str">
        <f>IFERROR(_xll.RssMarket($A244,"前日比"),"")</f>
        <v/>
      </c>
      <c r="F244" s="75" t="str">
        <f>IFERROR(_xll.RssMarket($A244,"時価総額"),"")</f>
        <v/>
      </c>
      <c r="G244" s="75" t="e">
        <f>T20D357462[[#This Row],[時価総額]]/T20D357462[[#This Row],[現在値]]</f>
        <v>#VALUE!</v>
      </c>
      <c r="H244" s="20"/>
      <c r="I244" s="38"/>
      <c r="J244" s="20"/>
      <c r="K244" s="33"/>
      <c r="L244" s="117"/>
      <c r="M244" s="21"/>
      <c r="N244" s="89"/>
      <c r="O244" s="125" t="e">
        <f t="shared" si="9"/>
        <v>#REF!</v>
      </c>
      <c r="P244" s="125" t="e">
        <f t="shared" si="8"/>
        <v>#REF!</v>
      </c>
      <c r="Q244" s="147" t="e">
        <f>T20D357462[[#This Row],[スコア⑤]]/T20D357462[[#This Row],[スコア③]]</f>
        <v>#REF!</v>
      </c>
      <c r="R244" s="76" t="e">
        <f>#REF!+#REF!</f>
        <v>#REF!</v>
      </c>
      <c r="S244" s="76"/>
      <c r="T244" s="119"/>
      <c r="U244" s="76"/>
      <c r="V244" s="76"/>
      <c r="W244" s="109" t="e">
        <f>(T20D357462[[#This Row],[現金及び預金（億）]]-T20D357462[[#This Row],[負債（億）]])/T20D357462[[#This Row],[総資産]]*100</f>
        <v>#DIV/0!</v>
      </c>
    </row>
    <row r="245" spans="1:23" s="67" customFormat="1" x14ac:dyDescent="0.25">
      <c r="A245" s="69"/>
      <c r="B245" s="39"/>
      <c r="C245" s="71" t="str">
        <f>IFERROR(_xll.RssMarket($A245,"市場部名称"),"")</f>
        <v/>
      </c>
      <c r="D245" s="55"/>
      <c r="E245" s="55" t="str">
        <f>IFERROR(_xll.RssMarket($A245,"前日比"),"")</f>
        <v/>
      </c>
      <c r="F245" s="75" t="str">
        <f>IFERROR(_xll.RssMarket($A245,"時価総額"),"")</f>
        <v/>
      </c>
      <c r="G245" s="75" t="e">
        <f>T20D357462[[#This Row],[時価総額]]/T20D357462[[#This Row],[現在値]]</f>
        <v>#VALUE!</v>
      </c>
      <c r="H245" s="20"/>
      <c r="I245" s="38"/>
      <c r="J245" s="20"/>
      <c r="K245" s="33"/>
      <c r="L245" s="117"/>
      <c r="M245" s="21"/>
      <c r="N245" s="89"/>
      <c r="O245" s="125" t="e">
        <f t="shared" si="9"/>
        <v>#REF!</v>
      </c>
      <c r="P245" s="125" t="e">
        <f t="shared" si="8"/>
        <v>#REF!</v>
      </c>
      <c r="Q245" s="147" t="e">
        <f>T20D357462[[#This Row],[スコア⑤]]/T20D357462[[#This Row],[スコア③]]</f>
        <v>#REF!</v>
      </c>
      <c r="R245" s="76" t="e">
        <f>#REF!+#REF!</f>
        <v>#REF!</v>
      </c>
      <c r="S245" s="76"/>
      <c r="T245" s="119"/>
      <c r="U245" s="76"/>
      <c r="V245" s="76"/>
      <c r="W245" s="109" t="e">
        <f>(T20D357462[[#This Row],[現金及び預金（億）]]-T20D357462[[#This Row],[負債（億）]])/T20D357462[[#This Row],[総資産]]*100</f>
        <v>#DIV/0!</v>
      </c>
    </row>
    <row r="246" spans="1:23" s="67" customFormat="1" x14ac:dyDescent="0.25">
      <c r="A246" s="69"/>
      <c r="B246" s="39"/>
      <c r="C246" s="71" t="str">
        <f>IFERROR(_xll.RssMarket($A246,"市場部名称"),"")</f>
        <v/>
      </c>
      <c r="D246" s="55"/>
      <c r="E246" s="55" t="str">
        <f>IFERROR(_xll.RssMarket($A246,"前日比"),"")</f>
        <v/>
      </c>
      <c r="F246" s="75" t="str">
        <f>IFERROR(_xll.RssMarket($A246,"時価総額"),"")</f>
        <v/>
      </c>
      <c r="G246" s="75" t="e">
        <f>T20D357462[[#This Row],[時価総額]]/T20D357462[[#This Row],[現在値]]</f>
        <v>#VALUE!</v>
      </c>
      <c r="H246" s="20"/>
      <c r="I246" s="38"/>
      <c r="J246" s="20"/>
      <c r="K246" s="33"/>
      <c r="L246" s="117"/>
      <c r="M246" s="21"/>
      <c r="N246" s="89"/>
      <c r="O246" s="125" t="e">
        <f t="shared" si="9"/>
        <v>#REF!</v>
      </c>
      <c r="P246" s="125" t="e">
        <f t="shared" si="8"/>
        <v>#REF!</v>
      </c>
      <c r="Q246" s="147" t="e">
        <f>T20D357462[[#This Row],[スコア⑤]]/T20D357462[[#This Row],[スコア③]]</f>
        <v>#REF!</v>
      </c>
      <c r="R246" s="76" t="e">
        <f>#REF!+#REF!</f>
        <v>#REF!</v>
      </c>
      <c r="S246" s="76"/>
      <c r="T246" s="119"/>
      <c r="U246" s="76"/>
      <c r="V246" s="76"/>
      <c r="W246" s="109" t="e">
        <f>(T20D357462[[#This Row],[現金及び預金（億）]]-T20D357462[[#This Row],[負債（億）]])/T20D357462[[#This Row],[総資産]]*100</f>
        <v>#DIV/0!</v>
      </c>
    </row>
    <row r="247" spans="1:23" s="67" customFormat="1" x14ac:dyDescent="0.25">
      <c r="A247" s="69"/>
      <c r="B247" s="39"/>
      <c r="C247" s="71" t="str">
        <f>IFERROR(_xll.RssMarket($A247,"市場部名称"),"")</f>
        <v/>
      </c>
      <c r="D247" s="55"/>
      <c r="E247" s="55" t="str">
        <f>IFERROR(_xll.RssMarket($A247,"前日比"),"")</f>
        <v/>
      </c>
      <c r="F247" s="75" t="str">
        <f>IFERROR(_xll.RssMarket($A247,"時価総額"),"")</f>
        <v/>
      </c>
      <c r="G247" s="75" t="e">
        <f>T20D357462[[#This Row],[時価総額]]/T20D357462[[#This Row],[現在値]]</f>
        <v>#VALUE!</v>
      </c>
      <c r="H247" s="20"/>
      <c r="I247" s="38"/>
      <c r="J247" s="20"/>
      <c r="K247" s="33"/>
      <c r="L247" s="117"/>
      <c r="M247" s="21"/>
      <c r="N247" s="89"/>
      <c r="O247" s="125" t="e">
        <f t="shared" si="9"/>
        <v>#REF!</v>
      </c>
      <c r="P247" s="125" t="e">
        <f t="shared" si="8"/>
        <v>#REF!</v>
      </c>
      <c r="Q247" s="147" t="e">
        <f>T20D357462[[#This Row],[スコア⑤]]/T20D357462[[#This Row],[スコア③]]</f>
        <v>#REF!</v>
      </c>
      <c r="R247" s="76" t="e">
        <f>#REF!+#REF!</f>
        <v>#REF!</v>
      </c>
      <c r="S247" s="76"/>
      <c r="T247" s="119"/>
      <c r="U247" s="76"/>
      <c r="V247" s="76"/>
      <c r="W247" s="109" t="e">
        <f>(T20D357462[[#This Row],[現金及び預金（億）]]-T20D357462[[#This Row],[負債（億）]])/T20D357462[[#This Row],[総資産]]*100</f>
        <v>#DIV/0!</v>
      </c>
    </row>
    <row r="248" spans="1:23" s="67" customFormat="1" x14ac:dyDescent="0.25">
      <c r="A248" s="69"/>
      <c r="B248" s="39"/>
      <c r="C248" s="71" t="str">
        <f>IFERROR(_xll.RssMarket($A248,"市場部名称"),"")</f>
        <v/>
      </c>
      <c r="D248" s="55"/>
      <c r="E248" s="55" t="str">
        <f>IFERROR(_xll.RssMarket($A248,"前日比"),"")</f>
        <v/>
      </c>
      <c r="F248" s="75" t="str">
        <f>IFERROR(_xll.RssMarket($A248,"時価総額"),"")</f>
        <v/>
      </c>
      <c r="G248" s="75" t="e">
        <f>T20D357462[[#This Row],[時価総額]]/T20D357462[[#This Row],[現在値]]</f>
        <v>#VALUE!</v>
      </c>
      <c r="H248" s="20"/>
      <c r="I248" s="38"/>
      <c r="J248" s="20"/>
      <c r="K248" s="33"/>
      <c r="L248" s="117"/>
      <c r="M248" s="21"/>
      <c r="N248" s="89"/>
      <c r="O248" s="125" t="e">
        <f t="shared" si="9"/>
        <v>#REF!</v>
      </c>
      <c r="P248" s="125" t="e">
        <f t="shared" si="8"/>
        <v>#REF!</v>
      </c>
      <c r="Q248" s="147" t="e">
        <f>T20D357462[[#This Row],[スコア⑤]]/T20D357462[[#This Row],[スコア③]]</f>
        <v>#REF!</v>
      </c>
      <c r="R248" s="76" t="e">
        <f>#REF!+#REF!</f>
        <v>#REF!</v>
      </c>
      <c r="S248" s="76"/>
      <c r="T248" s="119"/>
      <c r="U248" s="76"/>
      <c r="V248" s="76"/>
      <c r="W248" s="109" t="e">
        <f>(T20D357462[[#This Row],[現金及び預金（億）]]-T20D357462[[#This Row],[負債（億）]])/T20D357462[[#This Row],[総資産]]*100</f>
        <v>#DIV/0!</v>
      </c>
    </row>
    <row r="249" spans="1:23" s="67" customFormat="1" x14ac:dyDescent="0.25">
      <c r="A249" s="69"/>
      <c r="B249" s="39"/>
      <c r="C249" s="71" t="str">
        <f>IFERROR(_xll.RssMarket($A249,"市場部名称"),"")</f>
        <v/>
      </c>
      <c r="D249" s="55"/>
      <c r="E249" s="55" t="str">
        <f>IFERROR(_xll.RssMarket($A249,"前日比"),"")</f>
        <v/>
      </c>
      <c r="F249" s="75" t="str">
        <f>IFERROR(_xll.RssMarket($A249,"時価総額"),"")</f>
        <v/>
      </c>
      <c r="G249" s="75" t="e">
        <f>T20D357462[[#This Row],[時価総額]]/T20D357462[[#This Row],[現在値]]</f>
        <v>#VALUE!</v>
      </c>
      <c r="H249" s="20"/>
      <c r="I249" s="38"/>
      <c r="J249" s="20"/>
      <c r="K249" s="33"/>
      <c r="L249" s="117"/>
      <c r="M249" s="21"/>
      <c r="N249" s="89"/>
      <c r="O249" s="125" t="e">
        <f t="shared" si="9"/>
        <v>#REF!</v>
      </c>
      <c r="P249" s="125" t="e">
        <f t="shared" si="8"/>
        <v>#REF!</v>
      </c>
      <c r="Q249" s="147" t="e">
        <f>T20D357462[[#This Row],[スコア⑤]]/T20D357462[[#This Row],[スコア③]]</f>
        <v>#REF!</v>
      </c>
      <c r="R249" s="76" t="e">
        <f>#REF!+#REF!</f>
        <v>#REF!</v>
      </c>
      <c r="S249" s="76"/>
      <c r="T249" s="119"/>
      <c r="U249" s="76"/>
      <c r="V249" s="76"/>
      <c r="W249" s="109" t="e">
        <f>(T20D357462[[#This Row],[現金及び預金（億）]]-T20D357462[[#This Row],[負債（億）]])/T20D357462[[#This Row],[総資産]]*100</f>
        <v>#DIV/0!</v>
      </c>
    </row>
    <row r="250" spans="1:23" s="67" customFormat="1" x14ac:dyDescent="0.25">
      <c r="A250" s="69"/>
      <c r="B250" s="39"/>
      <c r="C250" s="71" t="str">
        <f>IFERROR(_xll.RssMarket($A250,"市場部名称"),"")</f>
        <v/>
      </c>
      <c r="D250" s="55"/>
      <c r="E250" s="55" t="str">
        <f>IFERROR(_xll.RssMarket($A250,"前日比"),"")</f>
        <v/>
      </c>
      <c r="F250" s="75" t="str">
        <f>IFERROR(_xll.RssMarket($A250,"時価総額"),"")</f>
        <v/>
      </c>
      <c r="G250" s="75" t="e">
        <f>T20D357462[[#This Row],[時価総額]]/T20D357462[[#This Row],[現在値]]</f>
        <v>#VALUE!</v>
      </c>
      <c r="H250" s="20"/>
      <c r="I250" s="38"/>
      <c r="J250" s="20"/>
      <c r="K250" s="33"/>
      <c r="L250" s="117"/>
      <c r="M250" s="21"/>
      <c r="N250" s="89"/>
      <c r="O250" s="125" t="e">
        <f t="shared" si="9"/>
        <v>#REF!</v>
      </c>
      <c r="P250" s="125" t="e">
        <f t="shared" si="8"/>
        <v>#REF!</v>
      </c>
      <c r="Q250" s="147" t="e">
        <f>T20D357462[[#This Row],[スコア⑤]]/T20D357462[[#This Row],[スコア③]]</f>
        <v>#REF!</v>
      </c>
      <c r="R250" s="76" t="e">
        <f>#REF!+#REF!</f>
        <v>#REF!</v>
      </c>
      <c r="S250" s="76"/>
      <c r="T250" s="119"/>
      <c r="U250" s="76"/>
      <c r="V250" s="76"/>
      <c r="W250" s="109" t="e">
        <f>(T20D357462[[#This Row],[現金及び預金（億）]]-T20D357462[[#This Row],[負債（億）]])/T20D357462[[#This Row],[総資産]]*100</f>
        <v>#DIV/0!</v>
      </c>
    </row>
    <row r="251" spans="1:23" s="67" customFormat="1" x14ac:dyDescent="0.25">
      <c r="A251" s="69"/>
      <c r="B251" s="39"/>
      <c r="C251" s="71" t="str">
        <f>IFERROR(_xll.RssMarket($A251,"市場部名称"),"")</f>
        <v/>
      </c>
      <c r="D251" s="55"/>
      <c r="E251" s="55" t="str">
        <f>IFERROR(_xll.RssMarket($A251,"前日比"),"")</f>
        <v/>
      </c>
      <c r="F251" s="75" t="str">
        <f>IFERROR(_xll.RssMarket($A251,"時価総額"),"")</f>
        <v/>
      </c>
      <c r="G251" s="75" t="e">
        <f>T20D357462[[#This Row],[時価総額]]/T20D357462[[#This Row],[現在値]]</f>
        <v>#VALUE!</v>
      </c>
      <c r="H251" s="20"/>
      <c r="I251" s="38"/>
      <c r="J251" s="20"/>
      <c r="K251" s="33"/>
      <c r="L251" s="117"/>
      <c r="M251" s="21"/>
      <c r="N251" s="89"/>
      <c r="O251" s="125" t="e">
        <f t="shared" si="9"/>
        <v>#REF!</v>
      </c>
      <c r="P251" s="125" t="e">
        <f t="shared" si="8"/>
        <v>#REF!</v>
      </c>
      <c r="Q251" s="147" t="e">
        <f>T20D357462[[#This Row],[スコア⑤]]/T20D357462[[#This Row],[スコア③]]</f>
        <v>#REF!</v>
      </c>
      <c r="R251" s="76" t="e">
        <f>#REF!+#REF!</f>
        <v>#REF!</v>
      </c>
      <c r="S251" s="76"/>
      <c r="T251" s="119"/>
      <c r="U251" s="76"/>
      <c r="V251" s="76"/>
      <c r="W251" s="109" t="e">
        <f>(T20D357462[[#This Row],[現金及び預金（億）]]-T20D357462[[#This Row],[負債（億）]])/T20D357462[[#This Row],[総資産]]*100</f>
        <v>#DIV/0!</v>
      </c>
    </row>
    <row r="252" spans="1:23" s="67" customFormat="1" x14ac:dyDescent="0.25">
      <c r="A252" s="69"/>
      <c r="B252" s="39"/>
      <c r="C252" s="71" t="str">
        <f>IFERROR(_xll.RssMarket($A252,"市場部名称"),"")</f>
        <v/>
      </c>
      <c r="D252" s="55"/>
      <c r="E252" s="55" t="str">
        <f>IFERROR(_xll.RssMarket($A252,"前日比"),"")</f>
        <v/>
      </c>
      <c r="F252" s="75" t="str">
        <f>IFERROR(_xll.RssMarket($A252,"時価総額"),"")</f>
        <v/>
      </c>
      <c r="G252" s="75" t="e">
        <f>T20D357462[[#This Row],[時価総額]]/T20D357462[[#This Row],[現在値]]</f>
        <v>#VALUE!</v>
      </c>
      <c r="H252" s="20"/>
      <c r="I252" s="38"/>
      <c r="J252" s="20"/>
      <c r="K252" s="33"/>
      <c r="L252" s="117"/>
      <c r="M252" s="21"/>
      <c r="N252" s="89"/>
      <c r="O252" s="125" t="e">
        <f t="shared" si="9"/>
        <v>#REF!</v>
      </c>
      <c r="P252" s="125" t="e">
        <f t="shared" si="8"/>
        <v>#REF!</v>
      </c>
      <c r="Q252" s="147" t="e">
        <f>T20D357462[[#This Row],[スコア⑤]]/T20D357462[[#This Row],[スコア③]]</f>
        <v>#REF!</v>
      </c>
      <c r="R252" s="76" t="e">
        <f>#REF!+#REF!</f>
        <v>#REF!</v>
      </c>
      <c r="S252" s="76"/>
      <c r="T252" s="119"/>
      <c r="U252" s="76"/>
      <c r="V252" s="76"/>
      <c r="W252" s="109" t="e">
        <f>(T20D357462[[#This Row],[現金及び預金（億）]]-T20D357462[[#This Row],[負債（億）]])/T20D357462[[#This Row],[総資産]]*100</f>
        <v>#DIV/0!</v>
      </c>
    </row>
    <row r="253" spans="1:23" s="67" customFormat="1" x14ac:dyDescent="0.25">
      <c r="A253" s="69"/>
      <c r="B253" s="39"/>
      <c r="C253" s="71" t="str">
        <f>IFERROR(_xll.RssMarket($A253,"市場部名称"),"")</f>
        <v/>
      </c>
      <c r="D253" s="55"/>
      <c r="E253" s="55" t="str">
        <f>IFERROR(_xll.RssMarket($A253,"前日比"),"")</f>
        <v/>
      </c>
      <c r="F253" s="75" t="str">
        <f>IFERROR(_xll.RssMarket($A253,"時価総額"),"")</f>
        <v/>
      </c>
      <c r="G253" s="75" t="e">
        <f>T20D357462[[#This Row],[時価総額]]/T20D357462[[#This Row],[現在値]]</f>
        <v>#VALUE!</v>
      </c>
      <c r="H253" s="20"/>
      <c r="I253" s="38"/>
      <c r="J253" s="20"/>
      <c r="K253" s="33"/>
      <c r="L253" s="117"/>
      <c r="M253" s="21"/>
      <c r="N253" s="89"/>
      <c r="O253" s="125" t="e">
        <f t="shared" si="9"/>
        <v>#REF!</v>
      </c>
      <c r="P253" s="125" t="e">
        <f t="shared" ref="P253:P316" si="10">ROUND(((R253/20)*(L253/15)*(S253/15)*(1+W253/200))/(H253/15)*100,0)</f>
        <v>#REF!</v>
      </c>
      <c r="Q253" s="147" t="e">
        <f>T20D357462[[#This Row],[スコア⑤]]/T20D357462[[#This Row],[スコア③]]</f>
        <v>#REF!</v>
      </c>
      <c r="R253" s="76" t="e">
        <f>#REF!+#REF!</f>
        <v>#REF!</v>
      </c>
      <c r="S253" s="76"/>
      <c r="T253" s="119"/>
      <c r="U253" s="76"/>
      <c r="V253" s="76"/>
      <c r="W253" s="109" t="e">
        <f>(T20D357462[[#This Row],[現金及び預金（億）]]-T20D357462[[#This Row],[負債（億）]])/T20D357462[[#This Row],[総資産]]*100</f>
        <v>#DIV/0!</v>
      </c>
    </row>
    <row r="254" spans="1:23" s="67" customFormat="1" x14ac:dyDescent="0.25">
      <c r="A254" s="69"/>
      <c r="B254" s="39"/>
      <c r="C254" s="71" t="str">
        <f>IFERROR(_xll.RssMarket($A254,"市場部名称"),"")</f>
        <v/>
      </c>
      <c r="D254" s="55"/>
      <c r="E254" s="55" t="str">
        <f>IFERROR(_xll.RssMarket($A254,"前日比"),"")</f>
        <v/>
      </c>
      <c r="F254" s="75" t="str">
        <f>IFERROR(_xll.RssMarket($A254,"時価総額"),"")</f>
        <v/>
      </c>
      <c r="G254" s="75" t="e">
        <f>T20D357462[[#This Row],[時価総額]]/T20D357462[[#This Row],[現在値]]</f>
        <v>#VALUE!</v>
      </c>
      <c r="H254" s="20"/>
      <c r="I254" s="38"/>
      <c r="J254" s="20"/>
      <c r="K254" s="33"/>
      <c r="L254" s="117"/>
      <c r="M254" s="21"/>
      <c r="N254" s="89"/>
      <c r="O254" s="125" t="e">
        <f t="shared" si="9"/>
        <v>#REF!</v>
      </c>
      <c r="P254" s="125" t="e">
        <f t="shared" si="10"/>
        <v>#REF!</v>
      </c>
      <c r="Q254" s="147" t="e">
        <f>T20D357462[[#This Row],[スコア⑤]]/T20D357462[[#This Row],[スコア③]]</f>
        <v>#REF!</v>
      </c>
      <c r="R254" s="76" t="e">
        <f>#REF!+#REF!</f>
        <v>#REF!</v>
      </c>
      <c r="S254" s="76"/>
      <c r="T254" s="119"/>
      <c r="U254" s="76"/>
      <c r="V254" s="76"/>
      <c r="W254" s="109" t="e">
        <f>(T20D357462[[#This Row],[現金及び預金（億）]]-T20D357462[[#This Row],[負債（億）]])/T20D357462[[#This Row],[総資産]]*100</f>
        <v>#DIV/0!</v>
      </c>
    </row>
    <row r="255" spans="1:23" s="67" customFormat="1" x14ac:dyDescent="0.25">
      <c r="A255" s="69"/>
      <c r="B255" s="39"/>
      <c r="C255" s="71" t="str">
        <f>IFERROR(_xll.RssMarket($A255,"市場部名称"),"")</f>
        <v/>
      </c>
      <c r="D255" s="55"/>
      <c r="E255" s="55" t="str">
        <f>IFERROR(_xll.RssMarket($A255,"前日比"),"")</f>
        <v/>
      </c>
      <c r="F255" s="75" t="str">
        <f>IFERROR(_xll.RssMarket($A255,"時価総額"),"")</f>
        <v/>
      </c>
      <c r="G255" s="75" t="e">
        <f>T20D357462[[#This Row],[時価総額]]/T20D357462[[#This Row],[現在値]]</f>
        <v>#VALUE!</v>
      </c>
      <c r="H255" s="20"/>
      <c r="I255" s="38"/>
      <c r="J255" s="20"/>
      <c r="K255" s="33"/>
      <c r="L255" s="117"/>
      <c r="M255" s="21"/>
      <c r="N255" s="89"/>
      <c r="O255" s="125" t="e">
        <f t="shared" si="9"/>
        <v>#REF!</v>
      </c>
      <c r="P255" s="125" t="e">
        <f t="shared" si="10"/>
        <v>#REF!</v>
      </c>
      <c r="Q255" s="147" t="e">
        <f>T20D357462[[#This Row],[スコア⑤]]/T20D357462[[#This Row],[スコア③]]</f>
        <v>#REF!</v>
      </c>
      <c r="R255" s="76" t="e">
        <f>#REF!+#REF!</f>
        <v>#REF!</v>
      </c>
      <c r="S255" s="76"/>
      <c r="T255" s="119"/>
      <c r="U255" s="76"/>
      <c r="V255" s="76"/>
      <c r="W255" s="109" t="e">
        <f>(T20D357462[[#This Row],[現金及び預金（億）]]-T20D357462[[#This Row],[負債（億）]])/T20D357462[[#This Row],[総資産]]*100</f>
        <v>#DIV/0!</v>
      </c>
    </row>
    <row r="256" spans="1:23" s="67" customFormat="1" x14ac:dyDescent="0.25">
      <c r="A256" s="69"/>
      <c r="B256" s="39"/>
      <c r="C256" s="71" t="str">
        <f>IFERROR(_xll.RssMarket($A256,"市場部名称"),"")</f>
        <v/>
      </c>
      <c r="D256" s="55"/>
      <c r="E256" s="55" t="str">
        <f>IFERROR(_xll.RssMarket($A256,"前日比"),"")</f>
        <v/>
      </c>
      <c r="F256" s="75" t="str">
        <f>IFERROR(_xll.RssMarket($A256,"時価総額"),"")</f>
        <v/>
      </c>
      <c r="G256" s="75" t="e">
        <f>T20D357462[[#This Row],[時価総額]]/T20D357462[[#This Row],[現在値]]</f>
        <v>#VALUE!</v>
      </c>
      <c r="H256" s="20"/>
      <c r="I256" s="38"/>
      <c r="J256" s="20"/>
      <c r="K256" s="33"/>
      <c r="L256" s="117"/>
      <c r="M256" s="21"/>
      <c r="N256" s="89"/>
      <c r="O256" s="125" t="e">
        <f t="shared" si="9"/>
        <v>#REF!</v>
      </c>
      <c r="P256" s="125" t="e">
        <f t="shared" si="10"/>
        <v>#REF!</v>
      </c>
      <c r="Q256" s="147" t="e">
        <f>T20D357462[[#This Row],[スコア⑤]]/T20D357462[[#This Row],[スコア③]]</f>
        <v>#REF!</v>
      </c>
      <c r="R256" s="76" t="e">
        <f>#REF!+#REF!</f>
        <v>#REF!</v>
      </c>
      <c r="S256" s="76"/>
      <c r="T256" s="119"/>
      <c r="U256" s="76"/>
      <c r="V256" s="76"/>
      <c r="W256" s="109" t="e">
        <f>(T20D357462[[#This Row],[現金及び預金（億）]]-T20D357462[[#This Row],[負債（億）]])/T20D357462[[#This Row],[総資産]]*100</f>
        <v>#DIV/0!</v>
      </c>
    </row>
    <row r="257" spans="1:23" s="67" customFormat="1" x14ac:dyDescent="0.25">
      <c r="A257" s="69"/>
      <c r="B257" s="39"/>
      <c r="C257" s="71" t="str">
        <f>IFERROR(_xll.RssMarket($A257,"市場部名称"),"")</f>
        <v/>
      </c>
      <c r="D257" s="55"/>
      <c r="E257" s="55" t="str">
        <f>IFERROR(_xll.RssMarket($A257,"前日比"),"")</f>
        <v/>
      </c>
      <c r="F257" s="75" t="str">
        <f>IFERROR(_xll.RssMarket($A257,"時価総額"),"")</f>
        <v/>
      </c>
      <c r="G257" s="75" t="e">
        <f>T20D357462[[#This Row],[時価総額]]/T20D357462[[#This Row],[現在値]]</f>
        <v>#VALUE!</v>
      </c>
      <c r="H257" s="20"/>
      <c r="I257" s="38"/>
      <c r="J257" s="20"/>
      <c r="K257" s="33"/>
      <c r="L257" s="117"/>
      <c r="M257" s="21"/>
      <c r="N257" s="89"/>
      <c r="O257" s="125" t="e">
        <f t="shared" si="9"/>
        <v>#REF!</v>
      </c>
      <c r="P257" s="125" t="e">
        <f t="shared" si="10"/>
        <v>#REF!</v>
      </c>
      <c r="Q257" s="147" t="e">
        <f>T20D357462[[#This Row],[スコア⑤]]/T20D357462[[#This Row],[スコア③]]</f>
        <v>#REF!</v>
      </c>
      <c r="R257" s="76" t="e">
        <f>#REF!+#REF!</f>
        <v>#REF!</v>
      </c>
      <c r="S257" s="76"/>
      <c r="T257" s="119"/>
      <c r="U257" s="76"/>
      <c r="V257" s="76"/>
      <c r="W257" s="109" t="e">
        <f>(T20D357462[[#This Row],[現金及び預金（億）]]-T20D357462[[#This Row],[負債（億）]])/T20D357462[[#This Row],[総資産]]*100</f>
        <v>#DIV/0!</v>
      </c>
    </row>
    <row r="258" spans="1:23" s="67" customFormat="1" x14ac:dyDescent="0.25">
      <c r="A258" s="69"/>
      <c r="B258" s="39"/>
      <c r="C258" s="71" t="str">
        <f>IFERROR(_xll.RssMarket($A258,"市場部名称"),"")</f>
        <v/>
      </c>
      <c r="D258" s="55"/>
      <c r="E258" s="55" t="str">
        <f>IFERROR(_xll.RssMarket($A258,"前日比"),"")</f>
        <v/>
      </c>
      <c r="F258" s="75" t="str">
        <f>IFERROR(_xll.RssMarket($A258,"時価総額"),"")</f>
        <v/>
      </c>
      <c r="G258" s="75" t="e">
        <f>T20D357462[[#This Row],[時価総額]]/T20D357462[[#This Row],[現在値]]</f>
        <v>#VALUE!</v>
      </c>
      <c r="H258" s="20"/>
      <c r="I258" s="38"/>
      <c r="J258" s="20"/>
      <c r="K258" s="33"/>
      <c r="L258" s="117"/>
      <c r="M258" s="21"/>
      <c r="N258" s="89"/>
      <c r="O258" s="125" t="e">
        <f t="shared" ref="O258:O321" si="11">ROUND(
 ((IF(OR(R258="",R258&lt;=0),20,R258)/20)
  *(L258/15))
 /(IFERROR(IF(H258&gt;0,H258,15),15)/15)
 *100,0)</f>
        <v>#REF!</v>
      </c>
      <c r="P258" s="125" t="e">
        <f t="shared" si="10"/>
        <v>#REF!</v>
      </c>
      <c r="Q258" s="147" t="e">
        <f>T20D357462[[#This Row],[スコア⑤]]/T20D357462[[#This Row],[スコア③]]</f>
        <v>#REF!</v>
      </c>
      <c r="R258" s="76" t="e">
        <f>#REF!+#REF!</f>
        <v>#REF!</v>
      </c>
      <c r="S258" s="76"/>
      <c r="T258" s="119"/>
      <c r="U258" s="76"/>
      <c r="V258" s="76"/>
      <c r="W258" s="109" t="e">
        <f>(T20D357462[[#This Row],[現金及び預金（億）]]-T20D357462[[#This Row],[負債（億）]])/T20D357462[[#This Row],[総資産]]*100</f>
        <v>#DIV/0!</v>
      </c>
    </row>
    <row r="259" spans="1:23" s="67" customFormat="1" x14ac:dyDescent="0.25">
      <c r="A259" s="69"/>
      <c r="B259" s="39"/>
      <c r="C259" s="71" t="str">
        <f>IFERROR(_xll.RssMarket($A259,"市場部名称"),"")</f>
        <v/>
      </c>
      <c r="D259" s="55"/>
      <c r="E259" s="55" t="str">
        <f>IFERROR(_xll.RssMarket($A259,"前日比"),"")</f>
        <v/>
      </c>
      <c r="F259" s="75" t="str">
        <f>IFERROR(_xll.RssMarket($A259,"時価総額"),"")</f>
        <v/>
      </c>
      <c r="G259" s="75" t="e">
        <f>T20D357462[[#This Row],[時価総額]]/T20D357462[[#This Row],[現在値]]</f>
        <v>#VALUE!</v>
      </c>
      <c r="H259" s="20"/>
      <c r="I259" s="38"/>
      <c r="J259" s="20"/>
      <c r="K259" s="33"/>
      <c r="L259" s="117"/>
      <c r="M259" s="21"/>
      <c r="N259" s="89"/>
      <c r="O259" s="125" t="e">
        <f t="shared" si="11"/>
        <v>#REF!</v>
      </c>
      <c r="P259" s="125" t="e">
        <f t="shared" si="10"/>
        <v>#REF!</v>
      </c>
      <c r="Q259" s="147" t="e">
        <f>T20D357462[[#This Row],[スコア⑤]]/T20D357462[[#This Row],[スコア③]]</f>
        <v>#REF!</v>
      </c>
      <c r="R259" s="76" t="e">
        <f>#REF!+#REF!</f>
        <v>#REF!</v>
      </c>
      <c r="S259" s="76"/>
      <c r="T259" s="119"/>
      <c r="U259" s="76"/>
      <c r="V259" s="76"/>
      <c r="W259" s="109" t="e">
        <f>(T20D357462[[#This Row],[現金及び預金（億）]]-T20D357462[[#This Row],[負債（億）]])/T20D357462[[#This Row],[総資産]]*100</f>
        <v>#DIV/0!</v>
      </c>
    </row>
    <row r="260" spans="1:23" s="67" customFormat="1" x14ac:dyDescent="0.25">
      <c r="A260" s="69"/>
      <c r="B260" s="39"/>
      <c r="C260" s="71" t="str">
        <f>IFERROR(_xll.RssMarket($A260,"市場部名称"),"")</f>
        <v/>
      </c>
      <c r="D260" s="55"/>
      <c r="E260" s="55" t="str">
        <f>IFERROR(_xll.RssMarket($A260,"前日比"),"")</f>
        <v/>
      </c>
      <c r="F260" s="75" t="str">
        <f>IFERROR(_xll.RssMarket($A260,"時価総額"),"")</f>
        <v/>
      </c>
      <c r="G260" s="75" t="e">
        <f>T20D357462[[#This Row],[時価総額]]/T20D357462[[#This Row],[現在値]]</f>
        <v>#VALUE!</v>
      </c>
      <c r="H260" s="20"/>
      <c r="I260" s="38"/>
      <c r="J260" s="20"/>
      <c r="K260" s="33"/>
      <c r="L260" s="117"/>
      <c r="M260" s="21"/>
      <c r="N260" s="89"/>
      <c r="O260" s="125" t="e">
        <f t="shared" si="11"/>
        <v>#REF!</v>
      </c>
      <c r="P260" s="125" t="e">
        <f t="shared" si="10"/>
        <v>#REF!</v>
      </c>
      <c r="Q260" s="147" t="e">
        <f>T20D357462[[#This Row],[スコア⑤]]/T20D357462[[#This Row],[スコア③]]</f>
        <v>#REF!</v>
      </c>
      <c r="R260" s="76" t="e">
        <f>#REF!+#REF!</f>
        <v>#REF!</v>
      </c>
      <c r="S260" s="76"/>
      <c r="T260" s="119"/>
      <c r="U260" s="76"/>
      <c r="V260" s="76"/>
      <c r="W260" s="109" t="e">
        <f>(T20D357462[[#This Row],[現金及び預金（億）]]-T20D357462[[#This Row],[負債（億）]])/T20D357462[[#This Row],[総資産]]*100</f>
        <v>#DIV/0!</v>
      </c>
    </row>
    <row r="261" spans="1:23" s="67" customFormat="1" x14ac:dyDescent="0.25">
      <c r="A261" s="69"/>
      <c r="B261" s="39"/>
      <c r="C261" s="71" t="str">
        <f>IFERROR(_xll.RssMarket($A261,"市場部名称"),"")</f>
        <v/>
      </c>
      <c r="D261" s="55"/>
      <c r="E261" s="55" t="str">
        <f>IFERROR(_xll.RssMarket($A261,"前日比"),"")</f>
        <v/>
      </c>
      <c r="F261" s="75" t="str">
        <f>IFERROR(_xll.RssMarket($A261,"時価総額"),"")</f>
        <v/>
      </c>
      <c r="G261" s="75" t="e">
        <f>T20D357462[[#This Row],[時価総額]]/T20D357462[[#This Row],[現在値]]</f>
        <v>#VALUE!</v>
      </c>
      <c r="H261" s="20"/>
      <c r="I261" s="38"/>
      <c r="J261" s="20"/>
      <c r="K261" s="33"/>
      <c r="L261" s="117"/>
      <c r="M261" s="21"/>
      <c r="N261" s="89"/>
      <c r="O261" s="125" t="e">
        <f t="shared" si="11"/>
        <v>#REF!</v>
      </c>
      <c r="P261" s="125" t="e">
        <f t="shared" si="10"/>
        <v>#REF!</v>
      </c>
      <c r="Q261" s="147" t="e">
        <f>T20D357462[[#This Row],[スコア⑤]]/T20D357462[[#This Row],[スコア③]]</f>
        <v>#REF!</v>
      </c>
      <c r="R261" s="76" t="e">
        <f>#REF!+#REF!</f>
        <v>#REF!</v>
      </c>
      <c r="S261" s="76"/>
      <c r="T261" s="119"/>
      <c r="U261" s="76"/>
      <c r="V261" s="76"/>
      <c r="W261" s="109" t="e">
        <f>(T20D357462[[#This Row],[現金及び預金（億）]]-T20D357462[[#This Row],[負債（億）]])/T20D357462[[#This Row],[総資産]]*100</f>
        <v>#DIV/0!</v>
      </c>
    </row>
    <row r="262" spans="1:23" s="67" customFormat="1" x14ac:dyDescent="0.25">
      <c r="A262" s="69"/>
      <c r="B262" s="39"/>
      <c r="C262" s="71" t="str">
        <f>IFERROR(_xll.RssMarket($A262,"市場部名称"),"")</f>
        <v/>
      </c>
      <c r="D262" s="55"/>
      <c r="E262" s="55" t="str">
        <f>IFERROR(_xll.RssMarket($A262,"前日比"),"")</f>
        <v/>
      </c>
      <c r="F262" s="75" t="str">
        <f>IFERROR(_xll.RssMarket($A262,"時価総額"),"")</f>
        <v/>
      </c>
      <c r="G262" s="75" t="e">
        <f>T20D357462[[#This Row],[時価総額]]/T20D357462[[#This Row],[現在値]]</f>
        <v>#VALUE!</v>
      </c>
      <c r="H262" s="20"/>
      <c r="I262" s="38"/>
      <c r="J262" s="20"/>
      <c r="K262" s="33"/>
      <c r="L262" s="117"/>
      <c r="M262" s="21"/>
      <c r="N262" s="89"/>
      <c r="O262" s="125" t="e">
        <f t="shared" si="11"/>
        <v>#REF!</v>
      </c>
      <c r="P262" s="125" t="e">
        <f t="shared" si="10"/>
        <v>#REF!</v>
      </c>
      <c r="Q262" s="147" t="e">
        <f>T20D357462[[#This Row],[スコア⑤]]/T20D357462[[#This Row],[スコア③]]</f>
        <v>#REF!</v>
      </c>
      <c r="R262" s="76" t="e">
        <f>#REF!+#REF!</f>
        <v>#REF!</v>
      </c>
      <c r="S262" s="76"/>
      <c r="T262" s="119"/>
      <c r="U262" s="76"/>
      <c r="V262" s="76"/>
      <c r="W262" s="109" t="e">
        <f>(T20D357462[[#This Row],[現金及び預金（億）]]-T20D357462[[#This Row],[負債（億）]])/T20D357462[[#This Row],[総資産]]*100</f>
        <v>#DIV/0!</v>
      </c>
    </row>
    <row r="263" spans="1:23" s="67" customFormat="1" x14ac:dyDescent="0.25">
      <c r="A263" s="69"/>
      <c r="B263" s="39"/>
      <c r="C263" s="71" t="str">
        <f>IFERROR(_xll.RssMarket($A263,"市場部名称"),"")</f>
        <v/>
      </c>
      <c r="D263" s="55"/>
      <c r="E263" s="55" t="str">
        <f>IFERROR(_xll.RssMarket($A263,"前日比"),"")</f>
        <v/>
      </c>
      <c r="F263" s="75" t="str">
        <f>IFERROR(_xll.RssMarket($A263,"時価総額"),"")</f>
        <v/>
      </c>
      <c r="G263" s="75" t="e">
        <f>T20D357462[[#This Row],[時価総額]]/T20D357462[[#This Row],[現在値]]</f>
        <v>#VALUE!</v>
      </c>
      <c r="H263" s="20"/>
      <c r="I263" s="38"/>
      <c r="J263" s="20"/>
      <c r="K263" s="33"/>
      <c r="L263" s="117"/>
      <c r="M263" s="21"/>
      <c r="N263" s="89"/>
      <c r="O263" s="125" t="e">
        <f t="shared" si="11"/>
        <v>#REF!</v>
      </c>
      <c r="P263" s="125" t="e">
        <f t="shared" si="10"/>
        <v>#REF!</v>
      </c>
      <c r="Q263" s="147" t="e">
        <f>T20D357462[[#This Row],[スコア⑤]]/T20D357462[[#This Row],[スコア③]]</f>
        <v>#REF!</v>
      </c>
      <c r="R263" s="76" t="e">
        <f>#REF!+#REF!</f>
        <v>#REF!</v>
      </c>
      <c r="S263" s="76"/>
      <c r="T263" s="119"/>
      <c r="U263" s="76"/>
      <c r="V263" s="76"/>
      <c r="W263" s="109" t="e">
        <f>(T20D357462[[#This Row],[現金及び預金（億）]]-T20D357462[[#This Row],[負債（億）]])/T20D357462[[#This Row],[総資産]]*100</f>
        <v>#DIV/0!</v>
      </c>
    </row>
    <row r="264" spans="1:23" s="67" customFormat="1" x14ac:dyDescent="0.25">
      <c r="A264" s="69"/>
      <c r="B264" s="39"/>
      <c r="C264" s="71" t="str">
        <f>IFERROR(_xll.RssMarket($A264,"市場部名称"),"")</f>
        <v/>
      </c>
      <c r="D264" s="55"/>
      <c r="E264" s="55" t="str">
        <f>IFERROR(_xll.RssMarket($A264,"前日比"),"")</f>
        <v/>
      </c>
      <c r="F264" s="75" t="str">
        <f>IFERROR(_xll.RssMarket($A264,"時価総額"),"")</f>
        <v/>
      </c>
      <c r="G264" s="75" t="e">
        <f>T20D357462[[#This Row],[時価総額]]/T20D357462[[#This Row],[現在値]]</f>
        <v>#VALUE!</v>
      </c>
      <c r="H264" s="20"/>
      <c r="I264" s="38"/>
      <c r="J264" s="20"/>
      <c r="K264" s="33"/>
      <c r="L264" s="117"/>
      <c r="M264" s="21"/>
      <c r="N264" s="89"/>
      <c r="O264" s="125" t="e">
        <f t="shared" si="11"/>
        <v>#REF!</v>
      </c>
      <c r="P264" s="125" t="e">
        <f t="shared" si="10"/>
        <v>#REF!</v>
      </c>
      <c r="Q264" s="147" t="e">
        <f>T20D357462[[#This Row],[スコア⑤]]/T20D357462[[#This Row],[スコア③]]</f>
        <v>#REF!</v>
      </c>
      <c r="R264" s="76" t="e">
        <f>#REF!+#REF!</f>
        <v>#REF!</v>
      </c>
      <c r="S264" s="76"/>
      <c r="T264" s="119"/>
      <c r="U264" s="76"/>
      <c r="V264" s="76"/>
      <c r="W264" s="109" t="e">
        <f>(T20D357462[[#This Row],[現金及び預金（億）]]-T20D357462[[#This Row],[負債（億）]])/T20D357462[[#This Row],[総資産]]*100</f>
        <v>#DIV/0!</v>
      </c>
    </row>
    <row r="265" spans="1:23" s="67" customFormat="1" x14ac:dyDescent="0.25">
      <c r="A265" s="69"/>
      <c r="B265" s="39"/>
      <c r="C265" s="71" t="str">
        <f>IFERROR(_xll.RssMarket($A265,"市場部名称"),"")</f>
        <v/>
      </c>
      <c r="D265" s="55"/>
      <c r="E265" s="55" t="str">
        <f>IFERROR(_xll.RssMarket($A265,"前日比"),"")</f>
        <v/>
      </c>
      <c r="F265" s="75" t="str">
        <f>IFERROR(_xll.RssMarket($A265,"時価総額"),"")</f>
        <v/>
      </c>
      <c r="G265" s="75" t="e">
        <f>T20D357462[[#This Row],[時価総額]]/T20D357462[[#This Row],[現在値]]</f>
        <v>#VALUE!</v>
      </c>
      <c r="H265" s="20"/>
      <c r="I265" s="38"/>
      <c r="J265" s="20"/>
      <c r="K265" s="33"/>
      <c r="L265" s="117"/>
      <c r="M265" s="21"/>
      <c r="N265" s="89"/>
      <c r="O265" s="125" t="e">
        <f t="shared" si="11"/>
        <v>#REF!</v>
      </c>
      <c r="P265" s="125" t="e">
        <f t="shared" si="10"/>
        <v>#REF!</v>
      </c>
      <c r="Q265" s="147" t="e">
        <f>T20D357462[[#This Row],[スコア⑤]]/T20D357462[[#This Row],[スコア③]]</f>
        <v>#REF!</v>
      </c>
      <c r="R265" s="76" t="e">
        <f>#REF!+#REF!</f>
        <v>#REF!</v>
      </c>
      <c r="S265" s="76"/>
      <c r="T265" s="119"/>
      <c r="U265" s="76"/>
      <c r="V265" s="76"/>
      <c r="W265" s="109" t="e">
        <f>(T20D357462[[#This Row],[現金及び預金（億）]]-T20D357462[[#This Row],[負債（億）]])/T20D357462[[#This Row],[総資産]]*100</f>
        <v>#DIV/0!</v>
      </c>
    </row>
    <row r="266" spans="1:23" s="67" customFormat="1" x14ac:dyDescent="0.25">
      <c r="A266" s="69"/>
      <c r="B266" s="39"/>
      <c r="C266" s="71" t="str">
        <f>IFERROR(_xll.RssMarket($A266,"市場部名称"),"")</f>
        <v/>
      </c>
      <c r="D266" s="55"/>
      <c r="E266" s="55" t="str">
        <f>IFERROR(_xll.RssMarket($A266,"前日比"),"")</f>
        <v/>
      </c>
      <c r="F266" s="75" t="str">
        <f>IFERROR(_xll.RssMarket($A266,"時価総額"),"")</f>
        <v/>
      </c>
      <c r="G266" s="75" t="e">
        <f>T20D357462[[#This Row],[時価総額]]/T20D357462[[#This Row],[現在値]]</f>
        <v>#VALUE!</v>
      </c>
      <c r="H266" s="20"/>
      <c r="I266" s="38"/>
      <c r="J266" s="20"/>
      <c r="K266" s="33"/>
      <c r="L266" s="117"/>
      <c r="M266" s="21"/>
      <c r="N266" s="89"/>
      <c r="O266" s="125" t="e">
        <f t="shared" si="11"/>
        <v>#REF!</v>
      </c>
      <c r="P266" s="125" t="e">
        <f t="shared" si="10"/>
        <v>#REF!</v>
      </c>
      <c r="Q266" s="147" t="e">
        <f>T20D357462[[#This Row],[スコア⑤]]/T20D357462[[#This Row],[スコア③]]</f>
        <v>#REF!</v>
      </c>
      <c r="R266" s="76" t="e">
        <f>#REF!+#REF!</f>
        <v>#REF!</v>
      </c>
      <c r="S266" s="76"/>
      <c r="T266" s="119"/>
      <c r="U266" s="76"/>
      <c r="V266" s="76"/>
      <c r="W266" s="109" t="e">
        <f>(T20D357462[[#This Row],[現金及び預金（億）]]-T20D357462[[#This Row],[負債（億）]])/T20D357462[[#This Row],[総資産]]*100</f>
        <v>#DIV/0!</v>
      </c>
    </row>
    <row r="267" spans="1:23" s="67" customFormat="1" x14ac:dyDescent="0.25">
      <c r="A267" s="69"/>
      <c r="B267" s="39"/>
      <c r="C267" s="71" t="str">
        <f>IFERROR(_xll.RssMarket($A267,"市場部名称"),"")</f>
        <v/>
      </c>
      <c r="D267" s="55"/>
      <c r="E267" s="55" t="str">
        <f>IFERROR(_xll.RssMarket($A267,"前日比"),"")</f>
        <v/>
      </c>
      <c r="F267" s="75" t="str">
        <f>IFERROR(_xll.RssMarket($A267,"時価総額"),"")</f>
        <v/>
      </c>
      <c r="G267" s="75" t="e">
        <f>T20D357462[[#This Row],[時価総額]]/T20D357462[[#This Row],[現在値]]</f>
        <v>#VALUE!</v>
      </c>
      <c r="H267" s="20"/>
      <c r="I267" s="38"/>
      <c r="J267" s="20"/>
      <c r="K267" s="33"/>
      <c r="L267" s="117"/>
      <c r="M267" s="21"/>
      <c r="N267" s="89"/>
      <c r="O267" s="125" t="e">
        <f t="shared" si="11"/>
        <v>#REF!</v>
      </c>
      <c r="P267" s="125" t="e">
        <f t="shared" si="10"/>
        <v>#REF!</v>
      </c>
      <c r="Q267" s="147" t="e">
        <f>T20D357462[[#This Row],[スコア⑤]]/T20D357462[[#This Row],[スコア③]]</f>
        <v>#REF!</v>
      </c>
      <c r="R267" s="76" t="e">
        <f>#REF!+#REF!</f>
        <v>#REF!</v>
      </c>
      <c r="S267" s="76"/>
      <c r="T267" s="119"/>
      <c r="U267" s="76"/>
      <c r="V267" s="76"/>
      <c r="W267" s="109" t="e">
        <f>(T20D357462[[#This Row],[現金及び預金（億）]]-T20D357462[[#This Row],[負債（億）]])/T20D357462[[#This Row],[総資産]]*100</f>
        <v>#DIV/0!</v>
      </c>
    </row>
    <row r="268" spans="1:23" s="67" customFormat="1" x14ac:dyDescent="0.25">
      <c r="A268" s="69"/>
      <c r="B268" s="39"/>
      <c r="C268" s="71" t="str">
        <f>IFERROR(_xll.RssMarket($A268,"市場部名称"),"")</f>
        <v/>
      </c>
      <c r="D268" s="55"/>
      <c r="E268" s="55" t="str">
        <f>IFERROR(_xll.RssMarket($A268,"前日比"),"")</f>
        <v/>
      </c>
      <c r="F268" s="75" t="str">
        <f>IFERROR(_xll.RssMarket($A268,"時価総額"),"")</f>
        <v/>
      </c>
      <c r="G268" s="75" t="e">
        <f>T20D357462[[#This Row],[時価総額]]/T20D357462[[#This Row],[現在値]]</f>
        <v>#VALUE!</v>
      </c>
      <c r="H268" s="20"/>
      <c r="I268" s="38"/>
      <c r="J268" s="20"/>
      <c r="K268" s="33"/>
      <c r="L268" s="117"/>
      <c r="M268" s="21"/>
      <c r="N268" s="89"/>
      <c r="O268" s="125" t="e">
        <f t="shared" si="11"/>
        <v>#REF!</v>
      </c>
      <c r="P268" s="125" t="e">
        <f t="shared" si="10"/>
        <v>#REF!</v>
      </c>
      <c r="Q268" s="147" t="e">
        <f>T20D357462[[#This Row],[スコア⑤]]/T20D357462[[#This Row],[スコア③]]</f>
        <v>#REF!</v>
      </c>
      <c r="R268" s="76" t="e">
        <f>#REF!+#REF!</f>
        <v>#REF!</v>
      </c>
      <c r="S268" s="76"/>
      <c r="T268" s="119"/>
      <c r="U268" s="76"/>
      <c r="V268" s="76"/>
      <c r="W268" s="109" t="e">
        <f>(T20D357462[[#This Row],[現金及び預金（億）]]-T20D357462[[#This Row],[負債（億）]])/T20D357462[[#This Row],[総資産]]*100</f>
        <v>#DIV/0!</v>
      </c>
    </row>
    <row r="269" spans="1:23" s="67" customFormat="1" x14ac:dyDescent="0.25">
      <c r="A269" s="69"/>
      <c r="B269" s="39"/>
      <c r="C269" s="71" t="str">
        <f>IFERROR(_xll.RssMarket($A269,"市場部名称"),"")</f>
        <v/>
      </c>
      <c r="D269" s="55"/>
      <c r="E269" s="55" t="str">
        <f>IFERROR(_xll.RssMarket($A269,"前日比"),"")</f>
        <v/>
      </c>
      <c r="F269" s="75" t="str">
        <f>IFERROR(_xll.RssMarket($A269,"時価総額"),"")</f>
        <v/>
      </c>
      <c r="G269" s="75" t="e">
        <f>T20D357462[[#This Row],[時価総額]]/T20D357462[[#This Row],[現在値]]</f>
        <v>#VALUE!</v>
      </c>
      <c r="H269" s="20"/>
      <c r="I269" s="38"/>
      <c r="J269" s="20"/>
      <c r="K269" s="33"/>
      <c r="L269" s="117"/>
      <c r="M269" s="21"/>
      <c r="N269" s="89"/>
      <c r="O269" s="125" t="e">
        <f t="shared" si="11"/>
        <v>#REF!</v>
      </c>
      <c r="P269" s="125" t="e">
        <f t="shared" si="10"/>
        <v>#REF!</v>
      </c>
      <c r="Q269" s="147" t="e">
        <f>T20D357462[[#This Row],[スコア⑤]]/T20D357462[[#This Row],[スコア③]]</f>
        <v>#REF!</v>
      </c>
      <c r="R269" s="76" t="e">
        <f>#REF!+#REF!</f>
        <v>#REF!</v>
      </c>
      <c r="S269" s="76"/>
      <c r="T269" s="119"/>
      <c r="U269" s="76"/>
      <c r="V269" s="76"/>
      <c r="W269" s="109" t="e">
        <f>(T20D357462[[#This Row],[現金及び預金（億）]]-T20D357462[[#This Row],[負債（億）]])/T20D357462[[#This Row],[総資産]]*100</f>
        <v>#DIV/0!</v>
      </c>
    </row>
    <row r="270" spans="1:23" s="67" customFormat="1" x14ac:dyDescent="0.25">
      <c r="A270" s="69"/>
      <c r="B270" s="39"/>
      <c r="C270" s="71" t="str">
        <f>IFERROR(_xll.RssMarket($A270,"市場部名称"),"")</f>
        <v/>
      </c>
      <c r="D270" s="55"/>
      <c r="E270" s="55" t="str">
        <f>IFERROR(_xll.RssMarket($A270,"前日比"),"")</f>
        <v/>
      </c>
      <c r="F270" s="75" t="str">
        <f>IFERROR(_xll.RssMarket($A270,"時価総額"),"")</f>
        <v/>
      </c>
      <c r="G270" s="75" t="e">
        <f>T20D357462[[#This Row],[時価総額]]/T20D357462[[#This Row],[現在値]]</f>
        <v>#VALUE!</v>
      </c>
      <c r="H270" s="20"/>
      <c r="I270" s="38"/>
      <c r="J270" s="20"/>
      <c r="K270" s="33"/>
      <c r="L270" s="117"/>
      <c r="M270" s="21"/>
      <c r="N270" s="89"/>
      <c r="O270" s="125" t="e">
        <f t="shared" si="11"/>
        <v>#REF!</v>
      </c>
      <c r="P270" s="125" t="e">
        <f t="shared" si="10"/>
        <v>#REF!</v>
      </c>
      <c r="Q270" s="147" t="e">
        <f>T20D357462[[#This Row],[スコア⑤]]/T20D357462[[#This Row],[スコア③]]</f>
        <v>#REF!</v>
      </c>
      <c r="R270" s="76" t="e">
        <f>#REF!+#REF!</f>
        <v>#REF!</v>
      </c>
      <c r="S270" s="76"/>
      <c r="T270" s="119"/>
      <c r="U270" s="76"/>
      <c r="V270" s="76"/>
      <c r="W270" s="109" t="e">
        <f>(T20D357462[[#This Row],[現金及び預金（億）]]-T20D357462[[#This Row],[負債（億）]])/T20D357462[[#This Row],[総資産]]*100</f>
        <v>#DIV/0!</v>
      </c>
    </row>
    <row r="271" spans="1:23" s="67" customFormat="1" x14ac:dyDescent="0.25">
      <c r="A271" s="69"/>
      <c r="B271" s="39"/>
      <c r="C271" s="71" t="str">
        <f>IFERROR(_xll.RssMarket($A271,"市場部名称"),"")</f>
        <v/>
      </c>
      <c r="D271" s="55"/>
      <c r="E271" s="55" t="str">
        <f>IFERROR(_xll.RssMarket($A271,"前日比"),"")</f>
        <v/>
      </c>
      <c r="F271" s="75" t="str">
        <f>IFERROR(_xll.RssMarket($A271,"時価総額"),"")</f>
        <v/>
      </c>
      <c r="G271" s="75" t="e">
        <f>T20D357462[[#This Row],[時価総額]]/T20D357462[[#This Row],[現在値]]</f>
        <v>#VALUE!</v>
      </c>
      <c r="H271" s="20"/>
      <c r="I271" s="38"/>
      <c r="J271" s="20"/>
      <c r="K271" s="33"/>
      <c r="L271" s="117"/>
      <c r="M271" s="21"/>
      <c r="N271" s="89"/>
      <c r="O271" s="125" t="e">
        <f t="shared" si="11"/>
        <v>#REF!</v>
      </c>
      <c r="P271" s="125" t="e">
        <f t="shared" si="10"/>
        <v>#REF!</v>
      </c>
      <c r="Q271" s="147" t="e">
        <f>T20D357462[[#This Row],[スコア⑤]]/T20D357462[[#This Row],[スコア③]]</f>
        <v>#REF!</v>
      </c>
      <c r="R271" s="76" t="e">
        <f>#REF!+#REF!</f>
        <v>#REF!</v>
      </c>
      <c r="S271" s="76"/>
      <c r="T271" s="119"/>
      <c r="U271" s="76"/>
      <c r="V271" s="76"/>
      <c r="W271" s="109" t="e">
        <f>(T20D357462[[#This Row],[現金及び預金（億）]]-T20D357462[[#This Row],[負債（億）]])/T20D357462[[#This Row],[総資産]]*100</f>
        <v>#DIV/0!</v>
      </c>
    </row>
    <row r="272" spans="1:23" s="67" customFormat="1" x14ac:dyDescent="0.25">
      <c r="A272" s="69"/>
      <c r="B272" s="39"/>
      <c r="C272" s="71" t="str">
        <f>IFERROR(_xll.RssMarket($A272,"市場部名称"),"")</f>
        <v/>
      </c>
      <c r="D272" s="55"/>
      <c r="E272" s="55" t="str">
        <f>IFERROR(_xll.RssMarket($A272,"前日比"),"")</f>
        <v/>
      </c>
      <c r="F272" s="75" t="str">
        <f>IFERROR(_xll.RssMarket($A272,"時価総額"),"")</f>
        <v/>
      </c>
      <c r="G272" s="75" t="e">
        <f>T20D357462[[#This Row],[時価総額]]/T20D357462[[#This Row],[現在値]]</f>
        <v>#VALUE!</v>
      </c>
      <c r="H272" s="20"/>
      <c r="I272" s="38"/>
      <c r="J272" s="20"/>
      <c r="K272" s="33"/>
      <c r="L272" s="117"/>
      <c r="M272" s="21"/>
      <c r="N272" s="89"/>
      <c r="O272" s="125" t="e">
        <f t="shared" si="11"/>
        <v>#REF!</v>
      </c>
      <c r="P272" s="125" t="e">
        <f t="shared" si="10"/>
        <v>#REF!</v>
      </c>
      <c r="Q272" s="147" t="e">
        <f>T20D357462[[#This Row],[スコア⑤]]/T20D357462[[#This Row],[スコア③]]</f>
        <v>#REF!</v>
      </c>
      <c r="R272" s="76" t="e">
        <f>#REF!+#REF!</f>
        <v>#REF!</v>
      </c>
      <c r="S272" s="76"/>
      <c r="T272" s="119"/>
      <c r="U272" s="76"/>
      <c r="V272" s="76"/>
      <c r="W272" s="109" t="e">
        <f>(T20D357462[[#This Row],[現金及び預金（億）]]-T20D357462[[#This Row],[負債（億）]])/T20D357462[[#This Row],[総資産]]*100</f>
        <v>#DIV/0!</v>
      </c>
    </row>
    <row r="273" spans="1:23" s="67" customFormat="1" x14ac:dyDescent="0.25">
      <c r="A273" s="69"/>
      <c r="B273" s="39"/>
      <c r="C273" s="71" t="str">
        <f>IFERROR(_xll.RssMarket($A273,"市場部名称"),"")</f>
        <v/>
      </c>
      <c r="D273" s="55"/>
      <c r="E273" s="55" t="str">
        <f>IFERROR(_xll.RssMarket($A273,"前日比"),"")</f>
        <v/>
      </c>
      <c r="F273" s="75" t="str">
        <f>IFERROR(_xll.RssMarket($A273,"時価総額"),"")</f>
        <v/>
      </c>
      <c r="G273" s="75" t="e">
        <f>T20D357462[[#This Row],[時価総額]]/T20D357462[[#This Row],[現在値]]</f>
        <v>#VALUE!</v>
      </c>
      <c r="H273" s="20"/>
      <c r="I273" s="38"/>
      <c r="J273" s="20"/>
      <c r="K273" s="33"/>
      <c r="L273" s="117"/>
      <c r="M273" s="21"/>
      <c r="N273" s="89"/>
      <c r="O273" s="125" t="e">
        <f t="shared" si="11"/>
        <v>#REF!</v>
      </c>
      <c r="P273" s="125" t="e">
        <f t="shared" si="10"/>
        <v>#REF!</v>
      </c>
      <c r="Q273" s="147" t="e">
        <f>T20D357462[[#This Row],[スコア⑤]]/T20D357462[[#This Row],[スコア③]]</f>
        <v>#REF!</v>
      </c>
      <c r="R273" s="76" t="e">
        <f>#REF!+#REF!</f>
        <v>#REF!</v>
      </c>
      <c r="S273" s="76"/>
      <c r="T273" s="119"/>
      <c r="U273" s="76"/>
      <c r="V273" s="76"/>
      <c r="W273" s="109" t="e">
        <f>(T20D357462[[#This Row],[現金及び預金（億）]]-T20D357462[[#This Row],[負債（億）]])/T20D357462[[#This Row],[総資産]]*100</f>
        <v>#DIV/0!</v>
      </c>
    </row>
    <row r="274" spans="1:23" s="67" customFormat="1" x14ac:dyDescent="0.25">
      <c r="A274" s="69"/>
      <c r="B274" s="39"/>
      <c r="C274" s="71" t="str">
        <f>IFERROR(_xll.RssMarket($A274,"市場部名称"),"")</f>
        <v/>
      </c>
      <c r="D274" s="55"/>
      <c r="E274" s="55" t="str">
        <f>IFERROR(_xll.RssMarket($A274,"前日比"),"")</f>
        <v/>
      </c>
      <c r="F274" s="75" t="str">
        <f>IFERROR(_xll.RssMarket($A274,"時価総額"),"")</f>
        <v/>
      </c>
      <c r="G274" s="75" t="e">
        <f>T20D357462[[#This Row],[時価総額]]/T20D357462[[#This Row],[現在値]]</f>
        <v>#VALUE!</v>
      </c>
      <c r="H274" s="20"/>
      <c r="I274" s="38"/>
      <c r="J274" s="20"/>
      <c r="K274" s="33"/>
      <c r="L274" s="117"/>
      <c r="M274" s="21"/>
      <c r="N274" s="89"/>
      <c r="O274" s="125" t="e">
        <f t="shared" si="11"/>
        <v>#REF!</v>
      </c>
      <c r="P274" s="125" t="e">
        <f t="shared" si="10"/>
        <v>#REF!</v>
      </c>
      <c r="Q274" s="147" t="e">
        <f>T20D357462[[#This Row],[スコア⑤]]/T20D357462[[#This Row],[スコア③]]</f>
        <v>#REF!</v>
      </c>
      <c r="R274" s="76" t="e">
        <f>#REF!+#REF!</f>
        <v>#REF!</v>
      </c>
      <c r="S274" s="76"/>
      <c r="T274" s="119"/>
      <c r="U274" s="76"/>
      <c r="V274" s="76"/>
      <c r="W274" s="109" t="e">
        <f>(T20D357462[[#This Row],[現金及び預金（億）]]-T20D357462[[#This Row],[負債（億）]])/T20D357462[[#This Row],[総資産]]*100</f>
        <v>#DIV/0!</v>
      </c>
    </row>
    <row r="275" spans="1:23" s="67" customFormat="1" x14ac:dyDescent="0.25">
      <c r="A275" s="69"/>
      <c r="B275" s="39"/>
      <c r="C275" s="71" t="str">
        <f>IFERROR(_xll.RssMarket($A275,"市場部名称"),"")</f>
        <v/>
      </c>
      <c r="D275" s="55"/>
      <c r="E275" s="55" t="str">
        <f>IFERROR(_xll.RssMarket($A275,"前日比"),"")</f>
        <v/>
      </c>
      <c r="F275" s="75" t="str">
        <f>IFERROR(_xll.RssMarket($A275,"時価総額"),"")</f>
        <v/>
      </c>
      <c r="G275" s="75" t="e">
        <f>T20D357462[[#This Row],[時価総額]]/T20D357462[[#This Row],[現在値]]</f>
        <v>#VALUE!</v>
      </c>
      <c r="H275" s="20"/>
      <c r="I275" s="38"/>
      <c r="J275" s="20"/>
      <c r="K275" s="33"/>
      <c r="L275" s="117"/>
      <c r="M275" s="21"/>
      <c r="N275" s="89"/>
      <c r="O275" s="125" t="e">
        <f t="shared" si="11"/>
        <v>#REF!</v>
      </c>
      <c r="P275" s="125" t="e">
        <f t="shared" si="10"/>
        <v>#REF!</v>
      </c>
      <c r="Q275" s="147" t="e">
        <f>T20D357462[[#This Row],[スコア⑤]]/T20D357462[[#This Row],[スコア③]]</f>
        <v>#REF!</v>
      </c>
      <c r="R275" s="76" t="e">
        <f>#REF!+#REF!</f>
        <v>#REF!</v>
      </c>
      <c r="S275" s="76"/>
      <c r="T275" s="119"/>
      <c r="U275" s="76"/>
      <c r="V275" s="76"/>
      <c r="W275" s="109" t="e">
        <f>(T20D357462[[#This Row],[現金及び預金（億）]]-T20D357462[[#This Row],[負債（億）]])/T20D357462[[#This Row],[総資産]]*100</f>
        <v>#DIV/0!</v>
      </c>
    </row>
    <row r="276" spans="1:23" s="67" customFormat="1" x14ac:dyDescent="0.25">
      <c r="A276" s="69"/>
      <c r="B276" s="39"/>
      <c r="C276" s="71" t="str">
        <f>IFERROR(_xll.RssMarket($A276,"市場部名称"),"")</f>
        <v/>
      </c>
      <c r="D276" s="55"/>
      <c r="E276" s="55" t="str">
        <f>IFERROR(_xll.RssMarket($A276,"前日比"),"")</f>
        <v/>
      </c>
      <c r="F276" s="75" t="str">
        <f>IFERROR(_xll.RssMarket($A276,"時価総額"),"")</f>
        <v/>
      </c>
      <c r="G276" s="75" t="e">
        <f>T20D357462[[#This Row],[時価総額]]/T20D357462[[#This Row],[現在値]]</f>
        <v>#VALUE!</v>
      </c>
      <c r="H276" s="20"/>
      <c r="I276" s="38"/>
      <c r="J276" s="20"/>
      <c r="K276" s="33"/>
      <c r="L276" s="117"/>
      <c r="M276" s="21"/>
      <c r="N276" s="89"/>
      <c r="O276" s="125" t="e">
        <f t="shared" si="11"/>
        <v>#REF!</v>
      </c>
      <c r="P276" s="125" t="e">
        <f t="shared" si="10"/>
        <v>#REF!</v>
      </c>
      <c r="Q276" s="147" t="e">
        <f>T20D357462[[#This Row],[スコア⑤]]/T20D357462[[#This Row],[スコア③]]</f>
        <v>#REF!</v>
      </c>
      <c r="R276" s="76" t="e">
        <f>#REF!+#REF!</f>
        <v>#REF!</v>
      </c>
      <c r="S276" s="76"/>
      <c r="T276" s="119"/>
      <c r="U276" s="76"/>
      <c r="V276" s="76"/>
      <c r="W276" s="109" t="e">
        <f>(T20D357462[[#This Row],[現金及び預金（億）]]-T20D357462[[#This Row],[負債（億）]])/T20D357462[[#This Row],[総資産]]*100</f>
        <v>#DIV/0!</v>
      </c>
    </row>
    <row r="277" spans="1:23" s="67" customFormat="1" x14ac:dyDescent="0.25">
      <c r="A277" s="69"/>
      <c r="B277" s="39"/>
      <c r="C277" s="71" t="str">
        <f>IFERROR(_xll.RssMarket($A277,"市場部名称"),"")</f>
        <v/>
      </c>
      <c r="D277" s="55"/>
      <c r="E277" s="55" t="str">
        <f>IFERROR(_xll.RssMarket($A277,"前日比"),"")</f>
        <v/>
      </c>
      <c r="F277" s="75" t="str">
        <f>IFERROR(_xll.RssMarket($A277,"時価総額"),"")</f>
        <v/>
      </c>
      <c r="G277" s="75" t="e">
        <f>T20D357462[[#This Row],[時価総額]]/T20D357462[[#This Row],[現在値]]</f>
        <v>#VALUE!</v>
      </c>
      <c r="H277" s="20"/>
      <c r="I277" s="38"/>
      <c r="J277" s="20"/>
      <c r="K277" s="33"/>
      <c r="L277" s="117"/>
      <c r="M277" s="21"/>
      <c r="N277" s="89"/>
      <c r="O277" s="125" t="e">
        <f t="shared" si="11"/>
        <v>#REF!</v>
      </c>
      <c r="P277" s="125" t="e">
        <f t="shared" si="10"/>
        <v>#REF!</v>
      </c>
      <c r="Q277" s="147" t="e">
        <f>T20D357462[[#This Row],[スコア⑤]]/T20D357462[[#This Row],[スコア③]]</f>
        <v>#REF!</v>
      </c>
      <c r="R277" s="76" t="e">
        <f>#REF!+#REF!</f>
        <v>#REF!</v>
      </c>
      <c r="S277" s="76"/>
      <c r="T277" s="119"/>
      <c r="U277" s="76"/>
      <c r="V277" s="76"/>
      <c r="W277" s="109" t="e">
        <f>(T20D357462[[#This Row],[現金及び預金（億）]]-T20D357462[[#This Row],[負債（億）]])/T20D357462[[#This Row],[総資産]]*100</f>
        <v>#DIV/0!</v>
      </c>
    </row>
    <row r="278" spans="1:23" s="67" customFormat="1" x14ac:dyDescent="0.25">
      <c r="A278" s="69"/>
      <c r="B278" s="39"/>
      <c r="C278" s="71" t="str">
        <f>IFERROR(_xll.RssMarket($A278,"市場部名称"),"")</f>
        <v/>
      </c>
      <c r="D278" s="55"/>
      <c r="E278" s="55" t="str">
        <f>IFERROR(_xll.RssMarket($A278,"前日比"),"")</f>
        <v/>
      </c>
      <c r="F278" s="75" t="str">
        <f>IFERROR(_xll.RssMarket($A278,"時価総額"),"")</f>
        <v/>
      </c>
      <c r="G278" s="75" t="e">
        <f>T20D357462[[#This Row],[時価総額]]/T20D357462[[#This Row],[現在値]]</f>
        <v>#VALUE!</v>
      </c>
      <c r="H278" s="20"/>
      <c r="I278" s="38"/>
      <c r="J278" s="20"/>
      <c r="K278" s="33"/>
      <c r="L278" s="117"/>
      <c r="M278" s="21"/>
      <c r="N278" s="89"/>
      <c r="O278" s="125" t="e">
        <f t="shared" si="11"/>
        <v>#REF!</v>
      </c>
      <c r="P278" s="125" t="e">
        <f t="shared" si="10"/>
        <v>#REF!</v>
      </c>
      <c r="Q278" s="147" t="e">
        <f>T20D357462[[#This Row],[スコア⑤]]/T20D357462[[#This Row],[スコア③]]</f>
        <v>#REF!</v>
      </c>
      <c r="R278" s="76" t="e">
        <f>#REF!+#REF!</f>
        <v>#REF!</v>
      </c>
      <c r="S278" s="76"/>
      <c r="T278" s="119"/>
      <c r="U278" s="76"/>
      <c r="V278" s="76"/>
      <c r="W278" s="109" t="e">
        <f>(T20D357462[[#This Row],[現金及び預金（億）]]-T20D357462[[#This Row],[負債（億）]])/T20D357462[[#This Row],[総資産]]*100</f>
        <v>#DIV/0!</v>
      </c>
    </row>
    <row r="279" spans="1:23" s="67" customFormat="1" x14ac:dyDescent="0.25">
      <c r="A279" s="69"/>
      <c r="B279" s="39"/>
      <c r="C279" s="71" t="str">
        <f>IFERROR(_xll.RssMarket($A279,"市場部名称"),"")</f>
        <v/>
      </c>
      <c r="D279" s="55"/>
      <c r="E279" s="55" t="str">
        <f>IFERROR(_xll.RssMarket($A279,"前日比"),"")</f>
        <v/>
      </c>
      <c r="F279" s="75" t="str">
        <f>IFERROR(_xll.RssMarket($A279,"時価総額"),"")</f>
        <v/>
      </c>
      <c r="G279" s="75" t="e">
        <f>T20D357462[[#This Row],[時価総額]]/T20D357462[[#This Row],[現在値]]</f>
        <v>#VALUE!</v>
      </c>
      <c r="H279" s="20"/>
      <c r="I279" s="38"/>
      <c r="J279" s="20"/>
      <c r="K279" s="33"/>
      <c r="L279" s="117"/>
      <c r="M279" s="21"/>
      <c r="N279" s="89"/>
      <c r="O279" s="125" t="e">
        <f t="shared" si="11"/>
        <v>#REF!</v>
      </c>
      <c r="P279" s="125" t="e">
        <f t="shared" si="10"/>
        <v>#REF!</v>
      </c>
      <c r="Q279" s="147" t="e">
        <f>T20D357462[[#This Row],[スコア⑤]]/T20D357462[[#This Row],[スコア③]]</f>
        <v>#REF!</v>
      </c>
      <c r="R279" s="76" t="e">
        <f>#REF!+#REF!</f>
        <v>#REF!</v>
      </c>
      <c r="S279" s="76"/>
      <c r="T279" s="119"/>
      <c r="U279" s="76"/>
      <c r="V279" s="76"/>
      <c r="W279" s="109" t="e">
        <f>(T20D357462[[#This Row],[現金及び預金（億）]]-T20D357462[[#This Row],[負債（億）]])/T20D357462[[#This Row],[総資産]]*100</f>
        <v>#DIV/0!</v>
      </c>
    </row>
    <row r="280" spans="1:23" s="67" customFormat="1" x14ac:dyDescent="0.25">
      <c r="A280" s="69"/>
      <c r="B280" s="39"/>
      <c r="C280" s="71" t="str">
        <f>IFERROR(_xll.RssMarket($A280,"市場部名称"),"")</f>
        <v/>
      </c>
      <c r="D280" s="55"/>
      <c r="E280" s="55" t="str">
        <f>IFERROR(_xll.RssMarket($A280,"前日比"),"")</f>
        <v/>
      </c>
      <c r="F280" s="75" t="str">
        <f>IFERROR(_xll.RssMarket($A280,"時価総額"),"")</f>
        <v/>
      </c>
      <c r="G280" s="75" t="e">
        <f>T20D357462[[#This Row],[時価総額]]/T20D357462[[#This Row],[現在値]]</f>
        <v>#VALUE!</v>
      </c>
      <c r="H280" s="20"/>
      <c r="I280" s="38"/>
      <c r="J280" s="20"/>
      <c r="K280" s="33"/>
      <c r="L280" s="117"/>
      <c r="M280" s="21"/>
      <c r="N280" s="89"/>
      <c r="O280" s="125" t="e">
        <f t="shared" si="11"/>
        <v>#REF!</v>
      </c>
      <c r="P280" s="125" t="e">
        <f t="shared" si="10"/>
        <v>#REF!</v>
      </c>
      <c r="Q280" s="147" t="e">
        <f>T20D357462[[#This Row],[スコア⑤]]/T20D357462[[#This Row],[スコア③]]</f>
        <v>#REF!</v>
      </c>
      <c r="R280" s="76" t="e">
        <f>#REF!+#REF!</f>
        <v>#REF!</v>
      </c>
      <c r="S280" s="76"/>
      <c r="T280" s="119"/>
      <c r="U280" s="76"/>
      <c r="V280" s="76"/>
      <c r="W280" s="109" t="e">
        <f>(T20D357462[[#This Row],[現金及び預金（億）]]-T20D357462[[#This Row],[負債（億）]])/T20D357462[[#This Row],[総資産]]*100</f>
        <v>#DIV/0!</v>
      </c>
    </row>
    <row r="281" spans="1:23" s="67" customFormat="1" x14ac:dyDescent="0.25">
      <c r="A281" s="69"/>
      <c r="B281" s="39"/>
      <c r="C281" s="71" t="str">
        <f>IFERROR(_xll.RssMarket($A281,"市場部名称"),"")</f>
        <v/>
      </c>
      <c r="D281" s="55"/>
      <c r="E281" s="55" t="str">
        <f>IFERROR(_xll.RssMarket($A281,"前日比"),"")</f>
        <v/>
      </c>
      <c r="F281" s="75" t="str">
        <f>IFERROR(_xll.RssMarket($A281,"時価総額"),"")</f>
        <v/>
      </c>
      <c r="G281" s="75" t="e">
        <f>T20D357462[[#This Row],[時価総額]]/T20D357462[[#This Row],[現在値]]</f>
        <v>#VALUE!</v>
      </c>
      <c r="H281" s="20"/>
      <c r="I281" s="38"/>
      <c r="J281" s="20"/>
      <c r="K281" s="33"/>
      <c r="L281" s="117"/>
      <c r="M281" s="21"/>
      <c r="N281" s="89"/>
      <c r="O281" s="125" t="e">
        <f t="shared" si="11"/>
        <v>#REF!</v>
      </c>
      <c r="P281" s="125" t="e">
        <f t="shared" si="10"/>
        <v>#REF!</v>
      </c>
      <c r="Q281" s="147" t="e">
        <f>T20D357462[[#This Row],[スコア⑤]]/T20D357462[[#This Row],[スコア③]]</f>
        <v>#REF!</v>
      </c>
      <c r="R281" s="76" t="e">
        <f>#REF!+#REF!</f>
        <v>#REF!</v>
      </c>
      <c r="S281" s="76"/>
      <c r="T281" s="119"/>
      <c r="U281" s="76"/>
      <c r="V281" s="76"/>
      <c r="W281" s="109" t="e">
        <f>(T20D357462[[#This Row],[現金及び預金（億）]]-T20D357462[[#This Row],[負債（億）]])/T20D357462[[#This Row],[総資産]]*100</f>
        <v>#DIV/0!</v>
      </c>
    </row>
    <row r="282" spans="1:23" s="67" customFormat="1" x14ac:dyDescent="0.25">
      <c r="A282" s="69"/>
      <c r="B282" s="39"/>
      <c r="C282" s="71" t="str">
        <f>IFERROR(_xll.RssMarket($A282,"市場部名称"),"")</f>
        <v/>
      </c>
      <c r="D282" s="55"/>
      <c r="E282" s="55" t="str">
        <f>IFERROR(_xll.RssMarket($A282,"前日比"),"")</f>
        <v/>
      </c>
      <c r="F282" s="75" t="str">
        <f>IFERROR(_xll.RssMarket($A282,"時価総額"),"")</f>
        <v/>
      </c>
      <c r="G282" s="75" t="e">
        <f>T20D357462[[#This Row],[時価総額]]/T20D357462[[#This Row],[現在値]]</f>
        <v>#VALUE!</v>
      </c>
      <c r="H282" s="20"/>
      <c r="I282" s="38"/>
      <c r="J282" s="20"/>
      <c r="K282" s="33"/>
      <c r="L282" s="117"/>
      <c r="M282" s="21"/>
      <c r="N282" s="89"/>
      <c r="O282" s="125" t="e">
        <f t="shared" si="11"/>
        <v>#REF!</v>
      </c>
      <c r="P282" s="125" t="e">
        <f t="shared" si="10"/>
        <v>#REF!</v>
      </c>
      <c r="Q282" s="147" t="e">
        <f>T20D357462[[#This Row],[スコア⑤]]/T20D357462[[#This Row],[スコア③]]</f>
        <v>#REF!</v>
      </c>
      <c r="R282" s="76" t="e">
        <f>#REF!+#REF!</f>
        <v>#REF!</v>
      </c>
      <c r="S282" s="76"/>
      <c r="T282" s="119"/>
      <c r="U282" s="76"/>
      <c r="V282" s="76"/>
      <c r="W282" s="109" t="e">
        <f>(T20D357462[[#This Row],[現金及び預金（億）]]-T20D357462[[#This Row],[負債（億）]])/T20D357462[[#This Row],[総資産]]*100</f>
        <v>#DIV/0!</v>
      </c>
    </row>
    <row r="283" spans="1:23" s="67" customFormat="1" x14ac:dyDescent="0.25">
      <c r="A283" s="69"/>
      <c r="B283" s="39"/>
      <c r="C283" s="71" t="str">
        <f>IFERROR(_xll.RssMarket($A283,"市場部名称"),"")</f>
        <v/>
      </c>
      <c r="D283" s="55"/>
      <c r="E283" s="55" t="str">
        <f>IFERROR(_xll.RssMarket($A283,"前日比"),"")</f>
        <v/>
      </c>
      <c r="F283" s="75" t="str">
        <f>IFERROR(_xll.RssMarket($A283,"時価総額"),"")</f>
        <v/>
      </c>
      <c r="G283" s="75" t="e">
        <f>T20D357462[[#This Row],[時価総額]]/T20D357462[[#This Row],[現在値]]</f>
        <v>#VALUE!</v>
      </c>
      <c r="H283" s="20"/>
      <c r="I283" s="38"/>
      <c r="J283" s="20"/>
      <c r="K283" s="33"/>
      <c r="L283" s="117"/>
      <c r="M283" s="21"/>
      <c r="N283" s="89"/>
      <c r="O283" s="125" t="e">
        <f t="shared" si="11"/>
        <v>#REF!</v>
      </c>
      <c r="P283" s="125" t="e">
        <f t="shared" si="10"/>
        <v>#REF!</v>
      </c>
      <c r="Q283" s="147" t="e">
        <f>T20D357462[[#This Row],[スコア⑤]]/T20D357462[[#This Row],[スコア③]]</f>
        <v>#REF!</v>
      </c>
      <c r="R283" s="76" t="e">
        <f>#REF!+#REF!</f>
        <v>#REF!</v>
      </c>
      <c r="S283" s="76"/>
      <c r="T283" s="119"/>
      <c r="U283" s="76"/>
      <c r="V283" s="76"/>
      <c r="W283" s="109" t="e">
        <f>(T20D357462[[#This Row],[現金及び預金（億）]]-T20D357462[[#This Row],[負債（億）]])/T20D357462[[#This Row],[総資産]]*100</f>
        <v>#DIV/0!</v>
      </c>
    </row>
    <row r="284" spans="1:23" s="67" customFormat="1" x14ac:dyDescent="0.25">
      <c r="A284" s="69"/>
      <c r="B284" s="39"/>
      <c r="C284" s="71" t="str">
        <f>IFERROR(_xll.RssMarket($A284,"市場部名称"),"")</f>
        <v/>
      </c>
      <c r="D284" s="55"/>
      <c r="E284" s="55" t="str">
        <f>IFERROR(_xll.RssMarket($A284,"前日比"),"")</f>
        <v/>
      </c>
      <c r="F284" s="75" t="str">
        <f>IFERROR(_xll.RssMarket($A284,"時価総額"),"")</f>
        <v/>
      </c>
      <c r="G284" s="75" t="e">
        <f>T20D357462[[#This Row],[時価総額]]/T20D357462[[#This Row],[現在値]]</f>
        <v>#VALUE!</v>
      </c>
      <c r="H284" s="20"/>
      <c r="I284" s="38"/>
      <c r="J284" s="20"/>
      <c r="K284" s="33"/>
      <c r="L284" s="117"/>
      <c r="M284" s="21"/>
      <c r="N284" s="89"/>
      <c r="O284" s="125" t="e">
        <f t="shared" si="11"/>
        <v>#REF!</v>
      </c>
      <c r="P284" s="125" t="e">
        <f t="shared" si="10"/>
        <v>#REF!</v>
      </c>
      <c r="Q284" s="147" t="e">
        <f>T20D357462[[#This Row],[スコア⑤]]/T20D357462[[#This Row],[スコア③]]</f>
        <v>#REF!</v>
      </c>
      <c r="R284" s="76" t="e">
        <f>#REF!+#REF!</f>
        <v>#REF!</v>
      </c>
      <c r="S284" s="76"/>
      <c r="T284" s="119"/>
      <c r="U284" s="76"/>
      <c r="V284" s="76"/>
      <c r="W284" s="109" t="e">
        <f>(T20D357462[[#This Row],[現金及び預金（億）]]-T20D357462[[#This Row],[負債（億）]])/T20D357462[[#This Row],[総資産]]*100</f>
        <v>#DIV/0!</v>
      </c>
    </row>
    <row r="285" spans="1:23" s="67" customFormat="1" x14ac:dyDescent="0.25">
      <c r="A285" s="69"/>
      <c r="B285" s="39"/>
      <c r="C285" s="71" t="str">
        <f>IFERROR(_xll.RssMarket($A285,"市場部名称"),"")</f>
        <v/>
      </c>
      <c r="D285" s="55"/>
      <c r="E285" s="55" t="str">
        <f>IFERROR(_xll.RssMarket($A285,"前日比"),"")</f>
        <v/>
      </c>
      <c r="F285" s="75" t="str">
        <f>IFERROR(_xll.RssMarket($A285,"時価総額"),"")</f>
        <v/>
      </c>
      <c r="G285" s="75" t="e">
        <f>T20D357462[[#This Row],[時価総額]]/T20D357462[[#This Row],[現在値]]</f>
        <v>#VALUE!</v>
      </c>
      <c r="H285" s="20"/>
      <c r="I285" s="38"/>
      <c r="J285" s="20"/>
      <c r="K285" s="33"/>
      <c r="L285" s="117"/>
      <c r="M285" s="21"/>
      <c r="N285" s="89"/>
      <c r="O285" s="125" t="e">
        <f t="shared" si="11"/>
        <v>#REF!</v>
      </c>
      <c r="P285" s="125" t="e">
        <f t="shared" si="10"/>
        <v>#REF!</v>
      </c>
      <c r="Q285" s="147" t="e">
        <f>T20D357462[[#This Row],[スコア⑤]]/T20D357462[[#This Row],[スコア③]]</f>
        <v>#REF!</v>
      </c>
      <c r="R285" s="76" t="e">
        <f>#REF!+#REF!</f>
        <v>#REF!</v>
      </c>
      <c r="S285" s="76"/>
      <c r="T285" s="119"/>
      <c r="U285" s="76"/>
      <c r="V285" s="76"/>
      <c r="W285" s="109" t="e">
        <f>(T20D357462[[#This Row],[現金及び預金（億）]]-T20D357462[[#This Row],[負債（億）]])/T20D357462[[#This Row],[総資産]]*100</f>
        <v>#DIV/0!</v>
      </c>
    </row>
    <row r="286" spans="1:23" s="67" customFormat="1" x14ac:dyDescent="0.25">
      <c r="A286" s="69"/>
      <c r="B286" s="39"/>
      <c r="C286" s="71" t="str">
        <f>IFERROR(_xll.RssMarket($A286,"市場部名称"),"")</f>
        <v/>
      </c>
      <c r="D286" s="55"/>
      <c r="E286" s="55" t="str">
        <f>IFERROR(_xll.RssMarket($A286,"前日比"),"")</f>
        <v/>
      </c>
      <c r="F286" s="75" t="str">
        <f>IFERROR(_xll.RssMarket($A286,"時価総額"),"")</f>
        <v/>
      </c>
      <c r="G286" s="75" t="e">
        <f>T20D357462[[#This Row],[時価総額]]/T20D357462[[#This Row],[現在値]]</f>
        <v>#VALUE!</v>
      </c>
      <c r="H286" s="20"/>
      <c r="I286" s="38"/>
      <c r="J286" s="20"/>
      <c r="K286" s="33"/>
      <c r="L286" s="117"/>
      <c r="M286" s="21"/>
      <c r="N286" s="89"/>
      <c r="O286" s="125" t="e">
        <f t="shared" si="11"/>
        <v>#REF!</v>
      </c>
      <c r="P286" s="125" t="e">
        <f t="shared" si="10"/>
        <v>#REF!</v>
      </c>
      <c r="Q286" s="147" t="e">
        <f>T20D357462[[#This Row],[スコア⑤]]/T20D357462[[#This Row],[スコア③]]</f>
        <v>#REF!</v>
      </c>
      <c r="R286" s="76" t="e">
        <f>#REF!+#REF!</f>
        <v>#REF!</v>
      </c>
      <c r="S286" s="76"/>
      <c r="T286" s="119"/>
      <c r="U286" s="76"/>
      <c r="V286" s="76"/>
      <c r="W286" s="109" t="e">
        <f>(T20D357462[[#This Row],[現金及び預金（億）]]-T20D357462[[#This Row],[負債（億）]])/T20D357462[[#This Row],[総資産]]*100</f>
        <v>#DIV/0!</v>
      </c>
    </row>
    <row r="287" spans="1:23" s="67" customFormat="1" x14ac:dyDescent="0.25">
      <c r="A287" s="69"/>
      <c r="B287" s="39"/>
      <c r="C287" s="71" t="str">
        <f>IFERROR(_xll.RssMarket($A287,"市場部名称"),"")</f>
        <v/>
      </c>
      <c r="D287" s="55"/>
      <c r="E287" s="55" t="str">
        <f>IFERROR(_xll.RssMarket($A287,"前日比"),"")</f>
        <v/>
      </c>
      <c r="F287" s="75" t="str">
        <f>IFERROR(_xll.RssMarket($A287,"時価総額"),"")</f>
        <v/>
      </c>
      <c r="G287" s="75" t="e">
        <f>T20D357462[[#This Row],[時価総額]]/T20D357462[[#This Row],[現在値]]</f>
        <v>#VALUE!</v>
      </c>
      <c r="H287" s="20"/>
      <c r="I287" s="38"/>
      <c r="J287" s="20"/>
      <c r="K287" s="33"/>
      <c r="L287" s="117"/>
      <c r="M287" s="21"/>
      <c r="N287" s="89"/>
      <c r="O287" s="125" t="e">
        <f t="shared" si="11"/>
        <v>#REF!</v>
      </c>
      <c r="P287" s="125" t="e">
        <f t="shared" si="10"/>
        <v>#REF!</v>
      </c>
      <c r="Q287" s="147" t="e">
        <f>T20D357462[[#This Row],[スコア⑤]]/T20D357462[[#This Row],[スコア③]]</f>
        <v>#REF!</v>
      </c>
      <c r="R287" s="76" t="e">
        <f>#REF!+#REF!</f>
        <v>#REF!</v>
      </c>
      <c r="S287" s="76"/>
      <c r="T287" s="119"/>
      <c r="U287" s="76"/>
      <c r="V287" s="76"/>
      <c r="W287" s="109" t="e">
        <f>(T20D357462[[#This Row],[現金及び預金（億）]]-T20D357462[[#This Row],[負債（億）]])/T20D357462[[#This Row],[総資産]]*100</f>
        <v>#DIV/0!</v>
      </c>
    </row>
    <row r="288" spans="1:23" s="67" customFormat="1" x14ac:dyDescent="0.25">
      <c r="A288" s="69"/>
      <c r="B288" s="39"/>
      <c r="C288" s="71" t="str">
        <f>IFERROR(_xll.RssMarket($A288,"市場部名称"),"")</f>
        <v/>
      </c>
      <c r="D288" s="55"/>
      <c r="E288" s="55" t="str">
        <f>IFERROR(_xll.RssMarket($A288,"前日比"),"")</f>
        <v/>
      </c>
      <c r="F288" s="75" t="str">
        <f>IFERROR(_xll.RssMarket($A288,"時価総額"),"")</f>
        <v/>
      </c>
      <c r="G288" s="75" t="e">
        <f>T20D357462[[#This Row],[時価総額]]/T20D357462[[#This Row],[現在値]]</f>
        <v>#VALUE!</v>
      </c>
      <c r="H288" s="20"/>
      <c r="I288" s="38"/>
      <c r="J288" s="20"/>
      <c r="K288" s="33"/>
      <c r="L288" s="117"/>
      <c r="M288" s="21"/>
      <c r="N288" s="89"/>
      <c r="O288" s="125" t="e">
        <f t="shared" si="11"/>
        <v>#REF!</v>
      </c>
      <c r="P288" s="125" t="e">
        <f t="shared" si="10"/>
        <v>#REF!</v>
      </c>
      <c r="Q288" s="147" t="e">
        <f>T20D357462[[#This Row],[スコア⑤]]/T20D357462[[#This Row],[スコア③]]</f>
        <v>#REF!</v>
      </c>
      <c r="R288" s="76" t="e">
        <f>#REF!+#REF!</f>
        <v>#REF!</v>
      </c>
      <c r="S288" s="76"/>
      <c r="T288" s="119"/>
      <c r="U288" s="76"/>
      <c r="V288" s="76"/>
      <c r="W288" s="109" t="e">
        <f>(T20D357462[[#This Row],[現金及び預金（億）]]-T20D357462[[#This Row],[負債（億）]])/T20D357462[[#This Row],[総資産]]*100</f>
        <v>#DIV/0!</v>
      </c>
    </row>
    <row r="289" spans="1:23" s="67" customFormat="1" x14ac:dyDescent="0.25">
      <c r="A289" s="69"/>
      <c r="B289" s="39"/>
      <c r="C289" s="71" t="str">
        <f>IFERROR(_xll.RssMarket($A289,"市場部名称"),"")</f>
        <v/>
      </c>
      <c r="D289" s="55"/>
      <c r="E289" s="55" t="str">
        <f>IFERROR(_xll.RssMarket($A289,"前日比"),"")</f>
        <v/>
      </c>
      <c r="F289" s="75" t="str">
        <f>IFERROR(_xll.RssMarket($A289,"時価総額"),"")</f>
        <v/>
      </c>
      <c r="G289" s="75" t="e">
        <f>T20D357462[[#This Row],[時価総額]]/T20D357462[[#This Row],[現在値]]</f>
        <v>#VALUE!</v>
      </c>
      <c r="H289" s="20"/>
      <c r="I289" s="38"/>
      <c r="J289" s="20"/>
      <c r="K289" s="33"/>
      <c r="L289" s="117"/>
      <c r="M289" s="21"/>
      <c r="N289" s="89"/>
      <c r="O289" s="125" t="e">
        <f t="shared" si="11"/>
        <v>#REF!</v>
      </c>
      <c r="P289" s="125" t="e">
        <f t="shared" si="10"/>
        <v>#REF!</v>
      </c>
      <c r="Q289" s="147" t="e">
        <f>T20D357462[[#This Row],[スコア⑤]]/T20D357462[[#This Row],[スコア③]]</f>
        <v>#REF!</v>
      </c>
      <c r="R289" s="76" t="e">
        <f>#REF!+#REF!</f>
        <v>#REF!</v>
      </c>
      <c r="S289" s="76"/>
      <c r="T289" s="119"/>
      <c r="U289" s="76"/>
      <c r="V289" s="76"/>
      <c r="W289" s="109" t="e">
        <f>(T20D357462[[#This Row],[現金及び預金（億）]]-T20D357462[[#This Row],[負債（億）]])/T20D357462[[#This Row],[総資産]]*100</f>
        <v>#DIV/0!</v>
      </c>
    </row>
    <row r="290" spans="1:23" s="67" customFormat="1" x14ac:dyDescent="0.25">
      <c r="A290" s="69"/>
      <c r="B290" s="39"/>
      <c r="C290" s="71" t="str">
        <f>IFERROR(_xll.RssMarket($A290,"市場部名称"),"")</f>
        <v/>
      </c>
      <c r="D290" s="55"/>
      <c r="E290" s="55" t="str">
        <f>IFERROR(_xll.RssMarket($A290,"前日比"),"")</f>
        <v/>
      </c>
      <c r="F290" s="75" t="str">
        <f>IFERROR(_xll.RssMarket($A290,"時価総額"),"")</f>
        <v/>
      </c>
      <c r="G290" s="75" t="e">
        <f>T20D357462[[#This Row],[時価総額]]/T20D357462[[#This Row],[現在値]]</f>
        <v>#VALUE!</v>
      </c>
      <c r="H290" s="20"/>
      <c r="I290" s="38"/>
      <c r="J290" s="20"/>
      <c r="K290" s="33"/>
      <c r="L290" s="117"/>
      <c r="M290" s="21"/>
      <c r="N290" s="89"/>
      <c r="O290" s="125" t="e">
        <f t="shared" si="11"/>
        <v>#REF!</v>
      </c>
      <c r="P290" s="125" t="e">
        <f t="shared" si="10"/>
        <v>#REF!</v>
      </c>
      <c r="Q290" s="147" t="e">
        <f>T20D357462[[#This Row],[スコア⑤]]/T20D357462[[#This Row],[スコア③]]</f>
        <v>#REF!</v>
      </c>
      <c r="R290" s="76" t="e">
        <f>#REF!+#REF!</f>
        <v>#REF!</v>
      </c>
      <c r="S290" s="76"/>
      <c r="T290" s="119"/>
      <c r="U290" s="76"/>
      <c r="V290" s="76"/>
      <c r="W290" s="109" t="e">
        <f>(T20D357462[[#This Row],[現金及び預金（億）]]-T20D357462[[#This Row],[負債（億）]])/T20D357462[[#This Row],[総資産]]*100</f>
        <v>#DIV/0!</v>
      </c>
    </row>
    <row r="291" spans="1:23" s="67" customFormat="1" x14ac:dyDescent="0.25">
      <c r="A291" s="69"/>
      <c r="B291" s="39"/>
      <c r="C291" s="71" t="str">
        <f>IFERROR(_xll.RssMarket($A291,"市場部名称"),"")</f>
        <v/>
      </c>
      <c r="D291" s="55"/>
      <c r="E291" s="55" t="str">
        <f>IFERROR(_xll.RssMarket($A291,"前日比"),"")</f>
        <v/>
      </c>
      <c r="F291" s="75" t="str">
        <f>IFERROR(_xll.RssMarket($A291,"時価総額"),"")</f>
        <v/>
      </c>
      <c r="G291" s="75" t="e">
        <f>T20D357462[[#This Row],[時価総額]]/T20D357462[[#This Row],[現在値]]</f>
        <v>#VALUE!</v>
      </c>
      <c r="H291" s="20"/>
      <c r="I291" s="38"/>
      <c r="J291" s="20"/>
      <c r="K291" s="33"/>
      <c r="L291" s="117"/>
      <c r="M291" s="21"/>
      <c r="N291" s="89"/>
      <c r="O291" s="125" t="e">
        <f t="shared" si="11"/>
        <v>#REF!</v>
      </c>
      <c r="P291" s="125" t="e">
        <f t="shared" si="10"/>
        <v>#REF!</v>
      </c>
      <c r="Q291" s="147" t="e">
        <f>T20D357462[[#This Row],[スコア⑤]]/T20D357462[[#This Row],[スコア③]]</f>
        <v>#REF!</v>
      </c>
      <c r="R291" s="76" t="e">
        <f>#REF!+#REF!</f>
        <v>#REF!</v>
      </c>
      <c r="S291" s="76"/>
      <c r="T291" s="119"/>
      <c r="U291" s="76"/>
      <c r="V291" s="76"/>
      <c r="W291" s="109" t="e">
        <f>(T20D357462[[#This Row],[現金及び預金（億）]]-T20D357462[[#This Row],[負債（億）]])/T20D357462[[#This Row],[総資産]]*100</f>
        <v>#DIV/0!</v>
      </c>
    </row>
    <row r="292" spans="1:23" s="67" customFormat="1" x14ac:dyDescent="0.25">
      <c r="A292" s="69"/>
      <c r="B292" s="39"/>
      <c r="C292" s="71" t="str">
        <f>IFERROR(_xll.RssMarket($A292,"市場部名称"),"")</f>
        <v/>
      </c>
      <c r="D292" s="55"/>
      <c r="E292" s="55" t="str">
        <f>IFERROR(_xll.RssMarket($A292,"前日比"),"")</f>
        <v/>
      </c>
      <c r="F292" s="75" t="str">
        <f>IFERROR(_xll.RssMarket($A292,"時価総額"),"")</f>
        <v/>
      </c>
      <c r="G292" s="75" t="e">
        <f>T20D357462[[#This Row],[時価総額]]/T20D357462[[#This Row],[現在値]]</f>
        <v>#VALUE!</v>
      </c>
      <c r="H292" s="20"/>
      <c r="I292" s="38"/>
      <c r="J292" s="20"/>
      <c r="K292" s="33"/>
      <c r="L292" s="117"/>
      <c r="M292" s="21"/>
      <c r="N292" s="89"/>
      <c r="O292" s="125" t="e">
        <f t="shared" si="11"/>
        <v>#REF!</v>
      </c>
      <c r="P292" s="125" t="e">
        <f t="shared" si="10"/>
        <v>#REF!</v>
      </c>
      <c r="Q292" s="147" t="e">
        <f>T20D357462[[#This Row],[スコア⑤]]/T20D357462[[#This Row],[スコア③]]</f>
        <v>#REF!</v>
      </c>
      <c r="R292" s="76" t="e">
        <f>#REF!+#REF!</f>
        <v>#REF!</v>
      </c>
      <c r="S292" s="76"/>
      <c r="T292" s="119"/>
      <c r="U292" s="76"/>
      <c r="V292" s="76"/>
      <c r="W292" s="109" t="e">
        <f>(T20D357462[[#This Row],[現金及び預金（億）]]-T20D357462[[#This Row],[負債（億）]])/T20D357462[[#This Row],[総資産]]*100</f>
        <v>#DIV/0!</v>
      </c>
    </row>
    <row r="293" spans="1:23" s="67" customFormat="1" x14ac:dyDescent="0.25">
      <c r="A293" s="69"/>
      <c r="B293" s="39"/>
      <c r="C293" s="71" t="str">
        <f>IFERROR(_xll.RssMarket($A293,"市場部名称"),"")</f>
        <v/>
      </c>
      <c r="D293" s="55"/>
      <c r="E293" s="55" t="str">
        <f>IFERROR(_xll.RssMarket($A293,"前日比"),"")</f>
        <v/>
      </c>
      <c r="F293" s="75" t="str">
        <f>IFERROR(_xll.RssMarket($A293,"時価総額"),"")</f>
        <v/>
      </c>
      <c r="G293" s="75" t="e">
        <f>T20D357462[[#This Row],[時価総額]]/T20D357462[[#This Row],[現在値]]</f>
        <v>#VALUE!</v>
      </c>
      <c r="H293" s="20"/>
      <c r="I293" s="38"/>
      <c r="J293" s="20"/>
      <c r="K293" s="33"/>
      <c r="L293" s="117"/>
      <c r="M293" s="21"/>
      <c r="N293" s="89"/>
      <c r="O293" s="125" t="e">
        <f t="shared" si="11"/>
        <v>#REF!</v>
      </c>
      <c r="P293" s="125" t="e">
        <f t="shared" si="10"/>
        <v>#REF!</v>
      </c>
      <c r="Q293" s="147" t="e">
        <f>T20D357462[[#This Row],[スコア⑤]]/T20D357462[[#This Row],[スコア③]]</f>
        <v>#REF!</v>
      </c>
      <c r="R293" s="76" t="e">
        <f>#REF!+#REF!</f>
        <v>#REF!</v>
      </c>
      <c r="S293" s="76"/>
      <c r="T293" s="119"/>
      <c r="U293" s="76"/>
      <c r="V293" s="76"/>
      <c r="W293" s="109" t="e">
        <f>(T20D357462[[#This Row],[現金及び預金（億）]]-T20D357462[[#This Row],[負債（億）]])/T20D357462[[#This Row],[総資産]]*100</f>
        <v>#DIV/0!</v>
      </c>
    </row>
    <row r="294" spans="1:23" s="67" customFormat="1" x14ac:dyDescent="0.25">
      <c r="A294" s="69"/>
      <c r="B294" s="39"/>
      <c r="C294" s="71" t="str">
        <f>IFERROR(_xll.RssMarket($A294,"市場部名称"),"")</f>
        <v/>
      </c>
      <c r="D294" s="55"/>
      <c r="E294" s="55" t="str">
        <f>IFERROR(_xll.RssMarket($A294,"前日比"),"")</f>
        <v/>
      </c>
      <c r="F294" s="75" t="str">
        <f>IFERROR(_xll.RssMarket($A294,"時価総額"),"")</f>
        <v/>
      </c>
      <c r="G294" s="75" t="e">
        <f>T20D357462[[#This Row],[時価総額]]/T20D357462[[#This Row],[現在値]]</f>
        <v>#VALUE!</v>
      </c>
      <c r="H294" s="20"/>
      <c r="I294" s="38"/>
      <c r="J294" s="20"/>
      <c r="K294" s="33"/>
      <c r="L294" s="117"/>
      <c r="M294" s="21"/>
      <c r="N294" s="89"/>
      <c r="O294" s="125" t="e">
        <f t="shared" si="11"/>
        <v>#REF!</v>
      </c>
      <c r="P294" s="125" t="e">
        <f t="shared" si="10"/>
        <v>#REF!</v>
      </c>
      <c r="Q294" s="147" t="e">
        <f>T20D357462[[#This Row],[スコア⑤]]/T20D357462[[#This Row],[スコア③]]</f>
        <v>#REF!</v>
      </c>
      <c r="R294" s="76" t="e">
        <f>#REF!+#REF!</f>
        <v>#REF!</v>
      </c>
      <c r="S294" s="76"/>
      <c r="T294" s="119"/>
      <c r="U294" s="76"/>
      <c r="V294" s="76"/>
      <c r="W294" s="109" t="e">
        <f>(T20D357462[[#This Row],[現金及び預金（億）]]-T20D357462[[#This Row],[負債（億）]])/T20D357462[[#This Row],[総資産]]*100</f>
        <v>#DIV/0!</v>
      </c>
    </row>
    <row r="295" spans="1:23" s="67" customFormat="1" x14ac:dyDescent="0.25">
      <c r="A295" s="69"/>
      <c r="B295" s="39"/>
      <c r="C295" s="71" t="str">
        <f>IFERROR(_xll.RssMarket($A295,"市場部名称"),"")</f>
        <v/>
      </c>
      <c r="D295" s="55"/>
      <c r="E295" s="55" t="str">
        <f>IFERROR(_xll.RssMarket($A295,"前日比"),"")</f>
        <v/>
      </c>
      <c r="F295" s="75" t="str">
        <f>IFERROR(_xll.RssMarket($A295,"時価総額"),"")</f>
        <v/>
      </c>
      <c r="G295" s="75" t="e">
        <f>T20D357462[[#This Row],[時価総額]]/T20D357462[[#This Row],[現在値]]</f>
        <v>#VALUE!</v>
      </c>
      <c r="H295" s="20"/>
      <c r="I295" s="38"/>
      <c r="J295" s="20"/>
      <c r="K295" s="33"/>
      <c r="L295" s="117"/>
      <c r="M295" s="21"/>
      <c r="N295" s="89"/>
      <c r="O295" s="125" t="e">
        <f t="shared" si="11"/>
        <v>#REF!</v>
      </c>
      <c r="P295" s="125" t="e">
        <f t="shared" si="10"/>
        <v>#REF!</v>
      </c>
      <c r="Q295" s="147" t="e">
        <f>T20D357462[[#This Row],[スコア⑤]]/T20D357462[[#This Row],[スコア③]]</f>
        <v>#REF!</v>
      </c>
      <c r="R295" s="76" t="e">
        <f>#REF!+#REF!</f>
        <v>#REF!</v>
      </c>
      <c r="S295" s="76"/>
      <c r="T295" s="119"/>
      <c r="U295" s="76"/>
      <c r="V295" s="76"/>
      <c r="W295" s="109" t="e">
        <f>(T20D357462[[#This Row],[現金及び預金（億）]]-T20D357462[[#This Row],[負債（億）]])/T20D357462[[#This Row],[総資産]]*100</f>
        <v>#DIV/0!</v>
      </c>
    </row>
    <row r="296" spans="1:23" s="67" customFormat="1" x14ac:dyDescent="0.25">
      <c r="A296" s="69"/>
      <c r="B296" s="39"/>
      <c r="C296" s="71" t="str">
        <f>IFERROR(_xll.RssMarket($A296,"市場部名称"),"")</f>
        <v/>
      </c>
      <c r="D296" s="55"/>
      <c r="E296" s="55" t="str">
        <f>IFERROR(_xll.RssMarket($A296,"前日比"),"")</f>
        <v/>
      </c>
      <c r="F296" s="75" t="str">
        <f>IFERROR(_xll.RssMarket($A296,"時価総額"),"")</f>
        <v/>
      </c>
      <c r="G296" s="75" t="e">
        <f>T20D357462[[#This Row],[時価総額]]/T20D357462[[#This Row],[現在値]]</f>
        <v>#VALUE!</v>
      </c>
      <c r="H296" s="20"/>
      <c r="I296" s="38"/>
      <c r="J296" s="20"/>
      <c r="K296" s="33"/>
      <c r="L296" s="117"/>
      <c r="M296" s="21"/>
      <c r="N296" s="89"/>
      <c r="O296" s="125" t="e">
        <f t="shared" si="11"/>
        <v>#REF!</v>
      </c>
      <c r="P296" s="125" t="e">
        <f t="shared" si="10"/>
        <v>#REF!</v>
      </c>
      <c r="Q296" s="147" t="e">
        <f>T20D357462[[#This Row],[スコア⑤]]/T20D357462[[#This Row],[スコア③]]</f>
        <v>#REF!</v>
      </c>
      <c r="R296" s="76" t="e">
        <f>#REF!+#REF!</f>
        <v>#REF!</v>
      </c>
      <c r="S296" s="76"/>
      <c r="T296" s="119"/>
      <c r="U296" s="76"/>
      <c r="V296" s="76"/>
      <c r="W296" s="109" t="e">
        <f>(T20D357462[[#This Row],[現金及び預金（億）]]-T20D357462[[#This Row],[負債（億）]])/T20D357462[[#This Row],[総資産]]*100</f>
        <v>#DIV/0!</v>
      </c>
    </row>
    <row r="297" spans="1:23" s="67" customFormat="1" x14ac:dyDescent="0.25">
      <c r="A297" s="69"/>
      <c r="B297" s="39"/>
      <c r="C297" s="71" t="str">
        <f>IFERROR(_xll.RssMarket($A297,"市場部名称"),"")</f>
        <v/>
      </c>
      <c r="D297" s="55"/>
      <c r="E297" s="55" t="str">
        <f>IFERROR(_xll.RssMarket($A297,"前日比"),"")</f>
        <v/>
      </c>
      <c r="F297" s="75" t="str">
        <f>IFERROR(_xll.RssMarket($A297,"時価総額"),"")</f>
        <v/>
      </c>
      <c r="G297" s="75" t="e">
        <f>T20D357462[[#This Row],[時価総額]]/T20D357462[[#This Row],[現在値]]</f>
        <v>#VALUE!</v>
      </c>
      <c r="H297" s="20"/>
      <c r="I297" s="38"/>
      <c r="J297" s="20"/>
      <c r="K297" s="33"/>
      <c r="L297" s="117"/>
      <c r="M297" s="21"/>
      <c r="N297" s="89"/>
      <c r="O297" s="125" t="e">
        <f t="shared" si="11"/>
        <v>#REF!</v>
      </c>
      <c r="P297" s="125" t="e">
        <f t="shared" si="10"/>
        <v>#REF!</v>
      </c>
      <c r="Q297" s="147" t="e">
        <f>T20D357462[[#This Row],[スコア⑤]]/T20D357462[[#This Row],[スコア③]]</f>
        <v>#REF!</v>
      </c>
      <c r="R297" s="76" t="e">
        <f>#REF!+#REF!</f>
        <v>#REF!</v>
      </c>
      <c r="S297" s="76"/>
      <c r="T297" s="119"/>
      <c r="U297" s="76"/>
      <c r="V297" s="76"/>
      <c r="W297" s="109" t="e">
        <f>(T20D357462[[#This Row],[現金及び預金（億）]]-T20D357462[[#This Row],[負債（億）]])/T20D357462[[#This Row],[総資産]]*100</f>
        <v>#DIV/0!</v>
      </c>
    </row>
    <row r="298" spans="1:23" s="67" customFormat="1" x14ac:dyDescent="0.25">
      <c r="A298" s="69"/>
      <c r="B298" s="39"/>
      <c r="C298" s="71" t="str">
        <f>IFERROR(_xll.RssMarket($A298,"市場部名称"),"")</f>
        <v/>
      </c>
      <c r="D298" s="55"/>
      <c r="E298" s="55" t="str">
        <f>IFERROR(_xll.RssMarket($A298,"前日比"),"")</f>
        <v/>
      </c>
      <c r="F298" s="75" t="str">
        <f>IFERROR(_xll.RssMarket($A298,"時価総額"),"")</f>
        <v/>
      </c>
      <c r="G298" s="75" t="e">
        <f>T20D357462[[#This Row],[時価総額]]/T20D357462[[#This Row],[現在値]]</f>
        <v>#VALUE!</v>
      </c>
      <c r="H298" s="20"/>
      <c r="I298" s="38"/>
      <c r="J298" s="20"/>
      <c r="K298" s="33"/>
      <c r="L298" s="117"/>
      <c r="M298" s="21"/>
      <c r="N298" s="89"/>
      <c r="O298" s="125" t="e">
        <f t="shared" si="11"/>
        <v>#REF!</v>
      </c>
      <c r="P298" s="125" t="e">
        <f t="shared" si="10"/>
        <v>#REF!</v>
      </c>
      <c r="Q298" s="147" t="e">
        <f>T20D357462[[#This Row],[スコア⑤]]/T20D357462[[#This Row],[スコア③]]</f>
        <v>#REF!</v>
      </c>
      <c r="R298" s="76" t="e">
        <f>#REF!+#REF!</f>
        <v>#REF!</v>
      </c>
      <c r="S298" s="76"/>
      <c r="T298" s="119"/>
      <c r="U298" s="76"/>
      <c r="V298" s="76"/>
      <c r="W298" s="109" t="e">
        <f>(T20D357462[[#This Row],[現金及び預金（億）]]-T20D357462[[#This Row],[負債（億）]])/T20D357462[[#This Row],[総資産]]*100</f>
        <v>#DIV/0!</v>
      </c>
    </row>
    <row r="299" spans="1:23" s="67" customFormat="1" x14ac:dyDescent="0.25">
      <c r="A299" s="69"/>
      <c r="B299" s="39"/>
      <c r="C299" s="71" t="str">
        <f>IFERROR(_xll.RssMarket($A299,"市場部名称"),"")</f>
        <v/>
      </c>
      <c r="D299" s="55"/>
      <c r="E299" s="55" t="str">
        <f>IFERROR(_xll.RssMarket($A299,"前日比"),"")</f>
        <v/>
      </c>
      <c r="F299" s="75" t="str">
        <f>IFERROR(_xll.RssMarket($A299,"時価総額"),"")</f>
        <v/>
      </c>
      <c r="G299" s="75" t="e">
        <f>T20D357462[[#This Row],[時価総額]]/T20D357462[[#This Row],[現在値]]</f>
        <v>#VALUE!</v>
      </c>
      <c r="H299" s="20"/>
      <c r="I299" s="38"/>
      <c r="J299" s="20"/>
      <c r="K299" s="33"/>
      <c r="L299" s="117"/>
      <c r="M299" s="21"/>
      <c r="N299" s="89"/>
      <c r="O299" s="125" t="e">
        <f t="shared" si="11"/>
        <v>#REF!</v>
      </c>
      <c r="P299" s="125" t="e">
        <f t="shared" si="10"/>
        <v>#REF!</v>
      </c>
      <c r="Q299" s="147" t="e">
        <f>T20D357462[[#This Row],[スコア⑤]]/T20D357462[[#This Row],[スコア③]]</f>
        <v>#REF!</v>
      </c>
      <c r="R299" s="76" t="e">
        <f>#REF!+#REF!</f>
        <v>#REF!</v>
      </c>
      <c r="S299" s="76"/>
      <c r="T299" s="119"/>
      <c r="U299" s="76"/>
      <c r="V299" s="76"/>
      <c r="W299" s="109" t="e">
        <f>(T20D357462[[#This Row],[現金及び預金（億）]]-T20D357462[[#This Row],[負債（億）]])/T20D357462[[#This Row],[総資産]]*100</f>
        <v>#DIV/0!</v>
      </c>
    </row>
    <row r="300" spans="1:23" s="67" customFormat="1" x14ac:dyDescent="0.25">
      <c r="A300" s="69"/>
      <c r="B300" s="39"/>
      <c r="C300" s="71" t="str">
        <f>IFERROR(_xll.RssMarket($A300,"市場部名称"),"")</f>
        <v/>
      </c>
      <c r="D300" s="55"/>
      <c r="E300" s="55" t="str">
        <f>IFERROR(_xll.RssMarket($A300,"前日比"),"")</f>
        <v/>
      </c>
      <c r="F300" s="75" t="str">
        <f>IFERROR(_xll.RssMarket($A300,"時価総額"),"")</f>
        <v/>
      </c>
      <c r="G300" s="75" t="e">
        <f>T20D357462[[#This Row],[時価総額]]/T20D357462[[#This Row],[現在値]]</f>
        <v>#VALUE!</v>
      </c>
      <c r="H300" s="20"/>
      <c r="I300" s="38"/>
      <c r="J300" s="20"/>
      <c r="K300" s="33"/>
      <c r="L300" s="117"/>
      <c r="M300" s="21"/>
      <c r="N300" s="89"/>
      <c r="O300" s="125" t="e">
        <f t="shared" si="11"/>
        <v>#REF!</v>
      </c>
      <c r="P300" s="125" t="e">
        <f t="shared" si="10"/>
        <v>#REF!</v>
      </c>
      <c r="Q300" s="147" t="e">
        <f>T20D357462[[#This Row],[スコア⑤]]/T20D357462[[#This Row],[スコア③]]</f>
        <v>#REF!</v>
      </c>
      <c r="R300" s="76" t="e">
        <f>#REF!+#REF!</f>
        <v>#REF!</v>
      </c>
      <c r="S300" s="76"/>
      <c r="T300" s="119"/>
      <c r="U300" s="76"/>
      <c r="V300" s="76"/>
      <c r="W300" s="109" t="e">
        <f>(T20D357462[[#This Row],[現金及び預金（億）]]-T20D357462[[#This Row],[負債（億）]])/T20D357462[[#This Row],[総資産]]*100</f>
        <v>#DIV/0!</v>
      </c>
    </row>
    <row r="301" spans="1:23" s="67" customFormat="1" x14ac:dyDescent="0.25">
      <c r="A301" s="69"/>
      <c r="B301" s="39"/>
      <c r="C301" s="71" t="str">
        <f>IFERROR(_xll.RssMarket($A301,"市場部名称"),"")</f>
        <v/>
      </c>
      <c r="D301" s="55"/>
      <c r="E301" s="55" t="str">
        <f>IFERROR(_xll.RssMarket($A301,"前日比"),"")</f>
        <v/>
      </c>
      <c r="F301" s="75" t="str">
        <f>IFERROR(_xll.RssMarket($A301,"時価総額"),"")</f>
        <v/>
      </c>
      <c r="G301" s="75" t="e">
        <f>T20D357462[[#This Row],[時価総額]]/T20D357462[[#This Row],[現在値]]</f>
        <v>#VALUE!</v>
      </c>
      <c r="H301" s="20"/>
      <c r="I301" s="38"/>
      <c r="J301" s="20"/>
      <c r="K301" s="33"/>
      <c r="L301" s="117"/>
      <c r="M301" s="21"/>
      <c r="N301" s="89"/>
      <c r="O301" s="125" t="e">
        <f t="shared" si="11"/>
        <v>#REF!</v>
      </c>
      <c r="P301" s="125" t="e">
        <f t="shared" si="10"/>
        <v>#REF!</v>
      </c>
      <c r="Q301" s="147" t="e">
        <f>T20D357462[[#This Row],[スコア⑤]]/T20D357462[[#This Row],[スコア③]]</f>
        <v>#REF!</v>
      </c>
      <c r="R301" s="76" t="e">
        <f>#REF!+#REF!</f>
        <v>#REF!</v>
      </c>
      <c r="S301" s="76"/>
      <c r="T301" s="119"/>
      <c r="U301" s="76"/>
      <c r="V301" s="76"/>
      <c r="W301" s="109" t="e">
        <f>(T20D357462[[#This Row],[現金及び預金（億）]]-T20D357462[[#This Row],[負債（億）]])/T20D357462[[#This Row],[総資産]]*100</f>
        <v>#DIV/0!</v>
      </c>
    </row>
    <row r="302" spans="1:23" s="67" customFormat="1" x14ac:dyDescent="0.25">
      <c r="A302" s="69"/>
      <c r="B302" s="39"/>
      <c r="C302" s="71" t="str">
        <f>IFERROR(_xll.RssMarket($A302,"市場部名称"),"")</f>
        <v/>
      </c>
      <c r="D302" s="55"/>
      <c r="E302" s="55" t="str">
        <f>IFERROR(_xll.RssMarket($A302,"前日比"),"")</f>
        <v/>
      </c>
      <c r="F302" s="75" t="str">
        <f>IFERROR(_xll.RssMarket($A302,"時価総額"),"")</f>
        <v/>
      </c>
      <c r="G302" s="75" t="e">
        <f>T20D357462[[#This Row],[時価総額]]/T20D357462[[#This Row],[現在値]]</f>
        <v>#VALUE!</v>
      </c>
      <c r="H302" s="20"/>
      <c r="I302" s="38"/>
      <c r="J302" s="20"/>
      <c r="K302" s="33"/>
      <c r="L302" s="117"/>
      <c r="M302" s="21"/>
      <c r="N302" s="89"/>
      <c r="O302" s="125" t="e">
        <f t="shared" si="11"/>
        <v>#REF!</v>
      </c>
      <c r="P302" s="125" t="e">
        <f t="shared" si="10"/>
        <v>#REF!</v>
      </c>
      <c r="Q302" s="147" t="e">
        <f>T20D357462[[#This Row],[スコア⑤]]/T20D357462[[#This Row],[スコア③]]</f>
        <v>#REF!</v>
      </c>
      <c r="R302" s="76" t="e">
        <f>#REF!+#REF!</f>
        <v>#REF!</v>
      </c>
      <c r="S302" s="76"/>
      <c r="T302" s="119"/>
      <c r="U302" s="76"/>
      <c r="V302" s="76"/>
      <c r="W302" s="109" t="e">
        <f>(T20D357462[[#This Row],[現金及び預金（億）]]-T20D357462[[#This Row],[負債（億）]])/T20D357462[[#This Row],[総資産]]*100</f>
        <v>#DIV/0!</v>
      </c>
    </row>
    <row r="303" spans="1:23" s="67" customFormat="1" x14ac:dyDescent="0.25">
      <c r="A303" s="69"/>
      <c r="B303" s="39"/>
      <c r="C303" s="71" t="str">
        <f>IFERROR(_xll.RssMarket($A303,"市場部名称"),"")</f>
        <v/>
      </c>
      <c r="D303" s="55"/>
      <c r="E303" s="55" t="str">
        <f>IFERROR(_xll.RssMarket($A303,"前日比"),"")</f>
        <v/>
      </c>
      <c r="F303" s="75" t="str">
        <f>IFERROR(_xll.RssMarket($A303,"時価総額"),"")</f>
        <v/>
      </c>
      <c r="G303" s="75" t="e">
        <f>T20D357462[[#This Row],[時価総額]]/T20D357462[[#This Row],[現在値]]</f>
        <v>#VALUE!</v>
      </c>
      <c r="H303" s="20"/>
      <c r="I303" s="38"/>
      <c r="J303" s="20"/>
      <c r="K303" s="33"/>
      <c r="L303" s="117"/>
      <c r="M303" s="21"/>
      <c r="N303" s="89"/>
      <c r="O303" s="125" t="e">
        <f t="shared" si="11"/>
        <v>#REF!</v>
      </c>
      <c r="P303" s="125" t="e">
        <f t="shared" si="10"/>
        <v>#REF!</v>
      </c>
      <c r="Q303" s="147" t="e">
        <f>T20D357462[[#This Row],[スコア⑤]]/T20D357462[[#This Row],[スコア③]]</f>
        <v>#REF!</v>
      </c>
      <c r="R303" s="76" t="e">
        <f>#REF!+#REF!</f>
        <v>#REF!</v>
      </c>
      <c r="S303" s="76"/>
      <c r="T303" s="119"/>
      <c r="U303" s="76"/>
      <c r="V303" s="76"/>
      <c r="W303" s="109" t="e">
        <f>(T20D357462[[#This Row],[現金及び預金（億）]]-T20D357462[[#This Row],[負債（億）]])/T20D357462[[#This Row],[総資産]]*100</f>
        <v>#DIV/0!</v>
      </c>
    </row>
    <row r="304" spans="1:23" s="67" customFormat="1" x14ac:dyDescent="0.25">
      <c r="A304" s="69"/>
      <c r="B304" s="39"/>
      <c r="C304" s="71" t="str">
        <f>IFERROR(_xll.RssMarket($A304,"市場部名称"),"")</f>
        <v/>
      </c>
      <c r="D304" s="55"/>
      <c r="E304" s="55" t="str">
        <f>IFERROR(_xll.RssMarket($A304,"前日比"),"")</f>
        <v/>
      </c>
      <c r="F304" s="75" t="str">
        <f>IFERROR(_xll.RssMarket($A304,"時価総額"),"")</f>
        <v/>
      </c>
      <c r="G304" s="75" t="e">
        <f>T20D357462[[#This Row],[時価総額]]/T20D357462[[#This Row],[現在値]]</f>
        <v>#VALUE!</v>
      </c>
      <c r="H304" s="20"/>
      <c r="I304" s="38"/>
      <c r="J304" s="20"/>
      <c r="K304" s="33"/>
      <c r="L304" s="117"/>
      <c r="M304" s="21"/>
      <c r="N304" s="89"/>
      <c r="O304" s="125" t="e">
        <f t="shared" si="11"/>
        <v>#REF!</v>
      </c>
      <c r="P304" s="125" t="e">
        <f t="shared" si="10"/>
        <v>#REF!</v>
      </c>
      <c r="Q304" s="147" t="e">
        <f>T20D357462[[#This Row],[スコア⑤]]/T20D357462[[#This Row],[スコア③]]</f>
        <v>#REF!</v>
      </c>
      <c r="R304" s="76" t="e">
        <f>#REF!+#REF!</f>
        <v>#REF!</v>
      </c>
      <c r="S304" s="76"/>
      <c r="T304" s="119"/>
      <c r="U304" s="76"/>
      <c r="V304" s="76"/>
      <c r="W304" s="109" t="e">
        <f>(T20D357462[[#This Row],[現金及び預金（億）]]-T20D357462[[#This Row],[負債（億）]])/T20D357462[[#This Row],[総資産]]*100</f>
        <v>#DIV/0!</v>
      </c>
    </row>
    <row r="305" spans="1:23" s="67" customFormat="1" x14ac:dyDescent="0.25">
      <c r="A305" s="69"/>
      <c r="B305" s="39"/>
      <c r="C305" s="71" t="str">
        <f>IFERROR(_xll.RssMarket($A305,"市場部名称"),"")</f>
        <v/>
      </c>
      <c r="D305" s="55"/>
      <c r="E305" s="55" t="str">
        <f>IFERROR(_xll.RssMarket($A305,"前日比"),"")</f>
        <v/>
      </c>
      <c r="F305" s="75" t="str">
        <f>IFERROR(_xll.RssMarket($A305,"時価総額"),"")</f>
        <v/>
      </c>
      <c r="G305" s="75" t="e">
        <f>T20D357462[[#This Row],[時価総額]]/T20D357462[[#This Row],[現在値]]</f>
        <v>#VALUE!</v>
      </c>
      <c r="H305" s="20"/>
      <c r="I305" s="38"/>
      <c r="J305" s="20"/>
      <c r="K305" s="33"/>
      <c r="L305" s="117"/>
      <c r="M305" s="21"/>
      <c r="N305" s="89"/>
      <c r="O305" s="125" t="e">
        <f t="shared" si="11"/>
        <v>#REF!</v>
      </c>
      <c r="P305" s="125" t="e">
        <f t="shared" si="10"/>
        <v>#REF!</v>
      </c>
      <c r="Q305" s="147" t="e">
        <f>T20D357462[[#This Row],[スコア⑤]]/T20D357462[[#This Row],[スコア③]]</f>
        <v>#REF!</v>
      </c>
      <c r="R305" s="76" t="e">
        <f>#REF!+#REF!</f>
        <v>#REF!</v>
      </c>
      <c r="S305" s="76"/>
      <c r="T305" s="119"/>
      <c r="U305" s="76"/>
      <c r="V305" s="76"/>
      <c r="W305" s="109" t="e">
        <f>(T20D357462[[#This Row],[現金及び預金（億）]]-T20D357462[[#This Row],[負債（億）]])/T20D357462[[#This Row],[総資産]]*100</f>
        <v>#DIV/0!</v>
      </c>
    </row>
    <row r="306" spans="1:23" s="67" customFormat="1" x14ac:dyDescent="0.25">
      <c r="A306" s="69"/>
      <c r="B306" s="39"/>
      <c r="C306" s="71" t="str">
        <f>IFERROR(_xll.RssMarket($A306,"市場部名称"),"")</f>
        <v/>
      </c>
      <c r="D306" s="55"/>
      <c r="E306" s="55" t="str">
        <f>IFERROR(_xll.RssMarket($A306,"前日比"),"")</f>
        <v/>
      </c>
      <c r="F306" s="75" t="str">
        <f>IFERROR(_xll.RssMarket($A306,"時価総額"),"")</f>
        <v/>
      </c>
      <c r="G306" s="75" t="e">
        <f>T20D357462[[#This Row],[時価総額]]/T20D357462[[#This Row],[現在値]]</f>
        <v>#VALUE!</v>
      </c>
      <c r="H306" s="20"/>
      <c r="I306" s="38"/>
      <c r="J306" s="20"/>
      <c r="K306" s="33"/>
      <c r="L306" s="117"/>
      <c r="M306" s="21"/>
      <c r="N306" s="89"/>
      <c r="O306" s="125" t="e">
        <f t="shared" si="11"/>
        <v>#REF!</v>
      </c>
      <c r="P306" s="125" t="e">
        <f t="shared" si="10"/>
        <v>#REF!</v>
      </c>
      <c r="Q306" s="147" t="e">
        <f>T20D357462[[#This Row],[スコア⑤]]/T20D357462[[#This Row],[スコア③]]</f>
        <v>#REF!</v>
      </c>
      <c r="R306" s="76" t="e">
        <f>#REF!+#REF!</f>
        <v>#REF!</v>
      </c>
      <c r="S306" s="76"/>
      <c r="T306" s="119"/>
      <c r="U306" s="76"/>
      <c r="V306" s="76"/>
      <c r="W306" s="109" t="e">
        <f>(T20D357462[[#This Row],[現金及び預金（億）]]-T20D357462[[#This Row],[負債（億）]])/T20D357462[[#This Row],[総資産]]*100</f>
        <v>#DIV/0!</v>
      </c>
    </row>
    <row r="307" spans="1:23" s="67" customFormat="1" x14ac:dyDescent="0.25">
      <c r="A307" s="69"/>
      <c r="B307" s="39"/>
      <c r="C307" s="71" t="str">
        <f>IFERROR(_xll.RssMarket($A307,"市場部名称"),"")</f>
        <v/>
      </c>
      <c r="D307" s="55"/>
      <c r="E307" s="55" t="str">
        <f>IFERROR(_xll.RssMarket($A307,"前日比"),"")</f>
        <v/>
      </c>
      <c r="F307" s="75" t="str">
        <f>IFERROR(_xll.RssMarket($A307,"時価総額"),"")</f>
        <v/>
      </c>
      <c r="G307" s="75" t="e">
        <f>T20D357462[[#This Row],[時価総額]]/T20D357462[[#This Row],[現在値]]</f>
        <v>#VALUE!</v>
      </c>
      <c r="H307" s="20"/>
      <c r="I307" s="38"/>
      <c r="J307" s="20"/>
      <c r="K307" s="33"/>
      <c r="L307" s="117"/>
      <c r="M307" s="21"/>
      <c r="N307" s="89"/>
      <c r="O307" s="125" t="e">
        <f t="shared" si="11"/>
        <v>#REF!</v>
      </c>
      <c r="P307" s="125" t="e">
        <f t="shared" si="10"/>
        <v>#REF!</v>
      </c>
      <c r="Q307" s="147" t="e">
        <f>T20D357462[[#This Row],[スコア⑤]]/T20D357462[[#This Row],[スコア③]]</f>
        <v>#REF!</v>
      </c>
      <c r="R307" s="76" t="e">
        <f>#REF!+#REF!</f>
        <v>#REF!</v>
      </c>
      <c r="S307" s="76"/>
      <c r="T307" s="119"/>
      <c r="U307" s="76"/>
      <c r="V307" s="76"/>
      <c r="W307" s="109" t="e">
        <f>(T20D357462[[#This Row],[現金及び預金（億）]]-T20D357462[[#This Row],[負債（億）]])/T20D357462[[#This Row],[総資産]]*100</f>
        <v>#DIV/0!</v>
      </c>
    </row>
    <row r="308" spans="1:23" s="67" customFormat="1" x14ac:dyDescent="0.25">
      <c r="A308" s="69"/>
      <c r="B308" s="39"/>
      <c r="C308" s="71" t="str">
        <f>IFERROR(_xll.RssMarket($A308,"市場部名称"),"")</f>
        <v/>
      </c>
      <c r="D308" s="55"/>
      <c r="E308" s="55" t="str">
        <f>IFERROR(_xll.RssMarket($A308,"前日比"),"")</f>
        <v/>
      </c>
      <c r="F308" s="75" t="str">
        <f>IFERROR(_xll.RssMarket($A308,"時価総額"),"")</f>
        <v/>
      </c>
      <c r="G308" s="75" t="e">
        <f>T20D357462[[#This Row],[時価総額]]/T20D357462[[#This Row],[現在値]]</f>
        <v>#VALUE!</v>
      </c>
      <c r="H308" s="20"/>
      <c r="I308" s="38"/>
      <c r="J308" s="20"/>
      <c r="K308" s="33"/>
      <c r="L308" s="117"/>
      <c r="M308" s="21"/>
      <c r="N308" s="89"/>
      <c r="O308" s="125" t="e">
        <f t="shared" si="11"/>
        <v>#REF!</v>
      </c>
      <c r="P308" s="125" t="e">
        <f t="shared" si="10"/>
        <v>#REF!</v>
      </c>
      <c r="Q308" s="147" t="e">
        <f>T20D357462[[#This Row],[スコア⑤]]/T20D357462[[#This Row],[スコア③]]</f>
        <v>#REF!</v>
      </c>
      <c r="R308" s="76" t="e">
        <f>#REF!+#REF!</f>
        <v>#REF!</v>
      </c>
      <c r="S308" s="76"/>
      <c r="T308" s="119"/>
      <c r="U308" s="76"/>
      <c r="V308" s="76"/>
      <c r="W308" s="109" t="e">
        <f>(T20D357462[[#This Row],[現金及び預金（億）]]-T20D357462[[#This Row],[負債（億）]])/T20D357462[[#This Row],[総資産]]*100</f>
        <v>#DIV/0!</v>
      </c>
    </row>
    <row r="309" spans="1:23" s="67" customFormat="1" x14ac:dyDescent="0.25">
      <c r="A309" s="69"/>
      <c r="B309" s="39"/>
      <c r="C309" s="71" t="str">
        <f>IFERROR(_xll.RssMarket($A309,"市場部名称"),"")</f>
        <v/>
      </c>
      <c r="D309" s="55"/>
      <c r="E309" s="55" t="str">
        <f>IFERROR(_xll.RssMarket($A309,"前日比"),"")</f>
        <v/>
      </c>
      <c r="F309" s="75" t="str">
        <f>IFERROR(_xll.RssMarket($A309,"時価総額"),"")</f>
        <v/>
      </c>
      <c r="G309" s="75" t="e">
        <f>T20D357462[[#This Row],[時価総額]]/T20D357462[[#This Row],[現在値]]</f>
        <v>#VALUE!</v>
      </c>
      <c r="H309" s="20"/>
      <c r="I309" s="38"/>
      <c r="J309" s="20"/>
      <c r="K309" s="33"/>
      <c r="L309" s="117"/>
      <c r="M309" s="21"/>
      <c r="N309" s="89"/>
      <c r="O309" s="125" t="e">
        <f t="shared" si="11"/>
        <v>#REF!</v>
      </c>
      <c r="P309" s="125" t="e">
        <f t="shared" si="10"/>
        <v>#REF!</v>
      </c>
      <c r="Q309" s="147" t="e">
        <f>T20D357462[[#This Row],[スコア⑤]]/T20D357462[[#This Row],[スコア③]]</f>
        <v>#REF!</v>
      </c>
      <c r="R309" s="76" t="e">
        <f>#REF!+#REF!</f>
        <v>#REF!</v>
      </c>
      <c r="S309" s="76"/>
      <c r="T309" s="119"/>
      <c r="U309" s="76"/>
      <c r="V309" s="76"/>
      <c r="W309" s="109" t="e">
        <f>(T20D357462[[#This Row],[現金及び預金（億）]]-T20D357462[[#This Row],[負債（億）]])/T20D357462[[#This Row],[総資産]]*100</f>
        <v>#DIV/0!</v>
      </c>
    </row>
    <row r="310" spans="1:23" s="67" customFormat="1" x14ac:dyDescent="0.25">
      <c r="A310" s="69"/>
      <c r="B310" s="39"/>
      <c r="C310" s="71" t="str">
        <f>IFERROR(_xll.RssMarket($A310,"市場部名称"),"")</f>
        <v/>
      </c>
      <c r="D310" s="55"/>
      <c r="E310" s="55" t="str">
        <f>IFERROR(_xll.RssMarket($A310,"前日比"),"")</f>
        <v/>
      </c>
      <c r="F310" s="75" t="str">
        <f>IFERROR(_xll.RssMarket($A310,"時価総額"),"")</f>
        <v/>
      </c>
      <c r="G310" s="75" t="e">
        <f>T20D357462[[#This Row],[時価総額]]/T20D357462[[#This Row],[現在値]]</f>
        <v>#VALUE!</v>
      </c>
      <c r="H310" s="20"/>
      <c r="I310" s="38"/>
      <c r="J310" s="20"/>
      <c r="K310" s="33"/>
      <c r="L310" s="117"/>
      <c r="M310" s="21"/>
      <c r="N310" s="89"/>
      <c r="O310" s="125" t="e">
        <f t="shared" si="11"/>
        <v>#REF!</v>
      </c>
      <c r="P310" s="125" t="e">
        <f t="shared" si="10"/>
        <v>#REF!</v>
      </c>
      <c r="Q310" s="147" t="e">
        <f>T20D357462[[#This Row],[スコア⑤]]/T20D357462[[#This Row],[スコア③]]</f>
        <v>#REF!</v>
      </c>
      <c r="R310" s="76" t="e">
        <f>#REF!+#REF!</f>
        <v>#REF!</v>
      </c>
      <c r="S310" s="76"/>
      <c r="T310" s="119"/>
      <c r="U310" s="76"/>
      <c r="V310" s="76"/>
      <c r="W310" s="109" t="e">
        <f>(T20D357462[[#This Row],[現金及び預金（億）]]-T20D357462[[#This Row],[負債（億）]])/T20D357462[[#This Row],[総資産]]*100</f>
        <v>#DIV/0!</v>
      </c>
    </row>
    <row r="311" spans="1:23" s="67" customFormat="1" x14ac:dyDescent="0.25">
      <c r="A311" s="69"/>
      <c r="B311" s="39"/>
      <c r="C311" s="71" t="str">
        <f>IFERROR(_xll.RssMarket($A311,"市場部名称"),"")</f>
        <v/>
      </c>
      <c r="D311" s="55"/>
      <c r="E311" s="55" t="str">
        <f>IFERROR(_xll.RssMarket($A311,"前日比"),"")</f>
        <v/>
      </c>
      <c r="F311" s="75" t="str">
        <f>IFERROR(_xll.RssMarket($A311,"時価総額"),"")</f>
        <v/>
      </c>
      <c r="G311" s="75" t="e">
        <f>T20D357462[[#This Row],[時価総額]]/T20D357462[[#This Row],[現在値]]</f>
        <v>#VALUE!</v>
      </c>
      <c r="H311" s="20"/>
      <c r="I311" s="38"/>
      <c r="J311" s="20"/>
      <c r="K311" s="33"/>
      <c r="L311" s="117"/>
      <c r="M311" s="21"/>
      <c r="N311" s="89"/>
      <c r="O311" s="125" t="e">
        <f t="shared" si="11"/>
        <v>#REF!</v>
      </c>
      <c r="P311" s="125" t="e">
        <f t="shared" si="10"/>
        <v>#REF!</v>
      </c>
      <c r="Q311" s="147" t="e">
        <f>T20D357462[[#This Row],[スコア⑤]]/T20D357462[[#This Row],[スコア③]]</f>
        <v>#REF!</v>
      </c>
      <c r="R311" s="76" t="e">
        <f>#REF!+#REF!</f>
        <v>#REF!</v>
      </c>
      <c r="S311" s="76"/>
      <c r="T311" s="119"/>
      <c r="U311" s="76"/>
      <c r="V311" s="76"/>
      <c r="W311" s="109" t="e">
        <f>(T20D357462[[#This Row],[現金及び預金（億）]]-T20D357462[[#This Row],[負債（億）]])/T20D357462[[#This Row],[総資産]]*100</f>
        <v>#DIV/0!</v>
      </c>
    </row>
    <row r="312" spans="1:23" s="67" customFormat="1" x14ac:dyDescent="0.25">
      <c r="A312" s="69"/>
      <c r="B312" s="39"/>
      <c r="C312" s="71" t="str">
        <f>IFERROR(_xll.RssMarket($A312,"市場部名称"),"")</f>
        <v/>
      </c>
      <c r="D312" s="55"/>
      <c r="E312" s="55" t="str">
        <f>IFERROR(_xll.RssMarket($A312,"前日比"),"")</f>
        <v/>
      </c>
      <c r="F312" s="75" t="str">
        <f>IFERROR(_xll.RssMarket($A312,"時価総額"),"")</f>
        <v/>
      </c>
      <c r="G312" s="75" t="e">
        <f>T20D357462[[#This Row],[時価総額]]/T20D357462[[#This Row],[現在値]]</f>
        <v>#VALUE!</v>
      </c>
      <c r="H312" s="20"/>
      <c r="I312" s="38"/>
      <c r="J312" s="20"/>
      <c r="K312" s="33"/>
      <c r="L312" s="117"/>
      <c r="M312" s="21"/>
      <c r="N312" s="89"/>
      <c r="O312" s="125" t="e">
        <f t="shared" si="11"/>
        <v>#REF!</v>
      </c>
      <c r="P312" s="125" t="e">
        <f t="shared" si="10"/>
        <v>#REF!</v>
      </c>
      <c r="Q312" s="147" t="e">
        <f>T20D357462[[#This Row],[スコア⑤]]/T20D357462[[#This Row],[スコア③]]</f>
        <v>#REF!</v>
      </c>
      <c r="R312" s="76" t="e">
        <f>#REF!+#REF!</f>
        <v>#REF!</v>
      </c>
      <c r="S312" s="76"/>
      <c r="T312" s="119"/>
      <c r="U312" s="76"/>
      <c r="V312" s="76"/>
      <c r="W312" s="109" t="e">
        <f>(T20D357462[[#This Row],[現金及び預金（億）]]-T20D357462[[#This Row],[負債（億）]])/T20D357462[[#This Row],[総資産]]*100</f>
        <v>#DIV/0!</v>
      </c>
    </row>
    <row r="313" spans="1:23" s="67" customFormat="1" x14ac:dyDescent="0.25">
      <c r="A313" s="69"/>
      <c r="B313" s="39"/>
      <c r="C313" s="71" t="str">
        <f>IFERROR(_xll.RssMarket($A313,"市場部名称"),"")</f>
        <v/>
      </c>
      <c r="D313" s="55"/>
      <c r="E313" s="55" t="str">
        <f>IFERROR(_xll.RssMarket($A313,"前日比"),"")</f>
        <v/>
      </c>
      <c r="F313" s="75" t="str">
        <f>IFERROR(_xll.RssMarket($A313,"時価総額"),"")</f>
        <v/>
      </c>
      <c r="G313" s="75" t="e">
        <f>T20D357462[[#This Row],[時価総額]]/T20D357462[[#This Row],[現在値]]</f>
        <v>#VALUE!</v>
      </c>
      <c r="H313" s="20"/>
      <c r="I313" s="38"/>
      <c r="J313" s="20"/>
      <c r="K313" s="33"/>
      <c r="L313" s="117"/>
      <c r="M313" s="21"/>
      <c r="N313" s="89"/>
      <c r="O313" s="125" t="e">
        <f t="shared" si="11"/>
        <v>#REF!</v>
      </c>
      <c r="P313" s="125" t="e">
        <f t="shared" si="10"/>
        <v>#REF!</v>
      </c>
      <c r="Q313" s="147" t="e">
        <f>T20D357462[[#This Row],[スコア⑤]]/T20D357462[[#This Row],[スコア③]]</f>
        <v>#REF!</v>
      </c>
      <c r="R313" s="76" t="e">
        <f>#REF!+#REF!</f>
        <v>#REF!</v>
      </c>
      <c r="S313" s="76"/>
      <c r="T313" s="119"/>
      <c r="U313" s="76"/>
      <c r="V313" s="76"/>
      <c r="W313" s="109" t="e">
        <f>(T20D357462[[#This Row],[現金及び預金（億）]]-T20D357462[[#This Row],[負債（億）]])/T20D357462[[#This Row],[総資産]]*100</f>
        <v>#DIV/0!</v>
      </c>
    </row>
    <row r="314" spans="1:23" s="67" customFormat="1" x14ac:dyDescent="0.25">
      <c r="A314" s="69"/>
      <c r="B314" s="39"/>
      <c r="C314" s="71" t="str">
        <f>IFERROR(_xll.RssMarket($A314,"市場部名称"),"")</f>
        <v/>
      </c>
      <c r="D314" s="55"/>
      <c r="E314" s="55" t="str">
        <f>IFERROR(_xll.RssMarket($A314,"前日比"),"")</f>
        <v/>
      </c>
      <c r="F314" s="75" t="str">
        <f>IFERROR(_xll.RssMarket($A314,"時価総額"),"")</f>
        <v/>
      </c>
      <c r="G314" s="75" t="e">
        <f>T20D357462[[#This Row],[時価総額]]/T20D357462[[#This Row],[現在値]]</f>
        <v>#VALUE!</v>
      </c>
      <c r="H314" s="20"/>
      <c r="I314" s="38"/>
      <c r="J314" s="20"/>
      <c r="K314" s="33"/>
      <c r="L314" s="117"/>
      <c r="M314" s="21"/>
      <c r="N314" s="89"/>
      <c r="O314" s="125" t="e">
        <f t="shared" si="11"/>
        <v>#REF!</v>
      </c>
      <c r="P314" s="125" t="e">
        <f t="shared" si="10"/>
        <v>#REF!</v>
      </c>
      <c r="Q314" s="147" t="e">
        <f>T20D357462[[#This Row],[スコア⑤]]/T20D357462[[#This Row],[スコア③]]</f>
        <v>#REF!</v>
      </c>
      <c r="R314" s="76" t="e">
        <f>#REF!+#REF!</f>
        <v>#REF!</v>
      </c>
      <c r="S314" s="76"/>
      <c r="T314" s="119"/>
      <c r="U314" s="76"/>
      <c r="V314" s="76"/>
      <c r="W314" s="109" t="e">
        <f>(T20D357462[[#This Row],[現金及び預金（億）]]-T20D357462[[#This Row],[負債（億）]])/T20D357462[[#This Row],[総資産]]*100</f>
        <v>#DIV/0!</v>
      </c>
    </row>
    <row r="315" spans="1:23" s="67" customFormat="1" x14ac:dyDescent="0.25">
      <c r="A315" s="69"/>
      <c r="B315" s="39"/>
      <c r="C315" s="71" t="str">
        <f>IFERROR(_xll.RssMarket($A315,"市場部名称"),"")</f>
        <v/>
      </c>
      <c r="D315" s="55"/>
      <c r="E315" s="55" t="str">
        <f>IFERROR(_xll.RssMarket($A315,"前日比"),"")</f>
        <v/>
      </c>
      <c r="F315" s="75" t="str">
        <f>IFERROR(_xll.RssMarket($A315,"時価総額"),"")</f>
        <v/>
      </c>
      <c r="G315" s="75" t="e">
        <f>T20D357462[[#This Row],[時価総額]]/T20D357462[[#This Row],[現在値]]</f>
        <v>#VALUE!</v>
      </c>
      <c r="H315" s="20"/>
      <c r="I315" s="38"/>
      <c r="J315" s="20"/>
      <c r="K315" s="33"/>
      <c r="L315" s="117"/>
      <c r="M315" s="21"/>
      <c r="N315" s="89"/>
      <c r="O315" s="125" t="e">
        <f t="shared" si="11"/>
        <v>#REF!</v>
      </c>
      <c r="P315" s="125" t="e">
        <f t="shared" si="10"/>
        <v>#REF!</v>
      </c>
      <c r="Q315" s="147" t="e">
        <f>T20D357462[[#This Row],[スコア⑤]]/T20D357462[[#This Row],[スコア③]]</f>
        <v>#REF!</v>
      </c>
      <c r="R315" s="76" t="e">
        <f>#REF!+#REF!</f>
        <v>#REF!</v>
      </c>
      <c r="S315" s="76"/>
      <c r="T315" s="119"/>
      <c r="U315" s="76"/>
      <c r="V315" s="76"/>
      <c r="W315" s="109" t="e">
        <f>(T20D357462[[#This Row],[現金及び預金（億）]]-T20D357462[[#This Row],[負債（億）]])/T20D357462[[#This Row],[総資産]]*100</f>
        <v>#DIV/0!</v>
      </c>
    </row>
    <row r="316" spans="1:23" s="67" customFormat="1" x14ac:dyDescent="0.25">
      <c r="A316" s="69"/>
      <c r="B316" s="39"/>
      <c r="C316" s="71" t="str">
        <f>IFERROR(_xll.RssMarket($A316,"市場部名称"),"")</f>
        <v/>
      </c>
      <c r="D316" s="55"/>
      <c r="E316" s="55" t="str">
        <f>IFERROR(_xll.RssMarket($A316,"前日比"),"")</f>
        <v/>
      </c>
      <c r="F316" s="75" t="str">
        <f>IFERROR(_xll.RssMarket($A316,"時価総額"),"")</f>
        <v/>
      </c>
      <c r="G316" s="75" t="e">
        <f>T20D357462[[#This Row],[時価総額]]/T20D357462[[#This Row],[現在値]]</f>
        <v>#VALUE!</v>
      </c>
      <c r="H316" s="20"/>
      <c r="I316" s="38"/>
      <c r="J316" s="20"/>
      <c r="K316" s="33"/>
      <c r="L316" s="117"/>
      <c r="M316" s="21"/>
      <c r="N316" s="89"/>
      <c r="O316" s="125" t="e">
        <f t="shared" si="11"/>
        <v>#REF!</v>
      </c>
      <c r="P316" s="125" t="e">
        <f t="shared" si="10"/>
        <v>#REF!</v>
      </c>
      <c r="Q316" s="147" t="e">
        <f>T20D357462[[#This Row],[スコア⑤]]/T20D357462[[#This Row],[スコア③]]</f>
        <v>#REF!</v>
      </c>
      <c r="R316" s="76" t="e">
        <f>#REF!+#REF!</f>
        <v>#REF!</v>
      </c>
      <c r="S316" s="76"/>
      <c r="T316" s="119"/>
      <c r="U316" s="76"/>
      <c r="V316" s="76"/>
      <c r="W316" s="109" t="e">
        <f>(T20D357462[[#This Row],[現金及び預金（億）]]-T20D357462[[#This Row],[負債（億）]])/T20D357462[[#This Row],[総資産]]*100</f>
        <v>#DIV/0!</v>
      </c>
    </row>
    <row r="317" spans="1:23" s="67" customFormat="1" x14ac:dyDescent="0.25">
      <c r="A317" s="69"/>
      <c r="B317" s="39"/>
      <c r="C317" s="71" t="str">
        <f>IFERROR(_xll.RssMarket($A317,"市場部名称"),"")</f>
        <v/>
      </c>
      <c r="D317" s="55"/>
      <c r="E317" s="55" t="str">
        <f>IFERROR(_xll.RssMarket($A317,"前日比"),"")</f>
        <v/>
      </c>
      <c r="F317" s="75" t="str">
        <f>IFERROR(_xll.RssMarket($A317,"時価総額"),"")</f>
        <v/>
      </c>
      <c r="G317" s="75" t="e">
        <f>T20D357462[[#This Row],[時価総額]]/T20D357462[[#This Row],[現在値]]</f>
        <v>#VALUE!</v>
      </c>
      <c r="H317" s="20"/>
      <c r="I317" s="38"/>
      <c r="J317" s="20"/>
      <c r="K317" s="33"/>
      <c r="L317" s="117"/>
      <c r="M317" s="21"/>
      <c r="N317" s="89"/>
      <c r="O317" s="125" t="e">
        <f t="shared" si="11"/>
        <v>#REF!</v>
      </c>
      <c r="P317" s="125" t="e">
        <f t="shared" ref="P317:P380" si="12">ROUND(((R317/20)*(L317/15)*(S317/15)*(1+W317/200))/(H317/15)*100,0)</f>
        <v>#REF!</v>
      </c>
      <c r="Q317" s="147" t="e">
        <f>T20D357462[[#This Row],[スコア⑤]]/T20D357462[[#This Row],[スコア③]]</f>
        <v>#REF!</v>
      </c>
      <c r="R317" s="76" t="e">
        <f>#REF!+#REF!</f>
        <v>#REF!</v>
      </c>
      <c r="S317" s="76"/>
      <c r="T317" s="119"/>
      <c r="U317" s="76"/>
      <c r="V317" s="76"/>
      <c r="W317" s="109" t="e">
        <f>(T20D357462[[#This Row],[現金及び預金（億）]]-T20D357462[[#This Row],[負債（億）]])/T20D357462[[#This Row],[総資産]]*100</f>
        <v>#DIV/0!</v>
      </c>
    </row>
    <row r="318" spans="1:23" s="67" customFormat="1" x14ac:dyDescent="0.25">
      <c r="A318" s="69"/>
      <c r="B318" s="39"/>
      <c r="C318" s="71" t="str">
        <f>IFERROR(_xll.RssMarket($A318,"市場部名称"),"")</f>
        <v/>
      </c>
      <c r="D318" s="55"/>
      <c r="E318" s="55" t="str">
        <f>IFERROR(_xll.RssMarket($A318,"前日比"),"")</f>
        <v/>
      </c>
      <c r="F318" s="75" t="str">
        <f>IFERROR(_xll.RssMarket($A318,"時価総額"),"")</f>
        <v/>
      </c>
      <c r="G318" s="75" t="e">
        <f>T20D357462[[#This Row],[時価総額]]/T20D357462[[#This Row],[現在値]]</f>
        <v>#VALUE!</v>
      </c>
      <c r="H318" s="20"/>
      <c r="I318" s="38"/>
      <c r="J318" s="20"/>
      <c r="K318" s="33"/>
      <c r="L318" s="117"/>
      <c r="M318" s="21"/>
      <c r="N318" s="89"/>
      <c r="O318" s="125" t="e">
        <f t="shared" si="11"/>
        <v>#REF!</v>
      </c>
      <c r="P318" s="125" t="e">
        <f t="shared" si="12"/>
        <v>#REF!</v>
      </c>
      <c r="Q318" s="147" t="e">
        <f>T20D357462[[#This Row],[スコア⑤]]/T20D357462[[#This Row],[スコア③]]</f>
        <v>#REF!</v>
      </c>
      <c r="R318" s="76" t="e">
        <f>#REF!+#REF!</f>
        <v>#REF!</v>
      </c>
      <c r="S318" s="76"/>
      <c r="T318" s="119"/>
      <c r="U318" s="76"/>
      <c r="V318" s="76"/>
      <c r="W318" s="109" t="e">
        <f>(T20D357462[[#This Row],[現金及び預金（億）]]-T20D357462[[#This Row],[負債（億）]])/T20D357462[[#This Row],[総資産]]*100</f>
        <v>#DIV/0!</v>
      </c>
    </row>
    <row r="319" spans="1:23" s="67" customFormat="1" x14ac:dyDescent="0.25">
      <c r="A319" s="69"/>
      <c r="B319" s="39"/>
      <c r="C319" s="71" t="str">
        <f>IFERROR(_xll.RssMarket($A319,"市場部名称"),"")</f>
        <v/>
      </c>
      <c r="D319" s="55"/>
      <c r="E319" s="55" t="str">
        <f>IFERROR(_xll.RssMarket($A319,"前日比"),"")</f>
        <v/>
      </c>
      <c r="F319" s="75" t="str">
        <f>IFERROR(_xll.RssMarket($A319,"時価総額"),"")</f>
        <v/>
      </c>
      <c r="G319" s="75" t="e">
        <f>T20D357462[[#This Row],[時価総額]]/T20D357462[[#This Row],[現在値]]</f>
        <v>#VALUE!</v>
      </c>
      <c r="H319" s="20"/>
      <c r="I319" s="38"/>
      <c r="J319" s="20"/>
      <c r="K319" s="33"/>
      <c r="L319" s="117"/>
      <c r="M319" s="21"/>
      <c r="N319" s="89"/>
      <c r="O319" s="125" t="e">
        <f t="shared" si="11"/>
        <v>#REF!</v>
      </c>
      <c r="P319" s="125" t="e">
        <f t="shared" si="12"/>
        <v>#REF!</v>
      </c>
      <c r="Q319" s="147" t="e">
        <f>T20D357462[[#This Row],[スコア⑤]]/T20D357462[[#This Row],[スコア③]]</f>
        <v>#REF!</v>
      </c>
      <c r="R319" s="76" t="e">
        <f>#REF!+#REF!</f>
        <v>#REF!</v>
      </c>
      <c r="S319" s="76"/>
      <c r="T319" s="119"/>
      <c r="U319" s="76"/>
      <c r="V319" s="76"/>
      <c r="W319" s="109" t="e">
        <f>(T20D357462[[#This Row],[現金及び預金（億）]]-T20D357462[[#This Row],[負債（億）]])/T20D357462[[#This Row],[総資産]]*100</f>
        <v>#DIV/0!</v>
      </c>
    </row>
    <row r="320" spans="1:23" s="67" customFormat="1" x14ac:dyDescent="0.25">
      <c r="A320" s="69"/>
      <c r="B320" s="39"/>
      <c r="C320" s="71" t="str">
        <f>IFERROR(_xll.RssMarket($A320,"市場部名称"),"")</f>
        <v/>
      </c>
      <c r="D320" s="55"/>
      <c r="E320" s="55" t="str">
        <f>IFERROR(_xll.RssMarket($A320,"前日比"),"")</f>
        <v/>
      </c>
      <c r="F320" s="75" t="str">
        <f>IFERROR(_xll.RssMarket($A320,"時価総額"),"")</f>
        <v/>
      </c>
      <c r="G320" s="75" t="e">
        <f>T20D357462[[#This Row],[時価総額]]/T20D357462[[#This Row],[現在値]]</f>
        <v>#VALUE!</v>
      </c>
      <c r="H320" s="20"/>
      <c r="I320" s="38"/>
      <c r="J320" s="20"/>
      <c r="K320" s="33"/>
      <c r="L320" s="117"/>
      <c r="M320" s="21"/>
      <c r="N320" s="89"/>
      <c r="O320" s="125" t="e">
        <f t="shared" si="11"/>
        <v>#REF!</v>
      </c>
      <c r="P320" s="125" t="e">
        <f t="shared" si="12"/>
        <v>#REF!</v>
      </c>
      <c r="Q320" s="147" t="e">
        <f>T20D357462[[#This Row],[スコア⑤]]/T20D357462[[#This Row],[スコア③]]</f>
        <v>#REF!</v>
      </c>
      <c r="R320" s="76" t="e">
        <f>#REF!+#REF!</f>
        <v>#REF!</v>
      </c>
      <c r="S320" s="76"/>
      <c r="T320" s="119"/>
      <c r="U320" s="76"/>
      <c r="V320" s="76"/>
      <c r="W320" s="109" t="e">
        <f>(T20D357462[[#This Row],[現金及び預金（億）]]-T20D357462[[#This Row],[負債（億）]])/T20D357462[[#This Row],[総資産]]*100</f>
        <v>#DIV/0!</v>
      </c>
    </row>
    <row r="321" spans="1:23" s="67" customFormat="1" x14ac:dyDescent="0.25">
      <c r="A321" s="69"/>
      <c r="B321" s="39"/>
      <c r="C321" s="71" t="str">
        <f>IFERROR(_xll.RssMarket($A321,"市場部名称"),"")</f>
        <v/>
      </c>
      <c r="D321" s="55"/>
      <c r="E321" s="55" t="str">
        <f>IFERROR(_xll.RssMarket($A321,"前日比"),"")</f>
        <v/>
      </c>
      <c r="F321" s="75" t="str">
        <f>IFERROR(_xll.RssMarket($A321,"時価総額"),"")</f>
        <v/>
      </c>
      <c r="G321" s="75" t="e">
        <f>T20D357462[[#This Row],[時価総額]]/T20D357462[[#This Row],[現在値]]</f>
        <v>#VALUE!</v>
      </c>
      <c r="H321" s="20"/>
      <c r="I321" s="38"/>
      <c r="J321" s="20"/>
      <c r="K321" s="33"/>
      <c r="L321" s="117"/>
      <c r="M321" s="21"/>
      <c r="N321" s="89"/>
      <c r="O321" s="125" t="e">
        <f t="shared" si="11"/>
        <v>#REF!</v>
      </c>
      <c r="P321" s="125" t="e">
        <f t="shared" si="12"/>
        <v>#REF!</v>
      </c>
      <c r="Q321" s="147" t="e">
        <f>T20D357462[[#This Row],[スコア⑤]]/T20D357462[[#This Row],[スコア③]]</f>
        <v>#REF!</v>
      </c>
      <c r="R321" s="76" t="e">
        <f>#REF!+#REF!</f>
        <v>#REF!</v>
      </c>
      <c r="S321" s="76"/>
      <c r="T321" s="119"/>
      <c r="U321" s="76"/>
      <c r="V321" s="76"/>
      <c r="W321" s="109" t="e">
        <f>(T20D357462[[#This Row],[現金及び預金（億）]]-T20D357462[[#This Row],[負債（億）]])/T20D357462[[#This Row],[総資産]]*100</f>
        <v>#DIV/0!</v>
      </c>
    </row>
    <row r="322" spans="1:23" s="67" customFormat="1" x14ac:dyDescent="0.25">
      <c r="A322" s="69"/>
      <c r="B322" s="39"/>
      <c r="C322" s="71" t="str">
        <f>IFERROR(_xll.RssMarket($A322,"市場部名称"),"")</f>
        <v/>
      </c>
      <c r="D322" s="55"/>
      <c r="E322" s="55" t="str">
        <f>IFERROR(_xll.RssMarket($A322,"前日比"),"")</f>
        <v/>
      </c>
      <c r="F322" s="75" t="str">
        <f>IFERROR(_xll.RssMarket($A322,"時価総額"),"")</f>
        <v/>
      </c>
      <c r="G322" s="75" t="e">
        <f>T20D357462[[#This Row],[時価総額]]/T20D357462[[#This Row],[現在値]]</f>
        <v>#VALUE!</v>
      </c>
      <c r="H322" s="20"/>
      <c r="I322" s="38"/>
      <c r="J322" s="20"/>
      <c r="K322" s="33"/>
      <c r="L322" s="117"/>
      <c r="M322" s="21"/>
      <c r="N322" s="89"/>
      <c r="O322" s="125" t="e">
        <f t="shared" ref="O322:O385" si="13">ROUND(
 ((IF(OR(R322="",R322&lt;=0),20,R322)/20)
  *(L322/15))
 /(IFERROR(IF(H322&gt;0,H322,15),15)/15)
 *100,0)</f>
        <v>#REF!</v>
      </c>
      <c r="P322" s="125" t="e">
        <f t="shared" si="12"/>
        <v>#REF!</v>
      </c>
      <c r="Q322" s="147" t="e">
        <f>T20D357462[[#This Row],[スコア⑤]]/T20D357462[[#This Row],[スコア③]]</f>
        <v>#REF!</v>
      </c>
      <c r="R322" s="76" t="e">
        <f>#REF!+#REF!</f>
        <v>#REF!</v>
      </c>
      <c r="S322" s="76"/>
      <c r="T322" s="119"/>
      <c r="U322" s="76"/>
      <c r="V322" s="76"/>
      <c r="W322" s="109" t="e">
        <f>(T20D357462[[#This Row],[現金及び預金（億）]]-T20D357462[[#This Row],[負債（億）]])/T20D357462[[#This Row],[総資産]]*100</f>
        <v>#DIV/0!</v>
      </c>
    </row>
    <row r="323" spans="1:23" s="67" customFormat="1" x14ac:dyDescent="0.25">
      <c r="A323" s="69"/>
      <c r="B323" s="39"/>
      <c r="C323" s="71" t="str">
        <f>IFERROR(_xll.RssMarket($A323,"市場部名称"),"")</f>
        <v/>
      </c>
      <c r="D323" s="55"/>
      <c r="E323" s="55" t="str">
        <f>IFERROR(_xll.RssMarket($A323,"前日比"),"")</f>
        <v/>
      </c>
      <c r="F323" s="75" t="str">
        <f>IFERROR(_xll.RssMarket($A323,"時価総額"),"")</f>
        <v/>
      </c>
      <c r="G323" s="75" t="e">
        <f>T20D357462[[#This Row],[時価総額]]/T20D357462[[#This Row],[現在値]]</f>
        <v>#VALUE!</v>
      </c>
      <c r="H323" s="20"/>
      <c r="I323" s="38"/>
      <c r="J323" s="20"/>
      <c r="K323" s="33"/>
      <c r="L323" s="117"/>
      <c r="M323" s="21"/>
      <c r="N323" s="89"/>
      <c r="O323" s="125" t="e">
        <f t="shared" si="13"/>
        <v>#REF!</v>
      </c>
      <c r="P323" s="125" t="e">
        <f t="shared" si="12"/>
        <v>#REF!</v>
      </c>
      <c r="Q323" s="147" t="e">
        <f>T20D357462[[#This Row],[スコア⑤]]/T20D357462[[#This Row],[スコア③]]</f>
        <v>#REF!</v>
      </c>
      <c r="R323" s="76" t="e">
        <f>#REF!+#REF!</f>
        <v>#REF!</v>
      </c>
      <c r="S323" s="76"/>
      <c r="T323" s="119"/>
      <c r="U323" s="76"/>
      <c r="V323" s="76"/>
      <c r="W323" s="109" t="e">
        <f>(T20D357462[[#This Row],[現金及び預金（億）]]-T20D357462[[#This Row],[負債（億）]])/T20D357462[[#This Row],[総資産]]*100</f>
        <v>#DIV/0!</v>
      </c>
    </row>
    <row r="324" spans="1:23" s="67" customFormat="1" x14ac:dyDescent="0.25">
      <c r="A324" s="69"/>
      <c r="B324" s="39"/>
      <c r="C324" s="71" t="str">
        <f>IFERROR(_xll.RssMarket($A324,"市場部名称"),"")</f>
        <v/>
      </c>
      <c r="D324" s="55"/>
      <c r="E324" s="55" t="str">
        <f>IFERROR(_xll.RssMarket($A324,"前日比"),"")</f>
        <v/>
      </c>
      <c r="F324" s="75" t="str">
        <f>IFERROR(_xll.RssMarket($A324,"時価総額"),"")</f>
        <v/>
      </c>
      <c r="G324" s="75" t="e">
        <f>T20D357462[[#This Row],[時価総額]]/T20D357462[[#This Row],[現在値]]</f>
        <v>#VALUE!</v>
      </c>
      <c r="H324" s="20"/>
      <c r="I324" s="38"/>
      <c r="J324" s="20"/>
      <c r="K324" s="33"/>
      <c r="L324" s="117"/>
      <c r="M324" s="21"/>
      <c r="N324" s="89"/>
      <c r="O324" s="125" t="e">
        <f t="shared" si="13"/>
        <v>#REF!</v>
      </c>
      <c r="P324" s="125" t="e">
        <f t="shared" si="12"/>
        <v>#REF!</v>
      </c>
      <c r="Q324" s="147" t="e">
        <f>T20D357462[[#This Row],[スコア⑤]]/T20D357462[[#This Row],[スコア③]]</f>
        <v>#REF!</v>
      </c>
      <c r="R324" s="76" t="e">
        <f>#REF!+#REF!</f>
        <v>#REF!</v>
      </c>
      <c r="S324" s="76"/>
      <c r="T324" s="119"/>
      <c r="U324" s="76"/>
      <c r="V324" s="76"/>
      <c r="W324" s="109" t="e">
        <f>(T20D357462[[#This Row],[現金及び預金（億）]]-T20D357462[[#This Row],[負債（億）]])/T20D357462[[#This Row],[総資産]]*100</f>
        <v>#DIV/0!</v>
      </c>
    </row>
    <row r="325" spans="1:23" s="67" customFormat="1" x14ac:dyDescent="0.25">
      <c r="A325" s="69"/>
      <c r="B325" s="39"/>
      <c r="C325" s="71" t="str">
        <f>IFERROR(_xll.RssMarket($A325,"市場部名称"),"")</f>
        <v/>
      </c>
      <c r="D325" s="55"/>
      <c r="E325" s="55" t="str">
        <f>IFERROR(_xll.RssMarket($A325,"前日比"),"")</f>
        <v/>
      </c>
      <c r="F325" s="75" t="str">
        <f>IFERROR(_xll.RssMarket($A325,"時価総額"),"")</f>
        <v/>
      </c>
      <c r="G325" s="75" t="e">
        <f>T20D357462[[#This Row],[時価総額]]/T20D357462[[#This Row],[現在値]]</f>
        <v>#VALUE!</v>
      </c>
      <c r="H325" s="20"/>
      <c r="I325" s="38"/>
      <c r="J325" s="20"/>
      <c r="K325" s="33"/>
      <c r="L325" s="117"/>
      <c r="M325" s="21"/>
      <c r="N325" s="89"/>
      <c r="O325" s="125" t="e">
        <f t="shared" si="13"/>
        <v>#REF!</v>
      </c>
      <c r="P325" s="125" t="e">
        <f t="shared" si="12"/>
        <v>#REF!</v>
      </c>
      <c r="Q325" s="147" t="e">
        <f>T20D357462[[#This Row],[スコア⑤]]/T20D357462[[#This Row],[スコア③]]</f>
        <v>#REF!</v>
      </c>
      <c r="R325" s="76" t="e">
        <f>#REF!+#REF!</f>
        <v>#REF!</v>
      </c>
      <c r="S325" s="76"/>
      <c r="T325" s="119"/>
      <c r="U325" s="76"/>
      <c r="V325" s="76"/>
      <c r="W325" s="109" t="e">
        <f>(T20D357462[[#This Row],[現金及び預金（億）]]-T20D357462[[#This Row],[負債（億）]])/T20D357462[[#This Row],[総資産]]*100</f>
        <v>#DIV/0!</v>
      </c>
    </row>
    <row r="326" spans="1:23" s="67" customFormat="1" x14ac:dyDescent="0.25">
      <c r="A326" s="69"/>
      <c r="B326" s="39"/>
      <c r="C326" s="71" t="str">
        <f>IFERROR(_xll.RssMarket($A326,"市場部名称"),"")</f>
        <v/>
      </c>
      <c r="D326" s="55"/>
      <c r="E326" s="55" t="str">
        <f>IFERROR(_xll.RssMarket($A326,"前日比"),"")</f>
        <v/>
      </c>
      <c r="F326" s="75" t="str">
        <f>IFERROR(_xll.RssMarket($A326,"時価総額"),"")</f>
        <v/>
      </c>
      <c r="G326" s="75" t="e">
        <f>T20D357462[[#This Row],[時価総額]]/T20D357462[[#This Row],[現在値]]</f>
        <v>#VALUE!</v>
      </c>
      <c r="H326" s="20"/>
      <c r="I326" s="38"/>
      <c r="J326" s="20"/>
      <c r="K326" s="33"/>
      <c r="L326" s="117"/>
      <c r="M326" s="21"/>
      <c r="N326" s="89"/>
      <c r="O326" s="125" t="e">
        <f t="shared" si="13"/>
        <v>#REF!</v>
      </c>
      <c r="P326" s="125" t="e">
        <f t="shared" si="12"/>
        <v>#REF!</v>
      </c>
      <c r="Q326" s="147" t="e">
        <f>T20D357462[[#This Row],[スコア⑤]]/T20D357462[[#This Row],[スコア③]]</f>
        <v>#REF!</v>
      </c>
      <c r="R326" s="76" t="e">
        <f>#REF!+#REF!</f>
        <v>#REF!</v>
      </c>
      <c r="S326" s="76"/>
      <c r="T326" s="119"/>
      <c r="U326" s="76"/>
      <c r="V326" s="76"/>
      <c r="W326" s="109" t="e">
        <f>(T20D357462[[#This Row],[現金及び預金（億）]]-T20D357462[[#This Row],[負債（億）]])/T20D357462[[#This Row],[総資産]]*100</f>
        <v>#DIV/0!</v>
      </c>
    </row>
    <row r="327" spans="1:23" s="67" customFormat="1" x14ac:dyDescent="0.25">
      <c r="A327" s="69"/>
      <c r="B327" s="39"/>
      <c r="C327" s="71" t="str">
        <f>IFERROR(_xll.RssMarket($A327,"市場部名称"),"")</f>
        <v/>
      </c>
      <c r="D327" s="55"/>
      <c r="E327" s="55" t="str">
        <f>IFERROR(_xll.RssMarket($A327,"前日比"),"")</f>
        <v/>
      </c>
      <c r="F327" s="75" t="str">
        <f>IFERROR(_xll.RssMarket($A327,"時価総額"),"")</f>
        <v/>
      </c>
      <c r="G327" s="75" t="e">
        <f>T20D357462[[#This Row],[時価総額]]/T20D357462[[#This Row],[現在値]]</f>
        <v>#VALUE!</v>
      </c>
      <c r="H327" s="20"/>
      <c r="I327" s="38"/>
      <c r="J327" s="20"/>
      <c r="K327" s="33"/>
      <c r="L327" s="117"/>
      <c r="M327" s="21"/>
      <c r="N327" s="89"/>
      <c r="O327" s="125" t="e">
        <f t="shared" si="13"/>
        <v>#REF!</v>
      </c>
      <c r="P327" s="125" t="e">
        <f t="shared" si="12"/>
        <v>#REF!</v>
      </c>
      <c r="Q327" s="147" t="e">
        <f>T20D357462[[#This Row],[スコア⑤]]/T20D357462[[#This Row],[スコア③]]</f>
        <v>#REF!</v>
      </c>
      <c r="R327" s="76" t="e">
        <f>#REF!+#REF!</f>
        <v>#REF!</v>
      </c>
      <c r="S327" s="76"/>
      <c r="T327" s="119"/>
      <c r="U327" s="76"/>
      <c r="V327" s="76"/>
      <c r="W327" s="109" t="e">
        <f>(T20D357462[[#This Row],[現金及び預金（億）]]-T20D357462[[#This Row],[負債（億）]])/T20D357462[[#This Row],[総資産]]*100</f>
        <v>#DIV/0!</v>
      </c>
    </row>
    <row r="328" spans="1:23" s="67" customFormat="1" x14ac:dyDescent="0.25">
      <c r="A328" s="69"/>
      <c r="B328" s="39"/>
      <c r="C328" s="71" t="str">
        <f>IFERROR(_xll.RssMarket($A328,"市場部名称"),"")</f>
        <v/>
      </c>
      <c r="D328" s="55"/>
      <c r="E328" s="55" t="str">
        <f>IFERROR(_xll.RssMarket($A328,"前日比"),"")</f>
        <v/>
      </c>
      <c r="F328" s="75" t="str">
        <f>IFERROR(_xll.RssMarket($A328,"時価総額"),"")</f>
        <v/>
      </c>
      <c r="G328" s="75" t="e">
        <f>T20D357462[[#This Row],[時価総額]]/T20D357462[[#This Row],[現在値]]</f>
        <v>#VALUE!</v>
      </c>
      <c r="H328" s="20"/>
      <c r="I328" s="38"/>
      <c r="J328" s="20"/>
      <c r="K328" s="33"/>
      <c r="L328" s="117"/>
      <c r="M328" s="21"/>
      <c r="N328" s="89"/>
      <c r="O328" s="125" t="e">
        <f t="shared" si="13"/>
        <v>#REF!</v>
      </c>
      <c r="P328" s="125" t="e">
        <f t="shared" si="12"/>
        <v>#REF!</v>
      </c>
      <c r="Q328" s="147" t="e">
        <f>T20D357462[[#This Row],[スコア⑤]]/T20D357462[[#This Row],[スコア③]]</f>
        <v>#REF!</v>
      </c>
      <c r="R328" s="76" t="e">
        <f>#REF!+#REF!</f>
        <v>#REF!</v>
      </c>
      <c r="S328" s="76"/>
      <c r="T328" s="119"/>
      <c r="U328" s="76"/>
      <c r="V328" s="76"/>
      <c r="W328" s="109" t="e">
        <f>(T20D357462[[#This Row],[現金及び預金（億）]]-T20D357462[[#This Row],[負債（億）]])/T20D357462[[#This Row],[総資産]]*100</f>
        <v>#DIV/0!</v>
      </c>
    </row>
    <row r="329" spans="1:23" s="67" customFormat="1" x14ac:dyDescent="0.25">
      <c r="A329" s="69"/>
      <c r="B329" s="39"/>
      <c r="C329" s="71" t="str">
        <f>IFERROR(_xll.RssMarket($A329,"市場部名称"),"")</f>
        <v/>
      </c>
      <c r="D329" s="55"/>
      <c r="E329" s="55" t="str">
        <f>IFERROR(_xll.RssMarket($A329,"前日比"),"")</f>
        <v/>
      </c>
      <c r="F329" s="75" t="str">
        <f>IFERROR(_xll.RssMarket($A329,"時価総額"),"")</f>
        <v/>
      </c>
      <c r="G329" s="75" t="e">
        <f>T20D357462[[#This Row],[時価総額]]/T20D357462[[#This Row],[現在値]]</f>
        <v>#VALUE!</v>
      </c>
      <c r="H329" s="20"/>
      <c r="I329" s="38"/>
      <c r="J329" s="20"/>
      <c r="K329" s="33"/>
      <c r="L329" s="117"/>
      <c r="M329" s="21"/>
      <c r="N329" s="89"/>
      <c r="O329" s="125" t="e">
        <f t="shared" si="13"/>
        <v>#REF!</v>
      </c>
      <c r="P329" s="125" t="e">
        <f t="shared" si="12"/>
        <v>#REF!</v>
      </c>
      <c r="Q329" s="147" t="e">
        <f>T20D357462[[#This Row],[スコア⑤]]/T20D357462[[#This Row],[スコア③]]</f>
        <v>#REF!</v>
      </c>
      <c r="R329" s="76" t="e">
        <f>#REF!+#REF!</f>
        <v>#REF!</v>
      </c>
      <c r="S329" s="76"/>
      <c r="T329" s="119"/>
      <c r="U329" s="76"/>
      <c r="V329" s="76"/>
      <c r="W329" s="109" t="e">
        <f>(T20D357462[[#This Row],[現金及び預金（億）]]-T20D357462[[#This Row],[負債（億）]])/T20D357462[[#This Row],[総資産]]*100</f>
        <v>#DIV/0!</v>
      </c>
    </row>
    <row r="330" spans="1:23" s="67" customFormat="1" x14ac:dyDescent="0.25">
      <c r="A330" s="69"/>
      <c r="B330" s="39"/>
      <c r="C330" s="71" t="str">
        <f>IFERROR(_xll.RssMarket($A330,"市場部名称"),"")</f>
        <v/>
      </c>
      <c r="D330" s="55"/>
      <c r="E330" s="55" t="str">
        <f>IFERROR(_xll.RssMarket($A330,"前日比"),"")</f>
        <v/>
      </c>
      <c r="F330" s="75" t="str">
        <f>IFERROR(_xll.RssMarket($A330,"時価総額"),"")</f>
        <v/>
      </c>
      <c r="G330" s="75" t="e">
        <f>T20D357462[[#This Row],[時価総額]]/T20D357462[[#This Row],[現在値]]</f>
        <v>#VALUE!</v>
      </c>
      <c r="H330" s="20"/>
      <c r="I330" s="38"/>
      <c r="J330" s="20"/>
      <c r="K330" s="33"/>
      <c r="L330" s="117"/>
      <c r="M330" s="21"/>
      <c r="N330" s="89"/>
      <c r="O330" s="125" t="e">
        <f t="shared" si="13"/>
        <v>#REF!</v>
      </c>
      <c r="P330" s="125" t="e">
        <f t="shared" si="12"/>
        <v>#REF!</v>
      </c>
      <c r="Q330" s="147" t="e">
        <f>T20D357462[[#This Row],[スコア⑤]]/T20D357462[[#This Row],[スコア③]]</f>
        <v>#REF!</v>
      </c>
      <c r="R330" s="76" t="e">
        <f>#REF!+#REF!</f>
        <v>#REF!</v>
      </c>
      <c r="S330" s="76"/>
      <c r="T330" s="119"/>
      <c r="U330" s="76"/>
      <c r="V330" s="76"/>
      <c r="W330" s="109" t="e">
        <f>(T20D357462[[#This Row],[現金及び預金（億）]]-T20D357462[[#This Row],[負債（億）]])/T20D357462[[#This Row],[総資産]]*100</f>
        <v>#DIV/0!</v>
      </c>
    </row>
    <row r="331" spans="1:23" s="67" customFormat="1" x14ac:dyDescent="0.25">
      <c r="A331" s="69"/>
      <c r="B331" s="39"/>
      <c r="C331" s="71" t="str">
        <f>IFERROR(_xll.RssMarket($A331,"市場部名称"),"")</f>
        <v/>
      </c>
      <c r="D331" s="55"/>
      <c r="E331" s="55" t="str">
        <f>IFERROR(_xll.RssMarket($A331,"前日比"),"")</f>
        <v/>
      </c>
      <c r="F331" s="75" t="str">
        <f>IFERROR(_xll.RssMarket($A331,"時価総額"),"")</f>
        <v/>
      </c>
      <c r="G331" s="75" t="e">
        <f>T20D357462[[#This Row],[時価総額]]/T20D357462[[#This Row],[現在値]]</f>
        <v>#VALUE!</v>
      </c>
      <c r="H331" s="20"/>
      <c r="I331" s="38"/>
      <c r="J331" s="20"/>
      <c r="K331" s="33"/>
      <c r="L331" s="117"/>
      <c r="M331" s="21"/>
      <c r="N331" s="89"/>
      <c r="O331" s="125" t="e">
        <f t="shared" si="13"/>
        <v>#REF!</v>
      </c>
      <c r="P331" s="125" t="e">
        <f t="shared" si="12"/>
        <v>#REF!</v>
      </c>
      <c r="Q331" s="147" t="e">
        <f>T20D357462[[#This Row],[スコア⑤]]/T20D357462[[#This Row],[スコア③]]</f>
        <v>#REF!</v>
      </c>
      <c r="R331" s="76" t="e">
        <f>#REF!+#REF!</f>
        <v>#REF!</v>
      </c>
      <c r="S331" s="76"/>
      <c r="T331" s="119"/>
      <c r="U331" s="76"/>
      <c r="V331" s="76"/>
      <c r="W331" s="109" t="e">
        <f>(T20D357462[[#This Row],[現金及び預金（億）]]-T20D357462[[#This Row],[負債（億）]])/T20D357462[[#This Row],[総資産]]*100</f>
        <v>#DIV/0!</v>
      </c>
    </row>
    <row r="332" spans="1:23" s="67" customFormat="1" x14ac:dyDescent="0.25">
      <c r="A332" s="69"/>
      <c r="B332" s="39"/>
      <c r="C332" s="71" t="str">
        <f>IFERROR(_xll.RssMarket($A332,"市場部名称"),"")</f>
        <v/>
      </c>
      <c r="D332" s="55"/>
      <c r="E332" s="55" t="str">
        <f>IFERROR(_xll.RssMarket($A332,"前日比"),"")</f>
        <v/>
      </c>
      <c r="F332" s="75" t="str">
        <f>IFERROR(_xll.RssMarket($A332,"時価総額"),"")</f>
        <v/>
      </c>
      <c r="G332" s="75" t="e">
        <f>T20D357462[[#This Row],[時価総額]]/T20D357462[[#This Row],[現在値]]</f>
        <v>#VALUE!</v>
      </c>
      <c r="H332" s="20"/>
      <c r="I332" s="38"/>
      <c r="J332" s="20"/>
      <c r="K332" s="33"/>
      <c r="L332" s="117"/>
      <c r="M332" s="21"/>
      <c r="N332" s="89"/>
      <c r="O332" s="125" t="e">
        <f t="shared" si="13"/>
        <v>#REF!</v>
      </c>
      <c r="P332" s="125" t="e">
        <f t="shared" si="12"/>
        <v>#REF!</v>
      </c>
      <c r="Q332" s="147" t="e">
        <f>T20D357462[[#This Row],[スコア⑤]]/T20D357462[[#This Row],[スコア③]]</f>
        <v>#REF!</v>
      </c>
      <c r="R332" s="76" t="e">
        <f>#REF!+#REF!</f>
        <v>#REF!</v>
      </c>
      <c r="S332" s="76"/>
      <c r="T332" s="119"/>
      <c r="U332" s="76"/>
      <c r="V332" s="76"/>
      <c r="W332" s="109" t="e">
        <f>(T20D357462[[#This Row],[現金及び預金（億）]]-T20D357462[[#This Row],[負債（億）]])/T20D357462[[#This Row],[総資産]]*100</f>
        <v>#DIV/0!</v>
      </c>
    </row>
    <row r="333" spans="1:23" s="67" customFormat="1" x14ac:dyDescent="0.25">
      <c r="A333" s="69"/>
      <c r="B333" s="39"/>
      <c r="C333" s="71" t="str">
        <f>IFERROR(_xll.RssMarket($A333,"市場部名称"),"")</f>
        <v/>
      </c>
      <c r="D333" s="55"/>
      <c r="E333" s="55" t="str">
        <f>IFERROR(_xll.RssMarket($A333,"前日比"),"")</f>
        <v/>
      </c>
      <c r="F333" s="75" t="str">
        <f>IFERROR(_xll.RssMarket($A333,"時価総額"),"")</f>
        <v/>
      </c>
      <c r="G333" s="75" t="e">
        <f>T20D357462[[#This Row],[時価総額]]/T20D357462[[#This Row],[現在値]]</f>
        <v>#VALUE!</v>
      </c>
      <c r="H333" s="20"/>
      <c r="I333" s="38"/>
      <c r="J333" s="20"/>
      <c r="K333" s="33"/>
      <c r="L333" s="117"/>
      <c r="M333" s="21"/>
      <c r="N333" s="89"/>
      <c r="O333" s="125" t="e">
        <f t="shared" si="13"/>
        <v>#REF!</v>
      </c>
      <c r="P333" s="125" t="e">
        <f t="shared" si="12"/>
        <v>#REF!</v>
      </c>
      <c r="Q333" s="147" t="e">
        <f>T20D357462[[#This Row],[スコア⑤]]/T20D357462[[#This Row],[スコア③]]</f>
        <v>#REF!</v>
      </c>
      <c r="R333" s="76" t="e">
        <f>#REF!+#REF!</f>
        <v>#REF!</v>
      </c>
      <c r="S333" s="76"/>
      <c r="T333" s="119"/>
      <c r="U333" s="76"/>
      <c r="V333" s="76"/>
      <c r="W333" s="109" t="e">
        <f>(T20D357462[[#This Row],[現金及び預金（億）]]-T20D357462[[#This Row],[負債（億）]])/T20D357462[[#This Row],[総資産]]*100</f>
        <v>#DIV/0!</v>
      </c>
    </row>
    <row r="334" spans="1:23" s="67" customFormat="1" x14ac:dyDescent="0.25">
      <c r="A334" s="69"/>
      <c r="B334" s="39"/>
      <c r="C334" s="71" t="str">
        <f>IFERROR(_xll.RssMarket($A334,"市場部名称"),"")</f>
        <v/>
      </c>
      <c r="D334" s="55"/>
      <c r="E334" s="55" t="str">
        <f>IFERROR(_xll.RssMarket($A334,"前日比"),"")</f>
        <v/>
      </c>
      <c r="F334" s="75" t="str">
        <f>IFERROR(_xll.RssMarket($A334,"時価総額"),"")</f>
        <v/>
      </c>
      <c r="G334" s="75" t="e">
        <f>T20D357462[[#This Row],[時価総額]]/T20D357462[[#This Row],[現在値]]</f>
        <v>#VALUE!</v>
      </c>
      <c r="H334" s="20"/>
      <c r="I334" s="38"/>
      <c r="J334" s="20"/>
      <c r="K334" s="33"/>
      <c r="L334" s="117"/>
      <c r="M334" s="21"/>
      <c r="N334" s="89"/>
      <c r="O334" s="125" t="e">
        <f t="shared" si="13"/>
        <v>#REF!</v>
      </c>
      <c r="P334" s="125" t="e">
        <f t="shared" si="12"/>
        <v>#REF!</v>
      </c>
      <c r="Q334" s="147" t="e">
        <f>T20D357462[[#This Row],[スコア⑤]]/T20D357462[[#This Row],[スコア③]]</f>
        <v>#REF!</v>
      </c>
      <c r="R334" s="76" t="e">
        <f>#REF!+#REF!</f>
        <v>#REF!</v>
      </c>
      <c r="S334" s="76"/>
      <c r="T334" s="119"/>
      <c r="U334" s="76"/>
      <c r="V334" s="76"/>
      <c r="W334" s="109" t="e">
        <f>(T20D357462[[#This Row],[現金及び預金（億）]]-T20D357462[[#This Row],[負債（億）]])/T20D357462[[#This Row],[総資産]]*100</f>
        <v>#DIV/0!</v>
      </c>
    </row>
    <row r="335" spans="1:23" s="67" customFormat="1" x14ac:dyDescent="0.25">
      <c r="A335" s="69"/>
      <c r="B335" s="39"/>
      <c r="C335" s="71" t="str">
        <f>IFERROR(_xll.RssMarket($A335,"市場部名称"),"")</f>
        <v/>
      </c>
      <c r="D335" s="55"/>
      <c r="E335" s="55" t="str">
        <f>IFERROR(_xll.RssMarket($A335,"前日比"),"")</f>
        <v/>
      </c>
      <c r="F335" s="75" t="str">
        <f>IFERROR(_xll.RssMarket($A335,"時価総額"),"")</f>
        <v/>
      </c>
      <c r="G335" s="75" t="e">
        <f>T20D357462[[#This Row],[時価総額]]/T20D357462[[#This Row],[現在値]]</f>
        <v>#VALUE!</v>
      </c>
      <c r="H335" s="20"/>
      <c r="I335" s="38"/>
      <c r="J335" s="20"/>
      <c r="K335" s="33"/>
      <c r="L335" s="117"/>
      <c r="M335" s="21"/>
      <c r="N335" s="89"/>
      <c r="O335" s="125" t="e">
        <f t="shared" si="13"/>
        <v>#REF!</v>
      </c>
      <c r="P335" s="125" t="e">
        <f t="shared" si="12"/>
        <v>#REF!</v>
      </c>
      <c r="Q335" s="147" t="e">
        <f>T20D357462[[#This Row],[スコア⑤]]/T20D357462[[#This Row],[スコア③]]</f>
        <v>#REF!</v>
      </c>
      <c r="R335" s="76" t="e">
        <f>#REF!+#REF!</f>
        <v>#REF!</v>
      </c>
      <c r="S335" s="76"/>
      <c r="T335" s="119"/>
      <c r="U335" s="76"/>
      <c r="V335" s="76"/>
      <c r="W335" s="109" t="e">
        <f>(T20D357462[[#This Row],[現金及び預金（億）]]-T20D357462[[#This Row],[負債（億）]])/T20D357462[[#This Row],[総資産]]*100</f>
        <v>#DIV/0!</v>
      </c>
    </row>
    <row r="336" spans="1:23" s="67" customFormat="1" x14ac:dyDescent="0.25">
      <c r="A336" s="69"/>
      <c r="B336" s="39"/>
      <c r="C336" s="71" t="str">
        <f>IFERROR(_xll.RssMarket($A336,"市場部名称"),"")</f>
        <v/>
      </c>
      <c r="D336" s="55"/>
      <c r="E336" s="55" t="str">
        <f>IFERROR(_xll.RssMarket($A336,"前日比"),"")</f>
        <v/>
      </c>
      <c r="F336" s="75" t="str">
        <f>IFERROR(_xll.RssMarket($A336,"時価総額"),"")</f>
        <v/>
      </c>
      <c r="G336" s="75" t="e">
        <f>T20D357462[[#This Row],[時価総額]]/T20D357462[[#This Row],[現在値]]</f>
        <v>#VALUE!</v>
      </c>
      <c r="H336" s="20"/>
      <c r="I336" s="38"/>
      <c r="J336" s="20"/>
      <c r="K336" s="33"/>
      <c r="L336" s="117"/>
      <c r="M336" s="21"/>
      <c r="N336" s="89"/>
      <c r="O336" s="125" t="e">
        <f t="shared" si="13"/>
        <v>#REF!</v>
      </c>
      <c r="P336" s="125" t="e">
        <f t="shared" si="12"/>
        <v>#REF!</v>
      </c>
      <c r="Q336" s="147" t="e">
        <f>T20D357462[[#This Row],[スコア⑤]]/T20D357462[[#This Row],[スコア③]]</f>
        <v>#REF!</v>
      </c>
      <c r="R336" s="76" t="e">
        <f>#REF!+#REF!</f>
        <v>#REF!</v>
      </c>
      <c r="S336" s="76"/>
      <c r="T336" s="119"/>
      <c r="U336" s="76"/>
      <c r="V336" s="76"/>
      <c r="W336" s="109" t="e">
        <f>(T20D357462[[#This Row],[現金及び預金（億）]]-T20D357462[[#This Row],[負債（億）]])/T20D357462[[#This Row],[総資産]]*100</f>
        <v>#DIV/0!</v>
      </c>
    </row>
    <row r="337" spans="1:23" s="67" customFormat="1" x14ac:dyDescent="0.25">
      <c r="A337" s="69"/>
      <c r="B337" s="39"/>
      <c r="C337" s="71" t="str">
        <f>IFERROR(_xll.RssMarket($A337,"市場部名称"),"")</f>
        <v/>
      </c>
      <c r="D337" s="55"/>
      <c r="E337" s="55" t="str">
        <f>IFERROR(_xll.RssMarket($A337,"前日比"),"")</f>
        <v/>
      </c>
      <c r="F337" s="75" t="str">
        <f>IFERROR(_xll.RssMarket($A337,"時価総額"),"")</f>
        <v/>
      </c>
      <c r="G337" s="75" t="e">
        <f>T20D357462[[#This Row],[時価総額]]/T20D357462[[#This Row],[現在値]]</f>
        <v>#VALUE!</v>
      </c>
      <c r="H337" s="20"/>
      <c r="I337" s="38"/>
      <c r="J337" s="20"/>
      <c r="K337" s="33"/>
      <c r="L337" s="117"/>
      <c r="M337" s="21"/>
      <c r="N337" s="89"/>
      <c r="O337" s="125" t="e">
        <f t="shared" si="13"/>
        <v>#REF!</v>
      </c>
      <c r="P337" s="125" t="e">
        <f t="shared" si="12"/>
        <v>#REF!</v>
      </c>
      <c r="Q337" s="147" t="e">
        <f>T20D357462[[#This Row],[スコア⑤]]/T20D357462[[#This Row],[スコア③]]</f>
        <v>#REF!</v>
      </c>
      <c r="R337" s="76" t="e">
        <f>#REF!+#REF!</f>
        <v>#REF!</v>
      </c>
      <c r="S337" s="76"/>
      <c r="T337" s="119"/>
      <c r="U337" s="76"/>
      <c r="V337" s="76"/>
      <c r="W337" s="109" t="e">
        <f>(T20D357462[[#This Row],[現金及び預金（億）]]-T20D357462[[#This Row],[負債（億）]])/T20D357462[[#This Row],[総資産]]*100</f>
        <v>#DIV/0!</v>
      </c>
    </row>
    <row r="338" spans="1:23" s="67" customFormat="1" x14ac:dyDescent="0.25">
      <c r="A338" s="69"/>
      <c r="B338" s="39"/>
      <c r="C338" s="71" t="str">
        <f>IFERROR(_xll.RssMarket($A338,"市場部名称"),"")</f>
        <v/>
      </c>
      <c r="D338" s="55"/>
      <c r="E338" s="55" t="str">
        <f>IFERROR(_xll.RssMarket($A338,"前日比"),"")</f>
        <v/>
      </c>
      <c r="F338" s="75" t="str">
        <f>IFERROR(_xll.RssMarket($A338,"時価総額"),"")</f>
        <v/>
      </c>
      <c r="G338" s="75" t="e">
        <f>T20D357462[[#This Row],[時価総額]]/T20D357462[[#This Row],[現在値]]</f>
        <v>#VALUE!</v>
      </c>
      <c r="H338" s="20"/>
      <c r="I338" s="38"/>
      <c r="J338" s="20"/>
      <c r="K338" s="33"/>
      <c r="L338" s="117"/>
      <c r="M338" s="21"/>
      <c r="N338" s="89"/>
      <c r="O338" s="125" t="e">
        <f t="shared" si="13"/>
        <v>#REF!</v>
      </c>
      <c r="P338" s="125" t="e">
        <f t="shared" si="12"/>
        <v>#REF!</v>
      </c>
      <c r="Q338" s="147" t="e">
        <f>T20D357462[[#This Row],[スコア⑤]]/T20D357462[[#This Row],[スコア③]]</f>
        <v>#REF!</v>
      </c>
      <c r="R338" s="76" t="e">
        <f>#REF!+#REF!</f>
        <v>#REF!</v>
      </c>
      <c r="S338" s="76"/>
      <c r="T338" s="119"/>
      <c r="U338" s="76"/>
      <c r="V338" s="76"/>
      <c r="W338" s="109" t="e">
        <f>(T20D357462[[#This Row],[現金及び預金（億）]]-T20D357462[[#This Row],[負債（億）]])/T20D357462[[#This Row],[総資産]]*100</f>
        <v>#DIV/0!</v>
      </c>
    </row>
    <row r="339" spans="1:23" s="67" customFormat="1" x14ac:dyDescent="0.25">
      <c r="A339" s="69"/>
      <c r="B339" s="39"/>
      <c r="C339" s="71" t="str">
        <f>IFERROR(_xll.RssMarket($A339,"市場部名称"),"")</f>
        <v/>
      </c>
      <c r="D339" s="55"/>
      <c r="E339" s="55" t="str">
        <f>IFERROR(_xll.RssMarket($A339,"前日比"),"")</f>
        <v/>
      </c>
      <c r="F339" s="75" t="str">
        <f>IFERROR(_xll.RssMarket($A339,"時価総額"),"")</f>
        <v/>
      </c>
      <c r="G339" s="75" t="e">
        <f>T20D357462[[#This Row],[時価総額]]/T20D357462[[#This Row],[現在値]]</f>
        <v>#VALUE!</v>
      </c>
      <c r="H339" s="20"/>
      <c r="I339" s="38"/>
      <c r="J339" s="20"/>
      <c r="K339" s="33"/>
      <c r="L339" s="117"/>
      <c r="M339" s="21"/>
      <c r="N339" s="89"/>
      <c r="O339" s="125" t="e">
        <f t="shared" si="13"/>
        <v>#REF!</v>
      </c>
      <c r="P339" s="125" t="e">
        <f t="shared" si="12"/>
        <v>#REF!</v>
      </c>
      <c r="Q339" s="147" t="e">
        <f>T20D357462[[#This Row],[スコア⑤]]/T20D357462[[#This Row],[スコア③]]</f>
        <v>#REF!</v>
      </c>
      <c r="R339" s="76" t="e">
        <f>#REF!+#REF!</f>
        <v>#REF!</v>
      </c>
      <c r="S339" s="76"/>
      <c r="T339" s="119"/>
      <c r="U339" s="76"/>
      <c r="V339" s="76"/>
      <c r="W339" s="109" t="e">
        <f>(T20D357462[[#This Row],[現金及び預金（億）]]-T20D357462[[#This Row],[負債（億）]])/T20D357462[[#This Row],[総資産]]*100</f>
        <v>#DIV/0!</v>
      </c>
    </row>
    <row r="340" spans="1:23" s="67" customFormat="1" x14ac:dyDescent="0.25">
      <c r="A340" s="69"/>
      <c r="B340" s="39"/>
      <c r="C340" s="71" t="str">
        <f>IFERROR(_xll.RssMarket($A340,"市場部名称"),"")</f>
        <v/>
      </c>
      <c r="D340" s="55"/>
      <c r="E340" s="55" t="str">
        <f>IFERROR(_xll.RssMarket($A340,"前日比"),"")</f>
        <v/>
      </c>
      <c r="F340" s="75" t="str">
        <f>IFERROR(_xll.RssMarket($A340,"時価総額"),"")</f>
        <v/>
      </c>
      <c r="G340" s="75" t="e">
        <f>T20D357462[[#This Row],[時価総額]]/T20D357462[[#This Row],[現在値]]</f>
        <v>#VALUE!</v>
      </c>
      <c r="H340" s="20"/>
      <c r="I340" s="38"/>
      <c r="J340" s="20"/>
      <c r="K340" s="33"/>
      <c r="L340" s="117"/>
      <c r="M340" s="21"/>
      <c r="N340" s="89"/>
      <c r="O340" s="125" t="e">
        <f t="shared" si="13"/>
        <v>#REF!</v>
      </c>
      <c r="P340" s="125" t="e">
        <f t="shared" si="12"/>
        <v>#REF!</v>
      </c>
      <c r="Q340" s="147" t="e">
        <f>T20D357462[[#This Row],[スコア⑤]]/T20D357462[[#This Row],[スコア③]]</f>
        <v>#REF!</v>
      </c>
      <c r="R340" s="76" t="e">
        <f>#REF!+#REF!</f>
        <v>#REF!</v>
      </c>
      <c r="S340" s="76"/>
      <c r="T340" s="119"/>
      <c r="U340" s="76"/>
      <c r="V340" s="76"/>
      <c r="W340" s="109" t="e">
        <f>(T20D357462[[#This Row],[現金及び預金（億）]]-T20D357462[[#This Row],[負債（億）]])/T20D357462[[#This Row],[総資産]]*100</f>
        <v>#DIV/0!</v>
      </c>
    </row>
    <row r="341" spans="1:23" s="67" customFormat="1" x14ac:dyDescent="0.25">
      <c r="A341" s="69"/>
      <c r="B341" s="39"/>
      <c r="C341" s="71" t="str">
        <f>IFERROR(_xll.RssMarket($A341,"市場部名称"),"")</f>
        <v/>
      </c>
      <c r="D341" s="55"/>
      <c r="E341" s="55" t="str">
        <f>IFERROR(_xll.RssMarket($A341,"前日比"),"")</f>
        <v/>
      </c>
      <c r="F341" s="75" t="str">
        <f>IFERROR(_xll.RssMarket($A341,"時価総額"),"")</f>
        <v/>
      </c>
      <c r="G341" s="75" t="e">
        <f>T20D357462[[#This Row],[時価総額]]/T20D357462[[#This Row],[現在値]]</f>
        <v>#VALUE!</v>
      </c>
      <c r="H341" s="20"/>
      <c r="I341" s="38"/>
      <c r="J341" s="20"/>
      <c r="K341" s="33"/>
      <c r="L341" s="117"/>
      <c r="M341" s="21"/>
      <c r="N341" s="89"/>
      <c r="O341" s="125" t="e">
        <f t="shared" si="13"/>
        <v>#REF!</v>
      </c>
      <c r="P341" s="125" t="e">
        <f t="shared" si="12"/>
        <v>#REF!</v>
      </c>
      <c r="Q341" s="147" t="e">
        <f>T20D357462[[#This Row],[スコア⑤]]/T20D357462[[#This Row],[スコア③]]</f>
        <v>#REF!</v>
      </c>
      <c r="R341" s="76" t="e">
        <f>#REF!+#REF!</f>
        <v>#REF!</v>
      </c>
      <c r="S341" s="76"/>
      <c r="T341" s="119"/>
      <c r="U341" s="76"/>
      <c r="V341" s="76"/>
      <c r="W341" s="109" t="e">
        <f>(T20D357462[[#This Row],[現金及び預金（億）]]-T20D357462[[#This Row],[負債（億）]])/T20D357462[[#This Row],[総資産]]*100</f>
        <v>#DIV/0!</v>
      </c>
    </row>
    <row r="342" spans="1:23" s="67" customFormat="1" x14ac:dyDescent="0.25">
      <c r="A342" s="69"/>
      <c r="B342" s="39"/>
      <c r="C342" s="71" t="str">
        <f>IFERROR(_xll.RssMarket($A342,"市場部名称"),"")</f>
        <v/>
      </c>
      <c r="D342" s="55"/>
      <c r="E342" s="55" t="str">
        <f>IFERROR(_xll.RssMarket($A342,"前日比"),"")</f>
        <v/>
      </c>
      <c r="F342" s="75" t="str">
        <f>IFERROR(_xll.RssMarket($A342,"時価総額"),"")</f>
        <v/>
      </c>
      <c r="G342" s="75" t="e">
        <f>T20D357462[[#This Row],[時価総額]]/T20D357462[[#This Row],[現在値]]</f>
        <v>#VALUE!</v>
      </c>
      <c r="H342" s="20"/>
      <c r="I342" s="38"/>
      <c r="J342" s="20"/>
      <c r="K342" s="33"/>
      <c r="L342" s="117"/>
      <c r="M342" s="21"/>
      <c r="N342" s="89"/>
      <c r="O342" s="125" t="e">
        <f t="shared" si="13"/>
        <v>#REF!</v>
      </c>
      <c r="P342" s="125" t="e">
        <f t="shared" si="12"/>
        <v>#REF!</v>
      </c>
      <c r="Q342" s="147" t="e">
        <f>T20D357462[[#This Row],[スコア⑤]]/T20D357462[[#This Row],[スコア③]]</f>
        <v>#REF!</v>
      </c>
      <c r="R342" s="76" t="e">
        <f>#REF!+#REF!</f>
        <v>#REF!</v>
      </c>
      <c r="S342" s="76"/>
      <c r="T342" s="119"/>
      <c r="U342" s="76"/>
      <c r="V342" s="76"/>
      <c r="W342" s="109" t="e">
        <f>(T20D357462[[#This Row],[現金及び預金（億）]]-T20D357462[[#This Row],[負債（億）]])/T20D357462[[#This Row],[総資産]]*100</f>
        <v>#DIV/0!</v>
      </c>
    </row>
    <row r="343" spans="1:23" s="67" customFormat="1" x14ac:dyDescent="0.25">
      <c r="A343" s="69"/>
      <c r="B343" s="39"/>
      <c r="C343" s="71" t="str">
        <f>IFERROR(_xll.RssMarket($A343,"市場部名称"),"")</f>
        <v/>
      </c>
      <c r="D343" s="55"/>
      <c r="E343" s="55" t="str">
        <f>IFERROR(_xll.RssMarket($A343,"前日比"),"")</f>
        <v/>
      </c>
      <c r="F343" s="75" t="str">
        <f>IFERROR(_xll.RssMarket($A343,"時価総額"),"")</f>
        <v/>
      </c>
      <c r="G343" s="75" t="e">
        <f>T20D357462[[#This Row],[時価総額]]/T20D357462[[#This Row],[現在値]]</f>
        <v>#VALUE!</v>
      </c>
      <c r="H343" s="20"/>
      <c r="I343" s="38"/>
      <c r="J343" s="20"/>
      <c r="K343" s="33"/>
      <c r="L343" s="117"/>
      <c r="M343" s="21"/>
      <c r="N343" s="89"/>
      <c r="O343" s="125" t="e">
        <f t="shared" si="13"/>
        <v>#REF!</v>
      </c>
      <c r="P343" s="125" t="e">
        <f t="shared" si="12"/>
        <v>#REF!</v>
      </c>
      <c r="Q343" s="147" t="e">
        <f>T20D357462[[#This Row],[スコア⑤]]/T20D357462[[#This Row],[スコア③]]</f>
        <v>#REF!</v>
      </c>
      <c r="R343" s="76" t="e">
        <f>#REF!+#REF!</f>
        <v>#REF!</v>
      </c>
      <c r="S343" s="76"/>
      <c r="T343" s="119"/>
      <c r="U343" s="76"/>
      <c r="V343" s="76"/>
      <c r="W343" s="109" t="e">
        <f>(T20D357462[[#This Row],[現金及び預金（億）]]-T20D357462[[#This Row],[負債（億）]])/T20D357462[[#This Row],[総資産]]*100</f>
        <v>#DIV/0!</v>
      </c>
    </row>
    <row r="344" spans="1:23" s="67" customFormat="1" x14ac:dyDescent="0.25">
      <c r="A344" s="69"/>
      <c r="B344" s="39"/>
      <c r="C344" s="71" t="str">
        <f>IFERROR(_xll.RssMarket($A344,"市場部名称"),"")</f>
        <v/>
      </c>
      <c r="D344" s="55"/>
      <c r="E344" s="55" t="str">
        <f>IFERROR(_xll.RssMarket($A344,"前日比"),"")</f>
        <v/>
      </c>
      <c r="F344" s="75" t="str">
        <f>IFERROR(_xll.RssMarket($A344,"時価総額"),"")</f>
        <v/>
      </c>
      <c r="G344" s="75" t="e">
        <f>T20D357462[[#This Row],[時価総額]]/T20D357462[[#This Row],[現在値]]</f>
        <v>#VALUE!</v>
      </c>
      <c r="H344" s="20"/>
      <c r="I344" s="38"/>
      <c r="J344" s="20"/>
      <c r="K344" s="33"/>
      <c r="L344" s="117"/>
      <c r="M344" s="21"/>
      <c r="N344" s="89"/>
      <c r="O344" s="125" t="e">
        <f t="shared" si="13"/>
        <v>#REF!</v>
      </c>
      <c r="P344" s="125" t="e">
        <f t="shared" si="12"/>
        <v>#REF!</v>
      </c>
      <c r="Q344" s="147" t="e">
        <f>T20D357462[[#This Row],[スコア⑤]]/T20D357462[[#This Row],[スコア③]]</f>
        <v>#REF!</v>
      </c>
      <c r="R344" s="76" t="e">
        <f>#REF!+#REF!</f>
        <v>#REF!</v>
      </c>
      <c r="S344" s="76"/>
      <c r="T344" s="119"/>
      <c r="U344" s="76"/>
      <c r="V344" s="76"/>
      <c r="W344" s="109" t="e">
        <f>(T20D357462[[#This Row],[現金及び預金（億）]]-T20D357462[[#This Row],[負債（億）]])/T20D357462[[#This Row],[総資産]]*100</f>
        <v>#DIV/0!</v>
      </c>
    </row>
    <row r="345" spans="1:23" s="67" customFormat="1" x14ac:dyDescent="0.25">
      <c r="A345" s="69"/>
      <c r="B345" s="39"/>
      <c r="C345" s="71" t="str">
        <f>IFERROR(_xll.RssMarket($A345,"市場部名称"),"")</f>
        <v/>
      </c>
      <c r="D345" s="55"/>
      <c r="E345" s="55" t="str">
        <f>IFERROR(_xll.RssMarket($A345,"前日比"),"")</f>
        <v/>
      </c>
      <c r="F345" s="75" t="str">
        <f>IFERROR(_xll.RssMarket($A345,"時価総額"),"")</f>
        <v/>
      </c>
      <c r="G345" s="75" t="e">
        <f>T20D357462[[#This Row],[時価総額]]/T20D357462[[#This Row],[現在値]]</f>
        <v>#VALUE!</v>
      </c>
      <c r="H345" s="20"/>
      <c r="I345" s="38"/>
      <c r="J345" s="20"/>
      <c r="K345" s="33"/>
      <c r="L345" s="117"/>
      <c r="M345" s="21"/>
      <c r="N345" s="89"/>
      <c r="O345" s="125" t="e">
        <f t="shared" si="13"/>
        <v>#REF!</v>
      </c>
      <c r="P345" s="125" t="e">
        <f t="shared" si="12"/>
        <v>#REF!</v>
      </c>
      <c r="Q345" s="147" t="e">
        <f>T20D357462[[#This Row],[スコア⑤]]/T20D357462[[#This Row],[スコア③]]</f>
        <v>#REF!</v>
      </c>
      <c r="R345" s="76" t="e">
        <f>#REF!+#REF!</f>
        <v>#REF!</v>
      </c>
      <c r="S345" s="76"/>
      <c r="T345" s="119"/>
      <c r="U345" s="76"/>
      <c r="V345" s="76"/>
      <c r="W345" s="109" t="e">
        <f>(T20D357462[[#This Row],[現金及び預金（億）]]-T20D357462[[#This Row],[負債（億）]])/T20D357462[[#This Row],[総資産]]*100</f>
        <v>#DIV/0!</v>
      </c>
    </row>
    <row r="346" spans="1:23" s="67" customFormat="1" x14ac:dyDescent="0.25">
      <c r="A346" s="69"/>
      <c r="B346" s="39"/>
      <c r="C346" s="71" t="str">
        <f>IFERROR(_xll.RssMarket($A346,"市場部名称"),"")</f>
        <v/>
      </c>
      <c r="D346" s="55"/>
      <c r="E346" s="55" t="str">
        <f>IFERROR(_xll.RssMarket($A346,"前日比"),"")</f>
        <v/>
      </c>
      <c r="F346" s="75" t="str">
        <f>IFERROR(_xll.RssMarket($A346,"時価総額"),"")</f>
        <v/>
      </c>
      <c r="G346" s="75" t="e">
        <f>T20D357462[[#This Row],[時価総額]]/T20D357462[[#This Row],[現在値]]</f>
        <v>#VALUE!</v>
      </c>
      <c r="H346" s="20"/>
      <c r="I346" s="38"/>
      <c r="J346" s="20"/>
      <c r="K346" s="33"/>
      <c r="L346" s="117"/>
      <c r="M346" s="21"/>
      <c r="N346" s="89"/>
      <c r="O346" s="125" t="e">
        <f t="shared" si="13"/>
        <v>#REF!</v>
      </c>
      <c r="P346" s="125" t="e">
        <f t="shared" si="12"/>
        <v>#REF!</v>
      </c>
      <c r="Q346" s="147" t="e">
        <f>T20D357462[[#This Row],[スコア⑤]]/T20D357462[[#This Row],[スコア③]]</f>
        <v>#REF!</v>
      </c>
      <c r="R346" s="76" t="e">
        <f>#REF!+#REF!</f>
        <v>#REF!</v>
      </c>
      <c r="S346" s="76"/>
      <c r="T346" s="119"/>
      <c r="U346" s="76"/>
      <c r="V346" s="76"/>
      <c r="W346" s="109" t="e">
        <f>(T20D357462[[#This Row],[現金及び預金（億）]]-T20D357462[[#This Row],[負債（億）]])/T20D357462[[#This Row],[総資産]]*100</f>
        <v>#DIV/0!</v>
      </c>
    </row>
    <row r="347" spans="1:23" s="67" customFormat="1" x14ac:dyDescent="0.25">
      <c r="A347" s="69"/>
      <c r="B347" s="39"/>
      <c r="C347" s="71" t="str">
        <f>IFERROR(_xll.RssMarket($A347,"市場部名称"),"")</f>
        <v/>
      </c>
      <c r="D347" s="55"/>
      <c r="E347" s="55" t="str">
        <f>IFERROR(_xll.RssMarket($A347,"前日比"),"")</f>
        <v/>
      </c>
      <c r="F347" s="75" t="str">
        <f>IFERROR(_xll.RssMarket($A347,"時価総額"),"")</f>
        <v/>
      </c>
      <c r="G347" s="75" t="e">
        <f>T20D357462[[#This Row],[時価総額]]/T20D357462[[#This Row],[現在値]]</f>
        <v>#VALUE!</v>
      </c>
      <c r="H347" s="20"/>
      <c r="I347" s="38"/>
      <c r="J347" s="20"/>
      <c r="K347" s="33"/>
      <c r="L347" s="117"/>
      <c r="M347" s="21"/>
      <c r="N347" s="89"/>
      <c r="O347" s="125" t="e">
        <f t="shared" si="13"/>
        <v>#REF!</v>
      </c>
      <c r="P347" s="125" t="e">
        <f t="shared" si="12"/>
        <v>#REF!</v>
      </c>
      <c r="Q347" s="147" t="e">
        <f>T20D357462[[#This Row],[スコア⑤]]/T20D357462[[#This Row],[スコア③]]</f>
        <v>#REF!</v>
      </c>
      <c r="R347" s="76" t="e">
        <f>#REF!+#REF!</f>
        <v>#REF!</v>
      </c>
      <c r="S347" s="76"/>
      <c r="T347" s="119"/>
      <c r="U347" s="76"/>
      <c r="V347" s="76"/>
      <c r="W347" s="109" t="e">
        <f>(T20D357462[[#This Row],[現金及び預金（億）]]-T20D357462[[#This Row],[負債（億）]])/T20D357462[[#This Row],[総資産]]*100</f>
        <v>#DIV/0!</v>
      </c>
    </row>
    <row r="348" spans="1:23" s="67" customFormat="1" x14ac:dyDescent="0.25">
      <c r="A348" s="69"/>
      <c r="B348" s="39"/>
      <c r="C348" s="71" t="str">
        <f>IFERROR(_xll.RssMarket($A348,"市場部名称"),"")</f>
        <v/>
      </c>
      <c r="D348" s="55"/>
      <c r="E348" s="55" t="str">
        <f>IFERROR(_xll.RssMarket($A348,"前日比"),"")</f>
        <v/>
      </c>
      <c r="F348" s="75" t="str">
        <f>IFERROR(_xll.RssMarket($A348,"時価総額"),"")</f>
        <v/>
      </c>
      <c r="G348" s="75" t="e">
        <f>T20D357462[[#This Row],[時価総額]]/T20D357462[[#This Row],[現在値]]</f>
        <v>#VALUE!</v>
      </c>
      <c r="H348" s="20"/>
      <c r="I348" s="38"/>
      <c r="J348" s="20"/>
      <c r="K348" s="33"/>
      <c r="L348" s="117"/>
      <c r="M348" s="21"/>
      <c r="N348" s="89"/>
      <c r="O348" s="125" t="e">
        <f t="shared" si="13"/>
        <v>#REF!</v>
      </c>
      <c r="P348" s="125" t="e">
        <f t="shared" si="12"/>
        <v>#REF!</v>
      </c>
      <c r="Q348" s="147" t="e">
        <f>T20D357462[[#This Row],[スコア⑤]]/T20D357462[[#This Row],[スコア③]]</f>
        <v>#REF!</v>
      </c>
      <c r="R348" s="76" t="e">
        <f>#REF!+#REF!</f>
        <v>#REF!</v>
      </c>
      <c r="S348" s="76"/>
      <c r="T348" s="119"/>
      <c r="U348" s="76"/>
      <c r="V348" s="76"/>
      <c r="W348" s="109" t="e">
        <f>(T20D357462[[#This Row],[現金及び預金（億）]]-T20D357462[[#This Row],[負債（億）]])/T20D357462[[#This Row],[総資産]]*100</f>
        <v>#DIV/0!</v>
      </c>
    </row>
    <row r="349" spans="1:23" s="67" customFormat="1" x14ac:dyDescent="0.25">
      <c r="A349" s="69"/>
      <c r="B349" s="39"/>
      <c r="C349" s="71" t="str">
        <f>IFERROR(_xll.RssMarket($A349,"市場部名称"),"")</f>
        <v/>
      </c>
      <c r="D349" s="55"/>
      <c r="E349" s="55" t="str">
        <f>IFERROR(_xll.RssMarket($A349,"前日比"),"")</f>
        <v/>
      </c>
      <c r="F349" s="75" t="str">
        <f>IFERROR(_xll.RssMarket($A349,"時価総額"),"")</f>
        <v/>
      </c>
      <c r="G349" s="75" t="e">
        <f>T20D357462[[#This Row],[時価総額]]/T20D357462[[#This Row],[現在値]]</f>
        <v>#VALUE!</v>
      </c>
      <c r="H349" s="20"/>
      <c r="I349" s="38"/>
      <c r="J349" s="20"/>
      <c r="K349" s="33"/>
      <c r="L349" s="117"/>
      <c r="M349" s="21"/>
      <c r="N349" s="89"/>
      <c r="O349" s="125" t="e">
        <f t="shared" si="13"/>
        <v>#REF!</v>
      </c>
      <c r="P349" s="125" t="e">
        <f t="shared" si="12"/>
        <v>#REF!</v>
      </c>
      <c r="Q349" s="147" t="e">
        <f>T20D357462[[#This Row],[スコア⑤]]/T20D357462[[#This Row],[スコア③]]</f>
        <v>#REF!</v>
      </c>
      <c r="R349" s="76" t="e">
        <f>#REF!+#REF!</f>
        <v>#REF!</v>
      </c>
      <c r="S349" s="76"/>
      <c r="T349" s="119"/>
      <c r="U349" s="76"/>
      <c r="V349" s="76"/>
      <c r="W349" s="109" t="e">
        <f>(T20D357462[[#This Row],[現金及び預金（億）]]-T20D357462[[#This Row],[負債（億）]])/T20D357462[[#This Row],[総資産]]*100</f>
        <v>#DIV/0!</v>
      </c>
    </row>
    <row r="350" spans="1:23" s="67" customFormat="1" x14ac:dyDescent="0.25">
      <c r="A350" s="69"/>
      <c r="B350" s="39"/>
      <c r="C350" s="71" t="str">
        <f>IFERROR(_xll.RssMarket($A350,"市場部名称"),"")</f>
        <v/>
      </c>
      <c r="D350" s="55"/>
      <c r="E350" s="55" t="str">
        <f>IFERROR(_xll.RssMarket($A350,"前日比"),"")</f>
        <v/>
      </c>
      <c r="F350" s="75" t="str">
        <f>IFERROR(_xll.RssMarket($A350,"時価総額"),"")</f>
        <v/>
      </c>
      <c r="G350" s="75" t="e">
        <f>T20D357462[[#This Row],[時価総額]]/T20D357462[[#This Row],[現在値]]</f>
        <v>#VALUE!</v>
      </c>
      <c r="H350" s="20"/>
      <c r="I350" s="38"/>
      <c r="J350" s="20"/>
      <c r="K350" s="33"/>
      <c r="L350" s="117"/>
      <c r="M350" s="21"/>
      <c r="N350" s="89"/>
      <c r="O350" s="125" t="e">
        <f t="shared" si="13"/>
        <v>#REF!</v>
      </c>
      <c r="P350" s="125" t="e">
        <f t="shared" si="12"/>
        <v>#REF!</v>
      </c>
      <c r="Q350" s="147" t="e">
        <f>T20D357462[[#This Row],[スコア⑤]]/T20D357462[[#This Row],[スコア③]]</f>
        <v>#REF!</v>
      </c>
      <c r="R350" s="76" t="e">
        <f>#REF!+#REF!</f>
        <v>#REF!</v>
      </c>
      <c r="S350" s="76"/>
      <c r="T350" s="119"/>
      <c r="U350" s="76"/>
      <c r="V350" s="76"/>
      <c r="W350" s="109" t="e">
        <f>(T20D357462[[#This Row],[現金及び預金（億）]]-T20D357462[[#This Row],[負債（億）]])/T20D357462[[#This Row],[総資産]]*100</f>
        <v>#DIV/0!</v>
      </c>
    </row>
    <row r="351" spans="1:23" s="67" customFormat="1" x14ac:dyDescent="0.25">
      <c r="A351" s="69"/>
      <c r="B351" s="39"/>
      <c r="C351" s="71" t="str">
        <f>IFERROR(_xll.RssMarket($A351,"市場部名称"),"")</f>
        <v/>
      </c>
      <c r="D351" s="55"/>
      <c r="E351" s="55" t="str">
        <f>IFERROR(_xll.RssMarket($A351,"前日比"),"")</f>
        <v/>
      </c>
      <c r="F351" s="75" t="str">
        <f>IFERROR(_xll.RssMarket($A351,"時価総額"),"")</f>
        <v/>
      </c>
      <c r="G351" s="75" t="e">
        <f>T20D357462[[#This Row],[時価総額]]/T20D357462[[#This Row],[現在値]]</f>
        <v>#VALUE!</v>
      </c>
      <c r="H351" s="20"/>
      <c r="I351" s="38"/>
      <c r="J351" s="20"/>
      <c r="K351" s="33"/>
      <c r="L351" s="117"/>
      <c r="M351" s="21"/>
      <c r="N351" s="89"/>
      <c r="O351" s="125" t="e">
        <f t="shared" si="13"/>
        <v>#REF!</v>
      </c>
      <c r="P351" s="125" t="e">
        <f t="shared" si="12"/>
        <v>#REF!</v>
      </c>
      <c r="Q351" s="147" t="e">
        <f>T20D357462[[#This Row],[スコア⑤]]/T20D357462[[#This Row],[スコア③]]</f>
        <v>#REF!</v>
      </c>
      <c r="R351" s="76" t="e">
        <f>#REF!+#REF!</f>
        <v>#REF!</v>
      </c>
      <c r="S351" s="76"/>
      <c r="T351" s="119"/>
      <c r="U351" s="76"/>
      <c r="V351" s="76"/>
      <c r="W351" s="109" t="e">
        <f>(T20D357462[[#This Row],[現金及び預金（億）]]-T20D357462[[#This Row],[負債（億）]])/T20D357462[[#This Row],[総資産]]*100</f>
        <v>#DIV/0!</v>
      </c>
    </row>
    <row r="352" spans="1:23" s="67" customFormat="1" x14ac:dyDescent="0.25">
      <c r="A352" s="69"/>
      <c r="B352" s="39"/>
      <c r="C352" s="71" t="str">
        <f>IFERROR(_xll.RssMarket($A352,"市場部名称"),"")</f>
        <v/>
      </c>
      <c r="D352" s="55"/>
      <c r="E352" s="55" t="str">
        <f>IFERROR(_xll.RssMarket($A352,"前日比"),"")</f>
        <v/>
      </c>
      <c r="F352" s="75" t="str">
        <f>IFERROR(_xll.RssMarket($A352,"時価総額"),"")</f>
        <v/>
      </c>
      <c r="G352" s="75" t="e">
        <f>T20D357462[[#This Row],[時価総額]]/T20D357462[[#This Row],[現在値]]</f>
        <v>#VALUE!</v>
      </c>
      <c r="H352" s="20"/>
      <c r="I352" s="38"/>
      <c r="J352" s="20"/>
      <c r="K352" s="33"/>
      <c r="L352" s="117"/>
      <c r="M352" s="21"/>
      <c r="N352" s="89"/>
      <c r="O352" s="125" t="e">
        <f t="shared" si="13"/>
        <v>#REF!</v>
      </c>
      <c r="P352" s="125" t="e">
        <f t="shared" si="12"/>
        <v>#REF!</v>
      </c>
      <c r="Q352" s="147" t="e">
        <f>T20D357462[[#This Row],[スコア⑤]]/T20D357462[[#This Row],[スコア③]]</f>
        <v>#REF!</v>
      </c>
      <c r="R352" s="76" t="e">
        <f>#REF!+#REF!</f>
        <v>#REF!</v>
      </c>
      <c r="S352" s="76"/>
      <c r="T352" s="119"/>
      <c r="U352" s="76"/>
      <c r="V352" s="76"/>
      <c r="W352" s="109" t="e">
        <f>(T20D357462[[#This Row],[現金及び預金（億）]]-T20D357462[[#This Row],[負債（億）]])/T20D357462[[#This Row],[総資産]]*100</f>
        <v>#DIV/0!</v>
      </c>
    </row>
    <row r="353" spans="1:23" s="67" customFormat="1" x14ac:dyDescent="0.25">
      <c r="A353" s="69"/>
      <c r="B353" s="39"/>
      <c r="C353" s="71" t="str">
        <f>IFERROR(_xll.RssMarket($A353,"市場部名称"),"")</f>
        <v/>
      </c>
      <c r="D353" s="55"/>
      <c r="E353" s="55" t="str">
        <f>IFERROR(_xll.RssMarket($A353,"前日比"),"")</f>
        <v/>
      </c>
      <c r="F353" s="75" t="str">
        <f>IFERROR(_xll.RssMarket($A353,"時価総額"),"")</f>
        <v/>
      </c>
      <c r="G353" s="75" t="e">
        <f>T20D357462[[#This Row],[時価総額]]/T20D357462[[#This Row],[現在値]]</f>
        <v>#VALUE!</v>
      </c>
      <c r="H353" s="20"/>
      <c r="I353" s="38"/>
      <c r="J353" s="20"/>
      <c r="K353" s="33"/>
      <c r="L353" s="117"/>
      <c r="M353" s="21"/>
      <c r="N353" s="89"/>
      <c r="O353" s="125" t="e">
        <f t="shared" si="13"/>
        <v>#REF!</v>
      </c>
      <c r="P353" s="125" t="e">
        <f t="shared" si="12"/>
        <v>#REF!</v>
      </c>
      <c r="Q353" s="147" t="e">
        <f>T20D357462[[#This Row],[スコア⑤]]/T20D357462[[#This Row],[スコア③]]</f>
        <v>#REF!</v>
      </c>
      <c r="R353" s="76" t="e">
        <f>#REF!+#REF!</f>
        <v>#REF!</v>
      </c>
      <c r="S353" s="76"/>
      <c r="T353" s="119"/>
      <c r="U353" s="76"/>
      <c r="V353" s="76"/>
      <c r="W353" s="109" t="e">
        <f>(T20D357462[[#This Row],[現金及び預金（億）]]-T20D357462[[#This Row],[負債（億）]])/T20D357462[[#This Row],[総資産]]*100</f>
        <v>#DIV/0!</v>
      </c>
    </row>
    <row r="354" spans="1:23" s="67" customFormat="1" x14ac:dyDescent="0.25">
      <c r="A354" s="69"/>
      <c r="B354" s="39"/>
      <c r="C354" s="71" t="str">
        <f>IFERROR(_xll.RssMarket($A354,"市場部名称"),"")</f>
        <v/>
      </c>
      <c r="D354" s="55"/>
      <c r="E354" s="55" t="str">
        <f>IFERROR(_xll.RssMarket($A354,"前日比"),"")</f>
        <v/>
      </c>
      <c r="F354" s="75" t="str">
        <f>IFERROR(_xll.RssMarket($A354,"時価総額"),"")</f>
        <v/>
      </c>
      <c r="G354" s="75" t="e">
        <f>T20D357462[[#This Row],[時価総額]]/T20D357462[[#This Row],[現在値]]</f>
        <v>#VALUE!</v>
      </c>
      <c r="H354" s="20"/>
      <c r="I354" s="38"/>
      <c r="J354" s="20"/>
      <c r="K354" s="33"/>
      <c r="L354" s="117"/>
      <c r="M354" s="21"/>
      <c r="N354" s="89"/>
      <c r="O354" s="125" t="e">
        <f t="shared" si="13"/>
        <v>#REF!</v>
      </c>
      <c r="P354" s="125" t="e">
        <f t="shared" si="12"/>
        <v>#REF!</v>
      </c>
      <c r="Q354" s="147" t="e">
        <f>T20D357462[[#This Row],[スコア⑤]]/T20D357462[[#This Row],[スコア③]]</f>
        <v>#REF!</v>
      </c>
      <c r="R354" s="76" t="e">
        <f>#REF!+#REF!</f>
        <v>#REF!</v>
      </c>
      <c r="S354" s="76"/>
      <c r="T354" s="119"/>
      <c r="U354" s="76"/>
      <c r="V354" s="76"/>
      <c r="W354" s="109" t="e">
        <f>(T20D357462[[#This Row],[現金及び預金（億）]]-T20D357462[[#This Row],[負債（億）]])/T20D357462[[#This Row],[総資産]]*100</f>
        <v>#DIV/0!</v>
      </c>
    </row>
    <row r="355" spans="1:23" s="67" customFormat="1" x14ac:dyDescent="0.25">
      <c r="A355" s="69"/>
      <c r="B355" s="39"/>
      <c r="C355" s="71" t="str">
        <f>IFERROR(_xll.RssMarket($A355,"市場部名称"),"")</f>
        <v/>
      </c>
      <c r="D355" s="55"/>
      <c r="E355" s="55" t="str">
        <f>IFERROR(_xll.RssMarket($A355,"前日比"),"")</f>
        <v/>
      </c>
      <c r="F355" s="75" t="str">
        <f>IFERROR(_xll.RssMarket($A355,"時価総額"),"")</f>
        <v/>
      </c>
      <c r="G355" s="75" t="e">
        <f>T20D357462[[#This Row],[時価総額]]/T20D357462[[#This Row],[現在値]]</f>
        <v>#VALUE!</v>
      </c>
      <c r="H355" s="20"/>
      <c r="I355" s="38"/>
      <c r="J355" s="20"/>
      <c r="K355" s="33"/>
      <c r="L355" s="117"/>
      <c r="M355" s="21"/>
      <c r="N355" s="89"/>
      <c r="O355" s="125" t="e">
        <f t="shared" si="13"/>
        <v>#REF!</v>
      </c>
      <c r="P355" s="125" t="e">
        <f t="shared" si="12"/>
        <v>#REF!</v>
      </c>
      <c r="Q355" s="147" t="e">
        <f>T20D357462[[#This Row],[スコア⑤]]/T20D357462[[#This Row],[スコア③]]</f>
        <v>#REF!</v>
      </c>
      <c r="R355" s="76" t="e">
        <f>#REF!+#REF!</f>
        <v>#REF!</v>
      </c>
      <c r="S355" s="76"/>
      <c r="T355" s="119"/>
      <c r="U355" s="76"/>
      <c r="V355" s="76"/>
      <c r="W355" s="109" t="e">
        <f>(T20D357462[[#This Row],[現金及び預金（億）]]-T20D357462[[#This Row],[負債（億）]])/T20D357462[[#This Row],[総資産]]*100</f>
        <v>#DIV/0!</v>
      </c>
    </row>
    <row r="356" spans="1:23" s="67" customFormat="1" x14ac:dyDescent="0.25">
      <c r="A356" s="69"/>
      <c r="B356" s="39"/>
      <c r="C356" s="71" t="str">
        <f>IFERROR(_xll.RssMarket($A356,"市場部名称"),"")</f>
        <v/>
      </c>
      <c r="D356" s="55"/>
      <c r="E356" s="55" t="str">
        <f>IFERROR(_xll.RssMarket($A356,"前日比"),"")</f>
        <v/>
      </c>
      <c r="F356" s="75" t="str">
        <f>IFERROR(_xll.RssMarket($A356,"時価総額"),"")</f>
        <v/>
      </c>
      <c r="G356" s="75" t="e">
        <f>T20D357462[[#This Row],[時価総額]]/T20D357462[[#This Row],[現在値]]</f>
        <v>#VALUE!</v>
      </c>
      <c r="H356" s="20"/>
      <c r="I356" s="38"/>
      <c r="J356" s="20"/>
      <c r="K356" s="33"/>
      <c r="L356" s="117"/>
      <c r="M356" s="21"/>
      <c r="N356" s="89"/>
      <c r="O356" s="125" t="e">
        <f t="shared" si="13"/>
        <v>#REF!</v>
      </c>
      <c r="P356" s="125" t="e">
        <f t="shared" si="12"/>
        <v>#REF!</v>
      </c>
      <c r="Q356" s="147" t="e">
        <f>T20D357462[[#This Row],[スコア⑤]]/T20D357462[[#This Row],[スコア③]]</f>
        <v>#REF!</v>
      </c>
      <c r="R356" s="76" t="e">
        <f>#REF!+#REF!</f>
        <v>#REF!</v>
      </c>
      <c r="S356" s="76"/>
      <c r="T356" s="119"/>
      <c r="U356" s="76"/>
      <c r="V356" s="76"/>
      <c r="W356" s="109" t="e">
        <f>(T20D357462[[#This Row],[現金及び預金（億）]]-T20D357462[[#This Row],[負債（億）]])/T20D357462[[#This Row],[総資産]]*100</f>
        <v>#DIV/0!</v>
      </c>
    </row>
    <row r="357" spans="1:23" s="67" customFormat="1" x14ac:dyDescent="0.25">
      <c r="A357" s="69"/>
      <c r="B357" s="39"/>
      <c r="C357" s="71" t="str">
        <f>IFERROR(_xll.RssMarket($A357,"市場部名称"),"")</f>
        <v/>
      </c>
      <c r="D357" s="55"/>
      <c r="E357" s="55" t="str">
        <f>IFERROR(_xll.RssMarket($A357,"前日比"),"")</f>
        <v/>
      </c>
      <c r="F357" s="75" t="str">
        <f>IFERROR(_xll.RssMarket($A357,"時価総額"),"")</f>
        <v/>
      </c>
      <c r="G357" s="75" t="e">
        <f>T20D357462[[#This Row],[時価総額]]/T20D357462[[#This Row],[現在値]]</f>
        <v>#VALUE!</v>
      </c>
      <c r="H357" s="20"/>
      <c r="I357" s="38"/>
      <c r="J357" s="20"/>
      <c r="K357" s="33"/>
      <c r="L357" s="117"/>
      <c r="M357" s="21"/>
      <c r="N357" s="89"/>
      <c r="O357" s="125" t="e">
        <f t="shared" si="13"/>
        <v>#REF!</v>
      </c>
      <c r="P357" s="125" t="e">
        <f t="shared" si="12"/>
        <v>#REF!</v>
      </c>
      <c r="Q357" s="147" t="e">
        <f>T20D357462[[#This Row],[スコア⑤]]/T20D357462[[#This Row],[スコア③]]</f>
        <v>#REF!</v>
      </c>
      <c r="R357" s="76" t="e">
        <f>#REF!+#REF!</f>
        <v>#REF!</v>
      </c>
      <c r="S357" s="76"/>
      <c r="T357" s="119"/>
      <c r="U357" s="76"/>
      <c r="V357" s="76"/>
      <c r="W357" s="109" t="e">
        <f>(T20D357462[[#This Row],[現金及び預金（億）]]-T20D357462[[#This Row],[負債（億）]])/T20D357462[[#This Row],[総資産]]*100</f>
        <v>#DIV/0!</v>
      </c>
    </row>
    <row r="358" spans="1:23" s="67" customFormat="1" x14ac:dyDescent="0.25">
      <c r="A358" s="69"/>
      <c r="B358" s="39"/>
      <c r="C358" s="71" t="str">
        <f>IFERROR(_xll.RssMarket($A358,"市場部名称"),"")</f>
        <v/>
      </c>
      <c r="D358" s="55"/>
      <c r="E358" s="55" t="str">
        <f>IFERROR(_xll.RssMarket($A358,"前日比"),"")</f>
        <v/>
      </c>
      <c r="F358" s="75" t="str">
        <f>IFERROR(_xll.RssMarket($A358,"時価総額"),"")</f>
        <v/>
      </c>
      <c r="G358" s="75" t="e">
        <f>T20D357462[[#This Row],[時価総額]]/T20D357462[[#This Row],[現在値]]</f>
        <v>#VALUE!</v>
      </c>
      <c r="H358" s="20"/>
      <c r="I358" s="38"/>
      <c r="J358" s="20"/>
      <c r="K358" s="33"/>
      <c r="L358" s="117"/>
      <c r="M358" s="21"/>
      <c r="N358" s="89"/>
      <c r="O358" s="125" t="e">
        <f t="shared" si="13"/>
        <v>#REF!</v>
      </c>
      <c r="P358" s="125" t="e">
        <f t="shared" si="12"/>
        <v>#REF!</v>
      </c>
      <c r="Q358" s="147" t="e">
        <f>T20D357462[[#This Row],[スコア⑤]]/T20D357462[[#This Row],[スコア③]]</f>
        <v>#REF!</v>
      </c>
      <c r="R358" s="76" t="e">
        <f>#REF!+#REF!</f>
        <v>#REF!</v>
      </c>
      <c r="S358" s="76"/>
      <c r="T358" s="119"/>
      <c r="U358" s="76"/>
      <c r="V358" s="76"/>
      <c r="W358" s="109" t="e">
        <f>(T20D357462[[#This Row],[現金及び預金（億）]]-T20D357462[[#This Row],[負債（億）]])/T20D357462[[#This Row],[総資産]]*100</f>
        <v>#DIV/0!</v>
      </c>
    </row>
    <row r="359" spans="1:23" s="67" customFormat="1" x14ac:dyDescent="0.25">
      <c r="A359" s="69"/>
      <c r="B359" s="39"/>
      <c r="C359" s="71" t="str">
        <f>IFERROR(_xll.RssMarket($A359,"市場部名称"),"")</f>
        <v/>
      </c>
      <c r="D359" s="55"/>
      <c r="E359" s="55" t="str">
        <f>IFERROR(_xll.RssMarket($A359,"前日比"),"")</f>
        <v/>
      </c>
      <c r="F359" s="75" t="str">
        <f>IFERROR(_xll.RssMarket($A359,"時価総額"),"")</f>
        <v/>
      </c>
      <c r="G359" s="75" t="e">
        <f>T20D357462[[#This Row],[時価総額]]/T20D357462[[#This Row],[現在値]]</f>
        <v>#VALUE!</v>
      </c>
      <c r="H359" s="20"/>
      <c r="I359" s="38"/>
      <c r="J359" s="20"/>
      <c r="K359" s="33"/>
      <c r="L359" s="117"/>
      <c r="M359" s="21"/>
      <c r="N359" s="89"/>
      <c r="O359" s="125" t="e">
        <f t="shared" si="13"/>
        <v>#REF!</v>
      </c>
      <c r="P359" s="125" t="e">
        <f t="shared" si="12"/>
        <v>#REF!</v>
      </c>
      <c r="Q359" s="147" t="e">
        <f>T20D357462[[#This Row],[スコア⑤]]/T20D357462[[#This Row],[スコア③]]</f>
        <v>#REF!</v>
      </c>
      <c r="R359" s="76" t="e">
        <f>#REF!+#REF!</f>
        <v>#REF!</v>
      </c>
      <c r="S359" s="76"/>
      <c r="T359" s="119"/>
      <c r="U359" s="76"/>
      <c r="V359" s="76"/>
      <c r="W359" s="109" t="e">
        <f>(T20D357462[[#This Row],[現金及び預金（億）]]-T20D357462[[#This Row],[負債（億）]])/T20D357462[[#This Row],[総資産]]*100</f>
        <v>#DIV/0!</v>
      </c>
    </row>
    <row r="360" spans="1:23" s="67" customFormat="1" x14ac:dyDescent="0.25">
      <c r="A360" s="69"/>
      <c r="B360" s="39"/>
      <c r="C360" s="71" t="str">
        <f>IFERROR(_xll.RssMarket($A360,"市場部名称"),"")</f>
        <v/>
      </c>
      <c r="D360" s="55"/>
      <c r="E360" s="55" t="str">
        <f>IFERROR(_xll.RssMarket($A360,"前日比"),"")</f>
        <v/>
      </c>
      <c r="F360" s="75" t="str">
        <f>IFERROR(_xll.RssMarket($A360,"時価総額"),"")</f>
        <v/>
      </c>
      <c r="G360" s="75" t="e">
        <f>T20D357462[[#This Row],[時価総額]]/T20D357462[[#This Row],[現在値]]</f>
        <v>#VALUE!</v>
      </c>
      <c r="H360" s="20"/>
      <c r="I360" s="38"/>
      <c r="J360" s="20"/>
      <c r="K360" s="33"/>
      <c r="L360" s="117"/>
      <c r="M360" s="21"/>
      <c r="N360" s="89"/>
      <c r="O360" s="125" t="e">
        <f t="shared" si="13"/>
        <v>#REF!</v>
      </c>
      <c r="P360" s="125" t="e">
        <f t="shared" si="12"/>
        <v>#REF!</v>
      </c>
      <c r="Q360" s="147" t="e">
        <f>T20D357462[[#This Row],[スコア⑤]]/T20D357462[[#This Row],[スコア③]]</f>
        <v>#REF!</v>
      </c>
      <c r="R360" s="76" t="e">
        <f>#REF!+#REF!</f>
        <v>#REF!</v>
      </c>
      <c r="S360" s="76"/>
      <c r="T360" s="119"/>
      <c r="U360" s="76"/>
      <c r="V360" s="76"/>
      <c r="W360" s="109" t="e">
        <f>(T20D357462[[#This Row],[現金及び預金（億）]]-T20D357462[[#This Row],[負債（億）]])/T20D357462[[#This Row],[総資産]]*100</f>
        <v>#DIV/0!</v>
      </c>
    </row>
    <row r="361" spans="1:23" s="67" customFormat="1" x14ac:dyDescent="0.25">
      <c r="A361" s="69"/>
      <c r="B361" s="39"/>
      <c r="C361" s="71" t="str">
        <f>IFERROR(_xll.RssMarket($A361,"市場部名称"),"")</f>
        <v/>
      </c>
      <c r="D361" s="55"/>
      <c r="E361" s="55" t="str">
        <f>IFERROR(_xll.RssMarket($A361,"前日比"),"")</f>
        <v/>
      </c>
      <c r="F361" s="75" t="str">
        <f>IFERROR(_xll.RssMarket($A361,"時価総額"),"")</f>
        <v/>
      </c>
      <c r="G361" s="75" t="e">
        <f>T20D357462[[#This Row],[時価総額]]/T20D357462[[#This Row],[現在値]]</f>
        <v>#VALUE!</v>
      </c>
      <c r="H361" s="20"/>
      <c r="I361" s="38"/>
      <c r="J361" s="20"/>
      <c r="K361" s="33"/>
      <c r="L361" s="117"/>
      <c r="M361" s="21"/>
      <c r="N361" s="89"/>
      <c r="O361" s="125" t="e">
        <f t="shared" si="13"/>
        <v>#REF!</v>
      </c>
      <c r="P361" s="125" t="e">
        <f t="shared" si="12"/>
        <v>#REF!</v>
      </c>
      <c r="Q361" s="147" t="e">
        <f>T20D357462[[#This Row],[スコア⑤]]/T20D357462[[#This Row],[スコア③]]</f>
        <v>#REF!</v>
      </c>
      <c r="R361" s="76" t="e">
        <f>#REF!+#REF!</f>
        <v>#REF!</v>
      </c>
      <c r="S361" s="76"/>
      <c r="T361" s="119"/>
      <c r="U361" s="76"/>
      <c r="V361" s="76"/>
      <c r="W361" s="109" t="e">
        <f>(T20D357462[[#This Row],[現金及び預金（億）]]-T20D357462[[#This Row],[負債（億）]])/T20D357462[[#This Row],[総資産]]*100</f>
        <v>#DIV/0!</v>
      </c>
    </row>
    <row r="362" spans="1:23" s="67" customFormat="1" x14ac:dyDescent="0.25">
      <c r="A362" s="69"/>
      <c r="B362" s="39"/>
      <c r="C362" s="71" t="str">
        <f>IFERROR(_xll.RssMarket($A362,"市場部名称"),"")</f>
        <v/>
      </c>
      <c r="D362" s="55"/>
      <c r="E362" s="55" t="str">
        <f>IFERROR(_xll.RssMarket($A362,"前日比"),"")</f>
        <v/>
      </c>
      <c r="F362" s="75" t="str">
        <f>IFERROR(_xll.RssMarket($A362,"時価総額"),"")</f>
        <v/>
      </c>
      <c r="G362" s="75" t="e">
        <f>T20D357462[[#This Row],[時価総額]]/T20D357462[[#This Row],[現在値]]</f>
        <v>#VALUE!</v>
      </c>
      <c r="H362" s="20"/>
      <c r="I362" s="38"/>
      <c r="J362" s="20"/>
      <c r="K362" s="33"/>
      <c r="L362" s="117"/>
      <c r="M362" s="21"/>
      <c r="N362" s="89"/>
      <c r="O362" s="125" t="e">
        <f t="shared" si="13"/>
        <v>#REF!</v>
      </c>
      <c r="P362" s="125" t="e">
        <f t="shared" si="12"/>
        <v>#REF!</v>
      </c>
      <c r="Q362" s="147" t="e">
        <f>T20D357462[[#This Row],[スコア⑤]]/T20D357462[[#This Row],[スコア③]]</f>
        <v>#REF!</v>
      </c>
      <c r="R362" s="76" t="e">
        <f>#REF!+#REF!</f>
        <v>#REF!</v>
      </c>
      <c r="S362" s="76"/>
      <c r="T362" s="119"/>
      <c r="U362" s="76"/>
      <c r="V362" s="76"/>
      <c r="W362" s="109" t="e">
        <f>(T20D357462[[#This Row],[現金及び預金（億）]]-T20D357462[[#This Row],[負債（億）]])/T20D357462[[#This Row],[総資産]]*100</f>
        <v>#DIV/0!</v>
      </c>
    </row>
    <row r="363" spans="1:23" s="67" customFormat="1" x14ac:dyDescent="0.25">
      <c r="A363" s="69"/>
      <c r="B363" s="39"/>
      <c r="C363" s="71" t="str">
        <f>IFERROR(_xll.RssMarket($A363,"市場部名称"),"")</f>
        <v/>
      </c>
      <c r="D363" s="55"/>
      <c r="E363" s="55" t="str">
        <f>IFERROR(_xll.RssMarket($A363,"前日比"),"")</f>
        <v/>
      </c>
      <c r="F363" s="75" t="str">
        <f>IFERROR(_xll.RssMarket($A363,"時価総額"),"")</f>
        <v/>
      </c>
      <c r="G363" s="75" t="e">
        <f>T20D357462[[#This Row],[時価総額]]/T20D357462[[#This Row],[現在値]]</f>
        <v>#VALUE!</v>
      </c>
      <c r="H363" s="20"/>
      <c r="I363" s="38"/>
      <c r="J363" s="20"/>
      <c r="K363" s="33"/>
      <c r="L363" s="117"/>
      <c r="M363" s="21"/>
      <c r="N363" s="89"/>
      <c r="O363" s="125" t="e">
        <f t="shared" si="13"/>
        <v>#REF!</v>
      </c>
      <c r="P363" s="125" t="e">
        <f t="shared" si="12"/>
        <v>#REF!</v>
      </c>
      <c r="Q363" s="147" t="e">
        <f>T20D357462[[#This Row],[スコア⑤]]/T20D357462[[#This Row],[スコア③]]</f>
        <v>#REF!</v>
      </c>
      <c r="R363" s="76" t="e">
        <f>#REF!+#REF!</f>
        <v>#REF!</v>
      </c>
      <c r="S363" s="76"/>
      <c r="T363" s="119"/>
      <c r="U363" s="76"/>
      <c r="V363" s="76"/>
      <c r="W363" s="109" t="e">
        <f>(T20D357462[[#This Row],[現金及び預金（億）]]-T20D357462[[#This Row],[負債（億）]])/T20D357462[[#This Row],[総資産]]*100</f>
        <v>#DIV/0!</v>
      </c>
    </row>
    <row r="364" spans="1:23" s="67" customFormat="1" x14ac:dyDescent="0.25">
      <c r="A364" s="69"/>
      <c r="B364" s="39"/>
      <c r="C364" s="71" t="str">
        <f>IFERROR(_xll.RssMarket($A364,"市場部名称"),"")</f>
        <v/>
      </c>
      <c r="D364" s="55"/>
      <c r="E364" s="55" t="str">
        <f>IFERROR(_xll.RssMarket($A364,"前日比"),"")</f>
        <v/>
      </c>
      <c r="F364" s="75" t="str">
        <f>IFERROR(_xll.RssMarket($A364,"時価総額"),"")</f>
        <v/>
      </c>
      <c r="G364" s="75" t="e">
        <f>T20D357462[[#This Row],[時価総額]]/T20D357462[[#This Row],[現在値]]</f>
        <v>#VALUE!</v>
      </c>
      <c r="H364" s="20"/>
      <c r="I364" s="38"/>
      <c r="J364" s="20"/>
      <c r="K364" s="33"/>
      <c r="L364" s="117"/>
      <c r="M364" s="21"/>
      <c r="N364" s="89"/>
      <c r="O364" s="125" t="e">
        <f t="shared" si="13"/>
        <v>#REF!</v>
      </c>
      <c r="P364" s="125" t="e">
        <f t="shared" si="12"/>
        <v>#REF!</v>
      </c>
      <c r="Q364" s="147" t="e">
        <f>T20D357462[[#This Row],[スコア⑤]]/T20D357462[[#This Row],[スコア③]]</f>
        <v>#REF!</v>
      </c>
      <c r="R364" s="76" t="e">
        <f>#REF!+#REF!</f>
        <v>#REF!</v>
      </c>
      <c r="S364" s="76"/>
      <c r="T364" s="119"/>
      <c r="U364" s="76"/>
      <c r="V364" s="76"/>
      <c r="W364" s="109" t="e">
        <f>(T20D357462[[#This Row],[現金及び預金（億）]]-T20D357462[[#This Row],[負債（億）]])/T20D357462[[#This Row],[総資産]]*100</f>
        <v>#DIV/0!</v>
      </c>
    </row>
    <row r="365" spans="1:23" s="67" customFormat="1" x14ac:dyDescent="0.25">
      <c r="A365" s="69"/>
      <c r="B365" s="39"/>
      <c r="C365" s="71" t="str">
        <f>IFERROR(_xll.RssMarket($A365,"市場部名称"),"")</f>
        <v/>
      </c>
      <c r="D365" s="55"/>
      <c r="E365" s="55" t="str">
        <f>IFERROR(_xll.RssMarket($A365,"前日比"),"")</f>
        <v/>
      </c>
      <c r="F365" s="75" t="str">
        <f>IFERROR(_xll.RssMarket($A365,"時価総額"),"")</f>
        <v/>
      </c>
      <c r="G365" s="75" t="e">
        <f>T20D357462[[#This Row],[時価総額]]/T20D357462[[#This Row],[現在値]]</f>
        <v>#VALUE!</v>
      </c>
      <c r="H365" s="20"/>
      <c r="I365" s="38"/>
      <c r="J365" s="20"/>
      <c r="K365" s="33"/>
      <c r="L365" s="117"/>
      <c r="M365" s="21"/>
      <c r="N365" s="89"/>
      <c r="O365" s="125" t="e">
        <f t="shared" si="13"/>
        <v>#REF!</v>
      </c>
      <c r="P365" s="125" t="e">
        <f t="shared" si="12"/>
        <v>#REF!</v>
      </c>
      <c r="Q365" s="147" t="e">
        <f>T20D357462[[#This Row],[スコア⑤]]/T20D357462[[#This Row],[スコア③]]</f>
        <v>#REF!</v>
      </c>
      <c r="R365" s="76" t="e">
        <f>#REF!+#REF!</f>
        <v>#REF!</v>
      </c>
      <c r="S365" s="76"/>
      <c r="T365" s="119"/>
      <c r="U365" s="76"/>
      <c r="V365" s="76"/>
      <c r="W365" s="109" t="e">
        <f>(T20D357462[[#This Row],[現金及び預金（億）]]-T20D357462[[#This Row],[負債（億）]])/T20D357462[[#This Row],[総資産]]*100</f>
        <v>#DIV/0!</v>
      </c>
    </row>
    <row r="366" spans="1:23" s="67" customFormat="1" x14ac:dyDescent="0.25">
      <c r="A366" s="69"/>
      <c r="B366" s="39"/>
      <c r="C366" s="71" t="str">
        <f>IFERROR(_xll.RssMarket($A366,"市場部名称"),"")</f>
        <v/>
      </c>
      <c r="D366" s="55"/>
      <c r="E366" s="55" t="str">
        <f>IFERROR(_xll.RssMarket($A366,"前日比"),"")</f>
        <v/>
      </c>
      <c r="F366" s="75" t="str">
        <f>IFERROR(_xll.RssMarket($A366,"時価総額"),"")</f>
        <v/>
      </c>
      <c r="G366" s="75" t="e">
        <f>T20D357462[[#This Row],[時価総額]]/T20D357462[[#This Row],[現在値]]</f>
        <v>#VALUE!</v>
      </c>
      <c r="H366" s="20"/>
      <c r="I366" s="38"/>
      <c r="J366" s="20"/>
      <c r="K366" s="33"/>
      <c r="L366" s="117"/>
      <c r="M366" s="21"/>
      <c r="N366" s="89"/>
      <c r="O366" s="125" t="e">
        <f t="shared" si="13"/>
        <v>#REF!</v>
      </c>
      <c r="P366" s="125" t="e">
        <f t="shared" si="12"/>
        <v>#REF!</v>
      </c>
      <c r="Q366" s="147" t="e">
        <f>T20D357462[[#This Row],[スコア⑤]]/T20D357462[[#This Row],[スコア③]]</f>
        <v>#REF!</v>
      </c>
      <c r="R366" s="76" t="e">
        <f>#REF!+#REF!</f>
        <v>#REF!</v>
      </c>
      <c r="S366" s="76"/>
      <c r="T366" s="119"/>
      <c r="U366" s="76"/>
      <c r="V366" s="76"/>
      <c r="W366" s="109" t="e">
        <f>(T20D357462[[#This Row],[現金及び預金（億）]]-T20D357462[[#This Row],[負債（億）]])/T20D357462[[#This Row],[総資産]]*100</f>
        <v>#DIV/0!</v>
      </c>
    </row>
    <row r="367" spans="1:23" s="67" customFormat="1" x14ac:dyDescent="0.25">
      <c r="A367" s="69"/>
      <c r="B367" s="39"/>
      <c r="C367" s="71" t="str">
        <f>IFERROR(_xll.RssMarket($A367,"市場部名称"),"")</f>
        <v/>
      </c>
      <c r="D367" s="55"/>
      <c r="E367" s="55" t="str">
        <f>IFERROR(_xll.RssMarket($A367,"前日比"),"")</f>
        <v/>
      </c>
      <c r="F367" s="75" t="str">
        <f>IFERROR(_xll.RssMarket($A367,"時価総額"),"")</f>
        <v/>
      </c>
      <c r="G367" s="75" t="e">
        <f>T20D357462[[#This Row],[時価総額]]/T20D357462[[#This Row],[現在値]]</f>
        <v>#VALUE!</v>
      </c>
      <c r="H367" s="20"/>
      <c r="I367" s="38"/>
      <c r="J367" s="20"/>
      <c r="K367" s="33"/>
      <c r="L367" s="117"/>
      <c r="M367" s="21"/>
      <c r="N367" s="89"/>
      <c r="O367" s="125" t="e">
        <f t="shared" si="13"/>
        <v>#REF!</v>
      </c>
      <c r="P367" s="125" t="e">
        <f t="shared" si="12"/>
        <v>#REF!</v>
      </c>
      <c r="Q367" s="147" t="e">
        <f>T20D357462[[#This Row],[スコア⑤]]/T20D357462[[#This Row],[スコア③]]</f>
        <v>#REF!</v>
      </c>
      <c r="R367" s="76" t="e">
        <f>#REF!+#REF!</f>
        <v>#REF!</v>
      </c>
      <c r="S367" s="76"/>
      <c r="T367" s="119"/>
      <c r="U367" s="76"/>
      <c r="V367" s="76"/>
      <c r="W367" s="109" t="e">
        <f>(T20D357462[[#This Row],[現金及び預金（億）]]-T20D357462[[#This Row],[負債（億）]])/T20D357462[[#This Row],[総資産]]*100</f>
        <v>#DIV/0!</v>
      </c>
    </row>
    <row r="368" spans="1:23" s="67" customFormat="1" x14ac:dyDescent="0.25">
      <c r="A368" s="69"/>
      <c r="B368" s="39"/>
      <c r="C368" s="71" t="str">
        <f>IFERROR(_xll.RssMarket($A368,"市場部名称"),"")</f>
        <v/>
      </c>
      <c r="D368" s="55"/>
      <c r="E368" s="55" t="str">
        <f>IFERROR(_xll.RssMarket($A368,"前日比"),"")</f>
        <v/>
      </c>
      <c r="F368" s="75" t="str">
        <f>IFERROR(_xll.RssMarket($A368,"時価総額"),"")</f>
        <v/>
      </c>
      <c r="G368" s="75" t="e">
        <f>T20D357462[[#This Row],[時価総額]]/T20D357462[[#This Row],[現在値]]</f>
        <v>#VALUE!</v>
      </c>
      <c r="H368" s="20"/>
      <c r="I368" s="38"/>
      <c r="J368" s="20"/>
      <c r="K368" s="33"/>
      <c r="L368" s="117"/>
      <c r="M368" s="21"/>
      <c r="N368" s="89"/>
      <c r="O368" s="125" t="e">
        <f t="shared" si="13"/>
        <v>#REF!</v>
      </c>
      <c r="P368" s="125" t="e">
        <f t="shared" si="12"/>
        <v>#REF!</v>
      </c>
      <c r="Q368" s="147" t="e">
        <f>T20D357462[[#This Row],[スコア⑤]]/T20D357462[[#This Row],[スコア③]]</f>
        <v>#REF!</v>
      </c>
      <c r="R368" s="76" t="e">
        <f>#REF!+#REF!</f>
        <v>#REF!</v>
      </c>
      <c r="S368" s="76"/>
      <c r="T368" s="119"/>
      <c r="U368" s="76"/>
      <c r="V368" s="76"/>
      <c r="W368" s="109" t="e">
        <f>(T20D357462[[#This Row],[現金及び預金（億）]]-T20D357462[[#This Row],[負債（億）]])/T20D357462[[#This Row],[総資産]]*100</f>
        <v>#DIV/0!</v>
      </c>
    </row>
    <row r="369" spans="1:23" s="67" customFormat="1" x14ac:dyDescent="0.25">
      <c r="A369" s="69"/>
      <c r="B369" s="39"/>
      <c r="C369" s="71" t="str">
        <f>IFERROR(_xll.RssMarket($A369,"市場部名称"),"")</f>
        <v/>
      </c>
      <c r="D369" s="55"/>
      <c r="E369" s="55" t="str">
        <f>IFERROR(_xll.RssMarket($A369,"前日比"),"")</f>
        <v/>
      </c>
      <c r="F369" s="75" t="str">
        <f>IFERROR(_xll.RssMarket($A369,"時価総額"),"")</f>
        <v/>
      </c>
      <c r="G369" s="75" t="e">
        <f>T20D357462[[#This Row],[時価総額]]/T20D357462[[#This Row],[現在値]]</f>
        <v>#VALUE!</v>
      </c>
      <c r="H369" s="20"/>
      <c r="I369" s="38"/>
      <c r="J369" s="20"/>
      <c r="K369" s="33"/>
      <c r="L369" s="117"/>
      <c r="M369" s="21"/>
      <c r="N369" s="89"/>
      <c r="O369" s="125" t="e">
        <f t="shared" si="13"/>
        <v>#REF!</v>
      </c>
      <c r="P369" s="125" t="e">
        <f t="shared" si="12"/>
        <v>#REF!</v>
      </c>
      <c r="Q369" s="147" t="e">
        <f>T20D357462[[#This Row],[スコア⑤]]/T20D357462[[#This Row],[スコア③]]</f>
        <v>#REF!</v>
      </c>
      <c r="R369" s="76" t="e">
        <f>#REF!+#REF!</f>
        <v>#REF!</v>
      </c>
      <c r="S369" s="76"/>
      <c r="T369" s="119"/>
      <c r="U369" s="76"/>
      <c r="V369" s="76"/>
      <c r="W369" s="109" t="e">
        <f>(T20D357462[[#This Row],[現金及び預金（億）]]-T20D357462[[#This Row],[負債（億）]])/T20D357462[[#This Row],[総資産]]*100</f>
        <v>#DIV/0!</v>
      </c>
    </row>
    <row r="370" spans="1:23" s="67" customFormat="1" x14ac:dyDescent="0.25">
      <c r="A370" s="69"/>
      <c r="B370" s="39"/>
      <c r="C370" s="71" t="str">
        <f>IFERROR(_xll.RssMarket($A370,"市場部名称"),"")</f>
        <v/>
      </c>
      <c r="D370" s="55"/>
      <c r="E370" s="55" t="str">
        <f>IFERROR(_xll.RssMarket($A370,"前日比"),"")</f>
        <v/>
      </c>
      <c r="F370" s="75" t="str">
        <f>IFERROR(_xll.RssMarket($A370,"時価総額"),"")</f>
        <v/>
      </c>
      <c r="G370" s="75" t="e">
        <f>T20D357462[[#This Row],[時価総額]]/T20D357462[[#This Row],[現在値]]</f>
        <v>#VALUE!</v>
      </c>
      <c r="H370" s="20"/>
      <c r="I370" s="38"/>
      <c r="J370" s="20"/>
      <c r="K370" s="33"/>
      <c r="L370" s="117"/>
      <c r="M370" s="21"/>
      <c r="N370" s="89"/>
      <c r="O370" s="125" t="e">
        <f t="shared" si="13"/>
        <v>#REF!</v>
      </c>
      <c r="P370" s="125" t="e">
        <f t="shared" si="12"/>
        <v>#REF!</v>
      </c>
      <c r="Q370" s="147" t="e">
        <f>T20D357462[[#This Row],[スコア⑤]]/T20D357462[[#This Row],[スコア③]]</f>
        <v>#REF!</v>
      </c>
      <c r="R370" s="76" t="e">
        <f>#REF!+#REF!</f>
        <v>#REF!</v>
      </c>
      <c r="S370" s="76"/>
      <c r="T370" s="119"/>
      <c r="U370" s="76"/>
      <c r="V370" s="76"/>
      <c r="W370" s="109" t="e">
        <f>(T20D357462[[#This Row],[現金及び預金（億）]]-T20D357462[[#This Row],[負債（億）]])/T20D357462[[#This Row],[総資産]]*100</f>
        <v>#DIV/0!</v>
      </c>
    </row>
    <row r="371" spans="1:23" s="67" customFormat="1" x14ac:dyDescent="0.25">
      <c r="A371" s="69"/>
      <c r="B371" s="39"/>
      <c r="C371" s="71" t="str">
        <f>IFERROR(_xll.RssMarket($A371,"市場部名称"),"")</f>
        <v/>
      </c>
      <c r="D371" s="55"/>
      <c r="E371" s="55" t="str">
        <f>IFERROR(_xll.RssMarket($A371,"前日比"),"")</f>
        <v/>
      </c>
      <c r="F371" s="75" t="str">
        <f>IFERROR(_xll.RssMarket($A371,"時価総額"),"")</f>
        <v/>
      </c>
      <c r="G371" s="75" t="e">
        <f>T20D357462[[#This Row],[時価総額]]/T20D357462[[#This Row],[現在値]]</f>
        <v>#VALUE!</v>
      </c>
      <c r="H371" s="20"/>
      <c r="I371" s="38"/>
      <c r="J371" s="20"/>
      <c r="K371" s="33"/>
      <c r="L371" s="117"/>
      <c r="M371" s="21"/>
      <c r="N371" s="89"/>
      <c r="O371" s="125" t="e">
        <f t="shared" si="13"/>
        <v>#REF!</v>
      </c>
      <c r="P371" s="125" t="e">
        <f t="shared" si="12"/>
        <v>#REF!</v>
      </c>
      <c r="Q371" s="147" t="e">
        <f>T20D357462[[#This Row],[スコア⑤]]/T20D357462[[#This Row],[スコア③]]</f>
        <v>#REF!</v>
      </c>
      <c r="R371" s="76" t="e">
        <f>#REF!+#REF!</f>
        <v>#REF!</v>
      </c>
      <c r="S371" s="76"/>
      <c r="T371" s="119"/>
      <c r="U371" s="76"/>
      <c r="V371" s="76"/>
      <c r="W371" s="109" t="e">
        <f>(T20D357462[[#This Row],[現金及び預金（億）]]-T20D357462[[#This Row],[負債（億）]])/T20D357462[[#This Row],[総資産]]*100</f>
        <v>#DIV/0!</v>
      </c>
    </row>
    <row r="372" spans="1:23" s="67" customFormat="1" x14ac:dyDescent="0.25">
      <c r="A372" s="69"/>
      <c r="B372" s="39"/>
      <c r="C372" s="71" t="str">
        <f>IFERROR(_xll.RssMarket($A372,"市場部名称"),"")</f>
        <v/>
      </c>
      <c r="D372" s="55"/>
      <c r="E372" s="55" t="str">
        <f>IFERROR(_xll.RssMarket($A372,"前日比"),"")</f>
        <v/>
      </c>
      <c r="F372" s="75" t="str">
        <f>IFERROR(_xll.RssMarket($A372,"時価総額"),"")</f>
        <v/>
      </c>
      <c r="G372" s="75" t="e">
        <f>T20D357462[[#This Row],[時価総額]]/T20D357462[[#This Row],[現在値]]</f>
        <v>#VALUE!</v>
      </c>
      <c r="H372" s="20"/>
      <c r="I372" s="38"/>
      <c r="J372" s="20"/>
      <c r="K372" s="33"/>
      <c r="L372" s="117"/>
      <c r="M372" s="21"/>
      <c r="N372" s="89"/>
      <c r="O372" s="125" t="e">
        <f t="shared" si="13"/>
        <v>#REF!</v>
      </c>
      <c r="P372" s="125" t="e">
        <f t="shared" si="12"/>
        <v>#REF!</v>
      </c>
      <c r="Q372" s="147" t="e">
        <f>T20D357462[[#This Row],[スコア⑤]]/T20D357462[[#This Row],[スコア③]]</f>
        <v>#REF!</v>
      </c>
      <c r="R372" s="76" t="e">
        <f>#REF!+#REF!</f>
        <v>#REF!</v>
      </c>
      <c r="S372" s="76"/>
      <c r="T372" s="119"/>
      <c r="U372" s="76"/>
      <c r="V372" s="76"/>
      <c r="W372" s="109" t="e">
        <f>(T20D357462[[#This Row],[現金及び預金（億）]]-T20D357462[[#This Row],[負債（億）]])/T20D357462[[#This Row],[総資産]]*100</f>
        <v>#DIV/0!</v>
      </c>
    </row>
    <row r="373" spans="1:23" s="67" customFormat="1" x14ac:dyDescent="0.25">
      <c r="A373" s="69"/>
      <c r="B373" s="39"/>
      <c r="C373" s="71" t="str">
        <f>IFERROR(_xll.RssMarket($A373,"市場部名称"),"")</f>
        <v/>
      </c>
      <c r="D373" s="55"/>
      <c r="E373" s="55" t="str">
        <f>IFERROR(_xll.RssMarket($A373,"前日比"),"")</f>
        <v/>
      </c>
      <c r="F373" s="75" t="str">
        <f>IFERROR(_xll.RssMarket($A373,"時価総額"),"")</f>
        <v/>
      </c>
      <c r="G373" s="75" t="e">
        <f>T20D357462[[#This Row],[時価総額]]/T20D357462[[#This Row],[現在値]]</f>
        <v>#VALUE!</v>
      </c>
      <c r="H373" s="20"/>
      <c r="I373" s="38"/>
      <c r="J373" s="20"/>
      <c r="K373" s="33"/>
      <c r="L373" s="117"/>
      <c r="M373" s="21"/>
      <c r="N373" s="89"/>
      <c r="O373" s="125" t="e">
        <f t="shared" si="13"/>
        <v>#REF!</v>
      </c>
      <c r="P373" s="125" t="e">
        <f t="shared" si="12"/>
        <v>#REF!</v>
      </c>
      <c r="Q373" s="147" t="e">
        <f>T20D357462[[#This Row],[スコア⑤]]/T20D357462[[#This Row],[スコア③]]</f>
        <v>#REF!</v>
      </c>
      <c r="R373" s="76" t="e">
        <f>#REF!+#REF!</f>
        <v>#REF!</v>
      </c>
      <c r="S373" s="76"/>
      <c r="T373" s="119"/>
      <c r="U373" s="76"/>
      <c r="V373" s="76"/>
      <c r="W373" s="109" t="e">
        <f>(T20D357462[[#This Row],[現金及び預金（億）]]-T20D357462[[#This Row],[負債（億）]])/T20D357462[[#This Row],[総資産]]*100</f>
        <v>#DIV/0!</v>
      </c>
    </row>
    <row r="374" spans="1:23" s="67" customFormat="1" x14ac:dyDescent="0.25">
      <c r="A374" s="69"/>
      <c r="B374" s="39"/>
      <c r="C374" s="71" t="str">
        <f>IFERROR(_xll.RssMarket($A374,"市場部名称"),"")</f>
        <v/>
      </c>
      <c r="D374" s="55"/>
      <c r="E374" s="55" t="str">
        <f>IFERROR(_xll.RssMarket($A374,"前日比"),"")</f>
        <v/>
      </c>
      <c r="F374" s="75" t="str">
        <f>IFERROR(_xll.RssMarket($A374,"時価総額"),"")</f>
        <v/>
      </c>
      <c r="G374" s="75" t="e">
        <f>T20D357462[[#This Row],[時価総額]]/T20D357462[[#This Row],[現在値]]</f>
        <v>#VALUE!</v>
      </c>
      <c r="H374" s="20"/>
      <c r="I374" s="38"/>
      <c r="J374" s="20"/>
      <c r="K374" s="33"/>
      <c r="L374" s="117"/>
      <c r="M374" s="21"/>
      <c r="N374" s="89"/>
      <c r="O374" s="125" t="e">
        <f t="shared" si="13"/>
        <v>#REF!</v>
      </c>
      <c r="P374" s="125" t="e">
        <f t="shared" si="12"/>
        <v>#REF!</v>
      </c>
      <c r="Q374" s="147" t="e">
        <f>T20D357462[[#This Row],[スコア⑤]]/T20D357462[[#This Row],[スコア③]]</f>
        <v>#REF!</v>
      </c>
      <c r="R374" s="76" t="e">
        <f>#REF!+#REF!</f>
        <v>#REF!</v>
      </c>
      <c r="S374" s="76"/>
      <c r="T374" s="119"/>
      <c r="U374" s="76"/>
      <c r="V374" s="76"/>
      <c r="W374" s="109" t="e">
        <f>(T20D357462[[#This Row],[現金及び預金（億）]]-T20D357462[[#This Row],[負債（億）]])/T20D357462[[#This Row],[総資産]]*100</f>
        <v>#DIV/0!</v>
      </c>
    </row>
    <row r="375" spans="1:23" s="67" customFormat="1" x14ac:dyDescent="0.25">
      <c r="A375" s="69"/>
      <c r="B375" s="39"/>
      <c r="C375" s="71" t="str">
        <f>IFERROR(_xll.RssMarket($A375,"市場部名称"),"")</f>
        <v/>
      </c>
      <c r="D375" s="55"/>
      <c r="E375" s="55" t="str">
        <f>IFERROR(_xll.RssMarket($A375,"前日比"),"")</f>
        <v/>
      </c>
      <c r="F375" s="75" t="str">
        <f>IFERROR(_xll.RssMarket($A375,"時価総額"),"")</f>
        <v/>
      </c>
      <c r="G375" s="75" t="e">
        <f>T20D357462[[#This Row],[時価総額]]/T20D357462[[#This Row],[現在値]]</f>
        <v>#VALUE!</v>
      </c>
      <c r="H375" s="20"/>
      <c r="I375" s="38"/>
      <c r="J375" s="20"/>
      <c r="K375" s="33"/>
      <c r="L375" s="117"/>
      <c r="M375" s="21"/>
      <c r="N375" s="89"/>
      <c r="O375" s="125" t="e">
        <f t="shared" si="13"/>
        <v>#REF!</v>
      </c>
      <c r="P375" s="125" t="e">
        <f t="shared" si="12"/>
        <v>#REF!</v>
      </c>
      <c r="Q375" s="147" t="e">
        <f>T20D357462[[#This Row],[スコア⑤]]/T20D357462[[#This Row],[スコア③]]</f>
        <v>#REF!</v>
      </c>
      <c r="R375" s="76" t="e">
        <f>#REF!+#REF!</f>
        <v>#REF!</v>
      </c>
      <c r="S375" s="76"/>
      <c r="T375" s="119"/>
      <c r="U375" s="76"/>
      <c r="V375" s="76"/>
      <c r="W375" s="109" t="e">
        <f>(T20D357462[[#This Row],[現金及び預金（億）]]-T20D357462[[#This Row],[負債（億）]])/T20D357462[[#This Row],[総資産]]*100</f>
        <v>#DIV/0!</v>
      </c>
    </row>
    <row r="376" spans="1:23" s="67" customFormat="1" x14ac:dyDescent="0.25">
      <c r="A376" s="69"/>
      <c r="B376" s="39"/>
      <c r="C376" s="71" t="str">
        <f>IFERROR(_xll.RssMarket($A376,"市場部名称"),"")</f>
        <v/>
      </c>
      <c r="D376" s="55"/>
      <c r="E376" s="55" t="str">
        <f>IFERROR(_xll.RssMarket($A376,"前日比"),"")</f>
        <v/>
      </c>
      <c r="F376" s="75" t="str">
        <f>IFERROR(_xll.RssMarket($A376,"時価総額"),"")</f>
        <v/>
      </c>
      <c r="G376" s="75" t="e">
        <f>T20D357462[[#This Row],[時価総額]]/T20D357462[[#This Row],[現在値]]</f>
        <v>#VALUE!</v>
      </c>
      <c r="H376" s="20"/>
      <c r="I376" s="38"/>
      <c r="J376" s="20"/>
      <c r="K376" s="33"/>
      <c r="L376" s="117"/>
      <c r="M376" s="21"/>
      <c r="N376" s="89"/>
      <c r="O376" s="125" t="e">
        <f t="shared" si="13"/>
        <v>#REF!</v>
      </c>
      <c r="P376" s="125" t="e">
        <f t="shared" si="12"/>
        <v>#REF!</v>
      </c>
      <c r="Q376" s="147" t="e">
        <f>T20D357462[[#This Row],[スコア⑤]]/T20D357462[[#This Row],[スコア③]]</f>
        <v>#REF!</v>
      </c>
      <c r="R376" s="76" t="e">
        <f>#REF!+#REF!</f>
        <v>#REF!</v>
      </c>
      <c r="S376" s="76"/>
      <c r="T376" s="119"/>
      <c r="U376" s="76"/>
      <c r="V376" s="76"/>
      <c r="W376" s="109" t="e">
        <f>(T20D357462[[#This Row],[現金及び預金（億）]]-T20D357462[[#This Row],[負債（億）]])/T20D357462[[#This Row],[総資産]]*100</f>
        <v>#DIV/0!</v>
      </c>
    </row>
    <row r="377" spans="1:23" s="67" customFormat="1" x14ac:dyDescent="0.25">
      <c r="A377" s="69"/>
      <c r="B377" s="39"/>
      <c r="C377" s="71" t="str">
        <f>IFERROR(_xll.RssMarket($A377,"市場部名称"),"")</f>
        <v/>
      </c>
      <c r="D377" s="55"/>
      <c r="E377" s="55" t="str">
        <f>IFERROR(_xll.RssMarket($A377,"前日比"),"")</f>
        <v/>
      </c>
      <c r="F377" s="75" t="str">
        <f>IFERROR(_xll.RssMarket($A377,"時価総額"),"")</f>
        <v/>
      </c>
      <c r="G377" s="75" t="e">
        <f>T20D357462[[#This Row],[時価総額]]/T20D357462[[#This Row],[現在値]]</f>
        <v>#VALUE!</v>
      </c>
      <c r="H377" s="20"/>
      <c r="I377" s="38"/>
      <c r="J377" s="20"/>
      <c r="K377" s="33"/>
      <c r="L377" s="117"/>
      <c r="M377" s="21"/>
      <c r="N377" s="89"/>
      <c r="O377" s="125" t="e">
        <f t="shared" si="13"/>
        <v>#REF!</v>
      </c>
      <c r="P377" s="125" t="e">
        <f t="shared" si="12"/>
        <v>#REF!</v>
      </c>
      <c r="Q377" s="147" t="e">
        <f>T20D357462[[#This Row],[スコア⑤]]/T20D357462[[#This Row],[スコア③]]</f>
        <v>#REF!</v>
      </c>
      <c r="R377" s="76" t="e">
        <f>#REF!+#REF!</f>
        <v>#REF!</v>
      </c>
      <c r="S377" s="76"/>
      <c r="T377" s="119"/>
      <c r="U377" s="76"/>
      <c r="V377" s="76"/>
      <c r="W377" s="109" t="e">
        <f>(T20D357462[[#This Row],[現金及び預金（億）]]-T20D357462[[#This Row],[負債（億）]])/T20D357462[[#This Row],[総資産]]*100</f>
        <v>#DIV/0!</v>
      </c>
    </row>
    <row r="378" spans="1:23" s="67" customFormat="1" x14ac:dyDescent="0.25">
      <c r="A378" s="69"/>
      <c r="B378" s="39"/>
      <c r="C378" s="71" t="str">
        <f>IFERROR(_xll.RssMarket($A378,"市場部名称"),"")</f>
        <v/>
      </c>
      <c r="D378" s="55"/>
      <c r="E378" s="55" t="str">
        <f>IFERROR(_xll.RssMarket($A378,"前日比"),"")</f>
        <v/>
      </c>
      <c r="F378" s="75" t="str">
        <f>IFERROR(_xll.RssMarket($A378,"時価総額"),"")</f>
        <v/>
      </c>
      <c r="G378" s="75" t="e">
        <f>T20D357462[[#This Row],[時価総額]]/T20D357462[[#This Row],[現在値]]</f>
        <v>#VALUE!</v>
      </c>
      <c r="H378" s="20"/>
      <c r="I378" s="38"/>
      <c r="J378" s="20"/>
      <c r="K378" s="33"/>
      <c r="L378" s="117"/>
      <c r="M378" s="21"/>
      <c r="N378" s="89"/>
      <c r="O378" s="125" t="e">
        <f t="shared" si="13"/>
        <v>#REF!</v>
      </c>
      <c r="P378" s="125" t="e">
        <f t="shared" si="12"/>
        <v>#REF!</v>
      </c>
      <c r="Q378" s="147" t="e">
        <f>T20D357462[[#This Row],[スコア⑤]]/T20D357462[[#This Row],[スコア③]]</f>
        <v>#REF!</v>
      </c>
      <c r="R378" s="76" t="e">
        <f>#REF!+#REF!</f>
        <v>#REF!</v>
      </c>
      <c r="S378" s="76"/>
      <c r="T378" s="119"/>
      <c r="U378" s="76"/>
      <c r="V378" s="76"/>
      <c r="W378" s="109" t="e">
        <f>(T20D357462[[#This Row],[現金及び預金（億）]]-T20D357462[[#This Row],[負債（億）]])/T20D357462[[#This Row],[総資産]]*100</f>
        <v>#DIV/0!</v>
      </c>
    </row>
    <row r="379" spans="1:23" s="67" customFormat="1" x14ac:dyDescent="0.25">
      <c r="A379" s="69"/>
      <c r="B379" s="39"/>
      <c r="C379" s="71" t="str">
        <f>IFERROR(_xll.RssMarket($A379,"市場部名称"),"")</f>
        <v/>
      </c>
      <c r="D379" s="55"/>
      <c r="E379" s="55" t="str">
        <f>IFERROR(_xll.RssMarket($A379,"前日比"),"")</f>
        <v/>
      </c>
      <c r="F379" s="75" t="str">
        <f>IFERROR(_xll.RssMarket($A379,"時価総額"),"")</f>
        <v/>
      </c>
      <c r="G379" s="75" t="e">
        <f>T20D357462[[#This Row],[時価総額]]/T20D357462[[#This Row],[現在値]]</f>
        <v>#VALUE!</v>
      </c>
      <c r="H379" s="20"/>
      <c r="I379" s="38"/>
      <c r="J379" s="20"/>
      <c r="K379" s="33"/>
      <c r="L379" s="117"/>
      <c r="M379" s="21"/>
      <c r="N379" s="89"/>
      <c r="O379" s="125" t="e">
        <f t="shared" si="13"/>
        <v>#REF!</v>
      </c>
      <c r="P379" s="125" t="e">
        <f t="shared" si="12"/>
        <v>#REF!</v>
      </c>
      <c r="Q379" s="147" t="e">
        <f>T20D357462[[#This Row],[スコア⑤]]/T20D357462[[#This Row],[スコア③]]</f>
        <v>#REF!</v>
      </c>
      <c r="R379" s="76" t="e">
        <f>#REF!+#REF!</f>
        <v>#REF!</v>
      </c>
      <c r="S379" s="76"/>
      <c r="T379" s="119"/>
      <c r="U379" s="76"/>
      <c r="V379" s="76"/>
      <c r="W379" s="109" t="e">
        <f>(T20D357462[[#This Row],[現金及び預金（億）]]-T20D357462[[#This Row],[負債（億）]])/T20D357462[[#This Row],[総資産]]*100</f>
        <v>#DIV/0!</v>
      </c>
    </row>
    <row r="380" spans="1:23" s="67" customFormat="1" x14ac:dyDescent="0.25">
      <c r="A380" s="69"/>
      <c r="B380" s="39"/>
      <c r="C380" s="71" t="str">
        <f>IFERROR(_xll.RssMarket($A380,"市場部名称"),"")</f>
        <v/>
      </c>
      <c r="D380" s="55"/>
      <c r="E380" s="55" t="str">
        <f>IFERROR(_xll.RssMarket($A380,"前日比"),"")</f>
        <v/>
      </c>
      <c r="F380" s="75" t="str">
        <f>IFERROR(_xll.RssMarket($A380,"時価総額"),"")</f>
        <v/>
      </c>
      <c r="G380" s="75" t="e">
        <f>T20D357462[[#This Row],[時価総額]]/T20D357462[[#This Row],[現在値]]</f>
        <v>#VALUE!</v>
      </c>
      <c r="H380" s="20"/>
      <c r="I380" s="38"/>
      <c r="J380" s="20"/>
      <c r="K380" s="33"/>
      <c r="L380" s="117"/>
      <c r="M380" s="21"/>
      <c r="N380" s="89"/>
      <c r="O380" s="125" t="e">
        <f t="shared" si="13"/>
        <v>#REF!</v>
      </c>
      <c r="P380" s="125" t="e">
        <f t="shared" si="12"/>
        <v>#REF!</v>
      </c>
      <c r="Q380" s="147" t="e">
        <f>T20D357462[[#This Row],[スコア⑤]]/T20D357462[[#This Row],[スコア③]]</f>
        <v>#REF!</v>
      </c>
      <c r="R380" s="76" t="e">
        <f>#REF!+#REF!</f>
        <v>#REF!</v>
      </c>
      <c r="S380" s="76"/>
      <c r="T380" s="119"/>
      <c r="U380" s="76"/>
      <c r="V380" s="76"/>
      <c r="W380" s="109" t="e">
        <f>(T20D357462[[#This Row],[現金及び預金（億）]]-T20D357462[[#This Row],[負債（億）]])/T20D357462[[#This Row],[総資産]]*100</f>
        <v>#DIV/0!</v>
      </c>
    </row>
    <row r="381" spans="1:23" s="67" customFormat="1" x14ac:dyDescent="0.25">
      <c r="A381" s="69"/>
      <c r="B381" s="39"/>
      <c r="C381" s="71" t="str">
        <f>IFERROR(_xll.RssMarket($A381,"市場部名称"),"")</f>
        <v/>
      </c>
      <c r="D381" s="55"/>
      <c r="E381" s="55" t="str">
        <f>IFERROR(_xll.RssMarket($A381,"前日比"),"")</f>
        <v/>
      </c>
      <c r="F381" s="75" t="str">
        <f>IFERROR(_xll.RssMarket($A381,"時価総額"),"")</f>
        <v/>
      </c>
      <c r="G381" s="75" t="e">
        <f>T20D357462[[#This Row],[時価総額]]/T20D357462[[#This Row],[現在値]]</f>
        <v>#VALUE!</v>
      </c>
      <c r="H381" s="20"/>
      <c r="I381" s="38"/>
      <c r="J381" s="20"/>
      <c r="K381" s="33"/>
      <c r="L381" s="117"/>
      <c r="M381" s="21"/>
      <c r="N381" s="89"/>
      <c r="O381" s="125" t="e">
        <f t="shared" si="13"/>
        <v>#REF!</v>
      </c>
      <c r="P381" s="125" t="e">
        <f t="shared" ref="P381:P444" si="14">ROUND(((R381/20)*(L381/15)*(S381/15)*(1+W381/200))/(H381/15)*100,0)</f>
        <v>#REF!</v>
      </c>
      <c r="Q381" s="147" t="e">
        <f>T20D357462[[#This Row],[スコア⑤]]/T20D357462[[#This Row],[スコア③]]</f>
        <v>#REF!</v>
      </c>
      <c r="R381" s="76" t="e">
        <f>#REF!+#REF!</f>
        <v>#REF!</v>
      </c>
      <c r="S381" s="76"/>
      <c r="T381" s="119"/>
      <c r="U381" s="76"/>
      <c r="V381" s="76"/>
      <c r="W381" s="109" t="e">
        <f>(T20D357462[[#This Row],[現金及び預金（億）]]-T20D357462[[#This Row],[負債（億）]])/T20D357462[[#This Row],[総資産]]*100</f>
        <v>#DIV/0!</v>
      </c>
    </row>
    <row r="382" spans="1:23" s="67" customFormat="1" x14ac:dyDescent="0.25">
      <c r="A382" s="69"/>
      <c r="B382" s="39"/>
      <c r="C382" s="71" t="str">
        <f>IFERROR(_xll.RssMarket($A382,"市場部名称"),"")</f>
        <v/>
      </c>
      <c r="D382" s="55"/>
      <c r="E382" s="55" t="str">
        <f>IFERROR(_xll.RssMarket($A382,"前日比"),"")</f>
        <v/>
      </c>
      <c r="F382" s="75" t="str">
        <f>IFERROR(_xll.RssMarket($A382,"時価総額"),"")</f>
        <v/>
      </c>
      <c r="G382" s="75" t="e">
        <f>T20D357462[[#This Row],[時価総額]]/T20D357462[[#This Row],[現在値]]</f>
        <v>#VALUE!</v>
      </c>
      <c r="H382" s="20"/>
      <c r="I382" s="38"/>
      <c r="J382" s="20"/>
      <c r="K382" s="33"/>
      <c r="L382" s="117"/>
      <c r="M382" s="21"/>
      <c r="N382" s="89"/>
      <c r="O382" s="125" t="e">
        <f t="shared" si="13"/>
        <v>#REF!</v>
      </c>
      <c r="P382" s="125" t="e">
        <f t="shared" si="14"/>
        <v>#REF!</v>
      </c>
      <c r="Q382" s="147" t="e">
        <f>T20D357462[[#This Row],[スコア⑤]]/T20D357462[[#This Row],[スコア③]]</f>
        <v>#REF!</v>
      </c>
      <c r="R382" s="76" t="e">
        <f>#REF!+#REF!</f>
        <v>#REF!</v>
      </c>
      <c r="S382" s="76"/>
      <c r="T382" s="119"/>
      <c r="U382" s="76"/>
      <c r="V382" s="76"/>
      <c r="W382" s="109" t="e">
        <f>(T20D357462[[#This Row],[現金及び預金（億）]]-T20D357462[[#This Row],[負債（億）]])/T20D357462[[#This Row],[総資産]]*100</f>
        <v>#DIV/0!</v>
      </c>
    </row>
    <row r="383" spans="1:23" s="67" customFormat="1" x14ac:dyDescent="0.25">
      <c r="A383" s="69"/>
      <c r="B383" s="39"/>
      <c r="C383" s="71" t="str">
        <f>IFERROR(_xll.RssMarket($A383,"市場部名称"),"")</f>
        <v/>
      </c>
      <c r="D383" s="55"/>
      <c r="E383" s="55" t="str">
        <f>IFERROR(_xll.RssMarket($A383,"前日比"),"")</f>
        <v/>
      </c>
      <c r="F383" s="75" t="str">
        <f>IFERROR(_xll.RssMarket($A383,"時価総額"),"")</f>
        <v/>
      </c>
      <c r="G383" s="75" t="e">
        <f>T20D357462[[#This Row],[時価総額]]/T20D357462[[#This Row],[現在値]]</f>
        <v>#VALUE!</v>
      </c>
      <c r="H383" s="20"/>
      <c r="I383" s="38"/>
      <c r="J383" s="20"/>
      <c r="K383" s="33"/>
      <c r="L383" s="117"/>
      <c r="M383" s="21"/>
      <c r="N383" s="89"/>
      <c r="O383" s="125" t="e">
        <f t="shared" si="13"/>
        <v>#REF!</v>
      </c>
      <c r="P383" s="125" t="e">
        <f t="shared" si="14"/>
        <v>#REF!</v>
      </c>
      <c r="Q383" s="147" t="e">
        <f>T20D357462[[#This Row],[スコア⑤]]/T20D357462[[#This Row],[スコア③]]</f>
        <v>#REF!</v>
      </c>
      <c r="R383" s="76" t="e">
        <f>#REF!+#REF!</f>
        <v>#REF!</v>
      </c>
      <c r="S383" s="76"/>
      <c r="T383" s="119"/>
      <c r="U383" s="76"/>
      <c r="V383" s="76"/>
      <c r="W383" s="109" t="e">
        <f>(T20D357462[[#This Row],[現金及び預金（億）]]-T20D357462[[#This Row],[負債（億）]])/T20D357462[[#This Row],[総資産]]*100</f>
        <v>#DIV/0!</v>
      </c>
    </row>
    <row r="384" spans="1:23" s="67" customFormat="1" x14ac:dyDescent="0.25">
      <c r="A384" s="69"/>
      <c r="B384" s="39"/>
      <c r="C384" s="71" t="str">
        <f>IFERROR(_xll.RssMarket($A384,"市場部名称"),"")</f>
        <v/>
      </c>
      <c r="D384" s="55"/>
      <c r="E384" s="55" t="str">
        <f>IFERROR(_xll.RssMarket($A384,"前日比"),"")</f>
        <v/>
      </c>
      <c r="F384" s="75" t="str">
        <f>IFERROR(_xll.RssMarket($A384,"時価総額"),"")</f>
        <v/>
      </c>
      <c r="G384" s="75" t="e">
        <f>T20D357462[[#This Row],[時価総額]]/T20D357462[[#This Row],[現在値]]</f>
        <v>#VALUE!</v>
      </c>
      <c r="H384" s="20"/>
      <c r="I384" s="38"/>
      <c r="J384" s="20"/>
      <c r="K384" s="33"/>
      <c r="L384" s="117"/>
      <c r="M384" s="21"/>
      <c r="N384" s="89"/>
      <c r="O384" s="125" t="e">
        <f t="shared" si="13"/>
        <v>#REF!</v>
      </c>
      <c r="P384" s="125" t="e">
        <f t="shared" si="14"/>
        <v>#REF!</v>
      </c>
      <c r="Q384" s="147" t="e">
        <f>T20D357462[[#This Row],[スコア⑤]]/T20D357462[[#This Row],[スコア③]]</f>
        <v>#REF!</v>
      </c>
      <c r="R384" s="76" t="e">
        <f>#REF!+#REF!</f>
        <v>#REF!</v>
      </c>
      <c r="S384" s="76"/>
      <c r="T384" s="119"/>
      <c r="U384" s="76"/>
      <c r="V384" s="76"/>
      <c r="W384" s="109" t="e">
        <f>(T20D357462[[#This Row],[現金及び預金（億）]]-T20D357462[[#This Row],[負債（億）]])/T20D357462[[#This Row],[総資産]]*100</f>
        <v>#DIV/0!</v>
      </c>
    </row>
    <row r="385" spans="1:23" s="67" customFormat="1" x14ac:dyDescent="0.25">
      <c r="A385" s="69"/>
      <c r="B385" s="39"/>
      <c r="C385" s="71" t="str">
        <f>IFERROR(_xll.RssMarket($A385,"市場部名称"),"")</f>
        <v/>
      </c>
      <c r="D385" s="55"/>
      <c r="E385" s="55" t="str">
        <f>IFERROR(_xll.RssMarket($A385,"前日比"),"")</f>
        <v/>
      </c>
      <c r="F385" s="75" t="str">
        <f>IFERROR(_xll.RssMarket($A385,"時価総額"),"")</f>
        <v/>
      </c>
      <c r="G385" s="75" t="e">
        <f>T20D357462[[#This Row],[時価総額]]/T20D357462[[#This Row],[現在値]]</f>
        <v>#VALUE!</v>
      </c>
      <c r="H385" s="20"/>
      <c r="I385" s="38"/>
      <c r="J385" s="20"/>
      <c r="K385" s="33"/>
      <c r="L385" s="117"/>
      <c r="M385" s="21"/>
      <c r="N385" s="89"/>
      <c r="O385" s="125" t="e">
        <f t="shared" si="13"/>
        <v>#REF!</v>
      </c>
      <c r="P385" s="125" t="e">
        <f t="shared" si="14"/>
        <v>#REF!</v>
      </c>
      <c r="Q385" s="147" t="e">
        <f>T20D357462[[#This Row],[スコア⑤]]/T20D357462[[#This Row],[スコア③]]</f>
        <v>#REF!</v>
      </c>
      <c r="R385" s="76" t="e">
        <f>#REF!+#REF!</f>
        <v>#REF!</v>
      </c>
      <c r="S385" s="76"/>
      <c r="T385" s="119"/>
      <c r="U385" s="76"/>
      <c r="V385" s="76"/>
      <c r="W385" s="109" t="e">
        <f>(T20D357462[[#This Row],[現金及び預金（億）]]-T20D357462[[#This Row],[負債（億）]])/T20D357462[[#This Row],[総資産]]*100</f>
        <v>#DIV/0!</v>
      </c>
    </row>
    <row r="386" spans="1:23" s="67" customFormat="1" x14ac:dyDescent="0.25">
      <c r="A386" s="69"/>
      <c r="B386" s="39"/>
      <c r="C386" s="71" t="str">
        <f>IFERROR(_xll.RssMarket($A386,"市場部名称"),"")</f>
        <v/>
      </c>
      <c r="D386" s="55"/>
      <c r="E386" s="55" t="str">
        <f>IFERROR(_xll.RssMarket($A386,"前日比"),"")</f>
        <v/>
      </c>
      <c r="F386" s="75" t="str">
        <f>IFERROR(_xll.RssMarket($A386,"時価総額"),"")</f>
        <v/>
      </c>
      <c r="G386" s="75" t="e">
        <f>T20D357462[[#This Row],[時価総額]]/T20D357462[[#This Row],[現在値]]</f>
        <v>#VALUE!</v>
      </c>
      <c r="H386" s="20"/>
      <c r="I386" s="38"/>
      <c r="J386" s="20"/>
      <c r="K386" s="33"/>
      <c r="L386" s="117"/>
      <c r="M386" s="21"/>
      <c r="N386" s="89"/>
      <c r="O386" s="125" t="e">
        <f t="shared" ref="O386:O449" si="15">ROUND(
 ((IF(OR(R386="",R386&lt;=0),20,R386)/20)
  *(L386/15))
 /(IFERROR(IF(H386&gt;0,H386,15),15)/15)
 *100,0)</f>
        <v>#REF!</v>
      </c>
      <c r="P386" s="125" t="e">
        <f t="shared" si="14"/>
        <v>#REF!</v>
      </c>
      <c r="Q386" s="147" t="e">
        <f>T20D357462[[#This Row],[スコア⑤]]/T20D357462[[#This Row],[スコア③]]</f>
        <v>#REF!</v>
      </c>
      <c r="R386" s="76" t="e">
        <f>#REF!+#REF!</f>
        <v>#REF!</v>
      </c>
      <c r="S386" s="76"/>
      <c r="T386" s="119"/>
      <c r="U386" s="76"/>
      <c r="V386" s="76"/>
      <c r="W386" s="109" t="e">
        <f>(T20D357462[[#This Row],[現金及び預金（億）]]-T20D357462[[#This Row],[負債（億）]])/T20D357462[[#This Row],[総資産]]*100</f>
        <v>#DIV/0!</v>
      </c>
    </row>
    <row r="387" spans="1:23" s="67" customFormat="1" x14ac:dyDescent="0.25">
      <c r="A387" s="69"/>
      <c r="B387" s="39"/>
      <c r="C387" s="71" t="str">
        <f>IFERROR(_xll.RssMarket($A387,"市場部名称"),"")</f>
        <v/>
      </c>
      <c r="D387" s="55"/>
      <c r="E387" s="55" t="str">
        <f>IFERROR(_xll.RssMarket($A387,"前日比"),"")</f>
        <v/>
      </c>
      <c r="F387" s="75" t="str">
        <f>IFERROR(_xll.RssMarket($A387,"時価総額"),"")</f>
        <v/>
      </c>
      <c r="G387" s="75" t="e">
        <f>T20D357462[[#This Row],[時価総額]]/T20D357462[[#This Row],[現在値]]</f>
        <v>#VALUE!</v>
      </c>
      <c r="H387" s="20"/>
      <c r="I387" s="38"/>
      <c r="J387" s="20"/>
      <c r="K387" s="33"/>
      <c r="L387" s="117"/>
      <c r="M387" s="21"/>
      <c r="N387" s="89"/>
      <c r="O387" s="125" t="e">
        <f t="shared" si="15"/>
        <v>#REF!</v>
      </c>
      <c r="P387" s="125" t="e">
        <f t="shared" si="14"/>
        <v>#REF!</v>
      </c>
      <c r="Q387" s="147" t="e">
        <f>T20D357462[[#This Row],[スコア⑤]]/T20D357462[[#This Row],[スコア③]]</f>
        <v>#REF!</v>
      </c>
      <c r="R387" s="76" t="e">
        <f>#REF!+#REF!</f>
        <v>#REF!</v>
      </c>
      <c r="S387" s="76"/>
      <c r="T387" s="119"/>
      <c r="U387" s="76"/>
      <c r="V387" s="76"/>
      <c r="W387" s="109" t="e">
        <f>(T20D357462[[#This Row],[現金及び預金（億）]]-T20D357462[[#This Row],[負債（億）]])/T20D357462[[#This Row],[総資産]]*100</f>
        <v>#DIV/0!</v>
      </c>
    </row>
    <row r="388" spans="1:23" s="67" customFormat="1" x14ac:dyDescent="0.25">
      <c r="A388" s="69"/>
      <c r="B388" s="39"/>
      <c r="C388" s="71" t="str">
        <f>IFERROR(_xll.RssMarket($A388,"市場部名称"),"")</f>
        <v/>
      </c>
      <c r="D388" s="55"/>
      <c r="E388" s="55" t="str">
        <f>IFERROR(_xll.RssMarket($A388,"前日比"),"")</f>
        <v/>
      </c>
      <c r="F388" s="75" t="str">
        <f>IFERROR(_xll.RssMarket($A388,"時価総額"),"")</f>
        <v/>
      </c>
      <c r="G388" s="75" t="e">
        <f>T20D357462[[#This Row],[時価総額]]/T20D357462[[#This Row],[現在値]]</f>
        <v>#VALUE!</v>
      </c>
      <c r="H388" s="20"/>
      <c r="I388" s="38"/>
      <c r="J388" s="20"/>
      <c r="K388" s="33"/>
      <c r="L388" s="117"/>
      <c r="M388" s="21"/>
      <c r="N388" s="89"/>
      <c r="O388" s="125" t="e">
        <f t="shared" si="15"/>
        <v>#REF!</v>
      </c>
      <c r="P388" s="125" t="e">
        <f t="shared" si="14"/>
        <v>#REF!</v>
      </c>
      <c r="Q388" s="147" t="e">
        <f>T20D357462[[#This Row],[スコア⑤]]/T20D357462[[#This Row],[スコア③]]</f>
        <v>#REF!</v>
      </c>
      <c r="R388" s="76" t="e">
        <f>#REF!+#REF!</f>
        <v>#REF!</v>
      </c>
      <c r="S388" s="76"/>
      <c r="T388" s="119"/>
      <c r="U388" s="76"/>
      <c r="V388" s="76"/>
      <c r="W388" s="109" t="e">
        <f>(T20D357462[[#This Row],[現金及び預金（億）]]-T20D357462[[#This Row],[負債（億）]])/T20D357462[[#This Row],[総資産]]*100</f>
        <v>#DIV/0!</v>
      </c>
    </row>
    <row r="389" spans="1:23" s="67" customFormat="1" x14ac:dyDescent="0.25">
      <c r="A389" s="69"/>
      <c r="B389" s="39"/>
      <c r="C389" s="71" t="str">
        <f>IFERROR(_xll.RssMarket($A389,"市場部名称"),"")</f>
        <v/>
      </c>
      <c r="D389" s="55"/>
      <c r="E389" s="55" t="str">
        <f>IFERROR(_xll.RssMarket($A389,"前日比"),"")</f>
        <v/>
      </c>
      <c r="F389" s="75" t="str">
        <f>IFERROR(_xll.RssMarket($A389,"時価総額"),"")</f>
        <v/>
      </c>
      <c r="G389" s="75" t="e">
        <f>T20D357462[[#This Row],[時価総額]]/T20D357462[[#This Row],[現在値]]</f>
        <v>#VALUE!</v>
      </c>
      <c r="H389" s="20"/>
      <c r="I389" s="38"/>
      <c r="J389" s="20"/>
      <c r="K389" s="33"/>
      <c r="L389" s="117"/>
      <c r="M389" s="21"/>
      <c r="N389" s="89"/>
      <c r="O389" s="125" t="e">
        <f t="shared" si="15"/>
        <v>#REF!</v>
      </c>
      <c r="P389" s="125" t="e">
        <f t="shared" si="14"/>
        <v>#REF!</v>
      </c>
      <c r="Q389" s="147" t="e">
        <f>T20D357462[[#This Row],[スコア⑤]]/T20D357462[[#This Row],[スコア③]]</f>
        <v>#REF!</v>
      </c>
      <c r="R389" s="76" t="e">
        <f>#REF!+#REF!</f>
        <v>#REF!</v>
      </c>
      <c r="S389" s="76"/>
      <c r="T389" s="119"/>
      <c r="U389" s="76"/>
      <c r="V389" s="76"/>
      <c r="W389" s="109" t="e">
        <f>(T20D357462[[#This Row],[現金及び預金（億）]]-T20D357462[[#This Row],[負債（億）]])/T20D357462[[#This Row],[総資産]]*100</f>
        <v>#DIV/0!</v>
      </c>
    </row>
    <row r="390" spans="1:23" s="67" customFormat="1" x14ac:dyDescent="0.25">
      <c r="A390" s="69"/>
      <c r="B390" s="39"/>
      <c r="C390" s="71" t="str">
        <f>IFERROR(_xll.RssMarket($A390,"市場部名称"),"")</f>
        <v/>
      </c>
      <c r="D390" s="55"/>
      <c r="E390" s="55" t="str">
        <f>IFERROR(_xll.RssMarket($A390,"前日比"),"")</f>
        <v/>
      </c>
      <c r="F390" s="75" t="str">
        <f>IFERROR(_xll.RssMarket($A390,"時価総額"),"")</f>
        <v/>
      </c>
      <c r="G390" s="75" t="e">
        <f>T20D357462[[#This Row],[時価総額]]/T20D357462[[#This Row],[現在値]]</f>
        <v>#VALUE!</v>
      </c>
      <c r="H390" s="20"/>
      <c r="I390" s="38"/>
      <c r="J390" s="20"/>
      <c r="K390" s="33"/>
      <c r="L390" s="117"/>
      <c r="M390" s="21"/>
      <c r="N390" s="89"/>
      <c r="O390" s="125" t="e">
        <f t="shared" si="15"/>
        <v>#REF!</v>
      </c>
      <c r="P390" s="125" t="e">
        <f t="shared" si="14"/>
        <v>#REF!</v>
      </c>
      <c r="Q390" s="147" t="e">
        <f>T20D357462[[#This Row],[スコア⑤]]/T20D357462[[#This Row],[スコア③]]</f>
        <v>#REF!</v>
      </c>
      <c r="R390" s="76" t="e">
        <f>#REF!+#REF!</f>
        <v>#REF!</v>
      </c>
      <c r="S390" s="76"/>
      <c r="T390" s="119"/>
      <c r="U390" s="76"/>
      <c r="V390" s="76"/>
      <c r="W390" s="109" t="e">
        <f>(T20D357462[[#This Row],[現金及び預金（億）]]-T20D357462[[#This Row],[負債（億）]])/T20D357462[[#This Row],[総資産]]*100</f>
        <v>#DIV/0!</v>
      </c>
    </row>
    <row r="391" spans="1:23" s="67" customFormat="1" x14ac:dyDescent="0.25">
      <c r="A391" s="69"/>
      <c r="B391" s="39"/>
      <c r="C391" s="71" t="str">
        <f>IFERROR(_xll.RssMarket($A391,"市場部名称"),"")</f>
        <v/>
      </c>
      <c r="D391" s="55"/>
      <c r="E391" s="55" t="str">
        <f>IFERROR(_xll.RssMarket($A391,"前日比"),"")</f>
        <v/>
      </c>
      <c r="F391" s="75" t="str">
        <f>IFERROR(_xll.RssMarket($A391,"時価総額"),"")</f>
        <v/>
      </c>
      <c r="G391" s="75" t="e">
        <f>T20D357462[[#This Row],[時価総額]]/T20D357462[[#This Row],[現在値]]</f>
        <v>#VALUE!</v>
      </c>
      <c r="H391" s="20"/>
      <c r="I391" s="38"/>
      <c r="J391" s="20"/>
      <c r="K391" s="33"/>
      <c r="L391" s="117"/>
      <c r="M391" s="21"/>
      <c r="N391" s="89"/>
      <c r="O391" s="125" t="e">
        <f t="shared" si="15"/>
        <v>#REF!</v>
      </c>
      <c r="P391" s="125" t="e">
        <f t="shared" si="14"/>
        <v>#REF!</v>
      </c>
      <c r="Q391" s="147" t="e">
        <f>T20D357462[[#This Row],[スコア⑤]]/T20D357462[[#This Row],[スコア③]]</f>
        <v>#REF!</v>
      </c>
      <c r="R391" s="76" t="e">
        <f>#REF!+#REF!</f>
        <v>#REF!</v>
      </c>
      <c r="S391" s="76"/>
      <c r="T391" s="119"/>
      <c r="U391" s="76"/>
      <c r="V391" s="76"/>
      <c r="W391" s="109" t="e">
        <f>(T20D357462[[#This Row],[現金及び預金（億）]]-T20D357462[[#This Row],[負債（億）]])/T20D357462[[#This Row],[総資産]]*100</f>
        <v>#DIV/0!</v>
      </c>
    </row>
    <row r="392" spans="1:23" s="67" customFormat="1" x14ac:dyDescent="0.25">
      <c r="A392" s="69"/>
      <c r="B392" s="39"/>
      <c r="C392" s="71" t="str">
        <f>IFERROR(_xll.RssMarket($A392,"市場部名称"),"")</f>
        <v/>
      </c>
      <c r="D392" s="55"/>
      <c r="E392" s="55" t="str">
        <f>IFERROR(_xll.RssMarket($A392,"前日比"),"")</f>
        <v/>
      </c>
      <c r="F392" s="75" t="str">
        <f>IFERROR(_xll.RssMarket($A392,"時価総額"),"")</f>
        <v/>
      </c>
      <c r="G392" s="75" t="e">
        <f>T20D357462[[#This Row],[時価総額]]/T20D357462[[#This Row],[現在値]]</f>
        <v>#VALUE!</v>
      </c>
      <c r="H392" s="20"/>
      <c r="I392" s="38"/>
      <c r="J392" s="20"/>
      <c r="K392" s="33"/>
      <c r="L392" s="117"/>
      <c r="M392" s="21"/>
      <c r="N392" s="89"/>
      <c r="O392" s="125" t="e">
        <f t="shared" si="15"/>
        <v>#REF!</v>
      </c>
      <c r="P392" s="125" t="e">
        <f t="shared" si="14"/>
        <v>#REF!</v>
      </c>
      <c r="Q392" s="147" t="e">
        <f>T20D357462[[#This Row],[スコア⑤]]/T20D357462[[#This Row],[スコア③]]</f>
        <v>#REF!</v>
      </c>
      <c r="R392" s="76" t="e">
        <f>#REF!+#REF!</f>
        <v>#REF!</v>
      </c>
      <c r="S392" s="76"/>
      <c r="T392" s="119"/>
      <c r="U392" s="76"/>
      <c r="V392" s="76"/>
      <c r="W392" s="109" t="e">
        <f>(T20D357462[[#This Row],[現金及び預金（億）]]-T20D357462[[#This Row],[負債（億）]])/T20D357462[[#This Row],[総資産]]*100</f>
        <v>#DIV/0!</v>
      </c>
    </row>
    <row r="393" spans="1:23" s="67" customFormat="1" x14ac:dyDescent="0.25">
      <c r="A393" s="69"/>
      <c r="B393" s="39"/>
      <c r="C393" s="71" t="str">
        <f>IFERROR(_xll.RssMarket($A393,"市場部名称"),"")</f>
        <v/>
      </c>
      <c r="D393" s="55"/>
      <c r="E393" s="55" t="str">
        <f>IFERROR(_xll.RssMarket($A393,"前日比"),"")</f>
        <v/>
      </c>
      <c r="F393" s="75" t="str">
        <f>IFERROR(_xll.RssMarket($A393,"時価総額"),"")</f>
        <v/>
      </c>
      <c r="G393" s="75" t="e">
        <f>T20D357462[[#This Row],[時価総額]]/T20D357462[[#This Row],[現在値]]</f>
        <v>#VALUE!</v>
      </c>
      <c r="H393" s="20"/>
      <c r="I393" s="38"/>
      <c r="J393" s="20"/>
      <c r="K393" s="33"/>
      <c r="L393" s="117"/>
      <c r="M393" s="21"/>
      <c r="N393" s="89"/>
      <c r="O393" s="125" t="e">
        <f t="shared" si="15"/>
        <v>#REF!</v>
      </c>
      <c r="P393" s="125" t="e">
        <f t="shared" si="14"/>
        <v>#REF!</v>
      </c>
      <c r="Q393" s="147" t="e">
        <f>T20D357462[[#This Row],[スコア⑤]]/T20D357462[[#This Row],[スコア③]]</f>
        <v>#REF!</v>
      </c>
      <c r="R393" s="76" t="e">
        <f>#REF!+#REF!</f>
        <v>#REF!</v>
      </c>
      <c r="S393" s="76"/>
      <c r="T393" s="119"/>
      <c r="U393" s="76"/>
      <c r="V393" s="76"/>
      <c r="W393" s="109" t="e">
        <f>(T20D357462[[#This Row],[現金及び預金（億）]]-T20D357462[[#This Row],[負債（億）]])/T20D357462[[#This Row],[総資産]]*100</f>
        <v>#DIV/0!</v>
      </c>
    </row>
    <row r="394" spans="1:23" s="67" customFormat="1" x14ac:dyDescent="0.25">
      <c r="A394" s="69"/>
      <c r="B394" s="39"/>
      <c r="C394" s="71" t="str">
        <f>IFERROR(_xll.RssMarket($A394,"市場部名称"),"")</f>
        <v/>
      </c>
      <c r="D394" s="55"/>
      <c r="E394" s="55" t="str">
        <f>IFERROR(_xll.RssMarket($A394,"前日比"),"")</f>
        <v/>
      </c>
      <c r="F394" s="75" t="str">
        <f>IFERROR(_xll.RssMarket($A394,"時価総額"),"")</f>
        <v/>
      </c>
      <c r="G394" s="75" t="e">
        <f>T20D357462[[#This Row],[時価総額]]/T20D357462[[#This Row],[現在値]]</f>
        <v>#VALUE!</v>
      </c>
      <c r="H394" s="20"/>
      <c r="I394" s="38"/>
      <c r="J394" s="20"/>
      <c r="K394" s="33"/>
      <c r="L394" s="117"/>
      <c r="M394" s="21"/>
      <c r="N394" s="89"/>
      <c r="O394" s="125" t="e">
        <f t="shared" si="15"/>
        <v>#REF!</v>
      </c>
      <c r="P394" s="125" t="e">
        <f t="shared" si="14"/>
        <v>#REF!</v>
      </c>
      <c r="Q394" s="147" t="e">
        <f>T20D357462[[#This Row],[スコア⑤]]/T20D357462[[#This Row],[スコア③]]</f>
        <v>#REF!</v>
      </c>
      <c r="R394" s="76" t="e">
        <f>#REF!+#REF!</f>
        <v>#REF!</v>
      </c>
      <c r="S394" s="76"/>
      <c r="T394" s="119"/>
      <c r="U394" s="76"/>
      <c r="V394" s="76"/>
      <c r="W394" s="109" t="e">
        <f>(T20D357462[[#This Row],[現金及び預金（億）]]-T20D357462[[#This Row],[負債（億）]])/T20D357462[[#This Row],[総資産]]*100</f>
        <v>#DIV/0!</v>
      </c>
    </row>
    <row r="395" spans="1:23" s="67" customFormat="1" x14ac:dyDescent="0.25">
      <c r="A395" s="69"/>
      <c r="B395" s="39"/>
      <c r="C395" s="71" t="str">
        <f>IFERROR(_xll.RssMarket($A395,"市場部名称"),"")</f>
        <v/>
      </c>
      <c r="D395" s="55"/>
      <c r="E395" s="55" t="str">
        <f>IFERROR(_xll.RssMarket($A395,"前日比"),"")</f>
        <v/>
      </c>
      <c r="F395" s="75" t="str">
        <f>IFERROR(_xll.RssMarket($A395,"時価総額"),"")</f>
        <v/>
      </c>
      <c r="G395" s="75" t="e">
        <f>T20D357462[[#This Row],[時価総額]]/T20D357462[[#This Row],[現在値]]</f>
        <v>#VALUE!</v>
      </c>
      <c r="H395" s="20"/>
      <c r="I395" s="38"/>
      <c r="J395" s="20"/>
      <c r="K395" s="33"/>
      <c r="L395" s="117"/>
      <c r="M395" s="21"/>
      <c r="N395" s="89"/>
      <c r="O395" s="125" t="e">
        <f t="shared" si="15"/>
        <v>#REF!</v>
      </c>
      <c r="P395" s="125" t="e">
        <f t="shared" si="14"/>
        <v>#REF!</v>
      </c>
      <c r="Q395" s="147" t="e">
        <f>T20D357462[[#This Row],[スコア⑤]]/T20D357462[[#This Row],[スコア③]]</f>
        <v>#REF!</v>
      </c>
      <c r="R395" s="76" t="e">
        <f>#REF!+#REF!</f>
        <v>#REF!</v>
      </c>
      <c r="S395" s="76"/>
      <c r="T395" s="119"/>
      <c r="U395" s="76"/>
      <c r="V395" s="76"/>
      <c r="W395" s="109" t="e">
        <f>(T20D357462[[#This Row],[現金及び預金（億）]]-T20D357462[[#This Row],[負債（億）]])/T20D357462[[#This Row],[総資産]]*100</f>
        <v>#DIV/0!</v>
      </c>
    </row>
    <row r="396" spans="1:23" s="67" customFormat="1" x14ac:dyDescent="0.25">
      <c r="A396" s="69"/>
      <c r="B396" s="39"/>
      <c r="C396" s="71" t="str">
        <f>IFERROR(_xll.RssMarket($A396,"市場部名称"),"")</f>
        <v/>
      </c>
      <c r="D396" s="55"/>
      <c r="E396" s="55" t="str">
        <f>IFERROR(_xll.RssMarket($A396,"前日比"),"")</f>
        <v/>
      </c>
      <c r="F396" s="75" t="str">
        <f>IFERROR(_xll.RssMarket($A396,"時価総額"),"")</f>
        <v/>
      </c>
      <c r="G396" s="75" t="e">
        <f>T20D357462[[#This Row],[時価総額]]/T20D357462[[#This Row],[現在値]]</f>
        <v>#VALUE!</v>
      </c>
      <c r="H396" s="20"/>
      <c r="I396" s="38"/>
      <c r="J396" s="20"/>
      <c r="K396" s="33"/>
      <c r="L396" s="117"/>
      <c r="M396" s="21"/>
      <c r="N396" s="89"/>
      <c r="O396" s="125" t="e">
        <f t="shared" si="15"/>
        <v>#REF!</v>
      </c>
      <c r="P396" s="125" t="e">
        <f t="shared" si="14"/>
        <v>#REF!</v>
      </c>
      <c r="Q396" s="147" t="e">
        <f>T20D357462[[#This Row],[スコア⑤]]/T20D357462[[#This Row],[スコア③]]</f>
        <v>#REF!</v>
      </c>
      <c r="R396" s="76" t="e">
        <f>#REF!+#REF!</f>
        <v>#REF!</v>
      </c>
      <c r="S396" s="76"/>
      <c r="T396" s="119"/>
      <c r="U396" s="76"/>
      <c r="V396" s="76"/>
      <c r="W396" s="109" t="e">
        <f>(T20D357462[[#This Row],[現金及び預金（億）]]-T20D357462[[#This Row],[負債（億）]])/T20D357462[[#This Row],[総資産]]*100</f>
        <v>#DIV/0!</v>
      </c>
    </row>
    <row r="397" spans="1:23" s="67" customFormat="1" x14ac:dyDescent="0.25">
      <c r="A397" s="69"/>
      <c r="B397" s="39"/>
      <c r="C397" s="71" t="str">
        <f>IFERROR(_xll.RssMarket($A397,"市場部名称"),"")</f>
        <v/>
      </c>
      <c r="D397" s="55"/>
      <c r="E397" s="55" t="str">
        <f>IFERROR(_xll.RssMarket($A397,"前日比"),"")</f>
        <v/>
      </c>
      <c r="F397" s="75" t="str">
        <f>IFERROR(_xll.RssMarket($A397,"時価総額"),"")</f>
        <v/>
      </c>
      <c r="G397" s="75" t="e">
        <f>T20D357462[[#This Row],[時価総額]]/T20D357462[[#This Row],[現在値]]</f>
        <v>#VALUE!</v>
      </c>
      <c r="H397" s="20"/>
      <c r="I397" s="38"/>
      <c r="J397" s="20"/>
      <c r="K397" s="33"/>
      <c r="L397" s="117"/>
      <c r="M397" s="21"/>
      <c r="N397" s="89"/>
      <c r="O397" s="125" t="e">
        <f t="shared" si="15"/>
        <v>#REF!</v>
      </c>
      <c r="P397" s="125" t="e">
        <f t="shared" si="14"/>
        <v>#REF!</v>
      </c>
      <c r="Q397" s="147" t="e">
        <f>T20D357462[[#This Row],[スコア⑤]]/T20D357462[[#This Row],[スコア③]]</f>
        <v>#REF!</v>
      </c>
      <c r="R397" s="76" t="e">
        <f>#REF!+#REF!</f>
        <v>#REF!</v>
      </c>
      <c r="S397" s="76"/>
      <c r="T397" s="119"/>
      <c r="U397" s="76"/>
      <c r="V397" s="76"/>
      <c r="W397" s="109" t="e">
        <f>(T20D357462[[#This Row],[現金及び預金（億）]]-T20D357462[[#This Row],[負債（億）]])/T20D357462[[#This Row],[総資産]]*100</f>
        <v>#DIV/0!</v>
      </c>
    </row>
    <row r="398" spans="1:23" s="67" customFormat="1" x14ac:dyDescent="0.25">
      <c r="A398" s="69"/>
      <c r="B398" s="39"/>
      <c r="C398" s="71" t="str">
        <f>IFERROR(_xll.RssMarket($A398,"市場部名称"),"")</f>
        <v/>
      </c>
      <c r="D398" s="55"/>
      <c r="E398" s="55" t="str">
        <f>IFERROR(_xll.RssMarket($A398,"前日比"),"")</f>
        <v/>
      </c>
      <c r="F398" s="75" t="str">
        <f>IFERROR(_xll.RssMarket($A398,"時価総額"),"")</f>
        <v/>
      </c>
      <c r="G398" s="75" t="e">
        <f>T20D357462[[#This Row],[時価総額]]/T20D357462[[#This Row],[現在値]]</f>
        <v>#VALUE!</v>
      </c>
      <c r="H398" s="20"/>
      <c r="I398" s="38"/>
      <c r="J398" s="20"/>
      <c r="K398" s="33"/>
      <c r="L398" s="117"/>
      <c r="M398" s="21"/>
      <c r="N398" s="89"/>
      <c r="O398" s="125" t="e">
        <f t="shared" si="15"/>
        <v>#REF!</v>
      </c>
      <c r="P398" s="125" t="e">
        <f t="shared" si="14"/>
        <v>#REF!</v>
      </c>
      <c r="Q398" s="147" t="e">
        <f>T20D357462[[#This Row],[スコア⑤]]/T20D357462[[#This Row],[スコア③]]</f>
        <v>#REF!</v>
      </c>
      <c r="R398" s="76" t="e">
        <f>#REF!+#REF!</f>
        <v>#REF!</v>
      </c>
      <c r="S398" s="76"/>
      <c r="T398" s="119"/>
      <c r="U398" s="76"/>
      <c r="V398" s="76"/>
      <c r="W398" s="109" t="e">
        <f>(T20D357462[[#This Row],[現金及び預金（億）]]-T20D357462[[#This Row],[負債（億）]])/T20D357462[[#This Row],[総資産]]*100</f>
        <v>#DIV/0!</v>
      </c>
    </row>
    <row r="399" spans="1:23" s="67" customFormat="1" x14ac:dyDescent="0.25">
      <c r="A399" s="69"/>
      <c r="B399" s="39"/>
      <c r="C399" s="71" t="str">
        <f>IFERROR(_xll.RssMarket($A399,"市場部名称"),"")</f>
        <v/>
      </c>
      <c r="D399" s="55"/>
      <c r="E399" s="55" t="str">
        <f>IFERROR(_xll.RssMarket($A399,"前日比"),"")</f>
        <v/>
      </c>
      <c r="F399" s="75" t="str">
        <f>IFERROR(_xll.RssMarket($A399,"時価総額"),"")</f>
        <v/>
      </c>
      <c r="G399" s="75" t="e">
        <f>T20D357462[[#This Row],[時価総額]]/T20D357462[[#This Row],[現在値]]</f>
        <v>#VALUE!</v>
      </c>
      <c r="H399" s="20"/>
      <c r="I399" s="38"/>
      <c r="J399" s="20"/>
      <c r="K399" s="33"/>
      <c r="L399" s="117"/>
      <c r="M399" s="21"/>
      <c r="N399" s="89"/>
      <c r="O399" s="125" t="e">
        <f t="shared" si="15"/>
        <v>#REF!</v>
      </c>
      <c r="P399" s="125" t="e">
        <f t="shared" si="14"/>
        <v>#REF!</v>
      </c>
      <c r="Q399" s="147" t="e">
        <f>T20D357462[[#This Row],[スコア⑤]]/T20D357462[[#This Row],[スコア③]]</f>
        <v>#REF!</v>
      </c>
      <c r="R399" s="76" t="e">
        <f>#REF!+#REF!</f>
        <v>#REF!</v>
      </c>
      <c r="S399" s="76"/>
      <c r="T399" s="119"/>
      <c r="U399" s="76"/>
      <c r="V399" s="76"/>
      <c r="W399" s="109" t="e">
        <f>(T20D357462[[#This Row],[現金及び預金（億）]]-T20D357462[[#This Row],[負債（億）]])/T20D357462[[#This Row],[総資産]]*100</f>
        <v>#DIV/0!</v>
      </c>
    </row>
    <row r="400" spans="1:23" s="67" customFormat="1" x14ac:dyDescent="0.25">
      <c r="A400" s="69"/>
      <c r="B400" s="39"/>
      <c r="C400" s="71" t="str">
        <f>IFERROR(_xll.RssMarket($A400,"市場部名称"),"")</f>
        <v/>
      </c>
      <c r="D400" s="55"/>
      <c r="E400" s="55" t="str">
        <f>IFERROR(_xll.RssMarket($A400,"前日比"),"")</f>
        <v/>
      </c>
      <c r="F400" s="75" t="str">
        <f>IFERROR(_xll.RssMarket($A400,"時価総額"),"")</f>
        <v/>
      </c>
      <c r="G400" s="75" t="e">
        <f>T20D357462[[#This Row],[時価総額]]/T20D357462[[#This Row],[現在値]]</f>
        <v>#VALUE!</v>
      </c>
      <c r="H400" s="20"/>
      <c r="I400" s="38"/>
      <c r="J400" s="20"/>
      <c r="K400" s="33"/>
      <c r="L400" s="117"/>
      <c r="M400" s="21"/>
      <c r="N400" s="89"/>
      <c r="O400" s="125" t="e">
        <f t="shared" si="15"/>
        <v>#REF!</v>
      </c>
      <c r="P400" s="125" t="e">
        <f t="shared" si="14"/>
        <v>#REF!</v>
      </c>
      <c r="Q400" s="147" t="e">
        <f>T20D357462[[#This Row],[スコア⑤]]/T20D357462[[#This Row],[スコア③]]</f>
        <v>#REF!</v>
      </c>
      <c r="R400" s="76" t="e">
        <f>#REF!+#REF!</f>
        <v>#REF!</v>
      </c>
      <c r="S400" s="76"/>
      <c r="T400" s="119"/>
      <c r="U400" s="76"/>
      <c r="V400" s="76"/>
      <c r="W400" s="109" t="e">
        <f>(T20D357462[[#This Row],[現金及び預金（億）]]-T20D357462[[#This Row],[負債（億）]])/T20D357462[[#This Row],[総資産]]*100</f>
        <v>#DIV/0!</v>
      </c>
    </row>
    <row r="401" spans="1:23" s="67" customFormat="1" x14ac:dyDescent="0.25">
      <c r="A401" s="69"/>
      <c r="B401" s="39"/>
      <c r="C401" s="71" t="str">
        <f>IFERROR(_xll.RssMarket($A401,"市場部名称"),"")</f>
        <v/>
      </c>
      <c r="D401" s="55"/>
      <c r="E401" s="55" t="str">
        <f>IFERROR(_xll.RssMarket($A401,"前日比"),"")</f>
        <v/>
      </c>
      <c r="F401" s="75" t="str">
        <f>IFERROR(_xll.RssMarket($A401,"時価総額"),"")</f>
        <v/>
      </c>
      <c r="G401" s="75" t="e">
        <f>T20D357462[[#This Row],[時価総額]]/T20D357462[[#This Row],[現在値]]</f>
        <v>#VALUE!</v>
      </c>
      <c r="H401" s="20"/>
      <c r="I401" s="38"/>
      <c r="J401" s="20"/>
      <c r="K401" s="33"/>
      <c r="L401" s="117"/>
      <c r="M401" s="21"/>
      <c r="N401" s="89"/>
      <c r="O401" s="125" t="e">
        <f t="shared" si="15"/>
        <v>#REF!</v>
      </c>
      <c r="P401" s="125" t="e">
        <f t="shared" si="14"/>
        <v>#REF!</v>
      </c>
      <c r="Q401" s="147" t="e">
        <f>T20D357462[[#This Row],[スコア⑤]]/T20D357462[[#This Row],[スコア③]]</f>
        <v>#REF!</v>
      </c>
      <c r="R401" s="76" t="e">
        <f>#REF!+#REF!</f>
        <v>#REF!</v>
      </c>
      <c r="S401" s="76"/>
      <c r="T401" s="119"/>
      <c r="U401" s="76"/>
      <c r="V401" s="76"/>
      <c r="W401" s="109" t="e">
        <f>(T20D357462[[#This Row],[現金及び預金（億）]]-T20D357462[[#This Row],[負債（億）]])/T20D357462[[#This Row],[総資産]]*100</f>
        <v>#DIV/0!</v>
      </c>
    </row>
    <row r="402" spans="1:23" s="67" customFormat="1" x14ac:dyDescent="0.25">
      <c r="A402" s="69"/>
      <c r="B402" s="39"/>
      <c r="C402" s="71" t="str">
        <f>IFERROR(_xll.RssMarket($A402,"市場部名称"),"")</f>
        <v/>
      </c>
      <c r="D402" s="55"/>
      <c r="E402" s="55" t="str">
        <f>IFERROR(_xll.RssMarket($A402,"前日比"),"")</f>
        <v/>
      </c>
      <c r="F402" s="75" t="str">
        <f>IFERROR(_xll.RssMarket($A402,"時価総額"),"")</f>
        <v/>
      </c>
      <c r="G402" s="75" t="e">
        <f>T20D357462[[#This Row],[時価総額]]/T20D357462[[#This Row],[現在値]]</f>
        <v>#VALUE!</v>
      </c>
      <c r="H402" s="20"/>
      <c r="I402" s="38"/>
      <c r="J402" s="20"/>
      <c r="K402" s="33"/>
      <c r="L402" s="117"/>
      <c r="M402" s="21"/>
      <c r="N402" s="89"/>
      <c r="O402" s="125" t="e">
        <f t="shared" si="15"/>
        <v>#REF!</v>
      </c>
      <c r="P402" s="125" t="e">
        <f t="shared" si="14"/>
        <v>#REF!</v>
      </c>
      <c r="Q402" s="147" t="e">
        <f>T20D357462[[#This Row],[スコア⑤]]/T20D357462[[#This Row],[スコア③]]</f>
        <v>#REF!</v>
      </c>
      <c r="R402" s="76" t="e">
        <f>#REF!+#REF!</f>
        <v>#REF!</v>
      </c>
      <c r="S402" s="76"/>
      <c r="T402" s="119"/>
      <c r="U402" s="76"/>
      <c r="V402" s="76"/>
      <c r="W402" s="109" t="e">
        <f>(T20D357462[[#This Row],[現金及び預金（億）]]-T20D357462[[#This Row],[負債（億）]])/T20D357462[[#This Row],[総資産]]*100</f>
        <v>#DIV/0!</v>
      </c>
    </row>
    <row r="403" spans="1:23" s="67" customFormat="1" x14ac:dyDescent="0.25">
      <c r="A403" s="69"/>
      <c r="B403" s="39"/>
      <c r="C403" s="71" t="str">
        <f>IFERROR(_xll.RssMarket($A403,"市場部名称"),"")</f>
        <v/>
      </c>
      <c r="D403" s="55"/>
      <c r="E403" s="55" t="str">
        <f>IFERROR(_xll.RssMarket($A403,"前日比"),"")</f>
        <v/>
      </c>
      <c r="F403" s="75" t="str">
        <f>IFERROR(_xll.RssMarket($A403,"時価総額"),"")</f>
        <v/>
      </c>
      <c r="G403" s="75" t="e">
        <f>T20D357462[[#This Row],[時価総額]]/T20D357462[[#This Row],[現在値]]</f>
        <v>#VALUE!</v>
      </c>
      <c r="H403" s="20"/>
      <c r="I403" s="38"/>
      <c r="J403" s="20"/>
      <c r="K403" s="33"/>
      <c r="L403" s="117"/>
      <c r="M403" s="21"/>
      <c r="N403" s="89"/>
      <c r="O403" s="125" t="e">
        <f t="shared" si="15"/>
        <v>#REF!</v>
      </c>
      <c r="P403" s="125" t="e">
        <f t="shared" si="14"/>
        <v>#REF!</v>
      </c>
      <c r="Q403" s="147" t="e">
        <f>T20D357462[[#This Row],[スコア⑤]]/T20D357462[[#This Row],[スコア③]]</f>
        <v>#REF!</v>
      </c>
      <c r="R403" s="76" t="e">
        <f>#REF!+#REF!</f>
        <v>#REF!</v>
      </c>
      <c r="S403" s="76"/>
      <c r="T403" s="119"/>
      <c r="U403" s="76"/>
      <c r="V403" s="76"/>
      <c r="W403" s="109" t="e">
        <f>(T20D357462[[#This Row],[現金及び預金（億）]]-T20D357462[[#This Row],[負債（億）]])/T20D357462[[#This Row],[総資産]]*100</f>
        <v>#DIV/0!</v>
      </c>
    </row>
    <row r="404" spans="1:23" s="67" customFormat="1" x14ac:dyDescent="0.25">
      <c r="A404" s="69"/>
      <c r="B404" s="39"/>
      <c r="C404" s="71" t="str">
        <f>IFERROR(_xll.RssMarket($A404,"市場部名称"),"")</f>
        <v/>
      </c>
      <c r="D404" s="55"/>
      <c r="E404" s="55" t="str">
        <f>IFERROR(_xll.RssMarket($A404,"前日比"),"")</f>
        <v/>
      </c>
      <c r="F404" s="75" t="str">
        <f>IFERROR(_xll.RssMarket($A404,"時価総額"),"")</f>
        <v/>
      </c>
      <c r="G404" s="75" t="e">
        <f>T20D357462[[#This Row],[時価総額]]/T20D357462[[#This Row],[現在値]]</f>
        <v>#VALUE!</v>
      </c>
      <c r="H404" s="20"/>
      <c r="I404" s="38"/>
      <c r="J404" s="20"/>
      <c r="K404" s="33"/>
      <c r="L404" s="117"/>
      <c r="M404" s="21"/>
      <c r="N404" s="89"/>
      <c r="O404" s="125" t="e">
        <f t="shared" si="15"/>
        <v>#REF!</v>
      </c>
      <c r="P404" s="125" t="e">
        <f t="shared" si="14"/>
        <v>#REF!</v>
      </c>
      <c r="Q404" s="147" t="e">
        <f>T20D357462[[#This Row],[スコア⑤]]/T20D357462[[#This Row],[スコア③]]</f>
        <v>#REF!</v>
      </c>
      <c r="R404" s="76" t="e">
        <f>#REF!+#REF!</f>
        <v>#REF!</v>
      </c>
      <c r="S404" s="76"/>
      <c r="T404" s="119"/>
      <c r="U404" s="76"/>
      <c r="V404" s="76"/>
      <c r="W404" s="109" t="e">
        <f>(T20D357462[[#This Row],[現金及び預金（億）]]-T20D357462[[#This Row],[負債（億）]])/T20D357462[[#This Row],[総資産]]*100</f>
        <v>#DIV/0!</v>
      </c>
    </row>
    <row r="405" spans="1:23" s="67" customFormat="1" x14ac:dyDescent="0.25">
      <c r="A405" s="69"/>
      <c r="B405" s="39"/>
      <c r="C405" s="71" t="str">
        <f>IFERROR(_xll.RssMarket($A405,"市場部名称"),"")</f>
        <v/>
      </c>
      <c r="D405" s="55"/>
      <c r="E405" s="55" t="str">
        <f>IFERROR(_xll.RssMarket($A405,"前日比"),"")</f>
        <v/>
      </c>
      <c r="F405" s="75" t="str">
        <f>IFERROR(_xll.RssMarket($A405,"時価総額"),"")</f>
        <v/>
      </c>
      <c r="G405" s="75" t="e">
        <f>T20D357462[[#This Row],[時価総額]]/T20D357462[[#This Row],[現在値]]</f>
        <v>#VALUE!</v>
      </c>
      <c r="H405" s="20"/>
      <c r="I405" s="38"/>
      <c r="J405" s="20"/>
      <c r="K405" s="33"/>
      <c r="L405" s="117"/>
      <c r="M405" s="21"/>
      <c r="N405" s="89"/>
      <c r="O405" s="125" t="e">
        <f t="shared" si="15"/>
        <v>#REF!</v>
      </c>
      <c r="P405" s="125" t="e">
        <f t="shared" si="14"/>
        <v>#REF!</v>
      </c>
      <c r="Q405" s="147" t="e">
        <f>T20D357462[[#This Row],[スコア⑤]]/T20D357462[[#This Row],[スコア③]]</f>
        <v>#REF!</v>
      </c>
      <c r="R405" s="76" t="e">
        <f>#REF!+#REF!</f>
        <v>#REF!</v>
      </c>
      <c r="S405" s="76"/>
      <c r="T405" s="119"/>
      <c r="U405" s="76"/>
      <c r="V405" s="76"/>
      <c r="W405" s="109" t="e">
        <f>(T20D357462[[#This Row],[現金及び預金（億）]]-T20D357462[[#This Row],[負債（億）]])/T20D357462[[#This Row],[総資産]]*100</f>
        <v>#DIV/0!</v>
      </c>
    </row>
    <row r="406" spans="1:23" s="67" customFormat="1" x14ac:dyDescent="0.25">
      <c r="A406" s="69"/>
      <c r="B406" s="39"/>
      <c r="C406" s="71" t="str">
        <f>IFERROR(_xll.RssMarket($A406,"市場部名称"),"")</f>
        <v/>
      </c>
      <c r="D406" s="55"/>
      <c r="E406" s="55" t="str">
        <f>IFERROR(_xll.RssMarket($A406,"前日比"),"")</f>
        <v/>
      </c>
      <c r="F406" s="75" t="str">
        <f>IFERROR(_xll.RssMarket($A406,"時価総額"),"")</f>
        <v/>
      </c>
      <c r="G406" s="75" t="e">
        <f>T20D357462[[#This Row],[時価総額]]/T20D357462[[#This Row],[現在値]]</f>
        <v>#VALUE!</v>
      </c>
      <c r="H406" s="20"/>
      <c r="I406" s="38"/>
      <c r="J406" s="20"/>
      <c r="K406" s="33"/>
      <c r="L406" s="117"/>
      <c r="M406" s="21"/>
      <c r="N406" s="89"/>
      <c r="O406" s="125" t="e">
        <f t="shared" si="15"/>
        <v>#REF!</v>
      </c>
      <c r="P406" s="125" t="e">
        <f t="shared" si="14"/>
        <v>#REF!</v>
      </c>
      <c r="Q406" s="147" t="e">
        <f>T20D357462[[#This Row],[スコア⑤]]/T20D357462[[#This Row],[スコア③]]</f>
        <v>#REF!</v>
      </c>
      <c r="R406" s="76" t="e">
        <f>#REF!+#REF!</f>
        <v>#REF!</v>
      </c>
      <c r="S406" s="76"/>
      <c r="T406" s="119"/>
      <c r="U406" s="76"/>
      <c r="V406" s="76"/>
      <c r="W406" s="109" t="e">
        <f>(T20D357462[[#This Row],[現金及び預金（億）]]-T20D357462[[#This Row],[負債（億）]])/T20D357462[[#This Row],[総資産]]*100</f>
        <v>#DIV/0!</v>
      </c>
    </row>
    <row r="407" spans="1:23" s="67" customFormat="1" x14ac:dyDescent="0.25">
      <c r="A407" s="69"/>
      <c r="B407" s="39"/>
      <c r="C407" s="71" t="str">
        <f>IFERROR(_xll.RssMarket($A407,"市場部名称"),"")</f>
        <v/>
      </c>
      <c r="D407" s="55"/>
      <c r="E407" s="55" t="str">
        <f>IFERROR(_xll.RssMarket($A407,"前日比"),"")</f>
        <v/>
      </c>
      <c r="F407" s="75" t="str">
        <f>IFERROR(_xll.RssMarket($A407,"時価総額"),"")</f>
        <v/>
      </c>
      <c r="G407" s="75" t="e">
        <f>T20D357462[[#This Row],[時価総額]]/T20D357462[[#This Row],[現在値]]</f>
        <v>#VALUE!</v>
      </c>
      <c r="H407" s="20"/>
      <c r="I407" s="38"/>
      <c r="J407" s="20"/>
      <c r="K407" s="33"/>
      <c r="L407" s="117"/>
      <c r="M407" s="21"/>
      <c r="N407" s="89"/>
      <c r="O407" s="125" t="e">
        <f t="shared" si="15"/>
        <v>#REF!</v>
      </c>
      <c r="P407" s="125" t="e">
        <f t="shared" si="14"/>
        <v>#REF!</v>
      </c>
      <c r="Q407" s="147" t="e">
        <f>T20D357462[[#This Row],[スコア⑤]]/T20D357462[[#This Row],[スコア③]]</f>
        <v>#REF!</v>
      </c>
      <c r="R407" s="76" t="e">
        <f>#REF!+#REF!</f>
        <v>#REF!</v>
      </c>
      <c r="S407" s="76"/>
      <c r="T407" s="119"/>
      <c r="U407" s="76"/>
      <c r="V407" s="76"/>
      <c r="W407" s="109" t="e">
        <f>(T20D357462[[#This Row],[現金及び預金（億）]]-T20D357462[[#This Row],[負債（億）]])/T20D357462[[#This Row],[総資産]]*100</f>
        <v>#DIV/0!</v>
      </c>
    </row>
    <row r="408" spans="1:23" s="67" customFormat="1" x14ac:dyDescent="0.25">
      <c r="A408" s="69"/>
      <c r="B408" s="39"/>
      <c r="C408" s="71" t="str">
        <f>IFERROR(_xll.RssMarket($A408,"市場部名称"),"")</f>
        <v/>
      </c>
      <c r="D408" s="55"/>
      <c r="E408" s="55" t="str">
        <f>IFERROR(_xll.RssMarket($A408,"前日比"),"")</f>
        <v/>
      </c>
      <c r="F408" s="75" t="str">
        <f>IFERROR(_xll.RssMarket($A408,"時価総額"),"")</f>
        <v/>
      </c>
      <c r="G408" s="75" t="e">
        <f>T20D357462[[#This Row],[時価総額]]/T20D357462[[#This Row],[現在値]]</f>
        <v>#VALUE!</v>
      </c>
      <c r="H408" s="20"/>
      <c r="I408" s="38"/>
      <c r="J408" s="20"/>
      <c r="K408" s="33"/>
      <c r="L408" s="117"/>
      <c r="M408" s="21"/>
      <c r="N408" s="89"/>
      <c r="O408" s="125" t="e">
        <f t="shared" si="15"/>
        <v>#REF!</v>
      </c>
      <c r="P408" s="125" t="e">
        <f t="shared" si="14"/>
        <v>#REF!</v>
      </c>
      <c r="Q408" s="147" t="e">
        <f>T20D357462[[#This Row],[スコア⑤]]/T20D357462[[#This Row],[スコア③]]</f>
        <v>#REF!</v>
      </c>
      <c r="R408" s="76" t="e">
        <f>#REF!+#REF!</f>
        <v>#REF!</v>
      </c>
      <c r="S408" s="76"/>
      <c r="T408" s="119"/>
      <c r="U408" s="76"/>
      <c r="V408" s="76"/>
      <c r="W408" s="109" t="e">
        <f>(T20D357462[[#This Row],[現金及び預金（億）]]-T20D357462[[#This Row],[負債（億）]])/T20D357462[[#This Row],[総資産]]*100</f>
        <v>#DIV/0!</v>
      </c>
    </row>
    <row r="409" spans="1:23" s="67" customFormat="1" x14ac:dyDescent="0.25">
      <c r="A409" s="69"/>
      <c r="B409" s="39"/>
      <c r="C409" s="71" t="str">
        <f>IFERROR(_xll.RssMarket($A409,"市場部名称"),"")</f>
        <v/>
      </c>
      <c r="D409" s="55"/>
      <c r="E409" s="55" t="str">
        <f>IFERROR(_xll.RssMarket($A409,"前日比"),"")</f>
        <v/>
      </c>
      <c r="F409" s="75" t="str">
        <f>IFERROR(_xll.RssMarket($A409,"時価総額"),"")</f>
        <v/>
      </c>
      <c r="G409" s="75" t="e">
        <f>T20D357462[[#This Row],[時価総額]]/T20D357462[[#This Row],[現在値]]</f>
        <v>#VALUE!</v>
      </c>
      <c r="H409" s="20"/>
      <c r="I409" s="38"/>
      <c r="J409" s="20"/>
      <c r="K409" s="33"/>
      <c r="L409" s="117"/>
      <c r="M409" s="21"/>
      <c r="N409" s="89"/>
      <c r="O409" s="125" t="e">
        <f t="shared" si="15"/>
        <v>#REF!</v>
      </c>
      <c r="P409" s="125" t="e">
        <f t="shared" si="14"/>
        <v>#REF!</v>
      </c>
      <c r="Q409" s="147" t="e">
        <f>T20D357462[[#This Row],[スコア⑤]]/T20D357462[[#This Row],[スコア③]]</f>
        <v>#REF!</v>
      </c>
      <c r="R409" s="76" t="e">
        <f>#REF!+#REF!</f>
        <v>#REF!</v>
      </c>
      <c r="S409" s="76"/>
      <c r="T409" s="119"/>
      <c r="U409" s="76"/>
      <c r="V409" s="76"/>
      <c r="W409" s="109" t="e">
        <f>(T20D357462[[#This Row],[現金及び預金（億）]]-T20D357462[[#This Row],[負債（億）]])/T20D357462[[#This Row],[総資産]]*100</f>
        <v>#DIV/0!</v>
      </c>
    </row>
    <row r="410" spans="1:23" s="67" customFormat="1" x14ac:dyDescent="0.25">
      <c r="A410" s="69"/>
      <c r="B410" s="39"/>
      <c r="C410" s="71" t="str">
        <f>IFERROR(_xll.RssMarket($A410,"市場部名称"),"")</f>
        <v/>
      </c>
      <c r="D410" s="55"/>
      <c r="E410" s="55" t="str">
        <f>IFERROR(_xll.RssMarket($A410,"前日比"),"")</f>
        <v/>
      </c>
      <c r="F410" s="75" t="str">
        <f>IFERROR(_xll.RssMarket($A410,"時価総額"),"")</f>
        <v/>
      </c>
      <c r="G410" s="75" t="e">
        <f>T20D357462[[#This Row],[時価総額]]/T20D357462[[#This Row],[現在値]]</f>
        <v>#VALUE!</v>
      </c>
      <c r="H410" s="20"/>
      <c r="I410" s="38"/>
      <c r="J410" s="20"/>
      <c r="K410" s="33"/>
      <c r="L410" s="117"/>
      <c r="M410" s="21"/>
      <c r="N410" s="89"/>
      <c r="O410" s="125" t="e">
        <f t="shared" si="15"/>
        <v>#REF!</v>
      </c>
      <c r="P410" s="125" t="e">
        <f t="shared" si="14"/>
        <v>#REF!</v>
      </c>
      <c r="Q410" s="147" t="e">
        <f>T20D357462[[#This Row],[スコア⑤]]/T20D357462[[#This Row],[スコア③]]</f>
        <v>#REF!</v>
      </c>
      <c r="R410" s="76" t="e">
        <f>#REF!+#REF!</f>
        <v>#REF!</v>
      </c>
      <c r="S410" s="76"/>
      <c r="T410" s="119"/>
      <c r="U410" s="76"/>
      <c r="V410" s="76"/>
      <c r="W410" s="109" t="e">
        <f>(T20D357462[[#This Row],[現金及び預金（億）]]-T20D357462[[#This Row],[負債（億）]])/T20D357462[[#This Row],[総資産]]*100</f>
        <v>#DIV/0!</v>
      </c>
    </row>
    <row r="411" spans="1:23" s="67" customFormat="1" x14ac:dyDescent="0.25">
      <c r="A411" s="69"/>
      <c r="B411" s="39"/>
      <c r="C411" s="71" t="str">
        <f>IFERROR(_xll.RssMarket($A411,"市場部名称"),"")</f>
        <v/>
      </c>
      <c r="D411" s="55"/>
      <c r="E411" s="55" t="str">
        <f>IFERROR(_xll.RssMarket($A411,"前日比"),"")</f>
        <v/>
      </c>
      <c r="F411" s="75" t="str">
        <f>IFERROR(_xll.RssMarket($A411,"時価総額"),"")</f>
        <v/>
      </c>
      <c r="G411" s="75" t="e">
        <f>T20D357462[[#This Row],[時価総額]]/T20D357462[[#This Row],[現在値]]</f>
        <v>#VALUE!</v>
      </c>
      <c r="H411" s="20"/>
      <c r="I411" s="38"/>
      <c r="J411" s="20"/>
      <c r="K411" s="33"/>
      <c r="L411" s="117"/>
      <c r="M411" s="21"/>
      <c r="N411" s="89"/>
      <c r="O411" s="125" t="e">
        <f t="shared" si="15"/>
        <v>#REF!</v>
      </c>
      <c r="P411" s="125" t="e">
        <f t="shared" si="14"/>
        <v>#REF!</v>
      </c>
      <c r="Q411" s="147" t="e">
        <f>T20D357462[[#This Row],[スコア⑤]]/T20D357462[[#This Row],[スコア③]]</f>
        <v>#REF!</v>
      </c>
      <c r="R411" s="76" t="e">
        <f>#REF!+#REF!</f>
        <v>#REF!</v>
      </c>
      <c r="S411" s="76"/>
      <c r="T411" s="119"/>
      <c r="U411" s="76"/>
      <c r="V411" s="76"/>
      <c r="W411" s="109" t="e">
        <f>(T20D357462[[#This Row],[現金及び預金（億）]]-T20D357462[[#This Row],[負債（億）]])/T20D357462[[#This Row],[総資産]]*100</f>
        <v>#DIV/0!</v>
      </c>
    </row>
    <row r="412" spans="1:23" s="67" customFormat="1" x14ac:dyDescent="0.25">
      <c r="A412" s="69"/>
      <c r="B412" s="39"/>
      <c r="C412" s="71" t="str">
        <f>IFERROR(_xll.RssMarket($A412,"市場部名称"),"")</f>
        <v/>
      </c>
      <c r="D412" s="55"/>
      <c r="E412" s="55" t="str">
        <f>IFERROR(_xll.RssMarket($A412,"前日比"),"")</f>
        <v/>
      </c>
      <c r="F412" s="75" t="str">
        <f>IFERROR(_xll.RssMarket($A412,"時価総額"),"")</f>
        <v/>
      </c>
      <c r="G412" s="75" t="e">
        <f>T20D357462[[#This Row],[時価総額]]/T20D357462[[#This Row],[現在値]]</f>
        <v>#VALUE!</v>
      </c>
      <c r="H412" s="20"/>
      <c r="I412" s="38"/>
      <c r="J412" s="20"/>
      <c r="K412" s="33"/>
      <c r="L412" s="117"/>
      <c r="M412" s="21"/>
      <c r="N412" s="89"/>
      <c r="O412" s="125" t="e">
        <f t="shared" si="15"/>
        <v>#REF!</v>
      </c>
      <c r="P412" s="125" t="e">
        <f t="shared" si="14"/>
        <v>#REF!</v>
      </c>
      <c r="Q412" s="147" t="e">
        <f>T20D357462[[#This Row],[スコア⑤]]/T20D357462[[#This Row],[スコア③]]</f>
        <v>#REF!</v>
      </c>
      <c r="R412" s="76" t="e">
        <f>#REF!+#REF!</f>
        <v>#REF!</v>
      </c>
      <c r="S412" s="76"/>
      <c r="T412" s="119"/>
      <c r="U412" s="76"/>
      <c r="V412" s="76"/>
      <c r="W412" s="109" t="e">
        <f>(T20D357462[[#This Row],[現金及び預金（億）]]-T20D357462[[#This Row],[負債（億）]])/T20D357462[[#This Row],[総資産]]*100</f>
        <v>#DIV/0!</v>
      </c>
    </row>
    <row r="413" spans="1:23" s="67" customFormat="1" x14ac:dyDescent="0.25">
      <c r="A413" s="69"/>
      <c r="B413" s="39"/>
      <c r="C413" s="71" t="str">
        <f>IFERROR(_xll.RssMarket($A413,"市場部名称"),"")</f>
        <v/>
      </c>
      <c r="D413" s="55"/>
      <c r="E413" s="55" t="str">
        <f>IFERROR(_xll.RssMarket($A413,"前日比"),"")</f>
        <v/>
      </c>
      <c r="F413" s="75" t="str">
        <f>IFERROR(_xll.RssMarket($A413,"時価総額"),"")</f>
        <v/>
      </c>
      <c r="G413" s="75" t="e">
        <f>T20D357462[[#This Row],[時価総額]]/T20D357462[[#This Row],[現在値]]</f>
        <v>#VALUE!</v>
      </c>
      <c r="H413" s="20"/>
      <c r="I413" s="38"/>
      <c r="J413" s="20"/>
      <c r="K413" s="33"/>
      <c r="L413" s="117"/>
      <c r="M413" s="21"/>
      <c r="N413" s="89"/>
      <c r="O413" s="125" t="e">
        <f t="shared" si="15"/>
        <v>#REF!</v>
      </c>
      <c r="P413" s="125" t="e">
        <f t="shared" si="14"/>
        <v>#REF!</v>
      </c>
      <c r="Q413" s="147" t="e">
        <f>T20D357462[[#This Row],[スコア⑤]]/T20D357462[[#This Row],[スコア③]]</f>
        <v>#REF!</v>
      </c>
      <c r="R413" s="76" t="e">
        <f>#REF!+#REF!</f>
        <v>#REF!</v>
      </c>
      <c r="S413" s="76"/>
      <c r="T413" s="119"/>
      <c r="U413" s="76"/>
      <c r="V413" s="76"/>
      <c r="W413" s="109" t="e">
        <f>(T20D357462[[#This Row],[現金及び預金（億）]]-T20D357462[[#This Row],[負債（億）]])/T20D357462[[#This Row],[総資産]]*100</f>
        <v>#DIV/0!</v>
      </c>
    </row>
    <row r="414" spans="1:23" s="67" customFormat="1" x14ac:dyDescent="0.25">
      <c r="A414" s="69"/>
      <c r="B414" s="39"/>
      <c r="C414" s="71" t="str">
        <f>IFERROR(_xll.RssMarket($A414,"市場部名称"),"")</f>
        <v/>
      </c>
      <c r="D414" s="55"/>
      <c r="E414" s="55" t="str">
        <f>IFERROR(_xll.RssMarket($A414,"前日比"),"")</f>
        <v/>
      </c>
      <c r="F414" s="75" t="str">
        <f>IFERROR(_xll.RssMarket($A414,"時価総額"),"")</f>
        <v/>
      </c>
      <c r="G414" s="75" t="e">
        <f>T20D357462[[#This Row],[時価総額]]/T20D357462[[#This Row],[現在値]]</f>
        <v>#VALUE!</v>
      </c>
      <c r="H414" s="20"/>
      <c r="I414" s="38"/>
      <c r="J414" s="20"/>
      <c r="K414" s="33"/>
      <c r="L414" s="117"/>
      <c r="M414" s="21"/>
      <c r="N414" s="89"/>
      <c r="O414" s="125" t="e">
        <f t="shared" si="15"/>
        <v>#REF!</v>
      </c>
      <c r="P414" s="125" t="e">
        <f t="shared" si="14"/>
        <v>#REF!</v>
      </c>
      <c r="Q414" s="147" t="e">
        <f>T20D357462[[#This Row],[スコア⑤]]/T20D357462[[#This Row],[スコア③]]</f>
        <v>#REF!</v>
      </c>
      <c r="R414" s="76" t="e">
        <f>#REF!+#REF!</f>
        <v>#REF!</v>
      </c>
      <c r="S414" s="76"/>
      <c r="T414" s="119"/>
      <c r="U414" s="76"/>
      <c r="V414" s="76"/>
      <c r="W414" s="109" t="e">
        <f>(T20D357462[[#This Row],[現金及び預金（億）]]-T20D357462[[#This Row],[負債（億）]])/T20D357462[[#This Row],[総資産]]*100</f>
        <v>#DIV/0!</v>
      </c>
    </row>
    <row r="415" spans="1:23" s="67" customFormat="1" x14ac:dyDescent="0.25">
      <c r="A415" s="69"/>
      <c r="B415" s="39"/>
      <c r="C415" s="71" t="str">
        <f>IFERROR(_xll.RssMarket($A415,"市場部名称"),"")</f>
        <v/>
      </c>
      <c r="D415" s="55"/>
      <c r="E415" s="55" t="str">
        <f>IFERROR(_xll.RssMarket($A415,"前日比"),"")</f>
        <v/>
      </c>
      <c r="F415" s="75" t="str">
        <f>IFERROR(_xll.RssMarket($A415,"時価総額"),"")</f>
        <v/>
      </c>
      <c r="G415" s="75" t="e">
        <f>T20D357462[[#This Row],[時価総額]]/T20D357462[[#This Row],[現在値]]</f>
        <v>#VALUE!</v>
      </c>
      <c r="H415" s="20"/>
      <c r="I415" s="38"/>
      <c r="J415" s="20"/>
      <c r="K415" s="33"/>
      <c r="L415" s="117"/>
      <c r="M415" s="21"/>
      <c r="N415" s="89"/>
      <c r="O415" s="125" t="e">
        <f t="shared" si="15"/>
        <v>#REF!</v>
      </c>
      <c r="P415" s="125" t="e">
        <f t="shared" si="14"/>
        <v>#REF!</v>
      </c>
      <c r="Q415" s="147" t="e">
        <f>T20D357462[[#This Row],[スコア⑤]]/T20D357462[[#This Row],[スコア③]]</f>
        <v>#REF!</v>
      </c>
      <c r="R415" s="76" t="e">
        <f>#REF!+#REF!</f>
        <v>#REF!</v>
      </c>
      <c r="S415" s="76"/>
      <c r="T415" s="119"/>
      <c r="U415" s="76"/>
      <c r="V415" s="76"/>
      <c r="W415" s="109" t="e">
        <f>(T20D357462[[#This Row],[現金及び預金（億）]]-T20D357462[[#This Row],[負債（億）]])/T20D357462[[#This Row],[総資産]]*100</f>
        <v>#DIV/0!</v>
      </c>
    </row>
    <row r="416" spans="1:23" s="67" customFormat="1" x14ac:dyDescent="0.25">
      <c r="A416" s="69"/>
      <c r="B416" s="39"/>
      <c r="C416" s="71" t="str">
        <f>IFERROR(_xll.RssMarket($A416,"市場部名称"),"")</f>
        <v/>
      </c>
      <c r="D416" s="55"/>
      <c r="E416" s="55" t="str">
        <f>IFERROR(_xll.RssMarket($A416,"前日比"),"")</f>
        <v/>
      </c>
      <c r="F416" s="75" t="str">
        <f>IFERROR(_xll.RssMarket($A416,"時価総額"),"")</f>
        <v/>
      </c>
      <c r="G416" s="75" t="e">
        <f>T20D357462[[#This Row],[時価総額]]/T20D357462[[#This Row],[現在値]]</f>
        <v>#VALUE!</v>
      </c>
      <c r="H416" s="20"/>
      <c r="I416" s="38"/>
      <c r="J416" s="20"/>
      <c r="K416" s="33"/>
      <c r="L416" s="117"/>
      <c r="M416" s="21"/>
      <c r="N416" s="89"/>
      <c r="O416" s="125" t="e">
        <f t="shared" si="15"/>
        <v>#REF!</v>
      </c>
      <c r="P416" s="125" t="e">
        <f t="shared" si="14"/>
        <v>#REF!</v>
      </c>
      <c r="Q416" s="147" t="e">
        <f>T20D357462[[#This Row],[スコア⑤]]/T20D357462[[#This Row],[スコア③]]</f>
        <v>#REF!</v>
      </c>
      <c r="R416" s="76" t="e">
        <f>#REF!+#REF!</f>
        <v>#REF!</v>
      </c>
      <c r="S416" s="76"/>
      <c r="T416" s="119"/>
      <c r="U416" s="76"/>
      <c r="V416" s="76"/>
      <c r="W416" s="109" t="e">
        <f>(T20D357462[[#This Row],[現金及び預金（億）]]-T20D357462[[#This Row],[負債（億）]])/T20D357462[[#This Row],[総資産]]*100</f>
        <v>#DIV/0!</v>
      </c>
    </row>
    <row r="417" spans="1:23" s="67" customFormat="1" x14ac:dyDescent="0.25">
      <c r="A417" s="69"/>
      <c r="B417" s="39"/>
      <c r="C417" s="71" t="str">
        <f>IFERROR(_xll.RssMarket($A417,"市場部名称"),"")</f>
        <v/>
      </c>
      <c r="D417" s="55"/>
      <c r="E417" s="55" t="str">
        <f>IFERROR(_xll.RssMarket($A417,"前日比"),"")</f>
        <v/>
      </c>
      <c r="F417" s="75" t="str">
        <f>IFERROR(_xll.RssMarket($A417,"時価総額"),"")</f>
        <v/>
      </c>
      <c r="G417" s="75" t="e">
        <f>T20D357462[[#This Row],[時価総額]]/T20D357462[[#This Row],[現在値]]</f>
        <v>#VALUE!</v>
      </c>
      <c r="H417" s="20"/>
      <c r="I417" s="38"/>
      <c r="J417" s="20"/>
      <c r="K417" s="33"/>
      <c r="L417" s="117"/>
      <c r="M417" s="21"/>
      <c r="N417" s="89"/>
      <c r="O417" s="125" t="e">
        <f t="shared" si="15"/>
        <v>#REF!</v>
      </c>
      <c r="P417" s="125" t="e">
        <f t="shared" si="14"/>
        <v>#REF!</v>
      </c>
      <c r="Q417" s="147" t="e">
        <f>T20D357462[[#This Row],[スコア⑤]]/T20D357462[[#This Row],[スコア③]]</f>
        <v>#REF!</v>
      </c>
      <c r="R417" s="76" t="e">
        <f>#REF!+#REF!</f>
        <v>#REF!</v>
      </c>
      <c r="S417" s="76"/>
      <c r="T417" s="119"/>
      <c r="U417" s="76"/>
      <c r="V417" s="76"/>
      <c r="W417" s="109" t="e">
        <f>(T20D357462[[#This Row],[現金及び預金（億）]]-T20D357462[[#This Row],[負債（億）]])/T20D357462[[#This Row],[総資産]]*100</f>
        <v>#DIV/0!</v>
      </c>
    </row>
    <row r="418" spans="1:23" s="67" customFormat="1" x14ac:dyDescent="0.25">
      <c r="A418" s="69"/>
      <c r="B418" s="39"/>
      <c r="C418" s="71" t="str">
        <f>IFERROR(_xll.RssMarket($A418,"市場部名称"),"")</f>
        <v/>
      </c>
      <c r="D418" s="55"/>
      <c r="E418" s="55" t="str">
        <f>IFERROR(_xll.RssMarket($A418,"前日比"),"")</f>
        <v/>
      </c>
      <c r="F418" s="75" t="str">
        <f>IFERROR(_xll.RssMarket($A418,"時価総額"),"")</f>
        <v/>
      </c>
      <c r="G418" s="75" t="e">
        <f>T20D357462[[#This Row],[時価総額]]/T20D357462[[#This Row],[現在値]]</f>
        <v>#VALUE!</v>
      </c>
      <c r="H418" s="20"/>
      <c r="I418" s="38"/>
      <c r="J418" s="20"/>
      <c r="K418" s="33"/>
      <c r="L418" s="117"/>
      <c r="M418" s="21"/>
      <c r="N418" s="89"/>
      <c r="O418" s="125" t="e">
        <f t="shared" si="15"/>
        <v>#REF!</v>
      </c>
      <c r="P418" s="125" t="e">
        <f t="shared" si="14"/>
        <v>#REF!</v>
      </c>
      <c r="Q418" s="147" t="e">
        <f>T20D357462[[#This Row],[スコア⑤]]/T20D357462[[#This Row],[スコア③]]</f>
        <v>#REF!</v>
      </c>
      <c r="R418" s="76" t="e">
        <f>#REF!+#REF!</f>
        <v>#REF!</v>
      </c>
      <c r="S418" s="76"/>
      <c r="T418" s="119"/>
      <c r="U418" s="76"/>
      <c r="V418" s="76"/>
      <c r="W418" s="109" t="e">
        <f>(T20D357462[[#This Row],[現金及び預金（億）]]-T20D357462[[#This Row],[負債（億）]])/T20D357462[[#This Row],[総資産]]*100</f>
        <v>#DIV/0!</v>
      </c>
    </row>
    <row r="419" spans="1:23" s="67" customFormat="1" x14ac:dyDescent="0.25">
      <c r="A419" s="69"/>
      <c r="B419" s="39"/>
      <c r="C419" s="71" t="str">
        <f>IFERROR(_xll.RssMarket($A419,"市場部名称"),"")</f>
        <v/>
      </c>
      <c r="D419" s="55"/>
      <c r="E419" s="55" t="str">
        <f>IFERROR(_xll.RssMarket($A419,"前日比"),"")</f>
        <v/>
      </c>
      <c r="F419" s="75" t="str">
        <f>IFERROR(_xll.RssMarket($A419,"時価総額"),"")</f>
        <v/>
      </c>
      <c r="G419" s="75" t="e">
        <f>T20D357462[[#This Row],[時価総額]]/T20D357462[[#This Row],[現在値]]</f>
        <v>#VALUE!</v>
      </c>
      <c r="H419" s="20"/>
      <c r="I419" s="38"/>
      <c r="J419" s="20"/>
      <c r="K419" s="33"/>
      <c r="L419" s="117"/>
      <c r="M419" s="21"/>
      <c r="N419" s="89"/>
      <c r="O419" s="125" t="e">
        <f t="shared" si="15"/>
        <v>#REF!</v>
      </c>
      <c r="P419" s="125" t="e">
        <f t="shared" si="14"/>
        <v>#REF!</v>
      </c>
      <c r="Q419" s="147" t="e">
        <f>T20D357462[[#This Row],[スコア⑤]]/T20D357462[[#This Row],[スコア③]]</f>
        <v>#REF!</v>
      </c>
      <c r="R419" s="76" t="e">
        <f>#REF!+#REF!</f>
        <v>#REF!</v>
      </c>
      <c r="S419" s="76"/>
      <c r="T419" s="119"/>
      <c r="U419" s="76"/>
      <c r="V419" s="76"/>
      <c r="W419" s="109" t="e">
        <f>(T20D357462[[#This Row],[現金及び預金（億）]]-T20D357462[[#This Row],[負債（億）]])/T20D357462[[#This Row],[総資産]]*100</f>
        <v>#DIV/0!</v>
      </c>
    </row>
    <row r="420" spans="1:23" s="67" customFormat="1" x14ac:dyDescent="0.25">
      <c r="A420" s="69"/>
      <c r="B420" s="39"/>
      <c r="C420" s="71" t="str">
        <f>IFERROR(_xll.RssMarket($A420,"市場部名称"),"")</f>
        <v/>
      </c>
      <c r="D420" s="55"/>
      <c r="E420" s="55" t="str">
        <f>IFERROR(_xll.RssMarket($A420,"前日比"),"")</f>
        <v/>
      </c>
      <c r="F420" s="75" t="str">
        <f>IFERROR(_xll.RssMarket($A420,"時価総額"),"")</f>
        <v/>
      </c>
      <c r="G420" s="75" t="e">
        <f>T20D357462[[#This Row],[時価総額]]/T20D357462[[#This Row],[現在値]]</f>
        <v>#VALUE!</v>
      </c>
      <c r="H420" s="20"/>
      <c r="I420" s="38"/>
      <c r="J420" s="20"/>
      <c r="K420" s="33"/>
      <c r="L420" s="117"/>
      <c r="M420" s="21"/>
      <c r="N420" s="89"/>
      <c r="O420" s="125" t="e">
        <f t="shared" si="15"/>
        <v>#REF!</v>
      </c>
      <c r="P420" s="125" t="e">
        <f t="shared" si="14"/>
        <v>#REF!</v>
      </c>
      <c r="Q420" s="147" t="e">
        <f>T20D357462[[#This Row],[スコア⑤]]/T20D357462[[#This Row],[スコア③]]</f>
        <v>#REF!</v>
      </c>
      <c r="R420" s="76" t="e">
        <f>#REF!+#REF!</f>
        <v>#REF!</v>
      </c>
      <c r="S420" s="76"/>
      <c r="T420" s="119"/>
      <c r="U420" s="76"/>
      <c r="V420" s="76"/>
      <c r="W420" s="109" t="e">
        <f>(T20D357462[[#This Row],[現金及び預金（億）]]-T20D357462[[#This Row],[負債（億）]])/T20D357462[[#This Row],[総資産]]*100</f>
        <v>#DIV/0!</v>
      </c>
    </row>
    <row r="421" spans="1:23" s="67" customFormat="1" x14ac:dyDescent="0.25">
      <c r="A421" s="69"/>
      <c r="B421" s="39"/>
      <c r="C421" s="71" t="str">
        <f>IFERROR(_xll.RssMarket($A421,"市場部名称"),"")</f>
        <v/>
      </c>
      <c r="D421" s="55"/>
      <c r="E421" s="55" t="str">
        <f>IFERROR(_xll.RssMarket($A421,"前日比"),"")</f>
        <v/>
      </c>
      <c r="F421" s="75" t="str">
        <f>IFERROR(_xll.RssMarket($A421,"時価総額"),"")</f>
        <v/>
      </c>
      <c r="G421" s="75" t="e">
        <f>T20D357462[[#This Row],[時価総額]]/T20D357462[[#This Row],[現在値]]</f>
        <v>#VALUE!</v>
      </c>
      <c r="H421" s="20"/>
      <c r="I421" s="38"/>
      <c r="J421" s="20"/>
      <c r="K421" s="33"/>
      <c r="L421" s="117"/>
      <c r="M421" s="21"/>
      <c r="N421" s="89"/>
      <c r="O421" s="125" t="e">
        <f t="shared" si="15"/>
        <v>#REF!</v>
      </c>
      <c r="P421" s="125" t="e">
        <f t="shared" si="14"/>
        <v>#REF!</v>
      </c>
      <c r="Q421" s="147" t="e">
        <f>T20D357462[[#This Row],[スコア⑤]]/T20D357462[[#This Row],[スコア③]]</f>
        <v>#REF!</v>
      </c>
      <c r="R421" s="76" t="e">
        <f>#REF!+#REF!</f>
        <v>#REF!</v>
      </c>
      <c r="S421" s="76"/>
      <c r="T421" s="119"/>
      <c r="U421" s="76"/>
      <c r="V421" s="76"/>
      <c r="W421" s="109" t="e">
        <f>(T20D357462[[#This Row],[現金及び預金（億）]]-T20D357462[[#This Row],[負債（億）]])/T20D357462[[#This Row],[総資産]]*100</f>
        <v>#DIV/0!</v>
      </c>
    </row>
    <row r="422" spans="1:23" s="67" customFormat="1" x14ac:dyDescent="0.25">
      <c r="A422" s="69"/>
      <c r="B422" s="39"/>
      <c r="C422" s="71" t="str">
        <f>IFERROR(_xll.RssMarket($A422,"市場部名称"),"")</f>
        <v/>
      </c>
      <c r="D422" s="55"/>
      <c r="E422" s="55" t="str">
        <f>IFERROR(_xll.RssMarket($A422,"前日比"),"")</f>
        <v/>
      </c>
      <c r="F422" s="75" t="str">
        <f>IFERROR(_xll.RssMarket($A422,"時価総額"),"")</f>
        <v/>
      </c>
      <c r="G422" s="75" t="e">
        <f>T20D357462[[#This Row],[時価総額]]/T20D357462[[#This Row],[現在値]]</f>
        <v>#VALUE!</v>
      </c>
      <c r="H422" s="20"/>
      <c r="I422" s="38"/>
      <c r="J422" s="20"/>
      <c r="K422" s="33"/>
      <c r="L422" s="117"/>
      <c r="M422" s="21"/>
      <c r="N422" s="89"/>
      <c r="O422" s="125" t="e">
        <f t="shared" si="15"/>
        <v>#REF!</v>
      </c>
      <c r="P422" s="125" t="e">
        <f t="shared" si="14"/>
        <v>#REF!</v>
      </c>
      <c r="Q422" s="147" t="e">
        <f>T20D357462[[#This Row],[スコア⑤]]/T20D357462[[#This Row],[スコア③]]</f>
        <v>#REF!</v>
      </c>
      <c r="R422" s="76" t="e">
        <f>#REF!+#REF!</f>
        <v>#REF!</v>
      </c>
      <c r="S422" s="76"/>
      <c r="T422" s="119"/>
      <c r="U422" s="76"/>
      <c r="V422" s="76"/>
      <c r="W422" s="109" t="e">
        <f>(T20D357462[[#This Row],[現金及び預金（億）]]-T20D357462[[#This Row],[負債（億）]])/T20D357462[[#This Row],[総資産]]*100</f>
        <v>#DIV/0!</v>
      </c>
    </row>
    <row r="423" spans="1:23" s="67" customFormat="1" x14ac:dyDescent="0.25">
      <c r="A423" s="69"/>
      <c r="B423" s="39"/>
      <c r="C423" s="71" t="str">
        <f>IFERROR(_xll.RssMarket($A423,"市場部名称"),"")</f>
        <v/>
      </c>
      <c r="D423" s="55"/>
      <c r="E423" s="55" t="str">
        <f>IFERROR(_xll.RssMarket($A423,"前日比"),"")</f>
        <v/>
      </c>
      <c r="F423" s="75" t="str">
        <f>IFERROR(_xll.RssMarket($A423,"時価総額"),"")</f>
        <v/>
      </c>
      <c r="G423" s="75" t="e">
        <f>T20D357462[[#This Row],[時価総額]]/T20D357462[[#This Row],[現在値]]</f>
        <v>#VALUE!</v>
      </c>
      <c r="H423" s="20"/>
      <c r="I423" s="38"/>
      <c r="J423" s="20"/>
      <c r="K423" s="33"/>
      <c r="L423" s="117"/>
      <c r="M423" s="21"/>
      <c r="N423" s="89"/>
      <c r="O423" s="125" t="e">
        <f t="shared" si="15"/>
        <v>#REF!</v>
      </c>
      <c r="P423" s="125" t="e">
        <f t="shared" si="14"/>
        <v>#REF!</v>
      </c>
      <c r="Q423" s="147" t="e">
        <f>T20D357462[[#This Row],[スコア⑤]]/T20D357462[[#This Row],[スコア③]]</f>
        <v>#REF!</v>
      </c>
      <c r="R423" s="76" t="e">
        <f>#REF!+#REF!</f>
        <v>#REF!</v>
      </c>
      <c r="S423" s="76"/>
      <c r="T423" s="119"/>
      <c r="U423" s="76"/>
      <c r="V423" s="76"/>
      <c r="W423" s="109" t="e">
        <f>(T20D357462[[#This Row],[現金及び預金（億）]]-T20D357462[[#This Row],[負債（億）]])/T20D357462[[#This Row],[総資産]]*100</f>
        <v>#DIV/0!</v>
      </c>
    </row>
    <row r="424" spans="1:23" s="67" customFormat="1" x14ac:dyDescent="0.25">
      <c r="A424" s="69"/>
      <c r="B424" s="39"/>
      <c r="C424" s="71" t="str">
        <f>IFERROR(_xll.RssMarket($A424,"市場部名称"),"")</f>
        <v/>
      </c>
      <c r="D424" s="55"/>
      <c r="E424" s="55" t="str">
        <f>IFERROR(_xll.RssMarket($A424,"前日比"),"")</f>
        <v/>
      </c>
      <c r="F424" s="75" t="str">
        <f>IFERROR(_xll.RssMarket($A424,"時価総額"),"")</f>
        <v/>
      </c>
      <c r="G424" s="75" t="e">
        <f>T20D357462[[#This Row],[時価総額]]/T20D357462[[#This Row],[現在値]]</f>
        <v>#VALUE!</v>
      </c>
      <c r="H424" s="20"/>
      <c r="I424" s="38"/>
      <c r="J424" s="20"/>
      <c r="K424" s="33"/>
      <c r="L424" s="117"/>
      <c r="M424" s="21"/>
      <c r="N424" s="89"/>
      <c r="O424" s="125" t="e">
        <f t="shared" si="15"/>
        <v>#REF!</v>
      </c>
      <c r="P424" s="125" t="e">
        <f t="shared" si="14"/>
        <v>#REF!</v>
      </c>
      <c r="Q424" s="147" t="e">
        <f>T20D357462[[#This Row],[スコア⑤]]/T20D357462[[#This Row],[スコア③]]</f>
        <v>#REF!</v>
      </c>
      <c r="R424" s="76" t="e">
        <f>#REF!+#REF!</f>
        <v>#REF!</v>
      </c>
      <c r="S424" s="76"/>
      <c r="T424" s="119"/>
      <c r="U424" s="76"/>
      <c r="V424" s="76"/>
      <c r="W424" s="109" t="e">
        <f>(T20D357462[[#This Row],[現金及び預金（億）]]-T20D357462[[#This Row],[負債（億）]])/T20D357462[[#This Row],[総資産]]*100</f>
        <v>#DIV/0!</v>
      </c>
    </row>
    <row r="425" spans="1:23" s="67" customFormat="1" x14ac:dyDescent="0.25">
      <c r="A425" s="69"/>
      <c r="B425" s="39"/>
      <c r="C425" s="71" t="str">
        <f>IFERROR(_xll.RssMarket($A425,"市場部名称"),"")</f>
        <v/>
      </c>
      <c r="D425" s="55"/>
      <c r="E425" s="55" t="str">
        <f>IFERROR(_xll.RssMarket($A425,"前日比"),"")</f>
        <v/>
      </c>
      <c r="F425" s="75" t="str">
        <f>IFERROR(_xll.RssMarket($A425,"時価総額"),"")</f>
        <v/>
      </c>
      <c r="G425" s="75" t="e">
        <f>T20D357462[[#This Row],[時価総額]]/T20D357462[[#This Row],[現在値]]</f>
        <v>#VALUE!</v>
      </c>
      <c r="H425" s="20"/>
      <c r="I425" s="38"/>
      <c r="J425" s="20"/>
      <c r="K425" s="33"/>
      <c r="L425" s="117"/>
      <c r="M425" s="21"/>
      <c r="N425" s="89"/>
      <c r="O425" s="125" t="e">
        <f t="shared" si="15"/>
        <v>#REF!</v>
      </c>
      <c r="P425" s="125" t="e">
        <f t="shared" si="14"/>
        <v>#REF!</v>
      </c>
      <c r="Q425" s="147" t="e">
        <f>T20D357462[[#This Row],[スコア⑤]]/T20D357462[[#This Row],[スコア③]]</f>
        <v>#REF!</v>
      </c>
      <c r="R425" s="76" t="e">
        <f>#REF!+#REF!</f>
        <v>#REF!</v>
      </c>
      <c r="S425" s="76"/>
      <c r="T425" s="119"/>
      <c r="U425" s="76"/>
      <c r="V425" s="76"/>
      <c r="W425" s="109" t="e">
        <f>(T20D357462[[#This Row],[現金及び預金（億）]]-T20D357462[[#This Row],[負債（億）]])/T20D357462[[#This Row],[総資産]]*100</f>
        <v>#DIV/0!</v>
      </c>
    </row>
    <row r="426" spans="1:23" s="67" customFormat="1" x14ac:dyDescent="0.25">
      <c r="A426" s="69"/>
      <c r="B426" s="39"/>
      <c r="C426" s="71" t="str">
        <f>IFERROR(_xll.RssMarket($A426,"市場部名称"),"")</f>
        <v/>
      </c>
      <c r="D426" s="55"/>
      <c r="E426" s="55" t="str">
        <f>IFERROR(_xll.RssMarket($A426,"前日比"),"")</f>
        <v/>
      </c>
      <c r="F426" s="75" t="str">
        <f>IFERROR(_xll.RssMarket($A426,"時価総額"),"")</f>
        <v/>
      </c>
      <c r="G426" s="75" t="e">
        <f>T20D357462[[#This Row],[時価総額]]/T20D357462[[#This Row],[現在値]]</f>
        <v>#VALUE!</v>
      </c>
      <c r="H426" s="20"/>
      <c r="I426" s="38"/>
      <c r="J426" s="20"/>
      <c r="K426" s="33"/>
      <c r="L426" s="117"/>
      <c r="M426" s="21"/>
      <c r="N426" s="89"/>
      <c r="O426" s="125" t="e">
        <f t="shared" si="15"/>
        <v>#REF!</v>
      </c>
      <c r="P426" s="125" t="e">
        <f t="shared" si="14"/>
        <v>#REF!</v>
      </c>
      <c r="Q426" s="147" t="e">
        <f>T20D357462[[#This Row],[スコア⑤]]/T20D357462[[#This Row],[スコア③]]</f>
        <v>#REF!</v>
      </c>
      <c r="R426" s="76" t="e">
        <f>#REF!+#REF!</f>
        <v>#REF!</v>
      </c>
      <c r="S426" s="76"/>
      <c r="T426" s="119"/>
      <c r="U426" s="76"/>
      <c r="V426" s="76"/>
      <c r="W426" s="109" t="e">
        <f>(T20D357462[[#This Row],[現金及び預金（億）]]-T20D357462[[#This Row],[負債（億）]])/T20D357462[[#This Row],[総資産]]*100</f>
        <v>#DIV/0!</v>
      </c>
    </row>
    <row r="427" spans="1:23" s="67" customFormat="1" x14ac:dyDescent="0.25">
      <c r="A427" s="69"/>
      <c r="B427" s="39"/>
      <c r="C427" s="71" t="str">
        <f>IFERROR(_xll.RssMarket($A427,"市場部名称"),"")</f>
        <v/>
      </c>
      <c r="D427" s="55"/>
      <c r="E427" s="55" t="str">
        <f>IFERROR(_xll.RssMarket($A427,"前日比"),"")</f>
        <v/>
      </c>
      <c r="F427" s="75" t="str">
        <f>IFERROR(_xll.RssMarket($A427,"時価総額"),"")</f>
        <v/>
      </c>
      <c r="G427" s="75" t="e">
        <f>T20D357462[[#This Row],[時価総額]]/T20D357462[[#This Row],[現在値]]</f>
        <v>#VALUE!</v>
      </c>
      <c r="H427" s="20"/>
      <c r="I427" s="38"/>
      <c r="J427" s="20"/>
      <c r="K427" s="33"/>
      <c r="L427" s="117"/>
      <c r="M427" s="21"/>
      <c r="N427" s="89"/>
      <c r="O427" s="125" t="e">
        <f t="shared" si="15"/>
        <v>#REF!</v>
      </c>
      <c r="P427" s="125" t="e">
        <f t="shared" si="14"/>
        <v>#REF!</v>
      </c>
      <c r="Q427" s="147" t="e">
        <f>T20D357462[[#This Row],[スコア⑤]]/T20D357462[[#This Row],[スコア③]]</f>
        <v>#REF!</v>
      </c>
      <c r="R427" s="76" t="e">
        <f>#REF!+#REF!</f>
        <v>#REF!</v>
      </c>
      <c r="S427" s="76"/>
      <c r="T427" s="119"/>
      <c r="U427" s="76"/>
      <c r="V427" s="76"/>
      <c r="W427" s="109" t="e">
        <f>(T20D357462[[#This Row],[現金及び預金（億）]]-T20D357462[[#This Row],[負債（億）]])/T20D357462[[#This Row],[総資産]]*100</f>
        <v>#DIV/0!</v>
      </c>
    </row>
    <row r="428" spans="1:23" s="67" customFormat="1" x14ac:dyDescent="0.25">
      <c r="A428" s="69"/>
      <c r="B428" s="39"/>
      <c r="C428" s="71" t="str">
        <f>IFERROR(_xll.RssMarket($A428,"市場部名称"),"")</f>
        <v/>
      </c>
      <c r="D428" s="55"/>
      <c r="E428" s="55" t="str">
        <f>IFERROR(_xll.RssMarket($A428,"前日比"),"")</f>
        <v/>
      </c>
      <c r="F428" s="75" t="str">
        <f>IFERROR(_xll.RssMarket($A428,"時価総額"),"")</f>
        <v/>
      </c>
      <c r="G428" s="75" t="e">
        <f>T20D357462[[#This Row],[時価総額]]/T20D357462[[#This Row],[現在値]]</f>
        <v>#VALUE!</v>
      </c>
      <c r="H428" s="20"/>
      <c r="I428" s="38"/>
      <c r="J428" s="20"/>
      <c r="K428" s="33"/>
      <c r="L428" s="117"/>
      <c r="M428" s="21"/>
      <c r="N428" s="89"/>
      <c r="O428" s="125" t="e">
        <f t="shared" si="15"/>
        <v>#REF!</v>
      </c>
      <c r="P428" s="125" t="e">
        <f t="shared" si="14"/>
        <v>#REF!</v>
      </c>
      <c r="Q428" s="147" t="e">
        <f>T20D357462[[#This Row],[スコア⑤]]/T20D357462[[#This Row],[スコア③]]</f>
        <v>#REF!</v>
      </c>
      <c r="R428" s="76" t="e">
        <f>#REF!+#REF!</f>
        <v>#REF!</v>
      </c>
      <c r="S428" s="76"/>
      <c r="T428" s="119"/>
      <c r="U428" s="76"/>
      <c r="V428" s="76"/>
      <c r="W428" s="109" t="e">
        <f>(T20D357462[[#This Row],[現金及び預金（億）]]-T20D357462[[#This Row],[負債（億）]])/T20D357462[[#This Row],[総資産]]*100</f>
        <v>#DIV/0!</v>
      </c>
    </row>
    <row r="429" spans="1:23" s="67" customFormat="1" x14ac:dyDescent="0.25">
      <c r="A429" s="69"/>
      <c r="B429" s="39"/>
      <c r="C429" s="71" t="str">
        <f>IFERROR(_xll.RssMarket($A429,"市場部名称"),"")</f>
        <v/>
      </c>
      <c r="D429" s="55"/>
      <c r="E429" s="55" t="str">
        <f>IFERROR(_xll.RssMarket($A429,"前日比"),"")</f>
        <v/>
      </c>
      <c r="F429" s="75" t="str">
        <f>IFERROR(_xll.RssMarket($A429,"時価総額"),"")</f>
        <v/>
      </c>
      <c r="G429" s="75" t="e">
        <f>T20D357462[[#This Row],[時価総額]]/T20D357462[[#This Row],[現在値]]</f>
        <v>#VALUE!</v>
      </c>
      <c r="H429" s="20"/>
      <c r="I429" s="38"/>
      <c r="J429" s="20"/>
      <c r="K429" s="33"/>
      <c r="L429" s="117"/>
      <c r="M429" s="21"/>
      <c r="N429" s="89"/>
      <c r="O429" s="125" t="e">
        <f t="shared" si="15"/>
        <v>#REF!</v>
      </c>
      <c r="P429" s="125" t="e">
        <f t="shared" si="14"/>
        <v>#REF!</v>
      </c>
      <c r="Q429" s="147" t="e">
        <f>T20D357462[[#This Row],[スコア⑤]]/T20D357462[[#This Row],[スコア③]]</f>
        <v>#REF!</v>
      </c>
      <c r="R429" s="76" t="e">
        <f>#REF!+#REF!</f>
        <v>#REF!</v>
      </c>
      <c r="S429" s="76"/>
      <c r="T429" s="119"/>
      <c r="U429" s="76"/>
      <c r="V429" s="76"/>
      <c r="W429" s="109" t="e">
        <f>(T20D357462[[#This Row],[現金及び預金（億）]]-T20D357462[[#This Row],[負債（億）]])/T20D357462[[#This Row],[総資産]]*100</f>
        <v>#DIV/0!</v>
      </c>
    </row>
    <row r="430" spans="1:23" s="67" customFormat="1" x14ac:dyDescent="0.25">
      <c r="A430" s="69"/>
      <c r="B430" s="39"/>
      <c r="C430" s="71" t="str">
        <f>IFERROR(_xll.RssMarket($A430,"市場部名称"),"")</f>
        <v/>
      </c>
      <c r="D430" s="55"/>
      <c r="E430" s="55" t="str">
        <f>IFERROR(_xll.RssMarket($A430,"前日比"),"")</f>
        <v/>
      </c>
      <c r="F430" s="75" t="str">
        <f>IFERROR(_xll.RssMarket($A430,"時価総額"),"")</f>
        <v/>
      </c>
      <c r="G430" s="75" t="e">
        <f>T20D357462[[#This Row],[時価総額]]/T20D357462[[#This Row],[現在値]]</f>
        <v>#VALUE!</v>
      </c>
      <c r="H430" s="20"/>
      <c r="I430" s="38"/>
      <c r="J430" s="20"/>
      <c r="K430" s="33"/>
      <c r="L430" s="117"/>
      <c r="M430" s="21"/>
      <c r="N430" s="89"/>
      <c r="O430" s="125" t="e">
        <f t="shared" si="15"/>
        <v>#REF!</v>
      </c>
      <c r="P430" s="125" t="e">
        <f t="shared" si="14"/>
        <v>#REF!</v>
      </c>
      <c r="Q430" s="147" t="e">
        <f>T20D357462[[#This Row],[スコア⑤]]/T20D357462[[#This Row],[スコア③]]</f>
        <v>#REF!</v>
      </c>
      <c r="R430" s="76" t="e">
        <f>#REF!+#REF!</f>
        <v>#REF!</v>
      </c>
      <c r="S430" s="76"/>
      <c r="T430" s="119"/>
      <c r="U430" s="76"/>
      <c r="V430" s="76"/>
      <c r="W430" s="109" t="e">
        <f>(T20D357462[[#This Row],[現金及び預金（億）]]-T20D357462[[#This Row],[負債（億）]])/T20D357462[[#This Row],[総資産]]*100</f>
        <v>#DIV/0!</v>
      </c>
    </row>
    <row r="431" spans="1:23" s="67" customFormat="1" x14ac:dyDescent="0.25">
      <c r="A431" s="69"/>
      <c r="B431" s="39"/>
      <c r="C431" s="71" t="str">
        <f>IFERROR(_xll.RssMarket($A431,"市場部名称"),"")</f>
        <v/>
      </c>
      <c r="D431" s="55"/>
      <c r="E431" s="55" t="str">
        <f>IFERROR(_xll.RssMarket($A431,"前日比"),"")</f>
        <v/>
      </c>
      <c r="F431" s="75" t="str">
        <f>IFERROR(_xll.RssMarket($A431,"時価総額"),"")</f>
        <v/>
      </c>
      <c r="G431" s="75" t="e">
        <f>T20D357462[[#This Row],[時価総額]]/T20D357462[[#This Row],[現在値]]</f>
        <v>#VALUE!</v>
      </c>
      <c r="H431" s="20"/>
      <c r="I431" s="38"/>
      <c r="J431" s="20"/>
      <c r="K431" s="33"/>
      <c r="L431" s="117"/>
      <c r="M431" s="21"/>
      <c r="N431" s="89"/>
      <c r="O431" s="125" t="e">
        <f t="shared" si="15"/>
        <v>#REF!</v>
      </c>
      <c r="P431" s="125" t="e">
        <f t="shared" si="14"/>
        <v>#REF!</v>
      </c>
      <c r="Q431" s="147" t="e">
        <f>T20D357462[[#This Row],[スコア⑤]]/T20D357462[[#This Row],[スコア③]]</f>
        <v>#REF!</v>
      </c>
      <c r="R431" s="76" t="e">
        <f>#REF!+#REF!</f>
        <v>#REF!</v>
      </c>
      <c r="S431" s="76"/>
      <c r="T431" s="119"/>
      <c r="U431" s="76"/>
      <c r="V431" s="76"/>
      <c r="W431" s="109" t="e">
        <f>(T20D357462[[#This Row],[現金及び預金（億）]]-T20D357462[[#This Row],[負債（億）]])/T20D357462[[#This Row],[総資産]]*100</f>
        <v>#DIV/0!</v>
      </c>
    </row>
    <row r="432" spans="1:23" s="67" customFormat="1" x14ac:dyDescent="0.25">
      <c r="A432" s="69"/>
      <c r="B432" s="39"/>
      <c r="C432" s="71" t="str">
        <f>IFERROR(_xll.RssMarket($A432,"市場部名称"),"")</f>
        <v/>
      </c>
      <c r="D432" s="55"/>
      <c r="E432" s="55" t="str">
        <f>IFERROR(_xll.RssMarket($A432,"前日比"),"")</f>
        <v/>
      </c>
      <c r="F432" s="75" t="str">
        <f>IFERROR(_xll.RssMarket($A432,"時価総額"),"")</f>
        <v/>
      </c>
      <c r="G432" s="75" t="e">
        <f>T20D357462[[#This Row],[時価総額]]/T20D357462[[#This Row],[現在値]]</f>
        <v>#VALUE!</v>
      </c>
      <c r="H432" s="20"/>
      <c r="I432" s="38"/>
      <c r="J432" s="20"/>
      <c r="K432" s="33"/>
      <c r="L432" s="117"/>
      <c r="M432" s="21"/>
      <c r="N432" s="89"/>
      <c r="O432" s="125" t="e">
        <f t="shared" si="15"/>
        <v>#REF!</v>
      </c>
      <c r="P432" s="125" t="e">
        <f t="shared" si="14"/>
        <v>#REF!</v>
      </c>
      <c r="Q432" s="147" t="e">
        <f>T20D357462[[#This Row],[スコア⑤]]/T20D357462[[#This Row],[スコア③]]</f>
        <v>#REF!</v>
      </c>
      <c r="R432" s="76" t="e">
        <f>#REF!+#REF!</f>
        <v>#REF!</v>
      </c>
      <c r="S432" s="76"/>
      <c r="T432" s="119"/>
      <c r="U432" s="76"/>
      <c r="V432" s="76"/>
      <c r="W432" s="109" t="e">
        <f>(T20D357462[[#This Row],[現金及び預金（億）]]-T20D357462[[#This Row],[負債（億）]])/T20D357462[[#This Row],[総資産]]*100</f>
        <v>#DIV/0!</v>
      </c>
    </row>
    <row r="433" spans="1:23" s="67" customFormat="1" x14ac:dyDescent="0.25">
      <c r="A433" s="69"/>
      <c r="B433" s="39"/>
      <c r="C433" s="71" t="str">
        <f>IFERROR(_xll.RssMarket($A433,"市場部名称"),"")</f>
        <v/>
      </c>
      <c r="D433" s="55"/>
      <c r="E433" s="55" t="str">
        <f>IFERROR(_xll.RssMarket($A433,"前日比"),"")</f>
        <v/>
      </c>
      <c r="F433" s="75" t="str">
        <f>IFERROR(_xll.RssMarket($A433,"時価総額"),"")</f>
        <v/>
      </c>
      <c r="G433" s="75" t="e">
        <f>T20D357462[[#This Row],[時価総額]]/T20D357462[[#This Row],[現在値]]</f>
        <v>#VALUE!</v>
      </c>
      <c r="H433" s="20"/>
      <c r="I433" s="38"/>
      <c r="J433" s="20"/>
      <c r="K433" s="33"/>
      <c r="L433" s="117"/>
      <c r="M433" s="21"/>
      <c r="N433" s="89"/>
      <c r="O433" s="125" t="e">
        <f t="shared" si="15"/>
        <v>#REF!</v>
      </c>
      <c r="P433" s="125" t="e">
        <f t="shared" si="14"/>
        <v>#REF!</v>
      </c>
      <c r="Q433" s="147" t="e">
        <f>T20D357462[[#This Row],[スコア⑤]]/T20D357462[[#This Row],[スコア③]]</f>
        <v>#REF!</v>
      </c>
      <c r="R433" s="76" t="e">
        <f>#REF!+#REF!</f>
        <v>#REF!</v>
      </c>
      <c r="S433" s="76"/>
      <c r="T433" s="119"/>
      <c r="U433" s="76"/>
      <c r="V433" s="76"/>
      <c r="W433" s="109" t="e">
        <f>(T20D357462[[#This Row],[現金及び預金（億）]]-T20D357462[[#This Row],[負債（億）]])/T20D357462[[#This Row],[総資産]]*100</f>
        <v>#DIV/0!</v>
      </c>
    </row>
    <row r="434" spans="1:23" s="67" customFormat="1" x14ac:dyDescent="0.25">
      <c r="A434" s="69"/>
      <c r="B434" s="39"/>
      <c r="C434" s="71" t="str">
        <f>IFERROR(_xll.RssMarket($A434,"市場部名称"),"")</f>
        <v/>
      </c>
      <c r="D434" s="55"/>
      <c r="E434" s="55" t="str">
        <f>IFERROR(_xll.RssMarket($A434,"前日比"),"")</f>
        <v/>
      </c>
      <c r="F434" s="75" t="str">
        <f>IFERROR(_xll.RssMarket($A434,"時価総額"),"")</f>
        <v/>
      </c>
      <c r="G434" s="75" t="e">
        <f>T20D357462[[#This Row],[時価総額]]/T20D357462[[#This Row],[現在値]]</f>
        <v>#VALUE!</v>
      </c>
      <c r="H434" s="20"/>
      <c r="I434" s="38"/>
      <c r="J434" s="20"/>
      <c r="K434" s="33"/>
      <c r="L434" s="117"/>
      <c r="M434" s="21"/>
      <c r="N434" s="89"/>
      <c r="O434" s="125" t="e">
        <f t="shared" si="15"/>
        <v>#REF!</v>
      </c>
      <c r="P434" s="125" t="e">
        <f t="shared" si="14"/>
        <v>#REF!</v>
      </c>
      <c r="Q434" s="147" t="e">
        <f>T20D357462[[#This Row],[スコア⑤]]/T20D357462[[#This Row],[スコア③]]</f>
        <v>#REF!</v>
      </c>
      <c r="R434" s="76" t="e">
        <f>#REF!+#REF!</f>
        <v>#REF!</v>
      </c>
      <c r="S434" s="76"/>
      <c r="T434" s="119"/>
      <c r="U434" s="76"/>
      <c r="V434" s="76"/>
      <c r="W434" s="109" t="e">
        <f>(T20D357462[[#This Row],[現金及び預金（億）]]-T20D357462[[#This Row],[負債（億）]])/T20D357462[[#This Row],[総資産]]*100</f>
        <v>#DIV/0!</v>
      </c>
    </row>
    <row r="435" spans="1:23" s="67" customFormat="1" x14ac:dyDescent="0.25">
      <c r="A435" s="69"/>
      <c r="B435" s="39"/>
      <c r="C435" s="71" t="str">
        <f>IFERROR(_xll.RssMarket($A435,"市場部名称"),"")</f>
        <v/>
      </c>
      <c r="D435" s="55"/>
      <c r="E435" s="55" t="str">
        <f>IFERROR(_xll.RssMarket($A435,"前日比"),"")</f>
        <v/>
      </c>
      <c r="F435" s="75" t="str">
        <f>IFERROR(_xll.RssMarket($A435,"時価総額"),"")</f>
        <v/>
      </c>
      <c r="G435" s="75" t="e">
        <f>T20D357462[[#This Row],[時価総額]]/T20D357462[[#This Row],[現在値]]</f>
        <v>#VALUE!</v>
      </c>
      <c r="H435" s="20"/>
      <c r="I435" s="38"/>
      <c r="J435" s="20"/>
      <c r="K435" s="33"/>
      <c r="L435" s="117"/>
      <c r="M435" s="21"/>
      <c r="N435" s="89"/>
      <c r="O435" s="125" t="e">
        <f t="shared" si="15"/>
        <v>#REF!</v>
      </c>
      <c r="P435" s="125" t="e">
        <f t="shared" si="14"/>
        <v>#REF!</v>
      </c>
      <c r="Q435" s="147" t="e">
        <f>T20D357462[[#This Row],[スコア⑤]]/T20D357462[[#This Row],[スコア③]]</f>
        <v>#REF!</v>
      </c>
      <c r="R435" s="76" t="e">
        <f>#REF!+#REF!</f>
        <v>#REF!</v>
      </c>
      <c r="S435" s="76"/>
      <c r="T435" s="119"/>
      <c r="U435" s="76"/>
      <c r="V435" s="76"/>
      <c r="W435" s="109" t="e">
        <f>(T20D357462[[#This Row],[現金及び預金（億）]]-T20D357462[[#This Row],[負債（億）]])/T20D357462[[#This Row],[総資産]]*100</f>
        <v>#DIV/0!</v>
      </c>
    </row>
    <row r="436" spans="1:23" s="67" customFormat="1" x14ac:dyDescent="0.25">
      <c r="A436" s="69"/>
      <c r="B436" s="39"/>
      <c r="C436" s="71" t="str">
        <f>IFERROR(_xll.RssMarket($A436,"市場部名称"),"")</f>
        <v/>
      </c>
      <c r="D436" s="55"/>
      <c r="E436" s="55" t="str">
        <f>IFERROR(_xll.RssMarket($A436,"前日比"),"")</f>
        <v/>
      </c>
      <c r="F436" s="75" t="str">
        <f>IFERROR(_xll.RssMarket($A436,"時価総額"),"")</f>
        <v/>
      </c>
      <c r="G436" s="75" t="e">
        <f>T20D357462[[#This Row],[時価総額]]/T20D357462[[#This Row],[現在値]]</f>
        <v>#VALUE!</v>
      </c>
      <c r="H436" s="20"/>
      <c r="I436" s="38"/>
      <c r="J436" s="20"/>
      <c r="K436" s="33"/>
      <c r="L436" s="117"/>
      <c r="M436" s="21"/>
      <c r="N436" s="89"/>
      <c r="O436" s="125" t="e">
        <f t="shared" si="15"/>
        <v>#REF!</v>
      </c>
      <c r="P436" s="125" t="e">
        <f t="shared" si="14"/>
        <v>#REF!</v>
      </c>
      <c r="Q436" s="147" t="e">
        <f>T20D357462[[#This Row],[スコア⑤]]/T20D357462[[#This Row],[スコア③]]</f>
        <v>#REF!</v>
      </c>
      <c r="R436" s="76" t="e">
        <f>#REF!+#REF!</f>
        <v>#REF!</v>
      </c>
      <c r="S436" s="76"/>
      <c r="T436" s="119"/>
      <c r="U436" s="76"/>
      <c r="V436" s="76"/>
      <c r="W436" s="109" t="e">
        <f>(T20D357462[[#This Row],[現金及び預金（億）]]-T20D357462[[#This Row],[負債（億）]])/T20D357462[[#This Row],[総資産]]*100</f>
        <v>#DIV/0!</v>
      </c>
    </row>
    <row r="437" spans="1:23" s="67" customFormat="1" x14ac:dyDescent="0.25">
      <c r="A437" s="69"/>
      <c r="B437" s="39"/>
      <c r="C437" s="71" t="str">
        <f>IFERROR(_xll.RssMarket($A437,"市場部名称"),"")</f>
        <v/>
      </c>
      <c r="D437" s="55"/>
      <c r="E437" s="55" t="str">
        <f>IFERROR(_xll.RssMarket($A437,"前日比"),"")</f>
        <v/>
      </c>
      <c r="F437" s="75" t="str">
        <f>IFERROR(_xll.RssMarket($A437,"時価総額"),"")</f>
        <v/>
      </c>
      <c r="G437" s="75" t="e">
        <f>T20D357462[[#This Row],[時価総額]]/T20D357462[[#This Row],[現在値]]</f>
        <v>#VALUE!</v>
      </c>
      <c r="H437" s="20"/>
      <c r="I437" s="38"/>
      <c r="J437" s="20"/>
      <c r="K437" s="33"/>
      <c r="L437" s="117"/>
      <c r="M437" s="21"/>
      <c r="N437" s="89"/>
      <c r="O437" s="125" t="e">
        <f t="shared" si="15"/>
        <v>#REF!</v>
      </c>
      <c r="P437" s="125" t="e">
        <f t="shared" si="14"/>
        <v>#REF!</v>
      </c>
      <c r="Q437" s="147" t="e">
        <f>T20D357462[[#This Row],[スコア⑤]]/T20D357462[[#This Row],[スコア③]]</f>
        <v>#REF!</v>
      </c>
      <c r="R437" s="76" t="e">
        <f>#REF!+#REF!</f>
        <v>#REF!</v>
      </c>
      <c r="S437" s="76"/>
      <c r="T437" s="119"/>
      <c r="U437" s="76"/>
      <c r="V437" s="76"/>
      <c r="W437" s="109" t="e">
        <f>(T20D357462[[#This Row],[現金及び預金（億）]]-T20D357462[[#This Row],[負債（億）]])/T20D357462[[#This Row],[総資産]]*100</f>
        <v>#DIV/0!</v>
      </c>
    </row>
    <row r="438" spans="1:23" s="67" customFormat="1" x14ac:dyDescent="0.25">
      <c r="A438" s="69"/>
      <c r="B438" s="39"/>
      <c r="C438" s="71" t="str">
        <f>IFERROR(_xll.RssMarket($A438,"市場部名称"),"")</f>
        <v/>
      </c>
      <c r="D438" s="55"/>
      <c r="E438" s="55" t="str">
        <f>IFERROR(_xll.RssMarket($A438,"前日比"),"")</f>
        <v/>
      </c>
      <c r="F438" s="75" t="str">
        <f>IFERROR(_xll.RssMarket($A438,"時価総額"),"")</f>
        <v/>
      </c>
      <c r="G438" s="75" t="e">
        <f>T20D357462[[#This Row],[時価総額]]/T20D357462[[#This Row],[現在値]]</f>
        <v>#VALUE!</v>
      </c>
      <c r="H438" s="20"/>
      <c r="I438" s="38"/>
      <c r="J438" s="20"/>
      <c r="K438" s="33"/>
      <c r="L438" s="117"/>
      <c r="M438" s="21"/>
      <c r="N438" s="89"/>
      <c r="O438" s="125" t="e">
        <f t="shared" si="15"/>
        <v>#REF!</v>
      </c>
      <c r="P438" s="125" t="e">
        <f t="shared" si="14"/>
        <v>#REF!</v>
      </c>
      <c r="Q438" s="147" t="e">
        <f>T20D357462[[#This Row],[スコア⑤]]/T20D357462[[#This Row],[スコア③]]</f>
        <v>#REF!</v>
      </c>
      <c r="R438" s="76" t="e">
        <f>#REF!+#REF!</f>
        <v>#REF!</v>
      </c>
      <c r="S438" s="76"/>
      <c r="T438" s="119"/>
      <c r="U438" s="76"/>
      <c r="V438" s="76"/>
      <c r="W438" s="109" t="e">
        <f>(T20D357462[[#This Row],[現金及び預金（億）]]-T20D357462[[#This Row],[負債（億）]])/T20D357462[[#This Row],[総資産]]*100</f>
        <v>#DIV/0!</v>
      </c>
    </row>
    <row r="439" spans="1:23" s="67" customFormat="1" x14ac:dyDescent="0.25">
      <c r="A439" s="69"/>
      <c r="B439" s="39"/>
      <c r="C439" s="71" t="str">
        <f>IFERROR(_xll.RssMarket($A439,"市場部名称"),"")</f>
        <v/>
      </c>
      <c r="D439" s="55"/>
      <c r="E439" s="55" t="str">
        <f>IFERROR(_xll.RssMarket($A439,"前日比"),"")</f>
        <v/>
      </c>
      <c r="F439" s="75" t="str">
        <f>IFERROR(_xll.RssMarket($A439,"時価総額"),"")</f>
        <v/>
      </c>
      <c r="G439" s="75" t="e">
        <f>T20D357462[[#This Row],[時価総額]]/T20D357462[[#This Row],[現在値]]</f>
        <v>#VALUE!</v>
      </c>
      <c r="H439" s="20"/>
      <c r="I439" s="38"/>
      <c r="J439" s="20"/>
      <c r="K439" s="33"/>
      <c r="L439" s="117"/>
      <c r="M439" s="21"/>
      <c r="N439" s="89"/>
      <c r="O439" s="125" t="e">
        <f t="shared" si="15"/>
        <v>#REF!</v>
      </c>
      <c r="P439" s="125" t="e">
        <f t="shared" si="14"/>
        <v>#REF!</v>
      </c>
      <c r="Q439" s="147" t="e">
        <f>T20D357462[[#This Row],[スコア⑤]]/T20D357462[[#This Row],[スコア③]]</f>
        <v>#REF!</v>
      </c>
      <c r="R439" s="76" t="e">
        <f>#REF!+#REF!</f>
        <v>#REF!</v>
      </c>
      <c r="S439" s="76"/>
      <c r="T439" s="119"/>
      <c r="U439" s="76"/>
      <c r="V439" s="76"/>
      <c r="W439" s="109" t="e">
        <f>(T20D357462[[#This Row],[現金及び預金（億）]]-T20D357462[[#This Row],[負債（億）]])/T20D357462[[#This Row],[総資産]]*100</f>
        <v>#DIV/0!</v>
      </c>
    </row>
    <row r="440" spans="1:23" s="67" customFormat="1" x14ac:dyDescent="0.25">
      <c r="A440" s="69"/>
      <c r="B440" s="39"/>
      <c r="C440" s="71" t="str">
        <f>IFERROR(_xll.RssMarket($A440,"市場部名称"),"")</f>
        <v/>
      </c>
      <c r="D440" s="55"/>
      <c r="E440" s="55" t="str">
        <f>IFERROR(_xll.RssMarket($A440,"前日比"),"")</f>
        <v/>
      </c>
      <c r="F440" s="75" t="str">
        <f>IFERROR(_xll.RssMarket($A440,"時価総額"),"")</f>
        <v/>
      </c>
      <c r="G440" s="75" t="e">
        <f>T20D357462[[#This Row],[時価総額]]/T20D357462[[#This Row],[現在値]]</f>
        <v>#VALUE!</v>
      </c>
      <c r="H440" s="20"/>
      <c r="I440" s="38"/>
      <c r="J440" s="20"/>
      <c r="K440" s="33"/>
      <c r="L440" s="117"/>
      <c r="M440" s="21"/>
      <c r="N440" s="89"/>
      <c r="O440" s="125" t="e">
        <f t="shared" si="15"/>
        <v>#REF!</v>
      </c>
      <c r="P440" s="125" t="e">
        <f t="shared" si="14"/>
        <v>#REF!</v>
      </c>
      <c r="Q440" s="147" t="e">
        <f>T20D357462[[#This Row],[スコア⑤]]/T20D357462[[#This Row],[スコア③]]</f>
        <v>#REF!</v>
      </c>
      <c r="R440" s="76" t="e">
        <f>#REF!+#REF!</f>
        <v>#REF!</v>
      </c>
      <c r="S440" s="76"/>
      <c r="T440" s="119"/>
      <c r="U440" s="76"/>
      <c r="V440" s="76"/>
      <c r="W440" s="109" t="e">
        <f>(T20D357462[[#This Row],[現金及び預金（億）]]-T20D357462[[#This Row],[負債（億）]])/T20D357462[[#This Row],[総資産]]*100</f>
        <v>#DIV/0!</v>
      </c>
    </row>
    <row r="441" spans="1:23" s="67" customFormat="1" x14ac:dyDescent="0.25">
      <c r="A441" s="69"/>
      <c r="B441" s="39"/>
      <c r="C441" s="71" t="str">
        <f>IFERROR(_xll.RssMarket($A441,"市場部名称"),"")</f>
        <v/>
      </c>
      <c r="D441" s="55"/>
      <c r="E441" s="55" t="str">
        <f>IFERROR(_xll.RssMarket($A441,"前日比"),"")</f>
        <v/>
      </c>
      <c r="F441" s="75" t="str">
        <f>IFERROR(_xll.RssMarket($A441,"時価総額"),"")</f>
        <v/>
      </c>
      <c r="G441" s="75" t="e">
        <f>T20D357462[[#This Row],[時価総額]]/T20D357462[[#This Row],[現在値]]</f>
        <v>#VALUE!</v>
      </c>
      <c r="H441" s="20"/>
      <c r="I441" s="38"/>
      <c r="J441" s="20"/>
      <c r="K441" s="33"/>
      <c r="L441" s="117"/>
      <c r="M441" s="21"/>
      <c r="N441" s="89"/>
      <c r="O441" s="125" t="e">
        <f t="shared" si="15"/>
        <v>#REF!</v>
      </c>
      <c r="P441" s="125" t="e">
        <f t="shared" si="14"/>
        <v>#REF!</v>
      </c>
      <c r="Q441" s="147" t="e">
        <f>T20D357462[[#This Row],[スコア⑤]]/T20D357462[[#This Row],[スコア③]]</f>
        <v>#REF!</v>
      </c>
      <c r="R441" s="76" t="e">
        <f>#REF!+#REF!</f>
        <v>#REF!</v>
      </c>
      <c r="S441" s="76"/>
      <c r="T441" s="119"/>
      <c r="U441" s="76"/>
      <c r="V441" s="76"/>
      <c r="W441" s="109" t="e">
        <f>(T20D357462[[#This Row],[現金及び預金（億）]]-T20D357462[[#This Row],[負債（億）]])/T20D357462[[#This Row],[総資産]]*100</f>
        <v>#DIV/0!</v>
      </c>
    </row>
    <row r="442" spans="1:23" s="67" customFormat="1" x14ac:dyDescent="0.25">
      <c r="A442" s="69"/>
      <c r="B442" s="39"/>
      <c r="C442" s="71" t="str">
        <f>IFERROR(_xll.RssMarket($A442,"市場部名称"),"")</f>
        <v/>
      </c>
      <c r="D442" s="55"/>
      <c r="E442" s="55" t="str">
        <f>IFERROR(_xll.RssMarket($A442,"前日比"),"")</f>
        <v/>
      </c>
      <c r="F442" s="75" t="str">
        <f>IFERROR(_xll.RssMarket($A442,"時価総額"),"")</f>
        <v/>
      </c>
      <c r="G442" s="75" t="e">
        <f>T20D357462[[#This Row],[時価総額]]/T20D357462[[#This Row],[現在値]]</f>
        <v>#VALUE!</v>
      </c>
      <c r="H442" s="20"/>
      <c r="I442" s="38"/>
      <c r="J442" s="20"/>
      <c r="K442" s="33"/>
      <c r="L442" s="117"/>
      <c r="M442" s="21"/>
      <c r="N442" s="89"/>
      <c r="O442" s="125" t="e">
        <f t="shared" si="15"/>
        <v>#REF!</v>
      </c>
      <c r="P442" s="125" t="e">
        <f t="shared" si="14"/>
        <v>#REF!</v>
      </c>
      <c r="Q442" s="147" t="e">
        <f>T20D357462[[#This Row],[スコア⑤]]/T20D357462[[#This Row],[スコア③]]</f>
        <v>#REF!</v>
      </c>
      <c r="R442" s="76" t="e">
        <f>#REF!+#REF!</f>
        <v>#REF!</v>
      </c>
      <c r="S442" s="76"/>
      <c r="T442" s="119"/>
      <c r="U442" s="76"/>
      <c r="V442" s="76"/>
      <c r="W442" s="109" t="e">
        <f>(T20D357462[[#This Row],[現金及び預金（億）]]-T20D357462[[#This Row],[負債（億）]])/T20D357462[[#This Row],[総資産]]*100</f>
        <v>#DIV/0!</v>
      </c>
    </row>
    <row r="443" spans="1:23" s="67" customFormat="1" x14ac:dyDescent="0.25">
      <c r="A443" s="69"/>
      <c r="B443" s="39"/>
      <c r="C443" s="71" t="str">
        <f>IFERROR(_xll.RssMarket($A443,"市場部名称"),"")</f>
        <v/>
      </c>
      <c r="D443" s="55"/>
      <c r="E443" s="55" t="str">
        <f>IFERROR(_xll.RssMarket($A443,"前日比"),"")</f>
        <v/>
      </c>
      <c r="F443" s="75" t="str">
        <f>IFERROR(_xll.RssMarket($A443,"時価総額"),"")</f>
        <v/>
      </c>
      <c r="G443" s="75" t="e">
        <f>T20D357462[[#This Row],[時価総額]]/T20D357462[[#This Row],[現在値]]</f>
        <v>#VALUE!</v>
      </c>
      <c r="H443" s="20"/>
      <c r="I443" s="38"/>
      <c r="J443" s="20"/>
      <c r="K443" s="33"/>
      <c r="L443" s="117"/>
      <c r="M443" s="21"/>
      <c r="N443" s="89"/>
      <c r="O443" s="125" t="e">
        <f t="shared" si="15"/>
        <v>#REF!</v>
      </c>
      <c r="P443" s="125" t="e">
        <f t="shared" si="14"/>
        <v>#REF!</v>
      </c>
      <c r="Q443" s="147" t="e">
        <f>T20D357462[[#This Row],[スコア⑤]]/T20D357462[[#This Row],[スコア③]]</f>
        <v>#REF!</v>
      </c>
      <c r="R443" s="76" t="e">
        <f>#REF!+#REF!</f>
        <v>#REF!</v>
      </c>
      <c r="S443" s="76"/>
      <c r="T443" s="119"/>
      <c r="U443" s="76"/>
      <c r="V443" s="76"/>
      <c r="W443" s="109" t="e">
        <f>(T20D357462[[#This Row],[現金及び預金（億）]]-T20D357462[[#This Row],[負債（億）]])/T20D357462[[#This Row],[総資産]]*100</f>
        <v>#DIV/0!</v>
      </c>
    </row>
    <row r="444" spans="1:23" s="67" customFormat="1" x14ac:dyDescent="0.25">
      <c r="A444" s="69"/>
      <c r="B444" s="39"/>
      <c r="C444" s="71" t="str">
        <f>IFERROR(_xll.RssMarket($A444,"市場部名称"),"")</f>
        <v/>
      </c>
      <c r="D444" s="55"/>
      <c r="E444" s="55" t="str">
        <f>IFERROR(_xll.RssMarket($A444,"前日比"),"")</f>
        <v/>
      </c>
      <c r="F444" s="75" t="str">
        <f>IFERROR(_xll.RssMarket($A444,"時価総額"),"")</f>
        <v/>
      </c>
      <c r="G444" s="75" t="e">
        <f>T20D357462[[#This Row],[時価総額]]/T20D357462[[#This Row],[現在値]]</f>
        <v>#VALUE!</v>
      </c>
      <c r="H444" s="20"/>
      <c r="I444" s="38"/>
      <c r="J444" s="20"/>
      <c r="K444" s="33"/>
      <c r="L444" s="117"/>
      <c r="M444" s="21"/>
      <c r="N444" s="89"/>
      <c r="O444" s="125" t="e">
        <f t="shared" si="15"/>
        <v>#REF!</v>
      </c>
      <c r="P444" s="125" t="e">
        <f t="shared" si="14"/>
        <v>#REF!</v>
      </c>
      <c r="Q444" s="147" t="e">
        <f>T20D357462[[#This Row],[スコア⑤]]/T20D357462[[#This Row],[スコア③]]</f>
        <v>#REF!</v>
      </c>
      <c r="R444" s="76" t="e">
        <f>#REF!+#REF!</f>
        <v>#REF!</v>
      </c>
      <c r="S444" s="76"/>
      <c r="T444" s="119"/>
      <c r="U444" s="76"/>
      <c r="V444" s="76"/>
      <c r="W444" s="109" t="e">
        <f>(T20D357462[[#This Row],[現金及び預金（億）]]-T20D357462[[#This Row],[負債（億）]])/T20D357462[[#This Row],[総資産]]*100</f>
        <v>#DIV/0!</v>
      </c>
    </row>
    <row r="445" spans="1:23" s="67" customFormat="1" x14ac:dyDescent="0.25">
      <c r="A445" s="69"/>
      <c r="B445" s="39"/>
      <c r="C445" s="71" t="str">
        <f>IFERROR(_xll.RssMarket($A445,"市場部名称"),"")</f>
        <v/>
      </c>
      <c r="D445" s="55"/>
      <c r="E445" s="55" t="str">
        <f>IFERROR(_xll.RssMarket($A445,"前日比"),"")</f>
        <v/>
      </c>
      <c r="F445" s="75" t="str">
        <f>IFERROR(_xll.RssMarket($A445,"時価総額"),"")</f>
        <v/>
      </c>
      <c r="G445" s="75" t="e">
        <f>T20D357462[[#This Row],[時価総額]]/T20D357462[[#This Row],[現在値]]</f>
        <v>#VALUE!</v>
      </c>
      <c r="H445" s="20"/>
      <c r="I445" s="38"/>
      <c r="J445" s="20"/>
      <c r="K445" s="33"/>
      <c r="L445" s="117"/>
      <c r="M445" s="21"/>
      <c r="N445" s="89"/>
      <c r="O445" s="125" t="e">
        <f t="shared" si="15"/>
        <v>#REF!</v>
      </c>
      <c r="P445" s="125" t="e">
        <f t="shared" ref="P445:P508" si="16">ROUND(((R445/20)*(L445/15)*(S445/15)*(1+W445/200))/(H445/15)*100,0)</f>
        <v>#REF!</v>
      </c>
      <c r="Q445" s="147" t="e">
        <f>T20D357462[[#This Row],[スコア⑤]]/T20D357462[[#This Row],[スコア③]]</f>
        <v>#REF!</v>
      </c>
      <c r="R445" s="76" t="e">
        <f>#REF!+#REF!</f>
        <v>#REF!</v>
      </c>
      <c r="S445" s="76"/>
      <c r="T445" s="119"/>
      <c r="U445" s="76"/>
      <c r="V445" s="76"/>
      <c r="W445" s="109" t="e">
        <f>(T20D357462[[#This Row],[現金及び預金（億）]]-T20D357462[[#This Row],[負債（億）]])/T20D357462[[#This Row],[総資産]]*100</f>
        <v>#DIV/0!</v>
      </c>
    </row>
    <row r="446" spans="1:23" s="67" customFormat="1" x14ac:dyDescent="0.25">
      <c r="A446" s="69"/>
      <c r="B446" s="39"/>
      <c r="C446" s="71" t="str">
        <f>IFERROR(_xll.RssMarket($A446,"市場部名称"),"")</f>
        <v/>
      </c>
      <c r="D446" s="55"/>
      <c r="E446" s="55" t="str">
        <f>IFERROR(_xll.RssMarket($A446,"前日比"),"")</f>
        <v/>
      </c>
      <c r="F446" s="75" t="str">
        <f>IFERROR(_xll.RssMarket($A446,"時価総額"),"")</f>
        <v/>
      </c>
      <c r="G446" s="75" t="e">
        <f>T20D357462[[#This Row],[時価総額]]/T20D357462[[#This Row],[現在値]]</f>
        <v>#VALUE!</v>
      </c>
      <c r="H446" s="20"/>
      <c r="I446" s="38"/>
      <c r="J446" s="20"/>
      <c r="K446" s="33"/>
      <c r="L446" s="117"/>
      <c r="M446" s="21"/>
      <c r="N446" s="89"/>
      <c r="O446" s="125" t="e">
        <f t="shared" si="15"/>
        <v>#REF!</v>
      </c>
      <c r="P446" s="125" t="e">
        <f t="shared" si="16"/>
        <v>#REF!</v>
      </c>
      <c r="Q446" s="147" t="e">
        <f>T20D357462[[#This Row],[スコア⑤]]/T20D357462[[#This Row],[スコア③]]</f>
        <v>#REF!</v>
      </c>
      <c r="R446" s="76" t="e">
        <f>#REF!+#REF!</f>
        <v>#REF!</v>
      </c>
      <c r="S446" s="76"/>
      <c r="T446" s="119"/>
      <c r="U446" s="76"/>
      <c r="V446" s="76"/>
      <c r="W446" s="109" t="e">
        <f>(T20D357462[[#This Row],[現金及び預金（億）]]-T20D357462[[#This Row],[負債（億）]])/T20D357462[[#This Row],[総資産]]*100</f>
        <v>#DIV/0!</v>
      </c>
    </row>
    <row r="447" spans="1:23" s="67" customFormat="1" x14ac:dyDescent="0.25">
      <c r="A447" s="69"/>
      <c r="B447" s="39"/>
      <c r="C447" s="71" t="str">
        <f>IFERROR(_xll.RssMarket($A447,"市場部名称"),"")</f>
        <v/>
      </c>
      <c r="D447" s="55"/>
      <c r="E447" s="55" t="str">
        <f>IFERROR(_xll.RssMarket($A447,"前日比"),"")</f>
        <v/>
      </c>
      <c r="F447" s="75" t="str">
        <f>IFERROR(_xll.RssMarket($A447,"時価総額"),"")</f>
        <v/>
      </c>
      <c r="G447" s="75" t="e">
        <f>T20D357462[[#This Row],[時価総額]]/T20D357462[[#This Row],[現在値]]</f>
        <v>#VALUE!</v>
      </c>
      <c r="H447" s="20"/>
      <c r="I447" s="38"/>
      <c r="J447" s="20"/>
      <c r="K447" s="33"/>
      <c r="L447" s="117"/>
      <c r="M447" s="21"/>
      <c r="N447" s="89"/>
      <c r="O447" s="125" t="e">
        <f t="shared" si="15"/>
        <v>#REF!</v>
      </c>
      <c r="P447" s="125" t="e">
        <f t="shared" si="16"/>
        <v>#REF!</v>
      </c>
      <c r="Q447" s="147" t="e">
        <f>T20D357462[[#This Row],[スコア⑤]]/T20D357462[[#This Row],[スコア③]]</f>
        <v>#REF!</v>
      </c>
      <c r="R447" s="76" t="e">
        <f>#REF!+#REF!</f>
        <v>#REF!</v>
      </c>
      <c r="S447" s="76"/>
      <c r="T447" s="119"/>
      <c r="U447" s="76"/>
      <c r="V447" s="76"/>
      <c r="W447" s="109" t="e">
        <f>(T20D357462[[#This Row],[現金及び預金（億）]]-T20D357462[[#This Row],[負債（億）]])/T20D357462[[#This Row],[総資産]]*100</f>
        <v>#DIV/0!</v>
      </c>
    </row>
    <row r="448" spans="1:23" s="67" customFormat="1" x14ac:dyDescent="0.25">
      <c r="A448" s="69"/>
      <c r="B448" s="39"/>
      <c r="C448" s="71" t="str">
        <f>IFERROR(_xll.RssMarket($A448,"市場部名称"),"")</f>
        <v/>
      </c>
      <c r="D448" s="55"/>
      <c r="E448" s="55" t="str">
        <f>IFERROR(_xll.RssMarket($A448,"前日比"),"")</f>
        <v/>
      </c>
      <c r="F448" s="75" t="str">
        <f>IFERROR(_xll.RssMarket($A448,"時価総額"),"")</f>
        <v/>
      </c>
      <c r="G448" s="75" t="e">
        <f>T20D357462[[#This Row],[時価総額]]/T20D357462[[#This Row],[現在値]]</f>
        <v>#VALUE!</v>
      </c>
      <c r="H448" s="20"/>
      <c r="I448" s="38"/>
      <c r="J448" s="20"/>
      <c r="K448" s="33"/>
      <c r="L448" s="117"/>
      <c r="M448" s="21"/>
      <c r="N448" s="89"/>
      <c r="O448" s="125" t="e">
        <f t="shared" si="15"/>
        <v>#REF!</v>
      </c>
      <c r="P448" s="125" t="e">
        <f t="shared" si="16"/>
        <v>#REF!</v>
      </c>
      <c r="Q448" s="147" t="e">
        <f>T20D357462[[#This Row],[スコア⑤]]/T20D357462[[#This Row],[スコア③]]</f>
        <v>#REF!</v>
      </c>
      <c r="R448" s="76" t="e">
        <f>#REF!+#REF!</f>
        <v>#REF!</v>
      </c>
      <c r="S448" s="76"/>
      <c r="T448" s="119"/>
      <c r="U448" s="76"/>
      <c r="V448" s="76"/>
      <c r="W448" s="109" t="e">
        <f>(T20D357462[[#This Row],[現金及び預金（億）]]-T20D357462[[#This Row],[負債（億）]])/T20D357462[[#This Row],[総資産]]*100</f>
        <v>#DIV/0!</v>
      </c>
    </row>
    <row r="449" spans="1:23" s="67" customFormat="1" x14ac:dyDescent="0.25">
      <c r="A449" s="69"/>
      <c r="B449" s="39"/>
      <c r="C449" s="71" t="str">
        <f>IFERROR(_xll.RssMarket($A449,"市場部名称"),"")</f>
        <v/>
      </c>
      <c r="D449" s="55"/>
      <c r="E449" s="55" t="str">
        <f>IFERROR(_xll.RssMarket($A449,"前日比"),"")</f>
        <v/>
      </c>
      <c r="F449" s="75" t="str">
        <f>IFERROR(_xll.RssMarket($A449,"時価総額"),"")</f>
        <v/>
      </c>
      <c r="G449" s="75" t="e">
        <f>T20D357462[[#This Row],[時価総額]]/T20D357462[[#This Row],[現在値]]</f>
        <v>#VALUE!</v>
      </c>
      <c r="H449" s="20"/>
      <c r="I449" s="38"/>
      <c r="J449" s="20"/>
      <c r="K449" s="33"/>
      <c r="L449" s="117"/>
      <c r="M449" s="21"/>
      <c r="N449" s="89"/>
      <c r="O449" s="125" t="e">
        <f t="shared" si="15"/>
        <v>#REF!</v>
      </c>
      <c r="P449" s="125" t="e">
        <f t="shared" si="16"/>
        <v>#REF!</v>
      </c>
      <c r="Q449" s="147" t="e">
        <f>T20D357462[[#This Row],[スコア⑤]]/T20D357462[[#This Row],[スコア③]]</f>
        <v>#REF!</v>
      </c>
      <c r="R449" s="76" t="e">
        <f>#REF!+#REF!</f>
        <v>#REF!</v>
      </c>
      <c r="S449" s="76"/>
      <c r="T449" s="119"/>
      <c r="U449" s="76"/>
      <c r="V449" s="76"/>
      <c r="W449" s="109" t="e">
        <f>(T20D357462[[#This Row],[現金及び預金（億）]]-T20D357462[[#This Row],[負債（億）]])/T20D357462[[#This Row],[総資産]]*100</f>
        <v>#DIV/0!</v>
      </c>
    </row>
    <row r="450" spans="1:23" s="67" customFormat="1" x14ac:dyDescent="0.25">
      <c r="A450" s="69"/>
      <c r="B450" s="39"/>
      <c r="C450" s="71" t="str">
        <f>IFERROR(_xll.RssMarket($A450,"市場部名称"),"")</f>
        <v/>
      </c>
      <c r="D450" s="55"/>
      <c r="E450" s="55" t="str">
        <f>IFERROR(_xll.RssMarket($A450,"前日比"),"")</f>
        <v/>
      </c>
      <c r="F450" s="75" t="str">
        <f>IFERROR(_xll.RssMarket($A450,"時価総額"),"")</f>
        <v/>
      </c>
      <c r="G450" s="75" t="e">
        <f>T20D357462[[#This Row],[時価総額]]/T20D357462[[#This Row],[現在値]]</f>
        <v>#VALUE!</v>
      </c>
      <c r="H450" s="20"/>
      <c r="I450" s="38"/>
      <c r="J450" s="20"/>
      <c r="K450" s="33"/>
      <c r="L450" s="117"/>
      <c r="M450" s="21"/>
      <c r="N450" s="89"/>
      <c r="O450" s="125" t="e">
        <f t="shared" ref="O450:O513" si="17">ROUND(
 ((IF(OR(R450="",R450&lt;=0),20,R450)/20)
  *(L450/15))
 /(IFERROR(IF(H450&gt;0,H450,15),15)/15)
 *100,0)</f>
        <v>#REF!</v>
      </c>
      <c r="P450" s="125" t="e">
        <f t="shared" si="16"/>
        <v>#REF!</v>
      </c>
      <c r="Q450" s="147" t="e">
        <f>T20D357462[[#This Row],[スコア⑤]]/T20D357462[[#This Row],[スコア③]]</f>
        <v>#REF!</v>
      </c>
      <c r="R450" s="76" t="e">
        <f>#REF!+#REF!</f>
        <v>#REF!</v>
      </c>
      <c r="S450" s="76"/>
      <c r="T450" s="119"/>
      <c r="U450" s="76"/>
      <c r="V450" s="76"/>
      <c r="W450" s="109" t="e">
        <f>(T20D357462[[#This Row],[現金及び預金（億）]]-T20D357462[[#This Row],[負債（億）]])/T20D357462[[#This Row],[総資産]]*100</f>
        <v>#DIV/0!</v>
      </c>
    </row>
    <row r="451" spans="1:23" s="67" customFormat="1" x14ac:dyDescent="0.25">
      <c r="A451" s="69"/>
      <c r="B451" s="39"/>
      <c r="C451" s="71" t="str">
        <f>IFERROR(_xll.RssMarket($A451,"市場部名称"),"")</f>
        <v/>
      </c>
      <c r="D451" s="55"/>
      <c r="E451" s="55" t="str">
        <f>IFERROR(_xll.RssMarket($A451,"前日比"),"")</f>
        <v/>
      </c>
      <c r="F451" s="75" t="str">
        <f>IFERROR(_xll.RssMarket($A451,"時価総額"),"")</f>
        <v/>
      </c>
      <c r="G451" s="75" t="e">
        <f>T20D357462[[#This Row],[時価総額]]/T20D357462[[#This Row],[現在値]]</f>
        <v>#VALUE!</v>
      </c>
      <c r="H451" s="20"/>
      <c r="I451" s="38"/>
      <c r="J451" s="20"/>
      <c r="K451" s="33"/>
      <c r="L451" s="117"/>
      <c r="M451" s="21"/>
      <c r="N451" s="89"/>
      <c r="O451" s="125" t="e">
        <f t="shared" si="17"/>
        <v>#REF!</v>
      </c>
      <c r="P451" s="125" t="e">
        <f t="shared" si="16"/>
        <v>#REF!</v>
      </c>
      <c r="Q451" s="147" t="e">
        <f>T20D357462[[#This Row],[スコア⑤]]/T20D357462[[#This Row],[スコア③]]</f>
        <v>#REF!</v>
      </c>
      <c r="R451" s="76" t="e">
        <f>#REF!+#REF!</f>
        <v>#REF!</v>
      </c>
      <c r="S451" s="76"/>
      <c r="T451" s="119"/>
      <c r="U451" s="76"/>
      <c r="V451" s="76"/>
      <c r="W451" s="109" t="e">
        <f>(T20D357462[[#This Row],[現金及び預金（億）]]-T20D357462[[#This Row],[負債（億）]])/T20D357462[[#This Row],[総資産]]*100</f>
        <v>#DIV/0!</v>
      </c>
    </row>
    <row r="452" spans="1:23" s="67" customFormat="1" x14ac:dyDescent="0.25">
      <c r="A452" s="69"/>
      <c r="B452" s="39"/>
      <c r="C452" s="71" t="str">
        <f>IFERROR(_xll.RssMarket($A452,"市場部名称"),"")</f>
        <v/>
      </c>
      <c r="D452" s="55"/>
      <c r="E452" s="55" t="str">
        <f>IFERROR(_xll.RssMarket($A452,"前日比"),"")</f>
        <v/>
      </c>
      <c r="F452" s="75" t="str">
        <f>IFERROR(_xll.RssMarket($A452,"時価総額"),"")</f>
        <v/>
      </c>
      <c r="G452" s="75" t="e">
        <f>T20D357462[[#This Row],[時価総額]]/T20D357462[[#This Row],[現在値]]</f>
        <v>#VALUE!</v>
      </c>
      <c r="H452" s="20"/>
      <c r="I452" s="38"/>
      <c r="J452" s="20"/>
      <c r="K452" s="33"/>
      <c r="L452" s="117"/>
      <c r="M452" s="21"/>
      <c r="N452" s="89"/>
      <c r="O452" s="125" t="e">
        <f t="shared" si="17"/>
        <v>#REF!</v>
      </c>
      <c r="P452" s="125" t="e">
        <f t="shared" si="16"/>
        <v>#REF!</v>
      </c>
      <c r="Q452" s="147" t="e">
        <f>T20D357462[[#This Row],[スコア⑤]]/T20D357462[[#This Row],[スコア③]]</f>
        <v>#REF!</v>
      </c>
      <c r="R452" s="76" t="e">
        <f>#REF!+#REF!</f>
        <v>#REF!</v>
      </c>
      <c r="S452" s="76"/>
      <c r="T452" s="119"/>
      <c r="U452" s="76"/>
      <c r="V452" s="76"/>
      <c r="W452" s="109" t="e">
        <f>(T20D357462[[#This Row],[現金及び預金（億）]]-T20D357462[[#This Row],[負債（億）]])/T20D357462[[#This Row],[総資産]]*100</f>
        <v>#DIV/0!</v>
      </c>
    </row>
    <row r="453" spans="1:23" s="67" customFormat="1" x14ac:dyDescent="0.25">
      <c r="A453" s="69"/>
      <c r="B453" s="39"/>
      <c r="C453" s="71" t="str">
        <f>IFERROR(_xll.RssMarket($A453,"市場部名称"),"")</f>
        <v/>
      </c>
      <c r="D453" s="55"/>
      <c r="E453" s="55" t="str">
        <f>IFERROR(_xll.RssMarket($A453,"前日比"),"")</f>
        <v/>
      </c>
      <c r="F453" s="75" t="str">
        <f>IFERROR(_xll.RssMarket($A453,"時価総額"),"")</f>
        <v/>
      </c>
      <c r="G453" s="75" t="e">
        <f>T20D357462[[#This Row],[時価総額]]/T20D357462[[#This Row],[現在値]]</f>
        <v>#VALUE!</v>
      </c>
      <c r="H453" s="20"/>
      <c r="I453" s="38"/>
      <c r="J453" s="20"/>
      <c r="K453" s="33"/>
      <c r="L453" s="117"/>
      <c r="M453" s="21"/>
      <c r="N453" s="89"/>
      <c r="O453" s="125" t="e">
        <f t="shared" si="17"/>
        <v>#REF!</v>
      </c>
      <c r="P453" s="125" t="e">
        <f t="shared" si="16"/>
        <v>#REF!</v>
      </c>
      <c r="Q453" s="147" t="e">
        <f>T20D357462[[#This Row],[スコア⑤]]/T20D357462[[#This Row],[スコア③]]</f>
        <v>#REF!</v>
      </c>
      <c r="R453" s="76" t="e">
        <f>#REF!+#REF!</f>
        <v>#REF!</v>
      </c>
      <c r="S453" s="76"/>
      <c r="T453" s="119"/>
      <c r="U453" s="76"/>
      <c r="V453" s="76"/>
      <c r="W453" s="109" t="e">
        <f>(T20D357462[[#This Row],[現金及び預金（億）]]-T20D357462[[#This Row],[負債（億）]])/T20D357462[[#This Row],[総資産]]*100</f>
        <v>#DIV/0!</v>
      </c>
    </row>
    <row r="454" spans="1:23" s="67" customFormat="1" x14ac:dyDescent="0.25">
      <c r="A454" s="69"/>
      <c r="B454" s="39"/>
      <c r="C454" s="71" t="str">
        <f>IFERROR(_xll.RssMarket($A454,"市場部名称"),"")</f>
        <v/>
      </c>
      <c r="D454" s="55"/>
      <c r="E454" s="55" t="str">
        <f>IFERROR(_xll.RssMarket($A454,"前日比"),"")</f>
        <v/>
      </c>
      <c r="F454" s="75" t="str">
        <f>IFERROR(_xll.RssMarket($A454,"時価総額"),"")</f>
        <v/>
      </c>
      <c r="G454" s="75" t="e">
        <f>T20D357462[[#This Row],[時価総額]]/T20D357462[[#This Row],[現在値]]</f>
        <v>#VALUE!</v>
      </c>
      <c r="H454" s="20"/>
      <c r="I454" s="38"/>
      <c r="J454" s="20"/>
      <c r="K454" s="33"/>
      <c r="L454" s="117"/>
      <c r="M454" s="21"/>
      <c r="N454" s="89"/>
      <c r="O454" s="125" t="e">
        <f t="shared" si="17"/>
        <v>#REF!</v>
      </c>
      <c r="P454" s="125" t="e">
        <f t="shared" si="16"/>
        <v>#REF!</v>
      </c>
      <c r="Q454" s="147" t="e">
        <f>T20D357462[[#This Row],[スコア⑤]]/T20D357462[[#This Row],[スコア③]]</f>
        <v>#REF!</v>
      </c>
      <c r="R454" s="76" t="e">
        <f>#REF!+#REF!</f>
        <v>#REF!</v>
      </c>
      <c r="S454" s="76"/>
      <c r="T454" s="119"/>
      <c r="U454" s="76"/>
      <c r="V454" s="76"/>
      <c r="W454" s="109" t="e">
        <f>(T20D357462[[#This Row],[現金及び預金（億）]]-T20D357462[[#This Row],[負債（億）]])/T20D357462[[#This Row],[総資産]]*100</f>
        <v>#DIV/0!</v>
      </c>
    </row>
    <row r="455" spans="1:23" s="67" customFormat="1" x14ac:dyDescent="0.25">
      <c r="A455" s="69"/>
      <c r="B455" s="39"/>
      <c r="C455" s="71" t="str">
        <f>IFERROR(_xll.RssMarket($A455,"市場部名称"),"")</f>
        <v/>
      </c>
      <c r="D455" s="55"/>
      <c r="E455" s="55" t="str">
        <f>IFERROR(_xll.RssMarket($A455,"前日比"),"")</f>
        <v/>
      </c>
      <c r="F455" s="75" t="str">
        <f>IFERROR(_xll.RssMarket($A455,"時価総額"),"")</f>
        <v/>
      </c>
      <c r="G455" s="75" t="e">
        <f>T20D357462[[#This Row],[時価総額]]/T20D357462[[#This Row],[現在値]]</f>
        <v>#VALUE!</v>
      </c>
      <c r="H455" s="20"/>
      <c r="I455" s="38"/>
      <c r="J455" s="20"/>
      <c r="K455" s="33"/>
      <c r="L455" s="117"/>
      <c r="M455" s="21"/>
      <c r="N455" s="89"/>
      <c r="O455" s="125" t="e">
        <f t="shared" si="17"/>
        <v>#REF!</v>
      </c>
      <c r="P455" s="125" t="e">
        <f t="shared" si="16"/>
        <v>#REF!</v>
      </c>
      <c r="Q455" s="147" t="e">
        <f>T20D357462[[#This Row],[スコア⑤]]/T20D357462[[#This Row],[スコア③]]</f>
        <v>#REF!</v>
      </c>
      <c r="R455" s="76" t="e">
        <f>#REF!+#REF!</f>
        <v>#REF!</v>
      </c>
      <c r="S455" s="76"/>
      <c r="T455" s="119"/>
      <c r="U455" s="76"/>
      <c r="V455" s="76"/>
      <c r="W455" s="109" t="e">
        <f>(T20D357462[[#This Row],[現金及び預金（億）]]-T20D357462[[#This Row],[負債（億）]])/T20D357462[[#This Row],[総資産]]*100</f>
        <v>#DIV/0!</v>
      </c>
    </row>
    <row r="456" spans="1:23" s="67" customFormat="1" x14ac:dyDescent="0.25">
      <c r="A456" s="69"/>
      <c r="B456" s="39"/>
      <c r="C456" s="71" t="str">
        <f>IFERROR(_xll.RssMarket($A456,"市場部名称"),"")</f>
        <v/>
      </c>
      <c r="D456" s="55"/>
      <c r="E456" s="55" t="str">
        <f>IFERROR(_xll.RssMarket($A456,"前日比"),"")</f>
        <v/>
      </c>
      <c r="F456" s="75" t="str">
        <f>IFERROR(_xll.RssMarket($A456,"時価総額"),"")</f>
        <v/>
      </c>
      <c r="G456" s="75" t="e">
        <f>T20D357462[[#This Row],[時価総額]]/T20D357462[[#This Row],[現在値]]</f>
        <v>#VALUE!</v>
      </c>
      <c r="H456" s="20"/>
      <c r="I456" s="38"/>
      <c r="J456" s="20"/>
      <c r="K456" s="33"/>
      <c r="L456" s="117"/>
      <c r="M456" s="21"/>
      <c r="N456" s="89"/>
      <c r="O456" s="125" t="e">
        <f t="shared" si="17"/>
        <v>#REF!</v>
      </c>
      <c r="P456" s="125" t="e">
        <f t="shared" si="16"/>
        <v>#REF!</v>
      </c>
      <c r="Q456" s="147" t="e">
        <f>T20D357462[[#This Row],[スコア⑤]]/T20D357462[[#This Row],[スコア③]]</f>
        <v>#REF!</v>
      </c>
      <c r="R456" s="76" t="e">
        <f>#REF!+#REF!</f>
        <v>#REF!</v>
      </c>
      <c r="S456" s="76"/>
      <c r="T456" s="119"/>
      <c r="U456" s="76"/>
      <c r="V456" s="76"/>
      <c r="W456" s="109" t="e">
        <f>(T20D357462[[#This Row],[現金及び預金（億）]]-T20D357462[[#This Row],[負債（億）]])/T20D357462[[#This Row],[総資産]]*100</f>
        <v>#DIV/0!</v>
      </c>
    </row>
    <row r="457" spans="1:23" s="67" customFormat="1" x14ac:dyDescent="0.25">
      <c r="A457" s="69"/>
      <c r="B457" s="39"/>
      <c r="C457" s="71" t="str">
        <f>IFERROR(_xll.RssMarket($A457,"市場部名称"),"")</f>
        <v/>
      </c>
      <c r="D457" s="55"/>
      <c r="E457" s="55" t="str">
        <f>IFERROR(_xll.RssMarket($A457,"前日比"),"")</f>
        <v/>
      </c>
      <c r="F457" s="75" t="str">
        <f>IFERROR(_xll.RssMarket($A457,"時価総額"),"")</f>
        <v/>
      </c>
      <c r="G457" s="75" t="e">
        <f>T20D357462[[#This Row],[時価総額]]/T20D357462[[#This Row],[現在値]]</f>
        <v>#VALUE!</v>
      </c>
      <c r="H457" s="20"/>
      <c r="I457" s="38"/>
      <c r="J457" s="20"/>
      <c r="K457" s="33"/>
      <c r="L457" s="117"/>
      <c r="M457" s="21"/>
      <c r="N457" s="89"/>
      <c r="O457" s="125" t="e">
        <f t="shared" si="17"/>
        <v>#REF!</v>
      </c>
      <c r="P457" s="125" t="e">
        <f t="shared" si="16"/>
        <v>#REF!</v>
      </c>
      <c r="Q457" s="147" t="e">
        <f>T20D357462[[#This Row],[スコア⑤]]/T20D357462[[#This Row],[スコア③]]</f>
        <v>#REF!</v>
      </c>
      <c r="R457" s="76" t="e">
        <f>#REF!+#REF!</f>
        <v>#REF!</v>
      </c>
      <c r="S457" s="76"/>
      <c r="T457" s="119"/>
      <c r="U457" s="76"/>
      <c r="V457" s="76"/>
      <c r="W457" s="109" t="e">
        <f>(T20D357462[[#This Row],[現金及び預金（億）]]-T20D357462[[#This Row],[負債（億）]])/T20D357462[[#This Row],[総資産]]*100</f>
        <v>#DIV/0!</v>
      </c>
    </row>
    <row r="458" spans="1:23" s="67" customFormat="1" x14ac:dyDescent="0.25">
      <c r="A458" s="69"/>
      <c r="B458" s="39"/>
      <c r="C458" s="71" t="str">
        <f>IFERROR(_xll.RssMarket($A458,"市場部名称"),"")</f>
        <v/>
      </c>
      <c r="D458" s="55"/>
      <c r="E458" s="55" t="str">
        <f>IFERROR(_xll.RssMarket($A458,"前日比"),"")</f>
        <v/>
      </c>
      <c r="F458" s="75" t="str">
        <f>IFERROR(_xll.RssMarket($A458,"時価総額"),"")</f>
        <v/>
      </c>
      <c r="G458" s="75" t="e">
        <f>T20D357462[[#This Row],[時価総額]]/T20D357462[[#This Row],[現在値]]</f>
        <v>#VALUE!</v>
      </c>
      <c r="H458" s="20"/>
      <c r="I458" s="38"/>
      <c r="J458" s="20"/>
      <c r="K458" s="33"/>
      <c r="L458" s="117"/>
      <c r="M458" s="21"/>
      <c r="N458" s="89"/>
      <c r="O458" s="125" t="e">
        <f t="shared" si="17"/>
        <v>#REF!</v>
      </c>
      <c r="P458" s="125" t="e">
        <f t="shared" si="16"/>
        <v>#REF!</v>
      </c>
      <c r="Q458" s="147" t="e">
        <f>T20D357462[[#This Row],[スコア⑤]]/T20D357462[[#This Row],[スコア③]]</f>
        <v>#REF!</v>
      </c>
      <c r="R458" s="76" t="e">
        <f>#REF!+#REF!</f>
        <v>#REF!</v>
      </c>
      <c r="S458" s="76"/>
      <c r="T458" s="119"/>
      <c r="U458" s="76"/>
      <c r="V458" s="76"/>
      <c r="W458" s="109" t="e">
        <f>(T20D357462[[#This Row],[現金及び預金（億）]]-T20D357462[[#This Row],[負債（億）]])/T20D357462[[#This Row],[総資産]]*100</f>
        <v>#DIV/0!</v>
      </c>
    </row>
    <row r="459" spans="1:23" s="67" customFormat="1" x14ac:dyDescent="0.25">
      <c r="A459" s="69"/>
      <c r="B459" s="39"/>
      <c r="C459" s="71" t="str">
        <f>IFERROR(_xll.RssMarket($A459,"市場部名称"),"")</f>
        <v/>
      </c>
      <c r="D459" s="55"/>
      <c r="E459" s="55" t="str">
        <f>IFERROR(_xll.RssMarket($A459,"前日比"),"")</f>
        <v/>
      </c>
      <c r="F459" s="75" t="str">
        <f>IFERROR(_xll.RssMarket($A459,"時価総額"),"")</f>
        <v/>
      </c>
      <c r="G459" s="75" t="e">
        <f>T20D357462[[#This Row],[時価総額]]/T20D357462[[#This Row],[現在値]]</f>
        <v>#VALUE!</v>
      </c>
      <c r="H459" s="20"/>
      <c r="I459" s="38"/>
      <c r="J459" s="20"/>
      <c r="K459" s="33"/>
      <c r="L459" s="117"/>
      <c r="M459" s="21"/>
      <c r="N459" s="89"/>
      <c r="O459" s="125" t="e">
        <f t="shared" si="17"/>
        <v>#REF!</v>
      </c>
      <c r="P459" s="125" t="e">
        <f t="shared" si="16"/>
        <v>#REF!</v>
      </c>
      <c r="Q459" s="147" t="e">
        <f>T20D357462[[#This Row],[スコア⑤]]/T20D357462[[#This Row],[スコア③]]</f>
        <v>#REF!</v>
      </c>
      <c r="R459" s="76" t="e">
        <f>#REF!+#REF!</f>
        <v>#REF!</v>
      </c>
      <c r="S459" s="76"/>
      <c r="T459" s="119"/>
      <c r="U459" s="76"/>
      <c r="V459" s="76"/>
      <c r="W459" s="109" t="e">
        <f>(T20D357462[[#This Row],[現金及び預金（億）]]-T20D357462[[#This Row],[負債（億）]])/T20D357462[[#This Row],[総資産]]*100</f>
        <v>#DIV/0!</v>
      </c>
    </row>
    <row r="460" spans="1:23" s="67" customFormat="1" x14ac:dyDescent="0.25">
      <c r="A460" s="69"/>
      <c r="B460" s="39"/>
      <c r="C460" s="71" t="str">
        <f>IFERROR(_xll.RssMarket($A460,"市場部名称"),"")</f>
        <v/>
      </c>
      <c r="D460" s="55"/>
      <c r="E460" s="55" t="str">
        <f>IFERROR(_xll.RssMarket($A460,"前日比"),"")</f>
        <v/>
      </c>
      <c r="F460" s="75" t="str">
        <f>IFERROR(_xll.RssMarket($A460,"時価総額"),"")</f>
        <v/>
      </c>
      <c r="G460" s="75" t="e">
        <f>T20D357462[[#This Row],[時価総額]]/T20D357462[[#This Row],[現在値]]</f>
        <v>#VALUE!</v>
      </c>
      <c r="H460" s="20"/>
      <c r="I460" s="38"/>
      <c r="J460" s="20"/>
      <c r="K460" s="33"/>
      <c r="L460" s="117"/>
      <c r="M460" s="21"/>
      <c r="N460" s="89"/>
      <c r="O460" s="125" t="e">
        <f t="shared" si="17"/>
        <v>#REF!</v>
      </c>
      <c r="P460" s="125" t="e">
        <f t="shared" si="16"/>
        <v>#REF!</v>
      </c>
      <c r="Q460" s="147" t="e">
        <f>T20D357462[[#This Row],[スコア⑤]]/T20D357462[[#This Row],[スコア③]]</f>
        <v>#REF!</v>
      </c>
      <c r="R460" s="76" t="e">
        <f>#REF!+#REF!</f>
        <v>#REF!</v>
      </c>
      <c r="S460" s="76"/>
      <c r="T460" s="119"/>
      <c r="U460" s="76"/>
      <c r="V460" s="76"/>
      <c r="W460" s="109" t="e">
        <f>(T20D357462[[#This Row],[現金及び預金（億）]]-T20D357462[[#This Row],[負債（億）]])/T20D357462[[#This Row],[総資産]]*100</f>
        <v>#DIV/0!</v>
      </c>
    </row>
    <row r="461" spans="1:23" s="67" customFormat="1" x14ac:dyDescent="0.25">
      <c r="A461" s="69"/>
      <c r="B461" s="39"/>
      <c r="C461" s="71" t="str">
        <f>IFERROR(_xll.RssMarket($A461,"市場部名称"),"")</f>
        <v/>
      </c>
      <c r="D461" s="55"/>
      <c r="E461" s="55" t="str">
        <f>IFERROR(_xll.RssMarket($A461,"前日比"),"")</f>
        <v/>
      </c>
      <c r="F461" s="75" t="str">
        <f>IFERROR(_xll.RssMarket($A461,"時価総額"),"")</f>
        <v/>
      </c>
      <c r="G461" s="75" t="e">
        <f>T20D357462[[#This Row],[時価総額]]/T20D357462[[#This Row],[現在値]]</f>
        <v>#VALUE!</v>
      </c>
      <c r="H461" s="20"/>
      <c r="I461" s="38"/>
      <c r="J461" s="20"/>
      <c r="K461" s="33"/>
      <c r="L461" s="117"/>
      <c r="M461" s="21"/>
      <c r="N461" s="89"/>
      <c r="O461" s="125" t="e">
        <f t="shared" si="17"/>
        <v>#REF!</v>
      </c>
      <c r="P461" s="125" t="e">
        <f t="shared" si="16"/>
        <v>#REF!</v>
      </c>
      <c r="Q461" s="147" t="e">
        <f>T20D357462[[#This Row],[スコア⑤]]/T20D357462[[#This Row],[スコア③]]</f>
        <v>#REF!</v>
      </c>
      <c r="R461" s="76" t="e">
        <f>#REF!+#REF!</f>
        <v>#REF!</v>
      </c>
      <c r="S461" s="76"/>
      <c r="T461" s="119"/>
      <c r="U461" s="76"/>
      <c r="V461" s="76"/>
      <c r="W461" s="109" t="e">
        <f>(T20D357462[[#This Row],[現金及び預金（億）]]-T20D357462[[#This Row],[負債（億）]])/T20D357462[[#This Row],[総資産]]*100</f>
        <v>#DIV/0!</v>
      </c>
    </row>
    <row r="462" spans="1:23" s="67" customFormat="1" x14ac:dyDescent="0.25">
      <c r="A462" s="69"/>
      <c r="B462" s="39"/>
      <c r="C462" s="71" t="str">
        <f>IFERROR(_xll.RssMarket($A462,"市場部名称"),"")</f>
        <v/>
      </c>
      <c r="D462" s="55"/>
      <c r="E462" s="55" t="str">
        <f>IFERROR(_xll.RssMarket($A462,"前日比"),"")</f>
        <v/>
      </c>
      <c r="F462" s="75" t="str">
        <f>IFERROR(_xll.RssMarket($A462,"時価総額"),"")</f>
        <v/>
      </c>
      <c r="G462" s="75" t="e">
        <f>T20D357462[[#This Row],[時価総額]]/T20D357462[[#This Row],[現在値]]</f>
        <v>#VALUE!</v>
      </c>
      <c r="H462" s="20"/>
      <c r="I462" s="38"/>
      <c r="J462" s="20"/>
      <c r="K462" s="33"/>
      <c r="L462" s="117"/>
      <c r="M462" s="21"/>
      <c r="N462" s="89"/>
      <c r="O462" s="125" t="e">
        <f t="shared" si="17"/>
        <v>#REF!</v>
      </c>
      <c r="P462" s="125" t="e">
        <f t="shared" si="16"/>
        <v>#REF!</v>
      </c>
      <c r="Q462" s="147" t="e">
        <f>T20D357462[[#This Row],[スコア⑤]]/T20D357462[[#This Row],[スコア③]]</f>
        <v>#REF!</v>
      </c>
      <c r="R462" s="76" t="e">
        <f>#REF!+#REF!</f>
        <v>#REF!</v>
      </c>
      <c r="S462" s="76"/>
      <c r="T462" s="119"/>
      <c r="U462" s="76"/>
      <c r="V462" s="76"/>
      <c r="W462" s="109" t="e">
        <f>(T20D357462[[#This Row],[現金及び預金（億）]]-T20D357462[[#This Row],[負債（億）]])/T20D357462[[#This Row],[総資産]]*100</f>
        <v>#DIV/0!</v>
      </c>
    </row>
    <row r="463" spans="1:23" s="67" customFormat="1" x14ac:dyDescent="0.25">
      <c r="A463" s="69"/>
      <c r="B463" s="39"/>
      <c r="C463" s="71" t="str">
        <f>IFERROR(_xll.RssMarket($A463,"市場部名称"),"")</f>
        <v/>
      </c>
      <c r="D463" s="55"/>
      <c r="E463" s="55" t="str">
        <f>IFERROR(_xll.RssMarket($A463,"前日比"),"")</f>
        <v/>
      </c>
      <c r="F463" s="75" t="str">
        <f>IFERROR(_xll.RssMarket($A463,"時価総額"),"")</f>
        <v/>
      </c>
      <c r="G463" s="75" t="e">
        <f>T20D357462[[#This Row],[時価総額]]/T20D357462[[#This Row],[現在値]]</f>
        <v>#VALUE!</v>
      </c>
      <c r="H463" s="20"/>
      <c r="I463" s="38"/>
      <c r="J463" s="20"/>
      <c r="K463" s="33"/>
      <c r="L463" s="117"/>
      <c r="M463" s="21"/>
      <c r="N463" s="89"/>
      <c r="O463" s="125" t="e">
        <f t="shared" si="17"/>
        <v>#REF!</v>
      </c>
      <c r="P463" s="125" t="e">
        <f t="shared" si="16"/>
        <v>#REF!</v>
      </c>
      <c r="Q463" s="147" t="e">
        <f>T20D357462[[#This Row],[スコア⑤]]/T20D357462[[#This Row],[スコア③]]</f>
        <v>#REF!</v>
      </c>
      <c r="R463" s="76" t="e">
        <f>#REF!+#REF!</f>
        <v>#REF!</v>
      </c>
      <c r="S463" s="76"/>
      <c r="T463" s="119"/>
      <c r="U463" s="76"/>
      <c r="V463" s="76"/>
      <c r="W463" s="109" t="e">
        <f>(T20D357462[[#This Row],[現金及び預金（億）]]-T20D357462[[#This Row],[負債（億）]])/T20D357462[[#This Row],[総資産]]*100</f>
        <v>#DIV/0!</v>
      </c>
    </row>
    <row r="464" spans="1:23" s="67" customFormat="1" x14ac:dyDescent="0.25">
      <c r="A464" s="69"/>
      <c r="B464" s="39"/>
      <c r="C464" s="71" t="str">
        <f>IFERROR(_xll.RssMarket($A464,"市場部名称"),"")</f>
        <v/>
      </c>
      <c r="D464" s="55"/>
      <c r="E464" s="55" t="str">
        <f>IFERROR(_xll.RssMarket($A464,"前日比"),"")</f>
        <v/>
      </c>
      <c r="F464" s="75" t="str">
        <f>IFERROR(_xll.RssMarket($A464,"時価総額"),"")</f>
        <v/>
      </c>
      <c r="G464" s="75" t="e">
        <f>T20D357462[[#This Row],[時価総額]]/T20D357462[[#This Row],[現在値]]</f>
        <v>#VALUE!</v>
      </c>
      <c r="H464" s="20"/>
      <c r="I464" s="38"/>
      <c r="J464" s="20"/>
      <c r="K464" s="33"/>
      <c r="L464" s="117"/>
      <c r="M464" s="21"/>
      <c r="N464" s="89"/>
      <c r="O464" s="125" t="e">
        <f t="shared" si="17"/>
        <v>#REF!</v>
      </c>
      <c r="P464" s="125" t="e">
        <f t="shared" si="16"/>
        <v>#REF!</v>
      </c>
      <c r="Q464" s="147" t="e">
        <f>T20D357462[[#This Row],[スコア⑤]]/T20D357462[[#This Row],[スコア③]]</f>
        <v>#REF!</v>
      </c>
      <c r="R464" s="76" t="e">
        <f>#REF!+#REF!</f>
        <v>#REF!</v>
      </c>
      <c r="S464" s="76"/>
      <c r="T464" s="119"/>
      <c r="U464" s="76"/>
      <c r="V464" s="76"/>
      <c r="W464" s="109" t="e">
        <f>(T20D357462[[#This Row],[現金及び預金（億）]]-T20D357462[[#This Row],[負債（億）]])/T20D357462[[#This Row],[総資産]]*100</f>
        <v>#DIV/0!</v>
      </c>
    </row>
    <row r="465" spans="1:23" s="67" customFormat="1" x14ac:dyDescent="0.25">
      <c r="A465" s="69"/>
      <c r="B465" s="39"/>
      <c r="C465" s="71" t="str">
        <f>IFERROR(_xll.RssMarket($A465,"市場部名称"),"")</f>
        <v/>
      </c>
      <c r="D465" s="55"/>
      <c r="E465" s="55" t="str">
        <f>IFERROR(_xll.RssMarket($A465,"前日比"),"")</f>
        <v/>
      </c>
      <c r="F465" s="75" t="str">
        <f>IFERROR(_xll.RssMarket($A465,"時価総額"),"")</f>
        <v/>
      </c>
      <c r="G465" s="75" t="e">
        <f>T20D357462[[#This Row],[時価総額]]/T20D357462[[#This Row],[現在値]]</f>
        <v>#VALUE!</v>
      </c>
      <c r="H465" s="20"/>
      <c r="I465" s="38"/>
      <c r="J465" s="20"/>
      <c r="K465" s="33"/>
      <c r="L465" s="117"/>
      <c r="M465" s="21"/>
      <c r="N465" s="89"/>
      <c r="O465" s="125" t="e">
        <f t="shared" si="17"/>
        <v>#REF!</v>
      </c>
      <c r="P465" s="125" t="e">
        <f t="shared" si="16"/>
        <v>#REF!</v>
      </c>
      <c r="Q465" s="147" t="e">
        <f>T20D357462[[#This Row],[スコア⑤]]/T20D357462[[#This Row],[スコア③]]</f>
        <v>#REF!</v>
      </c>
      <c r="R465" s="76" t="e">
        <f>#REF!+#REF!</f>
        <v>#REF!</v>
      </c>
      <c r="S465" s="76"/>
      <c r="T465" s="119"/>
      <c r="U465" s="76"/>
      <c r="V465" s="76"/>
      <c r="W465" s="109" t="e">
        <f>(T20D357462[[#This Row],[現金及び預金（億）]]-T20D357462[[#This Row],[負債（億）]])/T20D357462[[#This Row],[総資産]]*100</f>
        <v>#DIV/0!</v>
      </c>
    </row>
    <row r="466" spans="1:23" s="67" customFormat="1" x14ac:dyDescent="0.25">
      <c r="A466" s="69"/>
      <c r="B466" s="39"/>
      <c r="C466" s="71" t="str">
        <f>IFERROR(_xll.RssMarket($A466,"市場部名称"),"")</f>
        <v/>
      </c>
      <c r="D466" s="55"/>
      <c r="E466" s="55" t="str">
        <f>IFERROR(_xll.RssMarket($A466,"前日比"),"")</f>
        <v/>
      </c>
      <c r="F466" s="75" t="str">
        <f>IFERROR(_xll.RssMarket($A466,"時価総額"),"")</f>
        <v/>
      </c>
      <c r="G466" s="75" t="e">
        <f>T20D357462[[#This Row],[時価総額]]/T20D357462[[#This Row],[現在値]]</f>
        <v>#VALUE!</v>
      </c>
      <c r="H466" s="20"/>
      <c r="I466" s="38"/>
      <c r="J466" s="20"/>
      <c r="K466" s="33"/>
      <c r="L466" s="117"/>
      <c r="M466" s="21"/>
      <c r="N466" s="89"/>
      <c r="O466" s="125" t="e">
        <f t="shared" si="17"/>
        <v>#REF!</v>
      </c>
      <c r="P466" s="125" t="e">
        <f t="shared" si="16"/>
        <v>#REF!</v>
      </c>
      <c r="Q466" s="147" t="e">
        <f>T20D357462[[#This Row],[スコア⑤]]/T20D357462[[#This Row],[スコア③]]</f>
        <v>#REF!</v>
      </c>
      <c r="R466" s="76" t="e">
        <f>#REF!+#REF!</f>
        <v>#REF!</v>
      </c>
      <c r="S466" s="76"/>
      <c r="T466" s="119"/>
      <c r="U466" s="76"/>
      <c r="V466" s="76"/>
      <c r="W466" s="109" t="e">
        <f>(T20D357462[[#This Row],[現金及び預金（億）]]-T20D357462[[#This Row],[負債（億）]])/T20D357462[[#This Row],[総資産]]*100</f>
        <v>#DIV/0!</v>
      </c>
    </row>
    <row r="467" spans="1:23" s="67" customFormat="1" x14ac:dyDescent="0.25">
      <c r="A467" s="69"/>
      <c r="B467" s="39"/>
      <c r="C467" s="71" t="str">
        <f>IFERROR(_xll.RssMarket($A467,"市場部名称"),"")</f>
        <v/>
      </c>
      <c r="D467" s="55"/>
      <c r="E467" s="55" t="str">
        <f>IFERROR(_xll.RssMarket($A467,"前日比"),"")</f>
        <v/>
      </c>
      <c r="F467" s="75" t="str">
        <f>IFERROR(_xll.RssMarket($A467,"時価総額"),"")</f>
        <v/>
      </c>
      <c r="G467" s="75" t="e">
        <f>T20D357462[[#This Row],[時価総額]]/T20D357462[[#This Row],[現在値]]</f>
        <v>#VALUE!</v>
      </c>
      <c r="H467" s="20"/>
      <c r="I467" s="38"/>
      <c r="J467" s="20"/>
      <c r="K467" s="33"/>
      <c r="L467" s="117"/>
      <c r="M467" s="21"/>
      <c r="N467" s="89"/>
      <c r="O467" s="125" t="e">
        <f t="shared" si="17"/>
        <v>#REF!</v>
      </c>
      <c r="P467" s="125" t="e">
        <f t="shared" si="16"/>
        <v>#REF!</v>
      </c>
      <c r="Q467" s="147" t="e">
        <f>T20D357462[[#This Row],[スコア⑤]]/T20D357462[[#This Row],[スコア③]]</f>
        <v>#REF!</v>
      </c>
      <c r="R467" s="76" t="e">
        <f>#REF!+#REF!</f>
        <v>#REF!</v>
      </c>
      <c r="S467" s="76"/>
      <c r="T467" s="119"/>
      <c r="U467" s="76"/>
      <c r="V467" s="76"/>
      <c r="W467" s="109" t="e">
        <f>(T20D357462[[#This Row],[現金及び預金（億）]]-T20D357462[[#This Row],[負債（億）]])/T20D357462[[#This Row],[総資産]]*100</f>
        <v>#DIV/0!</v>
      </c>
    </row>
    <row r="468" spans="1:23" s="67" customFormat="1" x14ac:dyDescent="0.25">
      <c r="A468" s="69"/>
      <c r="B468" s="39"/>
      <c r="C468" s="71" t="str">
        <f>IFERROR(_xll.RssMarket($A468,"市場部名称"),"")</f>
        <v/>
      </c>
      <c r="D468" s="55"/>
      <c r="E468" s="55" t="str">
        <f>IFERROR(_xll.RssMarket($A468,"前日比"),"")</f>
        <v/>
      </c>
      <c r="F468" s="75" t="str">
        <f>IFERROR(_xll.RssMarket($A468,"時価総額"),"")</f>
        <v/>
      </c>
      <c r="G468" s="75" t="e">
        <f>T20D357462[[#This Row],[時価総額]]/T20D357462[[#This Row],[現在値]]</f>
        <v>#VALUE!</v>
      </c>
      <c r="H468" s="20"/>
      <c r="I468" s="38"/>
      <c r="J468" s="20"/>
      <c r="K468" s="33"/>
      <c r="L468" s="117"/>
      <c r="M468" s="21"/>
      <c r="N468" s="89"/>
      <c r="O468" s="125" t="e">
        <f t="shared" si="17"/>
        <v>#REF!</v>
      </c>
      <c r="P468" s="125" t="e">
        <f t="shared" si="16"/>
        <v>#REF!</v>
      </c>
      <c r="Q468" s="147" t="e">
        <f>T20D357462[[#This Row],[スコア⑤]]/T20D357462[[#This Row],[スコア③]]</f>
        <v>#REF!</v>
      </c>
      <c r="R468" s="76" t="e">
        <f>#REF!+#REF!</f>
        <v>#REF!</v>
      </c>
      <c r="S468" s="76"/>
      <c r="T468" s="119"/>
      <c r="U468" s="76"/>
      <c r="V468" s="76"/>
      <c r="W468" s="109" t="e">
        <f>(T20D357462[[#This Row],[現金及び預金（億）]]-T20D357462[[#This Row],[負債（億）]])/T20D357462[[#This Row],[総資産]]*100</f>
        <v>#DIV/0!</v>
      </c>
    </row>
    <row r="469" spans="1:23" s="67" customFormat="1" x14ac:dyDescent="0.25">
      <c r="A469" s="69"/>
      <c r="B469" s="39"/>
      <c r="C469" s="71" t="str">
        <f>IFERROR(_xll.RssMarket($A469,"市場部名称"),"")</f>
        <v/>
      </c>
      <c r="D469" s="55"/>
      <c r="E469" s="55" t="str">
        <f>IFERROR(_xll.RssMarket($A469,"前日比"),"")</f>
        <v/>
      </c>
      <c r="F469" s="75" t="str">
        <f>IFERROR(_xll.RssMarket($A469,"時価総額"),"")</f>
        <v/>
      </c>
      <c r="G469" s="75" t="e">
        <f>T20D357462[[#This Row],[時価総額]]/T20D357462[[#This Row],[現在値]]</f>
        <v>#VALUE!</v>
      </c>
      <c r="H469" s="20"/>
      <c r="I469" s="38"/>
      <c r="J469" s="20"/>
      <c r="K469" s="33"/>
      <c r="L469" s="117"/>
      <c r="M469" s="21"/>
      <c r="N469" s="89"/>
      <c r="O469" s="125" t="e">
        <f t="shared" si="17"/>
        <v>#REF!</v>
      </c>
      <c r="P469" s="125" t="e">
        <f t="shared" si="16"/>
        <v>#REF!</v>
      </c>
      <c r="Q469" s="147" t="e">
        <f>T20D357462[[#This Row],[スコア⑤]]/T20D357462[[#This Row],[スコア③]]</f>
        <v>#REF!</v>
      </c>
      <c r="R469" s="76" t="e">
        <f>#REF!+#REF!</f>
        <v>#REF!</v>
      </c>
      <c r="S469" s="76"/>
      <c r="T469" s="119"/>
      <c r="U469" s="76"/>
      <c r="V469" s="76"/>
      <c r="W469" s="109" t="e">
        <f>(T20D357462[[#This Row],[現金及び預金（億）]]-T20D357462[[#This Row],[負債（億）]])/T20D357462[[#This Row],[総資産]]*100</f>
        <v>#DIV/0!</v>
      </c>
    </row>
    <row r="470" spans="1:23" s="67" customFormat="1" x14ac:dyDescent="0.25">
      <c r="A470" s="69"/>
      <c r="B470" s="39"/>
      <c r="C470" s="71" t="str">
        <f>IFERROR(_xll.RssMarket($A470,"市場部名称"),"")</f>
        <v/>
      </c>
      <c r="D470" s="55"/>
      <c r="E470" s="55" t="str">
        <f>IFERROR(_xll.RssMarket($A470,"前日比"),"")</f>
        <v/>
      </c>
      <c r="F470" s="75" t="str">
        <f>IFERROR(_xll.RssMarket($A470,"時価総額"),"")</f>
        <v/>
      </c>
      <c r="G470" s="75" t="e">
        <f>T20D357462[[#This Row],[時価総額]]/T20D357462[[#This Row],[現在値]]</f>
        <v>#VALUE!</v>
      </c>
      <c r="H470" s="20"/>
      <c r="I470" s="38"/>
      <c r="J470" s="20"/>
      <c r="K470" s="33"/>
      <c r="L470" s="117"/>
      <c r="M470" s="21"/>
      <c r="N470" s="89"/>
      <c r="O470" s="125" t="e">
        <f t="shared" si="17"/>
        <v>#REF!</v>
      </c>
      <c r="P470" s="125" t="e">
        <f t="shared" si="16"/>
        <v>#REF!</v>
      </c>
      <c r="Q470" s="147" t="e">
        <f>T20D357462[[#This Row],[スコア⑤]]/T20D357462[[#This Row],[スコア③]]</f>
        <v>#REF!</v>
      </c>
      <c r="R470" s="76" t="e">
        <f>#REF!+#REF!</f>
        <v>#REF!</v>
      </c>
      <c r="S470" s="76"/>
      <c r="T470" s="119"/>
      <c r="U470" s="76"/>
      <c r="V470" s="76"/>
      <c r="W470" s="109" t="e">
        <f>(T20D357462[[#This Row],[現金及び預金（億）]]-T20D357462[[#This Row],[負債（億）]])/T20D357462[[#This Row],[総資産]]*100</f>
        <v>#DIV/0!</v>
      </c>
    </row>
    <row r="471" spans="1:23" s="67" customFormat="1" x14ac:dyDescent="0.25">
      <c r="A471" s="69"/>
      <c r="B471" s="39"/>
      <c r="C471" s="71" t="str">
        <f>IFERROR(_xll.RssMarket($A471,"市場部名称"),"")</f>
        <v/>
      </c>
      <c r="D471" s="55"/>
      <c r="E471" s="55" t="str">
        <f>IFERROR(_xll.RssMarket($A471,"前日比"),"")</f>
        <v/>
      </c>
      <c r="F471" s="75" t="str">
        <f>IFERROR(_xll.RssMarket($A471,"時価総額"),"")</f>
        <v/>
      </c>
      <c r="G471" s="75" t="e">
        <f>T20D357462[[#This Row],[時価総額]]/T20D357462[[#This Row],[現在値]]</f>
        <v>#VALUE!</v>
      </c>
      <c r="H471" s="20"/>
      <c r="I471" s="38"/>
      <c r="J471" s="20"/>
      <c r="K471" s="33"/>
      <c r="L471" s="117"/>
      <c r="M471" s="21"/>
      <c r="N471" s="89"/>
      <c r="O471" s="125" t="e">
        <f t="shared" si="17"/>
        <v>#REF!</v>
      </c>
      <c r="P471" s="125" t="e">
        <f t="shared" si="16"/>
        <v>#REF!</v>
      </c>
      <c r="Q471" s="147" t="e">
        <f>T20D357462[[#This Row],[スコア⑤]]/T20D357462[[#This Row],[スコア③]]</f>
        <v>#REF!</v>
      </c>
      <c r="R471" s="76" t="e">
        <f>#REF!+#REF!</f>
        <v>#REF!</v>
      </c>
      <c r="S471" s="76"/>
      <c r="T471" s="119"/>
      <c r="U471" s="76"/>
      <c r="V471" s="76"/>
      <c r="W471" s="109" t="e">
        <f>(T20D357462[[#This Row],[現金及び預金（億）]]-T20D357462[[#This Row],[負債（億）]])/T20D357462[[#This Row],[総資産]]*100</f>
        <v>#DIV/0!</v>
      </c>
    </row>
    <row r="472" spans="1:23" s="67" customFormat="1" x14ac:dyDescent="0.25">
      <c r="A472" s="69"/>
      <c r="B472" s="39"/>
      <c r="C472" s="71" t="str">
        <f>IFERROR(_xll.RssMarket($A472,"市場部名称"),"")</f>
        <v/>
      </c>
      <c r="D472" s="55"/>
      <c r="E472" s="55" t="str">
        <f>IFERROR(_xll.RssMarket($A472,"前日比"),"")</f>
        <v/>
      </c>
      <c r="F472" s="75" t="str">
        <f>IFERROR(_xll.RssMarket($A472,"時価総額"),"")</f>
        <v/>
      </c>
      <c r="G472" s="75" t="e">
        <f>T20D357462[[#This Row],[時価総額]]/T20D357462[[#This Row],[現在値]]</f>
        <v>#VALUE!</v>
      </c>
      <c r="H472" s="20"/>
      <c r="I472" s="38"/>
      <c r="J472" s="20"/>
      <c r="K472" s="33"/>
      <c r="L472" s="117"/>
      <c r="M472" s="21"/>
      <c r="N472" s="89"/>
      <c r="O472" s="125" t="e">
        <f t="shared" si="17"/>
        <v>#REF!</v>
      </c>
      <c r="P472" s="125" t="e">
        <f t="shared" si="16"/>
        <v>#REF!</v>
      </c>
      <c r="Q472" s="147" t="e">
        <f>T20D357462[[#This Row],[スコア⑤]]/T20D357462[[#This Row],[スコア③]]</f>
        <v>#REF!</v>
      </c>
      <c r="R472" s="76" t="e">
        <f>#REF!+#REF!</f>
        <v>#REF!</v>
      </c>
      <c r="S472" s="76"/>
      <c r="T472" s="119"/>
      <c r="U472" s="76"/>
      <c r="V472" s="76"/>
      <c r="W472" s="109" t="e">
        <f>(T20D357462[[#This Row],[現金及び預金（億）]]-T20D357462[[#This Row],[負債（億）]])/T20D357462[[#This Row],[総資産]]*100</f>
        <v>#DIV/0!</v>
      </c>
    </row>
    <row r="473" spans="1:23" s="67" customFormat="1" x14ac:dyDescent="0.25">
      <c r="A473" s="69"/>
      <c r="B473" s="39"/>
      <c r="C473" s="71" t="str">
        <f>IFERROR(_xll.RssMarket($A473,"市場部名称"),"")</f>
        <v/>
      </c>
      <c r="D473" s="55"/>
      <c r="E473" s="55" t="str">
        <f>IFERROR(_xll.RssMarket($A473,"前日比"),"")</f>
        <v/>
      </c>
      <c r="F473" s="75" t="str">
        <f>IFERROR(_xll.RssMarket($A473,"時価総額"),"")</f>
        <v/>
      </c>
      <c r="G473" s="75" t="e">
        <f>T20D357462[[#This Row],[時価総額]]/T20D357462[[#This Row],[現在値]]</f>
        <v>#VALUE!</v>
      </c>
      <c r="H473" s="20"/>
      <c r="I473" s="38"/>
      <c r="J473" s="20"/>
      <c r="K473" s="33"/>
      <c r="L473" s="117"/>
      <c r="M473" s="21"/>
      <c r="N473" s="89"/>
      <c r="O473" s="125" t="e">
        <f t="shared" si="17"/>
        <v>#REF!</v>
      </c>
      <c r="P473" s="125" t="e">
        <f t="shared" si="16"/>
        <v>#REF!</v>
      </c>
      <c r="Q473" s="147" t="e">
        <f>T20D357462[[#This Row],[スコア⑤]]/T20D357462[[#This Row],[スコア③]]</f>
        <v>#REF!</v>
      </c>
      <c r="R473" s="76" t="e">
        <f>#REF!+#REF!</f>
        <v>#REF!</v>
      </c>
      <c r="S473" s="76"/>
      <c r="T473" s="119"/>
      <c r="U473" s="76"/>
      <c r="V473" s="76"/>
      <c r="W473" s="109" t="e">
        <f>(T20D357462[[#This Row],[現金及び預金（億）]]-T20D357462[[#This Row],[負債（億）]])/T20D357462[[#This Row],[総資産]]*100</f>
        <v>#DIV/0!</v>
      </c>
    </row>
    <row r="474" spans="1:23" s="67" customFormat="1" x14ac:dyDescent="0.25">
      <c r="A474" s="69"/>
      <c r="B474" s="39"/>
      <c r="C474" s="71" t="str">
        <f>IFERROR(_xll.RssMarket($A474,"市場部名称"),"")</f>
        <v/>
      </c>
      <c r="D474" s="55"/>
      <c r="E474" s="55" t="str">
        <f>IFERROR(_xll.RssMarket($A474,"前日比"),"")</f>
        <v/>
      </c>
      <c r="F474" s="75" t="str">
        <f>IFERROR(_xll.RssMarket($A474,"時価総額"),"")</f>
        <v/>
      </c>
      <c r="G474" s="75" t="e">
        <f>T20D357462[[#This Row],[時価総額]]/T20D357462[[#This Row],[現在値]]</f>
        <v>#VALUE!</v>
      </c>
      <c r="H474" s="20"/>
      <c r="I474" s="38"/>
      <c r="J474" s="20"/>
      <c r="K474" s="33"/>
      <c r="L474" s="117"/>
      <c r="M474" s="21"/>
      <c r="N474" s="89"/>
      <c r="O474" s="125" t="e">
        <f t="shared" si="17"/>
        <v>#REF!</v>
      </c>
      <c r="P474" s="125" t="e">
        <f t="shared" si="16"/>
        <v>#REF!</v>
      </c>
      <c r="Q474" s="147" t="e">
        <f>T20D357462[[#This Row],[スコア⑤]]/T20D357462[[#This Row],[スコア③]]</f>
        <v>#REF!</v>
      </c>
      <c r="R474" s="76" t="e">
        <f>#REF!+#REF!</f>
        <v>#REF!</v>
      </c>
      <c r="S474" s="76"/>
      <c r="T474" s="119"/>
      <c r="U474" s="76"/>
      <c r="V474" s="76"/>
      <c r="W474" s="109" t="e">
        <f>(T20D357462[[#This Row],[現金及び預金（億）]]-T20D357462[[#This Row],[負債（億）]])/T20D357462[[#This Row],[総資産]]*100</f>
        <v>#DIV/0!</v>
      </c>
    </row>
    <row r="475" spans="1:23" s="67" customFormat="1" x14ac:dyDescent="0.25">
      <c r="A475" s="69"/>
      <c r="B475" s="39"/>
      <c r="C475" s="71" t="str">
        <f>IFERROR(_xll.RssMarket($A475,"市場部名称"),"")</f>
        <v/>
      </c>
      <c r="D475" s="55"/>
      <c r="E475" s="55" t="str">
        <f>IFERROR(_xll.RssMarket($A475,"前日比"),"")</f>
        <v/>
      </c>
      <c r="F475" s="75" t="str">
        <f>IFERROR(_xll.RssMarket($A475,"時価総額"),"")</f>
        <v/>
      </c>
      <c r="G475" s="75" t="e">
        <f>T20D357462[[#This Row],[時価総額]]/T20D357462[[#This Row],[現在値]]</f>
        <v>#VALUE!</v>
      </c>
      <c r="H475" s="20"/>
      <c r="I475" s="38"/>
      <c r="J475" s="20"/>
      <c r="K475" s="33"/>
      <c r="L475" s="117"/>
      <c r="M475" s="21"/>
      <c r="N475" s="89"/>
      <c r="O475" s="125" t="e">
        <f t="shared" si="17"/>
        <v>#REF!</v>
      </c>
      <c r="P475" s="125" t="e">
        <f t="shared" si="16"/>
        <v>#REF!</v>
      </c>
      <c r="Q475" s="147" t="e">
        <f>T20D357462[[#This Row],[スコア⑤]]/T20D357462[[#This Row],[スコア③]]</f>
        <v>#REF!</v>
      </c>
      <c r="R475" s="76" t="e">
        <f>#REF!+#REF!</f>
        <v>#REF!</v>
      </c>
      <c r="S475" s="76"/>
      <c r="T475" s="119"/>
      <c r="U475" s="76"/>
      <c r="V475" s="76"/>
      <c r="W475" s="109" t="e">
        <f>(T20D357462[[#This Row],[現金及び預金（億）]]-T20D357462[[#This Row],[負債（億）]])/T20D357462[[#This Row],[総資産]]*100</f>
        <v>#DIV/0!</v>
      </c>
    </row>
    <row r="476" spans="1:23" s="67" customFormat="1" x14ac:dyDescent="0.25">
      <c r="A476" s="69"/>
      <c r="B476" s="39"/>
      <c r="C476" s="71" t="str">
        <f>IFERROR(_xll.RssMarket($A476,"市場部名称"),"")</f>
        <v/>
      </c>
      <c r="D476" s="55"/>
      <c r="E476" s="55" t="str">
        <f>IFERROR(_xll.RssMarket($A476,"前日比"),"")</f>
        <v/>
      </c>
      <c r="F476" s="75" t="str">
        <f>IFERROR(_xll.RssMarket($A476,"時価総額"),"")</f>
        <v/>
      </c>
      <c r="G476" s="75" t="e">
        <f>T20D357462[[#This Row],[時価総額]]/T20D357462[[#This Row],[現在値]]</f>
        <v>#VALUE!</v>
      </c>
      <c r="H476" s="20"/>
      <c r="I476" s="38"/>
      <c r="J476" s="20"/>
      <c r="K476" s="33"/>
      <c r="L476" s="117"/>
      <c r="M476" s="21"/>
      <c r="N476" s="89"/>
      <c r="O476" s="125" t="e">
        <f t="shared" si="17"/>
        <v>#REF!</v>
      </c>
      <c r="P476" s="125" t="e">
        <f t="shared" si="16"/>
        <v>#REF!</v>
      </c>
      <c r="Q476" s="147" t="e">
        <f>T20D357462[[#This Row],[スコア⑤]]/T20D357462[[#This Row],[スコア③]]</f>
        <v>#REF!</v>
      </c>
      <c r="R476" s="76" t="e">
        <f>#REF!+#REF!</f>
        <v>#REF!</v>
      </c>
      <c r="S476" s="76"/>
      <c r="T476" s="119"/>
      <c r="U476" s="76"/>
      <c r="V476" s="76"/>
      <c r="W476" s="109" t="e">
        <f>(T20D357462[[#This Row],[現金及び預金（億）]]-T20D357462[[#This Row],[負債（億）]])/T20D357462[[#This Row],[総資産]]*100</f>
        <v>#DIV/0!</v>
      </c>
    </row>
    <row r="477" spans="1:23" s="67" customFormat="1" x14ac:dyDescent="0.25">
      <c r="A477" s="69"/>
      <c r="B477" s="39"/>
      <c r="C477" s="71" t="str">
        <f>IFERROR(_xll.RssMarket($A477,"市場部名称"),"")</f>
        <v/>
      </c>
      <c r="D477" s="55"/>
      <c r="E477" s="55" t="str">
        <f>IFERROR(_xll.RssMarket($A477,"前日比"),"")</f>
        <v/>
      </c>
      <c r="F477" s="75" t="str">
        <f>IFERROR(_xll.RssMarket($A477,"時価総額"),"")</f>
        <v/>
      </c>
      <c r="G477" s="75" t="e">
        <f>T20D357462[[#This Row],[時価総額]]/T20D357462[[#This Row],[現在値]]</f>
        <v>#VALUE!</v>
      </c>
      <c r="H477" s="20"/>
      <c r="I477" s="38"/>
      <c r="J477" s="20"/>
      <c r="K477" s="33"/>
      <c r="L477" s="117"/>
      <c r="M477" s="21"/>
      <c r="N477" s="89"/>
      <c r="O477" s="125" t="e">
        <f t="shared" si="17"/>
        <v>#REF!</v>
      </c>
      <c r="P477" s="125" t="e">
        <f t="shared" si="16"/>
        <v>#REF!</v>
      </c>
      <c r="Q477" s="147" t="e">
        <f>T20D357462[[#This Row],[スコア⑤]]/T20D357462[[#This Row],[スコア③]]</f>
        <v>#REF!</v>
      </c>
      <c r="R477" s="76" t="e">
        <f>#REF!+#REF!</f>
        <v>#REF!</v>
      </c>
      <c r="S477" s="76"/>
      <c r="T477" s="119"/>
      <c r="U477" s="76"/>
      <c r="V477" s="76"/>
      <c r="W477" s="109" t="e">
        <f>(T20D357462[[#This Row],[現金及び預金（億）]]-T20D357462[[#This Row],[負債（億）]])/T20D357462[[#This Row],[総資産]]*100</f>
        <v>#DIV/0!</v>
      </c>
    </row>
    <row r="478" spans="1:23" s="67" customFormat="1" x14ac:dyDescent="0.25">
      <c r="A478" s="69"/>
      <c r="B478" s="39"/>
      <c r="C478" s="71" t="str">
        <f>IFERROR(_xll.RssMarket($A478,"市場部名称"),"")</f>
        <v/>
      </c>
      <c r="D478" s="55"/>
      <c r="E478" s="55" t="str">
        <f>IFERROR(_xll.RssMarket($A478,"前日比"),"")</f>
        <v/>
      </c>
      <c r="F478" s="75" t="str">
        <f>IFERROR(_xll.RssMarket($A478,"時価総額"),"")</f>
        <v/>
      </c>
      <c r="G478" s="75" t="e">
        <f>T20D357462[[#This Row],[時価総額]]/T20D357462[[#This Row],[現在値]]</f>
        <v>#VALUE!</v>
      </c>
      <c r="H478" s="20"/>
      <c r="I478" s="38"/>
      <c r="J478" s="20"/>
      <c r="K478" s="33"/>
      <c r="L478" s="117"/>
      <c r="M478" s="21"/>
      <c r="N478" s="89"/>
      <c r="O478" s="125" t="e">
        <f t="shared" si="17"/>
        <v>#REF!</v>
      </c>
      <c r="P478" s="125" t="e">
        <f t="shared" si="16"/>
        <v>#REF!</v>
      </c>
      <c r="Q478" s="147" t="e">
        <f>T20D357462[[#This Row],[スコア⑤]]/T20D357462[[#This Row],[スコア③]]</f>
        <v>#REF!</v>
      </c>
      <c r="R478" s="76" t="e">
        <f>#REF!+#REF!</f>
        <v>#REF!</v>
      </c>
      <c r="S478" s="76"/>
      <c r="T478" s="119"/>
      <c r="U478" s="76"/>
      <c r="V478" s="76"/>
      <c r="W478" s="109" t="e">
        <f>(T20D357462[[#This Row],[現金及び預金（億）]]-T20D357462[[#This Row],[負債（億）]])/T20D357462[[#This Row],[総資産]]*100</f>
        <v>#DIV/0!</v>
      </c>
    </row>
    <row r="479" spans="1:23" s="67" customFormat="1" x14ac:dyDescent="0.25">
      <c r="A479" s="69"/>
      <c r="B479" s="39"/>
      <c r="C479" s="71" t="str">
        <f>IFERROR(_xll.RssMarket($A479,"市場部名称"),"")</f>
        <v/>
      </c>
      <c r="D479" s="55"/>
      <c r="E479" s="55" t="str">
        <f>IFERROR(_xll.RssMarket($A479,"前日比"),"")</f>
        <v/>
      </c>
      <c r="F479" s="75" t="str">
        <f>IFERROR(_xll.RssMarket($A479,"時価総額"),"")</f>
        <v/>
      </c>
      <c r="G479" s="75" t="e">
        <f>T20D357462[[#This Row],[時価総額]]/T20D357462[[#This Row],[現在値]]</f>
        <v>#VALUE!</v>
      </c>
      <c r="H479" s="20"/>
      <c r="I479" s="38"/>
      <c r="J479" s="20"/>
      <c r="K479" s="33"/>
      <c r="L479" s="117"/>
      <c r="M479" s="21"/>
      <c r="N479" s="89"/>
      <c r="O479" s="125" t="e">
        <f t="shared" si="17"/>
        <v>#REF!</v>
      </c>
      <c r="P479" s="125" t="e">
        <f t="shared" si="16"/>
        <v>#REF!</v>
      </c>
      <c r="Q479" s="147" t="e">
        <f>T20D357462[[#This Row],[スコア⑤]]/T20D357462[[#This Row],[スコア③]]</f>
        <v>#REF!</v>
      </c>
      <c r="R479" s="76" t="e">
        <f>#REF!+#REF!</f>
        <v>#REF!</v>
      </c>
      <c r="S479" s="76"/>
      <c r="T479" s="119"/>
      <c r="U479" s="76"/>
      <c r="V479" s="76"/>
      <c r="W479" s="109" t="e">
        <f>(T20D357462[[#This Row],[現金及び預金（億）]]-T20D357462[[#This Row],[負債（億）]])/T20D357462[[#This Row],[総資産]]*100</f>
        <v>#DIV/0!</v>
      </c>
    </row>
    <row r="480" spans="1:23" s="67" customFormat="1" x14ac:dyDescent="0.25">
      <c r="A480" s="69"/>
      <c r="B480" s="39"/>
      <c r="C480" s="71" t="str">
        <f>IFERROR(_xll.RssMarket($A480,"市場部名称"),"")</f>
        <v/>
      </c>
      <c r="D480" s="55"/>
      <c r="E480" s="55" t="str">
        <f>IFERROR(_xll.RssMarket($A480,"前日比"),"")</f>
        <v/>
      </c>
      <c r="F480" s="75" t="str">
        <f>IFERROR(_xll.RssMarket($A480,"時価総額"),"")</f>
        <v/>
      </c>
      <c r="G480" s="75" t="e">
        <f>T20D357462[[#This Row],[時価総額]]/T20D357462[[#This Row],[現在値]]</f>
        <v>#VALUE!</v>
      </c>
      <c r="H480" s="20"/>
      <c r="I480" s="38"/>
      <c r="J480" s="20"/>
      <c r="K480" s="33"/>
      <c r="L480" s="117"/>
      <c r="M480" s="21"/>
      <c r="N480" s="89"/>
      <c r="O480" s="125" t="e">
        <f t="shared" si="17"/>
        <v>#REF!</v>
      </c>
      <c r="P480" s="125" t="e">
        <f t="shared" si="16"/>
        <v>#REF!</v>
      </c>
      <c r="Q480" s="147" t="e">
        <f>T20D357462[[#This Row],[スコア⑤]]/T20D357462[[#This Row],[スコア③]]</f>
        <v>#REF!</v>
      </c>
      <c r="R480" s="76" t="e">
        <f>#REF!+#REF!</f>
        <v>#REF!</v>
      </c>
      <c r="S480" s="76"/>
      <c r="T480" s="119"/>
      <c r="U480" s="76"/>
      <c r="V480" s="76"/>
      <c r="W480" s="109" t="e">
        <f>(T20D357462[[#This Row],[現金及び預金（億）]]-T20D357462[[#This Row],[負債（億）]])/T20D357462[[#This Row],[総資産]]*100</f>
        <v>#DIV/0!</v>
      </c>
    </row>
    <row r="481" spans="1:23" s="67" customFormat="1" x14ac:dyDescent="0.25">
      <c r="A481" s="69"/>
      <c r="B481" s="39"/>
      <c r="C481" s="71" t="str">
        <f>IFERROR(_xll.RssMarket($A481,"市場部名称"),"")</f>
        <v/>
      </c>
      <c r="D481" s="55"/>
      <c r="E481" s="55" t="str">
        <f>IFERROR(_xll.RssMarket($A481,"前日比"),"")</f>
        <v/>
      </c>
      <c r="F481" s="75" t="str">
        <f>IFERROR(_xll.RssMarket($A481,"時価総額"),"")</f>
        <v/>
      </c>
      <c r="G481" s="75" t="e">
        <f>T20D357462[[#This Row],[時価総額]]/T20D357462[[#This Row],[現在値]]</f>
        <v>#VALUE!</v>
      </c>
      <c r="H481" s="20"/>
      <c r="I481" s="38"/>
      <c r="J481" s="20"/>
      <c r="K481" s="33"/>
      <c r="L481" s="117"/>
      <c r="M481" s="21"/>
      <c r="N481" s="89"/>
      <c r="O481" s="125" t="e">
        <f t="shared" si="17"/>
        <v>#REF!</v>
      </c>
      <c r="P481" s="125" t="e">
        <f t="shared" si="16"/>
        <v>#REF!</v>
      </c>
      <c r="Q481" s="147" t="e">
        <f>T20D357462[[#This Row],[スコア⑤]]/T20D357462[[#This Row],[スコア③]]</f>
        <v>#REF!</v>
      </c>
      <c r="R481" s="76" t="e">
        <f>#REF!+#REF!</f>
        <v>#REF!</v>
      </c>
      <c r="S481" s="76"/>
      <c r="T481" s="119"/>
      <c r="U481" s="76"/>
      <c r="V481" s="76"/>
      <c r="W481" s="109" t="e">
        <f>(T20D357462[[#This Row],[現金及び預金（億）]]-T20D357462[[#This Row],[負債（億）]])/T20D357462[[#This Row],[総資産]]*100</f>
        <v>#DIV/0!</v>
      </c>
    </row>
    <row r="482" spans="1:23" s="67" customFormat="1" x14ac:dyDescent="0.25">
      <c r="A482" s="69"/>
      <c r="B482" s="39"/>
      <c r="C482" s="71" t="str">
        <f>IFERROR(_xll.RssMarket($A482,"市場部名称"),"")</f>
        <v/>
      </c>
      <c r="D482" s="55"/>
      <c r="E482" s="55" t="str">
        <f>IFERROR(_xll.RssMarket($A482,"前日比"),"")</f>
        <v/>
      </c>
      <c r="F482" s="75" t="str">
        <f>IFERROR(_xll.RssMarket($A482,"時価総額"),"")</f>
        <v/>
      </c>
      <c r="G482" s="75" t="e">
        <f>T20D357462[[#This Row],[時価総額]]/T20D357462[[#This Row],[現在値]]</f>
        <v>#VALUE!</v>
      </c>
      <c r="H482" s="20"/>
      <c r="I482" s="38"/>
      <c r="J482" s="20"/>
      <c r="K482" s="33"/>
      <c r="L482" s="117"/>
      <c r="M482" s="21"/>
      <c r="N482" s="89"/>
      <c r="O482" s="125" t="e">
        <f t="shared" si="17"/>
        <v>#REF!</v>
      </c>
      <c r="P482" s="125" t="e">
        <f t="shared" si="16"/>
        <v>#REF!</v>
      </c>
      <c r="Q482" s="147" t="e">
        <f>T20D357462[[#This Row],[スコア⑤]]/T20D357462[[#This Row],[スコア③]]</f>
        <v>#REF!</v>
      </c>
      <c r="R482" s="76" t="e">
        <f>#REF!+#REF!</f>
        <v>#REF!</v>
      </c>
      <c r="S482" s="76"/>
      <c r="T482" s="119"/>
      <c r="U482" s="76"/>
      <c r="V482" s="76"/>
      <c r="W482" s="109" t="e">
        <f>(T20D357462[[#This Row],[現金及び預金（億）]]-T20D357462[[#This Row],[負債（億）]])/T20D357462[[#This Row],[総資産]]*100</f>
        <v>#DIV/0!</v>
      </c>
    </row>
    <row r="483" spans="1:23" s="67" customFormat="1" x14ac:dyDescent="0.25">
      <c r="A483" s="69"/>
      <c r="B483" s="39"/>
      <c r="C483" s="71" t="str">
        <f>IFERROR(_xll.RssMarket($A483,"市場部名称"),"")</f>
        <v/>
      </c>
      <c r="D483" s="55"/>
      <c r="E483" s="55" t="str">
        <f>IFERROR(_xll.RssMarket($A483,"前日比"),"")</f>
        <v/>
      </c>
      <c r="F483" s="75" t="str">
        <f>IFERROR(_xll.RssMarket($A483,"時価総額"),"")</f>
        <v/>
      </c>
      <c r="G483" s="75" t="e">
        <f>T20D357462[[#This Row],[時価総額]]/T20D357462[[#This Row],[現在値]]</f>
        <v>#VALUE!</v>
      </c>
      <c r="H483" s="20"/>
      <c r="I483" s="38"/>
      <c r="J483" s="20"/>
      <c r="K483" s="33"/>
      <c r="L483" s="117"/>
      <c r="M483" s="21"/>
      <c r="N483" s="89"/>
      <c r="O483" s="125" t="e">
        <f t="shared" si="17"/>
        <v>#REF!</v>
      </c>
      <c r="P483" s="125" t="e">
        <f t="shared" si="16"/>
        <v>#REF!</v>
      </c>
      <c r="Q483" s="147" t="e">
        <f>T20D357462[[#This Row],[スコア⑤]]/T20D357462[[#This Row],[スコア③]]</f>
        <v>#REF!</v>
      </c>
      <c r="R483" s="76" t="e">
        <f>#REF!+#REF!</f>
        <v>#REF!</v>
      </c>
      <c r="S483" s="76"/>
      <c r="T483" s="119"/>
      <c r="U483" s="76"/>
      <c r="V483" s="76"/>
      <c r="W483" s="109" t="e">
        <f>(T20D357462[[#This Row],[現金及び預金（億）]]-T20D357462[[#This Row],[負債（億）]])/T20D357462[[#This Row],[総資産]]*100</f>
        <v>#DIV/0!</v>
      </c>
    </row>
    <row r="484" spans="1:23" s="67" customFormat="1" x14ac:dyDescent="0.25">
      <c r="A484" s="69"/>
      <c r="B484" s="39"/>
      <c r="C484" s="71" t="str">
        <f>IFERROR(_xll.RssMarket($A484,"市場部名称"),"")</f>
        <v/>
      </c>
      <c r="D484" s="55"/>
      <c r="E484" s="55" t="str">
        <f>IFERROR(_xll.RssMarket($A484,"前日比"),"")</f>
        <v/>
      </c>
      <c r="F484" s="75" t="str">
        <f>IFERROR(_xll.RssMarket($A484,"時価総額"),"")</f>
        <v/>
      </c>
      <c r="G484" s="75" t="e">
        <f>T20D357462[[#This Row],[時価総額]]/T20D357462[[#This Row],[現在値]]</f>
        <v>#VALUE!</v>
      </c>
      <c r="H484" s="20"/>
      <c r="I484" s="38"/>
      <c r="J484" s="20"/>
      <c r="K484" s="33"/>
      <c r="L484" s="117"/>
      <c r="M484" s="21"/>
      <c r="N484" s="89"/>
      <c r="O484" s="125" t="e">
        <f t="shared" si="17"/>
        <v>#REF!</v>
      </c>
      <c r="P484" s="125" t="e">
        <f t="shared" si="16"/>
        <v>#REF!</v>
      </c>
      <c r="Q484" s="147" t="e">
        <f>T20D357462[[#This Row],[スコア⑤]]/T20D357462[[#This Row],[スコア③]]</f>
        <v>#REF!</v>
      </c>
      <c r="R484" s="76" t="e">
        <f>#REF!+#REF!</f>
        <v>#REF!</v>
      </c>
      <c r="S484" s="76"/>
      <c r="T484" s="119"/>
      <c r="U484" s="76"/>
      <c r="V484" s="76"/>
      <c r="W484" s="109" t="e">
        <f>(T20D357462[[#This Row],[現金及び預金（億）]]-T20D357462[[#This Row],[負債（億）]])/T20D357462[[#This Row],[総資産]]*100</f>
        <v>#DIV/0!</v>
      </c>
    </row>
    <row r="485" spans="1:23" s="67" customFormat="1" x14ac:dyDescent="0.25">
      <c r="A485" s="69"/>
      <c r="B485" s="39"/>
      <c r="C485" s="71" t="str">
        <f>IFERROR(_xll.RssMarket($A485,"市場部名称"),"")</f>
        <v/>
      </c>
      <c r="D485" s="55"/>
      <c r="E485" s="55" t="str">
        <f>IFERROR(_xll.RssMarket($A485,"前日比"),"")</f>
        <v/>
      </c>
      <c r="F485" s="75" t="str">
        <f>IFERROR(_xll.RssMarket($A485,"時価総額"),"")</f>
        <v/>
      </c>
      <c r="G485" s="75" t="e">
        <f>T20D357462[[#This Row],[時価総額]]/T20D357462[[#This Row],[現在値]]</f>
        <v>#VALUE!</v>
      </c>
      <c r="H485" s="20"/>
      <c r="I485" s="38"/>
      <c r="J485" s="20"/>
      <c r="K485" s="33"/>
      <c r="L485" s="117"/>
      <c r="M485" s="21"/>
      <c r="N485" s="89"/>
      <c r="O485" s="125" t="e">
        <f t="shared" si="17"/>
        <v>#REF!</v>
      </c>
      <c r="P485" s="125" t="e">
        <f t="shared" si="16"/>
        <v>#REF!</v>
      </c>
      <c r="Q485" s="147" t="e">
        <f>T20D357462[[#This Row],[スコア⑤]]/T20D357462[[#This Row],[スコア③]]</f>
        <v>#REF!</v>
      </c>
      <c r="R485" s="76" t="e">
        <f>#REF!+#REF!</f>
        <v>#REF!</v>
      </c>
      <c r="S485" s="76"/>
      <c r="T485" s="119"/>
      <c r="U485" s="76"/>
      <c r="V485" s="76"/>
      <c r="W485" s="109" t="e">
        <f>(T20D357462[[#This Row],[現金及び預金（億）]]-T20D357462[[#This Row],[負債（億）]])/T20D357462[[#This Row],[総資産]]*100</f>
        <v>#DIV/0!</v>
      </c>
    </row>
    <row r="486" spans="1:23" s="67" customFormat="1" x14ac:dyDescent="0.25">
      <c r="A486" s="69"/>
      <c r="B486" s="39"/>
      <c r="C486" s="71" t="str">
        <f>IFERROR(_xll.RssMarket($A486,"市場部名称"),"")</f>
        <v/>
      </c>
      <c r="D486" s="55"/>
      <c r="E486" s="55" t="str">
        <f>IFERROR(_xll.RssMarket($A486,"前日比"),"")</f>
        <v/>
      </c>
      <c r="F486" s="75" t="str">
        <f>IFERROR(_xll.RssMarket($A486,"時価総額"),"")</f>
        <v/>
      </c>
      <c r="G486" s="75" t="e">
        <f>T20D357462[[#This Row],[時価総額]]/T20D357462[[#This Row],[現在値]]</f>
        <v>#VALUE!</v>
      </c>
      <c r="H486" s="20"/>
      <c r="I486" s="38"/>
      <c r="J486" s="20"/>
      <c r="K486" s="33"/>
      <c r="L486" s="117"/>
      <c r="M486" s="21"/>
      <c r="N486" s="89"/>
      <c r="O486" s="125" t="e">
        <f t="shared" si="17"/>
        <v>#REF!</v>
      </c>
      <c r="P486" s="125" t="e">
        <f t="shared" si="16"/>
        <v>#REF!</v>
      </c>
      <c r="Q486" s="147" t="e">
        <f>T20D357462[[#This Row],[スコア⑤]]/T20D357462[[#This Row],[スコア③]]</f>
        <v>#REF!</v>
      </c>
      <c r="R486" s="76" t="e">
        <f>#REF!+#REF!</f>
        <v>#REF!</v>
      </c>
      <c r="S486" s="76"/>
      <c r="T486" s="119"/>
      <c r="U486" s="76"/>
      <c r="V486" s="76"/>
      <c r="W486" s="109" t="e">
        <f>(T20D357462[[#This Row],[現金及び預金（億）]]-T20D357462[[#This Row],[負債（億）]])/T20D357462[[#This Row],[総資産]]*100</f>
        <v>#DIV/0!</v>
      </c>
    </row>
    <row r="487" spans="1:23" s="67" customFormat="1" x14ac:dyDescent="0.25">
      <c r="A487" s="69"/>
      <c r="B487" s="39"/>
      <c r="C487" s="71" t="str">
        <f>IFERROR(_xll.RssMarket($A487,"市場部名称"),"")</f>
        <v/>
      </c>
      <c r="D487" s="55"/>
      <c r="E487" s="55" t="str">
        <f>IFERROR(_xll.RssMarket($A487,"前日比"),"")</f>
        <v/>
      </c>
      <c r="F487" s="75" t="str">
        <f>IFERROR(_xll.RssMarket($A487,"時価総額"),"")</f>
        <v/>
      </c>
      <c r="G487" s="75" t="e">
        <f>T20D357462[[#This Row],[時価総額]]/T20D357462[[#This Row],[現在値]]</f>
        <v>#VALUE!</v>
      </c>
      <c r="H487" s="20"/>
      <c r="I487" s="38"/>
      <c r="J487" s="20"/>
      <c r="K487" s="33"/>
      <c r="L487" s="117"/>
      <c r="M487" s="21"/>
      <c r="N487" s="89"/>
      <c r="O487" s="125" t="e">
        <f t="shared" si="17"/>
        <v>#REF!</v>
      </c>
      <c r="P487" s="125" t="e">
        <f t="shared" si="16"/>
        <v>#REF!</v>
      </c>
      <c r="Q487" s="147" t="e">
        <f>T20D357462[[#This Row],[スコア⑤]]/T20D357462[[#This Row],[スコア③]]</f>
        <v>#REF!</v>
      </c>
      <c r="R487" s="76" t="e">
        <f>#REF!+#REF!</f>
        <v>#REF!</v>
      </c>
      <c r="S487" s="76"/>
      <c r="T487" s="119"/>
      <c r="U487" s="76"/>
      <c r="V487" s="76"/>
      <c r="W487" s="109" t="e">
        <f>(T20D357462[[#This Row],[現金及び預金（億）]]-T20D357462[[#This Row],[負債（億）]])/T20D357462[[#This Row],[総資産]]*100</f>
        <v>#DIV/0!</v>
      </c>
    </row>
    <row r="488" spans="1:23" s="67" customFormat="1" x14ac:dyDescent="0.25">
      <c r="A488" s="69"/>
      <c r="B488" s="39"/>
      <c r="C488" s="71" t="str">
        <f>IFERROR(_xll.RssMarket($A488,"市場部名称"),"")</f>
        <v/>
      </c>
      <c r="D488" s="55"/>
      <c r="E488" s="55" t="str">
        <f>IFERROR(_xll.RssMarket($A488,"前日比"),"")</f>
        <v/>
      </c>
      <c r="F488" s="75" t="str">
        <f>IFERROR(_xll.RssMarket($A488,"時価総額"),"")</f>
        <v/>
      </c>
      <c r="G488" s="75" t="e">
        <f>T20D357462[[#This Row],[時価総額]]/T20D357462[[#This Row],[現在値]]</f>
        <v>#VALUE!</v>
      </c>
      <c r="H488" s="20"/>
      <c r="I488" s="38"/>
      <c r="J488" s="20"/>
      <c r="K488" s="33"/>
      <c r="L488" s="117"/>
      <c r="M488" s="21"/>
      <c r="N488" s="89"/>
      <c r="O488" s="125" t="e">
        <f t="shared" si="17"/>
        <v>#REF!</v>
      </c>
      <c r="P488" s="125" t="e">
        <f t="shared" si="16"/>
        <v>#REF!</v>
      </c>
      <c r="Q488" s="147" t="e">
        <f>T20D357462[[#This Row],[スコア⑤]]/T20D357462[[#This Row],[スコア③]]</f>
        <v>#REF!</v>
      </c>
      <c r="R488" s="76" t="e">
        <f>#REF!+#REF!</f>
        <v>#REF!</v>
      </c>
      <c r="S488" s="76"/>
      <c r="T488" s="119"/>
      <c r="U488" s="76"/>
      <c r="V488" s="76"/>
      <c r="W488" s="109" t="e">
        <f>(T20D357462[[#This Row],[現金及び預金（億）]]-T20D357462[[#This Row],[負債（億）]])/T20D357462[[#This Row],[総資産]]*100</f>
        <v>#DIV/0!</v>
      </c>
    </row>
    <row r="489" spans="1:23" s="67" customFormat="1" x14ac:dyDescent="0.25">
      <c r="A489" s="69"/>
      <c r="B489" s="39"/>
      <c r="C489" s="71" t="str">
        <f>IFERROR(_xll.RssMarket($A489,"市場部名称"),"")</f>
        <v/>
      </c>
      <c r="D489" s="55"/>
      <c r="E489" s="55" t="str">
        <f>IFERROR(_xll.RssMarket($A489,"前日比"),"")</f>
        <v/>
      </c>
      <c r="F489" s="75" t="str">
        <f>IFERROR(_xll.RssMarket($A489,"時価総額"),"")</f>
        <v/>
      </c>
      <c r="G489" s="75" t="e">
        <f>T20D357462[[#This Row],[時価総額]]/T20D357462[[#This Row],[現在値]]</f>
        <v>#VALUE!</v>
      </c>
      <c r="H489" s="20"/>
      <c r="I489" s="38"/>
      <c r="J489" s="20"/>
      <c r="K489" s="33"/>
      <c r="L489" s="117"/>
      <c r="M489" s="21"/>
      <c r="N489" s="89"/>
      <c r="O489" s="125" t="e">
        <f t="shared" si="17"/>
        <v>#REF!</v>
      </c>
      <c r="P489" s="125" t="e">
        <f t="shared" si="16"/>
        <v>#REF!</v>
      </c>
      <c r="Q489" s="147" t="e">
        <f>T20D357462[[#This Row],[スコア⑤]]/T20D357462[[#This Row],[スコア③]]</f>
        <v>#REF!</v>
      </c>
      <c r="R489" s="76" t="e">
        <f>#REF!+#REF!</f>
        <v>#REF!</v>
      </c>
      <c r="S489" s="76"/>
      <c r="T489" s="119"/>
      <c r="U489" s="76"/>
      <c r="V489" s="76"/>
      <c r="W489" s="109" t="e">
        <f>(T20D357462[[#This Row],[現金及び預金（億）]]-T20D357462[[#This Row],[負債（億）]])/T20D357462[[#This Row],[総資産]]*100</f>
        <v>#DIV/0!</v>
      </c>
    </row>
    <row r="490" spans="1:23" s="67" customFormat="1" x14ac:dyDescent="0.25">
      <c r="A490" s="69"/>
      <c r="B490" s="39"/>
      <c r="C490" s="71" t="str">
        <f>IFERROR(_xll.RssMarket($A490,"市場部名称"),"")</f>
        <v/>
      </c>
      <c r="D490" s="55"/>
      <c r="E490" s="55" t="str">
        <f>IFERROR(_xll.RssMarket($A490,"前日比"),"")</f>
        <v/>
      </c>
      <c r="F490" s="75" t="str">
        <f>IFERROR(_xll.RssMarket($A490,"時価総額"),"")</f>
        <v/>
      </c>
      <c r="G490" s="75" t="e">
        <f>T20D357462[[#This Row],[時価総額]]/T20D357462[[#This Row],[現在値]]</f>
        <v>#VALUE!</v>
      </c>
      <c r="H490" s="20"/>
      <c r="I490" s="38"/>
      <c r="J490" s="20"/>
      <c r="K490" s="33"/>
      <c r="L490" s="117"/>
      <c r="M490" s="21"/>
      <c r="N490" s="89"/>
      <c r="O490" s="125" t="e">
        <f t="shared" si="17"/>
        <v>#REF!</v>
      </c>
      <c r="P490" s="125" t="e">
        <f t="shared" si="16"/>
        <v>#REF!</v>
      </c>
      <c r="Q490" s="147" t="e">
        <f>T20D357462[[#This Row],[スコア⑤]]/T20D357462[[#This Row],[スコア③]]</f>
        <v>#REF!</v>
      </c>
      <c r="R490" s="76" t="e">
        <f>#REF!+#REF!</f>
        <v>#REF!</v>
      </c>
      <c r="S490" s="76"/>
      <c r="T490" s="119"/>
      <c r="U490" s="76"/>
      <c r="V490" s="76"/>
      <c r="W490" s="109" t="e">
        <f>(T20D357462[[#This Row],[現金及び預金（億）]]-T20D357462[[#This Row],[負債（億）]])/T20D357462[[#This Row],[総資産]]*100</f>
        <v>#DIV/0!</v>
      </c>
    </row>
    <row r="491" spans="1:23" s="67" customFormat="1" x14ac:dyDescent="0.25">
      <c r="A491" s="69"/>
      <c r="B491" s="39"/>
      <c r="C491" s="71" t="str">
        <f>IFERROR(_xll.RssMarket($A491,"市場部名称"),"")</f>
        <v/>
      </c>
      <c r="D491" s="55"/>
      <c r="E491" s="55" t="str">
        <f>IFERROR(_xll.RssMarket($A491,"前日比"),"")</f>
        <v/>
      </c>
      <c r="F491" s="75" t="str">
        <f>IFERROR(_xll.RssMarket($A491,"時価総額"),"")</f>
        <v/>
      </c>
      <c r="G491" s="75" t="e">
        <f>T20D357462[[#This Row],[時価総額]]/T20D357462[[#This Row],[現在値]]</f>
        <v>#VALUE!</v>
      </c>
      <c r="H491" s="20"/>
      <c r="I491" s="38"/>
      <c r="J491" s="20"/>
      <c r="K491" s="33"/>
      <c r="L491" s="117"/>
      <c r="M491" s="21"/>
      <c r="N491" s="89"/>
      <c r="O491" s="125" t="e">
        <f t="shared" si="17"/>
        <v>#REF!</v>
      </c>
      <c r="P491" s="125" t="e">
        <f t="shared" si="16"/>
        <v>#REF!</v>
      </c>
      <c r="Q491" s="147" t="e">
        <f>T20D357462[[#This Row],[スコア⑤]]/T20D357462[[#This Row],[スコア③]]</f>
        <v>#REF!</v>
      </c>
      <c r="R491" s="76" t="e">
        <f>#REF!+#REF!</f>
        <v>#REF!</v>
      </c>
      <c r="S491" s="76"/>
      <c r="T491" s="119"/>
      <c r="U491" s="76"/>
      <c r="V491" s="76"/>
      <c r="W491" s="109" t="e">
        <f>(T20D357462[[#This Row],[現金及び預金（億）]]-T20D357462[[#This Row],[負債（億）]])/T20D357462[[#This Row],[総資産]]*100</f>
        <v>#DIV/0!</v>
      </c>
    </row>
    <row r="492" spans="1:23" s="67" customFormat="1" x14ac:dyDescent="0.25">
      <c r="A492" s="69"/>
      <c r="B492" s="39"/>
      <c r="C492" s="71" t="str">
        <f>IFERROR(_xll.RssMarket($A492,"市場部名称"),"")</f>
        <v/>
      </c>
      <c r="D492" s="55"/>
      <c r="E492" s="55" t="str">
        <f>IFERROR(_xll.RssMarket($A492,"前日比"),"")</f>
        <v/>
      </c>
      <c r="F492" s="75" t="str">
        <f>IFERROR(_xll.RssMarket($A492,"時価総額"),"")</f>
        <v/>
      </c>
      <c r="G492" s="75" t="e">
        <f>T20D357462[[#This Row],[時価総額]]/T20D357462[[#This Row],[現在値]]</f>
        <v>#VALUE!</v>
      </c>
      <c r="H492" s="20"/>
      <c r="I492" s="38"/>
      <c r="J492" s="20"/>
      <c r="K492" s="33"/>
      <c r="L492" s="117"/>
      <c r="M492" s="21"/>
      <c r="N492" s="89"/>
      <c r="O492" s="125" t="e">
        <f t="shared" si="17"/>
        <v>#REF!</v>
      </c>
      <c r="P492" s="125" t="e">
        <f t="shared" si="16"/>
        <v>#REF!</v>
      </c>
      <c r="Q492" s="147" t="e">
        <f>T20D357462[[#This Row],[スコア⑤]]/T20D357462[[#This Row],[スコア③]]</f>
        <v>#REF!</v>
      </c>
      <c r="R492" s="76" t="e">
        <f>#REF!+#REF!</f>
        <v>#REF!</v>
      </c>
      <c r="S492" s="76"/>
      <c r="T492" s="119"/>
      <c r="U492" s="76"/>
      <c r="V492" s="76"/>
      <c r="W492" s="109" t="e">
        <f>(T20D357462[[#This Row],[現金及び預金（億）]]-T20D357462[[#This Row],[負債（億）]])/T20D357462[[#This Row],[総資産]]*100</f>
        <v>#DIV/0!</v>
      </c>
    </row>
    <row r="493" spans="1:23" s="67" customFormat="1" x14ac:dyDescent="0.25">
      <c r="A493" s="69"/>
      <c r="B493" s="39"/>
      <c r="C493" s="71" t="str">
        <f>IFERROR(_xll.RssMarket($A493,"市場部名称"),"")</f>
        <v/>
      </c>
      <c r="D493" s="55"/>
      <c r="E493" s="55" t="str">
        <f>IFERROR(_xll.RssMarket($A493,"前日比"),"")</f>
        <v/>
      </c>
      <c r="F493" s="75" t="str">
        <f>IFERROR(_xll.RssMarket($A493,"時価総額"),"")</f>
        <v/>
      </c>
      <c r="G493" s="75" t="e">
        <f>T20D357462[[#This Row],[時価総額]]/T20D357462[[#This Row],[現在値]]</f>
        <v>#VALUE!</v>
      </c>
      <c r="H493" s="20"/>
      <c r="I493" s="38"/>
      <c r="J493" s="20"/>
      <c r="K493" s="33"/>
      <c r="L493" s="117"/>
      <c r="M493" s="21"/>
      <c r="N493" s="89"/>
      <c r="O493" s="125" t="e">
        <f t="shared" si="17"/>
        <v>#REF!</v>
      </c>
      <c r="P493" s="125" t="e">
        <f t="shared" si="16"/>
        <v>#REF!</v>
      </c>
      <c r="Q493" s="147" t="e">
        <f>T20D357462[[#This Row],[スコア⑤]]/T20D357462[[#This Row],[スコア③]]</f>
        <v>#REF!</v>
      </c>
      <c r="R493" s="76" t="e">
        <f>#REF!+#REF!</f>
        <v>#REF!</v>
      </c>
      <c r="S493" s="76"/>
      <c r="T493" s="119"/>
      <c r="U493" s="76"/>
      <c r="V493" s="76"/>
      <c r="W493" s="109" t="e">
        <f>(T20D357462[[#This Row],[現金及び預金（億）]]-T20D357462[[#This Row],[負債（億）]])/T20D357462[[#This Row],[総資産]]*100</f>
        <v>#DIV/0!</v>
      </c>
    </row>
    <row r="494" spans="1:23" s="67" customFormat="1" x14ac:dyDescent="0.25">
      <c r="A494" s="69"/>
      <c r="B494" s="39"/>
      <c r="C494" s="71" t="str">
        <f>IFERROR(_xll.RssMarket($A494,"市場部名称"),"")</f>
        <v/>
      </c>
      <c r="D494" s="55"/>
      <c r="E494" s="55" t="str">
        <f>IFERROR(_xll.RssMarket($A494,"前日比"),"")</f>
        <v/>
      </c>
      <c r="F494" s="75" t="str">
        <f>IFERROR(_xll.RssMarket($A494,"時価総額"),"")</f>
        <v/>
      </c>
      <c r="G494" s="75" t="e">
        <f>T20D357462[[#This Row],[時価総額]]/T20D357462[[#This Row],[現在値]]</f>
        <v>#VALUE!</v>
      </c>
      <c r="H494" s="20"/>
      <c r="I494" s="38"/>
      <c r="J494" s="20"/>
      <c r="K494" s="33"/>
      <c r="L494" s="117"/>
      <c r="M494" s="21"/>
      <c r="N494" s="89"/>
      <c r="O494" s="125" t="e">
        <f t="shared" si="17"/>
        <v>#REF!</v>
      </c>
      <c r="P494" s="125" t="e">
        <f t="shared" si="16"/>
        <v>#REF!</v>
      </c>
      <c r="Q494" s="147" t="e">
        <f>T20D357462[[#This Row],[スコア⑤]]/T20D357462[[#This Row],[スコア③]]</f>
        <v>#REF!</v>
      </c>
      <c r="R494" s="76" t="e">
        <f>#REF!+#REF!</f>
        <v>#REF!</v>
      </c>
      <c r="S494" s="76"/>
      <c r="T494" s="119"/>
      <c r="U494" s="76"/>
      <c r="V494" s="76"/>
      <c r="W494" s="109" t="e">
        <f>(T20D357462[[#This Row],[現金及び預金（億）]]-T20D357462[[#This Row],[負債（億）]])/T20D357462[[#This Row],[総資産]]*100</f>
        <v>#DIV/0!</v>
      </c>
    </row>
    <row r="495" spans="1:23" s="67" customFormat="1" x14ac:dyDescent="0.25">
      <c r="A495" s="69"/>
      <c r="B495" s="39"/>
      <c r="C495" s="71" t="str">
        <f>IFERROR(_xll.RssMarket($A495,"市場部名称"),"")</f>
        <v/>
      </c>
      <c r="D495" s="55"/>
      <c r="E495" s="55" t="str">
        <f>IFERROR(_xll.RssMarket($A495,"前日比"),"")</f>
        <v/>
      </c>
      <c r="F495" s="75" t="str">
        <f>IFERROR(_xll.RssMarket($A495,"時価総額"),"")</f>
        <v/>
      </c>
      <c r="G495" s="75" t="e">
        <f>T20D357462[[#This Row],[時価総額]]/T20D357462[[#This Row],[現在値]]</f>
        <v>#VALUE!</v>
      </c>
      <c r="H495" s="20"/>
      <c r="I495" s="38"/>
      <c r="J495" s="20"/>
      <c r="K495" s="33"/>
      <c r="L495" s="117"/>
      <c r="M495" s="21"/>
      <c r="N495" s="89"/>
      <c r="O495" s="125" t="e">
        <f t="shared" si="17"/>
        <v>#REF!</v>
      </c>
      <c r="P495" s="125" t="e">
        <f t="shared" si="16"/>
        <v>#REF!</v>
      </c>
      <c r="Q495" s="147" t="e">
        <f>T20D357462[[#This Row],[スコア⑤]]/T20D357462[[#This Row],[スコア③]]</f>
        <v>#REF!</v>
      </c>
      <c r="R495" s="76" t="e">
        <f>#REF!+#REF!</f>
        <v>#REF!</v>
      </c>
      <c r="S495" s="76"/>
      <c r="T495" s="119"/>
      <c r="U495" s="76"/>
      <c r="V495" s="76"/>
      <c r="W495" s="109" t="e">
        <f>(T20D357462[[#This Row],[現金及び預金（億）]]-T20D357462[[#This Row],[負債（億）]])/T20D357462[[#This Row],[総資産]]*100</f>
        <v>#DIV/0!</v>
      </c>
    </row>
    <row r="496" spans="1:23" s="67" customFormat="1" x14ac:dyDescent="0.25">
      <c r="A496" s="69"/>
      <c r="B496" s="39"/>
      <c r="C496" s="71" t="str">
        <f>IFERROR(_xll.RssMarket($A496,"市場部名称"),"")</f>
        <v/>
      </c>
      <c r="D496" s="55"/>
      <c r="E496" s="55" t="str">
        <f>IFERROR(_xll.RssMarket($A496,"前日比"),"")</f>
        <v/>
      </c>
      <c r="F496" s="75" t="str">
        <f>IFERROR(_xll.RssMarket($A496,"時価総額"),"")</f>
        <v/>
      </c>
      <c r="G496" s="75" t="e">
        <f>T20D357462[[#This Row],[時価総額]]/T20D357462[[#This Row],[現在値]]</f>
        <v>#VALUE!</v>
      </c>
      <c r="H496" s="20"/>
      <c r="I496" s="38"/>
      <c r="J496" s="20"/>
      <c r="K496" s="33"/>
      <c r="L496" s="117"/>
      <c r="M496" s="21"/>
      <c r="N496" s="89"/>
      <c r="O496" s="125" t="e">
        <f t="shared" si="17"/>
        <v>#REF!</v>
      </c>
      <c r="P496" s="125" t="e">
        <f t="shared" si="16"/>
        <v>#REF!</v>
      </c>
      <c r="Q496" s="147" t="e">
        <f>T20D357462[[#This Row],[スコア⑤]]/T20D357462[[#This Row],[スコア③]]</f>
        <v>#REF!</v>
      </c>
      <c r="R496" s="76" t="e">
        <f>#REF!+#REF!</f>
        <v>#REF!</v>
      </c>
      <c r="S496" s="76"/>
      <c r="T496" s="119"/>
      <c r="U496" s="76"/>
      <c r="V496" s="76"/>
      <c r="W496" s="109" t="e">
        <f>(T20D357462[[#This Row],[現金及び預金（億）]]-T20D357462[[#This Row],[負債（億）]])/T20D357462[[#This Row],[総資産]]*100</f>
        <v>#DIV/0!</v>
      </c>
    </row>
    <row r="497" spans="1:23" s="67" customFormat="1" x14ac:dyDescent="0.25">
      <c r="A497" s="69"/>
      <c r="B497" s="39"/>
      <c r="C497" s="71" t="str">
        <f>IFERROR(_xll.RssMarket($A497,"市場部名称"),"")</f>
        <v/>
      </c>
      <c r="D497" s="55"/>
      <c r="E497" s="55" t="str">
        <f>IFERROR(_xll.RssMarket($A497,"前日比"),"")</f>
        <v/>
      </c>
      <c r="F497" s="75" t="str">
        <f>IFERROR(_xll.RssMarket($A497,"時価総額"),"")</f>
        <v/>
      </c>
      <c r="G497" s="75" t="e">
        <f>T20D357462[[#This Row],[時価総額]]/T20D357462[[#This Row],[現在値]]</f>
        <v>#VALUE!</v>
      </c>
      <c r="H497" s="20"/>
      <c r="I497" s="38"/>
      <c r="J497" s="20"/>
      <c r="K497" s="33"/>
      <c r="L497" s="117"/>
      <c r="M497" s="21"/>
      <c r="N497" s="89"/>
      <c r="O497" s="125" t="e">
        <f t="shared" si="17"/>
        <v>#REF!</v>
      </c>
      <c r="P497" s="125" t="e">
        <f t="shared" si="16"/>
        <v>#REF!</v>
      </c>
      <c r="Q497" s="147" t="e">
        <f>T20D357462[[#This Row],[スコア⑤]]/T20D357462[[#This Row],[スコア③]]</f>
        <v>#REF!</v>
      </c>
      <c r="R497" s="76" t="e">
        <f>#REF!+#REF!</f>
        <v>#REF!</v>
      </c>
      <c r="S497" s="76"/>
      <c r="T497" s="119"/>
      <c r="U497" s="76"/>
      <c r="V497" s="76"/>
      <c r="W497" s="109" t="e">
        <f>(T20D357462[[#This Row],[現金及び預金（億）]]-T20D357462[[#This Row],[負債（億）]])/T20D357462[[#This Row],[総資産]]*100</f>
        <v>#DIV/0!</v>
      </c>
    </row>
    <row r="498" spans="1:23" s="67" customFormat="1" x14ac:dyDescent="0.25">
      <c r="A498" s="69"/>
      <c r="B498" s="39"/>
      <c r="C498" s="71" t="str">
        <f>IFERROR(_xll.RssMarket($A498,"市場部名称"),"")</f>
        <v/>
      </c>
      <c r="D498" s="55"/>
      <c r="E498" s="55" t="str">
        <f>IFERROR(_xll.RssMarket($A498,"前日比"),"")</f>
        <v/>
      </c>
      <c r="F498" s="75" t="str">
        <f>IFERROR(_xll.RssMarket($A498,"時価総額"),"")</f>
        <v/>
      </c>
      <c r="G498" s="75" t="e">
        <f>T20D357462[[#This Row],[時価総額]]/T20D357462[[#This Row],[現在値]]</f>
        <v>#VALUE!</v>
      </c>
      <c r="H498" s="20"/>
      <c r="I498" s="38"/>
      <c r="J498" s="20"/>
      <c r="K498" s="33"/>
      <c r="L498" s="117"/>
      <c r="M498" s="21"/>
      <c r="N498" s="89"/>
      <c r="O498" s="125" t="e">
        <f t="shared" si="17"/>
        <v>#REF!</v>
      </c>
      <c r="P498" s="125" t="e">
        <f t="shared" si="16"/>
        <v>#REF!</v>
      </c>
      <c r="Q498" s="147" t="e">
        <f>T20D357462[[#This Row],[スコア⑤]]/T20D357462[[#This Row],[スコア③]]</f>
        <v>#REF!</v>
      </c>
      <c r="R498" s="76" t="e">
        <f>#REF!+#REF!</f>
        <v>#REF!</v>
      </c>
      <c r="S498" s="76"/>
      <c r="T498" s="119"/>
      <c r="U498" s="76"/>
      <c r="V498" s="76"/>
      <c r="W498" s="109" t="e">
        <f>(T20D357462[[#This Row],[現金及び預金（億）]]-T20D357462[[#This Row],[負債（億）]])/T20D357462[[#This Row],[総資産]]*100</f>
        <v>#DIV/0!</v>
      </c>
    </row>
    <row r="499" spans="1:23" s="67" customFormat="1" x14ac:dyDescent="0.25">
      <c r="A499" s="69"/>
      <c r="B499" s="39"/>
      <c r="C499" s="71" t="str">
        <f>IFERROR(_xll.RssMarket($A499,"市場部名称"),"")</f>
        <v/>
      </c>
      <c r="D499" s="55"/>
      <c r="E499" s="55" t="str">
        <f>IFERROR(_xll.RssMarket($A499,"前日比"),"")</f>
        <v/>
      </c>
      <c r="F499" s="75" t="str">
        <f>IFERROR(_xll.RssMarket($A499,"時価総額"),"")</f>
        <v/>
      </c>
      <c r="G499" s="75" t="e">
        <f>T20D357462[[#This Row],[時価総額]]/T20D357462[[#This Row],[現在値]]</f>
        <v>#VALUE!</v>
      </c>
      <c r="H499" s="20"/>
      <c r="I499" s="38"/>
      <c r="J499" s="20"/>
      <c r="K499" s="33"/>
      <c r="L499" s="117"/>
      <c r="M499" s="21"/>
      <c r="N499" s="89"/>
      <c r="O499" s="125" t="e">
        <f t="shared" si="17"/>
        <v>#REF!</v>
      </c>
      <c r="P499" s="125" t="e">
        <f t="shared" si="16"/>
        <v>#REF!</v>
      </c>
      <c r="Q499" s="147" t="e">
        <f>T20D357462[[#This Row],[スコア⑤]]/T20D357462[[#This Row],[スコア③]]</f>
        <v>#REF!</v>
      </c>
      <c r="R499" s="76" t="e">
        <f>#REF!+#REF!</f>
        <v>#REF!</v>
      </c>
      <c r="S499" s="76"/>
      <c r="T499" s="119"/>
      <c r="U499" s="76"/>
      <c r="V499" s="76"/>
      <c r="W499" s="109" t="e">
        <f>(T20D357462[[#This Row],[現金及び預金（億）]]-T20D357462[[#This Row],[負債（億）]])/T20D357462[[#This Row],[総資産]]*100</f>
        <v>#DIV/0!</v>
      </c>
    </row>
    <row r="500" spans="1:23" s="67" customFormat="1" x14ac:dyDescent="0.25">
      <c r="A500" s="69"/>
      <c r="B500" s="39"/>
      <c r="C500" s="71" t="str">
        <f>IFERROR(_xll.RssMarket($A500,"市場部名称"),"")</f>
        <v/>
      </c>
      <c r="D500" s="55"/>
      <c r="E500" s="55" t="str">
        <f>IFERROR(_xll.RssMarket($A500,"前日比"),"")</f>
        <v/>
      </c>
      <c r="F500" s="75" t="str">
        <f>IFERROR(_xll.RssMarket($A500,"時価総額"),"")</f>
        <v/>
      </c>
      <c r="G500" s="75" t="e">
        <f>T20D357462[[#This Row],[時価総額]]/T20D357462[[#This Row],[現在値]]</f>
        <v>#VALUE!</v>
      </c>
      <c r="H500" s="20"/>
      <c r="I500" s="38"/>
      <c r="J500" s="20"/>
      <c r="K500" s="33"/>
      <c r="L500" s="117"/>
      <c r="M500" s="21"/>
      <c r="N500" s="89"/>
      <c r="O500" s="125" t="e">
        <f t="shared" si="17"/>
        <v>#REF!</v>
      </c>
      <c r="P500" s="125" t="e">
        <f t="shared" si="16"/>
        <v>#REF!</v>
      </c>
      <c r="Q500" s="147" t="e">
        <f>T20D357462[[#This Row],[スコア⑤]]/T20D357462[[#This Row],[スコア③]]</f>
        <v>#REF!</v>
      </c>
      <c r="R500" s="76" t="e">
        <f>#REF!+#REF!</f>
        <v>#REF!</v>
      </c>
      <c r="S500" s="76"/>
      <c r="T500" s="119"/>
      <c r="U500" s="76"/>
      <c r="V500" s="76"/>
      <c r="W500" s="109" t="e">
        <f>(T20D357462[[#This Row],[現金及び預金（億）]]-T20D357462[[#This Row],[負債（億）]])/T20D357462[[#This Row],[総資産]]*100</f>
        <v>#DIV/0!</v>
      </c>
    </row>
    <row r="501" spans="1:23" s="67" customFormat="1" x14ac:dyDescent="0.25">
      <c r="A501" s="69"/>
      <c r="B501" s="39"/>
      <c r="C501" s="71" t="str">
        <f>IFERROR(_xll.RssMarket($A501,"市場部名称"),"")</f>
        <v/>
      </c>
      <c r="D501" s="55"/>
      <c r="E501" s="55" t="str">
        <f>IFERROR(_xll.RssMarket($A501,"前日比"),"")</f>
        <v/>
      </c>
      <c r="F501" s="75" t="str">
        <f>IFERROR(_xll.RssMarket($A501,"時価総額"),"")</f>
        <v/>
      </c>
      <c r="G501" s="75" t="e">
        <f>T20D357462[[#This Row],[時価総額]]/T20D357462[[#This Row],[現在値]]</f>
        <v>#VALUE!</v>
      </c>
      <c r="H501" s="20"/>
      <c r="I501" s="38"/>
      <c r="J501" s="20"/>
      <c r="K501" s="33"/>
      <c r="L501" s="117"/>
      <c r="M501" s="21"/>
      <c r="N501" s="89"/>
      <c r="O501" s="125" t="e">
        <f t="shared" si="17"/>
        <v>#REF!</v>
      </c>
      <c r="P501" s="125" t="e">
        <f t="shared" si="16"/>
        <v>#REF!</v>
      </c>
      <c r="Q501" s="147" t="e">
        <f>T20D357462[[#This Row],[スコア⑤]]/T20D357462[[#This Row],[スコア③]]</f>
        <v>#REF!</v>
      </c>
      <c r="R501" s="76" t="e">
        <f>#REF!+#REF!</f>
        <v>#REF!</v>
      </c>
      <c r="S501" s="76"/>
      <c r="T501" s="119"/>
      <c r="U501" s="76"/>
      <c r="V501" s="76"/>
      <c r="W501" s="109" t="e">
        <f>(T20D357462[[#This Row],[現金及び預金（億）]]-T20D357462[[#This Row],[負債（億）]])/T20D357462[[#This Row],[総資産]]*100</f>
        <v>#DIV/0!</v>
      </c>
    </row>
    <row r="502" spans="1:23" s="67" customFormat="1" x14ac:dyDescent="0.25">
      <c r="A502" s="69"/>
      <c r="B502" s="39"/>
      <c r="C502" s="71" t="str">
        <f>IFERROR(_xll.RssMarket($A502,"市場部名称"),"")</f>
        <v/>
      </c>
      <c r="D502" s="55"/>
      <c r="E502" s="55" t="str">
        <f>IFERROR(_xll.RssMarket($A502,"前日比"),"")</f>
        <v/>
      </c>
      <c r="F502" s="75" t="str">
        <f>IFERROR(_xll.RssMarket($A502,"時価総額"),"")</f>
        <v/>
      </c>
      <c r="G502" s="75" t="e">
        <f>T20D357462[[#This Row],[時価総額]]/T20D357462[[#This Row],[現在値]]</f>
        <v>#VALUE!</v>
      </c>
      <c r="H502" s="20"/>
      <c r="I502" s="38"/>
      <c r="J502" s="20"/>
      <c r="K502" s="33"/>
      <c r="L502" s="117"/>
      <c r="M502" s="21"/>
      <c r="N502" s="89"/>
      <c r="O502" s="125" t="e">
        <f t="shared" si="17"/>
        <v>#REF!</v>
      </c>
      <c r="P502" s="125" t="e">
        <f t="shared" si="16"/>
        <v>#REF!</v>
      </c>
      <c r="Q502" s="147" t="e">
        <f>T20D357462[[#This Row],[スコア⑤]]/T20D357462[[#This Row],[スコア③]]</f>
        <v>#REF!</v>
      </c>
      <c r="R502" s="76" t="e">
        <f>#REF!+#REF!</f>
        <v>#REF!</v>
      </c>
      <c r="S502" s="76"/>
      <c r="T502" s="119"/>
      <c r="U502" s="76"/>
      <c r="V502" s="76"/>
      <c r="W502" s="109" t="e">
        <f>(T20D357462[[#This Row],[現金及び預金（億）]]-T20D357462[[#This Row],[負債（億）]])/T20D357462[[#This Row],[総資産]]*100</f>
        <v>#DIV/0!</v>
      </c>
    </row>
    <row r="503" spans="1:23" s="67" customFormat="1" x14ac:dyDescent="0.25">
      <c r="A503" s="69"/>
      <c r="B503" s="39"/>
      <c r="C503" s="71" t="str">
        <f>IFERROR(_xll.RssMarket($A503,"市場部名称"),"")</f>
        <v/>
      </c>
      <c r="D503" s="55"/>
      <c r="E503" s="55" t="str">
        <f>IFERROR(_xll.RssMarket($A503,"前日比"),"")</f>
        <v/>
      </c>
      <c r="F503" s="75" t="str">
        <f>IFERROR(_xll.RssMarket($A503,"時価総額"),"")</f>
        <v/>
      </c>
      <c r="G503" s="75" t="e">
        <f>T20D357462[[#This Row],[時価総額]]/T20D357462[[#This Row],[現在値]]</f>
        <v>#VALUE!</v>
      </c>
      <c r="H503" s="20"/>
      <c r="I503" s="38"/>
      <c r="J503" s="20"/>
      <c r="K503" s="33"/>
      <c r="L503" s="117"/>
      <c r="M503" s="21"/>
      <c r="N503" s="89"/>
      <c r="O503" s="125" t="e">
        <f t="shared" si="17"/>
        <v>#REF!</v>
      </c>
      <c r="P503" s="125" t="e">
        <f t="shared" si="16"/>
        <v>#REF!</v>
      </c>
      <c r="Q503" s="147" t="e">
        <f>T20D357462[[#This Row],[スコア⑤]]/T20D357462[[#This Row],[スコア③]]</f>
        <v>#REF!</v>
      </c>
      <c r="R503" s="76" t="e">
        <f>#REF!+#REF!</f>
        <v>#REF!</v>
      </c>
      <c r="S503" s="76"/>
      <c r="T503" s="119"/>
      <c r="U503" s="76"/>
      <c r="V503" s="76"/>
      <c r="W503" s="109" t="e">
        <f>(T20D357462[[#This Row],[現金及び預金（億）]]-T20D357462[[#This Row],[負債（億）]])/T20D357462[[#This Row],[総資産]]*100</f>
        <v>#DIV/0!</v>
      </c>
    </row>
    <row r="504" spans="1:23" s="67" customFormat="1" x14ac:dyDescent="0.25">
      <c r="A504" s="69"/>
      <c r="B504" s="39"/>
      <c r="C504" s="71" t="str">
        <f>IFERROR(_xll.RssMarket($A504,"市場部名称"),"")</f>
        <v/>
      </c>
      <c r="D504" s="55"/>
      <c r="E504" s="55" t="str">
        <f>IFERROR(_xll.RssMarket($A504,"前日比"),"")</f>
        <v/>
      </c>
      <c r="F504" s="75" t="str">
        <f>IFERROR(_xll.RssMarket($A504,"時価総額"),"")</f>
        <v/>
      </c>
      <c r="G504" s="75" t="e">
        <f>T20D357462[[#This Row],[時価総額]]/T20D357462[[#This Row],[現在値]]</f>
        <v>#VALUE!</v>
      </c>
      <c r="H504" s="20"/>
      <c r="I504" s="38"/>
      <c r="J504" s="20"/>
      <c r="K504" s="33"/>
      <c r="L504" s="117"/>
      <c r="M504" s="21"/>
      <c r="N504" s="89"/>
      <c r="O504" s="125" t="e">
        <f t="shared" si="17"/>
        <v>#REF!</v>
      </c>
      <c r="P504" s="125" t="e">
        <f t="shared" si="16"/>
        <v>#REF!</v>
      </c>
      <c r="Q504" s="147" t="e">
        <f>T20D357462[[#This Row],[スコア⑤]]/T20D357462[[#This Row],[スコア③]]</f>
        <v>#REF!</v>
      </c>
      <c r="R504" s="76" t="e">
        <f>#REF!+#REF!</f>
        <v>#REF!</v>
      </c>
      <c r="S504" s="76"/>
      <c r="T504" s="119"/>
      <c r="U504" s="76"/>
      <c r="V504" s="76"/>
      <c r="W504" s="109" t="e">
        <f>(T20D357462[[#This Row],[現金及び預金（億）]]-T20D357462[[#This Row],[負債（億）]])/T20D357462[[#This Row],[総資産]]*100</f>
        <v>#DIV/0!</v>
      </c>
    </row>
    <row r="505" spans="1:23" s="67" customFormat="1" x14ac:dyDescent="0.25">
      <c r="A505" s="69"/>
      <c r="B505" s="39"/>
      <c r="C505" s="71" t="str">
        <f>IFERROR(_xll.RssMarket($A505,"市場部名称"),"")</f>
        <v/>
      </c>
      <c r="D505" s="55"/>
      <c r="E505" s="55" t="str">
        <f>IFERROR(_xll.RssMarket($A505,"前日比"),"")</f>
        <v/>
      </c>
      <c r="F505" s="75" t="str">
        <f>IFERROR(_xll.RssMarket($A505,"時価総額"),"")</f>
        <v/>
      </c>
      <c r="G505" s="75" t="e">
        <f>T20D357462[[#This Row],[時価総額]]/T20D357462[[#This Row],[現在値]]</f>
        <v>#VALUE!</v>
      </c>
      <c r="H505" s="20"/>
      <c r="I505" s="38"/>
      <c r="J505" s="20"/>
      <c r="K505" s="33"/>
      <c r="L505" s="117"/>
      <c r="M505" s="21"/>
      <c r="N505" s="89"/>
      <c r="O505" s="125" t="e">
        <f t="shared" si="17"/>
        <v>#REF!</v>
      </c>
      <c r="P505" s="125" t="e">
        <f t="shared" si="16"/>
        <v>#REF!</v>
      </c>
      <c r="Q505" s="147" t="e">
        <f>T20D357462[[#This Row],[スコア⑤]]/T20D357462[[#This Row],[スコア③]]</f>
        <v>#REF!</v>
      </c>
      <c r="R505" s="76" t="e">
        <f>#REF!+#REF!</f>
        <v>#REF!</v>
      </c>
      <c r="S505" s="76"/>
      <c r="T505" s="119"/>
      <c r="U505" s="76"/>
      <c r="V505" s="76"/>
      <c r="W505" s="109" t="e">
        <f>(T20D357462[[#This Row],[現金及び預金（億）]]-T20D357462[[#This Row],[負債（億）]])/T20D357462[[#This Row],[総資産]]*100</f>
        <v>#DIV/0!</v>
      </c>
    </row>
    <row r="506" spans="1:23" s="67" customFormat="1" x14ac:dyDescent="0.25">
      <c r="A506" s="69"/>
      <c r="B506" s="39"/>
      <c r="C506" s="71" t="str">
        <f>IFERROR(_xll.RssMarket($A506,"市場部名称"),"")</f>
        <v/>
      </c>
      <c r="D506" s="55"/>
      <c r="E506" s="55" t="str">
        <f>IFERROR(_xll.RssMarket($A506,"前日比"),"")</f>
        <v/>
      </c>
      <c r="F506" s="75" t="str">
        <f>IFERROR(_xll.RssMarket($A506,"時価総額"),"")</f>
        <v/>
      </c>
      <c r="G506" s="75" t="e">
        <f>T20D357462[[#This Row],[時価総額]]/T20D357462[[#This Row],[現在値]]</f>
        <v>#VALUE!</v>
      </c>
      <c r="H506" s="20"/>
      <c r="I506" s="38"/>
      <c r="J506" s="20"/>
      <c r="K506" s="33"/>
      <c r="L506" s="117"/>
      <c r="M506" s="21"/>
      <c r="N506" s="89"/>
      <c r="O506" s="125" t="e">
        <f t="shared" si="17"/>
        <v>#REF!</v>
      </c>
      <c r="P506" s="125" t="e">
        <f t="shared" si="16"/>
        <v>#REF!</v>
      </c>
      <c r="Q506" s="147" t="e">
        <f>T20D357462[[#This Row],[スコア⑤]]/T20D357462[[#This Row],[スコア③]]</f>
        <v>#REF!</v>
      </c>
      <c r="R506" s="76" t="e">
        <f>#REF!+#REF!</f>
        <v>#REF!</v>
      </c>
      <c r="S506" s="76"/>
      <c r="T506" s="119"/>
      <c r="U506" s="76"/>
      <c r="V506" s="76"/>
      <c r="W506" s="109" t="e">
        <f>(T20D357462[[#This Row],[現金及び預金（億）]]-T20D357462[[#This Row],[負債（億）]])/T20D357462[[#This Row],[総資産]]*100</f>
        <v>#DIV/0!</v>
      </c>
    </row>
    <row r="507" spans="1:23" s="67" customFormat="1" x14ac:dyDescent="0.25">
      <c r="A507" s="69"/>
      <c r="B507" s="39"/>
      <c r="C507" s="71" t="str">
        <f>IFERROR(_xll.RssMarket($A507,"市場部名称"),"")</f>
        <v/>
      </c>
      <c r="D507" s="55"/>
      <c r="E507" s="55" t="str">
        <f>IFERROR(_xll.RssMarket($A507,"前日比"),"")</f>
        <v/>
      </c>
      <c r="F507" s="75" t="str">
        <f>IFERROR(_xll.RssMarket($A507,"時価総額"),"")</f>
        <v/>
      </c>
      <c r="G507" s="75" t="e">
        <f>T20D357462[[#This Row],[時価総額]]/T20D357462[[#This Row],[現在値]]</f>
        <v>#VALUE!</v>
      </c>
      <c r="H507" s="20"/>
      <c r="I507" s="38"/>
      <c r="J507" s="20"/>
      <c r="K507" s="33"/>
      <c r="L507" s="117"/>
      <c r="M507" s="21"/>
      <c r="N507" s="89"/>
      <c r="O507" s="125" t="e">
        <f t="shared" si="17"/>
        <v>#REF!</v>
      </c>
      <c r="P507" s="125" t="e">
        <f t="shared" si="16"/>
        <v>#REF!</v>
      </c>
      <c r="Q507" s="147" t="e">
        <f>T20D357462[[#This Row],[スコア⑤]]/T20D357462[[#This Row],[スコア③]]</f>
        <v>#REF!</v>
      </c>
      <c r="R507" s="76" t="e">
        <f>#REF!+#REF!</f>
        <v>#REF!</v>
      </c>
      <c r="S507" s="76"/>
      <c r="T507" s="119"/>
      <c r="U507" s="76"/>
      <c r="V507" s="76"/>
      <c r="W507" s="109" t="e">
        <f>(T20D357462[[#This Row],[現金及び預金（億）]]-T20D357462[[#This Row],[負債（億）]])/T20D357462[[#This Row],[総資産]]*100</f>
        <v>#DIV/0!</v>
      </c>
    </row>
    <row r="508" spans="1:23" s="67" customFormat="1" x14ac:dyDescent="0.25">
      <c r="A508" s="69"/>
      <c r="B508" s="39"/>
      <c r="C508" s="71" t="str">
        <f>IFERROR(_xll.RssMarket($A508,"市場部名称"),"")</f>
        <v/>
      </c>
      <c r="D508" s="55"/>
      <c r="E508" s="55" t="str">
        <f>IFERROR(_xll.RssMarket($A508,"前日比"),"")</f>
        <v/>
      </c>
      <c r="F508" s="75" t="str">
        <f>IFERROR(_xll.RssMarket($A508,"時価総額"),"")</f>
        <v/>
      </c>
      <c r="G508" s="75" t="e">
        <f>T20D357462[[#This Row],[時価総額]]/T20D357462[[#This Row],[現在値]]</f>
        <v>#VALUE!</v>
      </c>
      <c r="H508" s="20"/>
      <c r="I508" s="38"/>
      <c r="J508" s="20"/>
      <c r="K508" s="33"/>
      <c r="L508" s="117"/>
      <c r="M508" s="21"/>
      <c r="N508" s="89"/>
      <c r="O508" s="125" t="e">
        <f t="shared" si="17"/>
        <v>#REF!</v>
      </c>
      <c r="P508" s="125" t="e">
        <f t="shared" si="16"/>
        <v>#REF!</v>
      </c>
      <c r="Q508" s="147" t="e">
        <f>T20D357462[[#This Row],[スコア⑤]]/T20D357462[[#This Row],[スコア③]]</f>
        <v>#REF!</v>
      </c>
      <c r="R508" s="76" t="e">
        <f>#REF!+#REF!</f>
        <v>#REF!</v>
      </c>
      <c r="S508" s="76"/>
      <c r="T508" s="119"/>
      <c r="U508" s="76"/>
      <c r="V508" s="76"/>
      <c r="W508" s="109" t="e">
        <f>(T20D357462[[#This Row],[現金及び預金（億）]]-T20D357462[[#This Row],[負債（億）]])/T20D357462[[#This Row],[総資産]]*100</f>
        <v>#DIV/0!</v>
      </c>
    </row>
    <row r="509" spans="1:23" s="67" customFormat="1" x14ac:dyDescent="0.25">
      <c r="A509" s="69"/>
      <c r="B509" s="39"/>
      <c r="C509" s="71" t="str">
        <f>IFERROR(_xll.RssMarket($A509,"市場部名称"),"")</f>
        <v/>
      </c>
      <c r="D509" s="55"/>
      <c r="E509" s="55" t="str">
        <f>IFERROR(_xll.RssMarket($A509,"前日比"),"")</f>
        <v/>
      </c>
      <c r="F509" s="75" t="str">
        <f>IFERROR(_xll.RssMarket($A509,"時価総額"),"")</f>
        <v/>
      </c>
      <c r="G509" s="75" t="e">
        <f>T20D357462[[#This Row],[時価総額]]/T20D357462[[#This Row],[現在値]]</f>
        <v>#VALUE!</v>
      </c>
      <c r="H509" s="20"/>
      <c r="I509" s="38"/>
      <c r="J509" s="20"/>
      <c r="K509" s="33"/>
      <c r="L509" s="117"/>
      <c r="M509" s="21"/>
      <c r="N509" s="89"/>
      <c r="O509" s="125" t="e">
        <f t="shared" si="17"/>
        <v>#REF!</v>
      </c>
      <c r="P509" s="125" t="e">
        <f t="shared" ref="P509:P572" si="18">ROUND(((R509/20)*(L509/15)*(S509/15)*(1+W509/200))/(H509/15)*100,0)</f>
        <v>#REF!</v>
      </c>
      <c r="Q509" s="147" t="e">
        <f>T20D357462[[#This Row],[スコア⑤]]/T20D357462[[#This Row],[スコア③]]</f>
        <v>#REF!</v>
      </c>
      <c r="R509" s="76" t="e">
        <f>#REF!+#REF!</f>
        <v>#REF!</v>
      </c>
      <c r="S509" s="76"/>
      <c r="T509" s="119"/>
      <c r="U509" s="76"/>
      <c r="V509" s="76"/>
      <c r="W509" s="109" t="e">
        <f>(T20D357462[[#This Row],[現金及び預金（億）]]-T20D357462[[#This Row],[負債（億）]])/T20D357462[[#This Row],[総資産]]*100</f>
        <v>#DIV/0!</v>
      </c>
    </row>
    <row r="510" spans="1:23" s="67" customFormat="1" x14ac:dyDescent="0.25">
      <c r="A510" s="69"/>
      <c r="B510" s="39"/>
      <c r="C510" s="71" t="str">
        <f>IFERROR(_xll.RssMarket($A510,"市場部名称"),"")</f>
        <v/>
      </c>
      <c r="D510" s="55"/>
      <c r="E510" s="55" t="str">
        <f>IFERROR(_xll.RssMarket($A510,"前日比"),"")</f>
        <v/>
      </c>
      <c r="F510" s="75" t="str">
        <f>IFERROR(_xll.RssMarket($A510,"時価総額"),"")</f>
        <v/>
      </c>
      <c r="G510" s="75" t="e">
        <f>T20D357462[[#This Row],[時価総額]]/T20D357462[[#This Row],[現在値]]</f>
        <v>#VALUE!</v>
      </c>
      <c r="H510" s="20"/>
      <c r="I510" s="38"/>
      <c r="J510" s="20"/>
      <c r="K510" s="33"/>
      <c r="L510" s="117"/>
      <c r="M510" s="21"/>
      <c r="N510" s="89"/>
      <c r="O510" s="125" t="e">
        <f t="shared" si="17"/>
        <v>#REF!</v>
      </c>
      <c r="P510" s="125" t="e">
        <f t="shared" si="18"/>
        <v>#REF!</v>
      </c>
      <c r="Q510" s="147" t="e">
        <f>T20D357462[[#This Row],[スコア⑤]]/T20D357462[[#This Row],[スコア③]]</f>
        <v>#REF!</v>
      </c>
      <c r="R510" s="76" t="e">
        <f>#REF!+#REF!</f>
        <v>#REF!</v>
      </c>
      <c r="S510" s="76"/>
      <c r="T510" s="119"/>
      <c r="U510" s="76"/>
      <c r="V510" s="76"/>
      <c r="W510" s="109" t="e">
        <f>(T20D357462[[#This Row],[現金及び預金（億）]]-T20D357462[[#This Row],[負債（億）]])/T20D357462[[#This Row],[総資産]]*100</f>
        <v>#DIV/0!</v>
      </c>
    </row>
    <row r="511" spans="1:23" s="67" customFormat="1" x14ac:dyDescent="0.25">
      <c r="A511" s="69"/>
      <c r="B511" s="39"/>
      <c r="C511" s="71" t="str">
        <f>IFERROR(_xll.RssMarket($A511,"市場部名称"),"")</f>
        <v/>
      </c>
      <c r="D511" s="55"/>
      <c r="E511" s="55" t="str">
        <f>IFERROR(_xll.RssMarket($A511,"前日比"),"")</f>
        <v/>
      </c>
      <c r="F511" s="75" t="str">
        <f>IFERROR(_xll.RssMarket($A511,"時価総額"),"")</f>
        <v/>
      </c>
      <c r="G511" s="75" t="e">
        <f>T20D357462[[#This Row],[時価総額]]/T20D357462[[#This Row],[現在値]]</f>
        <v>#VALUE!</v>
      </c>
      <c r="H511" s="20"/>
      <c r="I511" s="38"/>
      <c r="J511" s="20"/>
      <c r="K511" s="33"/>
      <c r="L511" s="117"/>
      <c r="M511" s="21"/>
      <c r="N511" s="89"/>
      <c r="O511" s="125" t="e">
        <f t="shared" si="17"/>
        <v>#REF!</v>
      </c>
      <c r="P511" s="125" t="e">
        <f t="shared" si="18"/>
        <v>#REF!</v>
      </c>
      <c r="Q511" s="147" t="e">
        <f>T20D357462[[#This Row],[スコア⑤]]/T20D357462[[#This Row],[スコア③]]</f>
        <v>#REF!</v>
      </c>
      <c r="R511" s="76" t="e">
        <f>#REF!+#REF!</f>
        <v>#REF!</v>
      </c>
      <c r="S511" s="76"/>
      <c r="T511" s="119"/>
      <c r="U511" s="76"/>
      <c r="V511" s="76"/>
      <c r="W511" s="109" t="e">
        <f>(T20D357462[[#This Row],[現金及び預金（億）]]-T20D357462[[#This Row],[負債（億）]])/T20D357462[[#This Row],[総資産]]*100</f>
        <v>#DIV/0!</v>
      </c>
    </row>
    <row r="512" spans="1:23" s="67" customFormat="1" x14ac:dyDescent="0.25">
      <c r="A512" s="69"/>
      <c r="B512" s="39"/>
      <c r="C512" s="71" t="str">
        <f>IFERROR(_xll.RssMarket($A512,"市場部名称"),"")</f>
        <v/>
      </c>
      <c r="D512" s="55"/>
      <c r="E512" s="55" t="str">
        <f>IFERROR(_xll.RssMarket($A512,"前日比"),"")</f>
        <v/>
      </c>
      <c r="F512" s="75" t="str">
        <f>IFERROR(_xll.RssMarket($A512,"時価総額"),"")</f>
        <v/>
      </c>
      <c r="G512" s="75" t="e">
        <f>T20D357462[[#This Row],[時価総額]]/T20D357462[[#This Row],[現在値]]</f>
        <v>#VALUE!</v>
      </c>
      <c r="H512" s="20"/>
      <c r="I512" s="38"/>
      <c r="J512" s="20"/>
      <c r="K512" s="33"/>
      <c r="L512" s="117"/>
      <c r="M512" s="21"/>
      <c r="N512" s="89"/>
      <c r="O512" s="125" t="e">
        <f t="shared" si="17"/>
        <v>#REF!</v>
      </c>
      <c r="P512" s="125" t="e">
        <f t="shared" si="18"/>
        <v>#REF!</v>
      </c>
      <c r="Q512" s="147" t="e">
        <f>T20D357462[[#This Row],[スコア⑤]]/T20D357462[[#This Row],[スコア③]]</f>
        <v>#REF!</v>
      </c>
      <c r="R512" s="76" t="e">
        <f>#REF!+#REF!</f>
        <v>#REF!</v>
      </c>
      <c r="S512" s="76"/>
      <c r="T512" s="119"/>
      <c r="U512" s="76"/>
      <c r="V512" s="76"/>
      <c r="W512" s="109" t="e">
        <f>(T20D357462[[#This Row],[現金及び預金（億）]]-T20D357462[[#This Row],[負債（億）]])/T20D357462[[#This Row],[総資産]]*100</f>
        <v>#DIV/0!</v>
      </c>
    </row>
    <row r="513" spans="1:23" s="67" customFormat="1" x14ac:dyDescent="0.25">
      <c r="A513" s="69"/>
      <c r="B513" s="39"/>
      <c r="C513" s="71" t="str">
        <f>IFERROR(_xll.RssMarket($A513,"市場部名称"),"")</f>
        <v/>
      </c>
      <c r="D513" s="55"/>
      <c r="E513" s="55" t="str">
        <f>IFERROR(_xll.RssMarket($A513,"前日比"),"")</f>
        <v/>
      </c>
      <c r="F513" s="75" t="str">
        <f>IFERROR(_xll.RssMarket($A513,"時価総額"),"")</f>
        <v/>
      </c>
      <c r="G513" s="75" t="e">
        <f>T20D357462[[#This Row],[時価総額]]/T20D357462[[#This Row],[現在値]]</f>
        <v>#VALUE!</v>
      </c>
      <c r="H513" s="20"/>
      <c r="I513" s="38"/>
      <c r="J513" s="20"/>
      <c r="K513" s="33"/>
      <c r="L513" s="117"/>
      <c r="M513" s="21"/>
      <c r="N513" s="89"/>
      <c r="O513" s="125" t="e">
        <f t="shared" si="17"/>
        <v>#REF!</v>
      </c>
      <c r="P513" s="125" t="e">
        <f t="shared" si="18"/>
        <v>#REF!</v>
      </c>
      <c r="Q513" s="147" t="e">
        <f>T20D357462[[#This Row],[スコア⑤]]/T20D357462[[#This Row],[スコア③]]</f>
        <v>#REF!</v>
      </c>
      <c r="R513" s="76" t="e">
        <f>#REF!+#REF!</f>
        <v>#REF!</v>
      </c>
      <c r="S513" s="76"/>
      <c r="T513" s="119"/>
      <c r="U513" s="76"/>
      <c r="V513" s="76"/>
      <c r="W513" s="109" t="e">
        <f>(T20D357462[[#This Row],[現金及び預金（億）]]-T20D357462[[#This Row],[負債（億）]])/T20D357462[[#This Row],[総資産]]*100</f>
        <v>#DIV/0!</v>
      </c>
    </row>
    <row r="514" spans="1:23" s="67" customFormat="1" x14ac:dyDescent="0.25">
      <c r="A514" s="69"/>
      <c r="B514" s="39"/>
      <c r="C514" s="71" t="str">
        <f>IFERROR(_xll.RssMarket($A514,"市場部名称"),"")</f>
        <v/>
      </c>
      <c r="D514" s="55"/>
      <c r="E514" s="55" t="str">
        <f>IFERROR(_xll.RssMarket($A514,"前日比"),"")</f>
        <v/>
      </c>
      <c r="F514" s="75" t="str">
        <f>IFERROR(_xll.RssMarket($A514,"時価総額"),"")</f>
        <v/>
      </c>
      <c r="G514" s="75" t="e">
        <f>T20D357462[[#This Row],[時価総額]]/T20D357462[[#This Row],[現在値]]</f>
        <v>#VALUE!</v>
      </c>
      <c r="H514" s="20"/>
      <c r="I514" s="38"/>
      <c r="J514" s="20"/>
      <c r="K514" s="33"/>
      <c r="L514" s="117"/>
      <c r="M514" s="21"/>
      <c r="N514" s="89"/>
      <c r="O514" s="125" t="e">
        <f t="shared" ref="O514:O577" si="19">ROUND(
 ((IF(OR(R514="",R514&lt;=0),20,R514)/20)
  *(L514/15))
 /(IFERROR(IF(H514&gt;0,H514,15),15)/15)
 *100,0)</f>
        <v>#REF!</v>
      </c>
      <c r="P514" s="125" t="e">
        <f t="shared" si="18"/>
        <v>#REF!</v>
      </c>
      <c r="Q514" s="147" t="e">
        <f>T20D357462[[#This Row],[スコア⑤]]/T20D357462[[#This Row],[スコア③]]</f>
        <v>#REF!</v>
      </c>
      <c r="R514" s="76" t="e">
        <f>#REF!+#REF!</f>
        <v>#REF!</v>
      </c>
      <c r="S514" s="76"/>
      <c r="T514" s="119"/>
      <c r="U514" s="76"/>
      <c r="V514" s="76"/>
      <c r="W514" s="109" t="e">
        <f>(T20D357462[[#This Row],[現金及び預金（億）]]-T20D357462[[#This Row],[負債（億）]])/T20D357462[[#This Row],[総資産]]*100</f>
        <v>#DIV/0!</v>
      </c>
    </row>
    <row r="515" spans="1:23" s="67" customFormat="1" x14ac:dyDescent="0.25">
      <c r="A515" s="69"/>
      <c r="B515" s="39"/>
      <c r="C515" s="71" t="str">
        <f>IFERROR(_xll.RssMarket($A515,"市場部名称"),"")</f>
        <v/>
      </c>
      <c r="D515" s="55"/>
      <c r="E515" s="55" t="str">
        <f>IFERROR(_xll.RssMarket($A515,"前日比"),"")</f>
        <v/>
      </c>
      <c r="F515" s="75" t="str">
        <f>IFERROR(_xll.RssMarket($A515,"時価総額"),"")</f>
        <v/>
      </c>
      <c r="G515" s="75" t="e">
        <f>T20D357462[[#This Row],[時価総額]]/T20D357462[[#This Row],[現在値]]</f>
        <v>#VALUE!</v>
      </c>
      <c r="H515" s="20"/>
      <c r="I515" s="38"/>
      <c r="J515" s="20"/>
      <c r="K515" s="33"/>
      <c r="L515" s="117"/>
      <c r="M515" s="21"/>
      <c r="N515" s="89"/>
      <c r="O515" s="125" t="e">
        <f t="shared" si="19"/>
        <v>#REF!</v>
      </c>
      <c r="P515" s="125" t="e">
        <f t="shared" si="18"/>
        <v>#REF!</v>
      </c>
      <c r="Q515" s="147" t="e">
        <f>T20D357462[[#This Row],[スコア⑤]]/T20D357462[[#This Row],[スコア③]]</f>
        <v>#REF!</v>
      </c>
      <c r="R515" s="76" t="e">
        <f>#REF!+#REF!</f>
        <v>#REF!</v>
      </c>
      <c r="S515" s="76"/>
      <c r="T515" s="119"/>
      <c r="U515" s="76"/>
      <c r="V515" s="76"/>
      <c r="W515" s="109" t="e">
        <f>(T20D357462[[#This Row],[現金及び預金（億）]]-T20D357462[[#This Row],[負債（億）]])/T20D357462[[#This Row],[総資産]]*100</f>
        <v>#DIV/0!</v>
      </c>
    </row>
    <row r="516" spans="1:23" s="67" customFormat="1" x14ac:dyDescent="0.25">
      <c r="A516" s="69"/>
      <c r="B516" s="39"/>
      <c r="C516" s="71" t="str">
        <f>IFERROR(_xll.RssMarket($A516,"市場部名称"),"")</f>
        <v/>
      </c>
      <c r="D516" s="55"/>
      <c r="E516" s="55" t="str">
        <f>IFERROR(_xll.RssMarket($A516,"前日比"),"")</f>
        <v/>
      </c>
      <c r="F516" s="75" t="str">
        <f>IFERROR(_xll.RssMarket($A516,"時価総額"),"")</f>
        <v/>
      </c>
      <c r="G516" s="75" t="e">
        <f>T20D357462[[#This Row],[時価総額]]/T20D357462[[#This Row],[現在値]]</f>
        <v>#VALUE!</v>
      </c>
      <c r="H516" s="20"/>
      <c r="I516" s="38"/>
      <c r="J516" s="20"/>
      <c r="K516" s="33"/>
      <c r="L516" s="117"/>
      <c r="M516" s="21"/>
      <c r="N516" s="89"/>
      <c r="O516" s="125" t="e">
        <f t="shared" si="19"/>
        <v>#REF!</v>
      </c>
      <c r="P516" s="125" t="e">
        <f t="shared" si="18"/>
        <v>#REF!</v>
      </c>
      <c r="Q516" s="147" t="e">
        <f>T20D357462[[#This Row],[スコア⑤]]/T20D357462[[#This Row],[スコア③]]</f>
        <v>#REF!</v>
      </c>
      <c r="R516" s="76" t="e">
        <f>#REF!+#REF!</f>
        <v>#REF!</v>
      </c>
      <c r="S516" s="76"/>
      <c r="T516" s="119"/>
      <c r="U516" s="76"/>
      <c r="V516" s="76"/>
      <c r="W516" s="109" t="e">
        <f>(T20D357462[[#This Row],[現金及び預金（億）]]-T20D357462[[#This Row],[負債（億）]])/T20D357462[[#This Row],[総資産]]*100</f>
        <v>#DIV/0!</v>
      </c>
    </row>
    <row r="517" spans="1:23" s="67" customFormat="1" x14ac:dyDescent="0.25">
      <c r="A517" s="69"/>
      <c r="B517" s="39"/>
      <c r="C517" s="71" t="str">
        <f>IFERROR(_xll.RssMarket($A517,"市場部名称"),"")</f>
        <v/>
      </c>
      <c r="D517" s="55"/>
      <c r="E517" s="55" t="str">
        <f>IFERROR(_xll.RssMarket($A517,"前日比"),"")</f>
        <v/>
      </c>
      <c r="F517" s="75" t="str">
        <f>IFERROR(_xll.RssMarket($A517,"時価総額"),"")</f>
        <v/>
      </c>
      <c r="G517" s="75" t="e">
        <f>T20D357462[[#This Row],[時価総額]]/T20D357462[[#This Row],[現在値]]</f>
        <v>#VALUE!</v>
      </c>
      <c r="H517" s="20"/>
      <c r="I517" s="38"/>
      <c r="J517" s="20"/>
      <c r="K517" s="33"/>
      <c r="L517" s="117"/>
      <c r="M517" s="21"/>
      <c r="N517" s="89"/>
      <c r="O517" s="125" t="e">
        <f t="shared" si="19"/>
        <v>#REF!</v>
      </c>
      <c r="P517" s="125" t="e">
        <f t="shared" si="18"/>
        <v>#REF!</v>
      </c>
      <c r="Q517" s="147" t="e">
        <f>T20D357462[[#This Row],[スコア⑤]]/T20D357462[[#This Row],[スコア③]]</f>
        <v>#REF!</v>
      </c>
      <c r="R517" s="76" t="e">
        <f>#REF!+#REF!</f>
        <v>#REF!</v>
      </c>
      <c r="S517" s="76"/>
      <c r="T517" s="119"/>
      <c r="U517" s="76"/>
      <c r="V517" s="76"/>
      <c r="W517" s="109" t="e">
        <f>(T20D357462[[#This Row],[現金及び預金（億）]]-T20D357462[[#This Row],[負債（億）]])/T20D357462[[#This Row],[総資産]]*100</f>
        <v>#DIV/0!</v>
      </c>
    </row>
    <row r="518" spans="1:23" s="67" customFormat="1" x14ac:dyDescent="0.25">
      <c r="A518" s="69"/>
      <c r="B518" s="39"/>
      <c r="C518" s="71" t="str">
        <f>IFERROR(_xll.RssMarket($A518,"市場部名称"),"")</f>
        <v/>
      </c>
      <c r="D518" s="55"/>
      <c r="E518" s="55" t="str">
        <f>IFERROR(_xll.RssMarket($A518,"前日比"),"")</f>
        <v/>
      </c>
      <c r="F518" s="75" t="str">
        <f>IFERROR(_xll.RssMarket($A518,"時価総額"),"")</f>
        <v/>
      </c>
      <c r="G518" s="75" t="e">
        <f>T20D357462[[#This Row],[時価総額]]/T20D357462[[#This Row],[現在値]]</f>
        <v>#VALUE!</v>
      </c>
      <c r="H518" s="20"/>
      <c r="I518" s="38"/>
      <c r="J518" s="20"/>
      <c r="K518" s="33"/>
      <c r="L518" s="117"/>
      <c r="M518" s="21"/>
      <c r="N518" s="89"/>
      <c r="O518" s="125" t="e">
        <f t="shared" si="19"/>
        <v>#REF!</v>
      </c>
      <c r="P518" s="125" t="e">
        <f t="shared" si="18"/>
        <v>#REF!</v>
      </c>
      <c r="Q518" s="147" t="e">
        <f>T20D357462[[#This Row],[スコア⑤]]/T20D357462[[#This Row],[スコア③]]</f>
        <v>#REF!</v>
      </c>
      <c r="R518" s="76" t="e">
        <f>#REF!+#REF!</f>
        <v>#REF!</v>
      </c>
      <c r="S518" s="76"/>
      <c r="T518" s="119"/>
      <c r="U518" s="76"/>
      <c r="V518" s="76"/>
      <c r="W518" s="109" t="e">
        <f>(T20D357462[[#This Row],[現金及び預金（億）]]-T20D357462[[#This Row],[負債（億）]])/T20D357462[[#This Row],[総資産]]*100</f>
        <v>#DIV/0!</v>
      </c>
    </row>
    <row r="519" spans="1:23" s="67" customFormat="1" x14ac:dyDescent="0.25">
      <c r="A519" s="69"/>
      <c r="B519" s="39"/>
      <c r="C519" s="71" t="str">
        <f>IFERROR(_xll.RssMarket($A519,"市場部名称"),"")</f>
        <v/>
      </c>
      <c r="D519" s="55"/>
      <c r="E519" s="55" t="str">
        <f>IFERROR(_xll.RssMarket($A519,"前日比"),"")</f>
        <v/>
      </c>
      <c r="F519" s="75" t="str">
        <f>IFERROR(_xll.RssMarket($A519,"時価総額"),"")</f>
        <v/>
      </c>
      <c r="G519" s="75" t="e">
        <f>T20D357462[[#This Row],[時価総額]]/T20D357462[[#This Row],[現在値]]</f>
        <v>#VALUE!</v>
      </c>
      <c r="H519" s="20"/>
      <c r="I519" s="38"/>
      <c r="J519" s="20"/>
      <c r="K519" s="33"/>
      <c r="L519" s="117"/>
      <c r="M519" s="21"/>
      <c r="N519" s="89"/>
      <c r="O519" s="125" t="e">
        <f t="shared" si="19"/>
        <v>#REF!</v>
      </c>
      <c r="P519" s="125" t="e">
        <f t="shared" si="18"/>
        <v>#REF!</v>
      </c>
      <c r="Q519" s="147" t="e">
        <f>T20D357462[[#This Row],[スコア⑤]]/T20D357462[[#This Row],[スコア③]]</f>
        <v>#REF!</v>
      </c>
      <c r="R519" s="76" t="e">
        <f>#REF!+#REF!</f>
        <v>#REF!</v>
      </c>
      <c r="S519" s="76"/>
      <c r="T519" s="119"/>
      <c r="U519" s="76"/>
      <c r="V519" s="76"/>
      <c r="W519" s="109" t="e">
        <f>(T20D357462[[#This Row],[現金及び預金（億）]]-T20D357462[[#This Row],[負債（億）]])/T20D357462[[#This Row],[総資産]]*100</f>
        <v>#DIV/0!</v>
      </c>
    </row>
    <row r="520" spans="1:23" s="67" customFormat="1" x14ac:dyDescent="0.25">
      <c r="A520" s="69"/>
      <c r="B520" s="39"/>
      <c r="C520" s="71" t="str">
        <f>IFERROR(_xll.RssMarket($A520,"市場部名称"),"")</f>
        <v/>
      </c>
      <c r="D520" s="55"/>
      <c r="E520" s="55" t="str">
        <f>IFERROR(_xll.RssMarket($A520,"前日比"),"")</f>
        <v/>
      </c>
      <c r="F520" s="75" t="str">
        <f>IFERROR(_xll.RssMarket($A520,"時価総額"),"")</f>
        <v/>
      </c>
      <c r="G520" s="75" t="e">
        <f>T20D357462[[#This Row],[時価総額]]/T20D357462[[#This Row],[現在値]]</f>
        <v>#VALUE!</v>
      </c>
      <c r="H520" s="20"/>
      <c r="I520" s="38"/>
      <c r="J520" s="20"/>
      <c r="K520" s="33"/>
      <c r="L520" s="117"/>
      <c r="M520" s="21"/>
      <c r="N520" s="89"/>
      <c r="O520" s="125" t="e">
        <f t="shared" si="19"/>
        <v>#REF!</v>
      </c>
      <c r="P520" s="125" t="e">
        <f t="shared" si="18"/>
        <v>#REF!</v>
      </c>
      <c r="Q520" s="147" t="e">
        <f>T20D357462[[#This Row],[スコア⑤]]/T20D357462[[#This Row],[スコア③]]</f>
        <v>#REF!</v>
      </c>
      <c r="R520" s="76" t="e">
        <f>#REF!+#REF!</f>
        <v>#REF!</v>
      </c>
      <c r="S520" s="76"/>
      <c r="T520" s="119"/>
      <c r="U520" s="76"/>
      <c r="V520" s="76"/>
      <c r="W520" s="109" t="e">
        <f>(T20D357462[[#This Row],[現金及び預金（億）]]-T20D357462[[#This Row],[負債（億）]])/T20D357462[[#This Row],[総資産]]*100</f>
        <v>#DIV/0!</v>
      </c>
    </row>
    <row r="521" spans="1:23" s="67" customFormat="1" x14ac:dyDescent="0.25">
      <c r="A521" s="69"/>
      <c r="B521" s="39"/>
      <c r="C521" s="71" t="str">
        <f>IFERROR(_xll.RssMarket($A521,"市場部名称"),"")</f>
        <v/>
      </c>
      <c r="D521" s="55"/>
      <c r="E521" s="55" t="str">
        <f>IFERROR(_xll.RssMarket($A521,"前日比"),"")</f>
        <v/>
      </c>
      <c r="F521" s="75" t="str">
        <f>IFERROR(_xll.RssMarket($A521,"時価総額"),"")</f>
        <v/>
      </c>
      <c r="G521" s="75" t="e">
        <f>T20D357462[[#This Row],[時価総額]]/T20D357462[[#This Row],[現在値]]</f>
        <v>#VALUE!</v>
      </c>
      <c r="H521" s="20"/>
      <c r="I521" s="38"/>
      <c r="J521" s="20"/>
      <c r="K521" s="33"/>
      <c r="L521" s="117"/>
      <c r="M521" s="21"/>
      <c r="N521" s="89"/>
      <c r="O521" s="125" t="e">
        <f t="shared" si="19"/>
        <v>#REF!</v>
      </c>
      <c r="P521" s="125" t="e">
        <f t="shared" si="18"/>
        <v>#REF!</v>
      </c>
      <c r="Q521" s="147" t="e">
        <f>T20D357462[[#This Row],[スコア⑤]]/T20D357462[[#This Row],[スコア③]]</f>
        <v>#REF!</v>
      </c>
      <c r="R521" s="76" t="e">
        <f>#REF!+#REF!</f>
        <v>#REF!</v>
      </c>
      <c r="S521" s="76"/>
      <c r="T521" s="119"/>
      <c r="U521" s="76"/>
      <c r="V521" s="76"/>
      <c r="W521" s="109" t="e">
        <f>(T20D357462[[#This Row],[現金及び預金（億）]]-T20D357462[[#This Row],[負債（億）]])/T20D357462[[#This Row],[総資産]]*100</f>
        <v>#DIV/0!</v>
      </c>
    </row>
    <row r="522" spans="1:23" s="67" customFormat="1" x14ac:dyDescent="0.25">
      <c r="A522" s="69"/>
      <c r="B522" s="39"/>
      <c r="C522" s="71" t="str">
        <f>IFERROR(_xll.RssMarket($A522,"市場部名称"),"")</f>
        <v/>
      </c>
      <c r="D522" s="55"/>
      <c r="E522" s="55" t="str">
        <f>IFERROR(_xll.RssMarket($A522,"前日比"),"")</f>
        <v/>
      </c>
      <c r="F522" s="75" t="str">
        <f>IFERROR(_xll.RssMarket($A522,"時価総額"),"")</f>
        <v/>
      </c>
      <c r="G522" s="75" t="e">
        <f>T20D357462[[#This Row],[時価総額]]/T20D357462[[#This Row],[現在値]]</f>
        <v>#VALUE!</v>
      </c>
      <c r="H522" s="20"/>
      <c r="I522" s="38"/>
      <c r="J522" s="20"/>
      <c r="K522" s="33"/>
      <c r="L522" s="117"/>
      <c r="M522" s="21"/>
      <c r="N522" s="89"/>
      <c r="O522" s="125" t="e">
        <f t="shared" si="19"/>
        <v>#REF!</v>
      </c>
      <c r="P522" s="125" t="e">
        <f t="shared" si="18"/>
        <v>#REF!</v>
      </c>
      <c r="Q522" s="147" t="e">
        <f>T20D357462[[#This Row],[スコア⑤]]/T20D357462[[#This Row],[スコア③]]</f>
        <v>#REF!</v>
      </c>
      <c r="R522" s="76" t="e">
        <f>#REF!+#REF!</f>
        <v>#REF!</v>
      </c>
      <c r="S522" s="76"/>
      <c r="T522" s="119"/>
      <c r="U522" s="76"/>
      <c r="V522" s="76"/>
      <c r="W522" s="109" t="e">
        <f>(T20D357462[[#This Row],[現金及び預金（億）]]-T20D357462[[#This Row],[負債（億）]])/T20D357462[[#This Row],[総資産]]*100</f>
        <v>#DIV/0!</v>
      </c>
    </row>
    <row r="523" spans="1:23" s="67" customFormat="1" x14ac:dyDescent="0.25">
      <c r="A523" s="69"/>
      <c r="B523" s="39"/>
      <c r="C523" s="71" t="str">
        <f>IFERROR(_xll.RssMarket($A523,"市場部名称"),"")</f>
        <v/>
      </c>
      <c r="D523" s="55"/>
      <c r="E523" s="55" t="str">
        <f>IFERROR(_xll.RssMarket($A523,"前日比"),"")</f>
        <v/>
      </c>
      <c r="F523" s="75" t="str">
        <f>IFERROR(_xll.RssMarket($A523,"時価総額"),"")</f>
        <v/>
      </c>
      <c r="G523" s="75" t="e">
        <f>T20D357462[[#This Row],[時価総額]]/T20D357462[[#This Row],[現在値]]</f>
        <v>#VALUE!</v>
      </c>
      <c r="H523" s="20"/>
      <c r="I523" s="38"/>
      <c r="J523" s="20"/>
      <c r="K523" s="33"/>
      <c r="L523" s="117"/>
      <c r="M523" s="21"/>
      <c r="N523" s="89"/>
      <c r="O523" s="125" t="e">
        <f t="shared" si="19"/>
        <v>#REF!</v>
      </c>
      <c r="P523" s="125" t="e">
        <f t="shared" si="18"/>
        <v>#REF!</v>
      </c>
      <c r="Q523" s="147" t="e">
        <f>T20D357462[[#This Row],[スコア⑤]]/T20D357462[[#This Row],[スコア③]]</f>
        <v>#REF!</v>
      </c>
      <c r="R523" s="76" t="e">
        <f>#REF!+#REF!</f>
        <v>#REF!</v>
      </c>
      <c r="S523" s="76"/>
      <c r="T523" s="119"/>
      <c r="U523" s="76"/>
      <c r="V523" s="76"/>
      <c r="W523" s="109" t="e">
        <f>(T20D357462[[#This Row],[現金及び預金（億）]]-T20D357462[[#This Row],[負債（億）]])/T20D357462[[#This Row],[総資産]]*100</f>
        <v>#DIV/0!</v>
      </c>
    </row>
    <row r="524" spans="1:23" s="67" customFormat="1" x14ac:dyDescent="0.25">
      <c r="A524" s="69"/>
      <c r="B524" s="39"/>
      <c r="C524" s="71" t="str">
        <f>IFERROR(_xll.RssMarket($A524,"市場部名称"),"")</f>
        <v/>
      </c>
      <c r="D524" s="55"/>
      <c r="E524" s="55" t="str">
        <f>IFERROR(_xll.RssMarket($A524,"前日比"),"")</f>
        <v/>
      </c>
      <c r="F524" s="75" t="str">
        <f>IFERROR(_xll.RssMarket($A524,"時価総額"),"")</f>
        <v/>
      </c>
      <c r="G524" s="75" t="e">
        <f>T20D357462[[#This Row],[時価総額]]/T20D357462[[#This Row],[現在値]]</f>
        <v>#VALUE!</v>
      </c>
      <c r="H524" s="20"/>
      <c r="I524" s="38"/>
      <c r="J524" s="20"/>
      <c r="K524" s="33"/>
      <c r="L524" s="117"/>
      <c r="M524" s="21"/>
      <c r="N524" s="89"/>
      <c r="O524" s="125" t="e">
        <f t="shared" si="19"/>
        <v>#REF!</v>
      </c>
      <c r="P524" s="125" t="e">
        <f t="shared" si="18"/>
        <v>#REF!</v>
      </c>
      <c r="Q524" s="147" t="e">
        <f>T20D357462[[#This Row],[スコア⑤]]/T20D357462[[#This Row],[スコア③]]</f>
        <v>#REF!</v>
      </c>
      <c r="R524" s="76" t="e">
        <f>#REF!+#REF!</f>
        <v>#REF!</v>
      </c>
      <c r="S524" s="76"/>
      <c r="T524" s="119"/>
      <c r="U524" s="76"/>
      <c r="V524" s="76"/>
      <c r="W524" s="109" t="e">
        <f>(T20D357462[[#This Row],[現金及び預金（億）]]-T20D357462[[#This Row],[負債（億）]])/T20D357462[[#This Row],[総資産]]*100</f>
        <v>#DIV/0!</v>
      </c>
    </row>
    <row r="525" spans="1:23" s="67" customFormat="1" x14ac:dyDescent="0.25">
      <c r="A525" s="69"/>
      <c r="B525" s="39"/>
      <c r="C525" s="71" t="str">
        <f>IFERROR(_xll.RssMarket($A525,"市場部名称"),"")</f>
        <v/>
      </c>
      <c r="D525" s="55"/>
      <c r="E525" s="55" t="str">
        <f>IFERROR(_xll.RssMarket($A525,"前日比"),"")</f>
        <v/>
      </c>
      <c r="F525" s="75" t="str">
        <f>IFERROR(_xll.RssMarket($A525,"時価総額"),"")</f>
        <v/>
      </c>
      <c r="G525" s="75" t="e">
        <f>T20D357462[[#This Row],[時価総額]]/T20D357462[[#This Row],[現在値]]</f>
        <v>#VALUE!</v>
      </c>
      <c r="H525" s="20"/>
      <c r="I525" s="38"/>
      <c r="J525" s="20"/>
      <c r="K525" s="33"/>
      <c r="L525" s="117"/>
      <c r="M525" s="21"/>
      <c r="N525" s="89"/>
      <c r="O525" s="125" t="e">
        <f t="shared" si="19"/>
        <v>#REF!</v>
      </c>
      <c r="P525" s="125" t="e">
        <f t="shared" si="18"/>
        <v>#REF!</v>
      </c>
      <c r="Q525" s="147" t="e">
        <f>T20D357462[[#This Row],[スコア⑤]]/T20D357462[[#This Row],[スコア③]]</f>
        <v>#REF!</v>
      </c>
      <c r="R525" s="76" t="e">
        <f>#REF!+#REF!</f>
        <v>#REF!</v>
      </c>
      <c r="S525" s="76"/>
      <c r="T525" s="119"/>
      <c r="U525" s="76"/>
      <c r="V525" s="76"/>
      <c r="W525" s="109" t="e">
        <f>(T20D357462[[#This Row],[現金及び預金（億）]]-T20D357462[[#This Row],[負債（億）]])/T20D357462[[#This Row],[総資産]]*100</f>
        <v>#DIV/0!</v>
      </c>
    </row>
    <row r="526" spans="1:23" s="67" customFormat="1" x14ac:dyDescent="0.25">
      <c r="A526" s="69"/>
      <c r="B526" s="39"/>
      <c r="C526" s="71" t="str">
        <f>IFERROR(_xll.RssMarket($A526,"市場部名称"),"")</f>
        <v/>
      </c>
      <c r="D526" s="55"/>
      <c r="E526" s="55" t="str">
        <f>IFERROR(_xll.RssMarket($A526,"前日比"),"")</f>
        <v/>
      </c>
      <c r="F526" s="75" t="str">
        <f>IFERROR(_xll.RssMarket($A526,"時価総額"),"")</f>
        <v/>
      </c>
      <c r="G526" s="75" t="e">
        <f>T20D357462[[#This Row],[時価総額]]/T20D357462[[#This Row],[現在値]]</f>
        <v>#VALUE!</v>
      </c>
      <c r="H526" s="20"/>
      <c r="I526" s="38"/>
      <c r="J526" s="20"/>
      <c r="K526" s="33"/>
      <c r="L526" s="117"/>
      <c r="M526" s="21"/>
      <c r="N526" s="89"/>
      <c r="O526" s="125" t="e">
        <f t="shared" si="19"/>
        <v>#REF!</v>
      </c>
      <c r="P526" s="125" t="e">
        <f t="shared" si="18"/>
        <v>#REF!</v>
      </c>
      <c r="Q526" s="147" t="e">
        <f>T20D357462[[#This Row],[スコア⑤]]/T20D357462[[#This Row],[スコア③]]</f>
        <v>#REF!</v>
      </c>
      <c r="R526" s="76" t="e">
        <f>#REF!+#REF!</f>
        <v>#REF!</v>
      </c>
      <c r="S526" s="76"/>
      <c r="T526" s="119"/>
      <c r="U526" s="76"/>
      <c r="V526" s="76"/>
      <c r="W526" s="109" t="e">
        <f>(T20D357462[[#This Row],[現金及び預金（億）]]-T20D357462[[#This Row],[負債（億）]])/T20D357462[[#This Row],[総資産]]*100</f>
        <v>#DIV/0!</v>
      </c>
    </row>
    <row r="527" spans="1:23" s="67" customFormat="1" x14ac:dyDescent="0.25">
      <c r="A527" s="69"/>
      <c r="B527" s="39"/>
      <c r="C527" s="71" t="str">
        <f>IFERROR(_xll.RssMarket($A527,"市場部名称"),"")</f>
        <v/>
      </c>
      <c r="D527" s="55"/>
      <c r="E527" s="55" t="str">
        <f>IFERROR(_xll.RssMarket($A527,"前日比"),"")</f>
        <v/>
      </c>
      <c r="F527" s="75" t="str">
        <f>IFERROR(_xll.RssMarket($A527,"時価総額"),"")</f>
        <v/>
      </c>
      <c r="G527" s="75" t="e">
        <f>T20D357462[[#This Row],[時価総額]]/T20D357462[[#This Row],[現在値]]</f>
        <v>#VALUE!</v>
      </c>
      <c r="H527" s="20"/>
      <c r="I527" s="38"/>
      <c r="J527" s="20"/>
      <c r="K527" s="33"/>
      <c r="L527" s="117"/>
      <c r="M527" s="21"/>
      <c r="N527" s="89"/>
      <c r="O527" s="125" t="e">
        <f t="shared" si="19"/>
        <v>#REF!</v>
      </c>
      <c r="P527" s="125" t="e">
        <f t="shared" si="18"/>
        <v>#REF!</v>
      </c>
      <c r="Q527" s="147" t="e">
        <f>T20D357462[[#This Row],[スコア⑤]]/T20D357462[[#This Row],[スコア③]]</f>
        <v>#REF!</v>
      </c>
      <c r="R527" s="76" t="e">
        <f>#REF!+#REF!</f>
        <v>#REF!</v>
      </c>
      <c r="S527" s="76"/>
      <c r="T527" s="119"/>
      <c r="U527" s="76"/>
      <c r="V527" s="76"/>
      <c r="W527" s="109" t="e">
        <f>(T20D357462[[#This Row],[現金及び預金（億）]]-T20D357462[[#This Row],[負債（億）]])/T20D357462[[#This Row],[総資産]]*100</f>
        <v>#DIV/0!</v>
      </c>
    </row>
    <row r="528" spans="1:23" s="67" customFormat="1" x14ac:dyDescent="0.25">
      <c r="A528" s="69"/>
      <c r="B528" s="39"/>
      <c r="C528" s="71" t="str">
        <f>IFERROR(_xll.RssMarket($A528,"市場部名称"),"")</f>
        <v/>
      </c>
      <c r="D528" s="55"/>
      <c r="E528" s="55" t="str">
        <f>IFERROR(_xll.RssMarket($A528,"前日比"),"")</f>
        <v/>
      </c>
      <c r="F528" s="75" t="str">
        <f>IFERROR(_xll.RssMarket($A528,"時価総額"),"")</f>
        <v/>
      </c>
      <c r="G528" s="75" t="e">
        <f>T20D357462[[#This Row],[時価総額]]/T20D357462[[#This Row],[現在値]]</f>
        <v>#VALUE!</v>
      </c>
      <c r="H528" s="20"/>
      <c r="I528" s="38"/>
      <c r="J528" s="20"/>
      <c r="K528" s="33"/>
      <c r="L528" s="117"/>
      <c r="M528" s="21"/>
      <c r="N528" s="89"/>
      <c r="O528" s="125" t="e">
        <f t="shared" si="19"/>
        <v>#REF!</v>
      </c>
      <c r="P528" s="125" t="e">
        <f t="shared" si="18"/>
        <v>#REF!</v>
      </c>
      <c r="Q528" s="147" t="e">
        <f>T20D357462[[#This Row],[スコア⑤]]/T20D357462[[#This Row],[スコア③]]</f>
        <v>#REF!</v>
      </c>
      <c r="R528" s="76" t="e">
        <f>#REF!+#REF!</f>
        <v>#REF!</v>
      </c>
      <c r="S528" s="76"/>
      <c r="T528" s="119"/>
      <c r="U528" s="76"/>
      <c r="V528" s="76"/>
      <c r="W528" s="109" t="e">
        <f>(T20D357462[[#This Row],[現金及び預金（億）]]-T20D357462[[#This Row],[負債（億）]])/T20D357462[[#This Row],[総資産]]*100</f>
        <v>#DIV/0!</v>
      </c>
    </row>
    <row r="529" spans="1:23" s="67" customFormat="1" x14ac:dyDescent="0.25">
      <c r="A529" s="69"/>
      <c r="B529" s="39"/>
      <c r="C529" s="71" t="str">
        <f>IFERROR(_xll.RssMarket($A529,"市場部名称"),"")</f>
        <v/>
      </c>
      <c r="D529" s="55"/>
      <c r="E529" s="55" t="str">
        <f>IFERROR(_xll.RssMarket($A529,"前日比"),"")</f>
        <v/>
      </c>
      <c r="F529" s="75" t="str">
        <f>IFERROR(_xll.RssMarket($A529,"時価総額"),"")</f>
        <v/>
      </c>
      <c r="G529" s="75" t="e">
        <f>T20D357462[[#This Row],[時価総額]]/T20D357462[[#This Row],[現在値]]</f>
        <v>#VALUE!</v>
      </c>
      <c r="H529" s="20"/>
      <c r="I529" s="38"/>
      <c r="J529" s="20"/>
      <c r="K529" s="33"/>
      <c r="L529" s="117"/>
      <c r="M529" s="21"/>
      <c r="N529" s="89"/>
      <c r="O529" s="125" t="e">
        <f t="shared" si="19"/>
        <v>#REF!</v>
      </c>
      <c r="P529" s="125" t="e">
        <f t="shared" si="18"/>
        <v>#REF!</v>
      </c>
      <c r="Q529" s="147" t="e">
        <f>T20D357462[[#This Row],[スコア⑤]]/T20D357462[[#This Row],[スコア③]]</f>
        <v>#REF!</v>
      </c>
      <c r="R529" s="76" t="e">
        <f>#REF!+#REF!</f>
        <v>#REF!</v>
      </c>
      <c r="S529" s="76"/>
      <c r="T529" s="119"/>
      <c r="U529" s="76"/>
      <c r="V529" s="76"/>
      <c r="W529" s="109" t="e">
        <f>(T20D357462[[#This Row],[現金及び預金（億）]]-T20D357462[[#This Row],[負債（億）]])/T20D357462[[#This Row],[総資産]]*100</f>
        <v>#DIV/0!</v>
      </c>
    </row>
    <row r="530" spans="1:23" s="67" customFormat="1" x14ac:dyDescent="0.25">
      <c r="A530" s="69"/>
      <c r="B530" s="39"/>
      <c r="C530" s="71" t="str">
        <f>IFERROR(_xll.RssMarket($A530,"市場部名称"),"")</f>
        <v/>
      </c>
      <c r="D530" s="55"/>
      <c r="E530" s="55" t="str">
        <f>IFERROR(_xll.RssMarket($A530,"前日比"),"")</f>
        <v/>
      </c>
      <c r="F530" s="75" t="str">
        <f>IFERROR(_xll.RssMarket($A530,"時価総額"),"")</f>
        <v/>
      </c>
      <c r="G530" s="75" t="e">
        <f>T20D357462[[#This Row],[時価総額]]/T20D357462[[#This Row],[現在値]]</f>
        <v>#VALUE!</v>
      </c>
      <c r="H530" s="20"/>
      <c r="I530" s="38"/>
      <c r="J530" s="20"/>
      <c r="K530" s="33"/>
      <c r="L530" s="117"/>
      <c r="M530" s="21"/>
      <c r="N530" s="89"/>
      <c r="O530" s="125" t="e">
        <f t="shared" si="19"/>
        <v>#REF!</v>
      </c>
      <c r="P530" s="125" t="e">
        <f t="shared" si="18"/>
        <v>#REF!</v>
      </c>
      <c r="Q530" s="147" t="e">
        <f>T20D357462[[#This Row],[スコア⑤]]/T20D357462[[#This Row],[スコア③]]</f>
        <v>#REF!</v>
      </c>
      <c r="R530" s="76" t="e">
        <f>#REF!+#REF!</f>
        <v>#REF!</v>
      </c>
      <c r="S530" s="76"/>
      <c r="T530" s="119"/>
      <c r="U530" s="76"/>
      <c r="V530" s="76"/>
      <c r="W530" s="109" t="e">
        <f>(T20D357462[[#This Row],[現金及び預金（億）]]-T20D357462[[#This Row],[負債（億）]])/T20D357462[[#This Row],[総資産]]*100</f>
        <v>#DIV/0!</v>
      </c>
    </row>
    <row r="531" spans="1:23" s="67" customFormat="1" x14ac:dyDescent="0.25">
      <c r="A531" s="69"/>
      <c r="B531" s="39"/>
      <c r="C531" s="71" t="str">
        <f>IFERROR(_xll.RssMarket($A531,"市場部名称"),"")</f>
        <v/>
      </c>
      <c r="D531" s="55"/>
      <c r="E531" s="55" t="str">
        <f>IFERROR(_xll.RssMarket($A531,"前日比"),"")</f>
        <v/>
      </c>
      <c r="F531" s="75" t="str">
        <f>IFERROR(_xll.RssMarket($A531,"時価総額"),"")</f>
        <v/>
      </c>
      <c r="G531" s="75" t="e">
        <f>T20D357462[[#This Row],[時価総額]]/T20D357462[[#This Row],[現在値]]</f>
        <v>#VALUE!</v>
      </c>
      <c r="H531" s="20"/>
      <c r="I531" s="38"/>
      <c r="J531" s="20"/>
      <c r="K531" s="33"/>
      <c r="L531" s="117"/>
      <c r="M531" s="21"/>
      <c r="N531" s="89"/>
      <c r="O531" s="125" t="e">
        <f t="shared" si="19"/>
        <v>#REF!</v>
      </c>
      <c r="P531" s="125" t="e">
        <f t="shared" si="18"/>
        <v>#REF!</v>
      </c>
      <c r="Q531" s="147" t="e">
        <f>T20D357462[[#This Row],[スコア⑤]]/T20D357462[[#This Row],[スコア③]]</f>
        <v>#REF!</v>
      </c>
      <c r="R531" s="76" t="e">
        <f>#REF!+#REF!</f>
        <v>#REF!</v>
      </c>
      <c r="S531" s="76"/>
      <c r="T531" s="119"/>
      <c r="U531" s="76"/>
      <c r="V531" s="76"/>
      <c r="W531" s="109" t="e">
        <f>(T20D357462[[#This Row],[現金及び預金（億）]]-T20D357462[[#This Row],[負債（億）]])/T20D357462[[#This Row],[総資産]]*100</f>
        <v>#DIV/0!</v>
      </c>
    </row>
    <row r="532" spans="1:23" s="67" customFormat="1" x14ac:dyDescent="0.25">
      <c r="A532" s="69"/>
      <c r="B532" s="39"/>
      <c r="C532" s="71" t="str">
        <f>IFERROR(_xll.RssMarket($A532,"市場部名称"),"")</f>
        <v/>
      </c>
      <c r="D532" s="55"/>
      <c r="E532" s="55" t="str">
        <f>IFERROR(_xll.RssMarket($A532,"前日比"),"")</f>
        <v/>
      </c>
      <c r="F532" s="75" t="str">
        <f>IFERROR(_xll.RssMarket($A532,"時価総額"),"")</f>
        <v/>
      </c>
      <c r="G532" s="75" t="e">
        <f>T20D357462[[#This Row],[時価総額]]/T20D357462[[#This Row],[現在値]]</f>
        <v>#VALUE!</v>
      </c>
      <c r="H532" s="20"/>
      <c r="I532" s="38"/>
      <c r="J532" s="20"/>
      <c r="K532" s="33"/>
      <c r="L532" s="117"/>
      <c r="M532" s="21"/>
      <c r="N532" s="89"/>
      <c r="O532" s="125" t="e">
        <f t="shared" si="19"/>
        <v>#REF!</v>
      </c>
      <c r="P532" s="125" t="e">
        <f t="shared" si="18"/>
        <v>#REF!</v>
      </c>
      <c r="Q532" s="147" t="e">
        <f>T20D357462[[#This Row],[スコア⑤]]/T20D357462[[#This Row],[スコア③]]</f>
        <v>#REF!</v>
      </c>
      <c r="R532" s="76" t="e">
        <f>#REF!+#REF!</f>
        <v>#REF!</v>
      </c>
      <c r="S532" s="76"/>
      <c r="T532" s="119"/>
      <c r="U532" s="76"/>
      <c r="V532" s="76"/>
      <c r="W532" s="109" t="e">
        <f>(T20D357462[[#This Row],[現金及び預金（億）]]-T20D357462[[#This Row],[負債（億）]])/T20D357462[[#This Row],[総資産]]*100</f>
        <v>#DIV/0!</v>
      </c>
    </row>
    <row r="533" spans="1:23" s="67" customFormat="1" x14ac:dyDescent="0.25">
      <c r="A533" s="69"/>
      <c r="B533" s="39"/>
      <c r="C533" s="71" t="str">
        <f>IFERROR(_xll.RssMarket($A533,"市場部名称"),"")</f>
        <v/>
      </c>
      <c r="D533" s="55"/>
      <c r="E533" s="55" t="str">
        <f>IFERROR(_xll.RssMarket($A533,"前日比"),"")</f>
        <v/>
      </c>
      <c r="F533" s="75" t="str">
        <f>IFERROR(_xll.RssMarket($A533,"時価総額"),"")</f>
        <v/>
      </c>
      <c r="G533" s="75" t="e">
        <f>T20D357462[[#This Row],[時価総額]]/T20D357462[[#This Row],[現在値]]</f>
        <v>#VALUE!</v>
      </c>
      <c r="H533" s="20"/>
      <c r="I533" s="38"/>
      <c r="J533" s="20"/>
      <c r="K533" s="33"/>
      <c r="L533" s="117"/>
      <c r="M533" s="21"/>
      <c r="N533" s="89"/>
      <c r="O533" s="125" t="e">
        <f t="shared" si="19"/>
        <v>#REF!</v>
      </c>
      <c r="P533" s="125" t="e">
        <f t="shared" si="18"/>
        <v>#REF!</v>
      </c>
      <c r="Q533" s="147" t="e">
        <f>T20D357462[[#This Row],[スコア⑤]]/T20D357462[[#This Row],[スコア③]]</f>
        <v>#REF!</v>
      </c>
      <c r="R533" s="76" t="e">
        <f>#REF!+#REF!</f>
        <v>#REF!</v>
      </c>
      <c r="S533" s="76"/>
      <c r="T533" s="119"/>
      <c r="U533" s="76"/>
      <c r="V533" s="76"/>
      <c r="W533" s="109" t="e">
        <f>(T20D357462[[#This Row],[現金及び預金（億）]]-T20D357462[[#This Row],[負債（億）]])/T20D357462[[#This Row],[総資産]]*100</f>
        <v>#DIV/0!</v>
      </c>
    </row>
    <row r="534" spans="1:23" s="67" customFormat="1" x14ac:dyDescent="0.25">
      <c r="A534" s="69"/>
      <c r="B534" s="39"/>
      <c r="C534" s="71" t="str">
        <f>IFERROR(_xll.RssMarket($A534,"市場部名称"),"")</f>
        <v/>
      </c>
      <c r="D534" s="55"/>
      <c r="E534" s="55" t="str">
        <f>IFERROR(_xll.RssMarket($A534,"前日比"),"")</f>
        <v/>
      </c>
      <c r="F534" s="75" t="str">
        <f>IFERROR(_xll.RssMarket($A534,"時価総額"),"")</f>
        <v/>
      </c>
      <c r="G534" s="75" t="e">
        <f>T20D357462[[#This Row],[時価総額]]/T20D357462[[#This Row],[現在値]]</f>
        <v>#VALUE!</v>
      </c>
      <c r="H534" s="20"/>
      <c r="I534" s="38"/>
      <c r="J534" s="20"/>
      <c r="K534" s="33"/>
      <c r="L534" s="117"/>
      <c r="M534" s="21"/>
      <c r="N534" s="89"/>
      <c r="O534" s="125" t="e">
        <f t="shared" si="19"/>
        <v>#REF!</v>
      </c>
      <c r="P534" s="125" t="e">
        <f t="shared" si="18"/>
        <v>#REF!</v>
      </c>
      <c r="Q534" s="147" t="e">
        <f>T20D357462[[#This Row],[スコア⑤]]/T20D357462[[#This Row],[スコア③]]</f>
        <v>#REF!</v>
      </c>
      <c r="R534" s="76" t="e">
        <f>#REF!+#REF!</f>
        <v>#REF!</v>
      </c>
      <c r="S534" s="76"/>
      <c r="T534" s="119"/>
      <c r="U534" s="76"/>
      <c r="V534" s="76"/>
      <c r="W534" s="109" t="e">
        <f>(T20D357462[[#This Row],[現金及び預金（億）]]-T20D357462[[#This Row],[負債（億）]])/T20D357462[[#This Row],[総資産]]*100</f>
        <v>#DIV/0!</v>
      </c>
    </row>
    <row r="535" spans="1:23" s="67" customFormat="1" x14ac:dyDescent="0.25">
      <c r="A535" s="69"/>
      <c r="B535" s="39"/>
      <c r="C535" s="71" t="str">
        <f>IFERROR(_xll.RssMarket($A535,"市場部名称"),"")</f>
        <v/>
      </c>
      <c r="D535" s="55"/>
      <c r="E535" s="55" t="str">
        <f>IFERROR(_xll.RssMarket($A535,"前日比"),"")</f>
        <v/>
      </c>
      <c r="F535" s="75" t="str">
        <f>IFERROR(_xll.RssMarket($A535,"時価総額"),"")</f>
        <v/>
      </c>
      <c r="G535" s="75" t="e">
        <f>T20D357462[[#This Row],[時価総額]]/T20D357462[[#This Row],[現在値]]</f>
        <v>#VALUE!</v>
      </c>
      <c r="H535" s="20"/>
      <c r="I535" s="38"/>
      <c r="J535" s="20"/>
      <c r="K535" s="33"/>
      <c r="L535" s="117"/>
      <c r="M535" s="21"/>
      <c r="N535" s="89"/>
      <c r="O535" s="125" t="e">
        <f t="shared" si="19"/>
        <v>#REF!</v>
      </c>
      <c r="P535" s="125" t="e">
        <f t="shared" si="18"/>
        <v>#REF!</v>
      </c>
      <c r="Q535" s="147" t="e">
        <f>T20D357462[[#This Row],[スコア⑤]]/T20D357462[[#This Row],[スコア③]]</f>
        <v>#REF!</v>
      </c>
      <c r="R535" s="76" t="e">
        <f>#REF!+#REF!</f>
        <v>#REF!</v>
      </c>
      <c r="S535" s="76"/>
      <c r="T535" s="119"/>
      <c r="U535" s="76"/>
      <c r="V535" s="76"/>
      <c r="W535" s="109" t="e">
        <f>(T20D357462[[#This Row],[現金及び預金（億）]]-T20D357462[[#This Row],[負債（億）]])/T20D357462[[#This Row],[総資産]]*100</f>
        <v>#DIV/0!</v>
      </c>
    </row>
    <row r="536" spans="1:23" s="67" customFormat="1" x14ac:dyDescent="0.25">
      <c r="A536" s="69"/>
      <c r="B536" s="39"/>
      <c r="C536" s="71" t="str">
        <f>IFERROR(_xll.RssMarket($A536,"市場部名称"),"")</f>
        <v/>
      </c>
      <c r="D536" s="55"/>
      <c r="E536" s="55" t="str">
        <f>IFERROR(_xll.RssMarket($A536,"前日比"),"")</f>
        <v/>
      </c>
      <c r="F536" s="75" t="str">
        <f>IFERROR(_xll.RssMarket($A536,"時価総額"),"")</f>
        <v/>
      </c>
      <c r="G536" s="75" t="e">
        <f>T20D357462[[#This Row],[時価総額]]/T20D357462[[#This Row],[現在値]]</f>
        <v>#VALUE!</v>
      </c>
      <c r="H536" s="20"/>
      <c r="I536" s="38"/>
      <c r="J536" s="20"/>
      <c r="K536" s="33"/>
      <c r="L536" s="117"/>
      <c r="M536" s="21"/>
      <c r="N536" s="89"/>
      <c r="O536" s="125" t="e">
        <f t="shared" si="19"/>
        <v>#REF!</v>
      </c>
      <c r="P536" s="125" t="e">
        <f t="shared" si="18"/>
        <v>#REF!</v>
      </c>
      <c r="Q536" s="147" t="e">
        <f>T20D357462[[#This Row],[スコア⑤]]/T20D357462[[#This Row],[スコア③]]</f>
        <v>#REF!</v>
      </c>
      <c r="R536" s="76" t="e">
        <f>#REF!+#REF!</f>
        <v>#REF!</v>
      </c>
      <c r="S536" s="76"/>
      <c r="T536" s="119"/>
      <c r="U536" s="76"/>
      <c r="V536" s="76"/>
      <c r="W536" s="109" t="e">
        <f>(T20D357462[[#This Row],[現金及び預金（億）]]-T20D357462[[#This Row],[負債（億）]])/T20D357462[[#This Row],[総資産]]*100</f>
        <v>#DIV/0!</v>
      </c>
    </row>
    <row r="537" spans="1:23" s="67" customFormat="1" x14ac:dyDescent="0.25">
      <c r="A537" s="69"/>
      <c r="B537" s="39"/>
      <c r="C537" s="71" t="str">
        <f>IFERROR(_xll.RssMarket($A537,"市場部名称"),"")</f>
        <v/>
      </c>
      <c r="D537" s="55"/>
      <c r="E537" s="55" t="str">
        <f>IFERROR(_xll.RssMarket($A537,"前日比"),"")</f>
        <v/>
      </c>
      <c r="F537" s="75" t="str">
        <f>IFERROR(_xll.RssMarket($A537,"時価総額"),"")</f>
        <v/>
      </c>
      <c r="G537" s="75" t="e">
        <f>T20D357462[[#This Row],[時価総額]]/T20D357462[[#This Row],[現在値]]</f>
        <v>#VALUE!</v>
      </c>
      <c r="H537" s="20"/>
      <c r="I537" s="38"/>
      <c r="J537" s="20"/>
      <c r="K537" s="33"/>
      <c r="L537" s="117"/>
      <c r="M537" s="21"/>
      <c r="N537" s="89"/>
      <c r="O537" s="125" t="e">
        <f t="shared" si="19"/>
        <v>#REF!</v>
      </c>
      <c r="P537" s="125" t="e">
        <f t="shared" si="18"/>
        <v>#REF!</v>
      </c>
      <c r="Q537" s="147" t="e">
        <f>T20D357462[[#This Row],[スコア⑤]]/T20D357462[[#This Row],[スコア③]]</f>
        <v>#REF!</v>
      </c>
      <c r="R537" s="76" t="e">
        <f>#REF!+#REF!</f>
        <v>#REF!</v>
      </c>
      <c r="S537" s="76"/>
      <c r="T537" s="119"/>
      <c r="U537" s="76"/>
      <c r="V537" s="76"/>
      <c r="W537" s="109" t="e">
        <f>(T20D357462[[#This Row],[現金及び預金（億）]]-T20D357462[[#This Row],[負債（億）]])/T20D357462[[#This Row],[総資産]]*100</f>
        <v>#DIV/0!</v>
      </c>
    </row>
    <row r="538" spans="1:23" s="67" customFormat="1" x14ac:dyDescent="0.25">
      <c r="A538" s="69"/>
      <c r="B538" s="39"/>
      <c r="C538" s="71" t="str">
        <f>IFERROR(_xll.RssMarket($A538,"市場部名称"),"")</f>
        <v/>
      </c>
      <c r="D538" s="55"/>
      <c r="E538" s="55" t="str">
        <f>IFERROR(_xll.RssMarket($A538,"前日比"),"")</f>
        <v/>
      </c>
      <c r="F538" s="75" t="str">
        <f>IFERROR(_xll.RssMarket($A538,"時価総額"),"")</f>
        <v/>
      </c>
      <c r="G538" s="75" t="e">
        <f>T20D357462[[#This Row],[時価総額]]/T20D357462[[#This Row],[現在値]]</f>
        <v>#VALUE!</v>
      </c>
      <c r="H538" s="20"/>
      <c r="I538" s="38"/>
      <c r="J538" s="20"/>
      <c r="K538" s="33"/>
      <c r="L538" s="117"/>
      <c r="M538" s="21"/>
      <c r="N538" s="89"/>
      <c r="O538" s="125" t="e">
        <f t="shared" si="19"/>
        <v>#REF!</v>
      </c>
      <c r="P538" s="125" t="e">
        <f t="shared" si="18"/>
        <v>#REF!</v>
      </c>
      <c r="Q538" s="147" t="e">
        <f>T20D357462[[#This Row],[スコア⑤]]/T20D357462[[#This Row],[スコア③]]</f>
        <v>#REF!</v>
      </c>
      <c r="R538" s="76" t="e">
        <f>#REF!+#REF!</f>
        <v>#REF!</v>
      </c>
      <c r="S538" s="76"/>
      <c r="T538" s="119"/>
      <c r="U538" s="76"/>
      <c r="V538" s="76"/>
      <c r="W538" s="109" t="e">
        <f>(T20D357462[[#This Row],[現金及び預金（億）]]-T20D357462[[#This Row],[負債（億）]])/T20D357462[[#This Row],[総資産]]*100</f>
        <v>#DIV/0!</v>
      </c>
    </row>
    <row r="539" spans="1:23" s="67" customFormat="1" x14ac:dyDescent="0.25">
      <c r="A539" s="69"/>
      <c r="B539" s="39"/>
      <c r="C539" s="71" t="str">
        <f>IFERROR(_xll.RssMarket($A539,"市場部名称"),"")</f>
        <v/>
      </c>
      <c r="D539" s="55"/>
      <c r="E539" s="55" t="str">
        <f>IFERROR(_xll.RssMarket($A539,"前日比"),"")</f>
        <v/>
      </c>
      <c r="F539" s="75" t="str">
        <f>IFERROR(_xll.RssMarket($A539,"時価総額"),"")</f>
        <v/>
      </c>
      <c r="G539" s="75" t="e">
        <f>T20D357462[[#This Row],[時価総額]]/T20D357462[[#This Row],[現在値]]</f>
        <v>#VALUE!</v>
      </c>
      <c r="H539" s="20"/>
      <c r="I539" s="38"/>
      <c r="J539" s="20"/>
      <c r="K539" s="33"/>
      <c r="L539" s="117"/>
      <c r="M539" s="21"/>
      <c r="N539" s="89"/>
      <c r="O539" s="125" t="e">
        <f t="shared" si="19"/>
        <v>#REF!</v>
      </c>
      <c r="P539" s="125" t="e">
        <f t="shared" si="18"/>
        <v>#REF!</v>
      </c>
      <c r="Q539" s="147" t="e">
        <f>T20D357462[[#This Row],[スコア⑤]]/T20D357462[[#This Row],[スコア③]]</f>
        <v>#REF!</v>
      </c>
      <c r="R539" s="76" t="e">
        <f>#REF!+#REF!</f>
        <v>#REF!</v>
      </c>
      <c r="S539" s="76"/>
      <c r="T539" s="119"/>
      <c r="U539" s="76"/>
      <c r="V539" s="76"/>
      <c r="W539" s="109" t="e">
        <f>(T20D357462[[#This Row],[現金及び預金（億）]]-T20D357462[[#This Row],[負債（億）]])/T20D357462[[#This Row],[総資産]]*100</f>
        <v>#DIV/0!</v>
      </c>
    </row>
    <row r="540" spans="1:23" s="67" customFormat="1" x14ac:dyDescent="0.25">
      <c r="A540" s="69"/>
      <c r="B540" s="39"/>
      <c r="C540" s="71" t="str">
        <f>IFERROR(_xll.RssMarket($A540,"市場部名称"),"")</f>
        <v/>
      </c>
      <c r="D540" s="55"/>
      <c r="E540" s="55" t="str">
        <f>IFERROR(_xll.RssMarket($A540,"前日比"),"")</f>
        <v/>
      </c>
      <c r="F540" s="75" t="str">
        <f>IFERROR(_xll.RssMarket($A540,"時価総額"),"")</f>
        <v/>
      </c>
      <c r="G540" s="75" t="e">
        <f>T20D357462[[#This Row],[時価総額]]/T20D357462[[#This Row],[現在値]]</f>
        <v>#VALUE!</v>
      </c>
      <c r="H540" s="20"/>
      <c r="I540" s="38"/>
      <c r="J540" s="20"/>
      <c r="K540" s="33"/>
      <c r="L540" s="117"/>
      <c r="M540" s="21"/>
      <c r="N540" s="89"/>
      <c r="O540" s="125" t="e">
        <f t="shared" si="19"/>
        <v>#REF!</v>
      </c>
      <c r="P540" s="125" t="e">
        <f t="shared" si="18"/>
        <v>#REF!</v>
      </c>
      <c r="Q540" s="147" t="e">
        <f>T20D357462[[#This Row],[スコア⑤]]/T20D357462[[#This Row],[スコア③]]</f>
        <v>#REF!</v>
      </c>
      <c r="R540" s="76" t="e">
        <f>#REF!+#REF!</f>
        <v>#REF!</v>
      </c>
      <c r="S540" s="76"/>
      <c r="T540" s="119"/>
      <c r="U540" s="76"/>
      <c r="V540" s="76"/>
      <c r="W540" s="109" t="e">
        <f>(T20D357462[[#This Row],[現金及び預金（億）]]-T20D357462[[#This Row],[負債（億）]])/T20D357462[[#This Row],[総資産]]*100</f>
        <v>#DIV/0!</v>
      </c>
    </row>
    <row r="541" spans="1:23" s="67" customFormat="1" x14ac:dyDescent="0.25">
      <c r="A541" s="69"/>
      <c r="B541" s="39"/>
      <c r="C541" s="71" t="str">
        <f>IFERROR(_xll.RssMarket($A541,"市場部名称"),"")</f>
        <v/>
      </c>
      <c r="D541" s="55"/>
      <c r="E541" s="55" t="str">
        <f>IFERROR(_xll.RssMarket($A541,"前日比"),"")</f>
        <v/>
      </c>
      <c r="F541" s="75" t="str">
        <f>IFERROR(_xll.RssMarket($A541,"時価総額"),"")</f>
        <v/>
      </c>
      <c r="G541" s="75" t="e">
        <f>T20D357462[[#This Row],[時価総額]]/T20D357462[[#This Row],[現在値]]</f>
        <v>#VALUE!</v>
      </c>
      <c r="H541" s="20"/>
      <c r="I541" s="38"/>
      <c r="J541" s="20"/>
      <c r="K541" s="33"/>
      <c r="L541" s="117"/>
      <c r="M541" s="21"/>
      <c r="N541" s="89"/>
      <c r="O541" s="125" t="e">
        <f t="shared" si="19"/>
        <v>#REF!</v>
      </c>
      <c r="P541" s="125" t="e">
        <f t="shared" si="18"/>
        <v>#REF!</v>
      </c>
      <c r="Q541" s="147" t="e">
        <f>T20D357462[[#This Row],[スコア⑤]]/T20D357462[[#This Row],[スコア③]]</f>
        <v>#REF!</v>
      </c>
      <c r="R541" s="76" t="e">
        <f>#REF!+#REF!</f>
        <v>#REF!</v>
      </c>
      <c r="S541" s="76"/>
      <c r="T541" s="119"/>
      <c r="U541" s="76"/>
      <c r="V541" s="76"/>
      <c r="W541" s="109" t="e">
        <f>(T20D357462[[#This Row],[現金及び預金（億）]]-T20D357462[[#This Row],[負債（億）]])/T20D357462[[#This Row],[総資産]]*100</f>
        <v>#DIV/0!</v>
      </c>
    </row>
    <row r="542" spans="1:23" s="67" customFormat="1" x14ac:dyDescent="0.25">
      <c r="A542" s="69"/>
      <c r="B542" s="39"/>
      <c r="C542" s="71" t="str">
        <f>IFERROR(_xll.RssMarket($A542,"市場部名称"),"")</f>
        <v/>
      </c>
      <c r="D542" s="55"/>
      <c r="E542" s="55" t="str">
        <f>IFERROR(_xll.RssMarket($A542,"前日比"),"")</f>
        <v/>
      </c>
      <c r="F542" s="75" t="str">
        <f>IFERROR(_xll.RssMarket($A542,"時価総額"),"")</f>
        <v/>
      </c>
      <c r="G542" s="75" t="e">
        <f>T20D357462[[#This Row],[時価総額]]/T20D357462[[#This Row],[現在値]]</f>
        <v>#VALUE!</v>
      </c>
      <c r="H542" s="20"/>
      <c r="I542" s="38"/>
      <c r="J542" s="20"/>
      <c r="K542" s="33"/>
      <c r="L542" s="117"/>
      <c r="M542" s="21"/>
      <c r="N542" s="89"/>
      <c r="O542" s="125" t="e">
        <f t="shared" si="19"/>
        <v>#REF!</v>
      </c>
      <c r="P542" s="125" t="e">
        <f t="shared" si="18"/>
        <v>#REF!</v>
      </c>
      <c r="Q542" s="147" t="e">
        <f>T20D357462[[#This Row],[スコア⑤]]/T20D357462[[#This Row],[スコア③]]</f>
        <v>#REF!</v>
      </c>
      <c r="R542" s="76" t="e">
        <f>#REF!+#REF!</f>
        <v>#REF!</v>
      </c>
      <c r="S542" s="76"/>
      <c r="T542" s="119"/>
      <c r="U542" s="76"/>
      <c r="V542" s="76"/>
      <c r="W542" s="109" t="e">
        <f>(T20D357462[[#This Row],[現金及び預金（億）]]-T20D357462[[#This Row],[負債（億）]])/T20D357462[[#This Row],[総資産]]*100</f>
        <v>#DIV/0!</v>
      </c>
    </row>
    <row r="543" spans="1:23" s="67" customFormat="1" x14ac:dyDescent="0.25">
      <c r="A543" s="69"/>
      <c r="B543" s="39"/>
      <c r="C543" s="71" t="str">
        <f>IFERROR(_xll.RssMarket($A543,"市場部名称"),"")</f>
        <v/>
      </c>
      <c r="D543" s="55"/>
      <c r="E543" s="55" t="str">
        <f>IFERROR(_xll.RssMarket($A543,"前日比"),"")</f>
        <v/>
      </c>
      <c r="F543" s="75" t="str">
        <f>IFERROR(_xll.RssMarket($A543,"時価総額"),"")</f>
        <v/>
      </c>
      <c r="G543" s="75" t="e">
        <f>T20D357462[[#This Row],[時価総額]]/T20D357462[[#This Row],[現在値]]</f>
        <v>#VALUE!</v>
      </c>
      <c r="H543" s="20"/>
      <c r="I543" s="38"/>
      <c r="J543" s="20"/>
      <c r="K543" s="33"/>
      <c r="L543" s="117"/>
      <c r="M543" s="21"/>
      <c r="N543" s="89"/>
      <c r="O543" s="125" t="e">
        <f t="shared" si="19"/>
        <v>#REF!</v>
      </c>
      <c r="P543" s="125" t="e">
        <f t="shared" si="18"/>
        <v>#REF!</v>
      </c>
      <c r="Q543" s="147" t="e">
        <f>T20D357462[[#This Row],[スコア⑤]]/T20D357462[[#This Row],[スコア③]]</f>
        <v>#REF!</v>
      </c>
      <c r="R543" s="76" t="e">
        <f>#REF!+#REF!</f>
        <v>#REF!</v>
      </c>
      <c r="S543" s="76"/>
      <c r="T543" s="119"/>
      <c r="U543" s="76"/>
      <c r="V543" s="76"/>
      <c r="W543" s="109" t="e">
        <f>(T20D357462[[#This Row],[現金及び預金（億）]]-T20D357462[[#This Row],[負債（億）]])/T20D357462[[#This Row],[総資産]]*100</f>
        <v>#DIV/0!</v>
      </c>
    </row>
    <row r="544" spans="1:23" s="67" customFormat="1" x14ac:dyDescent="0.25">
      <c r="A544" s="69"/>
      <c r="B544" s="39"/>
      <c r="C544" s="71" t="str">
        <f>IFERROR(_xll.RssMarket($A544,"市場部名称"),"")</f>
        <v/>
      </c>
      <c r="D544" s="55"/>
      <c r="E544" s="55" t="str">
        <f>IFERROR(_xll.RssMarket($A544,"前日比"),"")</f>
        <v/>
      </c>
      <c r="F544" s="75" t="str">
        <f>IFERROR(_xll.RssMarket($A544,"時価総額"),"")</f>
        <v/>
      </c>
      <c r="G544" s="75" t="e">
        <f>T20D357462[[#This Row],[時価総額]]/T20D357462[[#This Row],[現在値]]</f>
        <v>#VALUE!</v>
      </c>
      <c r="H544" s="20"/>
      <c r="I544" s="38"/>
      <c r="J544" s="20"/>
      <c r="K544" s="33"/>
      <c r="L544" s="117"/>
      <c r="M544" s="21"/>
      <c r="N544" s="89"/>
      <c r="O544" s="125" t="e">
        <f t="shared" si="19"/>
        <v>#REF!</v>
      </c>
      <c r="P544" s="125" t="e">
        <f t="shared" si="18"/>
        <v>#REF!</v>
      </c>
      <c r="Q544" s="147" t="e">
        <f>T20D357462[[#This Row],[スコア⑤]]/T20D357462[[#This Row],[スコア③]]</f>
        <v>#REF!</v>
      </c>
      <c r="R544" s="76" t="e">
        <f>#REF!+#REF!</f>
        <v>#REF!</v>
      </c>
      <c r="S544" s="76"/>
      <c r="T544" s="119"/>
      <c r="U544" s="76"/>
      <c r="V544" s="76"/>
      <c r="W544" s="109" t="e">
        <f>(T20D357462[[#This Row],[現金及び預金（億）]]-T20D357462[[#This Row],[負債（億）]])/T20D357462[[#This Row],[総資産]]*100</f>
        <v>#DIV/0!</v>
      </c>
    </row>
    <row r="545" spans="1:23" s="67" customFormat="1" x14ac:dyDescent="0.25">
      <c r="A545" s="69"/>
      <c r="B545" s="39"/>
      <c r="C545" s="71" t="str">
        <f>IFERROR(_xll.RssMarket($A545,"市場部名称"),"")</f>
        <v/>
      </c>
      <c r="D545" s="55"/>
      <c r="E545" s="55" t="str">
        <f>IFERROR(_xll.RssMarket($A545,"前日比"),"")</f>
        <v/>
      </c>
      <c r="F545" s="75" t="str">
        <f>IFERROR(_xll.RssMarket($A545,"時価総額"),"")</f>
        <v/>
      </c>
      <c r="G545" s="75" t="e">
        <f>T20D357462[[#This Row],[時価総額]]/T20D357462[[#This Row],[現在値]]</f>
        <v>#VALUE!</v>
      </c>
      <c r="H545" s="20"/>
      <c r="I545" s="38"/>
      <c r="J545" s="20"/>
      <c r="K545" s="33"/>
      <c r="L545" s="117"/>
      <c r="M545" s="21"/>
      <c r="N545" s="89"/>
      <c r="O545" s="125" t="e">
        <f t="shared" si="19"/>
        <v>#REF!</v>
      </c>
      <c r="P545" s="125" t="e">
        <f t="shared" si="18"/>
        <v>#REF!</v>
      </c>
      <c r="Q545" s="147" t="e">
        <f>T20D357462[[#This Row],[スコア⑤]]/T20D357462[[#This Row],[スコア③]]</f>
        <v>#REF!</v>
      </c>
      <c r="R545" s="76" t="e">
        <f>#REF!+#REF!</f>
        <v>#REF!</v>
      </c>
      <c r="S545" s="76"/>
      <c r="T545" s="119"/>
      <c r="U545" s="76"/>
      <c r="V545" s="76"/>
      <c r="W545" s="109" t="e">
        <f>(T20D357462[[#This Row],[現金及び預金（億）]]-T20D357462[[#This Row],[負債（億）]])/T20D357462[[#This Row],[総資産]]*100</f>
        <v>#DIV/0!</v>
      </c>
    </row>
    <row r="546" spans="1:23" s="67" customFormat="1" x14ac:dyDescent="0.25">
      <c r="A546" s="69"/>
      <c r="B546" s="39"/>
      <c r="C546" s="71" t="str">
        <f>IFERROR(_xll.RssMarket($A546,"市場部名称"),"")</f>
        <v/>
      </c>
      <c r="D546" s="55"/>
      <c r="E546" s="55" t="str">
        <f>IFERROR(_xll.RssMarket($A546,"前日比"),"")</f>
        <v/>
      </c>
      <c r="F546" s="75" t="str">
        <f>IFERROR(_xll.RssMarket($A546,"時価総額"),"")</f>
        <v/>
      </c>
      <c r="G546" s="75" t="e">
        <f>T20D357462[[#This Row],[時価総額]]/T20D357462[[#This Row],[現在値]]</f>
        <v>#VALUE!</v>
      </c>
      <c r="H546" s="20"/>
      <c r="I546" s="38"/>
      <c r="J546" s="20"/>
      <c r="K546" s="33"/>
      <c r="L546" s="117"/>
      <c r="M546" s="21"/>
      <c r="N546" s="89"/>
      <c r="O546" s="125" t="e">
        <f t="shared" si="19"/>
        <v>#REF!</v>
      </c>
      <c r="P546" s="125" t="e">
        <f t="shared" si="18"/>
        <v>#REF!</v>
      </c>
      <c r="Q546" s="147" t="e">
        <f>T20D357462[[#This Row],[スコア⑤]]/T20D357462[[#This Row],[スコア③]]</f>
        <v>#REF!</v>
      </c>
      <c r="R546" s="76" t="e">
        <f>#REF!+#REF!</f>
        <v>#REF!</v>
      </c>
      <c r="S546" s="76"/>
      <c r="T546" s="119"/>
      <c r="U546" s="76"/>
      <c r="V546" s="76"/>
      <c r="W546" s="109" t="e">
        <f>(T20D357462[[#This Row],[現金及び預金（億）]]-T20D357462[[#This Row],[負債（億）]])/T20D357462[[#This Row],[総資産]]*100</f>
        <v>#DIV/0!</v>
      </c>
    </row>
    <row r="547" spans="1:23" s="67" customFormat="1" x14ac:dyDescent="0.25">
      <c r="A547" s="69"/>
      <c r="B547" s="39"/>
      <c r="C547" s="71" t="str">
        <f>IFERROR(_xll.RssMarket($A547,"市場部名称"),"")</f>
        <v/>
      </c>
      <c r="D547" s="55"/>
      <c r="E547" s="55" t="str">
        <f>IFERROR(_xll.RssMarket($A547,"前日比"),"")</f>
        <v/>
      </c>
      <c r="F547" s="75" t="str">
        <f>IFERROR(_xll.RssMarket($A547,"時価総額"),"")</f>
        <v/>
      </c>
      <c r="G547" s="75" t="e">
        <f>T20D357462[[#This Row],[時価総額]]/T20D357462[[#This Row],[現在値]]</f>
        <v>#VALUE!</v>
      </c>
      <c r="H547" s="20"/>
      <c r="I547" s="38"/>
      <c r="J547" s="20"/>
      <c r="K547" s="33"/>
      <c r="L547" s="117"/>
      <c r="M547" s="21"/>
      <c r="N547" s="89"/>
      <c r="O547" s="125" t="e">
        <f t="shared" si="19"/>
        <v>#REF!</v>
      </c>
      <c r="P547" s="125" t="e">
        <f t="shared" si="18"/>
        <v>#REF!</v>
      </c>
      <c r="Q547" s="147" t="e">
        <f>T20D357462[[#This Row],[スコア⑤]]/T20D357462[[#This Row],[スコア③]]</f>
        <v>#REF!</v>
      </c>
      <c r="R547" s="76" t="e">
        <f>#REF!+#REF!</f>
        <v>#REF!</v>
      </c>
      <c r="S547" s="76"/>
      <c r="T547" s="119"/>
      <c r="U547" s="76"/>
      <c r="V547" s="76"/>
      <c r="W547" s="109" t="e">
        <f>(T20D357462[[#This Row],[現金及び預金（億）]]-T20D357462[[#This Row],[負債（億）]])/T20D357462[[#This Row],[総資産]]*100</f>
        <v>#DIV/0!</v>
      </c>
    </row>
    <row r="548" spans="1:23" s="67" customFormat="1" x14ac:dyDescent="0.25">
      <c r="A548" s="69"/>
      <c r="B548" s="39"/>
      <c r="C548" s="71" t="str">
        <f>IFERROR(_xll.RssMarket($A548,"市場部名称"),"")</f>
        <v/>
      </c>
      <c r="D548" s="55"/>
      <c r="E548" s="55" t="str">
        <f>IFERROR(_xll.RssMarket($A548,"前日比"),"")</f>
        <v/>
      </c>
      <c r="F548" s="75" t="str">
        <f>IFERROR(_xll.RssMarket($A548,"時価総額"),"")</f>
        <v/>
      </c>
      <c r="G548" s="75" t="e">
        <f>T20D357462[[#This Row],[時価総額]]/T20D357462[[#This Row],[現在値]]</f>
        <v>#VALUE!</v>
      </c>
      <c r="H548" s="20"/>
      <c r="I548" s="38"/>
      <c r="J548" s="20"/>
      <c r="K548" s="33"/>
      <c r="L548" s="117"/>
      <c r="M548" s="21"/>
      <c r="N548" s="89"/>
      <c r="O548" s="125" t="e">
        <f t="shared" si="19"/>
        <v>#REF!</v>
      </c>
      <c r="P548" s="125" t="e">
        <f t="shared" si="18"/>
        <v>#REF!</v>
      </c>
      <c r="Q548" s="147" t="e">
        <f>T20D357462[[#This Row],[スコア⑤]]/T20D357462[[#This Row],[スコア③]]</f>
        <v>#REF!</v>
      </c>
      <c r="R548" s="76" t="e">
        <f>#REF!+#REF!</f>
        <v>#REF!</v>
      </c>
      <c r="S548" s="76"/>
      <c r="T548" s="119"/>
      <c r="U548" s="76"/>
      <c r="V548" s="76"/>
      <c r="W548" s="109" t="e">
        <f>(T20D357462[[#This Row],[現金及び預金（億）]]-T20D357462[[#This Row],[負債（億）]])/T20D357462[[#This Row],[総資産]]*100</f>
        <v>#DIV/0!</v>
      </c>
    </row>
    <row r="549" spans="1:23" s="67" customFormat="1" x14ac:dyDescent="0.25">
      <c r="A549" s="69"/>
      <c r="B549" s="39"/>
      <c r="C549" s="71" t="str">
        <f>IFERROR(_xll.RssMarket($A549,"市場部名称"),"")</f>
        <v/>
      </c>
      <c r="D549" s="55"/>
      <c r="E549" s="55" t="str">
        <f>IFERROR(_xll.RssMarket($A549,"前日比"),"")</f>
        <v/>
      </c>
      <c r="F549" s="75" t="str">
        <f>IFERROR(_xll.RssMarket($A549,"時価総額"),"")</f>
        <v/>
      </c>
      <c r="G549" s="75" t="e">
        <f>T20D357462[[#This Row],[時価総額]]/T20D357462[[#This Row],[現在値]]</f>
        <v>#VALUE!</v>
      </c>
      <c r="H549" s="20"/>
      <c r="I549" s="38"/>
      <c r="J549" s="20"/>
      <c r="K549" s="33"/>
      <c r="L549" s="117"/>
      <c r="M549" s="21"/>
      <c r="N549" s="89"/>
      <c r="O549" s="125" t="e">
        <f t="shared" si="19"/>
        <v>#REF!</v>
      </c>
      <c r="P549" s="125" t="e">
        <f t="shared" si="18"/>
        <v>#REF!</v>
      </c>
      <c r="Q549" s="147" t="e">
        <f>T20D357462[[#This Row],[スコア⑤]]/T20D357462[[#This Row],[スコア③]]</f>
        <v>#REF!</v>
      </c>
      <c r="R549" s="76" t="e">
        <f>#REF!+#REF!</f>
        <v>#REF!</v>
      </c>
      <c r="S549" s="76"/>
      <c r="T549" s="119"/>
      <c r="U549" s="76"/>
      <c r="V549" s="76"/>
      <c r="W549" s="109" t="e">
        <f>(T20D357462[[#This Row],[現金及び預金（億）]]-T20D357462[[#This Row],[負債（億）]])/T20D357462[[#This Row],[総資産]]*100</f>
        <v>#DIV/0!</v>
      </c>
    </row>
    <row r="550" spans="1:23" s="67" customFormat="1" x14ac:dyDescent="0.25">
      <c r="A550" s="69"/>
      <c r="B550" s="39"/>
      <c r="C550" s="71" t="str">
        <f>IFERROR(_xll.RssMarket($A550,"市場部名称"),"")</f>
        <v/>
      </c>
      <c r="D550" s="55"/>
      <c r="E550" s="55" t="str">
        <f>IFERROR(_xll.RssMarket($A550,"前日比"),"")</f>
        <v/>
      </c>
      <c r="F550" s="75" t="str">
        <f>IFERROR(_xll.RssMarket($A550,"時価総額"),"")</f>
        <v/>
      </c>
      <c r="G550" s="75" t="e">
        <f>T20D357462[[#This Row],[時価総額]]/T20D357462[[#This Row],[現在値]]</f>
        <v>#VALUE!</v>
      </c>
      <c r="H550" s="20"/>
      <c r="I550" s="38"/>
      <c r="J550" s="20"/>
      <c r="K550" s="33"/>
      <c r="L550" s="117"/>
      <c r="M550" s="21"/>
      <c r="N550" s="89"/>
      <c r="O550" s="125" t="e">
        <f t="shared" si="19"/>
        <v>#REF!</v>
      </c>
      <c r="P550" s="125" t="e">
        <f t="shared" si="18"/>
        <v>#REF!</v>
      </c>
      <c r="Q550" s="147" t="e">
        <f>T20D357462[[#This Row],[スコア⑤]]/T20D357462[[#This Row],[スコア③]]</f>
        <v>#REF!</v>
      </c>
      <c r="R550" s="76" t="e">
        <f>#REF!+#REF!</f>
        <v>#REF!</v>
      </c>
      <c r="S550" s="76"/>
      <c r="T550" s="119"/>
      <c r="U550" s="76"/>
      <c r="V550" s="76"/>
      <c r="W550" s="109" t="e">
        <f>(T20D357462[[#This Row],[現金及び預金（億）]]-T20D357462[[#This Row],[負債（億）]])/T20D357462[[#This Row],[総資産]]*100</f>
        <v>#DIV/0!</v>
      </c>
    </row>
    <row r="551" spans="1:23" s="67" customFormat="1" x14ac:dyDescent="0.25">
      <c r="A551" s="69"/>
      <c r="B551" s="39"/>
      <c r="C551" s="71" t="str">
        <f>IFERROR(_xll.RssMarket($A551,"市場部名称"),"")</f>
        <v/>
      </c>
      <c r="D551" s="55"/>
      <c r="E551" s="55" t="str">
        <f>IFERROR(_xll.RssMarket($A551,"前日比"),"")</f>
        <v/>
      </c>
      <c r="F551" s="75" t="str">
        <f>IFERROR(_xll.RssMarket($A551,"時価総額"),"")</f>
        <v/>
      </c>
      <c r="G551" s="75" t="e">
        <f>T20D357462[[#This Row],[時価総額]]/T20D357462[[#This Row],[現在値]]</f>
        <v>#VALUE!</v>
      </c>
      <c r="H551" s="20"/>
      <c r="I551" s="38"/>
      <c r="J551" s="20"/>
      <c r="K551" s="33"/>
      <c r="L551" s="117"/>
      <c r="M551" s="21"/>
      <c r="N551" s="89"/>
      <c r="O551" s="125" t="e">
        <f t="shared" si="19"/>
        <v>#REF!</v>
      </c>
      <c r="P551" s="125" t="e">
        <f t="shared" si="18"/>
        <v>#REF!</v>
      </c>
      <c r="Q551" s="147" t="e">
        <f>T20D357462[[#This Row],[スコア⑤]]/T20D357462[[#This Row],[スコア③]]</f>
        <v>#REF!</v>
      </c>
      <c r="R551" s="76" t="e">
        <f>#REF!+#REF!</f>
        <v>#REF!</v>
      </c>
      <c r="S551" s="76"/>
      <c r="T551" s="119"/>
      <c r="U551" s="76"/>
      <c r="V551" s="76"/>
      <c r="W551" s="109" t="e">
        <f>(T20D357462[[#This Row],[現金及び預金（億）]]-T20D357462[[#This Row],[負債（億）]])/T20D357462[[#This Row],[総資産]]*100</f>
        <v>#DIV/0!</v>
      </c>
    </row>
    <row r="552" spans="1:23" s="67" customFormat="1" x14ac:dyDescent="0.25">
      <c r="A552" s="69"/>
      <c r="B552" s="39"/>
      <c r="C552" s="71" t="str">
        <f>IFERROR(_xll.RssMarket($A552,"市場部名称"),"")</f>
        <v/>
      </c>
      <c r="D552" s="55"/>
      <c r="E552" s="55" t="str">
        <f>IFERROR(_xll.RssMarket($A552,"前日比"),"")</f>
        <v/>
      </c>
      <c r="F552" s="75" t="str">
        <f>IFERROR(_xll.RssMarket($A552,"時価総額"),"")</f>
        <v/>
      </c>
      <c r="G552" s="75" t="e">
        <f>T20D357462[[#This Row],[時価総額]]/T20D357462[[#This Row],[現在値]]</f>
        <v>#VALUE!</v>
      </c>
      <c r="H552" s="20"/>
      <c r="I552" s="38"/>
      <c r="J552" s="20"/>
      <c r="K552" s="33"/>
      <c r="L552" s="117"/>
      <c r="M552" s="21"/>
      <c r="N552" s="89"/>
      <c r="O552" s="125" t="e">
        <f t="shared" si="19"/>
        <v>#REF!</v>
      </c>
      <c r="P552" s="125" t="e">
        <f t="shared" si="18"/>
        <v>#REF!</v>
      </c>
      <c r="Q552" s="147" t="e">
        <f>T20D357462[[#This Row],[スコア⑤]]/T20D357462[[#This Row],[スコア③]]</f>
        <v>#REF!</v>
      </c>
      <c r="R552" s="76" t="e">
        <f>#REF!+#REF!</f>
        <v>#REF!</v>
      </c>
      <c r="S552" s="76"/>
      <c r="T552" s="119"/>
      <c r="U552" s="76"/>
      <c r="V552" s="76"/>
      <c r="W552" s="109" t="e">
        <f>(T20D357462[[#This Row],[現金及び預金（億）]]-T20D357462[[#This Row],[負債（億）]])/T20D357462[[#This Row],[総資産]]*100</f>
        <v>#DIV/0!</v>
      </c>
    </row>
    <row r="553" spans="1:23" s="67" customFormat="1" x14ac:dyDescent="0.25">
      <c r="A553" s="69"/>
      <c r="B553" s="39"/>
      <c r="C553" s="71" t="str">
        <f>IFERROR(_xll.RssMarket($A553,"市場部名称"),"")</f>
        <v/>
      </c>
      <c r="D553" s="55"/>
      <c r="E553" s="55" t="str">
        <f>IFERROR(_xll.RssMarket($A553,"前日比"),"")</f>
        <v/>
      </c>
      <c r="F553" s="75" t="str">
        <f>IFERROR(_xll.RssMarket($A553,"時価総額"),"")</f>
        <v/>
      </c>
      <c r="G553" s="75" t="e">
        <f>T20D357462[[#This Row],[時価総額]]/T20D357462[[#This Row],[現在値]]</f>
        <v>#VALUE!</v>
      </c>
      <c r="H553" s="20"/>
      <c r="I553" s="38"/>
      <c r="J553" s="20"/>
      <c r="K553" s="33"/>
      <c r="L553" s="117"/>
      <c r="M553" s="21"/>
      <c r="N553" s="89"/>
      <c r="O553" s="125" t="e">
        <f t="shared" si="19"/>
        <v>#REF!</v>
      </c>
      <c r="P553" s="125" t="e">
        <f t="shared" si="18"/>
        <v>#REF!</v>
      </c>
      <c r="Q553" s="147" t="e">
        <f>T20D357462[[#This Row],[スコア⑤]]/T20D357462[[#This Row],[スコア③]]</f>
        <v>#REF!</v>
      </c>
      <c r="R553" s="76" t="e">
        <f>#REF!+#REF!</f>
        <v>#REF!</v>
      </c>
      <c r="S553" s="76"/>
      <c r="T553" s="119"/>
      <c r="U553" s="76"/>
      <c r="V553" s="76"/>
      <c r="W553" s="109" t="e">
        <f>(T20D357462[[#This Row],[現金及び預金（億）]]-T20D357462[[#This Row],[負債（億）]])/T20D357462[[#This Row],[総資産]]*100</f>
        <v>#DIV/0!</v>
      </c>
    </row>
    <row r="554" spans="1:23" s="67" customFormat="1" x14ac:dyDescent="0.25">
      <c r="A554" s="69"/>
      <c r="B554" s="39"/>
      <c r="C554" s="71" t="str">
        <f>IFERROR(_xll.RssMarket($A554,"市場部名称"),"")</f>
        <v/>
      </c>
      <c r="D554" s="55"/>
      <c r="E554" s="55" t="str">
        <f>IFERROR(_xll.RssMarket($A554,"前日比"),"")</f>
        <v/>
      </c>
      <c r="F554" s="75" t="str">
        <f>IFERROR(_xll.RssMarket($A554,"時価総額"),"")</f>
        <v/>
      </c>
      <c r="G554" s="75" t="e">
        <f>T20D357462[[#This Row],[時価総額]]/T20D357462[[#This Row],[現在値]]</f>
        <v>#VALUE!</v>
      </c>
      <c r="H554" s="20"/>
      <c r="I554" s="38"/>
      <c r="J554" s="20"/>
      <c r="K554" s="33"/>
      <c r="L554" s="117"/>
      <c r="M554" s="21"/>
      <c r="N554" s="89"/>
      <c r="O554" s="125" t="e">
        <f t="shared" si="19"/>
        <v>#REF!</v>
      </c>
      <c r="P554" s="125" t="e">
        <f t="shared" si="18"/>
        <v>#REF!</v>
      </c>
      <c r="Q554" s="147" t="e">
        <f>T20D357462[[#This Row],[スコア⑤]]/T20D357462[[#This Row],[スコア③]]</f>
        <v>#REF!</v>
      </c>
      <c r="R554" s="76" t="e">
        <f>#REF!+#REF!</f>
        <v>#REF!</v>
      </c>
      <c r="S554" s="76"/>
      <c r="T554" s="119"/>
      <c r="U554" s="76"/>
      <c r="V554" s="76"/>
      <c r="W554" s="109" t="e">
        <f>(T20D357462[[#This Row],[現金及び預金（億）]]-T20D357462[[#This Row],[負債（億）]])/T20D357462[[#This Row],[総資産]]*100</f>
        <v>#DIV/0!</v>
      </c>
    </row>
    <row r="555" spans="1:23" s="67" customFormat="1" x14ac:dyDescent="0.25">
      <c r="A555" s="69"/>
      <c r="B555" s="39"/>
      <c r="C555" s="71" t="str">
        <f>IFERROR(_xll.RssMarket($A555,"市場部名称"),"")</f>
        <v/>
      </c>
      <c r="D555" s="55"/>
      <c r="E555" s="55" t="str">
        <f>IFERROR(_xll.RssMarket($A555,"前日比"),"")</f>
        <v/>
      </c>
      <c r="F555" s="75" t="str">
        <f>IFERROR(_xll.RssMarket($A555,"時価総額"),"")</f>
        <v/>
      </c>
      <c r="G555" s="75" t="e">
        <f>T20D357462[[#This Row],[時価総額]]/T20D357462[[#This Row],[現在値]]</f>
        <v>#VALUE!</v>
      </c>
      <c r="H555" s="20"/>
      <c r="I555" s="38"/>
      <c r="J555" s="20"/>
      <c r="K555" s="33"/>
      <c r="L555" s="117"/>
      <c r="M555" s="21"/>
      <c r="N555" s="89"/>
      <c r="O555" s="125" t="e">
        <f t="shared" si="19"/>
        <v>#REF!</v>
      </c>
      <c r="P555" s="125" t="e">
        <f t="shared" si="18"/>
        <v>#REF!</v>
      </c>
      <c r="Q555" s="147" t="e">
        <f>T20D357462[[#This Row],[スコア⑤]]/T20D357462[[#This Row],[スコア③]]</f>
        <v>#REF!</v>
      </c>
      <c r="R555" s="76" t="e">
        <f>#REF!+#REF!</f>
        <v>#REF!</v>
      </c>
      <c r="S555" s="76"/>
      <c r="T555" s="119"/>
      <c r="U555" s="76"/>
      <c r="V555" s="76"/>
      <c r="W555" s="109" t="e">
        <f>(T20D357462[[#This Row],[現金及び預金（億）]]-T20D357462[[#This Row],[負債（億）]])/T20D357462[[#This Row],[総資産]]*100</f>
        <v>#DIV/0!</v>
      </c>
    </row>
    <row r="556" spans="1:23" s="67" customFormat="1" x14ac:dyDescent="0.25">
      <c r="A556" s="69"/>
      <c r="B556" s="39"/>
      <c r="C556" s="71" t="str">
        <f>IFERROR(_xll.RssMarket($A556,"市場部名称"),"")</f>
        <v/>
      </c>
      <c r="D556" s="55"/>
      <c r="E556" s="55" t="str">
        <f>IFERROR(_xll.RssMarket($A556,"前日比"),"")</f>
        <v/>
      </c>
      <c r="F556" s="75" t="str">
        <f>IFERROR(_xll.RssMarket($A556,"時価総額"),"")</f>
        <v/>
      </c>
      <c r="G556" s="75" t="e">
        <f>T20D357462[[#This Row],[時価総額]]/T20D357462[[#This Row],[現在値]]</f>
        <v>#VALUE!</v>
      </c>
      <c r="H556" s="20"/>
      <c r="I556" s="38"/>
      <c r="J556" s="20"/>
      <c r="K556" s="33"/>
      <c r="L556" s="117"/>
      <c r="M556" s="21"/>
      <c r="N556" s="89"/>
      <c r="O556" s="125" t="e">
        <f t="shared" si="19"/>
        <v>#REF!</v>
      </c>
      <c r="P556" s="125" t="e">
        <f t="shared" si="18"/>
        <v>#REF!</v>
      </c>
      <c r="Q556" s="147" t="e">
        <f>T20D357462[[#This Row],[スコア⑤]]/T20D357462[[#This Row],[スコア③]]</f>
        <v>#REF!</v>
      </c>
      <c r="R556" s="76" t="e">
        <f>#REF!+#REF!</f>
        <v>#REF!</v>
      </c>
      <c r="S556" s="76"/>
      <c r="T556" s="119"/>
      <c r="U556" s="76"/>
      <c r="V556" s="76"/>
      <c r="W556" s="109" t="e">
        <f>(T20D357462[[#This Row],[現金及び預金（億）]]-T20D357462[[#This Row],[負債（億）]])/T20D357462[[#This Row],[総資産]]*100</f>
        <v>#DIV/0!</v>
      </c>
    </row>
    <row r="557" spans="1:23" s="67" customFormat="1" x14ac:dyDescent="0.25">
      <c r="A557" s="69"/>
      <c r="B557" s="39"/>
      <c r="C557" s="71" t="str">
        <f>IFERROR(_xll.RssMarket($A557,"市場部名称"),"")</f>
        <v/>
      </c>
      <c r="D557" s="55"/>
      <c r="E557" s="55" t="str">
        <f>IFERROR(_xll.RssMarket($A557,"前日比"),"")</f>
        <v/>
      </c>
      <c r="F557" s="75" t="str">
        <f>IFERROR(_xll.RssMarket($A557,"時価総額"),"")</f>
        <v/>
      </c>
      <c r="G557" s="75" t="e">
        <f>T20D357462[[#This Row],[時価総額]]/T20D357462[[#This Row],[現在値]]</f>
        <v>#VALUE!</v>
      </c>
      <c r="H557" s="20"/>
      <c r="I557" s="38"/>
      <c r="J557" s="20"/>
      <c r="K557" s="33"/>
      <c r="L557" s="117"/>
      <c r="M557" s="21"/>
      <c r="N557" s="89"/>
      <c r="O557" s="125" t="e">
        <f t="shared" si="19"/>
        <v>#REF!</v>
      </c>
      <c r="P557" s="125" t="e">
        <f t="shared" si="18"/>
        <v>#REF!</v>
      </c>
      <c r="Q557" s="147" t="e">
        <f>T20D357462[[#This Row],[スコア⑤]]/T20D357462[[#This Row],[スコア③]]</f>
        <v>#REF!</v>
      </c>
      <c r="R557" s="76" t="e">
        <f>#REF!+#REF!</f>
        <v>#REF!</v>
      </c>
      <c r="S557" s="76"/>
      <c r="T557" s="119"/>
      <c r="U557" s="76"/>
      <c r="V557" s="76"/>
      <c r="W557" s="109" t="e">
        <f>(T20D357462[[#This Row],[現金及び預金（億）]]-T20D357462[[#This Row],[負債（億）]])/T20D357462[[#This Row],[総資産]]*100</f>
        <v>#DIV/0!</v>
      </c>
    </row>
    <row r="558" spans="1:23" s="67" customFormat="1" x14ac:dyDescent="0.25">
      <c r="A558" s="69"/>
      <c r="B558" s="39"/>
      <c r="C558" s="71" t="str">
        <f>IFERROR(_xll.RssMarket($A558,"市場部名称"),"")</f>
        <v/>
      </c>
      <c r="D558" s="55"/>
      <c r="E558" s="55" t="str">
        <f>IFERROR(_xll.RssMarket($A558,"前日比"),"")</f>
        <v/>
      </c>
      <c r="F558" s="75" t="str">
        <f>IFERROR(_xll.RssMarket($A558,"時価総額"),"")</f>
        <v/>
      </c>
      <c r="G558" s="75" t="e">
        <f>T20D357462[[#This Row],[時価総額]]/T20D357462[[#This Row],[現在値]]</f>
        <v>#VALUE!</v>
      </c>
      <c r="H558" s="20"/>
      <c r="I558" s="38"/>
      <c r="J558" s="20"/>
      <c r="K558" s="33"/>
      <c r="L558" s="117"/>
      <c r="M558" s="21"/>
      <c r="N558" s="89"/>
      <c r="O558" s="125" t="e">
        <f t="shared" si="19"/>
        <v>#REF!</v>
      </c>
      <c r="P558" s="125" t="e">
        <f t="shared" si="18"/>
        <v>#REF!</v>
      </c>
      <c r="Q558" s="147" t="e">
        <f>T20D357462[[#This Row],[スコア⑤]]/T20D357462[[#This Row],[スコア③]]</f>
        <v>#REF!</v>
      </c>
      <c r="R558" s="76" t="e">
        <f>#REF!+#REF!</f>
        <v>#REF!</v>
      </c>
      <c r="S558" s="76"/>
      <c r="T558" s="119"/>
      <c r="U558" s="76"/>
      <c r="V558" s="76"/>
      <c r="W558" s="109" t="e">
        <f>(T20D357462[[#This Row],[現金及び預金（億）]]-T20D357462[[#This Row],[負債（億）]])/T20D357462[[#This Row],[総資産]]*100</f>
        <v>#DIV/0!</v>
      </c>
    </row>
    <row r="559" spans="1:23" s="67" customFormat="1" x14ac:dyDescent="0.25">
      <c r="A559" s="69"/>
      <c r="B559" s="39"/>
      <c r="C559" s="71" t="str">
        <f>IFERROR(_xll.RssMarket($A559,"市場部名称"),"")</f>
        <v/>
      </c>
      <c r="D559" s="55"/>
      <c r="E559" s="55" t="str">
        <f>IFERROR(_xll.RssMarket($A559,"前日比"),"")</f>
        <v/>
      </c>
      <c r="F559" s="75" t="str">
        <f>IFERROR(_xll.RssMarket($A559,"時価総額"),"")</f>
        <v/>
      </c>
      <c r="G559" s="75" t="e">
        <f>T20D357462[[#This Row],[時価総額]]/T20D357462[[#This Row],[現在値]]</f>
        <v>#VALUE!</v>
      </c>
      <c r="H559" s="20"/>
      <c r="I559" s="38"/>
      <c r="J559" s="20"/>
      <c r="K559" s="33"/>
      <c r="L559" s="117"/>
      <c r="M559" s="21"/>
      <c r="N559" s="89"/>
      <c r="O559" s="125" t="e">
        <f t="shared" si="19"/>
        <v>#REF!</v>
      </c>
      <c r="P559" s="125" t="e">
        <f t="shared" si="18"/>
        <v>#REF!</v>
      </c>
      <c r="Q559" s="147" t="e">
        <f>T20D357462[[#This Row],[スコア⑤]]/T20D357462[[#This Row],[スコア③]]</f>
        <v>#REF!</v>
      </c>
      <c r="R559" s="76" t="e">
        <f>#REF!+#REF!</f>
        <v>#REF!</v>
      </c>
      <c r="S559" s="76"/>
      <c r="T559" s="119"/>
      <c r="U559" s="76"/>
      <c r="V559" s="76"/>
      <c r="W559" s="109" t="e">
        <f>(T20D357462[[#This Row],[現金及び預金（億）]]-T20D357462[[#This Row],[負債（億）]])/T20D357462[[#This Row],[総資産]]*100</f>
        <v>#DIV/0!</v>
      </c>
    </row>
    <row r="560" spans="1:23" s="67" customFormat="1" x14ac:dyDescent="0.25">
      <c r="A560" s="69"/>
      <c r="B560" s="39"/>
      <c r="C560" s="71" t="str">
        <f>IFERROR(_xll.RssMarket($A560,"市場部名称"),"")</f>
        <v/>
      </c>
      <c r="D560" s="55"/>
      <c r="E560" s="55" t="str">
        <f>IFERROR(_xll.RssMarket($A560,"前日比"),"")</f>
        <v/>
      </c>
      <c r="F560" s="75" t="str">
        <f>IFERROR(_xll.RssMarket($A560,"時価総額"),"")</f>
        <v/>
      </c>
      <c r="G560" s="75" t="e">
        <f>T20D357462[[#This Row],[時価総額]]/T20D357462[[#This Row],[現在値]]</f>
        <v>#VALUE!</v>
      </c>
      <c r="H560" s="20"/>
      <c r="I560" s="38"/>
      <c r="J560" s="20"/>
      <c r="K560" s="33"/>
      <c r="L560" s="117"/>
      <c r="M560" s="21"/>
      <c r="N560" s="89"/>
      <c r="O560" s="125" t="e">
        <f t="shared" si="19"/>
        <v>#REF!</v>
      </c>
      <c r="P560" s="125" t="e">
        <f t="shared" si="18"/>
        <v>#REF!</v>
      </c>
      <c r="Q560" s="147" t="e">
        <f>T20D357462[[#This Row],[スコア⑤]]/T20D357462[[#This Row],[スコア③]]</f>
        <v>#REF!</v>
      </c>
      <c r="R560" s="76" t="e">
        <f>#REF!+#REF!</f>
        <v>#REF!</v>
      </c>
      <c r="S560" s="76"/>
      <c r="T560" s="119"/>
      <c r="U560" s="76"/>
      <c r="V560" s="76"/>
      <c r="W560" s="109" t="e">
        <f>(T20D357462[[#This Row],[現金及び預金（億）]]-T20D357462[[#This Row],[負債（億）]])/T20D357462[[#This Row],[総資産]]*100</f>
        <v>#DIV/0!</v>
      </c>
    </row>
    <row r="561" spans="1:23" s="67" customFormat="1" x14ac:dyDescent="0.25">
      <c r="A561" s="69"/>
      <c r="B561" s="39"/>
      <c r="C561" s="71" t="str">
        <f>IFERROR(_xll.RssMarket($A561,"市場部名称"),"")</f>
        <v/>
      </c>
      <c r="D561" s="55"/>
      <c r="E561" s="55" t="str">
        <f>IFERROR(_xll.RssMarket($A561,"前日比"),"")</f>
        <v/>
      </c>
      <c r="F561" s="75" t="str">
        <f>IFERROR(_xll.RssMarket($A561,"時価総額"),"")</f>
        <v/>
      </c>
      <c r="G561" s="75" t="e">
        <f>T20D357462[[#This Row],[時価総額]]/T20D357462[[#This Row],[現在値]]</f>
        <v>#VALUE!</v>
      </c>
      <c r="H561" s="20"/>
      <c r="I561" s="38"/>
      <c r="J561" s="20"/>
      <c r="K561" s="33"/>
      <c r="L561" s="117"/>
      <c r="M561" s="21"/>
      <c r="N561" s="89"/>
      <c r="O561" s="125" t="e">
        <f t="shared" si="19"/>
        <v>#REF!</v>
      </c>
      <c r="P561" s="125" t="e">
        <f t="shared" si="18"/>
        <v>#REF!</v>
      </c>
      <c r="Q561" s="147" t="e">
        <f>T20D357462[[#This Row],[スコア⑤]]/T20D357462[[#This Row],[スコア③]]</f>
        <v>#REF!</v>
      </c>
      <c r="R561" s="76" t="e">
        <f>#REF!+#REF!</f>
        <v>#REF!</v>
      </c>
      <c r="S561" s="76"/>
      <c r="T561" s="119"/>
      <c r="U561" s="76"/>
      <c r="V561" s="76"/>
      <c r="W561" s="109" t="e">
        <f>(T20D357462[[#This Row],[現金及び預金（億）]]-T20D357462[[#This Row],[負債（億）]])/T20D357462[[#This Row],[総資産]]*100</f>
        <v>#DIV/0!</v>
      </c>
    </row>
    <row r="562" spans="1:23" s="67" customFormat="1" x14ac:dyDescent="0.25">
      <c r="A562" s="69"/>
      <c r="B562" s="39"/>
      <c r="C562" s="71" t="str">
        <f>IFERROR(_xll.RssMarket($A562,"市場部名称"),"")</f>
        <v/>
      </c>
      <c r="D562" s="55"/>
      <c r="E562" s="55" t="str">
        <f>IFERROR(_xll.RssMarket($A562,"前日比"),"")</f>
        <v/>
      </c>
      <c r="F562" s="75" t="str">
        <f>IFERROR(_xll.RssMarket($A562,"時価総額"),"")</f>
        <v/>
      </c>
      <c r="G562" s="75" t="e">
        <f>T20D357462[[#This Row],[時価総額]]/T20D357462[[#This Row],[現在値]]</f>
        <v>#VALUE!</v>
      </c>
      <c r="H562" s="20"/>
      <c r="I562" s="38"/>
      <c r="J562" s="20"/>
      <c r="K562" s="33"/>
      <c r="L562" s="117"/>
      <c r="M562" s="21"/>
      <c r="N562" s="89"/>
      <c r="O562" s="125" t="e">
        <f t="shared" si="19"/>
        <v>#REF!</v>
      </c>
      <c r="P562" s="125" t="e">
        <f t="shared" si="18"/>
        <v>#REF!</v>
      </c>
      <c r="Q562" s="147" t="e">
        <f>T20D357462[[#This Row],[スコア⑤]]/T20D357462[[#This Row],[スコア③]]</f>
        <v>#REF!</v>
      </c>
      <c r="R562" s="76" t="e">
        <f>#REF!+#REF!</f>
        <v>#REF!</v>
      </c>
      <c r="S562" s="76"/>
      <c r="T562" s="119"/>
      <c r="U562" s="76"/>
      <c r="V562" s="76"/>
      <c r="W562" s="109" t="e">
        <f>(T20D357462[[#This Row],[現金及び預金（億）]]-T20D357462[[#This Row],[負債（億）]])/T20D357462[[#This Row],[総資産]]*100</f>
        <v>#DIV/0!</v>
      </c>
    </row>
    <row r="563" spans="1:23" s="67" customFormat="1" x14ac:dyDescent="0.25">
      <c r="A563" s="69"/>
      <c r="B563" s="39"/>
      <c r="C563" s="71" t="str">
        <f>IFERROR(_xll.RssMarket($A563,"市場部名称"),"")</f>
        <v/>
      </c>
      <c r="D563" s="55"/>
      <c r="E563" s="55" t="str">
        <f>IFERROR(_xll.RssMarket($A563,"前日比"),"")</f>
        <v/>
      </c>
      <c r="F563" s="75" t="str">
        <f>IFERROR(_xll.RssMarket($A563,"時価総額"),"")</f>
        <v/>
      </c>
      <c r="G563" s="75" t="e">
        <f>T20D357462[[#This Row],[時価総額]]/T20D357462[[#This Row],[現在値]]</f>
        <v>#VALUE!</v>
      </c>
      <c r="H563" s="20"/>
      <c r="I563" s="38"/>
      <c r="J563" s="20"/>
      <c r="K563" s="33"/>
      <c r="L563" s="117"/>
      <c r="M563" s="21"/>
      <c r="N563" s="89"/>
      <c r="O563" s="125" t="e">
        <f t="shared" si="19"/>
        <v>#REF!</v>
      </c>
      <c r="P563" s="125" t="e">
        <f t="shared" si="18"/>
        <v>#REF!</v>
      </c>
      <c r="Q563" s="147" t="e">
        <f>T20D357462[[#This Row],[スコア⑤]]/T20D357462[[#This Row],[スコア③]]</f>
        <v>#REF!</v>
      </c>
      <c r="R563" s="76" t="e">
        <f>#REF!+#REF!</f>
        <v>#REF!</v>
      </c>
      <c r="S563" s="76"/>
      <c r="T563" s="119"/>
      <c r="U563" s="76"/>
      <c r="V563" s="76"/>
      <c r="W563" s="109" t="e">
        <f>(T20D357462[[#This Row],[現金及び預金（億）]]-T20D357462[[#This Row],[負債（億）]])/T20D357462[[#This Row],[総資産]]*100</f>
        <v>#DIV/0!</v>
      </c>
    </row>
    <row r="564" spans="1:23" s="67" customFormat="1" x14ac:dyDescent="0.25">
      <c r="A564" s="69"/>
      <c r="B564" s="39"/>
      <c r="C564" s="71" t="str">
        <f>IFERROR(_xll.RssMarket($A564,"市場部名称"),"")</f>
        <v/>
      </c>
      <c r="D564" s="55"/>
      <c r="E564" s="55" t="str">
        <f>IFERROR(_xll.RssMarket($A564,"前日比"),"")</f>
        <v/>
      </c>
      <c r="F564" s="75" t="str">
        <f>IFERROR(_xll.RssMarket($A564,"時価総額"),"")</f>
        <v/>
      </c>
      <c r="G564" s="75" t="e">
        <f>T20D357462[[#This Row],[時価総額]]/T20D357462[[#This Row],[現在値]]</f>
        <v>#VALUE!</v>
      </c>
      <c r="H564" s="20"/>
      <c r="I564" s="38"/>
      <c r="J564" s="20"/>
      <c r="K564" s="33"/>
      <c r="L564" s="117"/>
      <c r="M564" s="21"/>
      <c r="N564" s="89"/>
      <c r="O564" s="125" t="e">
        <f t="shared" si="19"/>
        <v>#REF!</v>
      </c>
      <c r="P564" s="125" t="e">
        <f t="shared" si="18"/>
        <v>#REF!</v>
      </c>
      <c r="Q564" s="147" t="e">
        <f>T20D357462[[#This Row],[スコア⑤]]/T20D357462[[#This Row],[スコア③]]</f>
        <v>#REF!</v>
      </c>
      <c r="R564" s="76" t="e">
        <f>#REF!+#REF!</f>
        <v>#REF!</v>
      </c>
      <c r="S564" s="76"/>
      <c r="T564" s="119"/>
      <c r="U564" s="76"/>
      <c r="V564" s="76"/>
      <c r="W564" s="109" t="e">
        <f>(T20D357462[[#This Row],[現金及び預金（億）]]-T20D357462[[#This Row],[負債（億）]])/T20D357462[[#This Row],[総資産]]*100</f>
        <v>#DIV/0!</v>
      </c>
    </row>
    <row r="565" spans="1:23" s="67" customFormat="1" x14ac:dyDescent="0.25">
      <c r="A565" s="69"/>
      <c r="B565" s="39"/>
      <c r="C565" s="71" t="str">
        <f>IFERROR(_xll.RssMarket($A565,"市場部名称"),"")</f>
        <v/>
      </c>
      <c r="D565" s="55"/>
      <c r="E565" s="55" t="str">
        <f>IFERROR(_xll.RssMarket($A565,"前日比"),"")</f>
        <v/>
      </c>
      <c r="F565" s="75" t="str">
        <f>IFERROR(_xll.RssMarket($A565,"時価総額"),"")</f>
        <v/>
      </c>
      <c r="G565" s="75" t="e">
        <f>T20D357462[[#This Row],[時価総額]]/T20D357462[[#This Row],[現在値]]</f>
        <v>#VALUE!</v>
      </c>
      <c r="H565" s="20"/>
      <c r="I565" s="38"/>
      <c r="J565" s="20"/>
      <c r="K565" s="33"/>
      <c r="L565" s="117"/>
      <c r="M565" s="21"/>
      <c r="N565" s="89"/>
      <c r="O565" s="125" t="e">
        <f t="shared" si="19"/>
        <v>#REF!</v>
      </c>
      <c r="P565" s="125" t="e">
        <f t="shared" si="18"/>
        <v>#REF!</v>
      </c>
      <c r="Q565" s="147" t="e">
        <f>T20D357462[[#This Row],[スコア⑤]]/T20D357462[[#This Row],[スコア③]]</f>
        <v>#REF!</v>
      </c>
      <c r="R565" s="76" t="e">
        <f>#REF!+#REF!</f>
        <v>#REF!</v>
      </c>
      <c r="S565" s="76"/>
      <c r="T565" s="119"/>
      <c r="U565" s="76"/>
      <c r="V565" s="76"/>
      <c r="W565" s="109" t="e">
        <f>(T20D357462[[#This Row],[現金及び預金（億）]]-T20D357462[[#This Row],[負債（億）]])/T20D357462[[#This Row],[総資産]]*100</f>
        <v>#DIV/0!</v>
      </c>
    </row>
    <row r="566" spans="1:23" s="67" customFormat="1" x14ac:dyDescent="0.25">
      <c r="A566" s="69"/>
      <c r="B566" s="39"/>
      <c r="C566" s="71" t="str">
        <f>IFERROR(_xll.RssMarket($A566,"市場部名称"),"")</f>
        <v/>
      </c>
      <c r="D566" s="55"/>
      <c r="E566" s="55" t="str">
        <f>IFERROR(_xll.RssMarket($A566,"前日比"),"")</f>
        <v/>
      </c>
      <c r="F566" s="75" t="str">
        <f>IFERROR(_xll.RssMarket($A566,"時価総額"),"")</f>
        <v/>
      </c>
      <c r="G566" s="75" t="e">
        <f>T20D357462[[#This Row],[時価総額]]/T20D357462[[#This Row],[現在値]]</f>
        <v>#VALUE!</v>
      </c>
      <c r="H566" s="20"/>
      <c r="I566" s="38"/>
      <c r="J566" s="20"/>
      <c r="K566" s="33"/>
      <c r="L566" s="117"/>
      <c r="M566" s="21"/>
      <c r="N566" s="89"/>
      <c r="O566" s="125" t="e">
        <f t="shared" si="19"/>
        <v>#REF!</v>
      </c>
      <c r="P566" s="125" t="e">
        <f t="shared" si="18"/>
        <v>#REF!</v>
      </c>
      <c r="Q566" s="147" t="e">
        <f>T20D357462[[#This Row],[スコア⑤]]/T20D357462[[#This Row],[スコア③]]</f>
        <v>#REF!</v>
      </c>
      <c r="R566" s="76" t="e">
        <f>#REF!+#REF!</f>
        <v>#REF!</v>
      </c>
      <c r="S566" s="76"/>
      <c r="T566" s="119"/>
      <c r="U566" s="76"/>
      <c r="V566" s="76"/>
      <c r="W566" s="109" t="e">
        <f>(T20D357462[[#This Row],[現金及び預金（億）]]-T20D357462[[#This Row],[負債（億）]])/T20D357462[[#This Row],[総資産]]*100</f>
        <v>#DIV/0!</v>
      </c>
    </row>
    <row r="567" spans="1:23" s="67" customFormat="1" x14ac:dyDescent="0.25">
      <c r="A567" s="69"/>
      <c r="B567" s="39"/>
      <c r="C567" s="71" t="str">
        <f>IFERROR(_xll.RssMarket($A567,"市場部名称"),"")</f>
        <v/>
      </c>
      <c r="D567" s="55"/>
      <c r="E567" s="55" t="str">
        <f>IFERROR(_xll.RssMarket($A567,"前日比"),"")</f>
        <v/>
      </c>
      <c r="F567" s="75" t="str">
        <f>IFERROR(_xll.RssMarket($A567,"時価総額"),"")</f>
        <v/>
      </c>
      <c r="G567" s="75" t="e">
        <f>T20D357462[[#This Row],[時価総額]]/T20D357462[[#This Row],[現在値]]</f>
        <v>#VALUE!</v>
      </c>
      <c r="H567" s="20"/>
      <c r="I567" s="38"/>
      <c r="J567" s="20"/>
      <c r="K567" s="33"/>
      <c r="L567" s="117"/>
      <c r="M567" s="21"/>
      <c r="N567" s="89"/>
      <c r="O567" s="125" t="e">
        <f t="shared" si="19"/>
        <v>#REF!</v>
      </c>
      <c r="P567" s="125" t="e">
        <f t="shared" si="18"/>
        <v>#REF!</v>
      </c>
      <c r="Q567" s="147" t="e">
        <f>T20D357462[[#This Row],[スコア⑤]]/T20D357462[[#This Row],[スコア③]]</f>
        <v>#REF!</v>
      </c>
      <c r="R567" s="76" t="e">
        <f>#REF!+#REF!</f>
        <v>#REF!</v>
      </c>
      <c r="S567" s="76"/>
      <c r="T567" s="119"/>
      <c r="U567" s="76"/>
      <c r="V567" s="76"/>
      <c r="W567" s="109" t="e">
        <f>(T20D357462[[#This Row],[現金及び預金（億）]]-T20D357462[[#This Row],[負債（億）]])/T20D357462[[#This Row],[総資産]]*100</f>
        <v>#DIV/0!</v>
      </c>
    </row>
    <row r="568" spans="1:23" s="67" customFormat="1" x14ac:dyDescent="0.25">
      <c r="A568" s="69"/>
      <c r="B568" s="39"/>
      <c r="C568" s="71" t="str">
        <f>IFERROR(_xll.RssMarket($A568,"市場部名称"),"")</f>
        <v/>
      </c>
      <c r="D568" s="55"/>
      <c r="E568" s="55" t="str">
        <f>IFERROR(_xll.RssMarket($A568,"前日比"),"")</f>
        <v/>
      </c>
      <c r="F568" s="75" t="str">
        <f>IFERROR(_xll.RssMarket($A568,"時価総額"),"")</f>
        <v/>
      </c>
      <c r="G568" s="75" t="e">
        <f>T20D357462[[#This Row],[時価総額]]/T20D357462[[#This Row],[現在値]]</f>
        <v>#VALUE!</v>
      </c>
      <c r="H568" s="20"/>
      <c r="I568" s="38"/>
      <c r="J568" s="20"/>
      <c r="K568" s="33"/>
      <c r="L568" s="117"/>
      <c r="M568" s="21"/>
      <c r="N568" s="89"/>
      <c r="O568" s="125" t="e">
        <f t="shared" si="19"/>
        <v>#REF!</v>
      </c>
      <c r="P568" s="125" t="e">
        <f t="shared" si="18"/>
        <v>#REF!</v>
      </c>
      <c r="Q568" s="147" t="e">
        <f>T20D357462[[#This Row],[スコア⑤]]/T20D357462[[#This Row],[スコア③]]</f>
        <v>#REF!</v>
      </c>
      <c r="R568" s="76" t="e">
        <f>#REF!+#REF!</f>
        <v>#REF!</v>
      </c>
      <c r="S568" s="76"/>
      <c r="T568" s="119"/>
      <c r="U568" s="76"/>
      <c r="V568" s="76"/>
      <c r="W568" s="109" t="e">
        <f>(T20D357462[[#This Row],[現金及び預金（億）]]-T20D357462[[#This Row],[負債（億）]])/T20D357462[[#This Row],[総資産]]*100</f>
        <v>#DIV/0!</v>
      </c>
    </row>
    <row r="569" spans="1:23" s="67" customFormat="1" x14ac:dyDescent="0.25">
      <c r="A569" s="69"/>
      <c r="B569" s="39"/>
      <c r="C569" s="71" t="str">
        <f>IFERROR(_xll.RssMarket($A569,"市場部名称"),"")</f>
        <v/>
      </c>
      <c r="D569" s="55"/>
      <c r="E569" s="55" t="str">
        <f>IFERROR(_xll.RssMarket($A569,"前日比"),"")</f>
        <v/>
      </c>
      <c r="F569" s="75" t="str">
        <f>IFERROR(_xll.RssMarket($A569,"時価総額"),"")</f>
        <v/>
      </c>
      <c r="G569" s="75" t="e">
        <f>T20D357462[[#This Row],[時価総額]]/T20D357462[[#This Row],[現在値]]</f>
        <v>#VALUE!</v>
      </c>
      <c r="H569" s="20"/>
      <c r="I569" s="38"/>
      <c r="J569" s="20"/>
      <c r="K569" s="33"/>
      <c r="L569" s="117"/>
      <c r="M569" s="21"/>
      <c r="N569" s="89"/>
      <c r="O569" s="125" t="e">
        <f t="shared" si="19"/>
        <v>#REF!</v>
      </c>
      <c r="P569" s="125" t="e">
        <f t="shared" si="18"/>
        <v>#REF!</v>
      </c>
      <c r="Q569" s="147" t="e">
        <f>T20D357462[[#This Row],[スコア⑤]]/T20D357462[[#This Row],[スコア③]]</f>
        <v>#REF!</v>
      </c>
      <c r="R569" s="76" t="e">
        <f>#REF!+#REF!</f>
        <v>#REF!</v>
      </c>
      <c r="S569" s="76"/>
      <c r="T569" s="119"/>
      <c r="U569" s="76"/>
      <c r="V569" s="76"/>
      <c r="W569" s="109" t="e">
        <f>(T20D357462[[#This Row],[現金及び預金（億）]]-T20D357462[[#This Row],[負債（億）]])/T20D357462[[#This Row],[総資産]]*100</f>
        <v>#DIV/0!</v>
      </c>
    </row>
    <row r="570" spans="1:23" s="67" customFormat="1" x14ac:dyDescent="0.25">
      <c r="A570" s="69"/>
      <c r="B570" s="39"/>
      <c r="C570" s="71" t="str">
        <f>IFERROR(_xll.RssMarket($A570,"市場部名称"),"")</f>
        <v/>
      </c>
      <c r="D570" s="55"/>
      <c r="E570" s="55" t="str">
        <f>IFERROR(_xll.RssMarket($A570,"前日比"),"")</f>
        <v/>
      </c>
      <c r="F570" s="75" t="str">
        <f>IFERROR(_xll.RssMarket($A570,"時価総額"),"")</f>
        <v/>
      </c>
      <c r="G570" s="75" t="e">
        <f>T20D357462[[#This Row],[時価総額]]/T20D357462[[#This Row],[現在値]]</f>
        <v>#VALUE!</v>
      </c>
      <c r="H570" s="20"/>
      <c r="I570" s="38"/>
      <c r="J570" s="20"/>
      <c r="K570" s="33"/>
      <c r="L570" s="117"/>
      <c r="M570" s="21"/>
      <c r="N570" s="89"/>
      <c r="O570" s="125" t="e">
        <f t="shared" si="19"/>
        <v>#REF!</v>
      </c>
      <c r="P570" s="125" t="e">
        <f t="shared" si="18"/>
        <v>#REF!</v>
      </c>
      <c r="Q570" s="147" t="e">
        <f>T20D357462[[#This Row],[スコア⑤]]/T20D357462[[#This Row],[スコア③]]</f>
        <v>#REF!</v>
      </c>
      <c r="R570" s="76" t="e">
        <f>#REF!+#REF!</f>
        <v>#REF!</v>
      </c>
      <c r="S570" s="76"/>
      <c r="T570" s="119"/>
      <c r="U570" s="76"/>
      <c r="V570" s="76"/>
      <c r="W570" s="109" t="e">
        <f>(T20D357462[[#This Row],[現金及び預金（億）]]-T20D357462[[#This Row],[負債（億）]])/T20D357462[[#This Row],[総資産]]*100</f>
        <v>#DIV/0!</v>
      </c>
    </row>
    <row r="571" spans="1:23" s="67" customFormat="1" x14ac:dyDescent="0.25">
      <c r="A571" s="69"/>
      <c r="B571" s="39"/>
      <c r="C571" s="71" t="str">
        <f>IFERROR(_xll.RssMarket($A571,"市場部名称"),"")</f>
        <v/>
      </c>
      <c r="D571" s="55"/>
      <c r="E571" s="55" t="str">
        <f>IFERROR(_xll.RssMarket($A571,"前日比"),"")</f>
        <v/>
      </c>
      <c r="F571" s="75" t="str">
        <f>IFERROR(_xll.RssMarket($A571,"時価総額"),"")</f>
        <v/>
      </c>
      <c r="G571" s="75" t="e">
        <f>T20D357462[[#This Row],[時価総額]]/T20D357462[[#This Row],[現在値]]</f>
        <v>#VALUE!</v>
      </c>
      <c r="H571" s="20"/>
      <c r="I571" s="38"/>
      <c r="J571" s="20"/>
      <c r="K571" s="33"/>
      <c r="L571" s="117"/>
      <c r="M571" s="21"/>
      <c r="N571" s="89"/>
      <c r="O571" s="125" t="e">
        <f t="shared" si="19"/>
        <v>#REF!</v>
      </c>
      <c r="P571" s="125" t="e">
        <f t="shared" si="18"/>
        <v>#REF!</v>
      </c>
      <c r="Q571" s="147" t="e">
        <f>T20D357462[[#This Row],[スコア⑤]]/T20D357462[[#This Row],[スコア③]]</f>
        <v>#REF!</v>
      </c>
      <c r="R571" s="76" t="e">
        <f>#REF!+#REF!</f>
        <v>#REF!</v>
      </c>
      <c r="S571" s="76"/>
      <c r="T571" s="119"/>
      <c r="U571" s="76"/>
      <c r="V571" s="76"/>
      <c r="W571" s="109" t="e">
        <f>(T20D357462[[#This Row],[現金及び預金（億）]]-T20D357462[[#This Row],[負債（億）]])/T20D357462[[#This Row],[総資産]]*100</f>
        <v>#DIV/0!</v>
      </c>
    </row>
    <row r="572" spans="1:23" s="67" customFormat="1" x14ac:dyDescent="0.25">
      <c r="A572" s="69"/>
      <c r="B572" s="39"/>
      <c r="C572" s="71" t="str">
        <f>IFERROR(_xll.RssMarket($A572,"市場部名称"),"")</f>
        <v/>
      </c>
      <c r="D572" s="55"/>
      <c r="E572" s="55" t="str">
        <f>IFERROR(_xll.RssMarket($A572,"前日比"),"")</f>
        <v/>
      </c>
      <c r="F572" s="75" t="str">
        <f>IFERROR(_xll.RssMarket($A572,"時価総額"),"")</f>
        <v/>
      </c>
      <c r="G572" s="75" t="e">
        <f>T20D357462[[#This Row],[時価総額]]/T20D357462[[#This Row],[現在値]]</f>
        <v>#VALUE!</v>
      </c>
      <c r="H572" s="20"/>
      <c r="I572" s="38"/>
      <c r="J572" s="20"/>
      <c r="K572" s="33"/>
      <c r="L572" s="117"/>
      <c r="M572" s="21"/>
      <c r="N572" s="89"/>
      <c r="O572" s="125" t="e">
        <f t="shared" si="19"/>
        <v>#REF!</v>
      </c>
      <c r="P572" s="125" t="e">
        <f t="shared" si="18"/>
        <v>#REF!</v>
      </c>
      <c r="Q572" s="147" t="e">
        <f>T20D357462[[#This Row],[スコア⑤]]/T20D357462[[#This Row],[スコア③]]</f>
        <v>#REF!</v>
      </c>
      <c r="R572" s="76" t="e">
        <f>#REF!+#REF!</f>
        <v>#REF!</v>
      </c>
      <c r="S572" s="76"/>
      <c r="T572" s="119"/>
      <c r="U572" s="76"/>
      <c r="V572" s="76"/>
      <c r="W572" s="109" t="e">
        <f>(T20D357462[[#This Row],[現金及び預金（億）]]-T20D357462[[#This Row],[負債（億）]])/T20D357462[[#This Row],[総資産]]*100</f>
        <v>#DIV/0!</v>
      </c>
    </row>
    <row r="573" spans="1:23" s="67" customFormat="1" x14ac:dyDescent="0.25">
      <c r="A573" s="69"/>
      <c r="B573" s="39"/>
      <c r="C573" s="71" t="str">
        <f>IFERROR(_xll.RssMarket($A573,"市場部名称"),"")</f>
        <v/>
      </c>
      <c r="D573" s="55"/>
      <c r="E573" s="55" t="str">
        <f>IFERROR(_xll.RssMarket($A573,"前日比"),"")</f>
        <v/>
      </c>
      <c r="F573" s="75" t="str">
        <f>IFERROR(_xll.RssMarket($A573,"時価総額"),"")</f>
        <v/>
      </c>
      <c r="G573" s="75" t="e">
        <f>T20D357462[[#This Row],[時価総額]]/T20D357462[[#This Row],[現在値]]</f>
        <v>#VALUE!</v>
      </c>
      <c r="H573" s="20"/>
      <c r="I573" s="38"/>
      <c r="J573" s="20"/>
      <c r="K573" s="33"/>
      <c r="L573" s="117"/>
      <c r="M573" s="21"/>
      <c r="N573" s="89"/>
      <c r="O573" s="125" t="e">
        <f t="shared" si="19"/>
        <v>#REF!</v>
      </c>
      <c r="P573" s="125" t="e">
        <f t="shared" ref="P573:P636" si="20">ROUND(((R573/20)*(L573/15)*(S573/15)*(1+W573/200))/(H573/15)*100,0)</f>
        <v>#REF!</v>
      </c>
      <c r="Q573" s="147" t="e">
        <f>T20D357462[[#This Row],[スコア⑤]]/T20D357462[[#This Row],[スコア③]]</f>
        <v>#REF!</v>
      </c>
      <c r="R573" s="76" t="e">
        <f>#REF!+#REF!</f>
        <v>#REF!</v>
      </c>
      <c r="S573" s="76"/>
      <c r="T573" s="119"/>
      <c r="U573" s="76"/>
      <c r="V573" s="76"/>
      <c r="W573" s="109" t="e">
        <f>(T20D357462[[#This Row],[現金及び預金（億）]]-T20D357462[[#This Row],[負債（億）]])/T20D357462[[#This Row],[総資産]]*100</f>
        <v>#DIV/0!</v>
      </c>
    </row>
    <row r="574" spans="1:23" s="67" customFormat="1" x14ac:dyDescent="0.25">
      <c r="A574" s="69"/>
      <c r="B574" s="39"/>
      <c r="C574" s="71" t="str">
        <f>IFERROR(_xll.RssMarket($A574,"市場部名称"),"")</f>
        <v/>
      </c>
      <c r="D574" s="55"/>
      <c r="E574" s="55" t="str">
        <f>IFERROR(_xll.RssMarket($A574,"前日比"),"")</f>
        <v/>
      </c>
      <c r="F574" s="75" t="str">
        <f>IFERROR(_xll.RssMarket($A574,"時価総額"),"")</f>
        <v/>
      </c>
      <c r="G574" s="75" t="e">
        <f>T20D357462[[#This Row],[時価総額]]/T20D357462[[#This Row],[現在値]]</f>
        <v>#VALUE!</v>
      </c>
      <c r="H574" s="20"/>
      <c r="I574" s="38"/>
      <c r="J574" s="20"/>
      <c r="K574" s="33"/>
      <c r="L574" s="117"/>
      <c r="M574" s="21"/>
      <c r="N574" s="89"/>
      <c r="O574" s="125" t="e">
        <f t="shared" si="19"/>
        <v>#REF!</v>
      </c>
      <c r="P574" s="125" t="e">
        <f t="shared" si="20"/>
        <v>#REF!</v>
      </c>
      <c r="Q574" s="147" t="e">
        <f>T20D357462[[#This Row],[スコア⑤]]/T20D357462[[#This Row],[スコア③]]</f>
        <v>#REF!</v>
      </c>
      <c r="R574" s="76" t="e">
        <f>#REF!+#REF!</f>
        <v>#REF!</v>
      </c>
      <c r="S574" s="76"/>
      <c r="T574" s="119"/>
      <c r="U574" s="76"/>
      <c r="V574" s="76"/>
      <c r="W574" s="109" t="e">
        <f>(T20D357462[[#This Row],[現金及び預金（億）]]-T20D357462[[#This Row],[負債（億）]])/T20D357462[[#This Row],[総資産]]*100</f>
        <v>#DIV/0!</v>
      </c>
    </row>
    <row r="575" spans="1:23" s="67" customFormat="1" x14ac:dyDescent="0.25">
      <c r="A575" s="69"/>
      <c r="B575" s="39"/>
      <c r="C575" s="71" t="str">
        <f>IFERROR(_xll.RssMarket($A575,"市場部名称"),"")</f>
        <v/>
      </c>
      <c r="D575" s="55"/>
      <c r="E575" s="55" t="str">
        <f>IFERROR(_xll.RssMarket($A575,"前日比"),"")</f>
        <v/>
      </c>
      <c r="F575" s="75" t="str">
        <f>IFERROR(_xll.RssMarket($A575,"時価総額"),"")</f>
        <v/>
      </c>
      <c r="G575" s="75" t="e">
        <f>T20D357462[[#This Row],[時価総額]]/T20D357462[[#This Row],[現在値]]</f>
        <v>#VALUE!</v>
      </c>
      <c r="H575" s="20"/>
      <c r="I575" s="38"/>
      <c r="J575" s="20"/>
      <c r="K575" s="33"/>
      <c r="L575" s="117"/>
      <c r="M575" s="21"/>
      <c r="N575" s="89"/>
      <c r="O575" s="125" t="e">
        <f t="shared" si="19"/>
        <v>#REF!</v>
      </c>
      <c r="P575" s="125" t="e">
        <f t="shared" si="20"/>
        <v>#REF!</v>
      </c>
      <c r="Q575" s="147" t="e">
        <f>T20D357462[[#This Row],[スコア⑤]]/T20D357462[[#This Row],[スコア③]]</f>
        <v>#REF!</v>
      </c>
      <c r="R575" s="76" t="e">
        <f>#REF!+#REF!</f>
        <v>#REF!</v>
      </c>
      <c r="S575" s="76"/>
      <c r="T575" s="119"/>
      <c r="U575" s="76"/>
      <c r="V575" s="76"/>
      <c r="W575" s="109" t="e">
        <f>(T20D357462[[#This Row],[現金及び預金（億）]]-T20D357462[[#This Row],[負債（億）]])/T20D357462[[#This Row],[総資産]]*100</f>
        <v>#DIV/0!</v>
      </c>
    </row>
    <row r="576" spans="1:23" s="67" customFormat="1" x14ac:dyDescent="0.25">
      <c r="A576" s="69"/>
      <c r="B576" s="39"/>
      <c r="C576" s="71" t="str">
        <f>IFERROR(_xll.RssMarket($A576,"市場部名称"),"")</f>
        <v/>
      </c>
      <c r="D576" s="55"/>
      <c r="E576" s="55" t="str">
        <f>IFERROR(_xll.RssMarket($A576,"前日比"),"")</f>
        <v/>
      </c>
      <c r="F576" s="75" t="str">
        <f>IFERROR(_xll.RssMarket($A576,"時価総額"),"")</f>
        <v/>
      </c>
      <c r="G576" s="75" t="e">
        <f>T20D357462[[#This Row],[時価総額]]/T20D357462[[#This Row],[現在値]]</f>
        <v>#VALUE!</v>
      </c>
      <c r="H576" s="20"/>
      <c r="I576" s="38"/>
      <c r="J576" s="20"/>
      <c r="K576" s="33"/>
      <c r="L576" s="117"/>
      <c r="M576" s="21"/>
      <c r="N576" s="89"/>
      <c r="O576" s="125" t="e">
        <f t="shared" si="19"/>
        <v>#REF!</v>
      </c>
      <c r="P576" s="125" t="e">
        <f t="shared" si="20"/>
        <v>#REF!</v>
      </c>
      <c r="Q576" s="147" t="e">
        <f>T20D357462[[#This Row],[スコア⑤]]/T20D357462[[#This Row],[スコア③]]</f>
        <v>#REF!</v>
      </c>
      <c r="R576" s="76" t="e">
        <f>#REF!+#REF!</f>
        <v>#REF!</v>
      </c>
      <c r="S576" s="76"/>
      <c r="T576" s="119"/>
      <c r="U576" s="76"/>
      <c r="V576" s="76"/>
      <c r="W576" s="109" t="e">
        <f>(T20D357462[[#This Row],[現金及び預金（億）]]-T20D357462[[#This Row],[負債（億）]])/T20D357462[[#This Row],[総資産]]*100</f>
        <v>#DIV/0!</v>
      </c>
    </row>
    <row r="577" spans="1:23" s="67" customFormat="1" x14ac:dyDescent="0.25">
      <c r="A577" s="69"/>
      <c r="B577" s="39"/>
      <c r="C577" s="71" t="str">
        <f>IFERROR(_xll.RssMarket($A577,"市場部名称"),"")</f>
        <v/>
      </c>
      <c r="D577" s="55"/>
      <c r="E577" s="55" t="str">
        <f>IFERROR(_xll.RssMarket($A577,"前日比"),"")</f>
        <v/>
      </c>
      <c r="F577" s="75" t="str">
        <f>IFERROR(_xll.RssMarket($A577,"時価総額"),"")</f>
        <v/>
      </c>
      <c r="G577" s="75" t="e">
        <f>T20D357462[[#This Row],[時価総額]]/T20D357462[[#This Row],[現在値]]</f>
        <v>#VALUE!</v>
      </c>
      <c r="H577" s="20"/>
      <c r="I577" s="38"/>
      <c r="J577" s="20"/>
      <c r="K577" s="33"/>
      <c r="L577" s="117"/>
      <c r="M577" s="21"/>
      <c r="N577" s="89"/>
      <c r="O577" s="125" t="e">
        <f t="shared" si="19"/>
        <v>#REF!</v>
      </c>
      <c r="P577" s="125" t="e">
        <f t="shared" si="20"/>
        <v>#REF!</v>
      </c>
      <c r="Q577" s="147" t="e">
        <f>T20D357462[[#This Row],[スコア⑤]]/T20D357462[[#This Row],[スコア③]]</f>
        <v>#REF!</v>
      </c>
      <c r="R577" s="76" t="e">
        <f>#REF!+#REF!</f>
        <v>#REF!</v>
      </c>
      <c r="S577" s="76"/>
      <c r="T577" s="119"/>
      <c r="U577" s="76"/>
      <c r="V577" s="76"/>
      <c r="W577" s="109" t="e">
        <f>(T20D357462[[#This Row],[現金及び預金（億）]]-T20D357462[[#This Row],[負債（億）]])/T20D357462[[#This Row],[総資産]]*100</f>
        <v>#DIV/0!</v>
      </c>
    </row>
    <row r="578" spans="1:23" s="67" customFormat="1" x14ac:dyDescent="0.25">
      <c r="A578" s="69"/>
      <c r="B578" s="39"/>
      <c r="C578" s="71" t="str">
        <f>IFERROR(_xll.RssMarket($A578,"市場部名称"),"")</f>
        <v/>
      </c>
      <c r="D578" s="55"/>
      <c r="E578" s="55" t="str">
        <f>IFERROR(_xll.RssMarket($A578,"前日比"),"")</f>
        <v/>
      </c>
      <c r="F578" s="75" t="str">
        <f>IFERROR(_xll.RssMarket($A578,"時価総額"),"")</f>
        <v/>
      </c>
      <c r="G578" s="75" t="e">
        <f>T20D357462[[#This Row],[時価総額]]/T20D357462[[#This Row],[現在値]]</f>
        <v>#VALUE!</v>
      </c>
      <c r="H578" s="20"/>
      <c r="I578" s="38"/>
      <c r="J578" s="20"/>
      <c r="K578" s="33"/>
      <c r="L578" s="117"/>
      <c r="M578" s="21"/>
      <c r="N578" s="89"/>
      <c r="O578" s="125" t="e">
        <f t="shared" ref="O578:O641" si="21">ROUND(
 ((IF(OR(R578="",R578&lt;=0),20,R578)/20)
  *(L578/15))
 /(IFERROR(IF(H578&gt;0,H578,15),15)/15)
 *100,0)</f>
        <v>#REF!</v>
      </c>
      <c r="P578" s="125" t="e">
        <f t="shared" si="20"/>
        <v>#REF!</v>
      </c>
      <c r="Q578" s="147" t="e">
        <f>T20D357462[[#This Row],[スコア⑤]]/T20D357462[[#This Row],[スコア③]]</f>
        <v>#REF!</v>
      </c>
      <c r="R578" s="76" t="e">
        <f>#REF!+#REF!</f>
        <v>#REF!</v>
      </c>
      <c r="S578" s="76"/>
      <c r="T578" s="119"/>
      <c r="U578" s="76"/>
      <c r="V578" s="76"/>
      <c r="W578" s="109" t="e">
        <f>(T20D357462[[#This Row],[現金及び預金（億）]]-T20D357462[[#This Row],[負債（億）]])/T20D357462[[#This Row],[総資産]]*100</f>
        <v>#DIV/0!</v>
      </c>
    </row>
    <row r="579" spans="1:23" s="67" customFormat="1" x14ac:dyDescent="0.25">
      <c r="A579" s="69"/>
      <c r="B579" s="39"/>
      <c r="C579" s="71" t="str">
        <f>IFERROR(_xll.RssMarket($A579,"市場部名称"),"")</f>
        <v/>
      </c>
      <c r="D579" s="55"/>
      <c r="E579" s="55" t="str">
        <f>IFERROR(_xll.RssMarket($A579,"前日比"),"")</f>
        <v/>
      </c>
      <c r="F579" s="75" t="str">
        <f>IFERROR(_xll.RssMarket($A579,"時価総額"),"")</f>
        <v/>
      </c>
      <c r="G579" s="75" t="e">
        <f>T20D357462[[#This Row],[時価総額]]/T20D357462[[#This Row],[現在値]]</f>
        <v>#VALUE!</v>
      </c>
      <c r="H579" s="20"/>
      <c r="I579" s="38"/>
      <c r="J579" s="20"/>
      <c r="K579" s="33"/>
      <c r="L579" s="117"/>
      <c r="M579" s="21"/>
      <c r="N579" s="89"/>
      <c r="O579" s="125" t="e">
        <f t="shared" si="21"/>
        <v>#REF!</v>
      </c>
      <c r="P579" s="125" t="e">
        <f t="shared" si="20"/>
        <v>#REF!</v>
      </c>
      <c r="Q579" s="147" t="e">
        <f>T20D357462[[#This Row],[スコア⑤]]/T20D357462[[#This Row],[スコア③]]</f>
        <v>#REF!</v>
      </c>
      <c r="R579" s="76" t="e">
        <f>#REF!+#REF!</f>
        <v>#REF!</v>
      </c>
      <c r="S579" s="76"/>
      <c r="T579" s="119"/>
      <c r="U579" s="76"/>
      <c r="V579" s="76"/>
      <c r="W579" s="109" t="e">
        <f>(T20D357462[[#This Row],[現金及び預金（億）]]-T20D357462[[#This Row],[負債（億）]])/T20D357462[[#This Row],[総資産]]*100</f>
        <v>#DIV/0!</v>
      </c>
    </row>
    <row r="580" spans="1:23" s="67" customFormat="1" x14ac:dyDescent="0.25">
      <c r="A580" s="69"/>
      <c r="B580" s="39"/>
      <c r="C580" s="71" t="str">
        <f>IFERROR(_xll.RssMarket($A580,"市場部名称"),"")</f>
        <v/>
      </c>
      <c r="D580" s="55"/>
      <c r="E580" s="55" t="str">
        <f>IFERROR(_xll.RssMarket($A580,"前日比"),"")</f>
        <v/>
      </c>
      <c r="F580" s="75" t="str">
        <f>IFERROR(_xll.RssMarket($A580,"時価総額"),"")</f>
        <v/>
      </c>
      <c r="G580" s="75" t="e">
        <f>T20D357462[[#This Row],[時価総額]]/T20D357462[[#This Row],[現在値]]</f>
        <v>#VALUE!</v>
      </c>
      <c r="H580" s="20"/>
      <c r="I580" s="38"/>
      <c r="J580" s="20"/>
      <c r="K580" s="33"/>
      <c r="L580" s="117"/>
      <c r="M580" s="21"/>
      <c r="N580" s="89"/>
      <c r="O580" s="125" t="e">
        <f t="shared" si="21"/>
        <v>#REF!</v>
      </c>
      <c r="P580" s="125" t="e">
        <f t="shared" si="20"/>
        <v>#REF!</v>
      </c>
      <c r="Q580" s="147" t="e">
        <f>T20D357462[[#This Row],[スコア⑤]]/T20D357462[[#This Row],[スコア③]]</f>
        <v>#REF!</v>
      </c>
      <c r="R580" s="76" t="e">
        <f>#REF!+#REF!</f>
        <v>#REF!</v>
      </c>
      <c r="S580" s="76"/>
      <c r="T580" s="119"/>
      <c r="U580" s="76"/>
      <c r="V580" s="76"/>
      <c r="W580" s="109" t="e">
        <f>(T20D357462[[#This Row],[現金及び預金（億）]]-T20D357462[[#This Row],[負債（億）]])/T20D357462[[#This Row],[総資産]]*100</f>
        <v>#DIV/0!</v>
      </c>
    </row>
    <row r="581" spans="1:23" s="67" customFormat="1" x14ac:dyDescent="0.25">
      <c r="A581" s="69"/>
      <c r="B581" s="39"/>
      <c r="C581" s="71" t="str">
        <f>IFERROR(_xll.RssMarket($A581,"市場部名称"),"")</f>
        <v/>
      </c>
      <c r="D581" s="55"/>
      <c r="E581" s="55" t="str">
        <f>IFERROR(_xll.RssMarket($A581,"前日比"),"")</f>
        <v/>
      </c>
      <c r="F581" s="75" t="str">
        <f>IFERROR(_xll.RssMarket($A581,"時価総額"),"")</f>
        <v/>
      </c>
      <c r="G581" s="75" t="e">
        <f>T20D357462[[#This Row],[時価総額]]/T20D357462[[#This Row],[現在値]]</f>
        <v>#VALUE!</v>
      </c>
      <c r="H581" s="20"/>
      <c r="I581" s="38"/>
      <c r="J581" s="20"/>
      <c r="K581" s="33"/>
      <c r="L581" s="117"/>
      <c r="M581" s="21"/>
      <c r="N581" s="89"/>
      <c r="O581" s="125" t="e">
        <f t="shared" si="21"/>
        <v>#REF!</v>
      </c>
      <c r="P581" s="125" t="e">
        <f t="shared" si="20"/>
        <v>#REF!</v>
      </c>
      <c r="Q581" s="147" t="e">
        <f>T20D357462[[#This Row],[スコア⑤]]/T20D357462[[#This Row],[スコア③]]</f>
        <v>#REF!</v>
      </c>
      <c r="R581" s="76" t="e">
        <f>#REF!+#REF!</f>
        <v>#REF!</v>
      </c>
      <c r="S581" s="76"/>
      <c r="T581" s="119"/>
      <c r="U581" s="76"/>
      <c r="V581" s="76"/>
      <c r="W581" s="109" t="e">
        <f>(T20D357462[[#This Row],[現金及び預金（億）]]-T20D357462[[#This Row],[負債（億）]])/T20D357462[[#This Row],[総資産]]*100</f>
        <v>#DIV/0!</v>
      </c>
    </row>
    <row r="582" spans="1:23" s="67" customFormat="1" x14ac:dyDescent="0.25">
      <c r="A582" s="69"/>
      <c r="B582" s="39"/>
      <c r="C582" s="71" t="str">
        <f>IFERROR(_xll.RssMarket($A582,"市場部名称"),"")</f>
        <v/>
      </c>
      <c r="D582" s="55"/>
      <c r="E582" s="55" t="str">
        <f>IFERROR(_xll.RssMarket($A582,"前日比"),"")</f>
        <v/>
      </c>
      <c r="F582" s="75" t="str">
        <f>IFERROR(_xll.RssMarket($A582,"時価総額"),"")</f>
        <v/>
      </c>
      <c r="G582" s="75" t="e">
        <f>T20D357462[[#This Row],[時価総額]]/T20D357462[[#This Row],[現在値]]</f>
        <v>#VALUE!</v>
      </c>
      <c r="H582" s="20"/>
      <c r="I582" s="38"/>
      <c r="J582" s="20"/>
      <c r="K582" s="33"/>
      <c r="L582" s="117"/>
      <c r="M582" s="21"/>
      <c r="N582" s="89"/>
      <c r="O582" s="125" t="e">
        <f t="shared" si="21"/>
        <v>#REF!</v>
      </c>
      <c r="P582" s="125" t="e">
        <f t="shared" si="20"/>
        <v>#REF!</v>
      </c>
      <c r="Q582" s="147" t="e">
        <f>T20D357462[[#This Row],[スコア⑤]]/T20D357462[[#This Row],[スコア③]]</f>
        <v>#REF!</v>
      </c>
      <c r="R582" s="76" t="e">
        <f>#REF!+#REF!</f>
        <v>#REF!</v>
      </c>
      <c r="S582" s="76"/>
      <c r="T582" s="119"/>
      <c r="U582" s="76"/>
      <c r="V582" s="76"/>
      <c r="W582" s="109" t="e">
        <f>(T20D357462[[#This Row],[現金及び預金（億）]]-T20D357462[[#This Row],[負債（億）]])/T20D357462[[#This Row],[総資産]]*100</f>
        <v>#DIV/0!</v>
      </c>
    </row>
    <row r="583" spans="1:23" s="67" customFormat="1" x14ac:dyDescent="0.25">
      <c r="A583" s="69"/>
      <c r="B583" s="39"/>
      <c r="C583" s="71" t="str">
        <f>IFERROR(_xll.RssMarket($A583,"市場部名称"),"")</f>
        <v/>
      </c>
      <c r="D583" s="55"/>
      <c r="E583" s="55" t="str">
        <f>IFERROR(_xll.RssMarket($A583,"前日比"),"")</f>
        <v/>
      </c>
      <c r="F583" s="75" t="str">
        <f>IFERROR(_xll.RssMarket($A583,"時価総額"),"")</f>
        <v/>
      </c>
      <c r="G583" s="75" t="e">
        <f>T20D357462[[#This Row],[時価総額]]/T20D357462[[#This Row],[現在値]]</f>
        <v>#VALUE!</v>
      </c>
      <c r="H583" s="20"/>
      <c r="I583" s="38"/>
      <c r="J583" s="20"/>
      <c r="K583" s="33"/>
      <c r="L583" s="117"/>
      <c r="M583" s="21"/>
      <c r="N583" s="89"/>
      <c r="O583" s="125" t="e">
        <f t="shared" si="21"/>
        <v>#REF!</v>
      </c>
      <c r="P583" s="125" t="e">
        <f t="shared" si="20"/>
        <v>#REF!</v>
      </c>
      <c r="Q583" s="147" t="e">
        <f>T20D357462[[#This Row],[スコア⑤]]/T20D357462[[#This Row],[スコア③]]</f>
        <v>#REF!</v>
      </c>
      <c r="R583" s="76" t="e">
        <f>#REF!+#REF!</f>
        <v>#REF!</v>
      </c>
      <c r="S583" s="76"/>
      <c r="T583" s="119"/>
      <c r="U583" s="76"/>
      <c r="V583" s="76"/>
      <c r="W583" s="109" t="e">
        <f>(T20D357462[[#This Row],[現金及び預金（億）]]-T20D357462[[#This Row],[負債（億）]])/T20D357462[[#This Row],[総資産]]*100</f>
        <v>#DIV/0!</v>
      </c>
    </row>
    <row r="584" spans="1:23" s="67" customFormat="1" x14ac:dyDescent="0.25">
      <c r="A584" s="69"/>
      <c r="B584" s="39"/>
      <c r="C584" s="71" t="str">
        <f>IFERROR(_xll.RssMarket($A584,"市場部名称"),"")</f>
        <v/>
      </c>
      <c r="D584" s="55"/>
      <c r="E584" s="55" t="str">
        <f>IFERROR(_xll.RssMarket($A584,"前日比"),"")</f>
        <v/>
      </c>
      <c r="F584" s="75" t="str">
        <f>IFERROR(_xll.RssMarket($A584,"時価総額"),"")</f>
        <v/>
      </c>
      <c r="G584" s="75" t="e">
        <f>T20D357462[[#This Row],[時価総額]]/T20D357462[[#This Row],[現在値]]</f>
        <v>#VALUE!</v>
      </c>
      <c r="H584" s="20"/>
      <c r="I584" s="38"/>
      <c r="J584" s="20"/>
      <c r="K584" s="33"/>
      <c r="L584" s="117"/>
      <c r="M584" s="21"/>
      <c r="N584" s="89"/>
      <c r="O584" s="125" t="e">
        <f t="shared" si="21"/>
        <v>#REF!</v>
      </c>
      <c r="P584" s="125" t="e">
        <f t="shared" si="20"/>
        <v>#REF!</v>
      </c>
      <c r="Q584" s="147" t="e">
        <f>T20D357462[[#This Row],[スコア⑤]]/T20D357462[[#This Row],[スコア③]]</f>
        <v>#REF!</v>
      </c>
      <c r="R584" s="76" t="e">
        <f>#REF!+#REF!</f>
        <v>#REF!</v>
      </c>
      <c r="S584" s="76"/>
      <c r="T584" s="119"/>
      <c r="U584" s="76"/>
      <c r="V584" s="76"/>
      <c r="W584" s="109" t="e">
        <f>(T20D357462[[#This Row],[現金及び預金（億）]]-T20D357462[[#This Row],[負債（億）]])/T20D357462[[#This Row],[総資産]]*100</f>
        <v>#DIV/0!</v>
      </c>
    </row>
    <row r="585" spans="1:23" s="67" customFormat="1" x14ac:dyDescent="0.25">
      <c r="A585" s="69"/>
      <c r="B585" s="39"/>
      <c r="C585" s="71" t="str">
        <f>IFERROR(_xll.RssMarket($A585,"市場部名称"),"")</f>
        <v/>
      </c>
      <c r="D585" s="55"/>
      <c r="E585" s="55" t="str">
        <f>IFERROR(_xll.RssMarket($A585,"前日比"),"")</f>
        <v/>
      </c>
      <c r="F585" s="75" t="str">
        <f>IFERROR(_xll.RssMarket($A585,"時価総額"),"")</f>
        <v/>
      </c>
      <c r="G585" s="75" t="e">
        <f>T20D357462[[#This Row],[時価総額]]/T20D357462[[#This Row],[現在値]]</f>
        <v>#VALUE!</v>
      </c>
      <c r="H585" s="20"/>
      <c r="I585" s="38"/>
      <c r="J585" s="20"/>
      <c r="K585" s="33"/>
      <c r="L585" s="117"/>
      <c r="M585" s="21"/>
      <c r="N585" s="89"/>
      <c r="O585" s="125" t="e">
        <f t="shared" si="21"/>
        <v>#REF!</v>
      </c>
      <c r="P585" s="125" t="e">
        <f t="shared" si="20"/>
        <v>#REF!</v>
      </c>
      <c r="Q585" s="147" t="e">
        <f>T20D357462[[#This Row],[スコア⑤]]/T20D357462[[#This Row],[スコア③]]</f>
        <v>#REF!</v>
      </c>
      <c r="R585" s="76" t="e">
        <f>#REF!+#REF!</f>
        <v>#REF!</v>
      </c>
      <c r="S585" s="76"/>
      <c r="T585" s="119"/>
      <c r="U585" s="76"/>
      <c r="V585" s="76"/>
      <c r="W585" s="109" t="e">
        <f>(T20D357462[[#This Row],[現金及び預金（億）]]-T20D357462[[#This Row],[負債（億）]])/T20D357462[[#This Row],[総資産]]*100</f>
        <v>#DIV/0!</v>
      </c>
    </row>
    <row r="586" spans="1:23" s="67" customFormat="1" x14ac:dyDescent="0.25">
      <c r="A586" s="69"/>
      <c r="B586" s="39"/>
      <c r="C586" s="71" t="str">
        <f>IFERROR(_xll.RssMarket($A586,"市場部名称"),"")</f>
        <v/>
      </c>
      <c r="D586" s="55"/>
      <c r="E586" s="55" t="str">
        <f>IFERROR(_xll.RssMarket($A586,"前日比"),"")</f>
        <v/>
      </c>
      <c r="F586" s="75" t="str">
        <f>IFERROR(_xll.RssMarket($A586,"時価総額"),"")</f>
        <v/>
      </c>
      <c r="G586" s="75" t="e">
        <f>T20D357462[[#This Row],[時価総額]]/T20D357462[[#This Row],[現在値]]</f>
        <v>#VALUE!</v>
      </c>
      <c r="H586" s="20"/>
      <c r="I586" s="38"/>
      <c r="J586" s="20"/>
      <c r="K586" s="33"/>
      <c r="L586" s="117"/>
      <c r="M586" s="21"/>
      <c r="N586" s="89"/>
      <c r="O586" s="125" t="e">
        <f t="shared" si="21"/>
        <v>#REF!</v>
      </c>
      <c r="P586" s="125" t="e">
        <f t="shared" si="20"/>
        <v>#REF!</v>
      </c>
      <c r="Q586" s="147" t="e">
        <f>T20D357462[[#This Row],[スコア⑤]]/T20D357462[[#This Row],[スコア③]]</f>
        <v>#REF!</v>
      </c>
      <c r="R586" s="76" t="e">
        <f>#REF!+#REF!</f>
        <v>#REF!</v>
      </c>
      <c r="S586" s="76"/>
      <c r="T586" s="119"/>
      <c r="U586" s="76"/>
      <c r="V586" s="76"/>
      <c r="W586" s="109" t="e">
        <f>(T20D357462[[#This Row],[現金及び預金（億）]]-T20D357462[[#This Row],[負債（億）]])/T20D357462[[#This Row],[総資産]]*100</f>
        <v>#DIV/0!</v>
      </c>
    </row>
    <row r="587" spans="1:23" s="67" customFormat="1" x14ac:dyDescent="0.25">
      <c r="A587" s="69"/>
      <c r="B587" s="39"/>
      <c r="C587" s="71" t="str">
        <f>IFERROR(_xll.RssMarket($A587,"市場部名称"),"")</f>
        <v/>
      </c>
      <c r="D587" s="55"/>
      <c r="E587" s="55" t="str">
        <f>IFERROR(_xll.RssMarket($A587,"前日比"),"")</f>
        <v/>
      </c>
      <c r="F587" s="75" t="str">
        <f>IFERROR(_xll.RssMarket($A587,"時価総額"),"")</f>
        <v/>
      </c>
      <c r="G587" s="75" t="e">
        <f>T20D357462[[#This Row],[時価総額]]/T20D357462[[#This Row],[現在値]]</f>
        <v>#VALUE!</v>
      </c>
      <c r="H587" s="20"/>
      <c r="I587" s="38"/>
      <c r="J587" s="20"/>
      <c r="K587" s="33"/>
      <c r="L587" s="117"/>
      <c r="M587" s="21"/>
      <c r="N587" s="89"/>
      <c r="O587" s="125" t="e">
        <f t="shared" si="21"/>
        <v>#REF!</v>
      </c>
      <c r="P587" s="125" t="e">
        <f t="shared" si="20"/>
        <v>#REF!</v>
      </c>
      <c r="Q587" s="147" t="e">
        <f>T20D357462[[#This Row],[スコア⑤]]/T20D357462[[#This Row],[スコア③]]</f>
        <v>#REF!</v>
      </c>
      <c r="R587" s="76" t="e">
        <f>#REF!+#REF!</f>
        <v>#REF!</v>
      </c>
      <c r="S587" s="76"/>
      <c r="T587" s="119"/>
      <c r="U587" s="76"/>
      <c r="V587" s="76"/>
      <c r="W587" s="109" t="e">
        <f>(T20D357462[[#This Row],[現金及び預金（億）]]-T20D357462[[#This Row],[負債（億）]])/T20D357462[[#This Row],[総資産]]*100</f>
        <v>#DIV/0!</v>
      </c>
    </row>
    <row r="588" spans="1:23" s="67" customFormat="1" x14ac:dyDescent="0.25">
      <c r="A588" s="69"/>
      <c r="B588" s="39"/>
      <c r="C588" s="71" t="str">
        <f>IFERROR(_xll.RssMarket($A588,"市場部名称"),"")</f>
        <v/>
      </c>
      <c r="D588" s="55"/>
      <c r="E588" s="55" t="str">
        <f>IFERROR(_xll.RssMarket($A588,"前日比"),"")</f>
        <v/>
      </c>
      <c r="F588" s="75" t="str">
        <f>IFERROR(_xll.RssMarket($A588,"時価総額"),"")</f>
        <v/>
      </c>
      <c r="G588" s="75" t="e">
        <f>T20D357462[[#This Row],[時価総額]]/T20D357462[[#This Row],[現在値]]</f>
        <v>#VALUE!</v>
      </c>
      <c r="H588" s="20"/>
      <c r="I588" s="38"/>
      <c r="J588" s="20"/>
      <c r="K588" s="33"/>
      <c r="L588" s="117"/>
      <c r="M588" s="21"/>
      <c r="N588" s="89"/>
      <c r="O588" s="125" t="e">
        <f t="shared" si="21"/>
        <v>#REF!</v>
      </c>
      <c r="P588" s="125" t="e">
        <f t="shared" si="20"/>
        <v>#REF!</v>
      </c>
      <c r="Q588" s="147" t="e">
        <f>T20D357462[[#This Row],[スコア⑤]]/T20D357462[[#This Row],[スコア③]]</f>
        <v>#REF!</v>
      </c>
      <c r="R588" s="76" t="e">
        <f>#REF!+#REF!</f>
        <v>#REF!</v>
      </c>
      <c r="S588" s="76"/>
      <c r="T588" s="119"/>
      <c r="U588" s="76"/>
      <c r="V588" s="76"/>
      <c r="W588" s="109" t="e">
        <f>(T20D357462[[#This Row],[現金及び預金（億）]]-T20D357462[[#This Row],[負債（億）]])/T20D357462[[#This Row],[総資産]]*100</f>
        <v>#DIV/0!</v>
      </c>
    </row>
    <row r="589" spans="1:23" s="67" customFormat="1" x14ac:dyDescent="0.25">
      <c r="A589" s="69"/>
      <c r="B589" s="39"/>
      <c r="C589" s="71" t="str">
        <f>IFERROR(_xll.RssMarket($A589,"市場部名称"),"")</f>
        <v/>
      </c>
      <c r="D589" s="55"/>
      <c r="E589" s="55" t="str">
        <f>IFERROR(_xll.RssMarket($A589,"前日比"),"")</f>
        <v/>
      </c>
      <c r="F589" s="75" t="str">
        <f>IFERROR(_xll.RssMarket($A589,"時価総額"),"")</f>
        <v/>
      </c>
      <c r="G589" s="75" t="e">
        <f>T20D357462[[#This Row],[時価総額]]/T20D357462[[#This Row],[現在値]]</f>
        <v>#VALUE!</v>
      </c>
      <c r="H589" s="20"/>
      <c r="I589" s="38"/>
      <c r="J589" s="20"/>
      <c r="K589" s="33"/>
      <c r="L589" s="117"/>
      <c r="M589" s="21"/>
      <c r="N589" s="89"/>
      <c r="O589" s="125" t="e">
        <f t="shared" si="21"/>
        <v>#REF!</v>
      </c>
      <c r="P589" s="125" t="e">
        <f t="shared" si="20"/>
        <v>#REF!</v>
      </c>
      <c r="Q589" s="147" t="e">
        <f>T20D357462[[#This Row],[スコア⑤]]/T20D357462[[#This Row],[スコア③]]</f>
        <v>#REF!</v>
      </c>
      <c r="R589" s="76" t="e">
        <f>#REF!+#REF!</f>
        <v>#REF!</v>
      </c>
      <c r="S589" s="76"/>
      <c r="T589" s="119"/>
      <c r="U589" s="76"/>
      <c r="V589" s="76"/>
      <c r="W589" s="109" t="e">
        <f>(T20D357462[[#This Row],[現金及び預金（億）]]-T20D357462[[#This Row],[負債（億）]])/T20D357462[[#This Row],[総資産]]*100</f>
        <v>#DIV/0!</v>
      </c>
    </row>
    <row r="590" spans="1:23" s="67" customFormat="1" x14ac:dyDescent="0.25">
      <c r="A590" s="69"/>
      <c r="B590" s="39"/>
      <c r="C590" s="71" t="str">
        <f>IFERROR(_xll.RssMarket($A590,"市場部名称"),"")</f>
        <v/>
      </c>
      <c r="D590" s="55"/>
      <c r="E590" s="55" t="str">
        <f>IFERROR(_xll.RssMarket($A590,"前日比"),"")</f>
        <v/>
      </c>
      <c r="F590" s="75" t="str">
        <f>IFERROR(_xll.RssMarket($A590,"時価総額"),"")</f>
        <v/>
      </c>
      <c r="G590" s="75" t="e">
        <f>T20D357462[[#This Row],[時価総額]]/T20D357462[[#This Row],[現在値]]</f>
        <v>#VALUE!</v>
      </c>
      <c r="H590" s="20"/>
      <c r="I590" s="38"/>
      <c r="J590" s="20"/>
      <c r="K590" s="33"/>
      <c r="L590" s="117"/>
      <c r="M590" s="21"/>
      <c r="N590" s="89"/>
      <c r="O590" s="125" t="e">
        <f t="shared" si="21"/>
        <v>#REF!</v>
      </c>
      <c r="P590" s="125" t="e">
        <f t="shared" si="20"/>
        <v>#REF!</v>
      </c>
      <c r="Q590" s="147" t="e">
        <f>T20D357462[[#This Row],[スコア⑤]]/T20D357462[[#This Row],[スコア③]]</f>
        <v>#REF!</v>
      </c>
      <c r="R590" s="76" t="e">
        <f>#REF!+#REF!</f>
        <v>#REF!</v>
      </c>
      <c r="S590" s="76"/>
      <c r="T590" s="119"/>
      <c r="U590" s="76"/>
      <c r="V590" s="76"/>
      <c r="W590" s="109" t="e">
        <f>(T20D357462[[#This Row],[現金及び預金（億）]]-T20D357462[[#This Row],[負債（億）]])/T20D357462[[#This Row],[総資産]]*100</f>
        <v>#DIV/0!</v>
      </c>
    </row>
    <row r="591" spans="1:23" s="67" customFormat="1" x14ac:dyDescent="0.25">
      <c r="A591" s="69"/>
      <c r="B591" s="39"/>
      <c r="C591" s="71" t="str">
        <f>IFERROR(_xll.RssMarket($A591,"市場部名称"),"")</f>
        <v/>
      </c>
      <c r="D591" s="55"/>
      <c r="E591" s="55" t="str">
        <f>IFERROR(_xll.RssMarket($A591,"前日比"),"")</f>
        <v/>
      </c>
      <c r="F591" s="75" t="str">
        <f>IFERROR(_xll.RssMarket($A591,"時価総額"),"")</f>
        <v/>
      </c>
      <c r="G591" s="75" t="e">
        <f>T20D357462[[#This Row],[時価総額]]/T20D357462[[#This Row],[現在値]]</f>
        <v>#VALUE!</v>
      </c>
      <c r="H591" s="20"/>
      <c r="I591" s="38"/>
      <c r="J591" s="20"/>
      <c r="K591" s="33"/>
      <c r="L591" s="117"/>
      <c r="M591" s="21"/>
      <c r="N591" s="89"/>
      <c r="O591" s="125" t="e">
        <f t="shared" si="21"/>
        <v>#REF!</v>
      </c>
      <c r="P591" s="125" t="e">
        <f t="shared" si="20"/>
        <v>#REF!</v>
      </c>
      <c r="Q591" s="147" t="e">
        <f>T20D357462[[#This Row],[スコア⑤]]/T20D357462[[#This Row],[スコア③]]</f>
        <v>#REF!</v>
      </c>
      <c r="R591" s="76" t="e">
        <f>#REF!+#REF!</f>
        <v>#REF!</v>
      </c>
      <c r="S591" s="76"/>
      <c r="T591" s="119"/>
      <c r="U591" s="76"/>
      <c r="V591" s="76"/>
      <c r="W591" s="109" t="e">
        <f>(T20D357462[[#This Row],[現金及び預金（億）]]-T20D357462[[#This Row],[負債（億）]])/T20D357462[[#This Row],[総資産]]*100</f>
        <v>#DIV/0!</v>
      </c>
    </row>
    <row r="592" spans="1:23" s="67" customFormat="1" x14ac:dyDescent="0.25">
      <c r="A592" s="69"/>
      <c r="B592" s="39"/>
      <c r="C592" s="71" t="str">
        <f>IFERROR(_xll.RssMarket($A592,"市場部名称"),"")</f>
        <v/>
      </c>
      <c r="D592" s="55"/>
      <c r="E592" s="55" t="str">
        <f>IFERROR(_xll.RssMarket($A592,"前日比"),"")</f>
        <v/>
      </c>
      <c r="F592" s="75" t="str">
        <f>IFERROR(_xll.RssMarket($A592,"時価総額"),"")</f>
        <v/>
      </c>
      <c r="G592" s="75" t="e">
        <f>T20D357462[[#This Row],[時価総額]]/T20D357462[[#This Row],[現在値]]</f>
        <v>#VALUE!</v>
      </c>
      <c r="H592" s="20"/>
      <c r="I592" s="38"/>
      <c r="J592" s="20"/>
      <c r="K592" s="33"/>
      <c r="L592" s="117"/>
      <c r="M592" s="21"/>
      <c r="N592" s="89"/>
      <c r="O592" s="125" t="e">
        <f t="shared" si="21"/>
        <v>#REF!</v>
      </c>
      <c r="P592" s="125" t="e">
        <f t="shared" si="20"/>
        <v>#REF!</v>
      </c>
      <c r="Q592" s="147" t="e">
        <f>T20D357462[[#This Row],[スコア⑤]]/T20D357462[[#This Row],[スコア③]]</f>
        <v>#REF!</v>
      </c>
      <c r="R592" s="76" t="e">
        <f>#REF!+#REF!</f>
        <v>#REF!</v>
      </c>
      <c r="S592" s="76"/>
      <c r="T592" s="119"/>
      <c r="U592" s="76"/>
      <c r="V592" s="76"/>
      <c r="W592" s="109" t="e">
        <f>(T20D357462[[#This Row],[現金及び預金（億）]]-T20D357462[[#This Row],[負債（億）]])/T20D357462[[#This Row],[総資産]]*100</f>
        <v>#DIV/0!</v>
      </c>
    </row>
    <row r="593" spans="1:23" s="67" customFormat="1" x14ac:dyDescent="0.25">
      <c r="A593" s="69"/>
      <c r="B593" s="39"/>
      <c r="C593" s="71" t="str">
        <f>IFERROR(_xll.RssMarket($A593,"市場部名称"),"")</f>
        <v/>
      </c>
      <c r="D593" s="55"/>
      <c r="E593" s="55" t="str">
        <f>IFERROR(_xll.RssMarket($A593,"前日比"),"")</f>
        <v/>
      </c>
      <c r="F593" s="75" t="str">
        <f>IFERROR(_xll.RssMarket($A593,"時価総額"),"")</f>
        <v/>
      </c>
      <c r="G593" s="75" t="e">
        <f>T20D357462[[#This Row],[時価総額]]/T20D357462[[#This Row],[現在値]]</f>
        <v>#VALUE!</v>
      </c>
      <c r="H593" s="20"/>
      <c r="I593" s="38"/>
      <c r="J593" s="20"/>
      <c r="K593" s="33"/>
      <c r="L593" s="117"/>
      <c r="M593" s="21"/>
      <c r="N593" s="89"/>
      <c r="O593" s="125" t="e">
        <f t="shared" si="21"/>
        <v>#REF!</v>
      </c>
      <c r="P593" s="125" t="e">
        <f t="shared" si="20"/>
        <v>#REF!</v>
      </c>
      <c r="Q593" s="147" t="e">
        <f>T20D357462[[#This Row],[スコア⑤]]/T20D357462[[#This Row],[スコア③]]</f>
        <v>#REF!</v>
      </c>
      <c r="R593" s="76" t="e">
        <f>#REF!+#REF!</f>
        <v>#REF!</v>
      </c>
      <c r="S593" s="76"/>
      <c r="T593" s="119"/>
      <c r="U593" s="76"/>
      <c r="V593" s="76"/>
      <c r="W593" s="109" t="e">
        <f>(T20D357462[[#This Row],[現金及び預金（億）]]-T20D357462[[#This Row],[負債（億）]])/T20D357462[[#This Row],[総資産]]*100</f>
        <v>#DIV/0!</v>
      </c>
    </row>
    <row r="594" spans="1:23" s="67" customFormat="1" x14ac:dyDescent="0.25">
      <c r="A594" s="69"/>
      <c r="B594" s="39"/>
      <c r="C594" s="71" t="str">
        <f>IFERROR(_xll.RssMarket($A594,"市場部名称"),"")</f>
        <v/>
      </c>
      <c r="D594" s="55"/>
      <c r="E594" s="55" t="str">
        <f>IFERROR(_xll.RssMarket($A594,"前日比"),"")</f>
        <v/>
      </c>
      <c r="F594" s="75" t="str">
        <f>IFERROR(_xll.RssMarket($A594,"時価総額"),"")</f>
        <v/>
      </c>
      <c r="G594" s="75" t="e">
        <f>T20D357462[[#This Row],[時価総額]]/T20D357462[[#This Row],[現在値]]</f>
        <v>#VALUE!</v>
      </c>
      <c r="H594" s="20"/>
      <c r="I594" s="38"/>
      <c r="J594" s="20"/>
      <c r="K594" s="33"/>
      <c r="L594" s="117"/>
      <c r="M594" s="21"/>
      <c r="N594" s="89"/>
      <c r="O594" s="125" t="e">
        <f t="shared" si="21"/>
        <v>#REF!</v>
      </c>
      <c r="P594" s="125" t="e">
        <f t="shared" si="20"/>
        <v>#REF!</v>
      </c>
      <c r="Q594" s="147" t="e">
        <f>T20D357462[[#This Row],[スコア⑤]]/T20D357462[[#This Row],[スコア③]]</f>
        <v>#REF!</v>
      </c>
      <c r="R594" s="76" t="e">
        <f>#REF!+#REF!</f>
        <v>#REF!</v>
      </c>
      <c r="S594" s="76"/>
      <c r="T594" s="119"/>
      <c r="U594" s="76"/>
      <c r="V594" s="76"/>
      <c r="W594" s="109" t="e">
        <f>(T20D357462[[#This Row],[現金及び預金（億）]]-T20D357462[[#This Row],[負債（億）]])/T20D357462[[#This Row],[総資産]]*100</f>
        <v>#DIV/0!</v>
      </c>
    </row>
    <row r="595" spans="1:23" s="67" customFormat="1" x14ac:dyDescent="0.25">
      <c r="A595" s="69"/>
      <c r="B595" s="39"/>
      <c r="C595" s="71" t="str">
        <f>IFERROR(_xll.RssMarket($A595,"市場部名称"),"")</f>
        <v/>
      </c>
      <c r="D595" s="55"/>
      <c r="E595" s="55" t="str">
        <f>IFERROR(_xll.RssMarket($A595,"前日比"),"")</f>
        <v/>
      </c>
      <c r="F595" s="75" t="str">
        <f>IFERROR(_xll.RssMarket($A595,"時価総額"),"")</f>
        <v/>
      </c>
      <c r="G595" s="75" t="e">
        <f>T20D357462[[#This Row],[時価総額]]/T20D357462[[#This Row],[現在値]]</f>
        <v>#VALUE!</v>
      </c>
      <c r="H595" s="20"/>
      <c r="I595" s="38"/>
      <c r="J595" s="20"/>
      <c r="K595" s="33"/>
      <c r="L595" s="117"/>
      <c r="M595" s="21"/>
      <c r="N595" s="89"/>
      <c r="O595" s="125" t="e">
        <f t="shared" si="21"/>
        <v>#REF!</v>
      </c>
      <c r="P595" s="125" t="e">
        <f t="shared" si="20"/>
        <v>#REF!</v>
      </c>
      <c r="Q595" s="147" t="e">
        <f>T20D357462[[#This Row],[スコア⑤]]/T20D357462[[#This Row],[スコア③]]</f>
        <v>#REF!</v>
      </c>
      <c r="R595" s="76" t="e">
        <f>#REF!+#REF!</f>
        <v>#REF!</v>
      </c>
      <c r="S595" s="76"/>
      <c r="T595" s="119"/>
      <c r="U595" s="76"/>
      <c r="V595" s="76"/>
      <c r="W595" s="109" t="e">
        <f>(T20D357462[[#This Row],[現金及び預金（億）]]-T20D357462[[#This Row],[負債（億）]])/T20D357462[[#This Row],[総資産]]*100</f>
        <v>#DIV/0!</v>
      </c>
    </row>
    <row r="596" spans="1:23" s="67" customFormat="1" x14ac:dyDescent="0.25">
      <c r="A596" s="69"/>
      <c r="B596" s="39"/>
      <c r="C596" s="71" t="str">
        <f>IFERROR(_xll.RssMarket($A596,"市場部名称"),"")</f>
        <v/>
      </c>
      <c r="D596" s="55"/>
      <c r="E596" s="55" t="str">
        <f>IFERROR(_xll.RssMarket($A596,"前日比"),"")</f>
        <v/>
      </c>
      <c r="F596" s="75" t="str">
        <f>IFERROR(_xll.RssMarket($A596,"時価総額"),"")</f>
        <v/>
      </c>
      <c r="G596" s="75" t="e">
        <f>T20D357462[[#This Row],[時価総額]]/T20D357462[[#This Row],[現在値]]</f>
        <v>#VALUE!</v>
      </c>
      <c r="H596" s="20"/>
      <c r="I596" s="38"/>
      <c r="J596" s="20"/>
      <c r="K596" s="33"/>
      <c r="L596" s="117"/>
      <c r="M596" s="21"/>
      <c r="N596" s="89"/>
      <c r="O596" s="125" t="e">
        <f t="shared" si="21"/>
        <v>#REF!</v>
      </c>
      <c r="P596" s="125" t="e">
        <f t="shared" si="20"/>
        <v>#REF!</v>
      </c>
      <c r="Q596" s="147" t="e">
        <f>T20D357462[[#This Row],[スコア⑤]]/T20D357462[[#This Row],[スコア③]]</f>
        <v>#REF!</v>
      </c>
      <c r="R596" s="76" t="e">
        <f>#REF!+#REF!</f>
        <v>#REF!</v>
      </c>
      <c r="S596" s="76"/>
      <c r="T596" s="119"/>
      <c r="U596" s="76"/>
      <c r="V596" s="76"/>
      <c r="W596" s="109" t="e">
        <f>(T20D357462[[#This Row],[現金及び預金（億）]]-T20D357462[[#This Row],[負債（億）]])/T20D357462[[#This Row],[総資産]]*100</f>
        <v>#DIV/0!</v>
      </c>
    </row>
    <row r="597" spans="1:23" s="67" customFormat="1" x14ac:dyDescent="0.25">
      <c r="A597" s="69"/>
      <c r="B597" s="39"/>
      <c r="C597" s="71" t="str">
        <f>IFERROR(_xll.RssMarket($A597,"市場部名称"),"")</f>
        <v/>
      </c>
      <c r="D597" s="55"/>
      <c r="E597" s="55" t="str">
        <f>IFERROR(_xll.RssMarket($A597,"前日比"),"")</f>
        <v/>
      </c>
      <c r="F597" s="75" t="str">
        <f>IFERROR(_xll.RssMarket($A597,"時価総額"),"")</f>
        <v/>
      </c>
      <c r="G597" s="75" t="e">
        <f>T20D357462[[#This Row],[時価総額]]/T20D357462[[#This Row],[現在値]]</f>
        <v>#VALUE!</v>
      </c>
      <c r="H597" s="20"/>
      <c r="I597" s="38"/>
      <c r="J597" s="20"/>
      <c r="K597" s="33"/>
      <c r="L597" s="117"/>
      <c r="M597" s="21"/>
      <c r="N597" s="89"/>
      <c r="O597" s="125" t="e">
        <f t="shared" si="21"/>
        <v>#REF!</v>
      </c>
      <c r="P597" s="125" t="e">
        <f t="shared" si="20"/>
        <v>#REF!</v>
      </c>
      <c r="Q597" s="147" t="e">
        <f>T20D357462[[#This Row],[スコア⑤]]/T20D357462[[#This Row],[スコア③]]</f>
        <v>#REF!</v>
      </c>
      <c r="R597" s="76" t="e">
        <f>#REF!+#REF!</f>
        <v>#REF!</v>
      </c>
      <c r="S597" s="76"/>
      <c r="T597" s="119"/>
      <c r="U597" s="76"/>
      <c r="V597" s="76"/>
      <c r="W597" s="109" t="e">
        <f>(T20D357462[[#This Row],[現金及び預金（億）]]-T20D357462[[#This Row],[負債（億）]])/T20D357462[[#This Row],[総資産]]*100</f>
        <v>#DIV/0!</v>
      </c>
    </row>
    <row r="598" spans="1:23" s="67" customFormat="1" x14ac:dyDescent="0.25">
      <c r="A598" s="69"/>
      <c r="B598" s="39"/>
      <c r="C598" s="71" t="str">
        <f>IFERROR(_xll.RssMarket($A598,"市場部名称"),"")</f>
        <v/>
      </c>
      <c r="D598" s="55"/>
      <c r="E598" s="55" t="str">
        <f>IFERROR(_xll.RssMarket($A598,"前日比"),"")</f>
        <v/>
      </c>
      <c r="F598" s="75" t="str">
        <f>IFERROR(_xll.RssMarket($A598,"時価総額"),"")</f>
        <v/>
      </c>
      <c r="G598" s="75" t="e">
        <f>T20D357462[[#This Row],[時価総額]]/T20D357462[[#This Row],[現在値]]</f>
        <v>#VALUE!</v>
      </c>
      <c r="H598" s="20"/>
      <c r="I598" s="38"/>
      <c r="J598" s="20"/>
      <c r="K598" s="33"/>
      <c r="L598" s="117"/>
      <c r="M598" s="21"/>
      <c r="N598" s="89"/>
      <c r="O598" s="125" t="e">
        <f t="shared" si="21"/>
        <v>#REF!</v>
      </c>
      <c r="P598" s="125" t="e">
        <f t="shared" si="20"/>
        <v>#REF!</v>
      </c>
      <c r="Q598" s="147" t="e">
        <f>T20D357462[[#This Row],[スコア⑤]]/T20D357462[[#This Row],[スコア③]]</f>
        <v>#REF!</v>
      </c>
      <c r="R598" s="76" t="e">
        <f>#REF!+#REF!</f>
        <v>#REF!</v>
      </c>
      <c r="S598" s="76"/>
      <c r="T598" s="119"/>
      <c r="U598" s="76"/>
      <c r="V598" s="76"/>
      <c r="W598" s="109" t="e">
        <f>(T20D357462[[#This Row],[現金及び預金（億）]]-T20D357462[[#This Row],[負債（億）]])/T20D357462[[#This Row],[総資産]]*100</f>
        <v>#DIV/0!</v>
      </c>
    </row>
    <row r="599" spans="1:23" s="67" customFormat="1" x14ac:dyDescent="0.25">
      <c r="A599" s="69"/>
      <c r="B599" s="39"/>
      <c r="C599" s="71" t="str">
        <f>IFERROR(_xll.RssMarket($A599,"市場部名称"),"")</f>
        <v/>
      </c>
      <c r="D599" s="55"/>
      <c r="E599" s="55" t="str">
        <f>IFERROR(_xll.RssMarket($A599,"前日比"),"")</f>
        <v/>
      </c>
      <c r="F599" s="75" t="str">
        <f>IFERROR(_xll.RssMarket($A599,"時価総額"),"")</f>
        <v/>
      </c>
      <c r="G599" s="75" t="e">
        <f>T20D357462[[#This Row],[時価総額]]/T20D357462[[#This Row],[現在値]]</f>
        <v>#VALUE!</v>
      </c>
      <c r="H599" s="20"/>
      <c r="I599" s="38"/>
      <c r="J599" s="20"/>
      <c r="K599" s="33"/>
      <c r="L599" s="117"/>
      <c r="M599" s="21"/>
      <c r="N599" s="89"/>
      <c r="O599" s="125" t="e">
        <f t="shared" si="21"/>
        <v>#REF!</v>
      </c>
      <c r="P599" s="125" t="e">
        <f t="shared" si="20"/>
        <v>#REF!</v>
      </c>
      <c r="Q599" s="147" t="e">
        <f>T20D357462[[#This Row],[スコア⑤]]/T20D357462[[#This Row],[スコア③]]</f>
        <v>#REF!</v>
      </c>
      <c r="R599" s="76" t="e">
        <f>#REF!+#REF!</f>
        <v>#REF!</v>
      </c>
      <c r="S599" s="76"/>
      <c r="T599" s="119"/>
      <c r="U599" s="76"/>
      <c r="V599" s="76"/>
      <c r="W599" s="109" t="e">
        <f>(T20D357462[[#This Row],[現金及び預金（億）]]-T20D357462[[#This Row],[負債（億）]])/T20D357462[[#This Row],[総資産]]*100</f>
        <v>#DIV/0!</v>
      </c>
    </row>
    <row r="600" spans="1:23" s="67" customFormat="1" x14ac:dyDescent="0.25">
      <c r="A600" s="69"/>
      <c r="B600" s="39"/>
      <c r="C600" s="71" t="str">
        <f>IFERROR(_xll.RssMarket($A600,"市場部名称"),"")</f>
        <v/>
      </c>
      <c r="D600" s="55"/>
      <c r="E600" s="55" t="str">
        <f>IFERROR(_xll.RssMarket($A600,"前日比"),"")</f>
        <v/>
      </c>
      <c r="F600" s="75" t="str">
        <f>IFERROR(_xll.RssMarket($A600,"時価総額"),"")</f>
        <v/>
      </c>
      <c r="G600" s="75" t="e">
        <f>T20D357462[[#This Row],[時価総額]]/T20D357462[[#This Row],[現在値]]</f>
        <v>#VALUE!</v>
      </c>
      <c r="H600" s="20"/>
      <c r="I600" s="38"/>
      <c r="J600" s="20"/>
      <c r="K600" s="33"/>
      <c r="L600" s="117"/>
      <c r="M600" s="21"/>
      <c r="N600" s="89"/>
      <c r="O600" s="125" t="e">
        <f t="shared" si="21"/>
        <v>#REF!</v>
      </c>
      <c r="P600" s="125" t="e">
        <f t="shared" si="20"/>
        <v>#REF!</v>
      </c>
      <c r="Q600" s="147" t="e">
        <f>T20D357462[[#This Row],[スコア⑤]]/T20D357462[[#This Row],[スコア③]]</f>
        <v>#REF!</v>
      </c>
      <c r="R600" s="76" t="e">
        <f>#REF!+#REF!</f>
        <v>#REF!</v>
      </c>
      <c r="S600" s="76"/>
      <c r="T600" s="119"/>
      <c r="U600" s="76"/>
      <c r="V600" s="76"/>
      <c r="W600" s="109" t="e">
        <f>(T20D357462[[#This Row],[現金及び預金（億）]]-T20D357462[[#This Row],[負債（億）]])/T20D357462[[#This Row],[総資産]]*100</f>
        <v>#DIV/0!</v>
      </c>
    </row>
    <row r="601" spans="1:23" s="67" customFormat="1" x14ac:dyDescent="0.25">
      <c r="A601" s="69"/>
      <c r="B601" s="39"/>
      <c r="C601" s="71" t="str">
        <f>IFERROR(_xll.RssMarket($A601,"市場部名称"),"")</f>
        <v/>
      </c>
      <c r="D601" s="55"/>
      <c r="E601" s="55" t="str">
        <f>IFERROR(_xll.RssMarket($A601,"前日比"),"")</f>
        <v/>
      </c>
      <c r="F601" s="75" t="str">
        <f>IFERROR(_xll.RssMarket($A601,"時価総額"),"")</f>
        <v/>
      </c>
      <c r="G601" s="75" t="e">
        <f>T20D357462[[#This Row],[時価総額]]/T20D357462[[#This Row],[現在値]]</f>
        <v>#VALUE!</v>
      </c>
      <c r="H601" s="20"/>
      <c r="I601" s="38"/>
      <c r="J601" s="20"/>
      <c r="K601" s="33"/>
      <c r="L601" s="117"/>
      <c r="M601" s="21"/>
      <c r="N601" s="89"/>
      <c r="O601" s="125" t="e">
        <f t="shared" si="21"/>
        <v>#REF!</v>
      </c>
      <c r="P601" s="125" t="e">
        <f t="shared" si="20"/>
        <v>#REF!</v>
      </c>
      <c r="Q601" s="147" t="e">
        <f>T20D357462[[#This Row],[スコア⑤]]/T20D357462[[#This Row],[スコア③]]</f>
        <v>#REF!</v>
      </c>
      <c r="R601" s="76" t="e">
        <f>#REF!+#REF!</f>
        <v>#REF!</v>
      </c>
      <c r="S601" s="76"/>
      <c r="T601" s="119"/>
      <c r="U601" s="76"/>
      <c r="V601" s="76"/>
      <c r="W601" s="109" t="e">
        <f>(T20D357462[[#This Row],[現金及び預金（億）]]-T20D357462[[#This Row],[負債（億）]])/T20D357462[[#This Row],[総資産]]*100</f>
        <v>#DIV/0!</v>
      </c>
    </row>
    <row r="602" spans="1:23" s="67" customFormat="1" x14ac:dyDescent="0.25">
      <c r="A602" s="69"/>
      <c r="B602" s="39"/>
      <c r="C602" s="71" t="str">
        <f>IFERROR(_xll.RssMarket($A602,"市場部名称"),"")</f>
        <v/>
      </c>
      <c r="D602" s="55"/>
      <c r="E602" s="55" t="str">
        <f>IFERROR(_xll.RssMarket($A602,"前日比"),"")</f>
        <v/>
      </c>
      <c r="F602" s="75" t="str">
        <f>IFERROR(_xll.RssMarket($A602,"時価総額"),"")</f>
        <v/>
      </c>
      <c r="G602" s="75" t="e">
        <f>T20D357462[[#This Row],[時価総額]]/T20D357462[[#This Row],[現在値]]</f>
        <v>#VALUE!</v>
      </c>
      <c r="H602" s="20"/>
      <c r="I602" s="38"/>
      <c r="J602" s="20"/>
      <c r="K602" s="33"/>
      <c r="L602" s="117"/>
      <c r="M602" s="21"/>
      <c r="N602" s="89"/>
      <c r="O602" s="125" t="e">
        <f t="shared" si="21"/>
        <v>#REF!</v>
      </c>
      <c r="P602" s="125" t="e">
        <f t="shared" si="20"/>
        <v>#REF!</v>
      </c>
      <c r="Q602" s="147" t="e">
        <f>T20D357462[[#This Row],[スコア⑤]]/T20D357462[[#This Row],[スコア③]]</f>
        <v>#REF!</v>
      </c>
      <c r="R602" s="76" t="e">
        <f>#REF!+#REF!</f>
        <v>#REF!</v>
      </c>
      <c r="S602" s="76"/>
      <c r="T602" s="119"/>
      <c r="U602" s="76"/>
      <c r="V602" s="76"/>
      <c r="W602" s="109" t="e">
        <f>(T20D357462[[#This Row],[現金及び預金（億）]]-T20D357462[[#This Row],[負債（億）]])/T20D357462[[#This Row],[総資産]]*100</f>
        <v>#DIV/0!</v>
      </c>
    </row>
    <row r="603" spans="1:23" s="67" customFormat="1" x14ac:dyDescent="0.25">
      <c r="A603" s="69"/>
      <c r="B603" s="39"/>
      <c r="C603" s="71" t="str">
        <f>IFERROR(_xll.RssMarket($A603,"市場部名称"),"")</f>
        <v/>
      </c>
      <c r="D603" s="55"/>
      <c r="E603" s="55" t="str">
        <f>IFERROR(_xll.RssMarket($A603,"前日比"),"")</f>
        <v/>
      </c>
      <c r="F603" s="75" t="str">
        <f>IFERROR(_xll.RssMarket($A603,"時価総額"),"")</f>
        <v/>
      </c>
      <c r="G603" s="75" t="e">
        <f>T20D357462[[#This Row],[時価総額]]/T20D357462[[#This Row],[現在値]]</f>
        <v>#VALUE!</v>
      </c>
      <c r="H603" s="20"/>
      <c r="I603" s="38"/>
      <c r="J603" s="20"/>
      <c r="K603" s="33"/>
      <c r="L603" s="117"/>
      <c r="M603" s="21"/>
      <c r="N603" s="89"/>
      <c r="O603" s="125" t="e">
        <f t="shared" si="21"/>
        <v>#REF!</v>
      </c>
      <c r="P603" s="125" t="e">
        <f t="shared" si="20"/>
        <v>#REF!</v>
      </c>
      <c r="Q603" s="147" t="e">
        <f>T20D357462[[#This Row],[スコア⑤]]/T20D357462[[#This Row],[スコア③]]</f>
        <v>#REF!</v>
      </c>
      <c r="R603" s="76" t="e">
        <f>#REF!+#REF!</f>
        <v>#REF!</v>
      </c>
      <c r="S603" s="76"/>
      <c r="T603" s="119"/>
      <c r="U603" s="76"/>
      <c r="V603" s="76"/>
      <c r="W603" s="109" t="e">
        <f>(T20D357462[[#This Row],[現金及び預金（億）]]-T20D357462[[#This Row],[負債（億）]])/T20D357462[[#This Row],[総資産]]*100</f>
        <v>#DIV/0!</v>
      </c>
    </row>
    <row r="604" spans="1:23" s="67" customFormat="1" x14ac:dyDescent="0.25">
      <c r="A604" s="69"/>
      <c r="B604" s="39"/>
      <c r="C604" s="71" t="str">
        <f>IFERROR(_xll.RssMarket($A604,"市場部名称"),"")</f>
        <v/>
      </c>
      <c r="D604" s="55"/>
      <c r="E604" s="55" t="str">
        <f>IFERROR(_xll.RssMarket($A604,"前日比"),"")</f>
        <v/>
      </c>
      <c r="F604" s="75" t="str">
        <f>IFERROR(_xll.RssMarket($A604,"時価総額"),"")</f>
        <v/>
      </c>
      <c r="G604" s="75" t="e">
        <f>T20D357462[[#This Row],[時価総額]]/T20D357462[[#This Row],[現在値]]</f>
        <v>#VALUE!</v>
      </c>
      <c r="H604" s="20"/>
      <c r="I604" s="38"/>
      <c r="J604" s="20"/>
      <c r="K604" s="33"/>
      <c r="L604" s="117"/>
      <c r="M604" s="21"/>
      <c r="N604" s="89"/>
      <c r="O604" s="125" t="e">
        <f t="shared" si="21"/>
        <v>#REF!</v>
      </c>
      <c r="P604" s="125" t="e">
        <f t="shared" si="20"/>
        <v>#REF!</v>
      </c>
      <c r="Q604" s="147" t="e">
        <f>T20D357462[[#This Row],[スコア⑤]]/T20D357462[[#This Row],[スコア③]]</f>
        <v>#REF!</v>
      </c>
      <c r="R604" s="76" t="e">
        <f>#REF!+#REF!</f>
        <v>#REF!</v>
      </c>
      <c r="S604" s="76"/>
      <c r="T604" s="119"/>
      <c r="U604" s="76"/>
      <c r="V604" s="76"/>
      <c r="W604" s="109" t="e">
        <f>(T20D357462[[#This Row],[現金及び預金（億）]]-T20D357462[[#This Row],[負債（億）]])/T20D357462[[#This Row],[総資産]]*100</f>
        <v>#DIV/0!</v>
      </c>
    </row>
    <row r="605" spans="1:23" s="67" customFormat="1" x14ac:dyDescent="0.25">
      <c r="A605" s="69"/>
      <c r="B605" s="39"/>
      <c r="C605" s="71" t="str">
        <f>IFERROR(_xll.RssMarket($A605,"市場部名称"),"")</f>
        <v/>
      </c>
      <c r="D605" s="55"/>
      <c r="E605" s="55" t="str">
        <f>IFERROR(_xll.RssMarket($A605,"前日比"),"")</f>
        <v/>
      </c>
      <c r="F605" s="75" t="str">
        <f>IFERROR(_xll.RssMarket($A605,"時価総額"),"")</f>
        <v/>
      </c>
      <c r="G605" s="75" t="e">
        <f>T20D357462[[#This Row],[時価総額]]/T20D357462[[#This Row],[現在値]]</f>
        <v>#VALUE!</v>
      </c>
      <c r="H605" s="20"/>
      <c r="I605" s="38"/>
      <c r="J605" s="20"/>
      <c r="K605" s="33"/>
      <c r="L605" s="117"/>
      <c r="M605" s="21"/>
      <c r="N605" s="89"/>
      <c r="O605" s="125" t="e">
        <f t="shared" si="21"/>
        <v>#REF!</v>
      </c>
      <c r="P605" s="125" t="e">
        <f t="shared" si="20"/>
        <v>#REF!</v>
      </c>
      <c r="Q605" s="147" t="e">
        <f>T20D357462[[#This Row],[スコア⑤]]/T20D357462[[#This Row],[スコア③]]</f>
        <v>#REF!</v>
      </c>
      <c r="R605" s="76" t="e">
        <f>#REF!+#REF!</f>
        <v>#REF!</v>
      </c>
      <c r="S605" s="76"/>
      <c r="T605" s="119"/>
      <c r="U605" s="76"/>
      <c r="V605" s="76"/>
      <c r="W605" s="109" t="e">
        <f>(T20D357462[[#This Row],[現金及び預金（億）]]-T20D357462[[#This Row],[負債（億）]])/T20D357462[[#This Row],[総資産]]*100</f>
        <v>#DIV/0!</v>
      </c>
    </row>
    <row r="606" spans="1:23" s="67" customFormat="1" x14ac:dyDescent="0.25">
      <c r="A606" s="69"/>
      <c r="B606" s="39"/>
      <c r="C606" s="71" t="str">
        <f>IFERROR(_xll.RssMarket($A606,"市場部名称"),"")</f>
        <v/>
      </c>
      <c r="D606" s="55"/>
      <c r="E606" s="55" t="str">
        <f>IFERROR(_xll.RssMarket($A606,"前日比"),"")</f>
        <v/>
      </c>
      <c r="F606" s="75" t="str">
        <f>IFERROR(_xll.RssMarket($A606,"時価総額"),"")</f>
        <v/>
      </c>
      <c r="G606" s="75" t="e">
        <f>T20D357462[[#This Row],[時価総額]]/T20D357462[[#This Row],[現在値]]</f>
        <v>#VALUE!</v>
      </c>
      <c r="H606" s="20"/>
      <c r="I606" s="38"/>
      <c r="J606" s="20"/>
      <c r="K606" s="33"/>
      <c r="L606" s="117"/>
      <c r="M606" s="21"/>
      <c r="N606" s="89"/>
      <c r="O606" s="125" t="e">
        <f t="shared" si="21"/>
        <v>#REF!</v>
      </c>
      <c r="P606" s="125" t="e">
        <f t="shared" si="20"/>
        <v>#REF!</v>
      </c>
      <c r="Q606" s="147" t="e">
        <f>T20D357462[[#This Row],[スコア⑤]]/T20D357462[[#This Row],[スコア③]]</f>
        <v>#REF!</v>
      </c>
      <c r="R606" s="76" t="e">
        <f>#REF!+#REF!</f>
        <v>#REF!</v>
      </c>
      <c r="S606" s="76"/>
      <c r="T606" s="119"/>
      <c r="U606" s="76"/>
      <c r="V606" s="76"/>
      <c r="W606" s="109" t="e">
        <f>(T20D357462[[#This Row],[現金及び預金（億）]]-T20D357462[[#This Row],[負債（億）]])/T20D357462[[#This Row],[総資産]]*100</f>
        <v>#DIV/0!</v>
      </c>
    </row>
    <row r="607" spans="1:23" s="67" customFormat="1" x14ac:dyDescent="0.25">
      <c r="A607" s="69"/>
      <c r="B607" s="39"/>
      <c r="C607" s="71" t="str">
        <f>IFERROR(_xll.RssMarket($A607,"市場部名称"),"")</f>
        <v/>
      </c>
      <c r="D607" s="55"/>
      <c r="E607" s="55" t="str">
        <f>IFERROR(_xll.RssMarket($A607,"前日比"),"")</f>
        <v/>
      </c>
      <c r="F607" s="75" t="str">
        <f>IFERROR(_xll.RssMarket($A607,"時価総額"),"")</f>
        <v/>
      </c>
      <c r="G607" s="75" t="e">
        <f>T20D357462[[#This Row],[時価総額]]/T20D357462[[#This Row],[現在値]]</f>
        <v>#VALUE!</v>
      </c>
      <c r="H607" s="20"/>
      <c r="I607" s="38"/>
      <c r="J607" s="20"/>
      <c r="K607" s="33"/>
      <c r="L607" s="117"/>
      <c r="M607" s="21"/>
      <c r="N607" s="89"/>
      <c r="O607" s="125" t="e">
        <f t="shared" si="21"/>
        <v>#REF!</v>
      </c>
      <c r="P607" s="125" t="e">
        <f t="shared" si="20"/>
        <v>#REF!</v>
      </c>
      <c r="Q607" s="147" t="e">
        <f>T20D357462[[#This Row],[スコア⑤]]/T20D357462[[#This Row],[スコア③]]</f>
        <v>#REF!</v>
      </c>
      <c r="R607" s="76" t="e">
        <f>#REF!+#REF!</f>
        <v>#REF!</v>
      </c>
      <c r="S607" s="76"/>
      <c r="T607" s="119"/>
      <c r="U607" s="76"/>
      <c r="V607" s="76"/>
      <c r="W607" s="109" t="e">
        <f>(T20D357462[[#This Row],[現金及び預金（億）]]-T20D357462[[#This Row],[負債（億）]])/T20D357462[[#This Row],[総資産]]*100</f>
        <v>#DIV/0!</v>
      </c>
    </row>
    <row r="608" spans="1:23" s="67" customFormat="1" x14ac:dyDescent="0.25">
      <c r="A608" s="69"/>
      <c r="B608" s="39"/>
      <c r="C608" s="71" t="str">
        <f>IFERROR(_xll.RssMarket($A608,"市場部名称"),"")</f>
        <v/>
      </c>
      <c r="D608" s="55"/>
      <c r="E608" s="55" t="str">
        <f>IFERROR(_xll.RssMarket($A608,"前日比"),"")</f>
        <v/>
      </c>
      <c r="F608" s="75" t="str">
        <f>IFERROR(_xll.RssMarket($A608,"時価総額"),"")</f>
        <v/>
      </c>
      <c r="G608" s="75" t="e">
        <f>T20D357462[[#This Row],[時価総額]]/T20D357462[[#This Row],[現在値]]</f>
        <v>#VALUE!</v>
      </c>
      <c r="H608" s="20"/>
      <c r="I608" s="38"/>
      <c r="J608" s="20"/>
      <c r="K608" s="33"/>
      <c r="L608" s="117"/>
      <c r="M608" s="21"/>
      <c r="N608" s="89"/>
      <c r="O608" s="125" t="e">
        <f t="shared" si="21"/>
        <v>#REF!</v>
      </c>
      <c r="P608" s="125" t="e">
        <f t="shared" si="20"/>
        <v>#REF!</v>
      </c>
      <c r="Q608" s="147" t="e">
        <f>T20D357462[[#This Row],[スコア⑤]]/T20D357462[[#This Row],[スコア③]]</f>
        <v>#REF!</v>
      </c>
      <c r="R608" s="76" t="e">
        <f>#REF!+#REF!</f>
        <v>#REF!</v>
      </c>
      <c r="S608" s="76"/>
      <c r="T608" s="119"/>
      <c r="U608" s="76"/>
      <c r="V608" s="76"/>
      <c r="W608" s="109" t="e">
        <f>(T20D357462[[#This Row],[現金及び預金（億）]]-T20D357462[[#This Row],[負債（億）]])/T20D357462[[#This Row],[総資産]]*100</f>
        <v>#DIV/0!</v>
      </c>
    </row>
    <row r="609" spans="1:23" s="67" customFormat="1" x14ac:dyDescent="0.25">
      <c r="A609" s="69"/>
      <c r="B609" s="39"/>
      <c r="C609" s="71" t="str">
        <f>IFERROR(_xll.RssMarket($A609,"市場部名称"),"")</f>
        <v/>
      </c>
      <c r="D609" s="55"/>
      <c r="E609" s="55" t="str">
        <f>IFERROR(_xll.RssMarket($A609,"前日比"),"")</f>
        <v/>
      </c>
      <c r="F609" s="75" t="str">
        <f>IFERROR(_xll.RssMarket($A609,"時価総額"),"")</f>
        <v/>
      </c>
      <c r="G609" s="75" t="e">
        <f>T20D357462[[#This Row],[時価総額]]/T20D357462[[#This Row],[現在値]]</f>
        <v>#VALUE!</v>
      </c>
      <c r="H609" s="20"/>
      <c r="I609" s="38"/>
      <c r="J609" s="20"/>
      <c r="K609" s="33"/>
      <c r="L609" s="117"/>
      <c r="M609" s="21"/>
      <c r="N609" s="89"/>
      <c r="O609" s="125" t="e">
        <f t="shared" si="21"/>
        <v>#REF!</v>
      </c>
      <c r="P609" s="125" t="e">
        <f t="shared" si="20"/>
        <v>#REF!</v>
      </c>
      <c r="Q609" s="147" t="e">
        <f>T20D357462[[#This Row],[スコア⑤]]/T20D357462[[#This Row],[スコア③]]</f>
        <v>#REF!</v>
      </c>
      <c r="R609" s="76" t="e">
        <f>#REF!+#REF!</f>
        <v>#REF!</v>
      </c>
      <c r="S609" s="76"/>
      <c r="T609" s="119"/>
      <c r="U609" s="76"/>
      <c r="V609" s="76"/>
      <c r="W609" s="109" t="e">
        <f>(T20D357462[[#This Row],[現金及び預金（億）]]-T20D357462[[#This Row],[負債（億）]])/T20D357462[[#This Row],[総資産]]*100</f>
        <v>#DIV/0!</v>
      </c>
    </row>
    <row r="610" spans="1:23" s="67" customFormat="1" x14ac:dyDescent="0.25">
      <c r="A610" s="69"/>
      <c r="B610" s="39"/>
      <c r="C610" s="71" t="str">
        <f>IFERROR(_xll.RssMarket($A610,"市場部名称"),"")</f>
        <v/>
      </c>
      <c r="D610" s="55"/>
      <c r="E610" s="55" t="str">
        <f>IFERROR(_xll.RssMarket($A610,"前日比"),"")</f>
        <v/>
      </c>
      <c r="F610" s="75" t="str">
        <f>IFERROR(_xll.RssMarket($A610,"時価総額"),"")</f>
        <v/>
      </c>
      <c r="G610" s="75" t="e">
        <f>T20D357462[[#This Row],[時価総額]]/T20D357462[[#This Row],[現在値]]</f>
        <v>#VALUE!</v>
      </c>
      <c r="H610" s="20"/>
      <c r="I610" s="38"/>
      <c r="J610" s="20"/>
      <c r="K610" s="33"/>
      <c r="L610" s="117"/>
      <c r="M610" s="21"/>
      <c r="N610" s="89"/>
      <c r="O610" s="125" t="e">
        <f t="shared" si="21"/>
        <v>#REF!</v>
      </c>
      <c r="P610" s="125" t="e">
        <f t="shared" si="20"/>
        <v>#REF!</v>
      </c>
      <c r="Q610" s="147" t="e">
        <f>T20D357462[[#This Row],[スコア⑤]]/T20D357462[[#This Row],[スコア③]]</f>
        <v>#REF!</v>
      </c>
      <c r="R610" s="76" t="e">
        <f>#REF!+#REF!</f>
        <v>#REF!</v>
      </c>
      <c r="S610" s="76"/>
      <c r="T610" s="119"/>
      <c r="U610" s="76"/>
      <c r="V610" s="76"/>
      <c r="W610" s="109" t="e">
        <f>(T20D357462[[#This Row],[現金及び預金（億）]]-T20D357462[[#This Row],[負債（億）]])/T20D357462[[#This Row],[総資産]]*100</f>
        <v>#DIV/0!</v>
      </c>
    </row>
    <row r="611" spans="1:23" s="67" customFormat="1" x14ac:dyDescent="0.25">
      <c r="A611" s="69"/>
      <c r="B611" s="39"/>
      <c r="C611" s="71" t="str">
        <f>IFERROR(_xll.RssMarket($A611,"市場部名称"),"")</f>
        <v/>
      </c>
      <c r="D611" s="55"/>
      <c r="E611" s="55" t="str">
        <f>IFERROR(_xll.RssMarket($A611,"前日比"),"")</f>
        <v/>
      </c>
      <c r="F611" s="75" t="str">
        <f>IFERROR(_xll.RssMarket($A611,"時価総額"),"")</f>
        <v/>
      </c>
      <c r="G611" s="75" t="e">
        <f>T20D357462[[#This Row],[時価総額]]/T20D357462[[#This Row],[現在値]]</f>
        <v>#VALUE!</v>
      </c>
      <c r="H611" s="20"/>
      <c r="I611" s="38"/>
      <c r="J611" s="20"/>
      <c r="K611" s="33"/>
      <c r="L611" s="117"/>
      <c r="M611" s="21"/>
      <c r="N611" s="89"/>
      <c r="O611" s="125" t="e">
        <f t="shared" si="21"/>
        <v>#REF!</v>
      </c>
      <c r="P611" s="125" t="e">
        <f t="shared" si="20"/>
        <v>#REF!</v>
      </c>
      <c r="Q611" s="147" t="e">
        <f>T20D357462[[#This Row],[スコア⑤]]/T20D357462[[#This Row],[スコア③]]</f>
        <v>#REF!</v>
      </c>
      <c r="R611" s="76" t="e">
        <f>#REF!+#REF!</f>
        <v>#REF!</v>
      </c>
      <c r="S611" s="76"/>
      <c r="T611" s="119"/>
      <c r="U611" s="76"/>
      <c r="V611" s="76"/>
      <c r="W611" s="109" t="e">
        <f>(T20D357462[[#This Row],[現金及び預金（億）]]-T20D357462[[#This Row],[負債（億）]])/T20D357462[[#This Row],[総資産]]*100</f>
        <v>#DIV/0!</v>
      </c>
    </row>
    <row r="612" spans="1:23" s="67" customFormat="1" x14ac:dyDescent="0.25">
      <c r="A612" s="69"/>
      <c r="B612" s="39"/>
      <c r="C612" s="71" t="str">
        <f>IFERROR(_xll.RssMarket($A612,"市場部名称"),"")</f>
        <v/>
      </c>
      <c r="D612" s="55"/>
      <c r="E612" s="55" t="str">
        <f>IFERROR(_xll.RssMarket($A612,"前日比"),"")</f>
        <v/>
      </c>
      <c r="F612" s="75" t="str">
        <f>IFERROR(_xll.RssMarket($A612,"時価総額"),"")</f>
        <v/>
      </c>
      <c r="G612" s="75" t="e">
        <f>T20D357462[[#This Row],[時価総額]]/T20D357462[[#This Row],[現在値]]</f>
        <v>#VALUE!</v>
      </c>
      <c r="H612" s="20"/>
      <c r="I612" s="38"/>
      <c r="J612" s="20"/>
      <c r="K612" s="33"/>
      <c r="L612" s="117"/>
      <c r="M612" s="21"/>
      <c r="N612" s="89"/>
      <c r="O612" s="125" t="e">
        <f t="shared" si="21"/>
        <v>#REF!</v>
      </c>
      <c r="P612" s="125" t="e">
        <f t="shared" si="20"/>
        <v>#REF!</v>
      </c>
      <c r="Q612" s="147" t="e">
        <f>T20D357462[[#This Row],[スコア⑤]]/T20D357462[[#This Row],[スコア③]]</f>
        <v>#REF!</v>
      </c>
      <c r="R612" s="76" t="e">
        <f>#REF!+#REF!</f>
        <v>#REF!</v>
      </c>
      <c r="S612" s="76"/>
      <c r="T612" s="119"/>
      <c r="U612" s="76"/>
      <c r="V612" s="76"/>
      <c r="W612" s="109" t="e">
        <f>(T20D357462[[#This Row],[現金及び預金（億）]]-T20D357462[[#This Row],[負債（億）]])/T20D357462[[#This Row],[総資産]]*100</f>
        <v>#DIV/0!</v>
      </c>
    </row>
    <row r="613" spans="1:23" s="67" customFormat="1" x14ac:dyDescent="0.25">
      <c r="A613" s="69"/>
      <c r="B613" s="39"/>
      <c r="C613" s="71" t="str">
        <f>IFERROR(_xll.RssMarket($A613,"市場部名称"),"")</f>
        <v/>
      </c>
      <c r="D613" s="55"/>
      <c r="E613" s="55" t="str">
        <f>IFERROR(_xll.RssMarket($A613,"前日比"),"")</f>
        <v/>
      </c>
      <c r="F613" s="75" t="str">
        <f>IFERROR(_xll.RssMarket($A613,"時価総額"),"")</f>
        <v/>
      </c>
      <c r="G613" s="75" t="e">
        <f>T20D357462[[#This Row],[時価総額]]/T20D357462[[#This Row],[現在値]]</f>
        <v>#VALUE!</v>
      </c>
      <c r="H613" s="20"/>
      <c r="I613" s="38"/>
      <c r="J613" s="20"/>
      <c r="K613" s="33"/>
      <c r="L613" s="117"/>
      <c r="M613" s="21"/>
      <c r="N613" s="89"/>
      <c r="O613" s="125" t="e">
        <f t="shared" si="21"/>
        <v>#REF!</v>
      </c>
      <c r="P613" s="125" t="e">
        <f t="shared" si="20"/>
        <v>#REF!</v>
      </c>
      <c r="Q613" s="147" t="e">
        <f>T20D357462[[#This Row],[スコア⑤]]/T20D357462[[#This Row],[スコア③]]</f>
        <v>#REF!</v>
      </c>
      <c r="R613" s="76" t="e">
        <f>#REF!+#REF!</f>
        <v>#REF!</v>
      </c>
      <c r="S613" s="76"/>
      <c r="T613" s="119"/>
      <c r="U613" s="76"/>
      <c r="V613" s="76"/>
      <c r="W613" s="109" t="e">
        <f>(T20D357462[[#This Row],[現金及び預金（億）]]-T20D357462[[#This Row],[負債（億）]])/T20D357462[[#This Row],[総資産]]*100</f>
        <v>#DIV/0!</v>
      </c>
    </row>
    <row r="614" spans="1:23" s="67" customFormat="1" x14ac:dyDescent="0.25">
      <c r="A614" s="69"/>
      <c r="B614" s="39"/>
      <c r="C614" s="71" t="str">
        <f>IFERROR(_xll.RssMarket($A614,"市場部名称"),"")</f>
        <v/>
      </c>
      <c r="D614" s="55"/>
      <c r="E614" s="55" t="str">
        <f>IFERROR(_xll.RssMarket($A614,"前日比"),"")</f>
        <v/>
      </c>
      <c r="F614" s="75" t="str">
        <f>IFERROR(_xll.RssMarket($A614,"時価総額"),"")</f>
        <v/>
      </c>
      <c r="G614" s="75" t="e">
        <f>T20D357462[[#This Row],[時価総額]]/T20D357462[[#This Row],[現在値]]</f>
        <v>#VALUE!</v>
      </c>
      <c r="H614" s="20"/>
      <c r="I614" s="38"/>
      <c r="J614" s="20"/>
      <c r="K614" s="33"/>
      <c r="L614" s="117"/>
      <c r="M614" s="21"/>
      <c r="N614" s="89"/>
      <c r="O614" s="125" t="e">
        <f t="shared" si="21"/>
        <v>#REF!</v>
      </c>
      <c r="P614" s="125" t="e">
        <f t="shared" si="20"/>
        <v>#REF!</v>
      </c>
      <c r="Q614" s="147" t="e">
        <f>T20D357462[[#This Row],[スコア⑤]]/T20D357462[[#This Row],[スコア③]]</f>
        <v>#REF!</v>
      </c>
      <c r="R614" s="76" t="e">
        <f>#REF!+#REF!</f>
        <v>#REF!</v>
      </c>
      <c r="S614" s="76"/>
      <c r="T614" s="119"/>
      <c r="U614" s="76"/>
      <c r="V614" s="76"/>
      <c r="W614" s="109" t="e">
        <f>(T20D357462[[#This Row],[現金及び預金（億）]]-T20D357462[[#This Row],[負債（億）]])/T20D357462[[#This Row],[総資産]]*100</f>
        <v>#DIV/0!</v>
      </c>
    </row>
    <row r="615" spans="1:23" s="67" customFormat="1" x14ac:dyDescent="0.25">
      <c r="A615" s="69"/>
      <c r="B615" s="39"/>
      <c r="C615" s="71" t="str">
        <f>IFERROR(_xll.RssMarket($A615,"市場部名称"),"")</f>
        <v/>
      </c>
      <c r="D615" s="55"/>
      <c r="E615" s="55" t="str">
        <f>IFERROR(_xll.RssMarket($A615,"前日比"),"")</f>
        <v/>
      </c>
      <c r="F615" s="75" t="str">
        <f>IFERROR(_xll.RssMarket($A615,"時価総額"),"")</f>
        <v/>
      </c>
      <c r="G615" s="75" t="e">
        <f>T20D357462[[#This Row],[時価総額]]/T20D357462[[#This Row],[現在値]]</f>
        <v>#VALUE!</v>
      </c>
      <c r="H615" s="20"/>
      <c r="I615" s="38"/>
      <c r="J615" s="20"/>
      <c r="K615" s="33"/>
      <c r="L615" s="117"/>
      <c r="M615" s="21"/>
      <c r="N615" s="89"/>
      <c r="O615" s="125" t="e">
        <f t="shared" si="21"/>
        <v>#REF!</v>
      </c>
      <c r="P615" s="125" t="e">
        <f t="shared" si="20"/>
        <v>#REF!</v>
      </c>
      <c r="Q615" s="147" t="e">
        <f>T20D357462[[#This Row],[スコア⑤]]/T20D357462[[#This Row],[スコア③]]</f>
        <v>#REF!</v>
      </c>
      <c r="R615" s="76" t="e">
        <f>#REF!+#REF!</f>
        <v>#REF!</v>
      </c>
      <c r="S615" s="76"/>
      <c r="T615" s="119"/>
      <c r="U615" s="76"/>
      <c r="V615" s="76"/>
      <c r="W615" s="109" t="e">
        <f>(T20D357462[[#This Row],[現金及び預金（億）]]-T20D357462[[#This Row],[負債（億）]])/T20D357462[[#This Row],[総資産]]*100</f>
        <v>#DIV/0!</v>
      </c>
    </row>
    <row r="616" spans="1:23" s="67" customFormat="1" x14ac:dyDescent="0.25">
      <c r="A616" s="69"/>
      <c r="B616" s="39"/>
      <c r="C616" s="71" t="str">
        <f>IFERROR(_xll.RssMarket($A616,"市場部名称"),"")</f>
        <v/>
      </c>
      <c r="D616" s="55"/>
      <c r="E616" s="55" t="str">
        <f>IFERROR(_xll.RssMarket($A616,"前日比"),"")</f>
        <v/>
      </c>
      <c r="F616" s="75" t="str">
        <f>IFERROR(_xll.RssMarket($A616,"時価総額"),"")</f>
        <v/>
      </c>
      <c r="G616" s="75" t="e">
        <f>T20D357462[[#This Row],[時価総額]]/T20D357462[[#This Row],[現在値]]</f>
        <v>#VALUE!</v>
      </c>
      <c r="H616" s="20"/>
      <c r="I616" s="38"/>
      <c r="J616" s="20"/>
      <c r="K616" s="33"/>
      <c r="L616" s="117"/>
      <c r="M616" s="21"/>
      <c r="N616" s="89"/>
      <c r="O616" s="125" t="e">
        <f t="shared" si="21"/>
        <v>#REF!</v>
      </c>
      <c r="P616" s="125" t="e">
        <f t="shared" si="20"/>
        <v>#REF!</v>
      </c>
      <c r="Q616" s="147" t="e">
        <f>T20D357462[[#This Row],[スコア⑤]]/T20D357462[[#This Row],[スコア③]]</f>
        <v>#REF!</v>
      </c>
      <c r="R616" s="76" t="e">
        <f>#REF!+#REF!</f>
        <v>#REF!</v>
      </c>
      <c r="S616" s="76"/>
      <c r="T616" s="119"/>
      <c r="U616" s="76"/>
      <c r="V616" s="76"/>
      <c r="W616" s="109" t="e">
        <f>(T20D357462[[#This Row],[現金及び預金（億）]]-T20D357462[[#This Row],[負債（億）]])/T20D357462[[#This Row],[総資産]]*100</f>
        <v>#DIV/0!</v>
      </c>
    </row>
    <row r="617" spans="1:23" s="67" customFormat="1" x14ac:dyDescent="0.25">
      <c r="A617" s="69"/>
      <c r="B617" s="39"/>
      <c r="C617" s="71" t="str">
        <f>IFERROR(_xll.RssMarket($A617,"市場部名称"),"")</f>
        <v/>
      </c>
      <c r="D617" s="55"/>
      <c r="E617" s="55" t="str">
        <f>IFERROR(_xll.RssMarket($A617,"前日比"),"")</f>
        <v/>
      </c>
      <c r="F617" s="75" t="str">
        <f>IFERROR(_xll.RssMarket($A617,"時価総額"),"")</f>
        <v/>
      </c>
      <c r="G617" s="75" t="e">
        <f>T20D357462[[#This Row],[時価総額]]/T20D357462[[#This Row],[現在値]]</f>
        <v>#VALUE!</v>
      </c>
      <c r="H617" s="20"/>
      <c r="I617" s="38"/>
      <c r="J617" s="20"/>
      <c r="K617" s="33"/>
      <c r="L617" s="117"/>
      <c r="M617" s="21"/>
      <c r="N617" s="89"/>
      <c r="O617" s="125" t="e">
        <f t="shared" si="21"/>
        <v>#REF!</v>
      </c>
      <c r="P617" s="125" t="e">
        <f t="shared" si="20"/>
        <v>#REF!</v>
      </c>
      <c r="Q617" s="147" t="e">
        <f>T20D357462[[#This Row],[スコア⑤]]/T20D357462[[#This Row],[スコア③]]</f>
        <v>#REF!</v>
      </c>
      <c r="R617" s="76" t="e">
        <f>#REF!+#REF!</f>
        <v>#REF!</v>
      </c>
      <c r="S617" s="76"/>
      <c r="T617" s="119"/>
      <c r="U617" s="76"/>
      <c r="V617" s="76"/>
      <c r="W617" s="109" t="e">
        <f>(T20D357462[[#This Row],[現金及び預金（億）]]-T20D357462[[#This Row],[負債（億）]])/T20D357462[[#This Row],[総資産]]*100</f>
        <v>#DIV/0!</v>
      </c>
    </row>
    <row r="618" spans="1:23" s="67" customFormat="1" x14ac:dyDescent="0.25">
      <c r="A618" s="69"/>
      <c r="B618" s="39"/>
      <c r="C618" s="71" t="str">
        <f>IFERROR(_xll.RssMarket($A618,"市場部名称"),"")</f>
        <v/>
      </c>
      <c r="D618" s="55"/>
      <c r="E618" s="55" t="str">
        <f>IFERROR(_xll.RssMarket($A618,"前日比"),"")</f>
        <v/>
      </c>
      <c r="F618" s="75" t="str">
        <f>IFERROR(_xll.RssMarket($A618,"時価総額"),"")</f>
        <v/>
      </c>
      <c r="G618" s="75" t="e">
        <f>T20D357462[[#This Row],[時価総額]]/T20D357462[[#This Row],[現在値]]</f>
        <v>#VALUE!</v>
      </c>
      <c r="H618" s="20"/>
      <c r="I618" s="38"/>
      <c r="J618" s="20"/>
      <c r="K618" s="33"/>
      <c r="L618" s="117"/>
      <c r="M618" s="21"/>
      <c r="N618" s="89"/>
      <c r="O618" s="125" t="e">
        <f t="shared" si="21"/>
        <v>#REF!</v>
      </c>
      <c r="P618" s="125" t="e">
        <f t="shared" si="20"/>
        <v>#REF!</v>
      </c>
      <c r="Q618" s="147" t="e">
        <f>T20D357462[[#This Row],[スコア⑤]]/T20D357462[[#This Row],[スコア③]]</f>
        <v>#REF!</v>
      </c>
      <c r="R618" s="76" t="e">
        <f>#REF!+#REF!</f>
        <v>#REF!</v>
      </c>
      <c r="S618" s="76"/>
      <c r="T618" s="119"/>
      <c r="U618" s="76"/>
      <c r="V618" s="76"/>
      <c r="W618" s="109" t="e">
        <f>(T20D357462[[#This Row],[現金及び預金（億）]]-T20D357462[[#This Row],[負債（億）]])/T20D357462[[#This Row],[総資産]]*100</f>
        <v>#DIV/0!</v>
      </c>
    </row>
    <row r="619" spans="1:23" s="67" customFormat="1" x14ac:dyDescent="0.25">
      <c r="A619" s="69"/>
      <c r="B619" s="39"/>
      <c r="C619" s="71" t="str">
        <f>IFERROR(_xll.RssMarket($A619,"市場部名称"),"")</f>
        <v/>
      </c>
      <c r="D619" s="55"/>
      <c r="E619" s="55" t="str">
        <f>IFERROR(_xll.RssMarket($A619,"前日比"),"")</f>
        <v/>
      </c>
      <c r="F619" s="75" t="str">
        <f>IFERROR(_xll.RssMarket($A619,"時価総額"),"")</f>
        <v/>
      </c>
      <c r="G619" s="75" t="e">
        <f>T20D357462[[#This Row],[時価総額]]/T20D357462[[#This Row],[現在値]]</f>
        <v>#VALUE!</v>
      </c>
      <c r="H619" s="20"/>
      <c r="I619" s="38"/>
      <c r="J619" s="20"/>
      <c r="K619" s="33"/>
      <c r="L619" s="117"/>
      <c r="M619" s="21"/>
      <c r="N619" s="89"/>
      <c r="O619" s="125" t="e">
        <f t="shared" si="21"/>
        <v>#REF!</v>
      </c>
      <c r="P619" s="125" t="e">
        <f t="shared" si="20"/>
        <v>#REF!</v>
      </c>
      <c r="Q619" s="147" t="e">
        <f>T20D357462[[#This Row],[スコア⑤]]/T20D357462[[#This Row],[スコア③]]</f>
        <v>#REF!</v>
      </c>
      <c r="R619" s="76" t="e">
        <f>#REF!+#REF!</f>
        <v>#REF!</v>
      </c>
      <c r="S619" s="76"/>
      <c r="T619" s="119"/>
      <c r="U619" s="76"/>
      <c r="V619" s="76"/>
      <c r="W619" s="109" t="e">
        <f>(T20D357462[[#This Row],[現金及び預金（億）]]-T20D357462[[#This Row],[負債（億）]])/T20D357462[[#This Row],[総資産]]*100</f>
        <v>#DIV/0!</v>
      </c>
    </row>
    <row r="620" spans="1:23" s="67" customFormat="1" x14ac:dyDescent="0.25">
      <c r="A620" s="69"/>
      <c r="B620" s="39"/>
      <c r="C620" s="71" t="str">
        <f>IFERROR(_xll.RssMarket($A620,"市場部名称"),"")</f>
        <v/>
      </c>
      <c r="D620" s="55"/>
      <c r="E620" s="55" t="str">
        <f>IFERROR(_xll.RssMarket($A620,"前日比"),"")</f>
        <v/>
      </c>
      <c r="F620" s="75" t="str">
        <f>IFERROR(_xll.RssMarket($A620,"時価総額"),"")</f>
        <v/>
      </c>
      <c r="G620" s="75" t="e">
        <f>T20D357462[[#This Row],[時価総額]]/T20D357462[[#This Row],[現在値]]</f>
        <v>#VALUE!</v>
      </c>
      <c r="H620" s="20"/>
      <c r="I620" s="38"/>
      <c r="J620" s="20"/>
      <c r="K620" s="33"/>
      <c r="L620" s="117"/>
      <c r="M620" s="21"/>
      <c r="N620" s="89"/>
      <c r="O620" s="125" t="e">
        <f t="shared" si="21"/>
        <v>#REF!</v>
      </c>
      <c r="P620" s="125" t="e">
        <f t="shared" si="20"/>
        <v>#REF!</v>
      </c>
      <c r="Q620" s="147" t="e">
        <f>T20D357462[[#This Row],[スコア⑤]]/T20D357462[[#This Row],[スコア③]]</f>
        <v>#REF!</v>
      </c>
      <c r="R620" s="76" t="e">
        <f>#REF!+#REF!</f>
        <v>#REF!</v>
      </c>
      <c r="S620" s="76"/>
      <c r="T620" s="119"/>
      <c r="U620" s="76"/>
      <c r="V620" s="76"/>
      <c r="W620" s="109" t="e">
        <f>(T20D357462[[#This Row],[現金及び預金（億）]]-T20D357462[[#This Row],[負債（億）]])/T20D357462[[#This Row],[総資産]]*100</f>
        <v>#DIV/0!</v>
      </c>
    </row>
    <row r="621" spans="1:23" s="67" customFormat="1" x14ac:dyDescent="0.25">
      <c r="A621" s="69"/>
      <c r="B621" s="39"/>
      <c r="C621" s="71" t="str">
        <f>IFERROR(_xll.RssMarket($A621,"市場部名称"),"")</f>
        <v/>
      </c>
      <c r="D621" s="55"/>
      <c r="E621" s="55" t="str">
        <f>IFERROR(_xll.RssMarket($A621,"前日比"),"")</f>
        <v/>
      </c>
      <c r="F621" s="75" t="str">
        <f>IFERROR(_xll.RssMarket($A621,"時価総額"),"")</f>
        <v/>
      </c>
      <c r="G621" s="75" t="e">
        <f>T20D357462[[#This Row],[時価総額]]/T20D357462[[#This Row],[現在値]]</f>
        <v>#VALUE!</v>
      </c>
      <c r="H621" s="20"/>
      <c r="I621" s="38"/>
      <c r="J621" s="20"/>
      <c r="K621" s="33"/>
      <c r="L621" s="117"/>
      <c r="M621" s="21"/>
      <c r="N621" s="89"/>
      <c r="O621" s="125" t="e">
        <f t="shared" si="21"/>
        <v>#REF!</v>
      </c>
      <c r="P621" s="125" t="e">
        <f t="shared" si="20"/>
        <v>#REF!</v>
      </c>
      <c r="Q621" s="147" t="e">
        <f>T20D357462[[#This Row],[スコア⑤]]/T20D357462[[#This Row],[スコア③]]</f>
        <v>#REF!</v>
      </c>
      <c r="R621" s="76" t="e">
        <f>#REF!+#REF!</f>
        <v>#REF!</v>
      </c>
      <c r="S621" s="76"/>
      <c r="T621" s="119"/>
      <c r="U621" s="76"/>
      <c r="V621" s="76"/>
      <c r="W621" s="109" t="e">
        <f>(T20D357462[[#This Row],[現金及び預金（億）]]-T20D357462[[#This Row],[負債（億）]])/T20D357462[[#This Row],[総資産]]*100</f>
        <v>#DIV/0!</v>
      </c>
    </row>
    <row r="622" spans="1:23" s="67" customFormat="1" x14ac:dyDescent="0.25">
      <c r="A622" s="69"/>
      <c r="B622" s="39"/>
      <c r="C622" s="71" t="str">
        <f>IFERROR(_xll.RssMarket($A622,"市場部名称"),"")</f>
        <v/>
      </c>
      <c r="D622" s="55"/>
      <c r="E622" s="55" t="str">
        <f>IFERROR(_xll.RssMarket($A622,"前日比"),"")</f>
        <v/>
      </c>
      <c r="F622" s="75" t="str">
        <f>IFERROR(_xll.RssMarket($A622,"時価総額"),"")</f>
        <v/>
      </c>
      <c r="G622" s="75" t="e">
        <f>T20D357462[[#This Row],[時価総額]]/T20D357462[[#This Row],[現在値]]</f>
        <v>#VALUE!</v>
      </c>
      <c r="H622" s="20"/>
      <c r="I622" s="38"/>
      <c r="J622" s="20"/>
      <c r="K622" s="33"/>
      <c r="L622" s="117"/>
      <c r="M622" s="21"/>
      <c r="N622" s="89"/>
      <c r="O622" s="125" t="e">
        <f t="shared" si="21"/>
        <v>#REF!</v>
      </c>
      <c r="P622" s="125" t="e">
        <f t="shared" si="20"/>
        <v>#REF!</v>
      </c>
      <c r="Q622" s="147" t="e">
        <f>T20D357462[[#This Row],[スコア⑤]]/T20D357462[[#This Row],[スコア③]]</f>
        <v>#REF!</v>
      </c>
      <c r="R622" s="76" t="e">
        <f>#REF!+#REF!</f>
        <v>#REF!</v>
      </c>
      <c r="S622" s="76"/>
      <c r="T622" s="119"/>
      <c r="U622" s="76"/>
      <c r="V622" s="76"/>
      <c r="W622" s="109" t="e">
        <f>(T20D357462[[#This Row],[現金及び預金（億）]]-T20D357462[[#This Row],[負債（億）]])/T20D357462[[#This Row],[総資産]]*100</f>
        <v>#DIV/0!</v>
      </c>
    </row>
    <row r="623" spans="1:23" s="67" customFormat="1" x14ac:dyDescent="0.25">
      <c r="A623" s="69"/>
      <c r="B623" s="39"/>
      <c r="C623" s="71" t="str">
        <f>IFERROR(_xll.RssMarket($A623,"市場部名称"),"")</f>
        <v/>
      </c>
      <c r="D623" s="55"/>
      <c r="E623" s="55" t="str">
        <f>IFERROR(_xll.RssMarket($A623,"前日比"),"")</f>
        <v/>
      </c>
      <c r="F623" s="75" t="str">
        <f>IFERROR(_xll.RssMarket($A623,"時価総額"),"")</f>
        <v/>
      </c>
      <c r="G623" s="75" t="e">
        <f>T20D357462[[#This Row],[時価総額]]/T20D357462[[#This Row],[現在値]]</f>
        <v>#VALUE!</v>
      </c>
      <c r="H623" s="20"/>
      <c r="I623" s="38"/>
      <c r="J623" s="20"/>
      <c r="K623" s="33"/>
      <c r="L623" s="117"/>
      <c r="M623" s="21"/>
      <c r="N623" s="89"/>
      <c r="O623" s="125" t="e">
        <f t="shared" si="21"/>
        <v>#REF!</v>
      </c>
      <c r="P623" s="125" t="e">
        <f t="shared" si="20"/>
        <v>#REF!</v>
      </c>
      <c r="Q623" s="147" t="e">
        <f>T20D357462[[#This Row],[スコア⑤]]/T20D357462[[#This Row],[スコア③]]</f>
        <v>#REF!</v>
      </c>
      <c r="R623" s="76" t="e">
        <f>#REF!+#REF!</f>
        <v>#REF!</v>
      </c>
      <c r="S623" s="76"/>
      <c r="T623" s="119"/>
      <c r="U623" s="76"/>
      <c r="V623" s="76"/>
      <c r="W623" s="109" t="e">
        <f>(T20D357462[[#This Row],[現金及び預金（億）]]-T20D357462[[#This Row],[負債（億）]])/T20D357462[[#This Row],[総資産]]*100</f>
        <v>#DIV/0!</v>
      </c>
    </row>
    <row r="624" spans="1:23" s="67" customFormat="1" x14ac:dyDescent="0.25">
      <c r="A624" s="69"/>
      <c r="B624" s="39"/>
      <c r="C624" s="71" t="str">
        <f>IFERROR(_xll.RssMarket($A624,"市場部名称"),"")</f>
        <v/>
      </c>
      <c r="D624" s="55"/>
      <c r="E624" s="55" t="str">
        <f>IFERROR(_xll.RssMarket($A624,"前日比"),"")</f>
        <v/>
      </c>
      <c r="F624" s="75" t="str">
        <f>IFERROR(_xll.RssMarket($A624,"時価総額"),"")</f>
        <v/>
      </c>
      <c r="G624" s="75" t="e">
        <f>T20D357462[[#This Row],[時価総額]]/T20D357462[[#This Row],[現在値]]</f>
        <v>#VALUE!</v>
      </c>
      <c r="H624" s="20"/>
      <c r="I624" s="38"/>
      <c r="J624" s="20"/>
      <c r="K624" s="33"/>
      <c r="L624" s="117"/>
      <c r="M624" s="21"/>
      <c r="N624" s="89"/>
      <c r="O624" s="125" t="e">
        <f t="shared" si="21"/>
        <v>#REF!</v>
      </c>
      <c r="P624" s="125" t="e">
        <f t="shared" si="20"/>
        <v>#REF!</v>
      </c>
      <c r="Q624" s="147" t="e">
        <f>T20D357462[[#This Row],[スコア⑤]]/T20D357462[[#This Row],[スコア③]]</f>
        <v>#REF!</v>
      </c>
      <c r="R624" s="76" t="e">
        <f>#REF!+#REF!</f>
        <v>#REF!</v>
      </c>
      <c r="S624" s="76"/>
      <c r="T624" s="119"/>
      <c r="U624" s="76"/>
      <c r="V624" s="76"/>
      <c r="W624" s="109" t="e">
        <f>(T20D357462[[#This Row],[現金及び預金（億）]]-T20D357462[[#This Row],[負債（億）]])/T20D357462[[#This Row],[総資産]]*100</f>
        <v>#DIV/0!</v>
      </c>
    </row>
    <row r="625" spans="1:23" s="67" customFormat="1" x14ac:dyDescent="0.25">
      <c r="A625" s="69"/>
      <c r="B625" s="39"/>
      <c r="C625" s="71" t="str">
        <f>IFERROR(_xll.RssMarket($A625,"市場部名称"),"")</f>
        <v/>
      </c>
      <c r="D625" s="55"/>
      <c r="E625" s="55" t="str">
        <f>IFERROR(_xll.RssMarket($A625,"前日比"),"")</f>
        <v/>
      </c>
      <c r="F625" s="75" t="str">
        <f>IFERROR(_xll.RssMarket($A625,"時価総額"),"")</f>
        <v/>
      </c>
      <c r="G625" s="75" t="e">
        <f>T20D357462[[#This Row],[時価総額]]/T20D357462[[#This Row],[現在値]]</f>
        <v>#VALUE!</v>
      </c>
      <c r="H625" s="20"/>
      <c r="I625" s="38"/>
      <c r="J625" s="20"/>
      <c r="K625" s="33"/>
      <c r="L625" s="117"/>
      <c r="M625" s="21"/>
      <c r="N625" s="89"/>
      <c r="O625" s="125" t="e">
        <f t="shared" si="21"/>
        <v>#REF!</v>
      </c>
      <c r="P625" s="125" t="e">
        <f t="shared" si="20"/>
        <v>#REF!</v>
      </c>
      <c r="Q625" s="147" t="e">
        <f>T20D357462[[#This Row],[スコア⑤]]/T20D357462[[#This Row],[スコア③]]</f>
        <v>#REF!</v>
      </c>
      <c r="R625" s="76" t="e">
        <f>#REF!+#REF!</f>
        <v>#REF!</v>
      </c>
      <c r="S625" s="76"/>
      <c r="T625" s="119"/>
      <c r="U625" s="76"/>
      <c r="V625" s="76"/>
      <c r="W625" s="109" t="e">
        <f>(T20D357462[[#This Row],[現金及び預金（億）]]-T20D357462[[#This Row],[負債（億）]])/T20D357462[[#This Row],[総資産]]*100</f>
        <v>#DIV/0!</v>
      </c>
    </row>
    <row r="626" spans="1:23" s="67" customFormat="1" x14ac:dyDescent="0.25">
      <c r="A626" s="69"/>
      <c r="B626" s="39"/>
      <c r="C626" s="71" t="str">
        <f>IFERROR(_xll.RssMarket($A626,"市場部名称"),"")</f>
        <v/>
      </c>
      <c r="D626" s="55"/>
      <c r="E626" s="55" t="str">
        <f>IFERROR(_xll.RssMarket($A626,"前日比"),"")</f>
        <v/>
      </c>
      <c r="F626" s="75" t="str">
        <f>IFERROR(_xll.RssMarket($A626,"時価総額"),"")</f>
        <v/>
      </c>
      <c r="G626" s="75" t="e">
        <f>T20D357462[[#This Row],[時価総額]]/T20D357462[[#This Row],[現在値]]</f>
        <v>#VALUE!</v>
      </c>
      <c r="H626" s="20"/>
      <c r="I626" s="38"/>
      <c r="J626" s="20"/>
      <c r="K626" s="33"/>
      <c r="L626" s="117"/>
      <c r="M626" s="21"/>
      <c r="N626" s="89"/>
      <c r="O626" s="125" t="e">
        <f t="shared" si="21"/>
        <v>#REF!</v>
      </c>
      <c r="P626" s="125" t="e">
        <f t="shared" si="20"/>
        <v>#REF!</v>
      </c>
      <c r="Q626" s="147" t="e">
        <f>T20D357462[[#This Row],[スコア⑤]]/T20D357462[[#This Row],[スコア③]]</f>
        <v>#REF!</v>
      </c>
      <c r="R626" s="76" t="e">
        <f>#REF!+#REF!</f>
        <v>#REF!</v>
      </c>
      <c r="S626" s="76"/>
      <c r="T626" s="119"/>
      <c r="U626" s="76"/>
      <c r="V626" s="76"/>
      <c r="W626" s="109" t="e">
        <f>(T20D357462[[#This Row],[現金及び預金（億）]]-T20D357462[[#This Row],[負債（億）]])/T20D357462[[#This Row],[総資産]]*100</f>
        <v>#DIV/0!</v>
      </c>
    </row>
    <row r="627" spans="1:23" s="67" customFormat="1" x14ac:dyDescent="0.25">
      <c r="A627" s="69"/>
      <c r="B627" s="39"/>
      <c r="C627" s="71" t="str">
        <f>IFERROR(_xll.RssMarket($A627,"市場部名称"),"")</f>
        <v/>
      </c>
      <c r="D627" s="55"/>
      <c r="E627" s="55" t="str">
        <f>IFERROR(_xll.RssMarket($A627,"前日比"),"")</f>
        <v/>
      </c>
      <c r="F627" s="75" t="str">
        <f>IFERROR(_xll.RssMarket($A627,"時価総額"),"")</f>
        <v/>
      </c>
      <c r="G627" s="75" t="e">
        <f>T20D357462[[#This Row],[時価総額]]/T20D357462[[#This Row],[現在値]]</f>
        <v>#VALUE!</v>
      </c>
      <c r="H627" s="20"/>
      <c r="I627" s="38"/>
      <c r="J627" s="20"/>
      <c r="K627" s="33"/>
      <c r="L627" s="117"/>
      <c r="M627" s="21"/>
      <c r="N627" s="89"/>
      <c r="O627" s="125" t="e">
        <f t="shared" si="21"/>
        <v>#REF!</v>
      </c>
      <c r="P627" s="125" t="e">
        <f t="shared" si="20"/>
        <v>#REF!</v>
      </c>
      <c r="Q627" s="147" t="e">
        <f>T20D357462[[#This Row],[スコア⑤]]/T20D357462[[#This Row],[スコア③]]</f>
        <v>#REF!</v>
      </c>
      <c r="R627" s="76" t="e">
        <f>#REF!+#REF!</f>
        <v>#REF!</v>
      </c>
      <c r="S627" s="76"/>
      <c r="T627" s="119"/>
      <c r="U627" s="76"/>
      <c r="V627" s="76"/>
      <c r="W627" s="109" t="e">
        <f>(T20D357462[[#This Row],[現金及び預金（億）]]-T20D357462[[#This Row],[負債（億）]])/T20D357462[[#This Row],[総資産]]*100</f>
        <v>#DIV/0!</v>
      </c>
    </row>
    <row r="628" spans="1:23" s="67" customFormat="1" x14ac:dyDescent="0.25">
      <c r="A628" s="69"/>
      <c r="B628" s="39"/>
      <c r="C628" s="71" t="str">
        <f>IFERROR(_xll.RssMarket($A628,"市場部名称"),"")</f>
        <v/>
      </c>
      <c r="D628" s="55"/>
      <c r="E628" s="55" t="str">
        <f>IFERROR(_xll.RssMarket($A628,"前日比"),"")</f>
        <v/>
      </c>
      <c r="F628" s="75" t="str">
        <f>IFERROR(_xll.RssMarket($A628,"時価総額"),"")</f>
        <v/>
      </c>
      <c r="G628" s="75" t="e">
        <f>T20D357462[[#This Row],[時価総額]]/T20D357462[[#This Row],[現在値]]</f>
        <v>#VALUE!</v>
      </c>
      <c r="H628" s="20"/>
      <c r="I628" s="38"/>
      <c r="J628" s="20"/>
      <c r="K628" s="33"/>
      <c r="L628" s="117"/>
      <c r="M628" s="21"/>
      <c r="N628" s="89"/>
      <c r="O628" s="125" t="e">
        <f t="shared" si="21"/>
        <v>#REF!</v>
      </c>
      <c r="P628" s="125" t="e">
        <f t="shared" si="20"/>
        <v>#REF!</v>
      </c>
      <c r="Q628" s="147" t="e">
        <f>T20D357462[[#This Row],[スコア⑤]]/T20D357462[[#This Row],[スコア③]]</f>
        <v>#REF!</v>
      </c>
      <c r="R628" s="76" t="e">
        <f>#REF!+#REF!</f>
        <v>#REF!</v>
      </c>
      <c r="S628" s="76"/>
      <c r="T628" s="119"/>
      <c r="U628" s="76"/>
      <c r="V628" s="76"/>
      <c r="W628" s="109" t="e">
        <f>(T20D357462[[#This Row],[現金及び預金（億）]]-T20D357462[[#This Row],[負債（億）]])/T20D357462[[#This Row],[総資産]]*100</f>
        <v>#DIV/0!</v>
      </c>
    </row>
    <row r="629" spans="1:23" s="67" customFormat="1" x14ac:dyDescent="0.25">
      <c r="A629" s="69"/>
      <c r="B629" s="39"/>
      <c r="C629" s="71" t="str">
        <f>IFERROR(_xll.RssMarket($A629,"市場部名称"),"")</f>
        <v/>
      </c>
      <c r="D629" s="55"/>
      <c r="E629" s="55" t="str">
        <f>IFERROR(_xll.RssMarket($A629,"前日比"),"")</f>
        <v/>
      </c>
      <c r="F629" s="75" t="str">
        <f>IFERROR(_xll.RssMarket($A629,"時価総額"),"")</f>
        <v/>
      </c>
      <c r="G629" s="75" t="e">
        <f>T20D357462[[#This Row],[時価総額]]/T20D357462[[#This Row],[現在値]]</f>
        <v>#VALUE!</v>
      </c>
      <c r="H629" s="20"/>
      <c r="I629" s="38"/>
      <c r="J629" s="20"/>
      <c r="K629" s="33"/>
      <c r="L629" s="117"/>
      <c r="M629" s="21"/>
      <c r="N629" s="89"/>
      <c r="O629" s="125" t="e">
        <f t="shared" si="21"/>
        <v>#REF!</v>
      </c>
      <c r="P629" s="125" t="e">
        <f t="shared" si="20"/>
        <v>#REF!</v>
      </c>
      <c r="Q629" s="147" t="e">
        <f>T20D357462[[#This Row],[スコア⑤]]/T20D357462[[#This Row],[スコア③]]</f>
        <v>#REF!</v>
      </c>
      <c r="R629" s="76" t="e">
        <f>#REF!+#REF!</f>
        <v>#REF!</v>
      </c>
      <c r="S629" s="76"/>
      <c r="T629" s="119"/>
      <c r="U629" s="76"/>
      <c r="V629" s="76"/>
      <c r="W629" s="109" t="e">
        <f>(T20D357462[[#This Row],[現金及び預金（億）]]-T20D357462[[#This Row],[負債（億）]])/T20D357462[[#This Row],[総資産]]*100</f>
        <v>#DIV/0!</v>
      </c>
    </row>
    <row r="630" spans="1:23" s="67" customFormat="1" x14ac:dyDescent="0.25">
      <c r="A630" s="69"/>
      <c r="B630" s="39"/>
      <c r="C630" s="71" t="str">
        <f>IFERROR(_xll.RssMarket($A630,"市場部名称"),"")</f>
        <v/>
      </c>
      <c r="D630" s="55"/>
      <c r="E630" s="55" t="str">
        <f>IFERROR(_xll.RssMarket($A630,"前日比"),"")</f>
        <v/>
      </c>
      <c r="F630" s="75" t="str">
        <f>IFERROR(_xll.RssMarket($A630,"時価総額"),"")</f>
        <v/>
      </c>
      <c r="G630" s="75" t="e">
        <f>T20D357462[[#This Row],[時価総額]]/T20D357462[[#This Row],[現在値]]</f>
        <v>#VALUE!</v>
      </c>
      <c r="H630" s="20"/>
      <c r="I630" s="38"/>
      <c r="J630" s="20"/>
      <c r="K630" s="33"/>
      <c r="L630" s="117"/>
      <c r="M630" s="21"/>
      <c r="N630" s="89"/>
      <c r="O630" s="125" t="e">
        <f t="shared" si="21"/>
        <v>#REF!</v>
      </c>
      <c r="P630" s="125" t="e">
        <f t="shared" si="20"/>
        <v>#REF!</v>
      </c>
      <c r="Q630" s="147" t="e">
        <f>T20D357462[[#This Row],[スコア⑤]]/T20D357462[[#This Row],[スコア③]]</f>
        <v>#REF!</v>
      </c>
      <c r="R630" s="76" t="e">
        <f>#REF!+#REF!</f>
        <v>#REF!</v>
      </c>
      <c r="S630" s="76"/>
      <c r="T630" s="119"/>
      <c r="U630" s="76"/>
      <c r="V630" s="76"/>
      <c r="W630" s="109" t="e">
        <f>(T20D357462[[#This Row],[現金及び預金（億）]]-T20D357462[[#This Row],[負債（億）]])/T20D357462[[#This Row],[総資産]]*100</f>
        <v>#DIV/0!</v>
      </c>
    </row>
    <row r="631" spans="1:23" s="67" customFormat="1" x14ac:dyDescent="0.25">
      <c r="A631" s="69"/>
      <c r="B631" s="39"/>
      <c r="C631" s="71" t="str">
        <f>IFERROR(_xll.RssMarket($A631,"市場部名称"),"")</f>
        <v/>
      </c>
      <c r="D631" s="55"/>
      <c r="E631" s="55" t="str">
        <f>IFERROR(_xll.RssMarket($A631,"前日比"),"")</f>
        <v/>
      </c>
      <c r="F631" s="75" t="str">
        <f>IFERROR(_xll.RssMarket($A631,"時価総額"),"")</f>
        <v/>
      </c>
      <c r="G631" s="75" t="e">
        <f>T20D357462[[#This Row],[時価総額]]/T20D357462[[#This Row],[現在値]]</f>
        <v>#VALUE!</v>
      </c>
      <c r="H631" s="20"/>
      <c r="I631" s="38"/>
      <c r="J631" s="20"/>
      <c r="K631" s="33"/>
      <c r="L631" s="117"/>
      <c r="M631" s="21"/>
      <c r="N631" s="89"/>
      <c r="O631" s="125" t="e">
        <f t="shared" si="21"/>
        <v>#REF!</v>
      </c>
      <c r="P631" s="125" t="e">
        <f t="shared" si="20"/>
        <v>#REF!</v>
      </c>
      <c r="Q631" s="147" t="e">
        <f>T20D357462[[#This Row],[スコア⑤]]/T20D357462[[#This Row],[スコア③]]</f>
        <v>#REF!</v>
      </c>
      <c r="R631" s="76" t="e">
        <f>#REF!+#REF!</f>
        <v>#REF!</v>
      </c>
      <c r="S631" s="76"/>
      <c r="T631" s="119"/>
      <c r="U631" s="76"/>
      <c r="V631" s="76"/>
      <c r="W631" s="109" t="e">
        <f>(T20D357462[[#This Row],[現金及び預金（億）]]-T20D357462[[#This Row],[負債（億）]])/T20D357462[[#This Row],[総資産]]*100</f>
        <v>#DIV/0!</v>
      </c>
    </row>
    <row r="632" spans="1:23" s="67" customFormat="1" x14ac:dyDescent="0.25">
      <c r="A632" s="69"/>
      <c r="B632" s="39"/>
      <c r="C632" s="71" t="str">
        <f>IFERROR(_xll.RssMarket($A632,"市場部名称"),"")</f>
        <v/>
      </c>
      <c r="D632" s="55"/>
      <c r="E632" s="55" t="str">
        <f>IFERROR(_xll.RssMarket($A632,"前日比"),"")</f>
        <v/>
      </c>
      <c r="F632" s="75" t="str">
        <f>IFERROR(_xll.RssMarket($A632,"時価総額"),"")</f>
        <v/>
      </c>
      <c r="G632" s="75" t="e">
        <f>T20D357462[[#This Row],[時価総額]]/T20D357462[[#This Row],[現在値]]</f>
        <v>#VALUE!</v>
      </c>
      <c r="H632" s="20"/>
      <c r="I632" s="38"/>
      <c r="J632" s="20"/>
      <c r="K632" s="33"/>
      <c r="L632" s="117"/>
      <c r="M632" s="21"/>
      <c r="N632" s="89"/>
      <c r="O632" s="125" t="e">
        <f t="shared" si="21"/>
        <v>#REF!</v>
      </c>
      <c r="P632" s="125" t="e">
        <f t="shared" si="20"/>
        <v>#REF!</v>
      </c>
      <c r="Q632" s="147" t="e">
        <f>T20D357462[[#This Row],[スコア⑤]]/T20D357462[[#This Row],[スコア③]]</f>
        <v>#REF!</v>
      </c>
      <c r="R632" s="76" t="e">
        <f>#REF!+#REF!</f>
        <v>#REF!</v>
      </c>
      <c r="S632" s="76"/>
      <c r="T632" s="119"/>
      <c r="U632" s="76"/>
      <c r="V632" s="76"/>
      <c r="W632" s="109" t="e">
        <f>(T20D357462[[#This Row],[現金及び預金（億）]]-T20D357462[[#This Row],[負債（億）]])/T20D357462[[#This Row],[総資産]]*100</f>
        <v>#DIV/0!</v>
      </c>
    </row>
    <row r="633" spans="1:23" s="67" customFormat="1" x14ac:dyDescent="0.25">
      <c r="A633" s="69"/>
      <c r="B633" s="39"/>
      <c r="C633" s="71" t="str">
        <f>IFERROR(_xll.RssMarket($A633,"市場部名称"),"")</f>
        <v/>
      </c>
      <c r="D633" s="55"/>
      <c r="E633" s="55" t="str">
        <f>IFERROR(_xll.RssMarket($A633,"前日比"),"")</f>
        <v/>
      </c>
      <c r="F633" s="75" t="str">
        <f>IFERROR(_xll.RssMarket($A633,"時価総額"),"")</f>
        <v/>
      </c>
      <c r="G633" s="75" t="e">
        <f>T20D357462[[#This Row],[時価総額]]/T20D357462[[#This Row],[現在値]]</f>
        <v>#VALUE!</v>
      </c>
      <c r="H633" s="20"/>
      <c r="I633" s="38"/>
      <c r="J633" s="20"/>
      <c r="K633" s="33"/>
      <c r="L633" s="117"/>
      <c r="M633" s="21"/>
      <c r="N633" s="89"/>
      <c r="O633" s="125" t="e">
        <f t="shared" si="21"/>
        <v>#REF!</v>
      </c>
      <c r="P633" s="125" t="e">
        <f t="shared" si="20"/>
        <v>#REF!</v>
      </c>
      <c r="Q633" s="147" t="e">
        <f>T20D357462[[#This Row],[スコア⑤]]/T20D357462[[#This Row],[スコア③]]</f>
        <v>#REF!</v>
      </c>
      <c r="R633" s="76" t="e">
        <f>#REF!+#REF!</f>
        <v>#REF!</v>
      </c>
      <c r="S633" s="76"/>
      <c r="T633" s="119"/>
      <c r="U633" s="76"/>
      <c r="V633" s="76"/>
      <c r="W633" s="109" t="e">
        <f>(T20D357462[[#This Row],[現金及び預金（億）]]-T20D357462[[#This Row],[負債（億）]])/T20D357462[[#This Row],[総資産]]*100</f>
        <v>#DIV/0!</v>
      </c>
    </row>
    <row r="634" spans="1:23" s="67" customFormat="1" x14ac:dyDescent="0.25">
      <c r="A634" s="69"/>
      <c r="B634" s="39"/>
      <c r="C634" s="71" t="str">
        <f>IFERROR(_xll.RssMarket($A634,"市場部名称"),"")</f>
        <v/>
      </c>
      <c r="D634" s="55"/>
      <c r="E634" s="55" t="str">
        <f>IFERROR(_xll.RssMarket($A634,"前日比"),"")</f>
        <v/>
      </c>
      <c r="F634" s="75" t="str">
        <f>IFERROR(_xll.RssMarket($A634,"時価総額"),"")</f>
        <v/>
      </c>
      <c r="G634" s="75" t="e">
        <f>T20D357462[[#This Row],[時価総額]]/T20D357462[[#This Row],[現在値]]</f>
        <v>#VALUE!</v>
      </c>
      <c r="H634" s="20"/>
      <c r="I634" s="38"/>
      <c r="J634" s="20"/>
      <c r="K634" s="33"/>
      <c r="L634" s="117"/>
      <c r="M634" s="21"/>
      <c r="N634" s="89"/>
      <c r="O634" s="125" t="e">
        <f t="shared" si="21"/>
        <v>#REF!</v>
      </c>
      <c r="P634" s="125" t="e">
        <f t="shared" si="20"/>
        <v>#REF!</v>
      </c>
      <c r="Q634" s="147" t="e">
        <f>T20D357462[[#This Row],[スコア⑤]]/T20D357462[[#This Row],[スコア③]]</f>
        <v>#REF!</v>
      </c>
      <c r="R634" s="76" t="e">
        <f>#REF!+#REF!</f>
        <v>#REF!</v>
      </c>
      <c r="S634" s="76"/>
      <c r="T634" s="119"/>
      <c r="U634" s="76"/>
      <c r="V634" s="76"/>
      <c r="W634" s="109" t="e">
        <f>(T20D357462[[#This Row],[現金及び預金（億）]]-T20D357462[[#This Row],[負債（億）]])/T20D357462[[#This Row],[総資産]]*100</f>
        <v>#DIV/0!</v>
      </c>
    </row>
    <row r="635" spans="1:23" s="67" customFormat="1" x14ac:dyDescent="0.25">
      <c r="A635" s="69"/>
      <c r="B635" s="39"/>
      <c r="C635" s="71" t="str">
        <f>IFERROR(_xll.RssMarket($A635,"市場部名称"),"")</f>
        <v/>
      </c>
      <c r="D635" s="55"/>
      <c r="E635" s="55" t="str">
        <f>IFERROR(_xll.RssMarket($A635,"前日比"),"")</f>
        <v/>
      </c>
      <c r="F635" s="75" t="str">
        <f>IFERROR(_xll.RssMarket($A635,"時価総額"),"")</f>
        <v/>
      </c>
      <c r="G635" s="75" t="e">
        <f>T20D357462[[#This Row],[時価総額]]/T20D357462[[#This Row],[現在値]]</f>
        <v>#VALUE!</v>
      </c>
      <c r="H635" s="20"/>
      <c r="I635" s="38"/>
      <c r="J635" s="20"/>
      <c r="K635" s="33"/>
      <c r="L635" s="117"/>
      <c r="M635" s="21"/>
      <c r="N635" s="89"/>
      <c r="O635" s="125" t="e">
        <f t="shared" si="21"/>
        <v>#REF!</v>
      </c>
      <c r="P635" s="125" t="e">
        <f t="shared" si="20"/>
        <v>#REF!</v>
      </c>
      <c r="Q635" s="147" t="e">
        <f>T20D357462[[#This Row],[スコア⑤]]/T20D357462[[#This Row],[スコア③]]</f>
        <v>#REF!</v>
      </c>
      <c r="R635" s="76" t="e">
        <f>#REF!+#REF!</f>
        <v>#REF!</v>
      </c>
      <c r="S635" s="76"/>
      <c r="T635" s="119"/>
      <c r="U635" s="76"/>
      <c r="V635" s="76"/>
      <c r="W635" s="109" t="e">
        <f>(T20D357462[[#This Row],[現金及び預金（億）]]-T20D357462[[#This Row],[負債（億）]])/T20D357462[[#This Row],[総資産]]*100</f>
        <v>#DIV/0!</v>
      </c>
    </row>
    <row r="636" spans="1:23" s="67" customFormat="1" x14ac:dyDescent="0.25">
      <c r="A636" s="69"/>
      <c r="B636" s="39"/>
      <c r="C636" s="71" t="str">
        <f>IFERROR(_xll.RssMarket($A636,"市場部名称"),"")</f>
        <v/>
      </c>
      <c r="D636" s="55"/>
      <c r="E636" s="55" t="str">
        <f>IFERROR(_xll.RssMarket($A636,"前日比"),"")</f>
        <v/>
      </c>
      <c r="F636" s="75" t="str">
        <f>IFERROR(_xll.RssMarket($A636,"時価総額"),"")</f>
        <v/>
      </c>
      <c r="G636" s="75" t="e">
        <f>T20D357462[[#This Row],[時価総額]]/T20D357462[[#This Row],[現在値]]</f>
        <v>#VALUE!</v>
      </c>
      <c r="H636" s="20"/>
      <c r="I636" s="38"/>
      <c r="J636" s="20"/>
      <c r="K636" s="33"/>
      <c r="L636" s="117"/>
      <c r="M636" s="21"/>
      <c r="N636" s="89"/>
      <c r="O636" s="125" t="e">
        <f t="shared" si="21"/>
        <v>#REF!</v>
      </c>
      <c r="P636" s="125" t="e">
        <f t="shared" si="20"/>
        <v>#REF!</v>
      </c>
      <c r="Q636" s="147" t="e">
        <f>T20D357462[[#This Row],[スコア⑤]]/T20D357462[[#This Row],[スコア③]]</f>
        <v>#REF!</v>
      </c>
      <c r="R636" s="76" t="e">
        <f>#REF!+#REF!</f>
        <v>#REF!</v>
      </c>
      <c r="S636" s="76"/>
      <c r="T636" s="119"/>
      <c r="U636" s="76"/>
      <c r="V636" s="76"/>
      <c r="W636" s="109" t="e">
        <f>(T20D357462[[#This Row],[現金及び預金（億）]]-T20D357462[[#This Row],[負債（億）]])/T20D357462[[#This Row],[総資産]]*100</f>
        <v>#DIV/0!</v>
      </c>
    </row>
    <row r="637" spans="1:23" s="67" customFormat="1" x14ac:dyDescent="0.25">
      <c r="A637" s="69"/>
      <c r="B637" s="39"/>
      <c r="C637" s="71" t="str">
        <f>IFERROR(_xll.RssMarket($A637,"市場部名称"),"")</f>
        <v/>
      </c>
      <c r="D637" s="55"/>
      <c r="E637" s="55" t="str">
        <f>IFERROR(_xll.RssMarket($A637,"前日比"),"")</f>
        <v/>
      </c>
      <c r="F637" s="75" t="str">
        <f>IFERROR(_xll.RssMarket($A637,"時価総額"),"")</f>
        <v/>
      </c>
      <c r="G637" s="75" t="e">
        <f>T20D357462[[#This Row],[時価総額]]/T20D357462[[#This Row],[現在値]]</f>
        <v>#VALUE!</v>
      </c>
      <c r="H637" s="20"/>
      <c r="I637" s="38"/>
      <c r="J637" s="20"/>
      <c r="K637" s="33"/>
      <c r="L637" s="117"/>
      <c r="M637" s="21"/>
      <c r="N637" s="89"/>
      <c r="O637" s="125" t="e">
        <f t="shared" si="21"/>
        <v>#REF!</v>
      </c>
      <c r="P637" s="125" t="e">
        <f t="shared" ref="P637:P700" si="22">ROUND(((R637/20)*(L637/15)*(S637/15)*(1+W637/200))/(H637/15)*100,0)</f>
        <v>#REF!</v>
      </c>
      <c r="Q637" s="147" t="e">
        <f>T20D357462[[#This Row],[スコア⑤]]/T20D357462[[#This Row],[スコア③]]</f>
        <v>#REF!</v>
      </c>
      <c r="R637" s="76" t="e">
        <f>#REF!+#REF!</f>
        <v>#REF!</v>
      </c>
      <c r="S637" s="76"/>
      <c r="T637" s="119"/>
      <c r="U637" s="76"/>
      <c r="V637" s="76"/>
      <c r="W637" s="109" t="e">
        <f>(T20D357462[[#This Row],[現金及び預金（億）]]-T20D357462[[#This Row],[負債（億）]])/T20D357462[[#This Row],[総資産]]*100</f>
        <v>#DIV/0!</v>
      </c>
    </row>
    <row r="638" spans="1:23" s="67" customFormat="1" x14ac:dyDescent="0.25">
      <c r="A638" s="69"/>
      <c r="B638" s="39"/>
      <c r="C638" s="71" t="str">
        <f>IFERROR(_xll.RssMarket($A638,"市場部名称"),"")</f>
        <v/>
      </c>
      <c r="D638" s="55"/>
      <c r="E638" s="55" t="str">
        <f>IFERROR(_xll.RssMarket($A638,"前日比"),"")</f>
        <v/>
      </c>
      <c r="F638" s="75" t="str">
        <f>IFERROR(_xll.RssMarket($A638,"時価総額"),"")</f>
        <v/>
      </c>
      <c r="G638" s="75" t="e">
        <f>T20D357462[[#This Row],[時価総額]]/T20D357462[[#This Row],[現在値]]</f>
        <v>#VALUE!</v>
      </c>
      <c r="H638" s="20"/>
      <c r="I638" s="38"/>
      <c r="J638" s="20"/>
      <c r="K638" s="33"/>
      <c r="L638" s="117"/>
      <c r="M638" s="21"/>
      <c r="N638" s="89"/>
      <c r="O638" s="125" t="e">
        <f t="shared" si="21"/>
        <v>#REF!</v>
      </c>
      <c r="P638" s="125" t="e">
        <f t="shared" si="22"/>
        <v>#REF!</v>
      </c>
      <c r="Q638" s="147" t="e">
        <f>T20D357462[[#This Row],[スコア⑤]]/T20D357462[[#This Row],[スコア③]]</f>
        <v>#REF!</v>
      </c>
      <c r="R638" s="76" t="e">
        <f>#REF!+#REF!</f>
        <v>#REF!</v>
      </c>
      <c r="S638" s="76"/>
      <c r="T638" s="119"/>
      <c r="U638" s="76"/>
      <c r="V638" s="76"/>
      <c r="W638" s="109" t="e">
        <f>(T20D357462[[#This Row],[現金及び預金（億）]]-T20D357462[[#This Row],[負債（億）]])/T20D357462[[#This Row],[総資産]]*100</f>
        <v>#DIV/0!</v>
      </c>
    </row>
    <row r="639" spans="1:23" s="67" customFormat="1" x14ac:dyDescent="0.25">
      <c r="A639" s="69"/>
      <c r="B639" s="39"/>
      <c r="C639" s="71" t="str">
        <f>IFERROR(_xll.RssMarket($A639,"市場部名称"),"")</f>
        <v/>
      </c>
      <c r="D639" s="55"/>
      <c r="E639" s="55" t="str">
        <f>IFERROR(_xll.RssMarket($A639,"前日比"),"")</f>
        <v/>
      </c>
      <c r="F639" s="75" t="str">
        <f>IFERROR(_xll.RssMarket($A639,"時価総額"),"")</f>
        <v/>
      </c>
      <c r="G639" s="75" t="e">
        <f>T20D357462[[#This Row],[時価総額]]/T20D357462[[#This Row],[現在値]]</f>
        <v>#VALUE!</v>
      </c>
      <c r="H639" s="20"/>
      <c r="I639" s="38"/>
      <c r="J639" s="20"/>
      <c r="K639" s="33"/>
      <c r="L639" s="117"/>
      <c r="M639" s="21"/>
      <c r="N639" s="89"/>
      <c r="O639" s="125" t="e">
        <f t="shared" si="21"/>
        <v>#REF!</v>
      </c>
      <c r="P639" s="125" t="e">
        <f t="shared" si="22"/>
        <v>#REF!</v>
      </c>
      <c r="Q639" s="147" t="e">
        <f>T20D357462[[#This Row],[スコア⑤]]/T20D357462[[#This Row],[スコア③]]</f>
        <v>#REF!</v>
      </c>
      <c r="R639" s="76" t="e">
        <f>#REF!+#REF!</f>
        <v>#REF!</v>
      </c>
      <c r="S639" s="76"/>
      <c r="T639" s="119"/>
      <c r="U639" s="76"/>
      <c r="V639" s="76"/>
      <c r="W639" s="109" t="e">
        <f>(T20D357462[[#This Row],[現金及び預金（億）]]-T20D357462[[#This Row],[負債（億）]])/T20D357462[[#This Row],[総資産]]*100</f>
        <v>#DIV/0!</v>
      </c>
    </row>
    <row r="640" spans="1:23" s="67" customFormat="1" x14ac:dyDescent="0.25">
      <c r="A640" s="69"/>
      <c r="B640" s="39"/>
      <c r="C640" s="71" t="str">
        <f>IFERROR(_xll.RssMarket($A640,"市場部名称"),"")</f>
        <v/>
      </c>
      <c r="D640" s="55"/>
      <c r="E640" s="55" t="str">
        <f>IFERROR(_xll.RssMarket($A640,"前日比"),"")</f>
        <v/>
      </c>
      <c r="F640" s="75" t="str">
        <f>IFERROR(_xll.RssMarket($A640,"時価総額"),"")</f>
        <v/>
      </c>
      <c r="G640" s="75" t="e">
        <f>T20D357462[[#This Row],[時価総額]]/T20D357462[[#This Row],[現在値]]</f>
        <v>#VALUE!</v>
      </c>
      <c r="H640" s="20"/>
      <c r="I640" s="38"/>
      <c r="J640" s="20"/>
      <c r="K640" s="33"/>
      <c r="L640" s="117"/>
      <c r="M640" s="21"/>
      <c r="N640" s="89"/>
      <c r="O640" s="125" t="e">
        <f t="shared" si="21"/>
        <v>#REF!</v>
      </c>
      <c r="P640" s="125" t="e">
        <f t="shared" si="22"/>
        <v>#REF!</v>
      </c>
      <c r="Q640" s="147" t="e">
        <f>T20D357462[[#This Row],[スコア⑤]]/T20D357462[[#This Row],[スコア③]]</f>
        <v>#REF!</v>
      </c>
      <c r="R640" s="76" t="e">
        <f>#REF!+#REF!</f>
        <v>#REF!</v>
      </c>
      <c r="S640" s="76"/>
      <c r="T640" s="119"/>
      <c r="U640" s="76"/>
      <c r="V640" s="76"/>
      <c r="W640" s="109" t="e">
        <f>(T20D357462[[#This Row],[現金及び預金（億）]]-T20D357462[[#This Row],[負債（億）]])/T20D357462[[#This Row],[総資産]]*100</f>
        <v>#DIV/0!</v>
      </c>
    </row>
    <row r="641" spans="1:23" s="67" customFormat="1" x14ac:dyDescent="0.25">
      <c r="A641" s="69"/>
      <c r="B641" s="39"/>
      <c r="C641" s="71" t="str">
        <f>IFERROR(_xll.RssMarket($A641,"市場部名称"),"")</f>
        <v/>
      </c>
      <c r="D641" s="55"/>
      <c r="E641" s="55" t="str">
        <f>IFERROR(_xll.RssMarket($A641,"前日比"),"")</f>
        <v/>
      </c>
      <c r="F641" s="75" t="str">
        <f>IFERROR(_xll.RssMarket($A641,"時価総額"),"")</f>
        <v/>
      </c>
      <c r="G641" s="75" t="e">
        <f>T20D357462[[#This Row],[時価総額]]/T20D357462[[#This Row],[現在値]]</f>
        <v>#VALUE!</v>
      </c>
      <c r="H641" s="20"/>
      <c r="I641" s="38"/>
      <c r="J641" s="20"/>
      <c r="K641" s="33"/>
      <c r="L641" s="117"/>
      <c r="M641" s="21"/>
      <c r="N641" s="89"/>
      <c r="O641" s="125" t="e">
        <f t="shared" si="21"/>
        <v>#REF!</v>
      </c>
      <c r="P641" s="125" t="e">
        <f t="shared" si="22"/>
        <v>#REF!</v>
      </c>
      <c r="Q641" s="147" t="e">
        <f>T20D357462[[#This Row],[スコア⑤]]/T20D357462[[#This Row],[スコア③]]</f>
        <v>#REF!</v>
      </c>
      <c r="R641" s="76" t="e">
        <f>#REF!+#REF!</f>
        <v>#REF!</v>
      </c>
      <c r="S641" s="76"/>
      <c r="T641" s="119"/>
      <c r="U641" s="76"/>
      <c r="V641" s="76"/>
      <c r="W641" s="109" t="e">
        <f>(T20D357462[[#This Row],[現金及び預金（億）]]-T20D357462[[#This Row],[負債（億）]])/T20D357462[[#This Row],[総資産]]*100</f>
        <v>#DIV/0!</v>
      </c>
    </row>
    <row r="642" spans="1:23" s="67" customFormat="1" x14ac:dyDescent="0.25">
      <c r="A642" s="69"/>
      <c r="B642" s="39"/>
      <c r="C642" s="71" t="str">
        <f>IFERROR(_xll.RssMarket($A642,"市場部名称"),"")</f>
        <v/>
      </c>
      <c r="D642" s="55"/>
      <c r="E642" s="55" t="str">
        <f>IFERROR(_xll.RssMarket($A642,"前日比"),"")</f>
        <v/>
      </c>
      <c r="F642" s="75" t="str">
        <f>IFERROR(_xll.RssMarket($A642,"時価総額"),"")</f>
        <v/>
      </c>
      <c r="G642" s="75" t="e">
        <f>T20D357462[[#This Row],[時価総額]]/T20D357462[[#This Row],[現在値]]</f>
        <v>#VALUE!</v>
      </c>
      <c r="H642" s="20"/>
      <c r="I642" s="38"/>
      <c r="J642" s="20"/>
      <c r="K642" s="33"/>
      <c r="L642" s="117"/>
      <c r="M642" s="21"/>
      <c r="N642" s="89"/>
      <c r="O642" s="125" t="e">
        <f t="shared" ref="O642:O705" si="23">ROUND(
 ((IF(OR(R642="",R642&lt;=0),20,R642)/20)
  *(L642/15))
 /(IFERROR(IF(H642&gt;0,H642,15),15)/15)
 *100,0)</f>
        <v>#REF!</v>
      </c>
      <c r="P642" s="125" t="e">
        <f t="shared" si="22"/>
        <v>#REF!</v>
      </c>
      <c r="Q642" s="147" t="e">
        <f>T20D357462[[#This Row],[スコア⑤]]/T20D357462[[#This Row],[スコア③]]</f>
        <v>#REF!</v>
      </c>
      <c r="R642" s="76" t="e">
        <f>#REF!+#REF!</f>
        <v>#REF!</v>
      </c>
      <c r="S642" s="76"/>
      <c r="T642" s="119"/>
      <c r="U642" s="76"/>
      <c r="V642" s="76"/>
      <c r="W642" s="109" t="e">
        <f>(T20D357462[[#This Row],[現金及び預金（億）]]-T20D357462[[#This Row],[負債（億）]])/T20D357462[[#This Row],[総資産]]*100</f>
        <v>#DIV/0!</v>
      </c>
    </row>
    <row r="643" spans="1:23" s="67" customFormat="1" x14ac:dyDescent="0.25">
      <c r="A643" s="69"/>
      <c r="B643" s="39"/>
      <c r="C643" s="71" t="str">
        <f>IFERROR(_xll.RssMarket($A643,"市場部名称"),"")</f>
        <v/>
      </c>
      <c r="D643" s="55"/>
      <c r="E643" s="55" t="str">
        <f>IFERROR(_xll.RssMarket($A643,"前日比"),"")</f>
        <v/>
      </c>
      <c r="F643" s="75" t="str">
        <f>IFERROR(_xll.RssMarket($A643,"時価総額"),"")</f>
        <v/>
      </c>
      <c r="G643" s="75" t="e">
        <f>T20D357462[[#This Row],[時価総額]]/T20D357462[[#This Row],[現在値]]</f>
        <v>#VALUE!</v>
      </c>
      <c r="H643" s="20"/>
      <c r="I643" s="38"/>
      <c r="J643" s="20"/>
      <c r="K643" s="33"/>
      <c r="L643" s="117"/>
      <c r="M643" s="21"/>
      <c r="N643" s="89"/>
      <c r="O643" s="125" t="e">
        <f t="shared" si="23"/>
        <v>#REF!</v>
      </c>
      <c r="P643" s="125" t="e">
        <f t="shared" si="22"/>
        <v>#REF!</v>
      </c>
      <c r="Q643" s="147" t="e">
        <f>T20D357462[[#This Row],[スコア⑤]]/T20D357462[[#This Row],[スコア③]]</f>
        <v>#REF!</v>
      </c>
      <c r="R643" s="76" t="e">
        <f>#REF!+#REF!</f>
        <v>#REF!</v>
      </c>
      <c r="S643" s="76"/>
      <c r="T643" s="119"/>
      <c r="U643" s="76"/>
      <c r="V643" s="76"/>
      <c r="W643" s="109" t="e">
        <f>(T20D357462[[#This Row],[現金及び預金（億）]]-T20D357462[[#This Row],[負債（億）]])/T20D357462[[#This Row],[総資産]]*100</f>
        <v>#DIV/0!</v>
      </c>
    </row>
    <row r="644" spans="1:23" s="67" customFormat="1" x14ac:dyDescent="0.25">
      <c r="A644" s="69"/>
      <c r="B644" s="39"/>
      <c r="C644" s="71" t="str">
        <f>IFERROR(_xll.RssMarket($A644,"市場部名称"),"")</f>
        <v/>
      </c>
      <c r="D644" s="55"/>
      <c r="E644" s="55" t="str">
        <f>IFERROR(_xll.RssMarket($A644,"前日比"),"")</f>
        <v/>
      </c>
      <c r="F644" s="75" t="str">
        <f>IFERROR(_xll.RssMarket($A644,"時価総額"),"")</f>
        <v/>
      </c>
      <c r="G644" s="75" t="e">
        <f>T20D357462[[#This Row],[時価総額]]/T20D357462[[#This Row],[現在値]]</f>
        <v>#VALUE!</v>
      </c>
      <c r="H644" s="20"/>
      <c r="I644" s="38"/>
      <c r="J644" s="20"/>
      <c r="K644" s="33"/>
      <c r="L644" s="117"/>
      <c r="M644" s="21"/>
      <c r="N644" s="89"/>
      <c r="O644" s="125" t="e">
        <f t="shared" si="23"/>
        <v>#REF!</v>
      </c>
      <c r="P644" s="125" t="e">
        <f t="shared" si="22"/>
        <v>#REF!</v>
      </c>
      <c r="Q644" s="147" t="e">
        <f>T20D357462[[#This Row],[スコア⑤]]/T20D357462[[#This Row],[スコア③]]</f>
        <v>#REF!</v>
      </c>
      <c r="R644" s="76" t="e">
        <f>#REF!+#REF!</f>
        <v>#REF!</v>
      </c>
      <c r="S644" s="76"/>
      <c r="T644" s="119"/>
      <c r="U644" s="76"/>
      <c r="V644" s="76"/>
      <c r="W644" s="109" t="e">
        <f>(T20D357462[[#This Row],[現金及び預金（億）]]-T20D357462[[#This Row],[負債（億）]])/T20D357462[[#This Row],[総資産]]*100</f>
        <v>#DIV/0!</v>
      </c>
    </row>
    <row r="645" spans="1:23" s="67" customFormat="1" x14ac:dyDescent="0.25">
      <c r="A645" s="69"/>
      <c r="B645" s="39"/>
      <c r="C645" s="71" t="str">
        <f>IFERROR(_xll.RssMarket($A645,"市場部名称"),"")</f>
        <v/>
      </c>
      <c r="D645" s="55"/>
      <c r="E645" s="55" t="str">
        <f>IFERROR(_xll.RssMarket($A645,"前日比"),"")</f>
        <v/>
      </c>
      <c r="F645" s="75" t="str">
        <f>IFERROR(_xll.RssMarket($A645,"時価総額"),"")</f>
        <v/>
      </c>
      <c r="G645" s="75" t="e">
        <f>T20D357462[[#This Row],[時価総額]]/T20D357462[[#This Row],[現在値]]</f>
        <v>#VALUE!</v>
      </c>
      <c r="H645" s="20"/>
      <c r="I645" s="38"/>
      <c r="J645" s="20"/>
      <c r="K645" s="33"/>
      <c r="L645" s="117"/>
      <c r="M645" s="21"/>
      <c r="N645" s="89"/>
      <c r="O645" s="125" t="e">
        <f t="shared" si="23"/>
        <v>#REF!</v>
      </c>
      <c r="P645" s="125" t="e">
        <f t="shared" si="22"/>
        <v>#REF!</v>
      </c>
      <c r="Q645" s="147" t="e">
        <f>T20D357462[[#This Row],[スコア⑤]]/T20D357462[[#This Row],[スコア③]]</f>
        <v>#REF!</v>
      </c>
      <c r="R645" s="76" t="e">
        <f>#REF!+#REF!</f>
        <v>#REF!</v>
      </c>
      <c r="S645" s="76"/>
      <c r="T645" s="119"/>
      <c r="U645" s="76"/>
      <c r="V645" s="76"/>
      <c r="W645" s="109" t="e">
        <f>(T20D357462[[#This Row],[現金及び預金（億）]]-T20D357462[[#This Row],[負債（億）]])/T20D357462[[#This Row],[総資産]]*100</f>
        <v>#DIV/0!</v>
      </c>
    </row>
    <row r="646" spans="1:23" s="67" customFormat="1" x14ac:dyDescent="0.25">
      <c r="A646" s="69"/>
      <c r="B646" s="39"/>
      <c r="C646" s="71" t="str">
        <f>IFERROR(_xll.RssMarket($A646,"市場部名称"),"")</f>
        <v/>
      </c>
      <c r="D646" s="55"/>
      <c r="E646" s="55" t="str">
        <f>IFERROR(_xll.RssMarket($A646,"前日比"),"")</f>
        <v/>
      </c>
      <c r="F646" s="75" t="str">
        <f>IFERROR(_xll.RssMarket($A646,"時価総額"),"")</f>
        <v/>
      </c>
      <c r="G646" s="75" t="e">
        <f>T20D357462[[#This Row],[時価総額]]/T20D357462[[#This Row],[現在値]]</f>
        <v>#VALUE!</v>
      </c>
      <c r="H646" s="20"/>
      <c r="I646" s="38"/>
      <c r="J646" s="20"/>
      <c r="K646" s="33"/>
      <c r="L646" s="117"/>
      <c r="M646" s="21"/>
      <c r="N646" s="89"/>
      <c r="O646" s="125" t="e">
        <f t="shared" si="23"/>
        <v>#REF!</v>
      </c>
      <c r="P646" s="125" t="e">
        <f t="shared" si="22"/>
        <v>#REF!</v>
      </c>
      <c r="Q646" s="147" t="e">
        <f>T20D357462[[#This Row],[スコア⑤]]/T20D357462[[#This Row],[スコア③]]</f>
        <v>#REF!</v>
      </c>
      <c r="R646" s="76" t="e">
        <f>#REF!+#REF!</f>
        <v>#REF!</v>
      </c>
      <c r="S646" s="76"/>
      <c r="T646" s="119"/>
      <c r="U646" s="76"/>
      <c r="V646" s="76"/>
      <c r="W646" s="109" t="e">
        <f>(T20D357462[[#This Row],[現金及び預金（億）]]-T20D357462[[#This Row],[負債（億）]])/T20D357462[[#This Row],[総資産]]*100</f>
        <v>#DIV/0!</v>
      </c>
    </row>
    <row r="647" spans="1:23" s="67" customFormat="1" x14ac:dyDescent="0.25">
      <c r="A647" s="69"/>
      <c r="B647" s="39"/>
      <c r="C647" s="71" t="str">
        <f>IFERROR(_xll.RssMarket($A647,"市場部名称"),"")</f>
        <v/>
      </c>
      <c r="D647" s="55"/>
      <c r="E647" s="55" t="str">
        <f>IFERROR(_xll.RssMarket($A647,"前日比"),"")</f>
        <v/>
      </c>
      <c r="F647" s="75" t="str">
        <f>IFERROR(_xll.RssMarket($A647,"時価総額"),"")</f>
        <v/>
      </c>
      <c r="G647" s="75" t="e">
        <f>T20D357462[[#This Row],[時価総額]]/T20D357462[[#This Row],[現在値]]</f>
        <v>#VALUE!</v>
      </c>
      <c r="H647" s="20"/>
      <c r="I647" s="38"/>
      <c r="J647" s="20"/>
      <c r="K647" s="33"/>
      <c r="L647" s="117"/>
      <c r="M647" s="21"/>
      <c r="N647" s="89"/>
      <c r="O647" s="125" t="e">
        <f t="shared" si="23"/>
        <v>#REF!</v>
      </c>
      <c r="P647" s="125" t="e">
        <f t="shared" si="22"/>
        <v>#REF!</v>
      </c>
      <c r="Q647" s="147" t="e">
        <f>T20D357462[[#This Row],[スコア⑤]]/T20D357462[[#This Row],[スコア③]]</f>
        <v>#REF!</v>
      </c>
      <c r="R647" s="76" t="e">
        <f>#REF!+#REF!</f>
        <v>#REF!</v>
      </c>
      <c r="S647" s="76"/>
      <c r="T647" s="119"/>
      <c r="U647" s="76"/>
      <c r="V647" s="76"/>
      <c r="W647" s="109" t="e">
        <f>(T20D357462[[#This Row],[現金及び預金（億）]]-T20D357462[[#This Row],[負債（億）]])/T20D357462[[#This Row],[総資産]]*100</f>
        <v>#DIV/0!</v>
      </c>
    </row>
    <row r="648" spans="1:23" s="67" customFormat="1" x14ac:dyDescent="0.25">
      <c r="A648" s="69"/>
      <c r="B648" s="39"/>
      <c r="C648" s="71" t="str">
        <f>IFERROR(_xll.RssMarket($A648,"市場部名称"),"")</f>
        <v/>
      </c>
      <c r="D648" s="55"/>
      <c r="E648" s="55" t="str">
        <f>IFERROR(_xll.RssMarket($A648,"前日比"),"")</f>
        <v/>
      </c>
      <c r="F648" s="75" t="str">
        <f>IFERROR(_xll.RssMarket($A648,"時価総額"),"")</f>
        <v/>
      </c>
      <c r="G648" s="75" t="e">
        <f>T20D357462[[#This Row],[時価総額]]/T20D357462[[#This Row],[現在値]]</f>
        <v>#VALUE!</v>
      </c>
      <c r="H648" s="20"/>
      <c r="I648" s="38"/>
      <c r="J648" s="20"/>
      <c r="K648" s="33"/>
      <c r="L648" s="117"/>
      <c r="M648" s="21"/>
      <c r="N648" s="89"/>
      <c r="O648" s="125" t="e">
        <f t="shared" si="23"/>
        <v>#REF!</v>
      </c>
      <c r="P648" s="125" t="e">
        <f t="shared" si="22"/>
        <v>#REF!</v>
      </c>
      <c r="Q648" s="147" t="e">
        <f>T20D357462[[#This Row],[スコア⑤]]/T20D357462[[#This Row],[スコア③]]</f>
        <v>#REF!</v>
      </c>
      <c r="R648" s="76" t="e">
        <f>#REF!+#REF!</f>
        <v>#REF!</v>
      </c>
      <c r="S648" s="76"/>
      <c r="T648" s="119"/>
      <c r="U648" s="76"/>
      <c r="V648" s="76"/>
      <c r="W648" s="109" t="e">
        <f>(T20D357462[[#This Row],[現金及び預金（億）]]-T20D357462[[#This Row],[負債（億）]])/T20D357462[[#This Row],[総資産]]*100</f>
        <v>#DIV/0!</v>
      </c>
    </row>
    <row r="649" spans="1:23" s="67" customFormat="1" x14ac:dyDescent="0.25">
      <c r="A649" s="69"/>
      <c r="B649" s="39"/>
      <c r="C649" s="71" t="str">
        <f>IFERROR(_xll.RssMarket($A649,"市場部名称"),"")</f>
        <v/>
      </c>
      <c r="D649" s="55"/>
      <c r="E649" s="55" t="str">
        <f>IFERROR(_xll.RssMarket($A649,"前日比"),"")</f>
        <v/>
      </c>
      <c r="F649" s="75" t="str">
        <f>IFERROR(_xll.RssMarket($A649,"時価総額"),"")</f>
        <v/>
      </c>
      <c r="G649" s="75" t="e">
        <f>T20D357462[[#This Row],[時価総額]]/T20D357462[[#This Row],[現在値]]</f>
        <v>#VALUE!</v>
      </c>
      <c r="H649" s="20"/>
      <c r="I649" s="38"/>
      <c r="J649" s="20"/>
      <c r="K649" s="33"/>
      <c r="L649" s="117"/>
      <c r="M649" s="21"/>
      <c r="N649" s="89"/>
      <c r="O649" s="125" t="e">
        <f t="shared" si="23"/>
        <v>#REF!</v>
      </c>
      <c r="P649" s="125" t="e">
        <f t="shared" si="22"/>
        <v>#REF!</v>
      </c>
      <c r="Q649" s="147" t="e">
        <f>T20D357462[[#This Row],[スコア⑤]]/T20D357462[[#This Row],[スコア③]]</f>
        <v>#REF!</v>
      </c>
      <c r="R649" s="76" t="e">
        <f>#REF!+#REF!</f>
        <v>#REF!</v>
      </c>
      <c r="S649" s="76"/>
      <c r="T649" s="119"/>
      <c r="U649" s="76"/>
      <c r="V649" s="76"/>
      <c r="W649" s="109" t="e">
        <f>(T20D357462[[#This Row],[現金及び預金（億）]]-T20D357462[[#This Row],[負債（億）]])/T20D357462[[#This Row],[総資産]]*100</f>
        <v>#DIV/0!</v>
      </c>
    </row>
    <row r="650" spans="1:23" s="67" customFormat="1" x14ac:dyDescent="0.25">
      <c r="A650" s="69"/>
      <c r="B650" s="39"/>
      <c r="C650" s="71" t="str">
        <f>IFERROR(_xll.RssMarket($A650,"市場部名称"),"")</f>
        <v/>
      </c>
      <c r="D650" s="55"/>
      <c r="E650" s="55" t="str">
        <f>IFERROR(_xll.RssMarket($A650,"前日比"),"")</f>
        <v/>
      </c>
      <c r="F650" s="75" t="str">
        <f>IFERROR(_xll.RssMarket($A650,"時価総額"),"")</f>
        <v/>
      </c>
      <c r="G650" s="75" t="e">
        <f>T20D357462[[#This Row],[時価総額]]/T20D357462[[#This Row],[現在値]]</f>
        <v>#VALUE!</v>
      </c>
      <c r="H650" s="20"/>
      <c r="I650" s="38"/>
      <c r="J650" s="20"/>
      <c r="K650" s="33"/>
      <c r="L650" s="117"/>
      <c r="M650" s="21"/>
      <c r="N650" s="89"/>
      <c r="O650" s="125" t="e">
        <f t="shared" si="23"/>
        <v>#REF!</v>
      </c>
      <c r="P650" s="125" t="e">
        <f t="shared" si="22"/>
        <v>#REF!</v>
      </c>
      <c r="Q650" s="147" t="e">
        <f>T20D357462[[#This Row],[スコア⑤]]/T20D357462[[#This Row],[スコア③]]</f>
        <v>#REF!</v>
      </c>
      <c r="R650" s="76" t="e">
        <f>#REF!+#REF!</f>
        <v>#REF!</v>
      </c>
      <c r="S650" s="76"/>
      <c r="T650" s="119"/>
      <c r="U650" s="76"/>
      <c r="V650" s="76"/>
      <c r="W650" s="109" t="e">
        <f>(T20D357462[[#This Row],[現金及び預金（億）]]-T20D357462[[#This Row],[負債（億）]])/T20D357462[[#This Row],[総資産]]*100</f>
        <v>#DIV/0!</v>
      </c>
    </row>
    <row r="651" spans="1:23" s="67" customFormat="1" x14ac:dyDescent="0.25">
      <c r="A651" s="69"/>
      <c r="B651" s="39"/>
      <c r="C651" s="71" t="str">
        <f>IFERROR(_xll.RssMarket($A651,"市場部名称"),"")</f>
        <v/>
      </c>
      <c r="D651" s="55"/>
      <c r="E651" s="55" t="str">
        <f>IFERROR(_xll.RssMarket($A651,"前日比"),"")</f>
        <v/>
      </c>
      <c r="F651" s="75" t="str">
        <f>IFERROR(_xll.RssMarket($A651,"時価総額"),"")</f>
        <v/>
      </c>
      <c r="G651" s="75" t="e">
        <f>T20D357462[[#This Row],[時価総額]]/T20D357462[[#This Row],[現在値]]</f>
        <v>#VALUE!</v>
      </c>
      <c r="H651" s="20"/>
      <c r="I651" s="38"/>
      <c r="J651" s="20"/>
      <c r="K651" s="33"/>
      <c r="L651" s="117"/>
      <c r="M651" s="21"/>
      <c r="N651" s="89"/>
      <c r="O651" s="125" t="e">
        <f t="shared" si="23"/>
        <v>#REF!</v>
      </c>
      <c r="P651" s="125" t="e">
        <f t="shared" si="22"/>
        <v>#REF!</v>
      </c>
      <c r="Q651" s="147" t="e">
        <f>T20D357462[[#This Row],[スコア⑤]]/T20D357462[[#This Row],[スコア③]]</f>
        <v>#REF!</v>
      </c>
      <c r="R651" s="76" t="e">
        <f>#REF!+#REF!</f>
        <v>#REF!</v>
      </c>
      <c r="S651" s="76"/>
      <c r="T651" s="119"/>
      <c r="U651" s="76"/>
      <c r="V651" s="76"/>
      <c r="W651" s="109" t="e">
        <f>(T20D357462[[#This Row],[現金及び預金（億）]]-T20D357462[[#This Row],[負債（億）]])/T20D357462[[#This Row],[総資産]]*100</f>
        <v>#DIV/0!</v>
      </c>
    </row>
    <row r="652" spans="1:23" s="67" customFormat="1" x14ac:dyDescent="0.25">
      <c r="A652" s="69"/>
      <c r="B652" s="39"/>
      <c r="C652" s="71" t="str">
        <f>IFERROR(_xll.RssMarket($A652,"市場部名称"),"")</f>
        <v/>
      </c>
      <c r="D652" s="55"/>
      <c r="E652" s="55" t="str">
        <f>IFERROR(_xll.RssMarket($A652,"前日比"),"")</f>
        <v/>
      </c>
      <c r="F652" s="75" t="str">
        <f>IFERROR(_xll.RssMarket($A652,"時価総額"),"")</f>
        <v/>
      </c>
      <c r="G652" s="75" t="e">
        <f>T20D357462[[#This Row],[時価総額]]/T20D357462[[#This Row],[現在値]]</f>
        <v>#VALUE!</v>
      </c>
      <c r="H652" s="20"/>
      <c r="I652" s="38"/>
      <c r="J652" s="20"/>
      <c r="K652" s="33"/>
      <c r="L652" s="117"/>
      <c r="M652" s="21"/>
      <c r="N652" s="89"/>
      <c r="O652" s="125" t="e">
        <f t="shared" si="23"/>
        <v>#REF!</v>
      </c>
      <c r="P652" s="125" t="e">
        <f t="shared" si="22"/>
        <v>#REF!</v>
      </c>
      <c r="Q652" s="147" t="e">
        <f>T20D357462[[#This Row],[スコア⑤]]/T20D357462[[#This Row],[スコア③]]</f>
        <v>#REF!</v>
      </c>
      <c r="R652" s="76" t="e">
        <f>#REF!+#REF!</f>
        <v>#REF!</v>
      </c>
      <c r="S652" s="76"/>
      <c r="T652" s="119"/>
      <c r="U652" s="76"/>
      <c r="V652" s="76"/>
      <c r="W652" s="109" t="e">
        <f>(T20D357462[[#This Row],[現金及び預金（億）]]-T20D357462[[#This Row],[負債（億）]])/T20D357462[[#This Row],[総資産]]*100</f>
        <v>#DIV/0!</v>
      </c>
    </row>
    <row r="653" spans="1:23" s="67" customFormat="1" x14ac:dyDescent="0.25">
      <c r="A653" s="69"/>
      <c r="B653" s="39"/>
      <c r="C653" s="71" t="str">
        <f>IFERROR(_xll.RssMarket($A653,"市場部名称"),"")</f>
        <v/>
      </c>
      <c r="D653" s="55"/>
      <c r="E653" s="55" t="str">
        <f>IFERROR(_xll.RssMarket($A653,"前日比"),"")</f>
        <v/>
      </c>
      <c r="F653" s="75" t="str">
        <f>IFERROR(_xll.RssMarket($A653,"時価総額"),"")</f>
        <v/>
      </c>
      <c r="G653" s="75" t="e">
        <f>T20D357462[[#This Row],[時価総額]]/T20D357462[[#This Row],[現在値]]</f>
        <v>#VALUE!</v>
      </c>
      <c r="H653" s="20"/>
      <c r="I653" s="38"/>
      <c r="J653" s="20"/>
      <c r="K653" s="33"/>
      <c r="L653" s="117"/>
      <c r="M653" s="21"/>
      <c r="N653" s="89"/>
      <c r="O653" s="125" t="e">
        <f t="shared" si="23"/>
        <v>#REF!</v>
      </c>
      <c r="P653" s="125" t="e">
        <f t="shared" si="22"/>
        <v>#REF!</v>
      </c>
      <c r="Q653" s="147" t="e">
        <f>T20D357462[[#This Row],[スコア⑤]]/T20D357462[[#This Row],[スコア③]]</f>
        <v>#REF!</v>
      </c>
      <c r="R653" s="76" t="e">
        <f>#REF!+#REF!</f>
        <v>#REF!</v>
      </c>
      <c r="S653" s="76"/>
      <c r="T653" s="119"/>
      <c r="U653" s="76"/>
      <c r="V653" s="76"/>
      <c r="W653" s="109" t="e">
        <f>(T20D357462[[#This Row],[現金及び預金（億）]]-T20D357462[[#This Row],[負債（億）]])/T20D357462[[#This Row],[総資産]]*100</f>
        <v>#DIV/0!</v>
      </c>
    </row>
    <row r="654" spans="1:23" s="67" customFormat="1" x14ac:dyDescent="0.25">
      <c r="A654" s="69"/>
      <c r="B654" s="39"/>
      <c r="C654" s="71" t="str">
        <f>IFERROR(_xll.RssMarket($A654,"市場部名称"),"")</f>
        <v/>
      </c>
      <c r="D654" s="55"/>
      <c r="E654" s="55" t="str">
        <f>IFERROR(_xll.RssMarket($A654,"前日比"),"")</f>
        <v/>
      </c>
      <c r="F654" s="75" t="str">
        <f>IFERROR(_xll.RssMarket($A654,"時価総額"),"")</f>
        <v/>
      </c>
      <c r="G654" s="75" t="e">
        <f>T20D357462[[#This Row],[時価総額]]/T20D357462[[#This Row],[現在値]]</f>
        <v>#VALUE!</v>
      </c>
      <c r="H654" s="20"/>
      <c r="I654" s="38"/>
      <c r="J654" s="20"/>
      <c r="K654" s="33"/>
      <c r="L654" s="117"/>
      <c r="M654" s="21"/>
      <c r="N654" s="89"/>
      <c r="O654" s="125" t="e">
        <f t="shared" si="23"/>
        <v>#REF!</v>
      </c>
      <c r="P654" s="125" t="e">
        <f t="shared" si="22"/>
        <v>#REF!</v>
      </c>
      <c r="Q654" s="147" t="e">
        <f>T20D357462[[#This Row],[スコア⑤]]/T20D357462[[#This Row],[スコア③]]</f>
        <v>#REF!</v>
      </c>
      <c r="R654" s="76" t="e">
        <f>#REF!+#REF!</f>
        <v>#REF!</v>
      </c>
      <c r="S654" s="76"/>
      <c r="T654" s="119"/>
      <c r="U654" s="76"/>
      <c r="V654" s="76"/>
      <c r="W654" s="109" t="e">
        <f>(T20D357462[[#This Row],[現金及び預金（億）]]-T20D357462[[#This Row],[負債（億）]])/T20D357462[[#This Row],[総資産]]*100</f>
        <v>#DIV/0!</v>
      </c>
    </row>
    <row r="655" spans="1:23" s="67" customFormat="1" x14ac:dyDescent="0.25">
      <c r="A655" s="69"/>
      <c r="B655" s="39"/>
      <c r="C655" s="71" t="str">
        <f>IFERROR(_xll.RssMarket($A655,"市場部名称"),"")</f>
        <v/>
      </c>
      <c r="D655" s="55"/>
      <c r="E655" s="55" t="str">
        <f>IFERROR(_xll.RssMarket($A655,"前日比"),"")</f>
        <v/>
      </c>
      <c r="F655" s="75" t="str">
        <f>IFERROR(_xll.RssMarket($A655,"時価総額"),"")</f>
        <v/>
      </c>
      <c r="G655" s="75" t="e">
        <f>T20D357462[[#This Row],[時価総額]]/T20D357462[[#This Row],[現在値]]</f>
        <v>#VALUE!</v>
      </c>
      <c r="H655" s="20"/>
      <c r="I655" s="38"/>
      <c r="J655" s="20"/>
      <c r="K655" s="33"/>
      <c r="L655" s="117"/>
      <c r="M655" s="21"/>
      <c r="N655" s="89"/>
      <c r="O655" s="125" t="e">
        <f t="shared" si="23"/>
        <v>#REF!</v>
      </c>
      <c r="P655" s="125" t="e">
        <f t="shared" si="22"/>
        <v>#REF!</v>
      </c>
      <c r="Q655" s="147" t="e">
        <f>T20D357462[[#This Row],[スコア⑤]]/T20D357462[[#This Row],[スコア③]]</f>
        <v>#REF!</v>
      </c>
      <c r="R655" s="76" t="e">
        <f>#REF!+#REF!</f>
        <v>#REF!</v>
      </c>
      <c r="S655" s="76"/>
      <c r="T655" s="119"/>
      <c r="U655" s="76"/>
      <c r="V655" s="76"/>
      <c r="W655" s="109" t="e">
        <f>(T20D357462[[#This Row],[現金及び預金（億）]]-T20D357462[[#This Row],[負債（億）]])/T20D357462[[#This Row],[総資産]]*100</f>
        <v>#DIV/0!</v>
      </c>
    </row>
    <row r="656" spans="1:23" s="67" customFormat="1" x14ac:dyDescent="0.25">
      <c r="A656" s="69"/>
      <c r="B656" s="39"/>
      <c r="C656" s="71" t="str">
        <f>IFERROR(_xll.RssMarket($A656,"市場部名称"),"")</f>
        <v/>
      </c>
      <c r="D656" s="55"/>
      <c r="E656" s="55" t="str">
        <f>IFERROR(_xll.RssMarket($A656,"前日比"),"")</f>
        <v/>
      </c>
      <c r="F656" s="75" t="str">
        <f>IFERROR(_xll.RssMarket($A656,"時価総額"),"")</f>
        <v/>
      </c>
      <c r="G656" s="75" t="e">
        <f>T20D357462[[#This Row],[時価総額]]/T20D357462[[#This Row],[現在値]]</f>
        <v>#VALUE!</v>
      </c>
      <c r="H656" s="20"/>
      <c r="I656" s="38"/>
      <c r="J656" s="20"/>
      <c r="K656" s="33"/>
      <c r="L656" s="117"/>
      <c r="M656" s="21"/>
      <c r="N656" s="89"/>
      <c r="O656" s="125" t="e">
        <f t="shared" si="23"/>
        <v>#REF!</v>
      </c>
      <c r="P656" s="125" t="e">
        <f t="shared" si="22"/>
        <v>#REF!</v>
      </c>
      <c r="Q656" s="147" t="e">
        <f>T20D357462[[#This Row],[スコア⑤]]/T20D357462[[#This Row],[スコア③]]</f>
        <v>#REF!</v>
      </c>
      <c r="R656" s="76" t="e">
        <f>#REF!+#REF!</f>
        <v>#REF!</v>
      </c>
      <c r="S656" s="76"/>
      <c r="T656" s="119"/>
      <c r="U656" s="76"/>
      <c r="V656" s="76"/>
      <c r="W656" s="109" t="e">
        <f>(T20D357462[[#This Row],[現金及び預金（億）]]-T20D357462[[#This Row],[負債（億）]])/T20D357462[[#This Row],[総資産]]*100</f>
        <v>#DIV/0!</v>
      </c>
    </row>
    <row r="657" spans="1:23" s="67" customFormat="1" x14ac:dyDescent="0.25">
      <c r="A657" s="69"/>
      <c r="B657" s="39"/>
      <c r="C657" s="71" t="str">
        <f>IFERROR(_xll.RssMarket($A657,"市場部名称"),"")</f>
        <v/>
      </c>
      <c r="D657" s="55"/>
      <c r="E657" s="55" t="str">
        <f>IFERROR(_xll.RssMarket($A657,"前日比"),"")</f>
        <v/>
      </c>
      <c r="F657" s="75" t="str">
        <f>IFERROR(_xll.RssMarket($A657,"時価総額"),"")</f>
        <v/>
      </c>
      <c r="G657" s="75" t="e">
        <f>T20D357462[[#This Row],[時価総額]]/T20D357462[[#This Row],[現在値]]</f>
        <v>#VALUE!</v>
      </c>
      <c r="H657" s="20"/>
      <c r="I657" s="38"/>
      <c r="J657" s="20"/>
      <c r="K657" s="33"/>
      <c r="L657" s="117"/>
      <c r="M657" s="21"/>
      <c r="N657" s="89"/>
      <c r="O657" s="125" t="e">
        <f t="shared" si="23"/>
        <v>#REF!</v>
      </c>
      <c r="P657" s="125" t="e">
        <f t="shared" si="22"/>
        <v>#REF!</v>
      </c>
      <c r="Q657" s="147" t="e">
        <f>T20D357462[[#This Row],[スコア⑤]]/T20D357462[[#This Row],[スコア③]]</f>
        <v>#REF!</v>
      </c>
      <c r="R657" s="76" t="e">
        <f>#REF!+#REF!</f>
        <v>#REF!</v>
      </c>
      <c r="S657" s="76"/>
      <c r="T657" s="119"/>
      <c r="U657" s="76"/>
      <c r="V657" s="76"/>
      <c r="W657" s="109" t="e">
        <f>(T20D357462[[#This Row],[現金及び預金（億）]]-T20D357462[[#This Row],[負債（億）]])/T20D357462[[#This Row],[総資産]]*100</f>
        <v>#DIV/0!</v>
      </c>
    </row>
    <row r="658" spans="1:23" s="67" customFormat="1" x14ac:dyDescent="0.25">
      <c r="A658" s="69"/>
      <c r="B658" s="39"/>
      <c r="C658" s="71" t="str">
        <f>IFERROR(_xll.RssMarket($A658,"市場部名称"),"")</f>
        <v/>
      </c>
      <c r="D658" s="55"/>
      <c r="E658" s="55" t="str">
        <f>IFERROR(_xll.RssMarket($A658,"前日比"),"")</f>
        <v/>
      </c>
      <c r="F658" s="75" t="str">
        <f>IFERROR(_xll.RssMarket($A658,"時価総額"),"")</f>
        <v/>
      </c>
      <c r="G658" s="75" t="e">
        <f>T20D357462[[#This Row],[時価総額]]/T20D357462[[#This Row],[現在値]]</f>
        <v>#VALUE!</v>
      </c>
      <c r="H658" s="20"/>
      <c r="I658" s="38"/>
      <c r="J658" s="20"/>
      <c r="K658" s="33"/>
      <c r="L658" s="117"/>
      <c r="M658" s="21"/>
      <c r="N658" s="89"/>
      <c r="O658" s="125" t="e">
        <f t="shared" si="23"/>
        <v>#REF!</v>
      </c>
      <c r="P658" s="125" t="e">
        <f t="shared" si="22"/>
        <v>#REF!</v>
      </c>
      <c r="Q658" s="147" t="e">
        <f>T20D357462[[#This Row],[スコア⑤]]/T20D357462[[#This Row],[スコア③]]</f>
        <v>#REF!</v>
      </c>
      <c r="R658" s="76" t="e">
        <f>#REF!+#REF!</f>
        <v>#REF!</v>
      </c>
      <c r="S658" s="76"/>
      <c r="T658" s="119"/>
      <c r="U658" s="76"/>
      <c r="V658" s="76"/>
      <c r="W658" s="109" t="e">
        <f>(T20D357462[[#This Row],[現金及び預金（億）]]-T20D357462[[#This Row],[負債（億）]])/T20D357462[[#This Row],[総資産]]*100</f>
        <v>#DIV/0!</v>
      </c>
    </row>
    <row r="659" spans="1:23" s="67" customFormat="1" x14ac:dyDescent="0.25">
      <c r="A659" s="69"/>
      <c r="B659" s="39"/>
      <c r="C659" s="71" t="str">
        <f>IFERROR(_xll.RssMarket($A659,"市場部名称"),"")</f>
        <v/>
      </c>
      <c r="D659" s="55"/>
      <c r="E659" s="55" t="str">
        <f>IFERROR(_xll.RssMarket($A659,"前日比"),"")</f>
        <v/>
      </c>
      <c r="F659" s="75" t="str">
        <f>IFERROR(_xll.RssMarket($A659,"時価総額"),"")</f>
        <v/>
      </c>
      <c r="G659" s="75" t="e">
        <f>T20D357462[[#This Row],[時価総額]]/T20D357462[[#This Row],[現在値]]</f>
        <v>#VALUE!</v>
      </c>
      <c r="H659" s="20"/>
      <c r="I659" s="38"/>
      <c r="J659" s="20"/>
      <c r="K659" s="33"/>
      <c r="L659" s="117"/>
      <c r="M659" s="21"/>
      <c r="N659" s="89"/>
      <c r="O659" s="125" t="e">
        <f t="shared" si="23"/>
        <v>#REF!</v>
      </c>
      <c r="P659" s="125" t="e">
        <f t="shared" si="22"/>
        <v>#REF!</v>
      </c>
      <c r="Q659" s="147" t="e">
        <f>T20D357462[[#This Row],[スコア⑤]]/T20D357462[[#This Row],[スコア③]]</f>
        <v>#REF!</v>
      </c>
      <c r="R659" s="76" t="e">
        <f>#REF!+#REF!</f>
        <v>#REF!</v>
      </c>
      <c r="S659" s="76"/>
      <c r="T659" s="119"/>
      <c r="U659" s="76"/>
      <c r="V659" s="76"/>
      <c r="W659" s="109" t="e">
        <f>(T20D357462[[#This Row],[現金及び預金（億）]]-T20D357462[[#This Row],[負債（億）]])/T20D357462[[#This Row],[総資産]]*100</f>
        <v>#DIV/0!</v>
      </c>
    </row>
    <row r="660" spans="1:23" s="67" customFormat="1" x14ac:dyDescent="0.25">
      <c r="A660" s="69"/>
      <c r="B660" s="39"/>
      <c r="C660" s="71" t="str">
        <f>IFERROR(_xll.RssMarket($A660,"市場部名称"),"")</f>
        <v/>
      </c>
      <c r="D660" s="55"/>
      <c r="E660" s="55" t="str">
        <f>IFERROR(_xll.RssMarket($A660,"前日比"),"")</f>
        <v/>
      </c>
      <c r="F660" s="75" t="str">
        <f>IFERROR(_xll.RssMarket($A660,"時価総額"),"")</f>
        <v/>
      </c>
      <c r="G660" s="75" t="e">
        <f>T20D357462[[#This Row],[時価総額]]/T20D357462[[#This Row],[現在値]]</f>
        <v>#VALUE!</v>
      </c>
      <c r="H660" s="20"/>
      <c r="I660" s="38"/>
      <c r="J660" s="20"/>
      <c r="K660" s="33"/>
      <c r="L660" s="117"/>
      <c r="M660" s="21"/>
      <c r="N660" s="89"/>
      <c r="O660" s="125" t="e">
        <f t="shared" si="23"/>
        <v>#REF!</v>
      </c>
      <c r="P660" s="125" t="e">
        <f t="shared" si="22"/>
        <v>#REF!</v>
      </c>
      <c r="Q660" s="147" t="e">
        <f>T20D357462[[#This Row],[スコア⑤]]/T20D357462[[#This Row],[スコア③]]</f>
        <v>#REF!</v>
      </c>
      <c r="R660" s="76" t="e">
        <f>#REF!+#REF!</f>
        <v>#REF!</v>
      </c>
      <c r="S660" s="76"/>
      <c r="T660" s="119"/>
      <c r="U660" s="76"/>
      <c r="V660" s="76"/>
      <c r="W660" s="109" t="e">
        <f>(T20D357462[[#This Row],[現金及び預金（億）]]-T20D357462[[#This Row],[負債（億）]])/T20D357462[[#This Row],[総資産]]*100</f>
        <v>#DIV/0!</v>
      </c>
    </row>
    <row r="661" spans="1:23" s="67" customFormat="1" x14ac:dyDescent="0.25">
      <c r="A661" s="69"/>
      <c r="B661" s="39"/>
      <c r="C661" s="71" t="str">
        <f>IFERROR(_xll.RssMarket($A661,"市場部名称"),"")</f>
        <v/>
      </c>
      <c r="D661" s="55"/>
      <c r="E661" s="55" t="str">
        <f>IFERROR(_xll.RssMarket($A661,"前日比"),"")</f>
        <v/>
      </c>
      <c r="F661" s="75" t="str">
        <f>IFERROR(_xll.RssMarket($A661,"時価総額"),"")</f>
        <v/>
      </c>
      <c r="G661" s="75" t="e">
        <f>T20D357462[[#This Row],[時価総額]]/T20D357462[[#This Row],[現在値]]</f>
        <v>#VALUE!</v>
      </c>
      <c r="H661" s="20"/>
      <c r="I661" s="38"/>
      <c r="J661" s="20"/>
      <c r="K661" s="33"/>
      <c r="L661" s="117"/>
      <c r="M661" s="21"/>
      <c r="N661" s="89"/>
      <c r="O661" s="125" t="e">
        <f t="shared" si="23"/>
        <v>#REF!</v>
      </c>
      <c r="P661" s="125" t="e">
        <f t="shared" si="22"/>
        <v>#REF!</v>
      </c>
      <c r="Q661" s="147" t="e">
        <f>T20D357462[[#This Row],[スコア⑤]]/T20D357462[[#This Row],[スコア③]]</f>
        <v>#REF!</v>
      </c>
      <c r="R661" s="76" t="e">
        <f>#REF!+#REF!</f>
        <v>#REF!</v>
      </c>
      <c r="S661" s="76"/>
      <c r="T661" s="119"/>
      <c r="U661" s="76"/>
      <c r="V661" s="76"/>
      <c r="W661" s="109" t="e">
        <f>(T20D357462[[#This Row],[現金及び預金（億）]]-T20D357462[[#This Row],[負債（億）]])/T20D357462[[#This Row],[総資産]]*100</f>
        <v>#DIV/0!</v>
      </c>
    </row>
    <row r="662" spans="1:23" s="67" customFormat="1" x14ac:dyDescent="0.25">
      <c r="A662" s="69"/>
      <c r="B662" s="39"/>
      <c r="C662" s="71" t="str">
        <f>IFERROR(_xll.RssMarket($A662,"市場部名称"),"")</f>
        <v/>
      </c>
      <c r="D662" s="55"/>
      <c r="E662" s="55" t="str">
        <f>IFERROR(_xll.RssMarket($A662,"前日比"),"")</f>
        <v/>
      </c>
      <c r="F662" s="75" t="str">
        <f>IFERROR(_xll.RssMarket($A662,"時価総額"),"")</f>
        <v/>
      </c>
      <c r="G662" s="75" t="e">
        <f>T20D357462[[#This Row],[時価総額]]/T20D357462[[#This Row],[現在値]]</f>
        <v>#VALUE!</v>
      </c>
      <c r="H662" s="20"/>
      <c r="I662" s="38"/>
      <c r="J662" s="20"/>
      <c r="K662" s="33"/>
      <c r="L662" s="117"/>
      <c r="M662" s="21"/>
      <c r="N662" s="89"/>
      <c r="O662" s="125" t="e">
        <f t="shared" si="23"/>
        <v>#REF!</v>
      </c>
      <c r="P662" s="125" t="e">
        <f t="shared" si="22"/>
        <v>#REF!</v>
      </c>
      <c r="Q662" s="147" t="e">
        <f>T20D357462[[#This Row],[スコア⑤]]/T20D357462[[#This Row],[スコア③]]</f>
        <v>#REF!</v>
      </c>
      <c r="R662" s="76" t="e">
        <f>#REF!+#REF!</f>
        <v>#REF!</v>
      </c>
      <c r="S662" s="76"/>
      <c r="T662" s="119"/>
      <c r="U662" s="76"/>
      <c r="V662" s="76"/>
      <c r="W662" s="109" t="e">
        <f>(T20D357462[[#This Row],[現金及び預金（億）]]-T20D357462[[#This Row],[負債（億）]])/T20D357462[[#This Row],[総資産]]*100</f>
        <v>#DIV/0!</v>
      </c>
    </row>
    <row r="663" spans="1:23" s="67" customFormat="1" x14ac:dyDescent="0.25">
      <c r="A663" s="69"/>
      <c r="B663" s="39"/>
      <c r="C663" s="71" t="str">
        <f>IFERROR(_xll.RssMarket($A663,"市場部名称"),"")</f>
        <v/>
      </c>
      <c r="D663" s="55"/>
      <c r="E663" s="55" t="str">
        <f>IFERROR(_xll.RssMarket($A663,"前日比"),"")</f>
        <v/>
      </c>
      <c r="F663" s="75" t="str">
        <f>IFERROR(_xll.RssMarket($A663,"時価総額"),"")</f>
        <v/>
      </c>
      <c r="G663" s="75" t="e">
        <f>T20D357462[[#This Row],[時価総額]]/T20D357462[[#This Row],[現在値]]</f>
        <v>#VALUE!</v>
      </c>
      <c r="H663" s="20"/>
      <c r="I663" s="38"/>
      <c r="J663" s="20"/>
      <c r="K663" s="33"/>
      <c r="L663" s="117"/>
      <c r="M663" s="21"/>
      <c r="N663" s="89"/>
      <c r="O663" s="125" t="e">
        <f t="shared" si="23"/>
        <v>#REF!</v>
      </c>
      <c r="P663" s="125" t="e">
        <f t="shared" si="22"/>
        <v>#REF!</v>
      </c>
      <c r="Q663" s="147" t="e">
        <f>T20D357462[[#This Row],[スコア⑤]]/T20D357462[[#This Row],[スコア③]]</f>
        <v>#REF!</v>
      </c>
      <c r="R663" s="76" t="e">
        <f>#REF!+#REF!</f>
        <v>#REF!</v>
      </c>
      <c r="S663" s="76"/>
      <c r="T663" s="119"/>
      <c r="U663" s="76"/>
      <c r="V663" s="76"/>
      <c r="W663" s="109" t="e">
        <f>(T20D357462[[#This Row],[現金及び預金（億）]]-T20D357462[[#This Row],[負債（億）]])/T20D357462[[#This Row],[総資産]]*100</f>
        <v>#DIV/0!</v>
      </c>
    </row>
    <row r="664" spans="1:23" s="67" customFormat="1" x14ac:dyDescent="0.25">
      <c r="A664" s="69"/>
      <c r="B664" s="39"/>
      <c r="C664" s="71" t="str">
        <f>IFERROR(_xll.RssMarket($A664,"市場部名称"),"")</f>
        <v/>
      </c>
      <c r="D664" s="55"/>
      <c r="E664" s="55" t="str">
        <f>IFERROR(_xll.RssMarket($A664,"前日比"),"")</f>
        <v/>
      </c>
      <c r="F664" s="75" t="str">
        <f>IFERROR(_xll.RssMarket($A664,"時価総額"),"")</f>
        <v/>
      </c>
      <c r="G664" s="75" t="e">
        <f>T20D357462[[#This Row],[時価総額]]/T20D357462[[#This Row],[現在値]]</f>
        <v>#VALUE!</v>
      </c>
      <c r="H664" s="20"/>
      <c r="I664" s="38"/>
      <c r="J664" s="20"/>
      <c r="K664" s="33"/>
      <c r="L664" s="117"/>
      <c r="M664" s="21"/>
      <c r="N664" s="89"/>
      <c r="O664" s="125" t="e">
        <f t="shared" si="23"/>
        <v>#REF!</v>
      </c>
      <c r="P664" s="125" t="e">
        <f t="shared" si="22"/>
        <v>#REF!</v>
      </c>
      <c r="Q664" s="147" t="e">
        <f>T20D357462[[#This Row],[スコア⑤]]/T20D357462[[#This Row],[スコア③]]</f>
        <v>#REF!</v>
      </c>
      <c r="R664" s="76" t="e">
        <f>#REF!+#REF!</f>
        <v>#REF!</v>
      </c>
      <c r="S664" s="76"/>
      <c r="T664" s="119"/>
      <c r="U664" s="76"/>
      <c r="V664" s="76"/>
      <c r="W664" s="109" t="e">
        <f>(T20D357462[[#This Row],[現金及び預金（億）]]-T20D357462[[#This Row],[負債（億）]])/T20D357462[[#This Row],[総資産]]*100</f>
        <v>#DIV/0!</v>
      </c>
    </row>
    <row r="665" spans="1:23" s="67" customFormat="1" x14ac:dyDescent="0.25">
      <c r="A665" s="69"/>
      <c r="B665" s="39"/>
      <c r="C665" s="71" t="str">
        <f>IFERROR(_xll.RssMarket($A665,"市場部名称"),"")</f>
        <v/>
      </c>
      <c r="D665" s="55"/>
      <c r="E665" s="55" t="str">
        <f>IFERROR(_xll.RssMarket($A665,"前日比"),"")</f>
        <v/>
      </c>
      <c r="F665" s="75" t="str">
        <f>IFERROR(_xll.RssMarket($A665,"時価総額"),"")</f>
        <v/>
      </c>
      <c r="G665" s="75" t="e">
        <f>T20D357462[[#This Row],[時価総額]]/T20D357462[[#This Row],[現在値]]</f>
        <v>#VALUE!</v>
      </c>
      <c r="H665" s="20"/>
      <c r="I665" s="38"/>
      <c r="J665" s="20"/>
      <c r="K665" s="33"/>
      <c r="L665" s="117"/>
      <c r="M665" s="21"/>
      <c r="N665" s="89"/>
      <c r="O665" s="125" t="e">
        <f t="shared" si="23"/>
        <v>#REF!</v>
      </c>
      <c r="P665" s="125" t="e">
        <f t="shared" si="22"/>
        <v>#REF!</v>
      </c>
      <c r="Q665" s="147" t="e">
        <f>T20D357462[[#This Row],[スコア⑤]]/T20D357462[[#This Row],[スコア③]]</f>
        <v>#REF!</v>
      </c>
      <c r="R665" s="76" t="e">
        <f>#REF!+#REF!</f>
        <v>#REF!</v>
      </c>
      <c r="S665" s="76"/>
      <c r="T665" s="119"/>
      <c r="U665" s="76"/>
      <c r="V665" s="76"/>
      <c r="W665" s="109" t="e">
        <f>(T20D357462[[#This Row],[現金及び預金（億）]]-T20D357462[[#This Row],[負債（億）]])/T20D357462[[#This Row],[総資産]]*100</f>
        <v>#DIV/0!</v>
      </c>
    </row>
    <row r="666" spans="1:23" s="67" customFormat="1" x14ac:dyDescent="0.25">
      <c r="A666" s="69"/>
      <c r="B666" s="39"/>
      <c r="C666" s="71" t="str">
        <f>IFERROR(_xll.RssMarket($A666,"市場部名称"),"")</f>
        <v/>
      </c>
      <c r="D666" s="55"/>
      <c r="E666" s="55" t="str">
        <f>IFERROR(_xll.RssMarket($A666,"前日比"),"")</f>
        <v/>
      </c>
      <c r="F666" s="75" t="str">
        <f>IFERROR(_xll.RssMarket($A666,"時価総額"),"")</f>
        <v/>
      </c>
      <c r="G666" s="75" t="e">
        <f>T20D357462[[#This Row],[時価総額]]/T20D357462[[#This Row],[現在値]]</f>
        <v>#VALUE!</v>
      </c>
      <c r="H666" s="20"/>
      <c r="I666" s="38"/>
      <c r="J666" s="20"/>
      <c r="K666" s="33"/>
      <c r="L666" s="117"/>
      <c r="M666" s="21"/>
      <c r="N666" s="89"/>
      <c r="O666" s="125" t="e">
        <f t="shared" si="23"/>
        <v>#REF!</v>
      </c>
      <c r="P666" s="125" t="e">
        <f t="shared" si="22"/>
        <v>#REF!</v>
      </c>
      <c r="Q666" s="147" t="e">
        <f>T20D357462[[#This Row],[スコア⑤]]/T20D357462[[#This Row],[スコア③]]</f>
        <v>#REF!</v>
      </c>
      <c r="R666" s="76" t="e">
        <f>#REF!+#REF!</f>
        <v>#REF!</v>
      </c>
      <c r="S666" s="76"/>
      <c r="T666" s="119"/>
      <c r="U666" s="76"/>
      <c r="V666" s="76"/>
      <c r="W666" s="109" t="e">
        <f>(T20D357462[[#This Row],[現金及び預金（億）]]-T20D357462[[#This Row],[負債（億）]])/T20D357462[[#This Row],[総資産]]*100</f>
        <v>#DIV/0!</v>
      </c>
    </row>
    <row r="667" spans="1:23" s="67" customFormat="1" x14ac:dyDescent="0.25">
      <c r="A667" s="69"/>
      <c r="B667" s="39"/>
      <c r="C667" s="71" t="str">
        <f>IFERROR(_xll.RssMarket($A667,"市場部名称"),"")</f>
        <v/>
      </c>
      <c r="D667" s="55"/>
      <c r="E667" s="55" t="str">
        <f>IFERROR(_xll.RssMarket($A667,"前日比"),"")</f>
        <v/>
      </c>
      <c r="F667" s="75" t="str">
        <f>IFERROR(_xll.RssMarket($A667,"時価総額"),"")</f>
        <v/>
      </c>
      <c r="G667" s="75" t="e">
        <f>T20D357462[[#This Row],[時価総額]]/T20D357462[[#This Row],[現在値]]</f>
        <v>#VALUE!</v>
      </c>
      <c r="H667" s="20"/>
      <c r="I667" s="38"/>
      <c r="J667" s="20"/>
      <c r="K667" s="33"/>
      <c r="L667" s="117"/>
      <c r="M667" s="21"/>
      <c r="N667" s="89"/>
      <c r="O667" s="125" t="e">
        <f t="shared" si="23"/>
        <v>#REF!</v>
      </c>
      <c r="P667" s="125" t="e">
        <f t="shared" si="22"/>
        <v>#REF!</v>
      </c>
      <c r="Q667" s="147" t="e">
        <f>T20D357462[[#This Row],[スコア⑤]]/T20D357462[[#This Row],[スコア③]]</f>
        <v>#REF!</v>
      </c>
      <c r="R667" s="76" t="e">
        <f>#REF!+#REF!</f>
        <v>#REF!</v>
      </c>
      <c r="S667" s="76"/>
      <c r="T667" s="119"/>
      <c r="U667" s="76"/>
      <c r="V667" s="76"/>
      <c r="W667" s="109" t="e">
        <f>(T20D357462[[#This Row],[現金及び預金（億）]]-T20D357462[[#This Row],[負債（億）]])/T20D357462[[#This Row],[総資産]]*100</f>
        <v>#DIV/0!</v>
      </c>
    </row>
    <row r="668" spans="1:23" s="67" customFormat="1" x14ac:dyDescent="0.25">
      <c r="A668" s="69"/>
      <c r="B668" s="39"/>
      <c r="C668" s="71" t="str">
        <f>IFERROR(_xll.RssMarket($A668,"市場部名称"),"")</f>
        <v/>
      </c>
      <c r="D668" s="55"/>
      <c r="E668" s="55" t="str">
        <f>IFERROR(_xll.RssMarket($A668,"前日比"),"")</f>
        <v/>
      </c>
      <c r="F668" s="75" t="str">
        <f>IFERROR(_xll.RssMarket($A668,"時価総額"),"")</f>
        <v/>
      </c>
      <c r="G668" s="75" t="e">
        <f>T20D357462[[#This Row],[時価総額]]/T20D357462[[#This Row],[現在値]]</f>
        <v>#VALUE!</v>
      </c>
      <c r="H668" s="20"/>
      <c r="I668" s="38"/>
      <c r="J668" s="20"/>
      <c r="K668" s="33"/>
      <c r="L668" s="117"/>
      <c r="M668" s="21"/>
      <c r="N668" s="89"/>
      <c r="O668" s="125" t="e">
        <f t="shared" si="23"/>
        <v>#REF!</v>
      </c>
      <c r="P668" s="125" t="e">
        <f t="shared" si="22"/>
        <v>#REF!</v>
      </c>
      <c r="Q668" s="147" t="e">
        <f>T20D357462[[#This Row],[スコア⑤]]/T20D357462[[#This Row],[スコア③]]</f>
        <v>#REF!</v>
      </c>
      <c r="R668" s="76" t="e">
        <f>#REF!+#REF!</f>
        <v>#REF!</v>
      </c>
      <c r="S668" s="76"/>
      <c r="T668" s="119"/>
      <c r="U668" s="76"/>
      <c r="V668" s="76"/>
      <c r="W668" s="109" t="e">
        <f>(T20D357462[[#This Row],[現金及び預金（億）]]-T20D357462[[#This Row],[負債（億）]])/T20D357462[[#This Row],[総資産]]*100</f>
        <v>#DIV/0!</v>
      </c>
    </row>
    <row r="669" spans="1:23" s="67" customFormat="1" x14ac:dyDescent="0.25">
      <c r="A669" s="69"/>
      <c r="B669" s="39"/>
      <c r="C669" s="71" t="str">
        <f>IFERROR(_xll.RssMarket($A669,"市場部名称"),"")</f>
        <v/>
      </c>
      <c r="D669" s="55"/>
      <c r="E669" s="55" t="str">
        <f>IFERROR(_xll.RssMarket($A669,"前日比"),"")</f>
        <v/>
      </c>
      <c r="F669" s="75" t="str">
        <f>IFERROR(_xll.RssMarket($A669,"時価総額"),"")</f>
        <v/>
      </c>
      <c r="G669" s="75" t="e">
        <f>T20D357462[[#This Row],[時価総額]]/T20D357462[[#This Row],[現在値]]</f>
        <v>#VALUE!</v>
      </c>
      <c r="H669" s="20"/>
      <c r="I669" s="38"/>
      <c r="J669" s="20"/>
      <c r="K669" s="33"/>
      <c r="L669" s="117"/>
      <c r="M669" s="21"/>
      <c r="N669" s="89"/>
      <c r="O669" s="125" t="e">
        <f t="shared" si="23"/>
        <v>#REF!</v>
      </c>
      <c r="P669" s="125" t="e">
        <f t="shared" si="22"/>
        <v>#REF!</v>
      </c>
      <c r="Q669" s="147" t="e">
        <f>T20D357462[[#This Row],[スコア⑤]]/T20D357462[[#This Row],[スコア③]]</f>
        <v>#REF!</v>
      </c>
      <c r="R669" s="76" t="e">
        <f>#REF!+#REF!</f>
        <v>#REF!</v>
      </c>
      <c r="S669" s="76"/>
      <c r="T669" s="119"/>
      <c r="U669" s="76"/>
      <c r="V669" s="76"/>
      <c r="W669" s="109" t="e">
        <f>(T20D357462[[#This Row],[現金及び預金（億）]]-T20D357462[[#This Row],[負債（億）]])/T20D357462[[#This Row],[総資産]]*100</f>
        <v>#DIV/0!</v>
      </c>
    </row>
    <row r="670" spans="1:23" s="67" customFormat="1" x14ac:dyDescent="0.25">
      <c r="A670" s="69"/>
      <c r="B670" s="39"/>
      <c r="C670" s="71" t="str">
        <f>IFERROR(_xll.RssMarket($A670,"市場部名称"),"")</f>
        <v/>
      </c>
      <c r="D670" s="55"/>
      <c r="E670" s="55" t="str">
        <f>IFERROR(_xll.RssMarket($A670,"前日比"),"")</f>
        <v/>
      </c>
      <c r="F670" s="75" t="str">
        <f>IFERROR(_xll.RssMarket($A670,"時価総額"),"")</f>
        <v/>
      </c>
      <c r="G670" s="75" t="e">
        <f>T20D357462[[#This Row],[時価総額]]/T20D357462[[#This Row],[現在値]]</f>
        <v>#VALUE!</v>
      </c>
      <c r="H670" s="20"/>
      <c r="I670" s="38"/>
      <c r="J670" s="20"/>
      <c r="K670" s="33"/>
      <c r="L670" s="117"/>
      <c r="M670" s="21"/>
      <c r="N670" s="89"/>
      <c r="O670" s="125" t="e">
        <f t="shared" si="23"/>
        <v>#REF!</v>
      </c>
      <c r="P670" s="125" t="e">
        <f t="shared" si="22"/>
        <v>#REF!</v>
      </c>
      <c r="Q670" s="147" t="e">
        <f>T20D357462[[#This Row],[スコア⑤]]/T20D357462[[#This Row],[スコア③]]</f>
        <v>#REF!</v>
      </c>
      <c r="R670" s="76" t="e">
        <f>#REF!+#REF!</f>
        <v>#REF!</v>
      </c>
      <c r="S670" s="76"/>
      <c r="T670" s="119"/>
      <c r="U670" s="76"/>
      <c r="V670" s="76"/>
      <c r="W670" s="109" t="e">
        <f>(T20D357462[[#This Row],[現金及び預金（億）]]-T20D357462[[#This Row],[負債（億）]])/T20D357462[[#This Row],[総資産]]*100</f>
        <v>#DIV/0!</v>
      </c>
    </row>
    <row r="671" spans="1:23" s="67" customFormat="1" x14ac:dyDescent="0.25">
      <c r="A671" s="69"/>
      <c r="B671" s="39"/>
      <c r="C671" s="71" t="str">
        <f>IFERROR(_xll.RssMarket($A671,"市場部名称"),"")</f>
        <v/>
      </c>
      <c r="D671" s="55"/>
      <c r="E671" s="55" t="str">
        <f>IFERROR(_xll.RssMarket($A671,"前日比"),"")</f>
        <v/>
      </c>
      <c r="F671" s="75" t="str">
        <f>IFERROR(_xll.RssMarket($A671,"時価総額"),"")</f>
        <v/>
      </c>
      <c r="G671" s="75" t="e">
        <f>T20D357462[[#This Row],[時価総額]]/T20D357462[[#This Row],[現在値]]</f>
        <v>#VALUE!</v>
      </c>
      <c r="H671" s="20"/>
      <c r="I671" s="38"/>
      <c r="J671" s="20"/>
      <c r="K671" s="33"/>
      <c r="L671" s="117"/>
      <c r="M671" s="21"/>
      <c r="N671" s="89"/>
      <c r="O671" s="125" t="e">
        <f t="shared" si="23"/>
        <v>#REF!</v>
      </c>
      <c r="P671" s="125" t="e">
        <f t="shared" si="22"/>
        <v>#REF!</v>
      </c>
      <c r="Q671" s="147" t="e">
        <f>T20D357462[[#This Row],[スコア⑤]]/T20D357462[[#This Row],[スコア③]]</f>
        <v>#REF!</v>
      </c>
      <c r="R671" s="76" t="e">
        <f>#REF!+#REF!</f>
        <v>#REF!</v>
      </c>
      <c r="S671" s="76"/>
      <c r="T671" s="119"/>
      <c r="U671" s="76"/>
      <c r="V671" s="76"/>
      <c r="W671" s="109" t="e">
        <f>(T20D357462[[#This Row],[現金及び預金（億）]]-T20D357462[[#This Row],[負債（億）]])/T20D357462[[#This Row],[総資産]]*100</f>
        <v>#DIV/0!</v>
      </c>
    </row>
    <row r="672" spans="1:23" s="67" customFormat="1" x14ac:dyDescent="0.25">
      <c r="A672" s="69"/>
      <c r="B672" s="39"/>
      <c r="C672" s="71" t="str">
        <f>IFERROR(_xll.RssMarket($A672,"市場部名称"),"")</f>
        <v/>
      </c>
      <c r="D672" s="55"/>
      <c r="E672" s="55" t="str">
        <f>IFERROR(_xll.RssMarket($A672,"前日比"),"")</f>
        <v/>
      </c>
      <c r="F672" s="75" t="str">
        <f>IFERROR(_xll.RssMarket($A672,"時価総額"),"")</f>
        <v/>
      </c>
      <c r="G672" s="75" t="e">
        <f>T20D357462[[#This Row],[時価総額]]/T20D357462[[#This Row],[現在値]]</f>
        <v>#VALUE!</v>
      </c>
      <c r="H672" s="20"/>
      <c r="I672" s="38"/>
      <c r="J672" s="20"/>
      <c r="K672" s="33"/>
      <c r="L672" s="117"/>
      <c r="M672" s="21"/>
      <c r="N672" s="89"/>
      <c r="O672" s="125" t="e">
        <f t="shared" si="23"/>
        <v>#REF!</v>
      </c>
      <c r="P672" s="125" t="e">
        <f t="shared" si="22"/>
        <v>#REF!</v>
      </c>
      <c r="Q672" s="147" t="e">
        <f>T20D357462[[#This Row],[スコア⑤]]/T20D357462[[#This Row],[スコア③]]</f>
        <v>#REF!</v>
      </c>
      <c r="R672" s="76" t="e">
        <f>#REF!+#REF!</f>
        <v>#REF!</v>
      </c>
      <c r="S672" s="76"/>
      <c r="T672" s="119"/>
      <c r="U672" s="76"/>
      <c r="V672" s="76"/>
      <c r="W672" s="109" t="e">
        <f>(T20D357462[[#This Row],[現金及び預金（億）]]-T20D357462[[#This Row],[負債（億）]])/T20D357462[[#This Row],[総資産]]*100</f>
        <v>#DIV/0!</v>
      </c>
    </row>
    <row r="673" spans="1:23" s="67" customFormat="1" x14ac:dyDescent="0.25">
      <c r="A673" s="69"/>
      <c r="B673" s="39"/>
      <c r="C673" s="71" t="str">
        <f>IFERROR(_xll.RssMarket($A673,"市場部名称"),"")</f>
        <v/>
      </c>
      <c r="D673" s="55"/>
      <c r="E673" s="55" t="str">
        <f>IFERROR(_xll.RssMarket($A673,"前日比"),"")</f>
        <v/>
      </c>
      <c r="F673" s="75" t="str">
        <f>IFERROR(_xll.RssMarket($A673,"時価総額"),"")</f>
        <v/>
      </c>
      <c r="G673" s="75" t="e">
        <f>T20D357462[[#This Row],[時価総額]]/T20D357462[[#This Row],[現在値]]</f>
        <v>#VALUE!</v>
      </c>
      <c r="H673" s="20"/>
      <c r="I673" s="38"/>
      <c r="J673" s="20"/>
      <c r="K673" s="33"/>
      <c r="L673" s="117"/>
      <c r="M673" s="21"/>
      <c r="N673" s="89"/>
      <c r="O673" s="125" t="e">
        <f t="shared" si="23"/>
        <v>#REF!</v>
      </c>
      <c r="P673" s="125" t="e">
        <f t="shared" si="22"/>
        <v>#REF!</v>
      </c>
      <c r="Q673" s="147" t="e">
        <f>T20D357462[[#This Row],[スコア⑤]]/T20D357462[[#This Row],[スコア③]]</f>
        <v>#REF!</v>
      </c>
      <c r="R673" s="76" t="e">
        <f>#REF!+#REF!</f>
        <v>#REF!</v>
      </c>
      <c r="S673" s="76"/>
      <c r="T673" s="119"/>
      <c r="U673" s="76"/>
      <c r="V673" s="76"/>
      <c r="W673" s="109" t="e">
        <f>(T20D357462[[#This Row],[現金及び預金（億）]]-T20D357462[[#This Row],[負債（億）]])/T20D357462[[#This Row],[総資産]]*100</f>
        <v>#DIV/0!</v>
      </c>
    </row>
    <row r="674" spans="1:23" s="67" customFormat="1" x14ac:dyDescent="0.25">
      <c r="A674" s="69"/>
      <c r="B674" s="39"/>
      <c r="C674" s="71" t="str">
        <f>IFERROR(_xll.RssMarket($A674,"市場部名称"),"")</f>
        <v/>
      </c>
      <c r="D674" s="55"/>
      <c r="E674" s="55" t="str">
        <f>IFERROR(_xll.RssMarket($A674,"前日比"),"")</f>
        <v/>
      </c>
      <c r="F674" s="75" t="str">
        <f>IFERROR(_xll.RssMarket($A674,"時価総額"),"")</f>
        <v/>
      </c>
      <c r="G674" s="75" t="e">
        <f>T20D357462[[#This Row],[時価総額]]/T20D357462[[#This Row],[現在値]]</f>
        <v>#VALUE!</v>
      </c>
      <c r="H674" s="20"/>
      <c r="I674" s="38"/>
      <c r="J674" s="20"/>
      <c r="K674" s="33"/>
      <c r="L674" s="117"/>
      <c r="M674" s="21"/>
      <c r="N674" s="89"/>
      <c r="O674" s="125" t="e">
        <f t="shared" si="23"/>
        <v>#REF!</v>
      </c>
      <c r="P674" s="125" t="e">
        <f t="shared" si="22"/>
        <v>#REF!</v>
      </c>
      <c r="Q674" s="147" t="e">
        <f>T20D357462[[#This Row],[スコア⑤]]/T20D357462[[#This Row],[スコア③]]</f>
        <v>#REF!</v>
      </c>
      <c r="R674" s="76" t="e">
        <f>#REF!+#REF!</f>
        <v>#REF!</v>
      </c>
      <c r="S674" s="76"/>
      <c r="T674" s="119"/>
      <c r="U674" s="76"/>
      <c r="V674" s="76"/>
      <c r="W674" s="109" t="e">
        <f>(T20D357462[[#This Row],[現金及び預金（億）]]-T20D357462[[#This Row],[負債（億）]])/T20D357462[[#This Row],[総資産]]*100</f>
        <v>#DIV/0!</v>
      </c>
    </row>
    <row r="675" spans="1:23" s="67" customFormat="1" x14ac:dyDescent="0.25">
      <c r="A675" s="69"/>
      <c r="B675" s="39"/>
      <c r="C675" s="71" t="str">
        <f>IFERROR(_xll.RssMarket($A675,"市場部名称"),"")</f>
        <v/>
      </c>
      <c r="D675" s="55"/>
      <c r="E675" s="55" t="str">
        <f>IFERROR(_xll.RssMarket($A675,"前日比"),"")</f>
        <v/>
      </c>
      <c r="F675" s="75" t="str">
        <f>IFERROR(_xll.RssMarket($A675,"時価総額"),"")</f>
        <v/>
      </c>
      <c r="G675" s="75" t="e">
        <f>T20D357462[[#This Row],[時価総額]]/T20D357462[[#This Row],[現在値]]</f>
        <v>#VALUE!</v>
      </c>
      <c r="H675" s="20"/>
      <c r="I675" s="38"/>
      <c r="J675" s="20"/>
      <c r="K675" s="33"/>
      <c r="L675" s="117"/>
      <c r="M675" s="21"/>
      <c r="N675" s="89"/>
      <c r="O675" s="125" t="e">
        <f t="shared" si="23"/>
        <v>#REF!</v>
      </c>
      <c r="P675" s="125" t="e">
        <f t="shared" si="22"/>
        <v>#REF!</v>
      </c>
      <c r="Q675" s="147" t="e">
        <f>T20D357462[[#This Row],[スコア⑤]]/T20D357462[[#This Row],[スコア③]]</f>
        <v>#REF!</v>
      </c>
      <c r="R675" s="76" t="e">
        <f>#REF!+#REF!</f>
        <v>#REF!</v>
      </c>
      <c r="S675" s="76"/>
      <c r="T675" s="119"/>
      <c r="U675" s="76"/>
      <c r="V675" s="76"/>
      <c r="W675" s="109" t="e">
        <f>(T20D357462[[#This Row],[現金及び預金（億）]]-T20D357462[[#This Row],[負債（億）]])/T20D357462[[#This Row],[総資産]]*100</f>
        <v>#DIV/0!</v>
      </c>
    </row>
    <row r="676" spans="1:23" s="67" customFormat="1" x14ac:dyDescent="0.25">
      <c r="A676" s="69"/>
      <c r="B676" s="39"/>
      <c r="C676" s="71" t="str">
        <f>IFERROR(_xll.RssMarket($A676,"市場部名称"),"")</f>
        <v/>
      </c>
      <c r="D676" s="55"/>
      <c r="E676" s="55" t="str">
        <f>IFERROR(_xll.RssMarket($A676,"前日比"),"")</f>
        <v/>
      </c>
      <c r="F676" s="75" t="str">
        <f>IFERROR(_xll.RssMarket($A676,"時価総額"),"")</f>
        <v/>
      </c>
      <c r="G676" s="75" t="e">
        <f>T20D357462[[#This Row],[時価総額]]/T20D357462[[#This Row],[現在値]]</f>
        <v>#VALUE!</v>
      </c>
      <c r="H676" s="20"/>
      <c r="I676" s="38"/>
      <c r="J676" s="20"/>
      <c r="K676" s="33"/>
      <c r="L676" s="117"/>
      <c r="M676" s="21"/>
      <c r="N676" s="89"/>
      <c r="O676" s="125" t="e">
        <f t="shared" si="23"/>
        <v>#REF!</v>
      </c>
      <c r="P676" s="125" t="e">
        <f t="shared" si="22"/>
        <v>#REF!</v>
      </c>
      <c r="Q676" s="147" t="e">
        <f>T20D357462[[#This Row],[スコア⑤]]/T20D357462[[#This Row],[スコア③]]</f>
        <v>#REF!</v>
      </c>
      <c r="R676" s="76" t="e">
        <f>#REF!+#REF!</f>
        <v>#REF!</v>
      </c>
      <c r="S676" s="76"/>
      <c r="T676" s="119"/>
      <c r="U676" s="76"/>
      <c r="V676" s="76"/>
      <c r="W676" s="109" t="e">
        <f>(T20D357462[[#This Row],[現金及び預金（億）]]-T20D357462[[#This Row],[負債（億）]])/T20D357462[[#This Row],[総資産]]*100</f>
        <v>#DIV/0!</v>
      </c>
    </row>
    <row r="677" spans="1:23" s="67" customFormat="1" x14ac:dyDescent="0.25">
      <c r="A677" s="69"/>
      <c r="B677" s="39"/>
      <c r="C677" s="71" t="str">
        <f>IFERROR(_xll.RssMarket($A677,"市場部名称"),"")</f>
        <v/>
      </c>
      <c r="D677" s="55"/>
      <c r="E677" s="55" t="str">
        <f>IFERROR(_xll.RssMarket($A677,"前日比"),"")</f>
        <v/>
      </c>
      <c r="F677" s="75" t="str">
        <f>IFERROR(_xll.RssMarket($A677,"時価総額"),"")</f>
        <v/>
      </c>
      <c r="G677" s="75" t="e">
        <f>T20D357462[[#This Row],[時価総額]]/T20D357462[[#This Row],[現在値]]</f>
        <v>#VALUE!</v>
      </c>
      <c r="H677" s="20"/>
      <c r="I677" s="38"/>
      <c r="J677" s="20"/>
      <c r="K677" s="33"/>
      <c r="L677" s="117"/>
      <c r="M677" s="21"/>
      <c r="N677" s="89"/>
      <c r="O677" s="125" t="e">
        <f t="shared" si="23"/>
        <v>#REF!</v>
      </c>
      <c r="P677" s="125" t="e">
        <f t="shared" si="22"/>
        <v>#REF!</v>
      </c>
      <c r="Q677" s="147" t="e">
        <f>T20D357462[[#This Row],[スコア⑤]]/T20D357462[[#This Row],[スコア③]]</f>
        <v>#REF!</v>
      </c>
      <c r="R677" s="76" t="e">
        <f>#REF!+#REF!</f>
        <v>#REF!</v>
      </c>
      <c r="S677" s="76"/>
      <c r="T677" s="119"/>
      <c r="U677" s="76"/>
      <c r="V677" s="76"/>
      <c r="W677" s="109" t="e">
        <f>(T20D357462[[#This Row],[現金及び預金（億）]]-T20D357462[[#This Row],[負債（億）]])/T20D357462[[#This Row],[総資産]]*100</f>
        <v>#DIV/0!</v>
      </c>
    </row>
    <row r="678" spans="1:23" s="67" customFormat="1" x14ac:dyDescent="0.25">
      <c r="A678" s="69"/>
      <c r="B678" s="39"/>
      <c r="C678" s="71" t="str">
        <f>IFERROR(_xll.RssMarket($A678,"市場部名称"),"")</f>
        <v/>
      </c>
      <c r="D678" s="55"/>
      <c r="E678" s="55" t="str">
        <f>IFERROR(_xll.RssMarket($A678,"前日比"),"")</f>
        <v/>
      </c>
      <c r="F678" s="75" t="str">
        <f>IFERROR(_xll.RssMarket($A678,"時価総額"),"")</f>
        <v/>
      </c>
      <c r="G678" s="75" t="e">
        <f>T20D357462[[#This Row],[時価総額]]/T20D357462[[#This Row],[現在値]]</f>
        <v>#VALUE!</v>
      </c>
      <c r="H678" s="20"/>
      <c r="I678" s="38"/>
      <c r="J678" s="20"/>
      <c r="K678" s="33"/>
      <c r="L678" s="117"/>
      <c r="M678" s="21"/>
      <c r="N678" s="89"/>
      <c r="O678" s="125" t="e">
        <f t="shared" si="23"/>
        <v>#REF!</v>
      </c>
      <c r="P678" s="125" t="e">
        <f t="shared" si="22"/>
        <v>#REF!</v>
      </c>
      <c r="Q678" s="147" t="e">
        <f>T20D357462[[#This Row],[スコア⑤]]/T20D357462[[#This Row],[スコア③]]</f>
        <v>#REF!</v>
      </c>
      <c r="R678" s="76" t="e">
        <f>#REF!+#REF!</f>
        <v>#REF!</v>
      </c>
      <c r="S678" s="76"/>
      <c r="T678" s="119"/>
      <c r="U678" s="76"/>
      <c r="V678" s="76"/>
      <c r="W678" s="109" t="e">
        <f>(T20D357462[[#This Row],[現金及び預金（億）]]-T20D357462[[#This Row],[負債（億）]])/T20D357462[[#This Row],[総資産]]*100</f>
        <v>#DIV/0!</v>
      </c>
    </row>
    <row r="679" spans="1:23" s="67" customFormat="1" x14ac:dyDescent="0.25">
      <c r="A679" s="69"/>
      <c r="B679" s="39"/>
      <c r="C679" s="71" t="str">
        <f>IFERROR(_xll.RssMarket($A679,"市場部名称"),"")</f>
        <v/>
      </c>
      <c r="D679" s="55"/>
      <c r="E679" s="55" t="str">
        <f>IFERROR(_xll.RssMarket($A679,"前日比"),"")</f>
        <v/>
      </c>
      <c r="F679" s="75" t="str">
        <f>IFERROR(_xll.RssMarket($A679,"時価総額"),"")</f>
        <v/>
      </c>
      <c r="G679" s="75" t="e">
        <f>T20D357462[[#This Row],[時価総額]]/T20D357462[[#This Row],[現在値]]</f>
        <v>#VALUE!</v>
      </c>
      <c r="H679" s="20"/>
      <c r="I679" s="38"/>
      <c r="J679" s="20"/>
      <c r="K679" s="33"/>
      <c r="L679" s="117"/>
      <c r="M679" s="21"/>
      <c r="N679" s="89"/>
      <c r="O679" s="125" t="e">
        <f t="shared" si="23"/>
        <v>#REF!</v>
      </c>
      <c r="P679" s="125" t="e">
        <f t="shared" si="22"/>
        <v>#REF!</v>
      </c>
      <c r="Q679" s="147" t="e">
        <f>T20D357462[[#This Row],[スコア⑤]]/T20D357462[[#This Row],[スコア③]]</f>
        <v>#REF!</v>
      </c>
      <c r="R679" s="76" t="e">
        <f>#REF!+#REF!</f>
        <v>#REF!</v>
      </c>
      <c r="S679" s="76"/>
      <c r="T679" s="119"/>
      <c r="U679" s="76"/>
      <c r="V679" s="76"/>
      <c r="W679" s="109" t="e">
        <f>(T20D357462[[#This Row],[現金及び預金（億）]]-T20D357462[[#This Row],[負債（億）]])/T20D357462[[#This Row],[総資産]]*100</f>
        <v>#DIV/0!</v>
      </c>
    </row>
    <row r="680" spans="1:23" s="67" customFormat="1" x14ac:dyDescent="0.25">
      <c r="A680" s="69"/>
      <c r="B680" s="39"/>
      <c r="C680" s="71" t="str">
        <f>IFERROR(_xll.RssMarket($A680,"市場部名称"),"")</f>
        <v/>
      </c>
      <c r="D680" s="55"/>
      <c r="E680" s="55" t="str">
        <f>IFERROR(_xll.RssMarket($A680,"前日比"),"")</f>
        <v/>
      </c>
      <c r="F680" s="75" t="str">
        <f>IFERROR(_xll.RssMarket($A680,"時価総額"),"")</f>
        <v/>
      </c>
      <c r="G680" s="75" t="e">
        <f>T20D357462[[#This Row],[時価総額]]/T20D357462[[#This Row],[現在値]]</f>
        <v>#VALUE!</v>
      </c>
      <c r="H680" s="20"/>
      <c r="I680" s="38"/>
      <c r="J680" s="20"/>
      <c r="K680" s="33"/>
      <c r="L680" s="117"/>
      <c r="M680" s="21"/>
      <c r="N680" s="89"/>
      <c r="O680" s="125" t="e">
        <f t="shared" si="23"/>
        <v>#REF!</v>
      </c>
      <c r="P680" s="125" t="e">
        <f t="shared" si="22"/>
        <v>#REF!</v>
      </c>
      <c r="Q680" s="147" t="e">
        <f>T20D357462[[#This Row],[スコア⑤]]/T20D357462[[#This Row],[スコア③]]</f>
        <v>#REF!</v>
      </c>
      <c r="R680" s="76" t="e">
        <f>#REF!+#REF!</f>
        <v>#REF!</v>
      </c>
      <c r="S680" s="76"/>
      <c r="T680" s="119"/>
      <c r="U680" s="76"/>
      <c r="V680" s="76"/>
      <c r="W680" s="109" t="e">
        <f>(T20D357462[[#This Row],[現金及び預金（億）]]-T20D357462[[#This Row],[負債（億）]])/T20D357462[[#This Row],[総資産]]*100</f>
        <v>#DIV/0!</v>
      </c>
    </row>
    <row r="681" spans="1:23" s="67" customFormat="1" x14ac:dyDescent="0.25">
      <c r="A681" s="69"/>
      <c r="B681" s="39"/>
      <c r="C681" s="71" t="str">
        <f>IFERROR(_xll.RssMarket($A681,"市場部名称"),"")</f>
        <v/>
      </c>
      <c r="D681" s="55"/>
      <c r="E681" s="55" t="str">
        <f>IFERROR(_xll.RssMarket($A681,"前日比"),"")</f>
        <v/>
      </c>
      <c r="F681" s="75" t="str">
        <f>IFERROR(_xll.RssMarket($A681,"時価総額"),"")</f>
        <v/>
      </c>
      <c r="G681" s="75" t="e">
        <f>T20D357462[[#This Row],[時価総額]]/T20D357462[[#This Row],[現在値]]</f>
        <v>#VALUE!</v>
      </c>
      <c r="H681" s="20"/>
      <c r="I681" s="38"/>
      <c r="J681" s="20"/>
      <c r="K681" s="33"/>
      <c r="L681" s="117"/>
      <c r="M681" s="21"/>
      <c r="N681" s="89"/>
      <c r="O681" s="125" t="e">
        <f t="shared" si="23"/>
        <v>#REF!</v>
      </c>
      <c r="P681" s="125" t="e">
        <f t="shared" si="22"/>
        <v>#REF!</v>
      </c>
      <c r="Q681" s="147" t="e">
        <f>T20D357462[[#This Row],[スコア⑤]]/T20D357462[[#This Row],[スコア③]]</f>
        <v>#REF!</v>
      </c>
      <c r="R681" s="76" t="e">
        <f>#REF!+#REF!</f>
        <v>#REF!</v>
      </c>
      <c r="S681" s="76"/>
      <c r="T681" s="119"/>
      <c r="U681" s="76"/>
      <c r="V681" s="76"/>
      <c r="W681" s="109" t="e">
        <f>(T20D357462[[#This Row],[現金及び預金（億）]]-T20D357462[[#This Row],[負債（億）]])/T20D357462[[#This Row],[総資産]]*100</f>
        <v>#DIV/0!</v>
      </c>
    </row>
    <row r="682" spans="1:23" s="67" customFormat="1" x14ac:dyDescent="0.25">
      <c r="A682" s="69"/>
      <c r="B682" s="39"/>
      <c r="C682" s="71" t="str">
        <f>IFERROR(_xll.RssMarket($A682,"市場部名称"),"")</f>
        <v/>
      </c>
      <c r="D682" s="55"/>
      <c r="E682" s="55" t="str">
        <f>IFERROR(_xll.RssMarket($A682,"前日比"),"")</f>
        <v/>
      </c>
      <c r="F682" s="75" t="str">
        <f>IFERROR(_xll.RssMarket($A682,"時価総額"),"")</f>
        <v/>
      </c>
      <c r="G682" s="75" t="e">
        <f>T20D357462[[#This Row],[時価総額]]/T20D357462[[#This Row],[現在値]]</f>
        <v>#VALUE!</v>
      </c>
      <c r="H682" s="20"/>
      <c r="I682" s="38"/>
      <c r="J682" s="20"/>
      <c r="K682" s="33"/>
      <c r="L682" s="117"/>
      <c r="M682" s="21"/>
      <c r="N682" s="89"/>
      <c r="O682" s="125" t="e">
        <f t="shared" si="23"/>
        <v>#REF!</v>
      </c>
      <c r="P682" s="125" t="e">
        <f t="shared" si="22"/>
        <v>#REF!</v>
      </c>
      <c r="Q682" s="147" t="e">
        <f>T20D357462[[#This Row],[スコア⑤]]/T20D357462[[#This Row],[スコア③]]</f>
        <v>#REF!</v>
      </c>
      <c r="R682" s="76" t="e">
        <f>#REF!+#REF!</f>
        <v>#REF!</v>
      </c>
      <c r="S682" s="76"/>
      <c r="T682" s="119"/>
      <c r="U682" s="76"/>
      <c r="V682" s="76"/>
      <c r="W682" s="109" t="e">
        <f>(T20D357462[[#This Row],[現金及び預金（億）]]-T20D357462[[#This Row],[負債（億）]])/T20D357462[[#This Row],[総資産]]*100</f>
        <v>#DIV/0!</v>
      </c>
    </row>
    <row r="683" spans="1:23" s="67" customFormat="1" x14ac:dyDescent="0.25">
      <c r="A683" s="69"/>
      <c r="B683" s="39"/>
      <c r="C683" s="71" t="str">
        <f>IFERROR(_xll.RssMarket($A683,"市場部名称"),"")</f>
        <v/>
      </c>
      <c r="D683" s="55"/>
      <c r="E683" s="55" t="str">
        <f>IFERROR(_xll.RssMarket($A683,"前日比"),"")</f>
        <v/>
      </c>
      <c r="F683" s="75" t="str">
        <f>IFERROR(_xll.RssMarket($A683,"時価総額"),"")</f>
        <v/>
      </c>
      <c r="G683" s="75" t="e">
        <f>T20D357462[[#This Row],[時価総額]]/T20D357462[[#This Row],[現在値]]</f>
        <v>#VALUE!</v>
      </c>
      <c r="H683" s="20"/>
      <c r="I683" s="38"/>
      <c r="J683" s="20"/>
      <c r="K683" s="33"/>
      <c r="L683" s="117"/>
      <c r="M683" s="21"/>
      <c r="N683" s="89"/>
      <c r="O683" s="125" t="e">
        <f t="shared" si="23"/>
        <v>#REF!</v>
      </c>
      <c r="P683" s="125" t="e">
        <f t="shared" si="22"/>
        <v>#REF!</v>
      </c>
      <c r="Q683" s="147" t="e">
        <f>T20D357462[[#This Row],[スコア⑤]]/T20D357462[[#This Row],[スコア③]]</f>
        <v>#REF!</v>
      </c>
      <c r="R683" s="76" t="e">
        <f>#REF!+#REF!</f>
        <v>#REF!</v>
      </c>
      <c r="S683" s="76"/>
      <c r="T683" s="119"/>
      <c r="U683" s="76"/>
      <c r="V683" s="76"/>
      <c r="W683" s="109" t="e">
        <f>(T20D357462[[#This Row],[現金及び預金（億）]]-T20D357462[[#This Row],[負債（億）]])/T20D357462[[#This Row],[総資産]]*100</f>
        <v>#DIV/0!</v>
      </c>
    </row>
    <row r="684" spans="1:23" s="67" customFormat="1" x14ac:dyDescent="0.25">
      <c r="A684" s="69"/>
      <c r="B684" s="39"/>
      <c r="C684" s="71" t="str">
        <f>IFERROR(_xll.RssMarket($A684,"市場部名称"),"")</f>
        <v/>
      </c>
      <c r="D684" s="55"/>
      <c r="E684" s="55" t="str">
        <f>IFERROR(_xll.RssMarket($A684,"前日比"),"")</f>
        <v/>
      </c>
      <c r="F684" s="75" t="str">
        <f>IFERROR(_xll.RssMarket($A684,"時価総額"),"")</f>
        <v/>
      </c>
      <c r="G684" s="75" t="e">
        <f>T20D357462[[#This Row],[時価総額]]/T20D357462[[#This Row],[現在値]]</f>
        <v>#VALUE!</v>
      </c>
      <c r="H684" s="20"/>
      <c r="I684" s="38"/>
      <c r="J684" s="20"/>
      <c r="K684" s="33"/>
      <c r="L684" s="117"/>
      <c r="M684" s="21"/>
      <c r="N684" s="89"/>
      <c r="O684" s="125" t="e">
        <f t="shared" si="23"/>
        <v>#REF!</v>
      </c>
      <c r="P684" s="125" t="e">
        <f t="shared" si="22"/>
        <v>#REF!</v>
      </c>
      <c r="Q684" s="147" t="e">
        <f>T20D357462[[#This Row],[スコア⑤]]/T20D357462[[#This Row],[スコア③]]</f>
        <v>#REF!</v>
      </c>
      <c r="R684" s="76" t="e">
        <f>#REF!+#REF!</f>
        <v>#REF!</v>
      </c>
      <c r="S684" s="76"/>
      <c r="T684" s="119"/>
      <c r="U684" s="76"/>
      <c r="V684" s="76"/>
      <c r="W684" s="109" t="e">
        <f>(T20D357462[[#This Row],[現金及び預金（億）]]-T20D357462[[#This Row],[負債（億）]])/T20D357462[[#This Row],[総資産]]*100</f>
        <v>#DIV/0!</v>
      </c>
    </row>
    <row r="685" spans="1:23" s="67" customFormat="1" x14ac:dyDescent="0.25">
      <c r="A685" s="69"/>
      <c r="B685" s="39"/>
      <c r="C685" s="71" t="str">
        <f>IFERROR(_xll.RssMarket($A685,"市場部名称"),"")</f>
        <v/>
      </c>
      <c r="D685" s="55"/>
      <c r="E685" s="55" t="str">
        <f>IFERROR(_xll.RssMarket($A685,"前日比"),"")</f>
        <v/>
      </c>
      <c r="F685" s="75" t="str">
        <f>IFERROR(_xll.RssMarket($A685,"時価総額"),"")</f>
        <v/>
      </c>
      <c r="G685" s="75" t="e">
        <f>T20D357462[[#This Row],[時価総額]]/T20D357462[[#This Row],[現在値]]</f>
        <v>#VALUE!</v>
      </c>
      <c r="H685" s="20"/>
      <c r="I685" s="38"/>
      <c r="J685" s="20"/>
      <c r="K685" s="33"/>
      <c r="L685" s="117"/>
      <c r="M685" s="21"/>
      <c r="N685" s="89"/>
      <c r="O685" s="125" t="e">
        <f t="shared" si="23"/>
        <v>#REF!</v>
      </c>
      <c r="P685" s="125" t="e">
        <f t="shared" si="22"/>
        <v>#REF!</v>
      </c>
      <c r="Q685" s="147" t="e">
        <f>T20D357462[[#This Row],[スコア⑤]]/T20D357462[[#This Row],[スコア③]]</f>
        <v>#REF!</v>
      </c>
      <c r="R685" s="76" t="e">
        <f>#REF!+#REF!</f>
        <v>#REF!</v>
      </c>
      <c r="S685" s="76"/>
      <c r="T685" s="119"/>
      <c r="U685" s="76"/>
      <c r="V685" s="76"/>
      <c r="W685" s="109" t="e">
        <f>(T20D357462[[#This Row],[現金及び預金（億）]]-T20D357462[[#This Row],[負債（億）]])/T20D357462[[#This Row],[総資産]]*100</f>
        <v>#DIV/0!</v>
      </c>
    </row>
    <row r="686" spans="1:23" s="67" customFormat="1" x14ac:dyDescent="0.25">
      <c r="A686" s="69"/>
      <c r="B686" s="39"/>
      <c r="C686" s="71" t="str">
        <f>IFERROR(_xll.RssMarket($A686,"市場部名称"),"")</f>
        <v/>
      </c>
      <c r="D686" s="55"/>
      <c r="E686" s="55" t="str">
        <f>IFERROR(_xll.RssMarket($A686,"前日比"),"")</f>
        <v/>
      </c>
      <c r="F686" s="75" t="str">
        <f>IFERROR(_xll.RssMarket($A686,"時価総額"),"")</f>
        <v/>
      </c>
      <c r="G686" s="75" t="e">
        <f>T20D357462[[#This Row],[時価総額]]/T20D357462[[#This Row],[現在値]]</f>
        <v>#VALUE!</v>
      </c>
      <c r="H686" s="20"/>
      <c r="I686" s="38"/>
      <c r="J686" s="20"/>
      <c r="K686" s="33"/>
      <c r="L686" s="117"/>
      <c r="M686" s="21"/>
      <c r="N686" s="89"/>
      <c r="O686" s="125" t="e">
        <f t="shared" si="23"/>
        <v>#REF!</v>
      </c>
      <c r="P686" s="125" t="e">
        <f t="shared" si="22"/>
        <v>#REF!</v>
      </c>
      <c r="Q686" s="147" t="e">
        <f>T20D357462[[#This Row],[スコア⑤]]/T20D357462[[#This Row],[スコア③]]</f>
        <v>#REF!</v>
      </c>
      <c r="R686" s="76" t="e">
        <f>#REF!+#REF!</f>
        <v>#REF!</v>
      </c>
      <c r="S686" s="76"/>
      <c r="T686" s="119"/>
      <c r="U686" s="76"/>
      <c r="V686" s="76"/>
      <c r="W686" s="109" t="e">
        <f>(T20D357462[[#This Row],[現金及び預金（億）]]-T20D357462[[#This Row],[負債（億）]])/T20D357462[[#This Row],[総資産]]*100</f>
        <v>#DIV/0!</v>
      </c>
    </row>
    <row r="687" spans="1:23" s="67" customFormat="1" x14ac:dyDescent="0.25">
      <c r="A687" s="69"/>
      <c r="B687" s="39"/>
      <c r="C687" s="71" t="str">
        <f>IFERROR(_xll.RssMarket($A687,"市場部名称"),"")</f>
        <v/>
      </c>
      <c r="D687" s="55"/>
      <c r="E687" s="55" t="str">
        <f>IFERROR(_xll.RssMarket($A687,"前日比"),"")</f>
        <v/>
      </c>
      <c r="F687" s="75" t="str">
        <f>IFERROR(_xll.RssMarket($A687,"時価総額"),"")</f>
        <v/>
      </c>
      <c r="G687" s="75" t="e">
        <f>T20D357462[[#This Row],[時価総額]]/T20D357462[[#This Row],[現在値]]</f>
        <v>#VALUE!</v>
      </c>
      <c r="H687" s="20"/>
      <c r="I687" s="38"/>
      <c r="J687" s="20"/>
      <c r="K687" s="33"/>
      <c r="L687" s="117"/>
      <c r="M687" s="21"/>
      <c r="N687" s="89"/>
      <c r="O687" s="125" t="e">
        <f t="shared" si="23"/>
        <v>#REF!</v>
      </c>
      <c r="P687" s="125" t="e">
        <f t="shared" si="22"/>
        <v>#REF!</v>
      </c>
      <c r="Q687" s="147" t="e">
        <f>T20D357462[[#This Row],[スコア⑤]]/T20D357462[[#This Row],[スコア③]]</f>
        <v>#REF!</v>
      </c>
      <c r="R687" s="76" t="e">
        <f>#REF!+#REF!</f>
        <v>#REF!</v>
      </c>
      <c r="S687" s="76"/>
      <c r="T687" s="119"/>
      <c r="U687" s="76"/>
      <c r="V687" s="76"/>
      <c r="W687" s="109" t="e">
        <f>(T20D357462[[#This Row],[現金及び預金（億）]]-T20D357462[[#This Row],[負債（億）]])/T20D357462[[#This Row],[総資産]]*100</f>
        <v>#DIV/0!</v>
      </c>
    </row>
    <row r="688" spans="1:23" s="67" customFormat="1" x14ac:dyDescent="0.25">
      <c r="A688" s="69"/>
      <c r="B688" s="39"/>
      <c r="C688" s="71" t="str">
        <f>IFERROR(_xll.RssMarket($A688,"市場部名称"),"")</f>
        <v/>
      </c>
      <c r="D688" s="55"/>
      <c r="E688" s="55" t="str">
        <f>IFERROR(_xll.RssMarket($A688,"前日比"),"")</f>
        <v/>
      </c>
      <c r="F688" s="75" t="str">
        <f>IFERROR(_xll.RssMarket($A688,"時価総額"),"")</f>
        <v/>
      </c>
      <c r="G688" s="75" t="e">
        <f>T20D357462[[#This Row],[時価総額]]/T20D357462[[#This Row],[現在値]]</f>
        <v>#VALUE!</v>
      </c>
      <c r="H688" s="20"/>
      <c r="I688" s="38"/>
      <c r="J688" s="20"/>
      <c r="K688" s="33"/>
      <c r="L688" s="117"/>
      <c r="M688" s="21"/>
      <c r="N688" s="89"/>
      <c r="O688" s="125" t="e">
        <f t="shared" si="23"/>
        <v>#REF!</v>
      </c>
      <c r="P688" s="125" t="e">
        <f t="shared" si="22"/>
        <v>#REF!</v>
      </c>
      <c r="Q688" s="147" t="e">
        <f>T20D357462[[#This Row],[スコア⑤]]/T20D357462[[#This Row],[スコア③]]</f>
        <v>#REF!</v>
      </c>
      <c r="R688" s="76" t="e">
        <f>#REF!+#REF!</f>
        <v>#REF!</v>
      </c>
      <c r="S688" s="76"/>
      <c r="T688" s="119"/>
      <c r="U688" s="76"/>
      <c r="V688" s="76"/>
      <c r="W688" s="109" t="e">
        <f>(T20D357462[[#This Row],[現金及び預金（億）]]-T20D357462[[#This Row],[負債（億）]])/T20D357462[[#This Row],[総資産]]*100</f>
        <v>#DIV/0!</v>
      </c>
    </row>
    <row r="689" spans="1:23" s="67" customFormat="1" x14ac:dyDescent="0.25">
      <c r="A689" s="69"/>
      <c r="B689" s="39"/>
      <c r="C689" s="71" t="str">
        <f>IFERROR(_xll.RssMarket($A689,"市場部名称"),"")</f>
        <v/>
      </c>
      <c r="D689" s="55"/>
      <c r="E689" s="55" t="str">
        <f>IFERROR(_xll.RssMarket($A689,"前日比"),"")</f>
        <v/>
      </c>
      <c r="F689" s="75" t="str">
        <f>IFERROR(_xll.RssMarket($A689,"時価総額"),"")</f>
        <v/>
      </c>
      <c r="G689" s="75" t="e">
        <f>T20D357462[[#This Row],[時価総額]]/T20D357462[[#This Row],[現在値]]</f>
        <v>#VALUE!</v>
      </c>
      <c r="H689" s="20"/>
      <c r="I689" s="38"/>
      <c r="J689" s="20"/>
      <c r="K689" s="33"/>
      <c r="L689" s="117"/>
      <c r="M689" s="21"/>
      <c r="N689" s="89"/>
      <c r="O689" s="125" t="e">
        <f t="shared" si="23"/>
        <v>#REF!</v>
      </c>
      <c r="P689" s="125" t="e">
        <f t="shared" si="22"/>
        <v>#REF!</v>
      </c>
      <c r="Q689" s="147" t="e">
        <f>T20D357462[[#This Row],[スコア⑤]]/T20D357462[[#This Row],[スコア③]]</f>
        <v>#REF!</v>
      </c>
      <c r="R689" s="76" t="e">
        <f>#REF!+#REF!</f>
        <v>#REF!</v>
      </c>
      <c r="S689" s="76"/>
      <c r="T689" s="119"/>
      <c r="U689" s="76"/>
      <c r="V689" s="76"/>
      <c r="W689" s="109" t="e">
        <f>(T20D357462[[#This Row],[現金及び預金（億）]]-T20D357462[[#This Row],[負債（億）]])/T20D357462[[#This Row],[総資産]]*100</f>
        <v>#DIV/0!</v>
      </c>
    </row>
    <row r="690" spans="1:23" s="67" customFormat="1" x14ac:dyDescent="0.25">
      <c r="A690" s="69"/>
      <c r="B690" s="39"/>
      <c r="C690" s="71" t="str">
        <f>IFERROR(_xll.RssMarket($A690,"市場部名称"),"")</f>
        <v/>
      </c>
      <c r="D690" s="55"/>
      <c r="E690" s="55" t="str">
        <f>IFERROR(_xll.RssMarket($A690,"前日比"),"")</f>
        <v/>
      </c>
      <c r="F690" s="75" t="str">
        <f>IFERROR(_xll.RssMarket($A690,"時価総額"),"")</f>
        <v/>
      </c>
      <c r="G690" s="75" t="e">
        <f>T20D357462[[#This Row],[時価総額]]/T20D357462[[#This Row],[現在値]]</f>
        <v>#VALUE!</v>
      </c>
      <c r="H690" s="20"/>
      <c r="I690" s="38"/>
      <c r="J690" s="20"/>
      <c r="K690" s="33"/>
      <c r="L690" s="117"/>
      <c r="M690" s="21"/>
      <c r="N690" s="89"/>
      <c r="O690" s="125" t="e">
        <f t="shared" si="23"/>
        <v>#REF!</v>
      </c>
      <c r="P690" s="125" t="e">
        <f t="shared" si="22"/>
        <v>#REF!</v>
      </c>
      <c r="Q690" s="147" t="e">
        <f>T20D357462[[#This Row],[スコア⑤]]/T20D357462[[#This Row],[スコア③]]</f>
        <v>#REF!</v>
      </c>
      <c r="R690" s="76" t="e">
        <f>#REF!+#REF!</f>
        <v>#REF!</v>
      </c>
      <c r="S690" s="76"/>
      <c r="T690" s="119"/>
      <c r="U690" s="76"/>
      <c r="V690" s="76"/>
      <c r="W690" s="109" t="e">
        <f>(T20D357462[[#This Row],[現金及び預金（億）]]-T20D357462[[#This Row],[負債（億）]])/T20D357462[[#This Row],[総資産]]*100</f>
        <v>#DIV/0!</v>
      </c>
    </row>
    <row r="691" spans="1:23" s="67" customFormat="1" x14ac:dyDescent="0.25">
      <c r="A691" s="69"/>
      <c r="B691" s="39"/>
      <c r="C691" s="71" t="str">
        <f>IFERROR(_xll.RssMarket($A691,"市場部名称"),"")</f>
        <v/>
      </c>
      <c r="D691" s="55"/>
      <c r="E691" s="55" t="str">
        <f>IFERROR(_xll.RssMarket($A691,"前日比"),"")</f>
        <v/>
      </c>
      <c r="F691" s="75" t="str">
        <f>IFERROR(_xll.RssMarket($A691,"時価総額"),"")</f>
        <v/>
      </c>
      <c r="G691" s="75" t="e">
        <f>T20D357462[[#This Row],[時価総額]]/T20D357462[[#This Row],[現在値]]</f>
        <v>#VALUE!</v>
      </c>
      <c r="H691" s="20"/>
      <c r="I691" s="38"/>
      <c r="J691" s="20"/>
      <c r="K691" s="33"/>
      <c r="L691" s="117"/>
      <c r="M691" s="21"/>
      <c r="N691" s="89"/>
      <c r="O691" s="125" t="e">
        <f t="shared" si="23"/>
        <v>#REF!</v>
      </c>
      <c r="P691" s="125" t="e">
        <f t="shared" si="22"/>
        <v>#REF!</v>
      </c>
      <c r="Q691" s="147" t="e">
        <f>T20D357462[[#This Row],[スコア⑤]]/T20D357462[[#This Row],[スコア③]]</f>
        <v>#REF!</v>
      </c>
      <c r="R691" s="76" t="e">
        <f>#REF!+#REF!</f>
        <v>#REF!</v>
      </c>
      <c r="S691" s="76"/>
      <c r="T691" s="119"/>
      <c r="U691" s="76"/>
      <c r="V691" s="76"/>
      <c r="W691" s="109" t="e">
        <f>(T20D357462[[#This Row],[現金及び預金（億）]]-T20D357462[[#This Row],[負債（億）]])/T20D357462[[#This Row],[総資産]]*100</f>
        <v>#DIV/0!</v>
      </c>
    </row>
    <row r="692" spans="1:23" s="67" customFormat="1" x14ac:dyDescent="0.25">
      <c r="A692" s="69"/>
      <c r="B692" s="39"/>
      <c r="C692" s="71" t="str">
        <f>IFERROR(_xll.RssMarket($A692,"市場部名称"),"")</f>
        <v/>
      </c>
      <c r="D692" s="55"/>
      <c r="E692" s="55" t="str">
        <f>IFERROR(_xll.RssMarket($A692,"前日比"),"")</f>
        <v/>
      </c>
      <c r="F692" s="75" t="str">
        <f>IFERROR(_xll.RssMarket($A692,"時価総額"),"")</f>
        <v/>
      </c>
      <c r="G692" s="75" t="e">
        <f>T20D357462[[#This Row],[時価総額]]/T20D357462[[#This Row],[現在値]]</f>
        <v>#VALUE!</v>
      </c>
      <c r="H692" s="20"/>
      <c r="I692" s="38"/>
      <c r="J692" s="20"/>
      <c r="K692" s="33"/>
      <c r="L692" s="117"/>
      <c r="M692" s="21"/>
      <c r="N692" s="89"/>
      <c r="O692" s="125" t="e">
        <f t="shared" si="23"/>
        <v>#REF!</v>
      </c>
      <c r="P692" s="125" t="e">
        <f t="shared" si="22"/>
        <v>#REF!</v>
      </c>
      <c r="Q692" s="147" t="e">
        <f>T20D357462[[#This Row],[スコア⑤]]/T20D357462[[#This Row],[スコア③]]</f>
        <v>#REF!</v>
      </c>
      <c r="R692" s="76" t="e">
        <f>#REF!+#REF!</f>
        <v>#REF!</v>
      </c>
      <c r="S692" s="76"/>
      <c r="T692" s="119"/>
      <c r="U692" s="76"/>
      <c r="V692" s="76"/>
      <c r="W692" s="109" t="e">
        <f>(T20D357462[[#This Row],[現金及び預金（億）]]-T20D357462[[#This Row],[負債（億）]])/T20D357462[[#This Row],[総資産]]*100</f>
        <v>#DIV/0!</v>
      </c>
    </row>
    <row r="693" spans="1:23" s="67" customFormat="1" x14ac:dyDescent="0.25">
      <c r="A693" s="69"/>
      <c r="B693" s="39"/>
      <c r="C693" s="71" t="str">
        <f>IFERROR(_xll.RssMarket($A693,"市場部名称"),"")</f>
        <v/>
      </c>
      <c r="D693" s="55"/>
      <c r="E693" s="55" t="str">
        <f>IFERROR(_xll.RssMarket($A693,"前日比"),"")</f>
        <v/>
      </c>
      <c r="F693" s="75" t="str">
        <f>IFERROR(_xll.RssMarket($A693,"時価総額"),"")</f>
        <v/>
      </c>
      <c r="G693" s="75" t="e">
        <f>T20D357462[[#This Row],[時価総額]]/T20D357462[[#This Row],[現在値]]</f>
        <v>#VALUE!</v>
      </c>
      <c r="H693" s="20"/>
      <c r="I693" s="38"/>
      <c r="J693" s="20"/>
      <c r="K693" s="33"/>
      <c r="L693" s="117"/>
      <c r="M693" s="21"/>
      <c r="N693" s="89"/>
      <c r="O693" s="125" t="e">
        <f t="shared" si="23"/>
        <v>#REF!</v>
      </c>
      <c r="P693" s="125" t="e">
        <f t="shared" si="22"/>
        <v>#REF!</v>
      </c>
      <c r="Q693" s="147" t="e">
        <f>T20D357462[[#This Row],[スコア⑤]]/T20D357462[[#This Row],[スコア③]]</f>
        <v>#REF!</v>
      </c>
      <c r="R693" s="76" t="e">
        <f>#REF!+#REF!</f>
        <v>#REF!</v>
      </c>
      <c r="S693" s="76"/>
      <c r="T693" s="119"/>
      <c r="U693" s="76"/>
      <c r="V693" s="76"/>
      <c r="W693" s="109" t="e">
        <f>(T20D357462[[#This Row],[現金及び預金（億）]]-T20D357462[[#This Row],[負債（億）]])/T20D357462[[#This Row],[総資産]]*100</f>
        <v>#DIV/0!</v>
      </c>
    </row>
    <row r="694" spans="1:23" s="67" customFormat="1" x14ac:dyDescent="0.25">
      <c r="A694" s="69"/>
      <c r="B694" s="39"/>
      <c r="C694" s="71" t="str">
        <f>IFERROR(_xll.RssMarket($A694,"市場部名称"),"")</f>
        <v/>
      </c>
      <c r="D694" s="55"/>
      <c r="E694" s="55" t="str">
        <f>IFERROR(_xll.RssMarket($A694,"前日比"),"")</f>
        <v/>
      </c>
      <c r="F694" s="75" t="str">
        <f>IFERROR(_xll.RssMarket($A694,"時価総額"),"")</f>
        <v/>
      </c>
      <c r="G694" s="75" t="e">
        <f>T20D357462[[#This Row],[時価総額]]/T20D357462[[#This Row],[現在値]]</f>
        <v>#VALUE!</v>
      </c>
      <c r="H694" s="20"/>
      <c r="I694" s="38"/>
      <c r="J694" s="20"/>
      <c r="K694" s="33"/>
      <c r="L694" s="117"/>
      <c r="M694" s="21"/>
      <c r="N694" s="89"/>
      <c r="O694" s="125" t="e">
        <f t="shared" si="23"/>
        <v>#REF!</v>
      </c>
      <c r="P694" s="125" t="e">
        <f t="shared" si="22"/>
        <v>#REF!</v>
      </c>
      <c r="Q694" s="147" t="e">
        <f>T20D357462[[#This Row],[スコア⑤]]/T20D357462[[#This Row],[スコア③]]</f>
        <v>#REF!</v>
      </c>
      <c r="R694" s="76" t="e">
        <f>#REF!+#REF!</f>
        <v>#REF!</v>
      </c>
      <c r="S694" s="76"/>
      <c r="T694" s="119"/>
      <c r="U694" s="76"/>
      <c r="V694" s="76"/>
      <c r="W694" s="109" t="e">
        <f>(T20D357462[[#This Row],[現金及び預金（億）]]-T20D357462[[#This Row],[負債（億）]])/T20D357462[[#This Row],[総資産]]*100</f>
        <v>#DIV/0!</v>
      </c>
    </row>
    <row r="695" spans="1:23" s="67" customFormat="1" x14ac:dyDescent="0.25">
      <c r="A695" s="69"/>
      <c r="B695" s="39"/>
      <c r="C695" s="71" t="str">
        <f>IFERROR(_xll.RssMarket($A695,"市場部名称"),"")</f>
        <v/>
      </c>
      <c r="D695" s="55"/>
      <c r="E695" s="55" t="str">
        <f>IFERROR(_xll.RssMarket($A695,"前日比"),"")</f>
        <v/>
      </c>
      <c r="F695" s="75" t="str">
        <f>IFERROR(_xll.RssMarket($A695,"時価総額"),"")</f>
        <v/>
      </c>
      <c r="G695" s="75" t="e">
        <f>T20D357462[[#This Row],[時価総額]]/T20D357462[[#This Row],[現在値]]</f>
        <v>#VALUE!</v>
      </c>
      <c r="H695" s="20"/>
      <c r="I695" s="38"/>
      <c r="J695" s="20"/>
      <c r="K695" s="33"/>
      <c r="L695" s="117"/>
      <c r="M695" s="21"/>
      <c r="N695" s="89"/>
      <c r="O695" s="125" t="e">
        <f t="shared" si="23"/>
        <v>#REF!</v>
      </c>
      <c r="P695" s="125" t="e">
        <f t="shared" si="22"/>
        <v>#REF!</v>
      </c>
      <c r="Q695" s="147" t="e">
        <f>T20D357462[[#This Row],[スコア⑤]]/T20D357462[[#This Row],[スコア③]]</f>
        <v>#REF!</v>
      </c>
      <c r="R695" s="76" t="e">
        <f>#REF!+#REF!</f>
        <v>#REF!</v>
      </c>
      <c r="S695" s="76"/>
      <c r="T695" s="119"/>
      <c r="U695" s="76"/>
      <c r="V695" s="76"/>
      <c r="W695" s="109" t="e">
        <f>(T20D357462[[#This Row],[現金及び預金（億）]]-T20D357462[[#This Row],[負債（億）]])/T20D357462[[#This Row],[総資産]]*100</f>
        <v>#DIV/0!</v>
      </c>
    </row>
    <row r="696" spans="1:23" s="67" customFormat="1" x14ac:dyDescent="0.25">
      <c r="A696" s="69"/>
      <c r="B696" s="39"/>
      <c r="C696" s="71" t="str">
        <f>IFERROR(_xll.RssMarket($A696,"市場部名称"),"")</f>
        <v/>
      </c>
      <c r="D696" s="55"/>
      <c r="E696" s="55" t="str">
        <f>IFERROR(_xll.RssMarket($A696,"前日比"),"")</f>
        <v/>
      </c>
      <c r="F696" s="75" t="str">
        <f>IFERROR(_xll.RssMarket($A696,"時価総額"),"")</f>
        <v/>
      </c>
      <c r="G696" s="75" t="e">
        <f>T20D357462[[#This Row],[時価総額]]/T20D357462[[#This Row],[現在値]]</f>
        <v>#VALUE!</v>
      </c>
      <c r="H696" s="20"/>
      <c r="I696" s="38"/>
      <c r="J696" s="20"/>
      <c r="K696" s="33"/>
      <c r="L696" s="117"/>
      <c r="M696" s="21"/>
      <c r="N696" s="89"/>
      <c r="O696" s="125" t="e">
        <f t="shared" si="23"/>
        <v>#REF!</v>
      </c>
      <c r="P696" s="125" t="e">
        <f t="shared" si="22"/>
        <v>#REF!</v>
      </c>
      <c r="Q696" s="147" t="e">
        <f>T20D357462[[#This Row],[スコア⑤]]/T20D357462[[#This Row],[スコア③]]</f>
        <v>#REF!</v>
      </c>
      <c r="R696" s="76" t="e">
        <f>#REF!+#REF!</f>
        <v>#REF!</v>
      </c>
      <c r="S696" s="76"/>
      <c r="T696" s="119"/>
      <c r="U696" s="76"/>
      <c r="V696" s="76"/>
      <c r="W696" s="109" t="e">
        <f>(T20D357462[[#This Row],[現金及び預金（億）]]-T20D357462[[#This Row],[負債（億）]])/T20D357462[[#This Row],[総資産]]*100</f>
        <v>#DIV/0!</v>
      </c>
    </row>
    <row r="697" spans="1:23" s="67" customFormat="1" x14ac:dyDescent="0.25">
      <c r="A697" s="69"/>
      <c r="B697" s="39"/>
      <c r="C697" s="71" t="str">
        <f>IFERROR(_xll.RssMarket($A697,"市場部名称"),"")</f>
        <v/>
      </c>
      <c r="D697" s="55"/>
      <c r="E697" s="55" t="str">
        <f>IFERROR(_xll.RssMarket($A697,"前日比"),"")</f>
        <v/>
      </c>
      <c r="F697" s="75" t="str">
        <f>IFERROR(_xll.RssMarket($A697,"時価総額"),"")</f>
        <v/>
      </c>
      <c r="G697" s="75" t="e">
        <f>T20D357462[[#This Row],[時価総額]]/T20D357462[[#This Row],[現在値]]</f>
        <v>#VALUE!</v>
      </c>
      <c r="H697" s="20"/>
      <c r="I697" s="38"/>
      <c r="J697" s="20"/>
      <c r="K697" s="33"/>
      <c r="L697" s="117"/>
      <c r="M697" s="21"/>
      <c r="N697" s="89"/>
      <c r="O697" s="125" t="e">
        <f t="shared" si="23"/>
        <v>#REF!</v>
      </c>
      <c r="P697" s="125" t="e">
        <f t="shared" si="22"/>
        <v>#REF!</v>
      </c>
      <c r="Q697" s="147" t="e">
        <f>T20D357462[[#This Row],[スコア⑤]]/T20D357462[[#This Row],[スコア③]]</f>
        <v>#REF!</v>
      </c>
      <c r="R697" s="76" t="e">
        <f>#REF!+#REF!</f>
        <v>#REF!</v>
      </c>
      <c r="S697" s="76"/>
      <c r="T697" s="119"/>
      <c r="U697" s="76"/>
      <c r="V697" s="76"/>
      <c r="W697" s="109" t="e">
        <f>(T20D357462[[#This Row],[現金及び預金（億）]]-T20D357462[[#This Row],[負債（億）]])/T20D357462[[#This Row],[総資産]]*100</f>
        <v>#DIV/0!</v>
      </c>
    </row>
    <row r="698" spans="1:23" s="67" customFormat="1" x14ac:dyDescent="0.25">
      <c r="A698" s="69"/>
      <c r="B698" s="39"/>
      <c r="C698" s="71" t="str">
        <f>IFERROR(_xll.RssMarket($A698,"市場部名称"),"")</f>
        <v/>
      </c>
      <c r="D698" s="55"/>
      <c r="E698" s="55" t="str">
        <f>IFERROR(_xll.RssMarket($A698,"前日比"),"")</f>
        <v/>
      </c>
      <c r="F698" s="75" t="str">
        <f>IFERROR(_xll.RssMarket($A698,"時価総額"),"")</f>
        <v/>
      </c>
      <c r="G698" s="75" t="e">
        <f>T20D357462[[#This Row],[時価総額]]/T20D357462[[#This Row],[現在値]]</f>
        <v>#VALUE!</v>
      </c>
      <c r="H698" s="20"/>
      <c r="I698" s="38"/>
      <c r="J698" s="20"/>
      <c r="K698" s="33"/>
      <c r="L698" s="117"/>
      <c r="M698" s="21"/>
      <c r="N698" s="89"/>
      <c r="O698" s="125" t="e">
        <f t="shared" si="23"/>
        <v>#REF!</v>
      </c>
      <c r="P698" s="125" t="e">
        <f t="shared" si="22"/>
        <v>#REF!</v>
      </c>
      <c r="Q698" s="147" t="e">
        <f>T20D357462[[#This Row],[スコア⑤]]/T20D357462[[#This Row],[スコア③]]</f>
        <v>#REF!</v>
      </c>
      <c r="R698" s="76" t="e">
        <f>#REF!+#REF!</f>
        <v>#REF!</v>
      </c>
      <c r="S698" s="76"/>
      <c r="T698" s="119"/>
      <c r="U698" s="76"/>
      <c r="V698" s="76"/>
      <c r="W698" s="109" t="e">
        <f>(T20D357462[[#This Row],[現金及び預金（億）]]-T20D357462[[#This Row],[負債（億）]])/T20D357462[[#This Row],[総資産]]*100</f>
        <v>#DIV/0!</v>
      </c>
    </row>
    <row r="699" spans="1:23" s="67" customFormat="1" x14ac:dyDescent="0.25">
      <c r="A699" s="69"/>
      <c r="B699" s="39"/>
      <c r="C699" s="71" t="str">
        <f>IFERROR(_xll.RssMarket($A699,"市場部名称"),"")</f>
        <v/>
      </c>
      <c r="D699" s="55"/>
      <c r="E699" s="55" t="str">
        <f>IFERROR(_xll.RssMarket($A699,"前日比"),"")</f>
        <v/>
      </c>
      <c r="F699" s="75" t="str">
        <f>IFERROR(_xll.RssMarket($A699,"時価総額"),"")</f>
        <v/>
      </c>
      <c r="G699" s="75" t="e">
        <f>T20D357462[[#This Row],[時価総額]]/T20D357462[[#This Row],[現在値]]</f>
        <v>#VALUE!</v>
      </c>
      <c r="H699" s="20"/>
      <c r="I699" s="38"/>
      <c r="J699" s="20"/>
      <c r="K699" s="33"/>
      <c r="L699" s="117"/>
      <c r="M699" s="21"/>
      <c r="N699" s="89"/>
      <c r="O699" s="125" t="e">
        <f t="shared" si="23"/>
        <v>#REF!</v>
      </c>
      <c r="P699" s="125" t="e">
        <f t="shared" si="22"/>
        <v>#REF!</v>
      </c>
      <c r="Q699" s="147" t="e">
        <f>T20D357462[[#This Row],[スコア⑤]]/T20D357462[[#This Row],[スコア③]]</f>
        <v>#REF!</v>
      </c>
      <c r="R699" s="76" t="e">
        <f>#REF!+#REF!</f>
        <v>#REF!</v>
      </c>
      <c r="S699" s="76"/>
      <c r="T699" s="119"/>
      <c r="U699" s="76"/>
      <c r="V699" s="76"/>
      <c r="W699" s="109" t="e">
        <f>(T20D357462[[#This Row],[現金及び預金（億）]]-T20D357462[[#This Row],[負債（億）]])/T20D357462[[#This Row],[総資産]]*100</f>
        <v>#DIV/0!</v>
      </c>
    </row>
    <row r="700" spans="1:23" s="67" customFormat="1" x14ac:dyDescent="0.25">
      <c r="A700" s="69"/>
      <c r="B700" s="39"/>
      <c r="C700" s="71" t="str">
        <f>IFERROR(_xll.RssMarket($A700,"市場部名称"),"")</f>
        <v/>
      </c>
      <c r="D700" s="55"/>
      <c r="E700" s="55" t="str">
        <f>IFERROR(_xll.RssMarket($A700,"前日比"),"")</f>
        <v/>
      </c>
      <c r="F700" s="75" t="str">
        <f>IFERROR(_xll.RssMarket($A700,"時価総額"),"")</f>
        <v/>
      </c>
      <c r="G700" s="75" t="e">
        <f>T20D357462[[#This Row],[時価総額]]/T20D357462[[#This Row],[現在値]]</f>
        <v>#VALUE!</v>
      </c>
      <c r="H700" s="20"/>
      <c r="I700" s="38"/>
      <c r="J700" s="20"/>
      <c r="K700" s="33"/>
      <c r="L700" s="117"/>
      <c r="M700" s="21"/>
      <c r="N700" s="89"/>
      <c r="O700" s="125" t="e">
        <f t="shared" si="23"/>
        <v>#REF!</v>
      </c>
      <c r="P700" s="125" t="e">
        <f t="shared" si="22"/>
        <v>#REF!</v>
      </c>
      <c r="Q700" s="147" t="e">
        <f>T20D357462[[#This Row],[スコア⑤]]/T20D357462[[#This Row],[スコア③]]</f>
        <v>#REF!</v>
      </c>
      <c r="R700" s="76" t="e">
        <f>#REF!+#REF!</f>
        <v>#REF!</v>
      </c>
      <c r="S700" s="76"/>
      <c r="T700" s="119"/>
      <c r="U700" s="76"/>
      <c r="V700" s="76"/>
      <c r="W700" s="109" t="e">
        <f>(T20D357462[[#This Row],[現金及び預金（億）]]-T20D357462[[#This Row],[負債（億）]])/T20D357462[[#This Row],[総資産]]*100</f>
        <v>#DIV/0!</v>
      </c>
    </row>
    <row r="701" spans="1:23" s="67" customFormat="1" x14ac:dyDescent="0.25">
      <c r="A701" s="69"/>
      <c r="B701" s="39"/>
      <c r="C701" s="71" t="str">
        <f>IFERROR(_xll.RssMarket($A701,"市場部名称"),"")</f>
        <v/>
      </c>
      <c r="D701" s="55"/>
      <c r="E701" s="55" t="str">
        <f>IFERROR(_xll.RssMarket($A701,"前日比"),"")</f>
        <v/>
      </c>
      <c r="F701" s="75" t="str">
        <f>IFERROR(_xll.RssMarket($A701,"時価総額"),"")</f>
        <v/>
      </c>
      <c r="G701" s="75" t="e">
        <f>T20D357462[[#This Row],[時価総額]]/T20D357462[[#This Row],[現在値]]</f>
        <v>#VALUE!</v>
      </c>
      <c r="H701" s="20"/>
      <c r="I701" s="38"/>
      <c r="J701" s="20"/>
      <c r="K701" s="33"/>
      <c r="L701" s="117"/>
      <c r="M701" s="21"/>
      <c r="N701" s="89"/>
      <c r="O701" s="125" t="e">
        <f t="shared" si="23"/>
        <v>#REF!</v>
      </c>
      <c r="P701" s="125" t="e">
        <f t="shared" ref="P701:P764" si="24">ROUND(((R701/20)*(L701/15)*(S701/15)*(1+W701/200))/(H701/15)*100,0)</f>
        <v>#REF!</v>
      </c>
      <c r="Q701" s="147" t="e">
        <f>T20D357462[[#This Row],[スコア⑤]]/T20D357462[[#This Row],[スコア③]]</f>
        <v>#REF!</v>
      </c>
      <c r="R701" s="76" t="e">
        <f>#REF!+#REF!</f>
        <v>#REF!</v>
      </c>
      <c r="S701" s="76"/>
      <c r="T701" s="119"/>
      <c r="U701" s="76"/>
      <c r="V701" s="76"/>
      <c r="W701" s="109" t="e">
        <f>(T20D357462[[#This Row],[現金及び預金（億）]]-T20D357462[[#This Row],[負債（億）]])/T20D357462[[#This Row],[総資産]]*100</f>
        <v>#DIV/0!</v>
      </c>
    </row>
    <row r="702" spans="1:23" s="67" customFormat="1" x14ac:dyDescent="0.25">
      <c r="A702" s="69"/>
      <c r="B702" s="39"/>
      <c r="C702" s="71" t="str">
        <f>IFERROR(_xll.RssMarket($A702,"市場部名称"),"")</f>
        <v/>
      </c>
      <c r="D702" s="55"/>
      <c r="E702" s="55" t="str">
        <f>IFERROR(_xll.RssMarket($A702,"前日比"),"")</f>
        <v/>
      </c>
      <c r="F702" s="75" t="str">
        <f>IFERROR(_xll.RssMarket($A702,"時価総額"),"")</f>
        <v/>
      </c>
      <c r="G702" s="75" t="e">
        <f>T20D357462[[#This Row],[時価総額]]/T20D357462[[#This Row],[現在値]]</f>
        <v>#VALUE!</v>
      </c>
      <c r="H702" s="20"/>
      <c r="I702" s="38"/>
      <c r="J702" s="20"/>
      <c r="K702" s="33"/>
      <c r="L702" s="117"/>
      <c r="M702" s="21"/>
      <c r="N702" s="89"/>
      <c r="O702" s="125" t="e">
        <f t="shared" si="23"/>
        <v>#REF!</v>
      </c>
      <c r="P702" s="125" t="e">
        <f t="shared" si="24"/>
        <v>#REF!</v>
      </c>
      <c r="Q702" s="147" t="e">
        <f>T20D357462[[#This Row],[スコア⑤]]/T20D357462[[#This Row],[スコア③]]</f>
        <v>#REF!</v>
      </c>
      <c r="R702" s="76" t="e">
        <f>#REF!+#REF!</f>
        <v>#REF!</v>
      </c>
      <c r="S702" s="76"/>
      <c r="T702" s="119"/>
      <c r="U702" s="76"/>
      <c r="V702" s="76"/>
      <c r="W702" s="109" t="e">
        <f>(T20D357462[[#This Row],[現金及び預金（億）]]-T20D357462[[#This Row],[負債（億）]])/T20D357462[[#This Row],[総資産]]*100</f>
        <v>#DIV/0!</v>
      </c>
    </row>
    <row r="703" spans="1:23" s="67" customFormat="1" x14ac:dyDescent="0.25">
      <c r="A703" s="69"/>
      <c r="B703" s="39"/>
      <c r="C703" s="71" t="str">
        <f>IFERROR(_xll.RssMarket($A703,"市場部名称"),"")</f>
        <v/>
      </c>
      <c r="D703" s="55"/>
      <c r="E703" s="55" t="str">
        <f>IFERROR(_xll.RssMarket($A703,"前日比"),"")</f>
        <v/>
      </c>
      <c r="F703" s="75" t="str">
        <f>IFERROR(_xll.RssMarket($A703,"時価総額"),"")</f>
        <v/>
      </c>
      <c r="G703" s="75" t="e">
        <f>T20D357462[[#This Row],[時価総額]]/T20D357462[[#This Row],[現在値]]</f>
        <v>#VALUE!</v>
      </c>
      <c r="H703" s="20"/>
      <c r="I703" s="38"/>
      <c r="J703" s="20"/>
      <c r="K703" s="33"/>
      <c r="L703" s="117"/>
      <c r="M703" s="21"/>
      <c r="N703" s="89"/>
      <c r="O703" s="125" t="e">
        <f t="shared" si="23"/>
        <v>#REF!</v>
      </c>
      <c r="P703" s="125" t="e">
        <f t="shared" si="24"/>
        <v>#REF!</v>
      </c>
      <c r="Q703" s="147" t="e">
        <f>T20D357462[[#This Row],[スコア⑤]]/T20D357462[[#This Row],[スコア③]]</f>
        <v>#REF!</v>
      </c>
      <c r="R703" s="76" t="e">
        <f>#REF!+#REF!</f>
        <v>#REF!</v>
      </c>
      <c r="S703" s="76"/>
      <c r="T703" s="119"/>
      <c r="U703" s="76"/>
      <c r="V703" s="76"/>
      <c r="W703" s="109" t="e">
        <f>(T20D357462[[#This Row],[現金及び預金（億）]]-T20D357462[[#This Row],[負債（億）]])/T20D357462[[#This Row],[総資産]]*100</f>
        <v>#DIV/0!</v>
      </c>
    </row>
    <row r="704" spans="1:23" s="67" customFormat="1" x14ac:dyDescent="0.25">
      <c r="A704" s="69"/>
      <c r="B704" s="39"/>
      <c r="C704" s="71" t="str">
        <f>IFERROR(_xll.RssMarket($A704,"市場部名称"),"")</f>
        <v/>
      </c>
      <c r="D704" s="55"/>
      <c r="E704" s="55" t="str">
        <f>IFERROR(_xll.RssMarket($A704,"前日比"),"")</f>
        <v/>
      </c>
      <c r="F704" s="75" t="str">
        <f>IFERROR(_xll.RssMarket($A704,"時価総額"),"")</f>
        <v/>
      </c>
      <c r="G704" s="75" t="e">
        <f>T20D357462[[#This Row],[時価総額]]/T20D357462[[#This Row],[現在値]]</f>
        <v>#VALUE!</v>
      </c>
      <c r="H704" s="20"/>
      <c r="I704" s="38"/>
      <c r="J704" s="20"/>
      <c r="K704" s="33"/>
      <c r="L704" s="117"/>
      <c r="M704" s="21"/>
      <c r="N704" s="89"/>
      <c r="O704" s="125" t="e">
        <f t="shared" si="23"/>
        <v>#REF!</v>
      </c>
      <c r="P704" s="125" t="e">
        <f t="shared" si="24"/>
        <v>#REF!</v>
      </c>
      <c r="Q704" s="147" t="e">
        <f>T20D357462[[#This Row],[スコア⑤]]/T20D357462[[#This Row],[スコア③]]</f>
        <v>#REF!</v>
      </c>
      <c r="R704" s="76" t="e">
        <f>#REF!+#REF!</f>
        <v>#REF!</v>
      </c>
      <c r="S704" s="76"/>
      <c r="T704" s="119"/>
      <c r="U704" s="76"/>
      <c r="V704" s="76"/>
      <c r="W704" s="109" t="e">
        <f>(T20D357462[[#This Row],[現金及び預金（億）]]-T20D357462[[#This Row],[負債（億）]])/T20D357462[[#This Row],[総資産]]*100</f>
        <v>#DIV/0!</v>
      </c>
    </row>
    <row r="705" spans="1:23" s="67" customFormat="1" x14ac:dyDescent="0.25">
      <c r="A705" s="69"/>
      <c r="B705" s="39"/>
      <c r="C705" s="71" t="str">
        <f>IFERROR(_xll.RssMarket($A705,"市場部名称"),"")</f>
        <v/>
      </c>
      <c r="D705" s="55"/>
      <c r="E705" s="55" t="str">
        <f>IFERROR(_xll.RssMarket($A705,"前日比"),"")</f>
        <v/>
      </c>
      <c r="F705" s="75" t="str">
        <f>IFERROR(_xll.RssMarket($A705,"時価総額"),"")</f>
        <v/>
      </c>
      <c r="G705" s="75" t="e">
        <f>T20D357462[[#This Row],[時価総額]]/T20D357462[[#This Row],[現在値]]</f>
        <v>#VALUE!</v>
      </c>
      <c r="H705" s="20"/>
      <c r="I705" s="38"/>
      <c r="J705" s="20"/>
      <c r="K705" s="33"/>
      <c r="L705" s="117"/>
      <c r="M705" s="21"/>
      <c r="N705" s="89"/>
      <c r="O705" s="125" t="e">
        <f t="shared" si="23"/>
        <v>#REF!</v>
      </c>
      <c r="P705" s="125" t="e">
        <f t="shared" si="24"/>
        <v>#REF!</v>
      </c>
      <c r="Q705" s="147" t="e">
        <f>T20D357462[[#This Row],[スコア⑤]]/T20D357462[[#This Row],[スコア③]]</f>
        <v>#REF!</v>
      </c>
      <c r="R705" s="76" t="e">
        <f>#REF!+#REF!</f>
        <v>#REF!</v>
      </c>
      <c r="S705" s="76"/>
      <c r="T705" s="119"/>
      <c r="U705" s="76"/>
      <c r="V705" s="76"/>
      <c r="W705" s="109" t="e">
        <f>(T20D357462[[#This Row],[現金及び預金（億）]]-T20D357462[[#This Row],[負債（億）]])/T20D357462[[#This Row],[総資産]]*100</f>
        <v>#DIV/0!</v>
      </c>
    </row>
    <row r="706" spans="1:23" s="67" customFormat="1" x14ac:dyDescent="0.25">
      <c r="A706" s="69"/>
      <c r="B706" s="39"/>
      <c r="C706" s="71" t="str">
        <f>IFERROR(_xll.RssMarket($A706,"市場部名称"),"")</f>
        <v/>
      </c>
      <c r="D706" s="55"/>
      <c r="E706" s="55" t="str">
        <f>IFERROR(_xll.RssMarket($A706,"前日比"),"")</f>
        <v/>
      </c>
      <c r="F706" s="75" t="str">
        <f>IFERROR(_xll.RssMarket($A706,"時価総額"),"")</f>
        <v/>
      </c>
      <c r="G706" s="75" t="e">
        <f>T20D357462[[#This Row],[時価総額]]/T20D357462[[#This Row],[現在値]]</f>
        <v>#VALUE!</v>
      </c>
      <c r="H706" s="20"/>
      <c r="I706" s="38"/>
      <c r="J706" s="20"/>
      <c r="K706" s="33"/>
      <c r="L706" s="117"/>
      <c r="M706" s="21"/>
      <c r="N706" s="89"/>
      <c r="O706" s="125" t="e">
        <f t="shared" ref="O706:O769" si="25">ROUND(
 ((IF(OR(R706="",R706&lt;=0),20,R706)/20)
  *(L706/15))
 /(IFERROR(IF(H706&gt;0,H706,15),15)/15)
 *100,0)</f>
        <v>#REF!</v>
      </c>
      <c r="P706" s="125" t="e">
        <f t="shared" si="24"/>
        <v>#REF!</v>
      </c>
      <c r="Q706" s="147" t="e">
        <f>T20D357462[[#This Row],[スコア⑤]]/T20D357462[[#This Row],[スコア③]]</f>
        <v>#REF!</v>
      </c>
      <c r="R706" s="76" t="e">
        <f>#REF!+#REF!</f>
        <v>#REF!</v>
      </c>
      <c r="S706" s="76"/>
      <c r="T706" s="119"/>
      <c r="U706" s="76"/>
      <c r="V706" s="76"/>
      <c r="W706" s="109" t="e">
        <f>(T20D357462[[#This Row],[現金及び預金（億）]]-T20D357462[[#This Row],[負債（億）]])/T20D357462[[#This Row],[総資産]]*100</f>
        <v>#DIV/0!</v>
      </c>
    </row>
    <row r="707" spans="1:23" s="67" customFormat="1" x14ac:dyDescent="0.25">
      <c r="A707" s="69"/>
      <c r="B707" s="39"/>
      <c r="C707" s="71" t="str">
        <f>IFERROR(_xll.RssMarket($A707,"市場部名称"),"")</f>
        <v/>
      </c>
      <c r="D707" s="55"/>
      <c r="E707" s="55" t="str">
        <f>IFERROR(_xll.RssMarket($A707,"前日比"),"")</f>
        <v/>
      </c>
      <c r="F707" s="75" t="str">
        <f>IFERROR(_xll.RssMarket($A707,"時価総額"),"")</f>
        <v/>
      </c>
      <c r="G707" s="75" t="e">
        <f>T20D357462[[#This Row],[時価総額]]/T20D357462[[#This Row],[現在値]]</f>
        <v>#VALUE!</v>
      </c>
      <c r="H707" s="20"/>
      <c r="I707" s="38"/>
      <c r="J707" s="20"/>
      <c r="K707" s="33"/>
      <c r="L707" s="117"/>
      <c r="M707" s="21"/>
      <c r="N707" s="89"/>
      <c r="O707" s="125" t="e">
        <f t="shared" si="25"/>
        <v>#REF!</v>
      </c>
      <c r="P707" s="125" t="e">
        <f t="shared" si="24"/>
        <v>#REF!</v>
      </c>
      <c r="Q707" s="147" t="e">
        <f>T20D357462[[#This Row],[スコア⑤]]/T20D357462[[#This Row],[スコア③]]</f>
        <v>#REF!</v>
      </c>
      <c r="R707" s="76" t="e">
        <f>#REF!+#REF!</f>
        <v>#REF!</v>
      </c>
      <c r="S707" s="76"/>
      <c r="T707" s="119"/>
      <c r="U707" s="76"/>
      <c r="V707" s="76"/>
      <c r="W707" s="109" t="e">
        <f>(T20D357462[[#This Row],[現金及び預金（億）]]-T20D357462[[#This Row],[負債（億）]])/T20D357462[[#This Row],[総資産]]*100</f>
        <v>#DIV/0!</v>
      </c>
    </row>
    <row r="708" spans="1:23" s="67" customFormat="1" x14ac:dyDescent="0.25">
      <c r="A708" s="69"/>
      <c r="B708" s="39"/>
      <c r="C708" s="71" t="str">
        <f>IFERROR(_xll.RssMarket($A708,"市場部名称"),"")</f>
        <v/>
      </c>
      <c r="D708" s="55"/>
      <c r="E708" s="55" t="str">
        <f>IFERROR(_xll.RssMarket($A708,"前日比"),"")</f>
        <v/>
      </c>
      <c r="F708" s="75" t="str">
        <f>IFERROR(_xll.RssMarket($A708,"時価総額"),"")</f>
        <v/>
      </c>
      <c r="G708" s="75" t="e">
        <f>T20D357462[[#This Row],[時価総額]]/T20D357462[[#This Row],[現在値]]</f>
        <v>#VALUE!</v>
      </c>
      <c r="H708" s="20"/>
      <c r="I708" s="38"/>
      <c r="J708" s="20"/>
      <c r="K708" s="33"/>
      <c r="L708" s="117"/>
      <c r="M708" s="21"/>
      <c r="N708" s="89"/>
      <c r="O708" s="125" t="e">
        <f t="shared" si="25"/>
        <v>#REF!</v>
      </c>
      <c r="P708" s="125" t="e">
        <f t="shared" si="24"/>
        <v>#REF!</v>
      </c>
      <c r="Q708" s="147" t="e">
        <f>T20D357462[[#This Row],[スコア⑤]]/T20D357462[[#This Row],[スコア③]]</f>
        <v>#REF!</v>
      </c>
      <c r="R708" s="76" t="e">
        <f>#REF!+#REF!</f>
        <v>#REF!</v>
      </c>
      <c r="S708" s="76"/>
      <c r="T708" s="119"/>
      <c r="U708" s="76"/>
      <c r="V708" s="76"/>
      <c r="W708" s="109" t="e">
        <f>(T20D357462[[#This Row],[現金及び預金（億）]]-T20D357462[[#This Row],[負債（億）]])/T20D357462[[#This Row],[総資産]]*100</f>
        <v>#DIV/0!</v>
      </c>
    </row>
    <row r="709" spans="1:23" s="67" customFormat="1" x14ac:dyDescent="0.25">
      <c r="A709" s="69"/>
      <c r="B709" s="39"/>
      <c r="C709" s="71" t="str">
        <f>IFERROR(_xll.RssMarket($A709,"市場部名称"),"")</f>
        <v/>
      </c>
      <c r="D709" s="55"/>
      <c r="E709" s="55" t="str">
        <f>IFERROR(_xll.RssMarket($A709,"前日比"),"")</f>
        <v/>
      </c>
      <c r="F709" s="75" t="str">
        <f>IFERROR(_xll.RssMarket($A709,"時価総額"),"")</f>
        <v/>
      </c>
      <c r="G709" s="75" t="e">
        <f>T20D357462[[#This Row],[時価総額]]/T20D357462[[#This Row],[現在値]]</f>
        <v>#VALUE!</v>
      </c>
      <c r="H709" s="20"/>
      <c r="I709" s="38"/>
      <c r="J709" s="20"/>
      <c r="K709" s="33"/>
      <c r="L709" s="117"/>
      <c r="M709" s="21"/>
      <c r="N709" s="89"/>
      <c r="O709" s="125" t="e">
        <f t="shared" si="25"/>
        <v>#REF!</v>
      </c>
      <c r="P709" s="125" t="e">
        <f t="shared" si="24"/>
        <v>#REF!</v>
      </c>
      <c r="Q709" s="147" t="e">
        <f>T20D357462[[#This Row],[スコア⑤]]/T20D357462[[#This Row],[スコア③]]</f>
        <v>#REF!</v>
      </c>
      <c r="R709" s="76" t="e">
        <f>#REF!+#REF!</f>
        <v>#REF!</v>
      </c>
      <c r="S709" s="76"/>
      <c r="T709" s="119"/>
      <c r="U709" s="76"/>
      <c r="V709" s="76"/>
      <c r="W709" s="109" t="e">
        <f>(T20D357462[[#This Row],[現金及び預金（億）]]-T20D357462[[#This Row],[負債（億）]])/T20D357462[[#This Row],[総資産]]*100</f>
        <v>#DIV/0!</v>
      </c>
    </row>
    <row r="710" spans="1:23" s="67" customFormat="1" x14ac:dyDescent="0.25">
      <c r="A710" s="69"/>
      <c r="B710" s="39"/>
      <c r="C710" s="71" t="str">
        <f>IFERROR(_xll.RssMarket($A710,"市場部名称"),"")</f>
        <v/>
      </c>
      <c r="D710" s="55"/>
      <c r="E710" s="55" t="str">
        <f>IFERROR(_xll.RssMarket($A710,"前日比"),"")</f>
        <v/>
      </c>
      <c r="F710" s="75" t="str">
        <f>IFERROR(_xll.RssMarket($A710,"時価総額"),"")</f>
        <v/>
      </c>
      <c r="G710" s="75" t="e">
        <f>T20D357462[[#This Row],[時価総額]]/T20D357462[[#This Row],[現在値]]</f>
        <v>#VALUE!</v>
      </c>
      <c r="H710" s="20"/>
      <c r="I710" s="38"/>
      <c r="J710" s="20"/>
      <c r="K710" s="33"/>
      <c r="L710" s="117"/>
      <c r="M710" s="21"/>
      <c r="N710" s="89"/>
      <c r="O710" s="125" t="e">
        <f t="shared" si="25"/>
        <v>#REF!</v>
      </c>
      <c r="P710" s="125" t="e">
        <f t="shared" si="24"/>
        <v>#REF!</v>
      </c>
      <c r="Q710" s="147" t="e">
        <f>T20D357462[[#This Row],[スコア⑤]]/T20D357462[[#This Row],[スコア③]]</f>
        <v>#REF!</v>
      </c>
      <c r="R710" s="76" t="e">
        <f>#REF!+#REF!</f>
        <v>#REF!</v>
      </c>
      <c r="S710" s="76"/>
      <c r="T710" s="119"/>
      <c r="U710" s="76"/>
      <c r="V710" s="76"/>
      <c r="W710" s="109" t="e">
        <f>(T20D357462[[#This Row],[現金及び預金（億）]]-T20D357462[[#This Row],[負債（億）]])/T20D357462[[#This Row],[総資産]]*100</f>
        <v>#DIV/0!</v>
      </c>
    </row>
    <row r="711" spans="1:23" s="67" customFormat="1" x14ac:dyDescent="0.25">
      <c r="A711" s="69"/>
      <c r="B711" s="39"/>
      <c r="C711" s="71" t="str">
        <f>IFERROR(_xll.RssMarket($A711,"市場部名称"),"")</f>
        <v/>
      </c>
      <c r="D711" s="55"/>
      <c r="E711" s="55" t="str">
        <f>IFERROR(_xll.RssMarket($A711,"前日比"),"")</f>
        <v/>
      </c>
      <c r="F711" s="75" t="str">
        <f>IFERROR(_xll.RssMarket($A711,"時価総額"),"")</f>
        <v/>
      </c>
      <c r="G711" s="75" t="e">
        <f>T20D357462[[#This Row],[時価総額]]/T20D357462[[#This Row],[現在値]]</f>
        <v>#VALUE!</v>
      </c>
      <c r="H711" s="20"/>
      <c r="I711" s="38"/>
      <c r="J711" s="20"/>
      <c r="K711" s="33"/>
      <c r="L711" s="117"/>
      <c r="M711" s="21"/>
      <c r="N711" s="89"/>
      <c r="O711" s="125" t="e">
        <f t="shared" si="25"/>
        <v>#REF!</v>
      </c>
      <c r="P711" s="125" t="e">
        <f t="shared" si="24"/>
        <v>#REF!</v>
      </c>
      <c r="Q711" s="147" t="e">
        <f>T20D357462[[#This Row],[スコア⑤]]/T20D357462[[#This Row],[スコア③]]</f>
        <v>#REF!</v>
      </c>
      <c r="R711" s="76" t="e">
        <f>#REF!+#REF!</f>
        <v>#REF!</v>
      </c>
      <c r="S711" s="76"/>
      <c r="T711" s="119"/>
      <c r="U711" s="76"/>
      <c r="V711" s="76"/>
      <c r="W711" s="109" t="e">
        <f>(T20D357462[[#This Row],[現金及び預金（億）]]-T20D357462[[#This Row],[負債（億）]])/T20D357462[[#This Row],[総資産]]*100</f>
        <v>#DIV/0!</v>
      </c>
    </row>
    <row r="712" spans="1:23" s="67" customFormat="1" x14ac:dyDescent="0.25">
      <c r="A712" s="69"/>
      <c r="B712" s="39"/>
      <c r="C712" s="71" t="str">
        <f>IFERROR(_xll.RssMarket($A712,"市場部名称"),"")</f>
        <v/>
      </c>
      <c r="D712" s="55"/>
      <c r="E712" s="55" t="str">
        <f>IFERROR(_xll.RssMarket($A712,"前日比"),"")</f>
        <v/>
      </c>
      <c r="F712" s="75" t="str">
        <f>IFERROR(_xll.RssMarket($A712,"時価総額"),"")</f>
        <v/>
      </c>
      <c r="G712" s="75" t="e">
        <f>T20D357462[[#This Row],[時価総額]]/T20D357462[[#This Row],[現在値]]</f>
        <v>#VALUE!</v>
      </c>
      <c r="H712" s="20"/>
      <c r="I712" s="38"/>
      <c r="J712" s="20"/>
      <c r="K712" s="33"/>
      <c r="L712" s="117"/>
      <c r="M712" s="21"/>
      <c r="N712" s="89"/>
      <c r="O712" s="125" t="e">
        <f t="shared" si="25"/>
        <v>#REF!</v>
      </c>
      <c r="P712" s="125" t="e">
        <f t="shared" si="24"/>
        <v>#REF!</v>
      </c>
      <c r="Q712" s="147" t="e">
        <f>T20D357462[[#This Row],[スコア⑤]]/T20D357462[[#This Row],[スコア③]]</f>
        <v>#REF!</v>
      </c>
      <c r="R712" s="76" t="e">
        <f>#REF!+#REF!</f>
        <v>#REF!</v>
      </c>
      <c r="S712" s="76"/>
      <c r="T712" s="119"/>
      <c r="U712" s="76"/>
      <c r="V712" s="76"/>
      <c r="W712" s="109" t="e">
        <f>(T20D357462[[#This Row],[現金及び預金（億）]]-T20D357462[[#This Row],[負債（億）]])/T20D357462[[#This Row],[総資産]]*100</f>
        <v>#DIV/0!</v>
      </c>
    </row>
    <row r="713" spans="1:23" s="67" customFormat="1" x14ac:dyDescent="0.25">
      <c r="A713" s="69"/>
      <c r="B713" s="39"/>
      <c r="C713" s="71" t="str">
        <f>IFERROR(_xll.RssMarket($A713,"市場部名称"),"")</f>
        <v/>
      </c>
      <c r="D713" s="55"/>
      <c r="E713" s="55" t="str">
        <f>IFERROR(_xll.RssMarket($A713,"前日比"),"")</f>
        <v/>
      </c>
      <c r="F713" s="75" t="str">
        <f>IFERROR(_xll.RssMarket($A713,"時価総額"),"")</f>
        <v/>
      </c>
      <c r="G713" s="75" t="e">
        <f>T20D357462[[#This Row],[時価総額]]/T20D357462[[#This Row],[現在値]]</f>
        <v>#VALUE!</v>
      </c>
      <c r="H713" s="20"/>
      <c r="I713" s="38"/>
      <c r="J713" s="20"/>
      <c r="K713" s="33"/>
      <c r="L713" s="117"/>
      <c r="M713" s="21"/>
      <c r="N713" s="89"/>
      <c r="O713" s="125" t="e">
        <f t="shared" si="25"/>
        <v>#REF!</v>
      </c>
      <c r="P713" s="125" t="e">
        <f t="shared" si="24"/>
        <v>#REF!</v>
      </c>
      <c r="Q713" s="147" t="e">
        <f>T20D357462[[#This Row],[スコア⑤]]/T20D357462[[#This Row],[スコア③]]</f>
        <v>#REF!</v>
      </c>
      <c r="R713" s="76" t="e">
        <f>#REF!+#REF!</f>
        <v>#REF!</v>
      </c>
      <c r="S713" s="76"/>
      <c r="T713" s="119"/>
      <c r="U713" s="76"/>
      <c r="V713" s="76"/>
      <c r="W713" s="109" t="e">
        <f>(T20D357462[[#This Row],[現金及び預金（億）]]-T20D357462[[#This Row],[負債（億）]])/T20D357462[[#This Row],[総資産]]*100</f>
        <v>#DIV/0!</v>
      </c>
    </row>
    <row r="714" spans="1:23" s="67" customFormat="1" x14ac:dyDescent="0.25">
      <c r="A714" s="69"/>
      <c r="B714" s="39"/>
      <c r="C714" s="71" t="str">
        <f>IFERROR(_xll.RssMarket($A714,"市場部名称"),"")</f>
        <v/>
      </c>
      <c r="D714" s="55"/>
      <c r="E714" s="55" t="str">
        <f>IFERROR(_xll.RssMarket($A714,"前日比"),"")</f>
        <v/>
      </c>
      <c r="F714" s="75" t="str">
        <f>IFERROR(_xll.RssMarket($A714,"時価総額"),"")</f>
        <v/>
      </c>
      <c r="G714" s="75" t="e">
        <f>T20D357462[[#This Row],[時価総額]]/T20D357462[[#This Row],[現在値]]</f>
        <v>#VALUE!</v>
      </c>
      <c r="H714" s="20"/>
      <c r="I714" s="38"/>
      <c r="J714" s="20"/>
      <c r="K714" s="33"/>
      <c r="L714" s="117"/>
      <c r="M714" s="21"/>
      <c r="N714" s="89"/>
      <c r="O714" s="125" t="e">
        <f t="shared" si="25"/>
        <v>#REF!</v>
      </c>
      <c r="P714" s="125" t="e">
        <f t="shared" si="24"/>
        <v>#REF!</v>
      </c>
      <c r="Q714" s="147" t="e">
        <f>T20D357462[[#This Row],[スコア⑤]]/T20D357462[[#This Row],[スコア③]]</f>
        <v>#REF!</v>
      </c>
      <c r="R714" s="76" t="e">
        <f>#REF!+#REF!</f>
        <v>#REF!</v>
      </c>
      <c r="S714" s="76"/>
      <c r="T714" s="119"/>
      <c r="U714" s="76"/>
      <c r="V714" s="76"/>
      <c r="W714" s="109" t="e">
        <f>(T20D357462[[#This Row],[現金及び預金（億）]]-T20D357462[[#This Row],[負債（億）]])/T20D357462[[#This Row],[総資産]]*100</f>
        <v>#DIV/0!</v>
      </c>
    </row>
    <row r="715" spans="1:23" s="67" customFormat="1" x14ac:dyDescent="0.25">
      <c r="A715" s="69"/>
      <c r="B715" s="39"/>
      <c r="C715" s="71" t="str">
        <f>IFERROR(_xll.RssMarket($A715,"市場部名称"),"")</f>
        <v/>
      </c>
      <c r="D715" s="55"/>
      <c r="E715" s="55" t="str">
        <f>IFERROR(_xll.RssMarket($A715,"前日比"),"")</f>
        <v/>
      </c>
      <c r="F715" s="75" t="str">
        <f>IFERROR(_xll.RssMarket($A715,"時価総額"),"")</f>
        <v/>
      </c>
      <c r="G715" s="75" t="e">
        <f>T20D357462[[#This Row],[時価総額]]/T20D357462[[#This Row],[現在値]]</f>
        <v>#VALUE!</v>
      </c>
      <c r="H715" s="20"/>
      <c r="I715" s="38"/>
      <c r="J715" s="20"/>
      <c r="K715" s="33"/>
      <c r="L715" s="117"/>
      <c r="M715" s="21"/>
      <c r="N715" s="89"/>
      <c r="O715" s="125" t="e">
        <f t="shared" si="25"/>
        <v>#REF!</v>
      </c>
      <c r="P715" s="125" t="e">
        <f t="shared" si="24"/>
        <v>#REF!</v>
      </c>
      <c r="Q715" s="147" t="e">
        <f>T20D357462[[#This Row],[スコア⑤]]/T20D357462[[#This Row],[スコア③]]</f>
        <v>#REF!</v>
      </c>
      <c r="R715" s="76" t="e">
        <f>#REF!+#REF!</f>
        <v>#REF!</v>
      </c>
      <c r="S715" s="76"/>
      <c r="T715" s="119"/>
      <c r="U715" s="76"/>
      <c r="V715" s="76"/>
      <c r="W715" s="109" t="e">
        <f>(T20D357462[[#This Row],[現金及び預金（億）]]-T20D357462[[#This Row],[負債（億）]])/T20D357462[[#This Row],[総資産]]*100</f>
        <v>#DIV/0!</v>
      </c>
    </row>
    <row r="716" spans="1:23" s="67" customFormat="1" x14ac:dyDescent="0.25">
      <c r="A716" s="69"/>
      <c r="B716" s="39"/>
      <c r="C716" s="71" t="str">
        <f>IFERROR(_xll.RssMarket($A716,"市場部名称"),"")</f>
        <v/>
      </c>
      <c r="D716" s="55"/>
      <c r="E716" s="55" t="str">
        <f>IFERROR(_xll.RssMarket($A716,"前日比"),"")</f>
        <v/>
      </c>
      <c r="F716" s="75" t="str">
        <f>IFERROR(_xll.RssMarket($A716,"時価総額"),"")</f>
        <v/>
      </c>
      <c r="G716" s="75" t="e">
        <f>T20D357462[[#This Row],[時価総額]]/T20D357462[[#This Row],[現在値]]</f>
        <v>#VALUE!</v>
      </c>
      <c r="H716" s="20"/>
      <c r="I716" s="38"/>
      <c r="J716" s="20"/>
      <c r="K716" s="33"/>
      <c r="L716" s="117"/>
      <c r="M716" s="21"/>
      <c r="N716" s="89"/>
      <c r="O716" s="125" t="e">
        <f t="shared" si="25"/>
        <v>#REF!</v>
      </c>
      <c r="P716" s="125" t="e">
        <f t="shared" si="24"/>
        <v>#REF!</v>
      </c>
      <c r="Q716" s="147" t="e">
        <f>T20D357462[[#This Row],[スコア⑤]]/T20D357462[[#This Row],[スコア③]]</f>
        <v>#REF!</v>
      </c>
      <c r="R716" s="76" t="e">
        <f>#REF!+#REF!</f>
        <v>#REF!</v>
      </c>
      <c r="S716" s="76"/>
      <c r="T716" s="119"/>
      <c r="U716" s="76"/>
      <c r="V716" s="76"/>
      <c r="W716" s="109" t="e">
        <f>(T20D357462[[#This Row],[現金及び預金（億）]]-T20D357462[[#This Row],[負債（億）]])/T20D357462[[#This Row],[総資産]]*100</f>
        <v>#DIV/0!</v>
      </c>
    </row>
    <row r="717" spans="1:23" s="67" customFormat="1" x14ac:dyDescent="0.25">
      <c r="A717" s="69"/>
      <c r="B717" s="39"/>
      <c r="C717" s="71" t="str">
        <f>IFERROR(_xll.RssMarket($A717,"市場部名称"),"")</f>
        <v/>
      </c>
      <c r="D717" s="55"/>
      <c r="E717" s="55" t="str">
        <f>IFERROR(_xll.RssMarket($A717,"前日比"),"")</f>
        <v/>
      </c>
      <c r="F717" s="75" t="str">
        <f>IFERROR(_xll.RssMarket($A717,"時価総額"),"")</f>
        <v/>
      </c>
      <c r="G717" s="75" t="e">
        <f>T20D357462[[#This Row],[時価総額]]/T20D357462[[#This Row],[現在値]]</f>
        <v>#VALUE!</v>
      </c>
      <c r="H717" s="20"/>
      <c r="I717" s="38"/>
      <c r="J717" s="20"/>
      <c r="K717" s="33"/>
      <c r="L717" s="117"/>
      <c r="M717" s="21"/>
      <c r="N717" s="89"/>
      <c r="O717" s="125" t="e">
        <f t="shared" si="25"/>
        <v>#REF!</v>
      </c>
      <c r="P717" s="125" t="e">
        <f t="shared" si="24"/>
        <v>#REF!</v>
      </c>
      <c r="Q717" s="147" t="e">
        <f>T20D357462[[#This Row],[スコア⑤]]/T20D357462[[#This Row],[スコア③]]</f>
        <v>#REF!</v>
      </c>
      <c r="R717" s="76" t="e">
        <f>#REF!+#REF!</f>
        <v>#REF!</v>
      </c>
      <c r="S717" s="76"/>
      <c r="T717" s="119"/>
      <c r="U717" s="76"/>
      <c r="V717" s="76"/>
      <c r="W717" s="109" t="e">
        <f>(T20D357462[[#This Row],[現金及び預金（億）]]-T20D357462[[#This Row],[負債（億）]])/T20D357462[[#This Row],[総資産]]*100</f>
        <v>#DIV/0!</v>
      </c>
    </row>
    <row r="718" spans="1:23" s="67" customFormat="1" x14ac:dyDescent="0.25">
      <c r="A718" s="69"/>
      <c r="B718" s="39"/>
      <c r="C718" s="71" t="str">
        <f>IFERROR(_xll.RssMarket($A718,"市場部名称"),"")</f>
        <v/>
      </c>
      <c r="D718" s="55"/>
      <c r="E718" s="55" t="str">
        <f>IFERROR(_xll.RssMarket($A718,"前日比"),"")</f>
        <v/>
      </c>
      <c r="F718" s="75" t="str">
        <f>IFERROR(_xll.RssMarket($A718,"時価総額"),"")</f>
        <v/>
      </c>
      <c r="G718" s="75" t="e">
        <f>T20D357462[[#This Row],[時価総額]]/T20D357462[[#This Row],[現在値]]</f>
        <v>#VALUE!</v>
      </c>
      <c r="H718" s="20"/>
      <c r="I718" s="38"/>
      <c r="J718" s="20"/>
      <c r="K718" s="33"/>
      <c r="L718" s="117"/>
      <c r="M718" s="21"/>
      <c r="N718" s="89"/>
      <c r="O718" s="125" t="e">
        <f t="shared" si="25"/>
        <v>#REF!</v>
      </c>
      <c r="P718" s="125" t="e">
        <f t="shared" si="24"/>
        <v>#REF!</v>
      </c>
      <c r="Q718" s="147" t="e">
        <f>T20D357462[[#This Row],[スコア⑤]]/T20D357462[[#This Row],[スコア③]]</f>
        <v>#REF!</v>
      </c>
      <c r="R718" s="76" t="e">
        <f>#REF!+#REF!</f>
        <v>#REF!</v>
      </c>
      <c r="S718" s="76"/>
      <c r="T718" s="119"/>
      <c r="U718" s="76"/>
      <c r="V718" s="76"/>
      <c r="W718" s="109" t="e">
        <f>(T20D357462[[#This Row],[現金及び預金（億）]]-T20D357462[[#This Row],[負債（億）]])/T20D357462[[#This Row],[総資産]]*100</f>
        <v>#DIV/0!</v>
      </c>
    </row>
    <row r="719" spans="1:23" s="67" customFormat="1" x14ac:dyDescent="0.25">
      <c r="A719" s="69"/>
      <c r="B719" s="39"/>
      <c r="C719" s="71" t="str">
        <f>IFERROR(_xll.RssMarket($A719,"市場部名称"),"")</f>
        <v/>
      </c>
      <c r="D719" s="55"/>
      <c r="E719" s="55" t="str">
        <f>IFERROR(_xll.RssMarket($A719,"前日比"),"")</f>
        <v/>
      </c>
      <c r="F719" s="75" t="str">
        <f>IFERROR(_xll.RssMarket($A719,"時価総額"),"")</f>
        <v/>
      </c>
      <c r="G719" s="75" t="e">
        <f>T20D357462[[#This Row],[時価総額]]/T20D357462[[#This Row],[現在値]]</f>
        <v>#VALUE!</v>
      </c>
      <c r="H719" s="20"/>
      <c r="I719" s="38"/>
      <c r="J719" s="20"/>
      <c r="K719" s="33"/>
      <c r="L719" s="117"/>
      <c r="M719" s="21"/>
      <c r="N719" s="89"/>
      <c r="O719" s="125" t="e">
        <f t="shared" si="25"/>
        <v>#REF!</v>
      </c>
      <c r="P719" s="125" t="e">
        <f t="shared" si="24"/>
        <v>#REF!</v>
      </c>
      <c r="Q719" s="147" t="e">
        <f>T20D357462[[#This Row],[スコア⑤]]/T20D357462[[#This Row],[スコア③]]</f>
        <v>#REF!</v>
      </c>
      <c r="R719" s="76" t="e">
        <f>#REF!+#REF!</f>
        <v>#REF!</v>
      </c>
      <c r="S719" s="76"/>
      <c r="T719" s="119"/>
      <c r="U719" s="76"/>
      <c r="V719" s="76"/>
      <c r="W719" s="109" t="e">
        <f>(T20D357462[[#This Row],[現金及び預金（億）]]-T20D357462[[#This Row],[負債（億）]])/T20D357462[[#This Row],[総資産]]*100</f>
        <v>#DIV/0!</v>
      </c>
    </row>
    <row r="720" spans="1:23" s="67" customFormat="1" x14ac:dyDescent="0.25">
      <c r="A720" s="69"/>
      <c r="B720" s="39"/>
      <c r="C720" s="71" t="str">
        <f>IFERROR(_xll.RssMarket($A720,"市場部名称"),"")</f>
        <v/>
      </c>
      <c r="D720" s="55"/>
      <c r="E720" s="55" t="str">
        <f>IFERROR(_xll.RssMarket($A720,"前日比"),"")</f>
        <v/>
      </c>
      <c r="F720" s="75" t="str">
        <f>IFERROR(_xll.RssMarket($A720,"時価総額"),"")</f>
        <v/>
      </c>
      <c r="G720" s="75" t="e">
        <f>T20D357462[[#This Row],[時価総額]]/T20D357462[[#This Row],[現在値]]</f>
        <v>#VALUE!</v>
      </c>
      <c r="H720" s="20"/>
      <c r="I720" s="38"/>
      <c r="J720" s="20"/>
      <c r="K720" s="33"/>
      <c r="L720" s="117"/>
      <c r="M720" s="21"/>
      <c r="N720" s="89"/>
      <c r="O720" s="125" t="e">
        <f t="shared" si="25"/>
        <v>#REF!</v>
      </c>
      <c r="P720" s="125" t="e">
        <f t="shared" si="24"/>
        <v>#REF!</v>
      </c>
      <c r="Q720" s="147" t="e">
        <f>T20D357462[[#This Row],[スコア⑤]]/T20D357462[[#This Row],[スコア③]]</f>
        <v>#REF!</v>
      </c>
      <c r="R720" s="76" t="e">
        <f>#REF!+#REF!</f>
        <v>#REF!</v>
      </c>
      <c r="S720" s="76"/>
      <c r="T720" s="119"/>
      <c r="U720" s="76"/>
      <c r="V720" s="76"/>
      <c r="W720" s="109" t="e">
        <f>(T20D357462[[#This Row],[現金及び預金（億）]]-T20D357462[[#This Row],[負債（億）]])/T20D357462[[#This Row],[総資産]]*100</f>
        <v>#DIV/0!</v>
      </c>
    </row>
    <row r="721" spans="1:23" s="67" customFormat="1" x14ac:dyDescent="0.25">
      <c r="A721" s="69"/>
      <c r="B721" s="39"/>
      <c r="C721" s="71" t="str">
        <f>IFERROR(_xll.RssMarket($A721,"市場部名称"),"")</f>
        <v/>
      </c>
      <c r="D721" s="55"/>
      <c r="E721" s="55" t="str">
        <f>IFERROR(_xll.RssMarket($A721,"前日比"),"")</f>
        <v/>
      </c>
      <c r="F721" s="75" t="str">
        <f>IFERROR(_xll.RssMarket($A721,"時価総額"),"")</f>
        <v/>
      </c>
      <c r="G721" s="75" t="e">
        <f>T20D357462[[#This Row],[時価総額]]/T20D357462[[#This Row],[現在値]]</f>
        <v>#VALUE!</v>
      </c>
      <c r="H721" s="20"/>
      <c r="I721" s="38"/>
      <c r="J721" s="20"/>
      <c r="K721" s="33"/>
      <c r="L721" s="117"/>
      <c r="M721" s="21"/>
      <c r="N721" s="89"/>
      <c r="O721" s="125" t="e">
        <f t="shared" si="25"/>
        <v>#REF!</v>
      </c>
      <c r="P721" s="125" t="e">
        <f t="shared" si="24"/>
        <v>#REF!</v>
      </c>
      <c r="Q721" s="147" t="e">
        <f>T20D357462[[#This Row],[スコア⑤]]/T20D357462[[#This Row],[スコア③]]</f>
        <v>#REF!</v>
      </c>
      <c r="R721" s="76" t="e">
        <f>#REF!+#REF!</f>
        <v>#REF!</v>
      </c>
      <c r="S721" s="76"/>
      <c r="T721" s="119"/>
      <c r="U721" s="76"/>
      <c r="V721" s="76"/>
      <c r="W721" s="109" t="e">
        <f>(T20D357462[[#This Row],[現金及び預金（億）]]-T20D357462[[#This Row],[負債（億）]])/T20D357462[[#This Row],[総資産]]*100</f>
        <v>#DIV/0!</v>
      </c>
    </row>
    <row r="722" spans="1:23" s="67" customFormat="1" x14ac:dyDescent="0.25">
      <c r="A722" s="69"/>
      <c r="B722" s="39"/>
      <c r="C722" s="71" t="str">
        <f>IFERROR(_xll.RssMarket($A722,"市場部名称"),"")</f>
        <v/>
      </c>
      <c r="D722" s="55"/>
      <c r="E722" s="55" t="str">
        <f>IFERROR(_xll.RssMarket($A722,"前日比"),"")</f>
        <v/>
      </c>
      <c r="F722" s="75" t="str">
        <f>IFERROR(_xll.RssMarket($A722,"時価総額"),"")</f>
        <v/>
      </c>
      <c r="G722" s="75" t="e">
        <f>T20D357462[[#This Row],[時価総額]]/T20D357462[[#This Row],[現在値]]</f>
        <v>#VALUE!</v>
      </c>
      <c r="H722" s="20"/>
      <c r="I722" s="38"/>
      <c r="J722" s="20"/>
      <c r="K722" s="33"/>
      <c r="L722" s="117"/>
      <c r="M722" s="21"/>
      <c r="N722" s="89"/>
      <c r="O722" s="125" t="e">
        <f t="shared" si="25"/>
        <v>#REF!</v>
      </c>
      <c r="P722" s="125" t="e">
        <f t="shared" si="24"/>
        <v>#REF!</v>
      </c>
      <c r="Q722" s="147" t="e">
        <f>T20D357462[[#This Row],[スコア⑤]]/T20D357462[[#This Row],[スコア③]]</f>
        <v>#REF!</v>
      </c>
      <c r="R722" s="76" t="e">
        <f>#REF!+#REF!</f>
        <v>#REF!</v>
      </c>
      <c r="S722" s="76"/>
      <c r="T722" s="119"/>
      <c r="U722" s="76"/>
      <c r="V722" s="76"/>
      <c r="W722" s="109" t="e">
        <f>(T20D357462[[#This Row],[現金及び預金（億）]]-T20D357462[[#This Row],[負債（億）]])/T20D357462[[#This Row],[総資産]]*100</f>
        <v>#DIV/0!</v>
      </c>
    </row>
    <row r="723" spans="1:23" s="67" customFormat="1" x14ac:dyDescent="0.25">
      <c r="A723" s="69"/>
      <c r="B723" s="39"/>
      <c r="C723" s="71" t="str">
        <f>IFERROR(_xll.RssMarket($A723,"市場部名称"),"")</f>
        <v/>
      </c>
      <c r="D723" s="55"/>
      <c r="E723" s="55" t="str">
        <f>IFERROR(_xll.RssMarket($A723,"前日比"),"")</f>
        <v/>
      </c>
      <c r="F723" s="75" t="str">
        <f>IFERROR(_xll.RssMarket($A723,"時価総額"),"")</f>
        <v/>
      </c>
      <c r="G723" s="75" t="e">
        <f>T20D357462[[#This Row],[時価総額]]/T20D357462[[#This Row],[現在値]]</f>
        <v>#VALUE!</v>
      </c>
      <c r="H723" s="20"/>
      <c r="I723" s="38"/>
      <c r="J723" s="20"/>
      <c r="K723" s="33"/>
      <c r="L723" s="117"/>
      <c r="M723" s="21"/>
      <c r="N723" s="89"/>
      <c r="O723" s="125" t="e">
        <f t="shared" si="25"/>
        <v>#REF!</v>
      </c>
      <c r="P723" s="125" t="e">
        <f t="shared" si="24"/>
        <v>#REF!</v>
      </c>
      <c r="Q723" s="147" t="e">
        <f>T20D357462[[#This Row],[スコア⑤]]/T20D357462[[#This Row],[スコア③]]</f>
        <v>#REF!</v>
      </c>
      <c r="R723" s="76" t="e">
        <f>#REF!+#REF!</f>
        <v>#REF!</v>
      </c>
      <c r="S723" s="76"/>
      <c r="T723" s="119"/>
      <c r="U723" s="76"/>
      <c r="V723" s="76"/>
      <c r="W723" s="109" t="e">
        <f>(T20D357462[[#This Row],[現金及び預金（億）]]-T20D357462[[#This Row],[負債（億）]])/T20D357462[[#This Row],[総資産]]*100</f>
        <v>#DIV/0!</v>
      </c>
    </row>
    <row r="724" spans="1:23" s="67" customFormat="1" x14ac:dyDescent="0.25">
      <c r="A724" s="69"/>
      <c r="B724" s="39"/>
      <c r="C724" s="71" t="str">
        <f>IFERROR(_xll.RssMarket($A724,"市場部名称"),"")</f>
        <v/>
      </c>
      <c r="D724" s="55"/>
      <c r="E724" s="55" t="str">
        <f>IFERROR(_xll.RssMarket($A724,"前日比"),"")</f>
        <v/>
      </c>
      <c r="F724" s="75" t="str">
        <f>IFERROR(_xll.RssMarket($A724,"時価総額"),"")</f>
        <v/>
      </c>
      <c r="G724" s="75" t="e">
        <f>T20D357462[[#This Row],[時価総額]]/T20D357462[[#This Row],[現在値]]</f>
        <v>#VALUE!</v>
      </c>
      <c r="H724" s="20"/>
      <c r="I724" s="38"/>
      <c r="J724" s="20"/>
      <c r="K724" s="33"/>
      <c r="L724" s="117"/>
      <c r="M724" s="21"/>
      <c r="N724" s="89"/>
      <c r="O724" s="125" t="e">
        <f t="shared" si="25"/>
        <v>#REF!</v>
      </c>
      <c r="P724" s="125" t="e">
        <f t="shared" si="24"/>
        <v>#REF!</v>
      </c>
      <c r="Q724" s="147" t="e">
        <f>T20D357462[[#This Row],[スコア⑤]]/T20D357462[[#This Row],[スコア③]]</f>
        <v>#REF!</v>
      </c>
      <c r="R724" s="76" t="e">
        <f>#REF!+#REF!</f>
        <v>#REF!</v>
      </c>
      <c r="S724" s="76"/>
      <c r="T724" s="119"/>
      <c r="U724" s="76"/>
      <c r="V724" s="76"/>
      <c r="W724" s="109" t="e">
        <f>(T20D357462[[#This Row],[現金及び預金（億）]]-T20D357462[[#This Row],[負債（億）]])/T20D357462[[#This Row],[総資産]]*100</f>
        <v>#DIV/0!</v>
      </c>
    </row>
    <row r="725" spans="1:23" s="67" customFormat="1" x14ac:dyDescent="0.25">
      <c r="A725" s="69"/>
      <c r="B725" s="39"/>
      <c r="C725" s="71" t="str">
        <f>IFERROR(_xll.RssMarket($A725,"市場部名称"),"")</f>
        <v/>
      </c>
      <c r="D725" s="55"/>
      <c r="E725" s="55" t="str">
        <f>IFERROR(_xll.RssMarket($A725,"前日比"),"")</f>
        <v/>
      </c>
      <c r="F725" s="75" t="str">
        <f>IFERROR(_xll.RssMarket($A725,"時価総額"),"")</f>
        <v/>
      </c>
      <c r="G725" s="75" t="e">
        <f>T20D357462[[#This Row],[時価総額]]/T20D357462[[#This Row],[現在値]]</f>
        <v>#VALUE!</v>
      </c>
      <c r="H725" s="20"/>
      <c r="I725" s="38"/>
      <c r="J725" s="20"/>
      <c r="K725" s="33"/>
      <c r="L725" s="117"/>
      <c r="M725" s="21"/>
      <c r="N725" s="89"/>
      <c r="O725" s="125" t="e">
        <f t="shared" si="25"/>
        <v>#REF!</v>
      </c>
      <c r="P725" s="125" t="e">
        <f t="shared" si="24"/>
        <v>#REF!</v>
      </c>
      <c r="Q725" s="147" t="e">
        <f>T20D357462[[#This Row],[スコア⑤]]/T20D357462[[#This Row],[スコア③]]</f>
        <v>#REF!</v>
      </c>
      <c r="R725" s="76" t="e">
        <f>#REF!+#REF!</f>
        <v>#REF!</v>
      </c>
      <c r="S725" s="76"/>
      <c r="T725" s="119"/>
      <c r="U725" s="76"/>
      <c r="V725" s="76"/>
      <c r="W725" s="109" t="e">
        <f>(T20D357462[[#This Row],[現金及び預金（億）]]-T20D357462[[#This Row],[負債（億）]])/T20D357462[[#This Row],[総資産]]*100</f>
        <v>#DIV/0!</v>
      </c>
    </row>
    <row r="726" spans="1:23" s="67" customFormat="1" x14ac:dyDescent="0.25">
      <c r="A726" s="69"/>
      <c r="B726" s="39"/>
      <c r="C726" s="71" t="str">
        <f>IFERROR(_xll.RssMarket($A726,"市場部名称"),"")</f>
        <v/>
      </c>
      <c r="D726" s="55"/>
      <c r="E726" s="55" t="str">
        <f>IFERROR(_xll.RssMarket($A726,"前日比"),"")</f>
        <v/>
      </c>
      <c r="F726" s="75" t="str">
        <f>IFERROR(_xll.RssMarket($A726,"時価総額"),"")</f>
        <v/>
      </c>
      <c r="G726" s="75" t="e">
        <f>T20D357462[[#This Row],[時価総額]]/T20D357462[[#This Row],[現在値]]</f>
        <v>#VALUE!</v>
      </c>
      <c r="H726" s="20"/>
      <c r="I726" s="38"/>
      <c r="J726" s="20"/>
      <c r="K726" s="33"/>
      <c r="L726" s="117"/>
      <c r="M726" s="21"/>
      <c r="N726" s="89"/>
      <c r="O726" s="125" t="e">
        <f t="shared" si="25"/>
        <v>#REF!</v>
      </c>
      <c r="P726" s="125" t="e">
        <f t="shared" si="24"/>
        <v>#REF!</v>
      </c>
      <c r="Q726" s="147" t="e">
        <f>T20D357462[[#This Row],[スコア⑤]]/T20D357462[[#This Row],[スコア③]]</f>
        <v>#REF!</v>
      </c>
      <c r="R726" s="76" t="e">
        <f>#REF!+#REF!</f>
        <v>#REF!</v>
      </c>
      <c r="S726" s="76"/>
      <c r="T726" s="119"/>
      <c r="U726" s="76"/>
      <c r="V726" s="76"/>
      <c r="W726" s="109" t="e">
        <f>(T20D357462[[#This Row],[現金及び預金（億）]]-T20D357462[[#This Row],[負債（億）]])/T20D357462[[#This Row],[総資産]]*100</f>
        <v>#DIV/0!</v>
      </c>
    </row>
    <row r="727" spans="1:23" s="67" customFormat="1" x14ac:dyDescent="0.25">
      <c r="A727" s="69"/>
      <c r="B727" s="39"/>
      <c r="C727" s="71" t="str">
        <f>IFERROR(_xll.RssMarket($A727,"市場部名称"),"")</f>
        <v/>
      </c>
      <c r="D727" s="55"/>
      <c r="E727" s="55" t="str">
        <f>IFERROR(_xll.RssMarket($A727,"前日比"),"")</f>
        <v/>
      </c>
      <c r="F727" s="75" t="str">
        <f>IFERROR(_xll.RssMarket($A727,"時価総額"),"")</f>
        <v/>
      </c>
      <c r="G727" s="75" t="e">
        <f>T20D357462[[#This Row],[時価総額]]/T20D357462[[#This Row],[現在値]]</f>
        <v>#VALUE!</v>
      </c>
      <c r="H727" s="20"/>
      <c r="I727" s="38"/>
      <c r="J727" s="20"/>
      <c r="K727" s="33"/>
      <c r="L727" s="117"/>
      <c r="M727" s="21"/>
      <c r="N727" s="89"/>
      <c r="O727" s="125" t="e">
        <f t="shared" si="25"/>
        <v>#REF!</v>
      </c>
      <c r="P727" s="125" t="e">
        <f t="shared" si="24"/>
        <v>#REF!</v>
      </c>
      <c r="Q727" s="147" t="e">
        <f>T20D357462[[#This Row],[スコア⑤]]/T20D357462[[#This Row],[スコア③]]</f>
        <v>#REF!</v>
      </c>
      <c r="R727" s="76" t="e">
        <f>#REF!+#REF!</f>
        <v>#REF!</v>
      </c>
      <c r="S727" s="76"/>
      <c r="T727" s="119"/>
      <c r="U727" s="76"/>
      <c r="V727" s="76"/>
      <c r="W727" s="109" t="e">
        <f>(T20D357462[[#This Row],[現金及び預金（億）]]-T20D357462[[#This Row],[負債（億）]])/T20D357462[[#This Row],[総資産]]*100</f>
        <v>#DIV/0!</v>
      </c>
    </row>
    <row r="728" spans="1:23" s="67" customFormat="1" x14ac:dyDescent="0.25">
      <c r="A728" s="69"/>
      <c r="B728" s="39"/>
      <c r="C728" s="71" t="str">
        <f>IFERROR(_xll.RssMarket($A728,"市場部名称"),"")</f>
        <v/>
      </c>
      <c r="D728" s="55"/>
      <c r="E728" s="55" t="str">
        <f>IFERROR(_xll.RssMarket($A728,"前日比"),"")</f>
        <v/>
      </c>
      <c r="F728" s="75" t="str">
        <f>IFERROR(_xll.RssMarket($A728,"時価総額"),"")</f>
        <v/>
      </c>
      <c r="G728" s="75" t="e">
        <f>T20D357462[[#This Row],[時価総額]]/T20D357462[[#This Row],[現在値]]</f>
        <v>#VALUE!</v>
      </c>
      <c r="H728" s="20"/>
      <c r="I728" s="38"/>
      <c r="J728" s="20"/>
      <c r="K728" s="33"/>
      <c r="L728" s="117"/>
      <c r="M728" s="21"/>
      <c r="N728" s="89"/>
      <c r="O728" s="125" t="e">
        <f t="shared" si="25"/>
        <v>#REF!</v>
      </c>
      <c r="P728" s="125" t="e">
        <f t="shared" si="24"/>
        <v>#REF!</v>
      </c>
      <c r="Q728" s="147" t="e">
        <f>T20D357462[[#This Row],[スコア⑤]]/T20D357462[[#This Row],[スコア③]]</f>
        <v>#REF!</v>
      </c>
      <c r="R728" s="76" t="e">
        <f>#REF!+#REF!</f>
        <v>#REF!</v>
      </c>
      <c r="S728" s="76"/>
      <c r="T728" s="119"/>
      <c r="U728" s="76"/>
      <c r="V728" s="76"/>
      <c r="W728" s="109" t="e">
        <f>(T20D357462[[#This Row],[現金及び預金（億）]]-T20D357462[[#This Row],[負債（億）]])/T20D357462[[#This Row],[総資産]]*100</f>
        <v>#DIV/0!</v>
      </c>
    </row>
    <row r="729" spans="1:23" s="67" customFormat="1" x14ac:dyDescent="0.25">
      <c r="A729" s="69"/>
      <c r="B729" s="39"/>
      <c r="C729" s="71" t="str">
        <f>IFERROR(_xll.RssMarket($A729,"市場部名称"),"")</f>
        <v/>
      </c>
      <c r="D729" s="55"/>
      <c r="E729" s="55" t="str">
        <f>IFERROR(_xll.RssMarket($A729,"前日比"),"")</f>
        <v/>
      </c>
      <c r="F729" s="75" t="str">
        <f>IFERROR(_xll.RssMarket($A729,"時価総額"),"")</f>
        <v/>
      </c>
      <c r="G729" s="75" t="e">
        <f>T20D357462[[#This Row],[時価総額]]/T20D357462[[#This Row],[現在値]]</f>
        <v>#VALUE!</v>
      </c>
      <c r="H729" s="20"/>
      <c r="I729" s="38"/>
      <c r="J729" s="20"/>
      <c r="K729" s="33"/>
      <c r="L729" s="117"/>
      <c r="M729" s="21"/>
      <c r="N729" s="89"/>
      <c r="O729" s="125" t="e">
        <f t="shared" si="25"/>
        <v>#REF!</v>
      </c>
      <c r="P729" s="125" t="e">
        <f t="shared" si="24"/>
        <v>#REF!</v>
      </c>
      <c r="Q729" s="147" t="e">
        <f>T20D357462[[#This Row],[スコア⑤]]/T20D357462[[#This Row],[スコア③]]</f>
        <v>#REF!</v>
      </c>
      <c r="R729" s="76" t="e">
        <f>#REF!+#REF!</f>
        <v>#REF!</v>
      </c>
      <c r="S729" s="76"/>
      <c r="T729" s="119"/>
      <c r="U729" s="76"/>
      <c r="V729" s="76"/>
      <c r="W729" s="109" t="e">
        <f>(T20D357462[[#This Row],[現金及び預金（億）]]-T20D357462[[#This Row],[負債（億）]])/T20D357462[[#This Row],[総資産]]*100</f>
        <v>#DIV/0!</v>
      </c>
    </row>
    <row r="730" spans="1:23" s="67" customFormat="1" x14ac:dyDescent="0.25">
      <c r="A730" s="69"/>
      <c r="B730" s="39"/>
      <c r="C730" s="71" t="str">
        <f>IFERROR(_xll.RssMarket($A730,"市場部名称"),"")</f>
        <v/>
      </c>
      <c r="D730" s="55"/>
      <c r="E730" s="55" t="str">
        <f>IFERROR(_xll.RssMarket($A730,"前日比"),"")</f>
        <v/>
      </c>
      <c r="F730" s="75" t="str">
        <f>IFERROR(_xll.RssMarket($A730,"時価総額"),"")</f>
        <v/>
      </c>
      <c r="G730" s="75" t="e">
        <f>T20D357462[[#This Row],[時価総額]]/T20D357462[[#This Row],[現在値]]</f>
        <v>#VALUE!</v>
      </c>
      <c r="H730" s="20"/>
      <c r="I730" s="38"/>
      <c r="J730" s="20"/>
      <c r="K730" s="33"/>
      <c r="L730" s="117"/>
      <c r="M730" s="21"/>
      <c r="N730" s="89"/>
      <c r="O730" s="125" t="e">
        <f t="shared" si="25"/>
        <v>#REF!</v>
      </c>
      <c r="P730" s="125" t="e">
        <f t="shared" si="24"/>
        <v>#REF!</v>
      </c>
      <c r="Q730" s="147" t="e">
        <f>T20D357462[[#This Row],[スコア⑤]]/T20D357462[[#This Row],[スコア③]]</f>
        <v>#REF!</v>
      </c>
      <c r="R730" s="76" t="e">
        <f>#REF!+#REF!</f>
        <v>#REF!</v>
      </c>
      <c r="S730" s="76"/>
      <c r="T730" s="119"/>
      <c r="U730" s="76"/>
      <c r="V730" s="76"/>
      <c r="W730" s="109" t="e">
        <f>(T20D357462[[#This Row],[現金及び預金（億）]]-T20D357462[[#This Row],[負債（億）]])/T20D357462[[#This Row],[総資産]]*100</f>
        <v>#DIV/0!</v>
      </c>
    </row>
    <row r="731" spans="1:23" s="67" customFormat="1" x14ac:dyDescent="0.25">
      <c r="A731" s="69"/>
      <c r="B731" s="39"/>
      <c r="C731" s="71" t="str">
        <f>IFERROR(_xll.RssMarket($A731,"市場部名称"),"")</f>
        <v/>
      </c>
      <c r="D731" s="55"/>
      <c r="E731" s="55" t="str">
        <f>IFERROR(_xll.RssMarket($A731,"前日比"),"")</f>
        <v/>
      </c>
      <c r="F731" s="75" t="str">
        <f>IFERROR(_xll.RssMarket($A731,"時価総額"),"")</f>
        <v/>
      </c>
      <c r="G731" s="75" t="e">
        <f>T20D357462[[#This Row],[時価総額]]/T20D357462[[#This Row],[現在値]]</f>
        <v>#VALUE!</v>
      </c>
      <c r="H731" s="20"/>
      <c r="I731" s="38"/>
      <c r="J731" s="20"/>
      <c r="K731" s="33"/>
      <c r="L731" s="117"/>
      <c r="M731" s="21"/>
      <c r="N731" s="89"/>
      <c r="O731" s="125" t="e">
        <f t="shared" si="25"/>
        <v>#REF!</v>
      </c>
      <c r="P731" s="125" t="e">
        <f t="shared" si="24"/>
        <v>#REF!</v>
      </c>
      <c r="Q731" s="147" t="e">
        <f>T20D357462[[#This Row],[スコア⑤]]/T20D357462[[#This Row],[スコア③]]</f>
        <v>#REF!</v>
      </c>
      <c r="R731" s="76" t="e">
        <f>#REF!+#REF!</f>
        <v>#REF!</v>
      </c>
      <c r="S731" s="76"/>
      <c r="T731" s="119"/>
      <c r="U731" s="76"/>
      <c r="V731" s="76"/>
      <c r="W731" s="109" t="e">
        <f>(T20D357462[[#This Row],[現金及び預金（億）]]-T20D357462[[#This Row],[負債（億）]])/T20D357462[[#This Row],[総資産]]*100</f>
        <v>#DIV/0!</v>
      </c>
    </row>
    <row r="732" spans="1:23" s="67" customFormat="1" x14ac:dyDescent="0.25">
      <c r="A732" s="69"/>
      <c r="B732" s="39"/>
      <c r="C732" s="71" t="str">
        <f>IFERROR(_xll.RssMarket($A732,"市場部名称"),"")</f>
        <v/>
      </c>
      <c r="D732" s="55"/>
      <c r="E732" s="55" t="str">
        <f>IFERROR(_xll.RssMarket($A732,"前日比"),"")</f>
        <v/>
      </c>
      <c r="F732" s="75" t="str">
        <f>IFERROR(_xll.RssMarket($A732,"時価総額"),"")</f>
        <v/>
      </c>
      <c r="G732" s="75" t="e">
        <f>T20D357462[[#This Row],[時価総額]]/T20D357462[[#This Row],[現在値]]</f>
        <v>#VALUE!</v>
      </c>
      <c r="H732" s="20"/>
      <c r="I732" s="38"/>
      <c r="J732" s="20"/>
      <c r="K732" s="33"/>
      <c r="L732" s="117"/>
      <c r="M732" s="21"/>
      <c r="N732" s="89"/>
      <c r="O732" s="125" t="e">
        <f t="shared" si="25"/>
        <v>#REF!</v>
      </c>
      <c r="P732" s="125" t="e">
        <f t="shared" si="24"/>
        <v>#REF!</v>
      </c>
      <c r="Q732" s="147" t="e">
        <f>T20D357462[[#This Row],[スコア⑤]]/T20D357462[[#This Row],[スコア③]]</f>
        <v>#REF!</v>
      </c>
      <c r="R732" s="76" t="e">
        <f>#REF!+#REF!</f>
        <v>#REF!</v>
      </c>
      <c r="S732" s="76"/>
      <c r="T732" s="119"/>
      <c r="U732" s="76"/>
      <c r="V732" s="76"/>
      <c r="W732" s="109" t="e">
        <f>(T20D357462[[#This Row],[現金及び預金（億）]]-T20D357462[[#This Row],[負債（億）]])/T20D357462[[#This Row],[総資産]]*100</f>
        <v>#DIV/0!</v>
      </c>
    </row>
    <row r="733" spans="1:23" s="67" customFormat="1" x14ac:dyDescent="0.25">
      <c r="A733" s="69"/>
      <c r="B733" s="39"/>
      <c r="C733" s="71" t="str">
        <f>IFERROR(_xll.RssMarket($A733,"市場部名称"),"")</f>
        <v/>
      </c>
      <c r="D733" s="55"/>
      <c r="E733" s="55" t="str">
        <f>IFERROR(_xll.RssMarket($A733,"前日比"),"")</f>
        <v/>
      </c>
      <c r="F733" s="75" t="str">
        <f>IFERROR(_xll.RssMarket($A733,"時価総額"),"")</f>
        <v/>
      </c>
      <c r="G733" s="75" t="e">
        <f>T20D357462[[#This Row],[時価総額]]/T20D357462[[#This Row],[現在値]]</f>
        <v>#VALUE!</v>
      </c>
      <c r="H733" s="20"/>
      <c r="I733" s="38"/>
      <c r="J733" s="20"/>
      <c r="K733" s="33"/>
      <c r="L733" s="117"/>
      <c r="M733" s="21"/>
      <c r="N733" s="89"/>
      <c r="O733" s="125" t="e">
        <f t="shared" si="25"/>
        <v>#REF!</v>
      </c>
      <c r="P733" s="125" t="e">
        <f t="shared" si="24"/>
        <v>#REF!</v>
      </c>
      <c r="Q733" s="147" t="e">
        <f>T20D357462[[#This Row],[スコア⑤]]/T20D357462[[#This Row],[スコア③]]</f>
        <v>#REF!</v>
      </c>
      <c r="R733" s="76" t="e">
        <f>#REF!+#REF!</f>
        <v>#REF!</v>
      </c>
      <c r="S733" s="76"/>
      <c r="T733" s="119"/>
      <c r="U733" s="76"/>
      <c r="V733" s="76"/>
      <c r="W733" s="109" t="e">
        <f>(T20D357462[[#This Row],[現金及び預金（億）]]-T20D357462[[#This Row],[負債（億）]])/T20D357462[[#This Row],[総資産]]*100</f>
        <v>#DIV/0!</v>
      </c>
    </row>
    <row r="734" spans="1:23" s="67" customFormat="1" x14ac:dyDescent="0.25">
      <c r="A734" s="69"/>
      <c r="B734" s="39"/>
      <c r="C734" s="71" t="str">
        <f>IFERROR(_xll.RssMarket($A734,"市場部名称"),"")</f>
        <v/>
      </c>
      <c r="D734" s="55"/>
      <c r="E734" s="55" t="str">
        <f>IFERROR(_xll.RssMarket($A734,"前日比"),"")</f>
        <v/>
      </c>
      <c r="F734" s="75" t="str">
        <f>IFERROR(_xll.RssMarket($A734,"時価総額"),"")</f>
        <v/>
      </c>
      <c r="G734" s="75" t="e">
        <f>T20D357462[[#This Row],[時価総額]]/T20D357462[[#This Row],[現在値]]</f>
        <v>#VALUE!</v>
      </c>
      <c r="H734" s="20"/>
      <c r="I734" s="38"/>
      <c r="J734" s="20"/>
      <c r="K734" s="33"/>
      <c r="L734" s="117"/>
      <c r="M734" s="21"/>
      <c r="N734" s="89"/>
      <c r="O734" s="125" t="e">
        <f t="shared" si="25"/>
        <v>#REF!</v>
      </c>
      <c r="P734" s="125" t="e">
        <f t="shared" si="24"/>
        <v>#REF!</v>
      </c>
      <c r="Q734" s="147" t="e">
        <f>T20D357462[[#This Row],[スコア⑤]]/T20D357462[[#This Row],[スコア③]]</f>
        <v>#REF!</v>
      </c>
      <c r="R734" s="76" t="e">
        <f>#REF!+#REF!</f>
        <v>#REF!</v>
      </c>
      <c r="S734" s="76"/>
      <c r="T734" s="119"/>
      <c r="U734" s="76"/>
      <c r="V734" s="76"/>
      <c r="W734" s="109" t="e">
        <f>(T20D357462[[#This Row],[現金及び預金（億）]]-T20D357462[[#This Row],[負債（億）]])/T20D357462[[#This Row],[総資産]]*100</f>
        <v>#DIV/0!</v>
      </c>
    </row>
    <row r="735" spans="1:23" s="67" customFormat="1" x14ac:dyDescent="0.25">
      <c r="A735" s="69"/>
      <c r="B735" s="39"/>
      <c r="C735" s="71" t="str">
        <f>IFERROR(_xll.RssMarket($A735,"市場部名称"),"")</f>
        <v/>
      </c>
      <c r="D735" s="55"/>
      <c r="E735" s="55" t="str">
        <f>IFERROR(_xll.RssMarket($A735,"前日比"),"")</f>
        <v/>
      </c>
      <c r="F735" s="75" t="str">
        <f>IFERROR(_xll.RssMarket($A735,"時価総額"),"")</f>
        <v/>
      </c>
      <c r="G735" s="75" t="e">
        <f>T20D357462[[#This Row],[時価総額]]/T20D357462[[#This Row],[現在値]]</f>
        <v>#VALUE!</v>
      </c>
      <c r="H735" s="20"/>
      <c r="I735" s="38"/>
      <c r="J735" s="20"/>
      <c r="K735" s="33"/>
      <c r="L735" s="117"/>
      <c r="M735" s="21"/>
      <c r="N735" s="89"/>
      <c r="O735" s="125" t="e">
        <f t="shared" si="25"/>
        <v>#REF!</v>
      </c>
      <c r="P735" s="125" t="e">
        <f t="shared" si="24"/>
        <v>#REF!</v>
      </c>
      <c r="Q735" s="147" t="e">
        <f>T20D357462[[#This Row],[スコア⑤]]/T20D357462[[#This Row],[スコア③]]</f>
        <v>#REF!</v>
      </c>
      <c r="R735" s="76" t="e">
        <f>#REF!+#REF!</f>
        <v>#REF!</v>
      </c>
      <c r="S735" s="76"/>
      <c r="T735" s="119"/>
      <c r="U735" s="76"/>
      <c r="V735" s="76"/>
      <c r="W735" s="109" t="e">
        <f>(T20D357462[[#This Row],[現金及び預金（億）]]-T20D357462[[#This Row],[負債（億）]])/T20D357462[[#This Row],[総資産]]*100</f>
        <v>#DIV/0!</v>
      </c>
    </row>
    <row r="736" spans="1:23" s="67" customFormat="1" x14ac:dyDescent="0.25">
      <c r="A736" s="69"/>
      <c r="B736" s="39"/>
      <c r="C736" s="71" t="str">
        <f>IFERROR(_xll.RssMarket($A736,"市場部名称"),"")</f>
        <v/>
      </c>
      <c r="D736" s="55"/>
      <c r="E736" s="55" t="str">
        <f>IFERROR(_xll.RssMarket($A736,"前日比"),"")</f>
        <v/>
      </c>
      <c r="F736" s="75" t="str">
        <f>IFERROR(_xll.RssMarket($A736,"時価総額"),"")</f>
        <v/>
      </c>
      <c r="G736" s="75" t="e">
        <f>T20D357462[[#This Row],[時価総額]]/T20D357462[[#This Row],[現在値]]</f>
        <v>#VALUE!</v>
      </c>
      <c r="H736" s="20"/>
      <c r="I736" s="38"/>
      <c r="J736" s="20"/>
      <c r="K736" s="33"/>
      <c r="L736" s="117"/>
      <c r="M736" s="21"/>
      <c r="N736" s="89"/>
      <c r="O736" s="125" t="e">
        <f t="shared" si="25"/>
        <v>#REF!</v>
      </c>
      <c r="P736" s="125" t="e">
        <f t="shared" si="24"/>
        <v>#REF!</v>
      </c>
      <c r="Q736" s="147" t="e">
        <f>T20D357462[[#This Row],[スコア⑤]]/T20D357462[[#This Row],[スコア③]]</f>
        <v>#REF!</v>
      </c>
      <c r="R736" s="76" t="e">
        <f>#REF!+#REF!</f>
        <v>#REF!</v>
      </c>
      <c r="S736" s="76"/>
      <c r="T736" s="119"/>
      <c r="U736" s="76"/>
      <c r="V736" s="76"/>
      <c r="W736" s="109" t="e">
        <f>(T20D357462[[#This Row],[現金及び預金（億）]]-T20D357462[[#This Row],[負債（億）]])/T20D357462[[#This Row],[総資産]]*100</f>
        <v>#DIV/0!</v>
      </c>
    </row>
    <row r="737" spans="1:23" s="67" customFormat="1" x14ac:dyDescent="0.25">
      <c r="A737" s="69"/>
      <c r="B737" s="39"/>
      <c r="C737" s="71" t="str">
        <f>IFERROR(_xll.RssMarket($A737,"市場部名称"),"")</f>
        <v/>
      </c>
      <c r="D737" s="55"/>
      <c r="E737" s="55" t="str">
        <f>IFERROR(_xll.RssMarket($A737,"前日比"),"")</f>
        <v/>
      </c>
      <c r="F737" s="75" t="str">
        <f>IFERROR(_xll.RssMarket($A737,"時価総額"),"")</f>
        <v/>
      </c>
      <c r="G737" s="75" t="e">
        <f>T20D357462[[#This Row],[時価総額]]/T20D357462[[#This Row],[現在値]]</f>
        <v>#VALUE!</v>
      </c>
      <c r="H737" s="20"/>
      <c r="I737" s="38"/>
      <c r="J737" s="20"/>
      <c r="K737" s="33"/>
      <c r="L737" s="117"/>
      <c r="M737" s="21"/>
      <c r="N737" s="89"/>
      <c r="O737" s="125" t="e">
        <f t="shared" si="25"/>
        <v>#REF!</v>
      </c>
      <c r="P737" s="125" t="e">
        <f t="shared" si="24"/>
        <v>#REF!</v>
      </c>
      <c r="Q737" s="147" t="e">
        <f>T20D357462[[#This Row],[スコア⑤]]/T20D357462[[#This Row],[スコア③]]</f>
        <v>#REF!</v>
      </c>
      <c r="R737" s="76" t="e">
        <f>#REF!+#REF!</f>
        <v>#REF!</v>
      </c>
      <c r="S737" s="76"/>
      <c r="T737" s="119"/>
      <c r="U737" s="76"/>
      <c r="V737" s="76"/>
      <c r="W737" s="109" t="e">
        <f>(T20D357462[[#This Row],[現金及び預金（億）]]-T20D357462[[#This Row],[負債（億）]])/T20D357462[[#This Row],[総資産]]*100</f>
        <v>#DIV/0!</v>
      </c>
    </row>
    <row r="738" spans="1:23" s="67" customFormat="1" x14ac:dyDescent="0.25">
      <c r="A738" s="69"/>
      <c r="B738" s="39"/>
      <c r="C738" s="71" t="str">
        <f>IFERROR(_xll.RssMarket($A738,"市場部名称"),"")</f>
        <v/>
      </c>
      <c r="D738" s="55"/>
      <c r="E738" s="55" t="str">
        <f>IFERROR(_xll.RssMarket($A738,"前日比"),"")</f>
        <v/>
      </c>
      <c r="F738" s="75" t="str">
        <f>IFERROR(_xll.RssMarket($A738,"時価総額"),"")</f>
        <v/>
      </c>
      <c r="G738" s="75" t="e">
        <f>T20D357462[[#This Row],[時価総額]]/T20D357462[[#This Row],[現在値]]</f>
        <v>#VALUE!</v>
      </c>
      <c r="H738" s="20"/>
      <c r="I738" s="38"/>
      <c r="J738" s="20"/>
      <c r="K738" s="33"/>
      <c r="L738" s="117"/>
      <c r="M738" s="21"/>
      <c r="N738" s="89"/>
      <c r="O738" s="125" t="e">
        <f t="shared" si="25"/>
        <v>#REF!</v>
      </c>
      <c r="P738" s="125" t="e">
        <f t="shared" si="24"/>
        <v>#REF!</v>
      </c>
      <c r="Q738" s="147" t="e">
        <f>T20D357462[[#This Row],[スコア⑤]]/T20D357462[[#This Row],[スコア③]]</f>
        <v>#REF!</v>
      </c>
      <c r="R738" s="76" t="e">
        <f>#REF!+#REF!</f>
        <v>#REF!</v>
      </c>
      <c r="S738" s="76"/>
      <c r="T738" s="119"/>
      <c r="U738" s="76"/>
      <c r="V738" s="76"/>
      <c r="W738" s="109" t="e">
        <f>(T20D357462[[#This Row],[現金及び預金（億）]]-T20D357462[[#This Row],[負債（億）]])/T20D357462[[#This Row],[総資産]]*100</f>
        <v>#DIV/0!</v>
      </c>
    </row>
    <row r="739" spans="1:23" s="67" customFormat="1" x14ac:dyDescent="0.25">
      <c r="A739" s="69"/>
      <c r="B739" s="39"/>
      <c r="C739" s="71" t="str">
        <f>IFERROR(_xll.RssMarket($A739,"市場部名称"),"")</f>
        <v/>
      </c>
      <c r="D739" s="55"/>
      <c r="E739" s="55" t="str">
        <f>IFERROR(_xll.RssMarket($A739,"前日比"),"")</f>
        <v/>
      </c>
      <c r="F739" s="75" t="str">
        <f>IFERROR(_xll.RssMarket($A739,"時価総額"),"")</f>
        <v/>
      </c>
      <c r="G739" s="75" t="e">
        <f>T20D357462[[#This Row],[時価総額]]/T20D357462[[#This Row],[現在値]]</f>
        <v>#VALUE!</v>
      </c>
      <c r="H739" s="20"/>
      <c r="I739" s="38"/>
      <c r="J739" s="20"/>
      <c r="K739" s="33"/>
      <c r="L739" s="117"/>
      <c r="M739" s="21"/>
      <c r="N739" s="89"/>
      <c r="O739" s="125" t="e">
        <f t="shared" si="25"/>
        <v>#REF!</v>
      </c>
      <c r="P739" s="125" t="e">
        <f t="shared" si="24"/>
        <v>#REF!</v>
      </c>
      <c r="Q739" s="147" t="e">
        <f>T20D357462[[#This Row],[スコア⑤]]/T20D357462[[#This Row],[スコア③]]</f>
        <v>#REF!</v>
      </c>
      <c r="R739" s="76" t="e">
        <f>#REF!+#REF!</f>
        <v>#REF!</v>
      </c>
      <c r="S739" s="76"/>
      <c r="T739" s="119"/>
      <c r="U739" s="76"/>
      <c r="V739" s="76"/>
      <c r="W739" s="109" t="e">
        <f>(T20D357462[[#This Row],[現金及び預金（億）]]-T20D357462[[#This Row],[負債（億）]])/T20D357462[[#This Row],[総資産]]*100</f>
        <v>#DIV/0!</v>
      </c>
    </row>
    <row r="740" spans="1:23" s="67" customFormat="1" x14ac:dyDescent="0.25">
      <c r="A740" s="69"/>
      <c r="B740" s="39"/>
      <c r="C740" s="71" t="str">
        <f>IFERROR(_xll.RssMarket($A740,"市場部名称"),"")</f>
        <v/>
      </c>
      <c r="D740" s="55"/>
      <c r="E740" s="55" t="str">
        <f>IFERROR(_xll.RssMarket($A740,"前日比"),"")</f>
        <v/>
      </c>
      <c r="F740" s="75" t="str">
        <f>IFERROR(_xll.RssMarket($A740,"時価総額"),"")</f>
        <v/>
      </c>
      <c r="G740" s="75" t="e">
        <f>T20D357462[[#This Row],[時価総額]]/T20D357462[[#This Row],[現在値]]</f>
        <v>#VALUE!</v>
      </c>
      <c r="H740" s="20"/>
      <c r="I740" s="38"/>
      <c r="J740" s="20"/>
      <c r="K740" s="33"/>
      <c r="L740" s="117"/>
      <c r="M740" s="21"/>
      <c r="N740" s="89"/>
      <c r="O740" s="125" t="e">
        <f t="shared" si="25"/>
        <v>#REF!</v>
      </c>
      <c r="P740" s="125" t="e">
        <f t="shared" si="24"/>
        <v>#REF!</v>
      </c>
      <c r="Q740" s="147" t="e">
        <f>T20D357462[[#This Row],[スコア⑤]]/T20D357462[[#This Row],[スコア③]]</f>
        <v>#REF!</v>
      </c>
      <c r="R740" s="76" t="e">
        <f>#REF!+#REF!</f>
        <v>#REF!</v>
      </c>
      <c r="S740" s="76"/>
      <c r="T740" s="119"/>
      <c r="U740" s="76"/>
      <c r="V740" s="76"/>
      <c r="W740" s="109" t="e">
        <f>(T20D357462[[#This Row],[現金及び預金（億）]]-T20D357462[[#This Row],[負債（億）]])/T20D357462[[#This Row],[総資産]]*100</f>
        <v>#DIV/0!</v>
      </c>
    </row>
    <row r="741" spans="1:23" s="67" customFormat="1" x14ac:dyDescent="0.25">
      <c r="A741" s="69"/>
      <c r="B741" s="39"/>
      <c r="C741" s="71" t="str">
        <f>IFERROR(_xll.RssMarket($A741,"市場部名称"),"")</f>
        <v/>
      </c>
      <c r="D741" s="55"/>
      <c r="E741" s="55" t="str">
        <f>IFERROR(_xll.RssMarket($A741,"前日比"),"")</f>
        <v/>
      </c>
      <c r="F741" s="75" t="str">
        <f>IFERROR(_xll.RssMarket($A741,"時価総額"),"")</f>
        <v/>
      </c>
      <c r="G741" s="75" t="e">
        <f>T20D357462[[#This Row],[時価総額]]/T20D357462[[#This Row],[現在値]]</f>
        <v>#VALUE!</v>
      </c>
      <c r="H741" s="20"/>
      <c r="I741" s="38"/>
      <c r="J741" s="20"/>
      <c r="K741" s="33"/>
      <c r="L741" s="117"/>
      <c r="M741" s="21"/>
      <c r="N741" s="89"/>
      <c r="O741" s="125" t="e">
        <f t="shared" si="25"/>
        <v>#REF!</v>
      </c>
      <c r="P741" s="125" t="e">
        <f t="shared" si="24"/>
        <v>#REF!</v>
      </c>
      <c r="Q741" s="147" t="e">
        <f>T20D357462[[#This Row],[スコア⑤]]/T20D357462[[#This Row],[スコア③]]</f>
        <v>#REF!</v>
      </c>
      <c r="R741" s="76" t="e">
        <f>#REF!+#REF!</f>
        <v>#REF!</v>
      </c>
      <c r="S741" s="76"/>
      <c r="T741" s="119"/>
      <c r="U741" s="76"/>
      <c r="V741" s="76"/>
      <c r="W741" s="109" t="e">
        <f>(T20D357462[[#This Row],[現金及び預金（億）]]-T20D357462[[#This Row],[負債（億）]])/T20D357462[[#This Row],[総資産]]*100</f>
        <v>#DIV/0!</v>
      </c>
    </row>
    <row r="742" spans="1:23" s="67" customFormat="1" x14ac:dyDescent="0.25">
      <c r="A742" s="69"/>
      <c r="B742" s="39"/>
      <c r="C742" s="71" t="str">
        <f>IFERROR(_xll.RssMarket($A742,"市場部名称"),"")</f>
        <v/>
      </c>
      <c r="D742" s="55"/>
      <c r="E742" s="55" t="str">
        <f>IFERROR(_xll.RssMarket($A742,"前日比"),"")</f>
        <v/>
      </c>
      <c r="F742" s="75" t="str">
        <f>IFERROR(_xll.RssMarket($A742,"時価総額"),"")</f>
        <v/>
      </c>
      <c r="G742" s="75" t="e">
        <f>T20D357462[[#This Row],[時価総額]]/T20D357462[[#This Row],[現在値]]</f>
        <v>#VALUE!</v>
      </c>
      <c r="H742" s="20"/>
      <c r="I742" s="38"/>
      <c r="J742" s="20"/>
      <c r="K742" s="33"/>
      <c r="L742" s="117"/>
      <c r="M742" s="21"/>
      <c r="N742" s="89"/>
      <c r="O742" s="125" t="e">
        <f t="shared" si="25"/>
        <v>#REF!</v>
      </c>
      <c r="P742" s="125" t="e">
        <f t="shared" si="24"/>
        <v>#REF!</v>
      </c>
      <c r="Q742" s="147" t="e">
        <f>T20D357462[[#This Row],[スコア⑤]]/T20D357462[[#This Row],[スコア③]]</f>
        <v>#REF!</v>
      </c>
      <c r="R742" s="76" t="e">
        <f>#REF!+#REF!</f>
        <v>#REF!</v>
      </c>
      <c r="S742" s="76"/>
      <c r="T742" s="119"/>
      <c r="U742" s="76"/>
      <c r="V742" s="76"/>
      <c r="W742" s="109" t="e">
        <f>(T20D357462[[#This Row],[現金及び預金（億）]]-T20D357462[[#This Row],[負債（億）]])/T20D357462[[#This Row],[総資産]]*100</f>
        <v>#DIV/0!</v>
      </c>
    </row>
    <row r="743" spans="1:23" s="67" customFormat="1" x14ac:dyDescent="0.25">
      <c r="A743" s="69"/>
      <c r="B743" s="39"/>
      <c r="C743" s="71" t="str">
        <f>IFERROR(_xll.RssMarket($A743,"市場部名称"),"")</f>
        <v/>
      </c>
      <c r="D743" s="55"/>
      <c r="E743" s="55" t="str">
        <f>IFERROR(_xll.RssMarket($A743,"前日比"),"")</f>
        <v/>
      </c>
      <c r="F743" s="75" t="str">
        <f>IFERROR(_xll.RssMarket($A743,"時価総額"),"")</f>
        <v/>
      </c>
      <c r="G743" s="75" t="e">
        <f>T20D357462[[#This Row],[時価総額]]/T20D357462[[#This Row],[現在値]]</f>
        <v>#VALUE!</v>
      </c>
      <c r="H743" s="20"/>
      <c r="I743" s="38"/>
      <c r="J743" s="20"/>
      <c r="K743" s="33"/>
      <c r="L743" s="117"/>
      <c r="M743" s="21"/>
      <c r="N743" s="89"/>
      <c r="O743" s="125" t="e">
        <f t="shared" si="25"/>
        <v>#REF!</v>
      </c>
      <c r="P743" s="125" t="e">
        <f t="shared" si="24"/>
        <v>#REF!</v>
      </c>
      <c r="Q743" s="147" t="e">
        <f>T20D357462[[#This Row],[スコア⑤]]/T20D357462[[#This Row],[スコア③]]</f>
        <v>#REF!</v>
      </c>
      <c r="R743" s="76" t="e">
        <f>#REF!+#REF!</f>
        <v>#REF!</v>
      </c>
      <c r="S743" s="76"/>
      <c r="T743" s="119"/>
      <c r="U743" s="76"/>
      <c r="V743" s="76"/>
      <c r="W743" s="109" t="e">
        <f>(T20D357462[[#This Row],[現金及び預金（億）]]-T20D357462[[#This Row],[負債（億）]])/T20D357462[[#This Row],[総資産]]*100</f>
        <v>#DIV/0!</v>
      </c>
    </row>
    <row r="744" spans="1:23" s="67" customFormat="1" x14ac:dyDescent="0.25">
      <c r="A744" s="69"/>
      <c r="B744" s="39"/>
      <c r="C744" s="71" t="str">
        <f>IFERROR(_xll.RssMarket($A744,"市場部名称"),"")</f>
        <v/>
      </c>
      <c r="D744" s="55"/>
      <c r="E744" s="55" t="str">
        <f>IFERROR(_xll.RssMarket($A744,"前日比"),"")</f>
        <v/>
      </c>
      <c r="F744" s="75" t="str">
        <f>IFERROR(_xll.RssMarket($A744,"時価総額"),"")</f>
        <v/>
      </c>
      <c r="G744" s="75" t="e">
        <f>T20D357462[[#This Row],[時価総額]]/T20D357462[[#This Row],[現在値]]</f>
        <v>#VALUE!</v>
      </c>
      <c r="H744" s="20"/>
      <c r="I744" s="38"/>
      <c r="J744" s="20"/>
      <c r="K744" s="33"/>
      <c r="L744" s="117"/>
      <c r="M744" s="21"/>
      <c r="N744" s="89"/>
      <c r="O744" s="125" t="e">
        <f t="shared" si="25"/>
        <v>#REF!</v>
      </c>
      <c r="P744" s="125" t="e">
        <f t="shared" si="24"/>
        <v>#REF!</v>
      </c>
      <c r="Q744" s="147" t="e">
        <f>T20D357462[[#This Row],[スコア⑤]]/T20D357462[[#This Row],[スコア③]]</f>
        <v>#REF!</v>
      </c>
      <c r="R744" s="76" t="e">
        <f>#REF!+#REF!</f>
        <v>#REF!</v>
      </c>
      <c r="S744" s="76"/>
      <c r="T744" s="119"/>
      <c r="U744" s="76"/>
      <c r="V744" s="76"/>
      <c r="W744" s="109" t="e">
        <f>(T20D357462[[#This Row],[現金及び預金（億）]]-T20D357462[[#This Row],[負債（億）]])/T20D357462[[#This Row],[総資産]]*100</f>
        <v>#DIV/0!</v>
      </c>
    </row>
    <row r="745" spans="1:23" s="67" customFormat="1" x14ac:dyDescent="0.25">
      <c r="A745" s="69"/>
      <c r="B745" s="39"/>
      <c r="C745" s="71" t="str">
        <f>IFERROR(_xll.RssMarket($A745,"市場部名称"),"")</f>
        <v/>
      </c>
      <c r="D745" s="55"/>
      <c r="E745" s="55" t="str">
        <f>IFERROR(_xll.RssMarket($A745,"前日比"),"")</f>
        <v/>
      </c>
      <c r="F745" s="75" t="str">
        <f>IFERROR(_xll.RssMarket($A745,"時価総額"),"")</f>
        <v/>
      </c>
      <c r="G745" s="75" t="e">
        <f>T20D357462[[#This Row],[時価総額]]/T20D357462[[#This Row],[現在値]]</f>
        <v>#VALUE!</v>
      </c>
      <c r="H745" s="20"/>
      <c r="I745" s="38"/>
      <c r="J745" s="20"/>
      <c r="K745" s="33"/>
      <c r="L745" s="117"/>
      <c r="M745" s="21"/>
      <c r="N745" s="89"/>
      <c r="O745" s="125" t="e">
        <f t="shared" si="25"/>
        <v>#REF!</v>
      </c>
      <c r="P745" s="125" t="e">
        <f t="shared" si="24"/>
        <v>#REF!</v>
      </c>
      <c r="Q745" s="147" t="e">
        <f>T20D357462[[#This Row],[スコア⑤]]/T20D357462[[#This Row],[スコア③]]</f>
        <v>#REF!</v>
      </c>
      <c r="R745" s="76" t="e">
        <f>#REF!+#REF!</f>
        <v>#REF!</v>
      </c>
      <c r="S745" s="76"/>
      <c r="T745" s="119"/>
      <c r="U745" s="76"/>
      <c r="V745" s="76"/>
      <c r="W745" s="109" t="e">
        <f>(T20D357462[[#This Row],[現金及び預金（億）]]-T20D357462[[#This Row],[負債（億）]])/T20D357462[[#This Row],[総資産]]*100</f>
        <v>#DIV/0!</v>
      </c>
    </row>
    <row r="746" spans="1:23" s="67" customFormat="1" x14ac:dyDescent="0.25">
      <c r="A746" s="69"/>
      <c r="B746" s="39"/>
      <c r="C746" s="71" t="str">
        <f>IFERROR(_xll.RssMarket($A746,"市場部名称"),"")</f>
        <v/>
      </c>
      <c r="D746" s="55"/>
      <c r="E746" s="55" t="str">
        <f>IFERROR(_xll.RssMarket($A746,"前日比"),"")</f>
        <v/>
      </c>
      <c r="F746" s="75" t="str">
        <f>IFERROR(_xll.RssMarket($A746,"時価総額"),"")</f>
        <v/>
      </c>
      <c r="G746" s="75" t="e">
        <f>T20D357462[[#This Row],[時価総額]]/T20D357462[[#This Row],[現在値]]</f>
        <v>#VALUE!</v>
      </c>
      <c r="H746" s="20"/>
      <c r="I746" s="38"/>
      <c r="J746" s="20"/>
      <c r="K746" s="33"/>
      <c r="L746" s="117"/>
      <c r="M746" s="21"/>
      <c r="N746" s="89"/>
      <c r="O746" s="125" t="e">
        <f t="shared" si="25"/>
        <v>#REF!</v>
      </c>
      <c r="P746" s="125" t="e">
        <f t="shared" si="24"/>
        <v>#REF!</v>
      </c>
      <c r="Q746" s="147" t="e">
        <f>T20D357462[[#This Row],[スコア⑤]]/T20D357462[[#This Row],[スコア③]]</f>
        <v>#REF!</v>
      </c>
      <c r="R746" s="76" t="e">
        <f>#REF!+#REF!</f>
        <v>#REF!</v>
      </c>
      <c r="S746" s="76"/>
      <c r="T746" s="119"/>
      <c r="U746" s="76"/>
      <c r="V746" s="76"/>
      <c r="W746" s="109" t="e">
        <f>(T20D357462[[#This Row],[現金及び預金（億）]]-T20D357462[[#This Row],[負債（億）]])/T20D357462[[#This Row],[総資産]]*100</f>
        <v>#DIV/0!</v>
      </c>
    </row>
    <row r="747" spans="1:23" s="67" customFormat="1" x14ac:dyDescent="0.25">
      <c r="A747" s="69"/>
      <c r="B747" s="39"/>
      <c r="C747" s="71" t="str">
        <f>IFERROR(_xll.RssMarket($A747,"市場部名称"),"")</f>
        <v/>
      </c>
      <c r="D747" s="55"/>
      <c r="E747" s="55" t="str">
        <f>IFERROR(_xll.RssMarket($A747,"前日比"),"")</f>
        <v/>
      </c>
      <c r="F747" s="75" t="str">
        <f>IFERROR(_xll.RssMarket($A747,"時価総額"),"")</f>
        <v/>
      </c>
      <c r="G747" s="75" t="e">
        <f>T20D357462[[#This Row],[時価総額]]/T20D357462[[#This Row],[現在値]]</f>
        <v>#VALUE!</v>
      </c>
      <c r="H747" s="20"/>
      <c r="I747" s="38"/>
      <c r="J747" s="20"/>
      <c r="K747" s="33"/>
      <c r="L747" s="117"/>
      <c r="M747" s="21"/>
      <c r="N747" s="89"/>
      <c r="O747" s="125" t="e">
        <f t="shared" si="25"/>
        <v>#REF!</v>
      </c>
      <c r="P747" s="125" t="e">
        <f t="shared" si="24"/>
        <v>#REF!</v>
      </c>
      <c r="Q747" s="147" t="e">
        <f>T20D357462[[#This Row],[スコア⑤]]/T20D357462[[#This Row],[スコア③]]</f>
        <v>#REF!</v>
      </c>
      <c r="R747" s="76" t="e">
        <f>#REF!+#REF!</f>
        <v>#REF!</v>
      </c>
      <c r="S747" s="76"/>
      <c r="T747" s="119"/>
      <c r="U747" s="76"/>
      <c r="V747" s="76"/>
      <c r="W747" s="109" t="e">
        <f>(T20D357462[[#This Row],[現金及び預金（億）]]-T20D357462[[#This Row],[負債（億）]])/T20D357462[[#This Row],[総資産]]*100</f>
        <v>#DIV/0!</v>
      </c>
    </row>
    <row r="748" spans="1:23" s="67" customFormat="1" x14ac:dyDescent="0.25">
      <c r="A748" s="69"/>
      <c r="B748" s="39"/>
      <c r="C748" s="71" t="str">
        <f>IFERROR(_xll.RssMarket($A748,"市場部名称"),"")</f>
        <v/>
      </c>
      <c r="D748" s="55"/>
      <c r="E748" s="55" t="str">
        <f>IFERROR(_xll.RssMarket($A748,"前日比"),"")</f>
        <v/>
      </c>
      <c r="F748" s="75" t="str">
        <f>IFERROR(_xll.RssMarket($A748,"時価総額"),"")</f>
        <v/>
      </c>
      <c r="G748" s="75" t="e">
        <f>T20D357462[[#This Row],[時価総額]]/T20D357462[[#This Row],[現在値]]</f>
        <v>#VALUE!</v>
      </c>
      <c r="H748" s="20"/>
      <c r="I748" s="38"/>
      <c r="J748" s="20"/>
      <c r="K748" s="33"/>
      <c r="L748" s="117"/>
      <c r="M748" s="21"/>
      <c r="N748" s="89"/>
      <c r="O748" s="125" t="e">
        <f t="shared" si="25"/>
        <v>#REF!</v>
      </c>
      <c r="P748" s="125" t="e">
        <f t="shared" si="24"/>
        <v>#REF!</v>
      </c>
      <c r="Q748" s="147" t="e">
        <f>T20D357462[[#This Row],[スコア⑤]]/T20D357462[[#This Row],[スコア③]]</f>
        <v>#REF!</v>
      </c>
      <c r="R748" s="76" t="e">
        <f>#REF!+#REF!</f>
        <v>#REF!</v>
      </c>
      <c r="S748" s="76"/>
      <c r="T748" s="119"/>
      <c r="U748" s="76"/>
      <c r="V748" s="76"/>
      <c r="W748" s="109" t="e">
        <f>(T20D357462[[#This Row],[現金及び預金（億）]]-T20D357462[[#This Row],[負債（億）]])/T20D357462[[#This Row],[総資産]]*100</f>
        <v>#DIV/0!</v>
      </c>
    </row>
    <row r="749" spans="1:23" s="67" customFormat="1" x14ac:dyDescent="0.25">
      <c r="A749" s="69"/>
      <c r="B749" s="39"/>
      <c r="C749" s="71" t="str">
        <f>IFERROR(_xll.RssMarket($A749,"市場部名称"),"")</f>
        <v/>
      </c>
      <c r="D749" s="55"/>
      <c r="E749" s="55" t="str">
        <f>IFERROR(_xll.RssMarket($A749,"前日比"),"")</f>
        <v/>
      </c>
      <c r="F749" s="75" t="str">
        <f>IFERROR(_xll.RssMarket($A749,"時価総額"),"")</f>
        <v/>
      </c>
      <c r="G749" s="75" t="e">
        <f>T20D357462[[#This Row],[時価総額]]/T20D357462[[#This Row],[現在値]]</f>
        <v>#VALUE!</v>
      </c>
      <c r="H749" s="20"/>
      <c r="I749" s="38"/>
      <c r="J749" s="20"/>
      <c r="K749" s="33"/>
      <c r="L749" s="117"/>
      <c r="M749" s="21"/>
      <c r="N749" s="89"/>
      <c r="O749" s="125" t="e">
        <f t="shared" si="25"/>
        <v>#REF!</v>
      </c>
      <c r="P749" s="125" t="e">
        <f t="shared" si="24"/>
        <v>#REF!</v>
      </c>
      <c r="Q749" s="147" t="e">
        <f>T20D357462[[#This Row],[スコア⑤]]/T20D357462[[#This Row],[スコア③]]</f>
        <v>#REF!</v>
      </c>
      <c r="R749" s="76" t="e">
        <f>#REF!+#REF!</f>
        <v>#REF!</v>
      </c>
      <c r="S749" s="76"/>
      <c r="T749" s="119"/>
      <c r="U749" s="76"/>
      <c r="V749" s="76"/>
      <c r="W749" s="109" t="e">
        <f>(T20D357462[[#This Row],[現金及び預金（億）]]-T20D357462[[#This Row],[負債（億）]])/T20D357462[[#This Row],[総資産]]*100</f>
        <v>#DIV/0!</v>
      </c>
    </row>
    <row r="750" spans="1:23" s="67" customFormat="1" x14ac:dyDescent="0.25">
      <c r="A750" s="69"/>
      <c r="B750" s="39"/>
      <c r="C750" s="71" t="str">
        <f>IFERROR(_xll.RssMarket($A750,"市場部名称"),"")</f>
        <v/>
      </c>
      <c r="D750" s="55"/>
      <c r="E750" s="55" t="str">
        <f>IFERROR(_xll.RssMarket($A750,"前日比"),"")</f>
        <v/>
      </c>
      <c r="F750" s="75" t="str">
        <f>IFERROR(_xll.RssMarket($A750,"時価総額"),"")</f>
        <v/>
      </c>
      <c r="G750" s="75" t="e">
        <f>T20D357462[[#This Row],[時価総額]]/T20D357462[[#This Row],[現在値]]</f>
        <v>#VALUE!</v>
      </c>
      <c r="H750" s="20"/>
      <c r="I750" s="38"/>
      <c r="J750" s="20"/>
      <c r="K750" s="33"/>
      <c r="L750" s="117"/>
      <c r="M750" s="21"/>
      <c r="N750" s="89"/>
      <c r="O750" s="125" t="e">
        <f t="shared" si="25"/>
        <v>#REF!</v>
      </c>
      <c r="P750" s="125" t="e">
        <f t="shared" si="24"/>
        <v>#REF!</v>
      </c>
      <c r="Q750" s="147" t="e">
        <f>T20D357462[[#This Row],[スコア⑤]]/T20D357462[[#This Row],[スコア③]]</f>
        <v>#REF!</v>
      </c>
      <c r="R750" s="76" t="e">
        <f>#REF!+#REF!</f>
        <v>#REF!</v>
      </c>
      <c r="S750" s="76"/>
      <c r="T750" s="119"/>
      <c r="U750" s="76"/>
      <c r="V750" s="76"/>
      <c r="W750" s="109" t="e">
        <f>(T20D357462[[#This Row],[現金及び預金（億）]]-T20D357462[[#This Row],[負債（億）]])/T20D357462[[#This Row],[総資産]]*100</f>
        <v>#DIV/0!</v>
      </c>
    </row>
    <row r="751" spans="1:23" s="67" customFormat="1" x14ac:dyDescent="0.25">
      <c r="A751" s="69"/>
      <c r="B751" s="39"/>
      <c r="C751" s="71" t="str">
        <f>IFERROR(_xll.RssMarket($A751,"市場部名称"),"")</f>
        <v/>
      </c>
      <c r="D751" s="55"/>
      <c r="E751" s="55" t="str">
        <f>IFERROR(_xll.RssMarket($A751,"前日比"),"")</f>
        <v/>
      </c>
      <c r="F751" s="75" t="str">
        <f>IFERROR(_xll.RssMarket($A751,"時価総額"),"")</f>
        <v/>
      </c>
      <c r="G751" s="75" t="e">
        <f>T20D357462[[#This Row],[時価総額]]/T20D357462[[#This Row],[現在値]]</f>
        <v>#VALUE!</v>
      </c>
      <c r="H751" s="20"/>
      <c r="I751" s="38"/>
      <c r="J751" s="20"/>
      <c r="K751" s="33"/>
      <c r="L751" s="117"/>
      <c r="M751" s="21"/>
      <c r="N751" s="89"/>
      <c r="O751" s="125" t="e">
        <f t="shared" si="25"/>
        <v>#REF!</v>
      </c>
      <c r="P751" s="125" t="e">
        <f t="shared" si="24"/>
        <v>#REF!</v>
      </c>
      <c r="Q751" s="147" t="e">
        <f>T20D357462[[#This Row],[スコア⑤]]/T20D357462[[#This Row],[スコア③]]</f>
        <v>#REF!</v>
      </c>
      <c r="R751" s="76" t="e">
        <f>#REF!+#REF!</f>
        <v>#REF!</v>
      </c>
      <c r="S751" s="76"/>
      <c r="T751" s="119"/>
      <c r="U751" s="76"/>
      <c r="V751" s="76"/>
      <c r="W751" s="109" t="e">
        <f>(T20D357462[[#This Row],[現金及び預金（億）]]-T20D357462[[#This Row],[負債（億）]])/T20D357462[[#This Row],[総資産]]*100</f>
        <v>#DIV/0!</v>
      </c>
    </row>
    <row r="752" spans="1:23" s="67" customFormat="1" x14ac:dyDescent="0.25">
      <c r="A752" s="69"/>
      <c r="B752" s="39"/>
      <c r="C752" s="71" t="str">
        <f>IFERROR(_xll.RssMarket($A752,"市場部名称"),"")</f>
        <v/>
      </c>
      <c r="D752" s="55"/>
      <c r="E752" s="55" t="str">
        <f>IFERROR(_xll.RssMarket($A752,"前日比"),"")</f>
        <v/>
      </c>
      <c r="F752" s="75" t="str">
        <f>IFERROR(_xll.RssMarket($A752,"時価総額"),"")</f>
        <v/>
      </c>
      <c r="G752" s="75" t="e">
        <f>T20D357462[[#This Row],[時価総額]]/T20D357462[[#This Row],[現在値]]</f>
        <v>#VALUE!</v>
      </c>
      <c r="H752" s="20"/>
      <c r="I752" s="38"/>
      <c r="J752" s="20"/>
      <c r="K752" s="33"/>
      <c r="L752" s="117"/>
      <c r="M752" s="21"/>
      <c r="N752" s="89"/>
      <c r="O752" s="125" t="e">
        <f t="shared" si="25"/>
        <v>#REF!</v>
      </c>
      <c r="P752" s="125" t="e">
        <f t="shared" si="24"/>
        <v>#REF!</v>
      </c>
      <c r="Q752" s="147" t="e">
        <f>T20D357462[[#This Row],[スコア⑤]]/T20D357462[[#This Row],[スコア③]]</f>
        <v>#REF!</v>
      </c>
      <c r="R752" s="76" t="e">
        <f>#REF!+#REF!</f>
        <v>#REF!</v>
      </c>
      <c r="S752" s="76"/>
      <c r="T752" s="119"/>
      <c r="U752" s="76"/>
      <c r="V752" s="76"/>
      <c r="W752" s="109" t="e">
        <f>(T20D357462[[#This Row],[現金及び預金（億）]]-T20D357462[[#This Row],[負債（億）]])/T20D357462[[#This Row],[総資産]]*100</f>
        <v>#DIV/0!</v>
      </c>
    </row>
    <row r="753" spans="1:23" s="67" customFormat="1" x14ac:dyDescent="0.25">
      <c r="A753" s="69"/>
      <c r="B753" s="39"/>
      <c r="C753" s="71" t="str">
        <f>IFERROR(_xll.RssMarket($A753,"市場部名称"),"")</f>
        <v/>
      </c>
      <c r="D753" s="55"/>
      <c r="E753" s="55" t="str">
        <f>IFERROR(_xll.RssMarket($A753,"前日比"),"")</f>
        <v/>
      </c>
      <c r="F753" s="75" t="str">
        <f>IFERROR(_xll.RssMarket($A753,"時価総額"),"")</f>
        <v/>
      </c>
      <c r="G753" s="75" t="e">
        <f>T20D357462[[#This Row],[時価総額]]/T20D357462[[#This Row],[現在値]]</f>
        <v>#VALUE!</v>
      </c>
      <c r="H753" s="20"/>
      <c r="I753" s="38"/>
      <c r="J753" s="20"/>
      <c r="K753" s="33"/>
      <c r="L753" s="117"/>
      <c r="M753" s="21"/>
      <c r="N753" s="89"/>
      <c r="O753" s="125" t="e">
        <f t="shared" si="25"/>
        <v>#REF!</v>
      </c>
      <c r="P753" s="125" t="e">
        <f t="shared" si="24"/>
        <v>#REF!</v>
      </c>
      <c r="Q753" s="147" t="e">
        <f>T20D357462[[#This Row],[スコア⑤]]/T20D357462[[#This Row],[スコア③]]</f>
        <v>#REF!</v>
      </c>
      <c r="R753" s="76" t="e">
        <f>#REF!+#REF!</f>
        <v>#REF!</v>
      </c>
      <c r="S753" s="76"/>
      <c r="T753" s="119"/>
      <c r="U753" s="76"/>
      <c r="V753" s="76"/>
      <c r="W753" s="109" t="e">
        <f>(T20D357462[[#This Row],[現金及び預金（億）]]-T20D357462[[#This Row],[負債（億）]])/T20D357462[[#This Row],[総資産]]*100</f>
        <v>#DIV/0!</v>
      </c>
    </row>
    <row r="754" spans="1:23" s="67" customFormat="1" x14ac:dyDescent="0.25">
      <c r="A754" s="69"/>
      <c r="B754" s="39"/>
      <c r="C754" s="71" t="str">
        <f>IFERROR(_xll.RssMarket($A754,"市場部名称"),"")</f>
        <v/>
      </c>
      <c r="D754" s="55"/>
      <c r="E754" s="55" t="str">
        <f>IFERROR(_xll.RssMarket($A754,"前日比"),"")</f>
        <v/>
      </c>
      <c r="F754" s="75" t="str">
        <f>IFERROR(_xll.RssMarket($A754,"時価総額"),"")</f>
        <v/>
      </c>
      <c r="G754" s="75" t="e">
        <f>T20D357462[[#This Row],[時価総額]]/T20D357462[[#This Row],[現在値]]</f>
        <v>#VALUE!</v>
      </c>
      <c r="H754" s="20"/>
      <c r="I754" s="38"/>
      <c r="J754" s="20"/>
      <c r="K754" s="33"/>
      <c r="L754" s="117"/>
      <c r="M754" s="21"/>
      <c r="N754" s="89"/>
      <c r="O754" s="125" t="e">
        <f t="shared" si="25"/>
        <v>#REF!</v>
      </c>
      <c r="P754" s="125" t="e">
        <f t="shared" si="24"/>
        <v>#REF!</v>
      </c>
      <c r="Q754" s="147" t="e">
        <f>T20D357462[[#This Row],[スコア⑤]]/T20D357462[[#This Row],[スコア③]]</f>
        <v>#REF!</v>
      </c>
      <c r="R754" s="76" t="e">
        <f>#REF!+#REF!</f>
        <v>#REF!</v>
      </c>
      <c r="S754" s="76"/>
      <c r="T754" s="119"/>
      <c r="U754" s="76"/>
      <c r="V754" s="76"/>
      <c r="W754" s="109" t="e">
        <f>(T20D357462[[#This Row],[現金及び預金（億）]]-T20D357462[[#This Row],[負債（億）]])/T20D357462[[#This Row],[総資産]]*100</f>
        <v>#DIV/0!</v>
      </c>
    </row>
    <row r="755" spans="1:23" s="67" customFormat="1" x14ac:dyDescent="0.25">
      <c r="A755" s="69"/>
      <c r="B755" s="39"/>
      <c r="C755" s="71" t="str">
        <f>IFERROR(_xll.RssMarket($A755,"市場部名称"),"")</f>
        <v/>
      </c>
      <c r="D755" s="55"/>
      <c r="E755" s="55" t="str">
        <f>IFERROR(_xll.RssMarket($A755,"前日比"),"")</f>
        <v/>
      </c>
      <c r="F755" s="75" t="str">
        <f>IFERROR(_xll.RssMarket($A755,"時価総額"),"")</f>
        <v/>
      </c>
      <c r="G755" s="75" t="e">
        <f>T20D357462[[#This Row],[時価総額]]/T20D357462[[#This Row],[現在値]]</f>
        <v>#VALUE!</v>
      </c>
      <c r="H755" s="20"/>
      <c r="I755" s="38"/>
      <c r="J755" s="20"/>
      <c r="K755" s="33"/>
      <c r="L755" s="117"/>
      <c r="M755" s="21"/>
      <c r="N755" s="89"/>
      <c r="O755" s="125" t="e">
        <f t="shared" si="25"/>
        <v>#REF!</v>
      </c>
      <c r="P755" s="125" t="e">
        <f t="shared" si="24"/>
        <v>#REF!</v>
      </c>
      <c r="Q755" s="147" t="e">
        <f>T20D357462[[#This Row],[スコア⑤]]/T20D357462[[#This Row],[スコア③]]</f>
        <v>#REF!</v>
      </c>
      <c r="R755" s="76" t="e">
        <f>#REF!+#REF!</f>
        <v>#REF!</v>
      </c>
      <c r="S755" s="76"/>
      <c r="T755" s="119"/>
      <c r="U755" s="76"/>
      <c r="V755" s="76"/>
      <c r="W755" s="109" t="e">
        <f>(T20D357462[[#This Row],[現金及び預金（億）]]-T20D357462[[#This Row],[負債（億）]])/T20D357462[[#This Row],[総資産]]*100</f>
        <v>#DIV/0!</v>
      </c>
    </row>
    <row r="756" spans="1:23" s="67" customFormat="1" x14ac:dyDescent="0.25">
      <c r="A756" s="69"/>
      <c r="B756" s="39"/>
      <c r="C756" s="71" t="str">
        <f>IFERROR(_xll.RssMarket($A756,"市場部名称"),"")</f>
        <v/>
      </c>
      <c r="D756" s="55"/>
      <c r="E756" s="55" t="str">
        <f>IFERROR(_xll.RssMarket($A756,"前日比"),"")</f>
        <v/>
      </c>
      <c r="F756" s="75" t="str">
        <f>IFERROR(_xll.RssMarket($A756,"時価総額"),"")</f>
        <v/>
      </c>
      <c r="G756" s="75" t="e">
        <f>T20D357462[[#This Row],[時価総額]]/T20D357462[[#This Row],[現在値]]</f>
        <v>#VALUE!</v>
      </c>
      <c r="H756" s="20"/>
      <c r="I756" s="38"/>
      <c r="J756" s="20"/>
      <c r="K756" s="33"/>
      <c r="L756" s="117"/>
      <c r="M756" s="21"/>
      <c r="N756" s="89"/>
      <c r="O756" s="125" t="e">
        <f t="shared" si="25"/>
        <v>#REF!</v>
      </c>
      <c r="P756" s="125" t="e">
        <f t="shared" si="24"/>
        <v>#REF!</v>
      </c>
      <c r="Q756" s="147" t="e">
        <f>T20D357462[[#This Row],[スコア⑤]]/T20D357462[[#This Row],[スコア③]]</f>
        <v>#REF!</v>
      </c>
      <c r="R756" s="76" t="e">
        <f>#REF!+#REF!</f>
        <v>#REF!</v>
      </c>
      <c r="S756" s="76"/>
      <c r="T756" s="119"/>
      <c r="U756" s="76"/>
      <c r="V756" s="76"/>
      <c r="W756" s="109" t="e">
        <f>(T20D357462[[#This Row],[現金及び預金（億）]]-T20D357462[[#This Row],[負債（億）]])/T20D357462[[#This Row],[総資産]]*100</f>
        <v>#DIV/0!</v>
      </c>
    </row>
    <row r="757" spans="1:23" s="67" customFormat="1" x14ac:dyDescent="0.25">
      <c r="A757" s="69"/>
      <c r="B757" s="39"/>
      <c r="C757" s="71" t="str">
        <f>IFERROR(_xll.RssMarket($A757,"市場部名称"),"")</f>
        <v/>
      </c>
      <c r="D757" s="55"/>
      <c r="E757" s="55" t="str">
        <f>IFERROR(_xll.RssMarket($A757,"前日比"),"")</f>
        <v/>
      </c>
      <c r="F757" s="75" t="str">
        <f>IFERROR(_xll.RssMarket($A757,"時価総額"),"")</f>
        <v/>
      </c>
      <c r="G757" s="75" t="e">
        <f>T20D357462[[#This Row],[時価総額]]/T20D357462[[#This Row],[現在値]]</f>
        <v>#VALUE!</v>
      </c>
      <c r="H757" s="20"/>
      <c r="I757" s="38"/>
      <c r="J757" s="20"/>
      <c r="K757" s="33"/>
      <c r="L757" s="117"/>
      <c r="M757" s="21"/>
      <c r="N757" s="89"/>
      <c r="O757" s="125" t="e">
        <f t="shared" si="25"/>
        <v>#REF!</v>
      </c>
      <c r="P757" s="125" t="e">
        <f t="shared" si="24"/>
        <v>#REF!</v>
      </c>
      <c r="Q757" s="147" t="e">
        <f>T20D357462[[#This Row],[スコア⑤]]/T20D357462[[#This Row],[スコア③]]</f>
        <v>#REF!</v>
      </c>
      <c r="R757" s="76" t="e">
        <f>#REF!+#REF!</f>
        <v>#REF!</v>
      </c>
      <c r="S757" s="76"/>
      <c r="T757" s="119"/>
      <c r="U757" s="76"/>
      <c r="V757" s="76"/>
      <c r="W757" s="109" t="e">
        <f>(T20D357462[[#This Row],[現金及び預金（億）]]-T20D357462[[#This Row],[負債（億）]])/T20D357462[[#This Row],[総資産]]*100</f>
        <v>#DIV/0!</v>
      </c>
    </row>
    <row r="758" spans="1:23" s="67" customFormat="1" x14ac:dyDescent="0.25">
      <c r="A758" s="69"/>
      <c r="B758" s="39"/>
      <c r="C758" s="71" t="str">
        <f>IFERROR(_xll.RssMarket($A758,"市場部名称"),"")</f>
        <v/>
      </c>
      <c r="D758" s="55"/>
      <c r="E758" s="55" t="str">
        <f>IFERROR(_xll.RssMarket($A758,"前日比"),"")</f>
        <v/>
      </c>
      <c r="F758" s="75" t="str">
        <f>IFERROR(_xll.RssMarket($A758,"時価総額"),"")</f>
        <v/>
      </c>
      <c r="G758" s="75" t="e">
        <f>T20D357462[[#This Row],[時価総額]]/T20D357462[[#This Row],[現在値]]</f>
        <v>#VALUE!</v>
      </c>
      <c r="H758" s="20"/>
      <c r="I758" s="38"/>
      <c r="J758" s="20"/>
      <c r="K758" s="33"/>
      <c r="L758" s="117"/>
      <c r="M758" s="21"/>
      <c r="N758" s="89"/>
      <c r="O758" s="125" t="e">
        <f t="shared" si="25"/>
        <v>#REF!</v>
      </c>
      <c r="P758" s="125" t="e">
        <f t="shared" si="24"/>
        <v>#REF!</v>
      </c>
      <c r="Q758" s="147" t="e">
        <f>T20D357462[[#This Row],[スコア⑤]]/T20D357462[[#This Row],[スコア③]]</f>
        <v>#REF!</v>
      </c>
      <c r="R758" s="76" t="e">
        <f>#REF!+#REF!</f>
        <v>#REF!</v>
      </c>
      <c r="S758" s="76"/>
      <c r="T758" s="119"/>
      <c r="U758" s="76"/>
      <c r="V758" s="76"/>
      <c r="W758" s="109" t="e">
        <f>(T20D357462[[#This Row],[現金及び預金（億）]]-T20D357462[[#This Row],[負債（億）]])/T20D357462[[#This Row],[総資産]]*100</f>
        <v>#DIV/0!</v>
      </c>
    </row>
    <row r="759" spans="1:23" s="67" customFormat="1" x14ac:dyDescent="0.25">
      <c r="A759" s="69"/>
      <c r="B759" s="39"/>
      <c r="C759" s="71" t="str">
        <f>IFERROR(_xll.RssMarket($A759,"市場部名称"),"")</f>
        <v/>
      </c>
      <c r="D759" s="55"/>
      <c r="E759" s="55" t="str">
        <f>IFERROR(_xll.RssMarket($A759,"前日比"),"")</f>
        <v/>
      </c>
      <c r="F759" s="75" t="str">
        <f>IFERROR(_xll.RssMarket($A759,"時価総額"),"")</f>
        <v/>
      </c>
      <c r="G759" s="75" t="e">
        <f>T20D357462[[#This Row],[時価総額]]/T20D357462[[#This Row],[現在値]]</f>
        <v>#VALUE!</v>
      </c>
      <c r="H759" s="20"/>
      <c r="I759" s="38"/>
      <c r="J759" s="20"/>
      <c r="K759" s="33"/>
      <c r="L759" s="117"/>
      <c r="M759" s="21"/>
      <c r="N759" s="89"/>
      <c r="O759" s="125" t="e">
        <f t="shared" si="25"/>
        <v>#REF!</v>
      </c>
      <c r="P759" s="125" t="e">
        <f t="shared" si="24"/>
        <v>#REF!</v>
      </c>
      <c r="Q759" s="147" t="e">
        <f>T20D357462[[#This Row],[スコア⑤]]/T20D357462[[#This Row],[スコア③]]</f>
        <v>#REF!</v>
      </c>
      <c r="R759" s="76" t="e">
        <f>#REF!+#REF!</f>
        <v>#REF!</v>
      </c>
      <c r="S759" s="76"/>
      <c r="T759" s="119"/>
      <c r="U759" s="76"/>
      <c r="V759" s="76"/>
      <c r="W759" s="109" t="e">
        <f>(T20D357462[[#This Row],[現金及び預金（億）]]-T20D357462[[#This Row],[負債（億）]])/T20D357462[[#This Row],[総資産]]*100</f>
        <v>#DIV/0!</v>
      </c>
    </row>
    <row r="760" spans="1:23" s="67" customFormat="1" x14ac:dyDescent="0.25">
      <c r="A760" s="69"/>
      <c r="B760" s="39"/>
      <c r="C760" s="71" t="str">
        <f>IFERROR(_xll.RssMarket($A760,"市場部名称"),"")</f>
        <v/>
      </c>
      <c r="D760" s="55"/>
      <c r="E760" s="55" t="str">
        <f>IFERROR(_xll.RssMarket($A760,"前日比"),"")</f>
        <v/>
      </c>
      <c r="F760" s="75" t="str">
        <f>IFERROR(_xll.RssMarket($A760,"時価総額"),"")</f>
        <v/>
      </c>
      <c r="G760" s="75" t="e">
        <f>T20D357462[[#This Row],[時価総額]]/T20D357462[[#This Row],[現在値]]</f>
        <v>#VALUE!</v>
      </c>
      <c r="H760" s="20"/>
      <c r="I760" s="38"/>
      <c r="J760" s="20"/>
      <c r="K760" s="33"/>
      <c r="L760" s="117"/>
      <c r="M760" s="21"/>
      <c r="N760" s="89"/>
      <c r="O760" s="125" t="e">
        <f t="shared" si="25"/>
        <v>#REF!</v>
      </c>
      <c r="P760" s="125" t="e">
        <f t="shared" si="24"/>
        <v>#REF!</v>
      </c>
      <c r="Q760" s="147" t="e">
        <f>T20D357462[[#This Row],[スコア⑤]]/T20D357462[[#This Row],[スコア③]]</f>
        <v>#REF!</v>
      </c>
      <c r="R760" s="76" t="e">
        <f>#REF!+#REF!</f>
        <v>#REF!</v>
      </c>
      <c r="S760" s="76"/>
      <c r="T760" s="119"/>
      <c r="U760" s="76"/>
      <c r="V760" s="76"/>
      <c r="W760" s="109" t="e">
        <f>(T20D357462[[#This Row],[現金及び預金（億）]]-T20D357462[[#This Row],[負債（億）]])/T20D357462[[#This Row],[総資産]]*100</f>
        <v>#DIV/0!</v>
      </c>
    </row>
    <row r="761" spans="1:23" s="67" customFormat="1" x14ac:dyDescent="0.25">
      <c r="A761" s="69"/>
      <c r="B761" s="39"/>
      <c r="C761" s="71" t="str">
        <f>IFERROR(_xll.RssMarket($A761,"市場部名称"),"")</f>
        <v/>
      </c>
      <c r="D761" s="55"/>
      <c r="E761" s="55" t="str">
        <f>IFERROR(_xll.RssMarket($A761,"前日比"),"")</f>
        <v/>
      </c>
      <c r="F761" s="75" t="str">
        <f>IFERROR(_xll.RssMarket($A761,"時価総額"),"")</f>
        <v/>
      </c>
      <c r="G761" s="75" t="e">
        <f>T20D357462[[#This Row],[時価総額]]/T20D357462[[#This Row],[現在値]]</f>
        <v>#VALUE!</v>
      </c>
      <c r="H761" s="20"/>
      <c r="I761" s="38"/>
      <c r="J761" s="20"/>
      <c r="K761" s="33"/>
      <c r="L761" s="117"/>
      <c r="M761" s="21"/>
      <c r="N761" s="89"/>
      <c r="O761" s="125" t="e">
        <f t="shared" si="25"/>
        <v>#REF!</v>
      </c>
      <c r="P761" s="125" t="e">
        <f t="shared" si="24"/>
        <v>#REF!</v>
      </c>
      <c r="Q761" s="147" t="e">
        <f>T20D357462[[#This Row],[スコア⑤]]/T20D357462[[#This Row],[スコア③]]</f>
        <v>#REF!</v>
      </c>
      <c r="R761" s="76" t="e">
        <f>#REF!+#REF!</f>
        <v>#REF!</v>
      </c>
      <c r="S761" s="76"/>
      <c r="T761" s="119"/>
      <c r="U761" s="76"/>
      <c r="V761" s="76"/>
      <c r="W761" s="109" t="e">
        <f>(T20D357462[[#This Row],[現金及び預金（億）]]-T20D357462[[#This Row],[負債（億）]])/T20D357462[[#This Row],[総資産]]*100</f>
        <v>#DIV/0!</v>
      </c>
    </row>
    <row r="762" spans="1:23" s="67" customFormat="1" x14ac:dyDescent="0.25">
      <c r="A762" s="69"/>
      <c r="B762" s="39"/>
      <c r="C762" s="71" t="str">
        <f>IFERROR(_xll.RssMarket($A762,"市場部名称"),"")</f>
        <v/>
      </c>
      <c r="D762" s="55"/>
      <c r="E762" s="55" t="str">
        <f>IFERROR(_xll.RssMarket($A762,"前日比"),"")</f>
        <v/>
      </c>
      <c r="F762" s="75" t="str">
        <f>IFERROR(_xll.RssMarket($A762,"時価総額"),"")</f>
        <v/>
      </c>
      <c r="G762" s="75" t="e">
        <f>T20D357462[[#This Row],[時価総額]]/T20D357462[[#This Row],[現在値]]</f>
        <v>#VALUE!</v>
      </c>
      <c r="H762" s="20"/>
      <c r="I762" s="38"/>
      <c r="J762" s="20"/>
      <c r="K762" s="33"/>
      <c r="L762" s="117"/>
      <c r="M762" s="21"/>
      <c r="N762" s="89"/>
      <c r="O762" s="125" t="e">
        <f t="shared" si="25"/>
        <v>#REF!</v>
      </c>
      <c r="P762" s="125" t="e">
        <f t="shared" si="24"/>
        <v>#REF!</v>
      </c>
      <c r="Q762" s="147" t="e">
        <f>T20D357462[[#This Row],[スコア⑤]]/T20D357462[[#This Row],[スコア③]]</f>
        <v>#REF!</v>
      </c>
      <c r="R762" s="76" t="e">
        <f>#REF!+#REF!</f>
        <v>#REF!</v>
      </c>
      <c r="S762" s="76"/>
      <c r="T762" s="119"/>
      <c r="U762" s="76"/>
      <c r="V762" s="76"/>
      <c r="W762" s="109" t="e">
        <f>(T20D357462[[#This Row],[現金及び預金（億）]]-T20D357462[[#This Row],[負債（億）]])/T20D357462[[#This Row],[総資産]]*100</f>
        <v>#DIV/0!</v>
      </c>
    </row>
    <row r="763" spans="1:23" s="67" customFormat="1" x14ac:dyDescent="0.25">
      <c r="A763" s="69"/>
      <c r="B763" s="39"/>
      <c r="C763" s="71" t="str">
        <f>IFERROR(_xll.RssMarket($A763,"市場部名称"),"")</f>
        <v/>
      </c>
      <c r="D763" s="55"/>
      <c r="E763" s="55" t="str">
        <f>IFERROR(_xll.RssMarket($A763,"前日比"),"")</f>
        <v/>
      </c>
      <c r="F763" s="75" t="str">
        <f>IFERROR(_xll.RssMarket($A763,"時価総額"),"")</f>
        <v/>
      </c>
      <c r="G763" s="75" t="e">
        <f>T20D357462[[#This Row],[時価総額]]/T20D357462[[#This Row],[現在値]]</f>
        <v>#VALUE!</v>
      </c>
      <c r="H763" s="20"/>
      <c r="I763" s="38"/>
      <c r="J763" s="20"/>
      <c r="K763" s="33"/>
      <c r="L763" s="117"/>
      <c r="M763" s="21"/>
      <c r="N763" s="89"/>
      <c r="O763" s="125" t="e">
        <f t="shared" si="25"/>
        <v>#REF!</v>
      </c>
      <c r="P763" s="125" t="e">
        <f t="shared" si="24"/>
        <v>#REF!</v>
      </c>
      <c r="Q763" s="147" t="e">
        <f>T20D357462[[#This Row],[スコア⑤]]/T20D357462[[#This Row],[スコア③]]</f>
        <v>#REF!</v>
      </c>
      <c r="R763" s="76" t="e">
        <f>#REF!+#REF!</f>
        <v>#REF!</v>
      </c>
      <c r="S763" s="76"/>
      <c r="T763" s="119"/>
      <c r="U763" s="76"/>
      <c r="V763" s="76"/>
      <c r="W763" s="109" t="e">
        <f>(T20D357462[[#This Row],[現金及び預金（億）]]-T20D357462[[#This Row],[負債（億）]])/T20D357462[[#This Row],[総資産]]*100</f>
        <v>#DIV/0!</v>
      </c>
    </row>
    <row r="764" spans="1:23" s="67" customFormat="1" x14ac:dyDescent="0.25">
      <c r="A764" s="69"/>
      <c r="B764" s="39"/>
      <c r="C764" s="71" t="str">
        <f>IFERROR(_xll.RssMarket($A764,"市場部名称"),"")</f>
        <v/>
      </c>
      <c r="D764" s="55"/>
      <c r="E764" s="55" t="str">
        <f>IFERROR(_xll.RssMarket($A764,"前日比"),"")</f>
        <v/>
      </c>
      <c r="F764" s="75" t="str">
        <f>IFERROR(_xll.RssMarket($A764,"時価総額"),"")</f>
        <v/>
      </c>
      <c r="G764" s="75" t="e">
        <f>T20D357462[[#This Row],[時価総額]]/T20D357462[[#This Row],[現在値]]</f>
        <v>#VALUE!</v>
      </c>
      <c r="H764" s="20"/>
      <c r="I764" s="38"/>
      <c r="J764" s="20"/>
      <c r="K764" s="33"/>
      <c r="L764" s="117"/>
      <c r="M764" s="21"/>
      <c r="N764" s="89"/>
      <c r="O764" s="125" t="e">
        <f t="shared" si="25"/>
        <v>#REF!</v>
      </c>
      <c r="P764" s="125" t="e">
        <f t="shared" si="24"/>
        <v>#REF!</v>
      </c>
      <c r="Q764" s="147" t="e">
        <f>T20D357462[[#This Row],[スコア⑤]]/T20D357462[[#This Row],[スコア③]]</f>
        <v>#REF!</v>
      </c>
      <c r="R764" s="76" t="e">
        <f>#REF!+#REF!</f>
        <v>#REF!</v>
      </c>
      <c r="S764" s="76"/>
      <c r="T764" s="119"/>
      <c r="U764" s="76"/>
      <c r="V764" s="76"/>
      <c r="W764" s="109" t="e">
        <f>(T20D357462[[#This Row],[現金及び預金（億）]]-T20D357462[[#This Row],[負債（億）]])/T20D357462[[#This Row],[総資産]]*100</f>
        <v>#DIV/0!</v>
      </c>
    </row>
    <row r="765" spans="1:23" s="67" customFormat="1" x14ac:dyDescent="0.25">
      <c r="A765" s="69"/>
      <c r="B765" s="39"/>
      <c r="C765" s="71" t="str">
        <f>IFERROR(_xll.RssMarket($A765,"市場部名称"),"")</f>
        <v/>
      </c>
      <c r="D765" s="55"/>
      <c r="E765" s="55" t="str">
        <f>IFERROR(_xll.RssMarket($A765,"前日比"),"")</f>
        <v/>
      </c>
      <c r="F765" s="75" t="str">
        <f>IFERROR(_xll.RssMarket($A765,"時価総額"),"")</f>
        <v/>
      </c>
      <c r="G765" s="75" t="e">
        <f>T20D357462[[#This Row],[時価総額]]/T20D357462[[#This Row],[現在値]]</f>
        <v>#VALUE!</v>
      </c>
      <c r="H765" s="20"/>
      <c r="I765" s="38"/>
      <c r="J765" s="20"/>
      <c r="K765" s="33"/>
      <c r="L765" s="117"/>
      <c r="M765" s="21"/>
      <c r="N765" s="89"/>
      <c r="O765" s="125" t="e">
        <f t="shared" si="25"/>
        <v>#REF!</v>
      </c>
      <c r="P765" s="125" t="e">
        <f t="shared" ref="P765:P828" si="26">ROUND(((R765/20)*(L765/15)*(S765/15)*(1+W765/200))/(H765/15)*100,0)</f>
        <v>#REF!</v>
      </c>
      <c r="Q765" s="147" t="e">
        <f>T20D357462[[#This Row],[スコア⑤]]/T20D357462[[#This Row],[スコア③]]</f>
        <v>#REF!</v>
      </c>
      <c r="R765" s="76" t="e">
        <f>#REF!+#REF!</f>
        <v>#REF!</v>
      </c>
      <c r="S765" s="76"/>
      <c r="T765" s="119"/>
      <c r="U765" s="76"/>
      <c r="V765" s="76"/>
      <c r="W765" s="109" t="e">
        <f>(T20D357462[[#This Row],[現金及び預金（億）]]-T20D357462[[#This Row],[負債（億）]])/T20D357462[[#This Row],[総資産]]*100</f>
        <v>#DIV/0!</v>
      </c>
    </row>
    <row r="766" spans="1:23" s="67" customFormat="1" x14ac:dyDescent="0.25">
      <c r="A766" s="69"/>
      <c r="B766" s="39"/>
      <c r="C766" s="71" t="str">
        <f>IFERROR(_xll.RssMarket($A766,"市場部名称"),"")</f>
        <v/>
      </c>
      <c r="D766" s="55"/>
      <c r="E766" s="55" t="str">
        <f>IFERROR(_xll.RssMarket($A766,"前日比"),"")</f>
        <v/>
      </c>
      <c r="F766" s="75" t="str">
        <f>IFERROR(_xll.RssMarket($A766,"時価総額"),"")</f>
        <v/>
      </c>
      <c r="G766" s="75" t="e">
        <f>T20D357462[[#This Row],[時価総額]]/T20D357462[[#This Row],[現在値]]</f>
        <v>#VALUE!</v>
      </c>
      <c r="H766" s="20"/>
      <c r="I766" s="38"/>
      <c r="J766" s="20"/>
      <c r="K766" s="33"/>
      <c r="L766" s="117"/>
      <c r="M766" s="21"/>
      <c r="N766" s="89"/>
      <c r="O766" s="125" t="e">
        <f t="shared" si="25"/>
        <v>#REF!</v>
      </c>
      <c r="P766" s="125" t="e">
        <f t="shared" si="26"/>
        <v>#REF!</v>
      </c>
      <c r="Q766" s="147" t="e">
        <f>T20D357462[[#This Row],[スコア⑤]]/T20D357462[[#This Row],[スコア③]]</f>
        <v>#REF!</v>
      </c>
      <c r="R766" s="76" t="e">
        <f>#REF!+#REF!</f>
        <v>#REF!</v>
      </c>
      <c r="S766" s="76"/>
      <c r="T766" s="119"/>
      <c r="U766" s="76"/>
      <c r="V766" s="76"/>
      <c r="W766" s="109" t="e">
        <f>(T20D357462[[#This Row],[現金及び預金（億）]]-T20D357462[[#This Row],[負債（億）]])/T20D357462[[#This Row],[総資産]]*100</f>
        <v>#DIV/0!</v>
      </c>
    </row>
    <row r="767" spans="1:23" s="67" customFormat="1" x14ac:dyDescent="0.25">
      <c r="A767" s="69"/>
      <c r="B767" s="39"/>
      <c r="C767" s="71" t="str">
        <f>IFERROR(_xll.RssMarket($A767,"市場部名称"),"")</f>
        <v/>
      </c>
      <c r="D767" s="55"/>
      <c r="E767" s="55" t="str">
        <f>IFERROR(_xll.RssMarket($A767,"前日比"),"")</f>
        <v/>
      </c>
      <c r="F767" s="75" t="str">
        <f>IFERROR(_xll.RssMarket($A767,"時価総額"),"")</f>
        <v/>
      </c>
      <c r="G767" s="75" t="e">
        <f>T20D357462[[#This Row],[時価総額]]/T20D357462[[#This Row],[現在値]]</f>
        <v>#VALUE!</v>
      </c>
      <c r="H767" s="20"/>
      <c r="I767" s="38"/>
      <c r="J767" s="20"/>
      <c r="K767" s="33"/>
      <c r="L767" s="117"/>
      <c r="M767" s="21"/>
      <c r="N767" s="89"/>
      <c r="O767" s="125" t="e">
        <f t="shared" si="25"/>
        <v>#REF!</v>
      </c>
      <c r="P767" s="125" t="e">
        <f t="shared" si="26"/>
        <v>#REF!</v>
      </c>
      <c r="Q767" s="147" t="e">
        <f>T20D357462[[#This Row],[スコア⑤]]/T20D357462[[#This Row],[スコア③]]</f>
        <v>#REF!</v>
      </c>
      <c r="R767" s="76" t="e">
        <f>#REF!+#REF!</f>
        <v>#REF!</v>
      </c>
      <c r="S767" s="76"/>
      <c r="T767" s="119"/>
      <c r="U767" s="76"/>
      <c r="V767" s="76"/>
      <c r="W767" s="109" t="e">
        <f>(T20D357462[[#This Row],[現金及び預金（億）]]-T20D357462[[#This Row],[負債（億）]])/T20D357462[[#This Row],[総資産]]*100</f>
        <v>#DIV/0!</v>
      </c>
    </row>
    <row r="768" spans="1:23" s="67" customFormat="1" x14ac:dyDescent="0.25">
      <c r="A768" s="69"/>
      <c r="B768" s="39"/>
      <c r="C768" s="71" t="str">
        <f>IFERROR(_xll.RssMarket($A768,"市場部名称"),"")</f>
        <v/>
      </c>
      <c r="D768" s="55"/>
      <c r="E768" s="55" t="str">
        <f>IFERROR(_xll.RssMarket($A768,"前日比"),"")</f>
        <v/>
      </c>
      <c r="F768" s="75" t="str">
        <f>IFERROR(_xll.RssMarket($A768,"時価総額"),"")</f>
        <v/>
      </c>
      <c r="G768" s="75" t="e">
        <f>T20D357462[[#This Row],[時価総額]]/T20D357462[[#This Row],[現在値]]</f>
        <v>#VALUE!</v>
      </c>
      <c r="H768" s="20"/>
      <c r="I768" s="38"/>
      <c r="J768" s="20"/>
      <c r="K768" s="33"/>
      <c r="L768" s="117"/>
      <c r="M768" s="21"/>
      <c r="N768" s="89"/>
      <c r="O768" s="125" t="e">
        <f t="shared" si="25"/>
        <v>#REF!</v>
      </c>
      <c r="P768" s="125" t="e">
        <f t="shared" si="26"/>
        <v>#REF!</v>
      </c>
      <c r="Q768" s="147" t="e">
        <f>T20D357462[[#This Row],[スコア⑤]]/T20D357462[[#This Row],[スコア③]]</f>
        <v>#REF!</v>
      </c>
      <c r="R768" s="76" t="e">
        <f>#REF!+#REF!</f>
        <v>#REF!</v>
      </c>
      <c r="S768" s="76"/>
      <c r="T768" s="119"/>
      <c r="U768" s="76"/>
      <c r="V768" s="76"/>
      <c r="W768" s="109" t="e">
        <f>(T20D357462[[#This Row],[現金及び預金（億）]]-T20D357462[[#This Row],[負債（億）]])/T20D357462[[#This Row],[総資産]]*100</f>
        <v>#DIV/0!</v>
      </c>
    </row>
    <row r="769" spans="1:23" s="67" customFormat="1" x14ac:dyDescent="0.25">
      <c r="A769" s="69"/>
      <c r="B769" s="39"/>
      <c r="C769" s="71" t="str">
        <f>IFERROR(_xll.RssMarket($A769,"市場部名称"),"")</f>
        <v/>
      </c>
      <c r="D769" s="55"/>
      <c r="E769" s="55" t="str">
        <f>IFERROR(_xll.RssMarket($A769,"前日比"),"")</f>
        <v/>
      </c>
      <c r="F769" s="75" t="str">
        <f>IFERROR(_xll.RssMarket($A769,"時価総額"),"")</f>
        <v/>
      </c>
      <c r="G769" s="75" t="e">
        <f>T20D357462[[#This Row],[時価総額]]/T20D357462[[#This Row],[現在値]]</f>
        <v>#VALUE!</v>
      </c>
      <c r="H769" s="20"/>
      <c r="I769" s="38"/>
      <c r="J769" s="20"/>
      <c r="K769" s="33"/>
      <c r="L769" s="117"/>
      <c r="M769" s="21"/>
      <c r="N769" s="89"/>
      <c r="O769" s="125" t="e">
        <f t="shared" si="25"/>
        <v>#REF!</v>
      </c>
      <c r="P769" s="125" t="e">
        <f t="shared" si="26"/>
        <v>#REF!</v>
      </c>
      <c r="Q769" s="147" t="e">
        <f>T20D357462[[#This Row],[スコア⑤]]/T20D357462[[#This Row],[スコア③]]</f>
        <v>#REF!</v>
      </c>
      <c r="R769" s="76" t="e">
        <f>#REF!+#REF!</f>
        <v>#REF!</v>
      </c>
      <c r="S769" s="76"/>
      <c r="T769" s="119"/>
      <c r="U769" s="76"/>
      <c r="V769" s="76"/>
      <c r="W769" s="109" t="e">
        <f>(T20D357462[[#This Row],[現金及び預金（億）]]-T20D357462[[#This Row],[負債（億）]])/T20D357462[[#This Row],[総資産]]*100</f>
        <v>#DIV/0!</v>
      </c>
    </row>
    <row r="770" spans="1:23" s="67" customFormat="1" x14ac:dyDescent="0.25">
      <c r="A770" s="69"/>
      <c r="B770" s="39"/>
      <c r="C770" s="71" t="str">
        <f>IFERROR(_xll.RssMarket($A770,"市場部名称"),"")</f>
        <v/>
      </c>
      <c r="D770" s="55"/>
      <c r="E770" s="55" t="str">
        <f>IFERROR(_xll.RssMarket($A770,"前日比"),"")</f>
        <v/>
      </c>
      <c r="F770" s="75" t="str">
        <f>IFERROR(_xll.RssMarket($A770,"時価総額"),"")</f>
        <v/>
      </c>
      <c r="G770" s="75" t="e">
        <f>T20D357462[[#This Row],[時価総額]]/T20D357462[[#This Row],[現在値]]</f>
        <v>#VALUE!</v>
      </c>
      <c r="H770" s="20"/>
      <c r="I770" s="38"/>
      <c r="J770" s="20"/>
      <c r="K770" s="33"/>
      <c r="L770" s="117"/>
      <c r="M770" s="21"/>
      <c r="N770" s="89"/>
      <c r="O770" s="125" t="e">
        <f t="shared" ref="O770:O833" si="27">ROUND(
 ((IF(OR(R770="",R770&lt;=0),20,R770)/20)
  *(L770/15))
 /(IFERROR(IF(H770&gt;0,H770,15),15)/15)
 *100,0)</f>
        <v>#REF!</v>
      </c>
      <c r="P770" s="125" t="e">
        <f t="shared" si="26"/>
        <v>#REF!</v>
      </c>
      <c r="Q770" s="147" t="e">
        <f>T20D357462[[#This Row],[スコア⑤]]/T20D357462[[#This Row],[スコア③]]</f>
        <v>#REF!</v>
      </c>
      <c r="R770" s="76" t="e">
        <f>#REF!+#REF!</f>
        <v>#REF!</v>
      </c>
      <c r="S770" s="76"/>
      <c r="T770" s="119"/>
      <c r="U770" s="76"/>
      <c r="V770" s="76"/>
      <c r="W770" s="109" t="e">
        <f>(T20D357462[[#This Row],[現金及び預金（億）]]-T20D357462[[#This Row],[負債（億）]])/T20D357462[[#This Row],[総資産]]*100</f>
        <v>#DIV/0!</v>
      </c>
    </row>
    <row r="771" spans="1:23" s="67" customFormat="1" x14ac:dyDescent="0.25">
      <c r="A771" s="69"/>
      <c r="B771" s="39"/>
      <c r="C771" s="71" t="str">
        <f>IFERROR(_xll.RssMarket($A771,"市場部名称"),"")</f>
        <v/>
      </c>
      <c r="D771" s="55"/>
      <c r="E771" s="55" t="str">
        <f>IFERROR(_xll.RssMarket($A771,"前日比"),"")</f>
        <v/>
      </c>
      <c r="F771" s="75" t="str">
        <f>IFERROR(_xll.RssMarket($A771,"時価総額"),"")</f>
        <v/>
      </c>
      <c r="G771" s="75" t="e">
        <f>T20D357462[[#This Row],[時価総額]]/T20D357462[[#This Row],[現在値]]</f>
        <v>#VALUE!</v>
      </c>
      <c r="H771" s="20"/>
      <c r="I771" s="38"/>
      <c r="J771" s="20"/>
      <c r="K771" s="33"/>
      <c r="L771" s="117"/>
      <c r="M771" s="21"/>
      <c r="N771" s="89"/>
      <c r="O771" s="125" t="e">
        <f t="shared" si="27"/>
        <v>#REF!</v>
      </c>
      <c r="P771" s="125" t="e">
        <f t="shared" si="26"/>
        <v>#REF!</v>
      </c>
      <c r="Q771" s="147" t="e">
        <f>T20D357462[[#This Row],[スコア⑤]]/T20D357462[[#This Row],[スコア③]]</f>
        <v>#REF!</v>
      </c>
      <c r="R771" s="76" t="e">
        <f>#REF!+#REF!</f>
        <v>#REF!</v>
      </c>
      <c r="S771" s="76"/>
      <c r="T771" s="119"/>
      <c r="U771" s="76"/>
      <c r="V771" s="76"/>
      <c r="W771" s="109" t="e">
        <f>(T20D357462[[#This Row],[現金及び預金（億）]]-T20D357462[[#This Row],[負債（億）]])/T20D357462[[#This Row],[総資産]]*100</f>
        <v>#DIV/0!</v>
      </c>
    </row>
    <row r="772" spans="1:23" s="67" customFormat="1" x14ac:dyDescent="0.25">
      <c r="A772" s="69"/>
      <c r="B772" s="39"/>
      <c r="C772" s="71" t="str">
        <f>IFERROR(_xll.RssMarket($A772,"市場部名称"),"")</f>
        <v/>
      </c>
      <c r="D772" s="55"/>
      <c r="E772" s="55" t="str">
        <f>IFERROR(_xll.RssMarket($A772,"前日比"),"")</f>
        <v/>
      </c>
      <c r="F772" s="75" t="str">
        <f>IFERROR(_xll.RssMarket($A772,"時価総額"),"")</f>
        <v/>
      </c>
      <c r="G772" s="75" t="e">
        <f>T20D357462[[#This Row],[時価総額]]/T20D357462[[#This Row],[現在値]]</f>
        <v>#VALUE!</v>
      </c>
      <c r="H772" s="20"/>
      <c r="I772" s="38"/>
      <c r="J772" s="20"/>
      <c r="K772" s="33"/>
      <c r="L772" s="117"/>
      <c r="M772" s="21"/>
      <c r="N772" s="89"/>
      <c r="O772" s="125" t="e">
        <f t="shared" si="27"/>
        <v>#REF!</v>
      </c>
      <c r="P772" s="125" t="e">
        <f t="shared" si="26"/>
        <v>#REF!</v>
      </c>
      <c r="Q772" s="147" t="e">
        <f>T20D357462[[#This Row],[スコア⑤]]/T20D357462[[#This Row],[スコア③]]</f>
        <v>#REF!</v>
      </c>
      <c r="R772" s="76" t="e">
        <f>#REF!+#REF!</f>
        <v>#REF!</v>
      </c>
      <c r="S772" s="76"/>
      <c r="T772" s="119"/>
      <c r="U772" s="76"/>
      <c r="V772" s="76"/>
      <c r="W772" s="109" t="e">
        <f>(T20D357462[[#This Row],[現金及び預金（億）]]-T20D357462[[#This Row],[負債（億）]])/T20D357462[[#This Row],[総資産]]*100</f>
        <v>#DIV/0!</v>
      </c>
    </row>
    <row r="773" spans="1:23" s="67" customFormat="1" x14ac:dyDescent="0.25">
      <c r="A773" s="69"/>
      <c r="B773" s="39"/>
      <c r="C773" s="71" t="str">
        <f>IFERROR(_xll.RssMarket($A773,"市場部名称"),"")</f>
        <v/>
      </c>
      <c r="D773" s="55"/>
      <c r="E773" s="55" t="str">
        <f>IFERROR(_xll.RssMarket($A773,"前日比"),"")</f>
        <v/>
      </c>
      <c r="F773" s="75" t="str">
        <f>IFERROR(_xll.RssMarket($A773,"時価総額"),"")</f>
        <v/>
      </c>
      <c r="G773" s="75" t="e">
        <f>T20D357462[[#This Row],[時価総額]]/T20D357462[[#This Row],[現在値]]</f>
        <v>#VALUE!</v>
      </c>
      <c r="H773" s="20"/>
      <c r="I773" s="38"/>
      <c r="J773" s="20"/>
      <c r="K773" s="33"/>
      <c r="L773" s="117"/>
      <c r="M773" s="21"/>
      <c r="N773" s="89"/>
      <c r="O773" s="125" t="e">
        <f t="shared" si="27"/>
        <v>#REF!</v>
      </c>
      <c r="P773" s="125" t="e">
        <f t="shared" si="26"/>
        <v>#REF!</v>
      </c>
      <c r="Q773" s="147" t="e">
        <f>T20D357462[[#This Row],[スコア⑤]]/T20D357462[[#This Row],[スコア③]]</f>
        <v>#REF!</v>
      </c>
      <c r="R773" s="76" t="e">
        <f>#REF!+#REF!</f>
        <v>#REF!</v>
      </c>
      <c r="S773" s="76"/>
      <c r="T773" s="119"/>
      <c r="U773" s="76"/>
      <c r="V773" s="76"/>
      <c r="W773" s="109" t="e">
        <f>(T20D357462[[#This Row],[現金及び預金（億）]]-T20D357462[[#This Row],[負債（億）]])/T20D357462[[#This Row],[総資産]]*100</f>
        <v>#DIV/0!</v>
      </c>
    </row>
    <row r="774" spans="1:23" s="67" customFormat="1" x14ac:dyDescent="0.25">
      <c r="A774" s="69"/>
      <c r="B774" s="39"/>
      <c r="C774" s="71" t="str">
        <f>IFERROR(_xll.RssMarket($A774,"市場部名称"),"")</f>
        <v/>
      </c>
      <c r="D774" s="55"/>
      <c r="E774" s="55" t="str">
        <f>IFERROR(_xll.RssMarket($A774,"前日比"),"")</f>
        <v/>
      </c>
      <c r="F774" s="75" t="str">
        <f>IFERROR(_xll.RssMarket($A774,"時価総額"),"")</f>
        <v/>
      </c>
      <c r="G774" s="75" t="e">
        <f>T20D357462[[#This Row],[時価総額]]/T20D357462[[#This Row],[現在値]]</f>
        <v>#VALUE!</v>
      </c>
      <c r="H774" s="20"/>
      <c r="I774" s="38"/>
      <c r="J774" s="20"/>
      <c r="K774" s="33"/>
      <c r="L774" s="117"/>
      <c r="M774" s="21"/>
      <c r="N774" s="89"/>
      <c r="O774" s="125" t="e">
        <f t="shared" si="27"/>
        <v>#REF!</v>
      </c>
      <c r="P774" s="125" t="e">
        <f t="shared" si="26"/>
        <v>#REF!</v>
      </c>
      <c r="Q774" s="147" t="e">
        <f>T20D357462[[#This Row],[スコア⑤]]/T20D357462[[#This Row],[スコア③]]</f>
        <v>#REF!</v>
      </c>
      <c r="R774" s="76" t="e">
        <f>#REF!+#REF!</f>
        <v>#REF!</v>
      </c>
      <c r="S774" s="76"/>
      <c r="T774" s="119"/>
      <c r="U774" s="76"/>
      <c r="V774" s="76"/>
      <c r="W774" s="109" t="e">
        <f>(T20D357462[[#This Row],[現金及び預金（億）]]-T20D357462[[#This Row],[負債（億）]])/T20D357462[[#This Row],[総資産]]*100</f>
        <v>#DIV/0!</v>
      </c>
    </row>
    <row r="775" spans="1:23" s="67" customFormat="1" x14ac:dyDescent="0.25">
      <c r="A775" s="69"/>
      <c r="B775" s="39"/>
      <c r="C775" s="71" t="str">
        <f>IFERROR(_xll.RssMarket($A775,"市場部名称"),"")</f>
        <v/>
      </c>
      <c r="D775" s="55"/>
      <c r="E775" s="55" t="str">
        <f>IFERROR(_xll.RssMarket($A775,"前日比"),"")</f>
        <v/>
      </c>
      <c r="F775" s="75" t="str">
        <f>IFERROR(_xll.RssMarket($A775,"時価総額"),"")</f>
        <v/>
      </c>
      <c r="G775" s="75" t="e">
        <f>T20D357462[[#This Row],[時価総額]]/T20D357462[[#This Row],[現在値]]</f>
        <v>#VALUE!</v>
      </c>
      <c r="H775" s="20"/>
      <c r="I775" s="38"/>
      <c r="J775" s="20"/>
      <c r="K775" s="33"/>
      <c r="L775" s="117"/>
      <c r="M775" s="21"/>
      <c r="N775" s="89"/>
      <c r="O775" s="125" t="e">
        <f t="shared" si="27"/>
        <v>#REF!</v>
      </c>
      <c r="P775" s="125" t="e">
        <f t="shared" si="26"/>
        <v>#REF!</v>
      </c>
      <c r="Q775" s="147" t="e">
        <f>T20D357462[[#This Row],[スコア⑤]]/T20D357462[[#This Row],[スコア③]]</f>
        <v>#REF!</v>
      </c>
      <c r="R775" s="76" t="e">
        <f>#REF!+#REF!</f>
        <v>#REF!</v>
      </c>
      <c r="S775" s="76"/>
      <c r="T775" s="119"/>
      <c r="U775" s="76"/>
      <c r="V775" s="76"/>
      <c r="W775" s="109" t="e">
        <f>(T20D357462[[#This Row],[現金及び預金（億）]]-T20D357462[[#This Row],[負債（億）]])/T20D357462[[#This Row],[総資産]]*100</f>
        <v>#DIV/0!</v>
      </c>
    </row>
    <row r="776" spans="1:23" s="67" customFormat="1" x14ac:dyDescent="0.25">
      <c r="A776" s="69"/>
      <c r="B776" s="39"/>
      <c r="C776" s="71" t="str">
        <f>IFERROR(_xll.RssMarket($A776,"市場部名称"),"")</f>
        <v/>
      </c>
      <c r="D776" s="55"/>
      <c r="E776" s="55" t="str">
        <f>IFERROR(_xll.RssMarket($A776,"前日比"),"")</f>
        <v/>
      </c>
      <c r="F776" s="75" t="str">
        <f>IFERROR(_xll.RssMarket($A776,"時価総額"),"")</f>
        <v/>
      </c>
      <c r="G776" s="75" t="e">
        <f>T20D357462[[#This Row],[時価総額]]/T20D357462[[#This Row],[現在値]]</f>
        <v>#VALUE!</v>
      </c>
      <c r="H776" s="20"/>
      <c r="I776" s="38"/>
      <c r="J776" s="20"/>
      <c r="K776" s="33"/>
      <c r="L776" s="117"/>
      <c r="M776" s="21"/>
      <c r="N776" s="89"/>
      <c r="O776" s="125" t="e">
        <f t="shared" si="27"/>
        <v>#REF!</v>
      </c>
      <c r="P776" s="125" t="e">
        <f t="shared" si="26"/>
        <v>#REF!</v>
      </c>
      <c r="Q776" s="147" t="e">
        <f>T20D357462[[#This Row],[スコア⑤]]/T20D357462[[#This Row],[スコア③]]</f>
        <v>#REF!</v>
      </c>
      <c r="R776" s="76" t="e">
        <f>#REF!+#REF!</f>
        <v>#REF!</v>
      </c>
      <c r="S776" s="76"/>
      <c r="T776" s="119"/>
      <c r="U776" s="76"/>
      <c r="V776" s="76"/>
      <c r="W776" s="109" t="e">
        <f>(T20D357462[[#This Row],[現金及び預金（億）]]-T20D357462[[#This Row],[負債（億）]])/T20D357462[[#This Row],[総資産]]*100</f>
        <v>#DIV/0!</v>
      </c>
    </row>
    <row r="777" spans="1:23" s="67" customFormat="1" x14ac:dyDescent="0.25">
      <c r="A777" s="69"/>
      <c r="B777" s="39"/>
      <c r="C777" s="71" t="str">
        <f>IFERROR(_xll.RssMarket($A777,"市場部名称"),"")</f>
        <v/>
      </c>
      <c r="D777" s="55"/>
      <c r="E777" s="55" t="str">
        <f>IFERROR(_xll.RssMarket($A777,"前日比"),"")</f>
        <v/>
      </c>
      <c r="F777" s="75" t="str">
        <f>IFERROR(_xll.RssMarket($A777,"時価総額"),"")</f>
        <v/>
      </c>
      <c r="G777" s="75" t="e">
        <f>T20D357462[[#This Row],[時価総額]]/T20D357462[[#This Row],[現在値]]</f>
        <v>#VALUE!</v>
      </c>
      <c r="H777" s="20"/>
      <c r="I777" s="38"/>
      <c r="J777" s="20"/>
      <c r="K777" s="33"/>
      <c r="L777" s="117"/>
      <c r="M777" s="21"/>
      <c r="N777" s="89"/>
      <c r="O777" s="125" t="e">
        <f t="shared" si="27"/>
        <v>#REF!</v>
      </c>
      <c r="P777" s="125" t="e">
        <f t="shared" si="26"/>
        <v>#REF!</v>
      </c>
      <c r="Q777" s="147" t="e">
        <f>T20D357462[[#This Row],[スコア⑤]]/T20D357462[[#This Row],[スコア③]]</f>
        <v>#REF!</v>
      </c>
      <c r="R777" s="76" t="e">
        <f>#REF!+#REF!</f>
        <v>#REF!</v>
      </c>
      <c r="S777" s="76"/>
      <c r="T777" s="119"/>
      <c r="U777" s="76"/>
      <c r="V777" s="76"/>
      <c r="W777" s="109" t="e">
        <f>(T20D357462[[#This Row],[現金及び預金（億）]]-T20D357462[[#This Row],[負債（億）]])/T20D357462[[#This Row],[総資産]]*100</f>
        <v>#DIV/0!</v>
      </c>
    </row>
    <row r="778" spans="1:23" s="67" customFormat="1" x14ac:dyDescent="0.25">
      <c r="A778" s="69"/>
      <c r="B778" s="39"/>
      <c r="C778" s="71" t="str">
        <f>IFERROR(_xll.RssMarket($A778,"市場部名称"),"")</f>
        <v/>
      </c>
      <c r="D778" s="55"/>
      <c r="E778" s="55" t="str">
        <f>IFERROR(_xll.RssMarket($A778,"前日比"),"")</f>
        <v/>
      </c>
      <c r="F778" s="75" t="str">
        <f>IFERROR(_xll.RssMarket($A778,"時価総額"),"")</f>
        <v/>
      </c>
      <c r="G778" s="75" t="e">
        <f>T20D357462[[#This Row],[時価総額]]/T20D357462[[#This Row],[現在値]]</f>
        <v>#VALUE!</v>
      </c>
      <c r="H778" s="20"/>
      <c r="I778" s="38"/>
      <c r="J778" s="20"/>
      <c r="K778" s="33"/>
      <c r="L778" s="117"/>
      <c r="M778" s="21"/>
      <c r="N778" s="89"/>
      <c r="O778" s="125" t="e">
        <f t="shared" si="27"/>
        <v>#REF!</v>
      </c>
      <c r="P778" s="125" t="e">
        <f t="shared" si="26"/>
        <v>#REF!</v>
      </c>
      <c r="Q778" s="147" t="e">
        <f>T20D357462[[#This Row],[スコア⑤]]/T20D357462[[#This Row],[スコア③]]</f>
        <v>#REF!</v>
      </c>
      <c r="R778" s="76" t="e">
        <f>#REF!+#REF!</f>
        <v>#REF!</v>
      </c>
      <c r="S778" s="76"/>
      <c r="T778" s="119"/>
      <c r="U778" s="76"/>
      <c r="V778" s="76"/>
      <c r="W778" s="109" t="e">
        <f>(T20D357462[[#This Row],[現金及び預金（億）]]-T20D357462[[#This Row],[負債（億）]])/T20D357462[[#This Row],[総資産]]*100</f>
        <v>#DIV/0!</v>
      </c>
    </row>
    <row r="779" spans="1:23" s="67" customFormat="1" x14ac:dyDescent="0.25">
      <c r="A779" s="69"/>
      <c r="B779" s="39"/>
      <c r="C779" s="71" t="str">
        <f>IFERROR(_xll.RssMarket($A779,"市場部名称"),"")</f>
        <v/>
      </c>
      <c r="D779" s="55"/>
      <c r="E779" s="55" t="str">
        <f>IFERROR(_xll.RssMarket($A779,"前日比"),"")</f>
        <v/>
      </c>
      <c r="F779" s="75" t="str">
        <f>IFERROR(_xll.RssMarket($A779,"時価総額"),"")</f>
        <v/>
      </c>
      <c r="G779" s="75" t="e">
        <f>T20D357462[[#This Row],[時価総額]]/T20D357462[[#This Row],[現在値]]</f>
        <v>#VALUE!</v>
      </c>
      <c r="H779" s="20"/>
      <c r="I779" s="38"/>
      <c r="J779" s="20"/>
      <c r="K779" s="33"/>
      <c r="L779" s="117"/>
      <c r="M779" s="21"/>
      <c r="N779" s="89"/>
      <c r="O779" s="125" t="e">
        <f t="shared" si="27"/>
        <v>#REF!</v>
      </c>
      <c r="P779" s="125" t="e">
        <f t="shared" si="26"/>
        <v>#REF!</v>
      </c>
      <c r="Q779" s="147" t="e">
        <f>T20D357462[[#This Row],[スコア⑤]]/T20D357462[[#This Row],[スコア③]]</f>
        <v>#REF!</v>
      </c>
      <c r="R779" s="76" t="e">
        <f>#REF!+#REF!</f>
        <v>#REF!</v>
      </c>
      <c r="S779" s="76"/>
      <c r="T779" s="119"/>
      <c r="U779" s="76"/>
      <c r="V779" s="76"/>
      <c r="W779" s="109" t="e">
        <f>(T20D357462[[#This Row],[現金及び預金（億）]]-T20D357462[[#This Row],[負債（億）]])/T20D357462[[#This Row],[総資産]]*100</f>
        <v>#DIV/0!</v>
      </c>
    </row>
    <row r="780" spans="1:23" s="67" customFormat="1" x14ac:dyDescent="0.25">
      <c r="A780" s="69"/>
      <c r="B780" s="39"/>
      <c r="C780" s="71" t="str">
        <f>IFERROR(_xll.RssMarket($A780,"市場部名称"),"")</f>
        <v/>
      </c>
      <c r="D780" s="55"/>
      <c r="E780" s="55" t="str">
        <f>IFERROR(_xll.RssMarket($A780,"前日比"),"")</f>
        <v/>
      </c>
      <c r="F780" s="75" t="str">
        <f>IFERROR(_xll.RssMarket($A780,"時価総額"),"")</f>
        <v/>
      </c>
      <c r="G780" s="75" t="e">
        <f>T20D357462[[#This Row],[時価総額]]/T20D357462[[#This Row],[現在値]]</f>
        <v>#VALUE!</v>
      </c>
      <c r="H780" s="20"/>
      <c r="I780" s="38"/>
      <c r="J780" s="20"/>
      <c r="K780" s="33"/>
      <c r="L780" s="117"/>
      <c r="M780" s="21"/>
      <c r="N780" s="89"/>
      <c r="O780" s="125" t="e">
        <f t="shared" si="27"/>
        <v>#REF!</v>
      </c>
      <c r="P780" s="125" t="e">
        <f t="shared" si="26"/>
        <v>#REF!</v>
      </c>
      <c r="Q780" s="147" t="e">
        <f>T20D357462[[#This Row],[スコア⑤]]/T20D357462[[#This Row],[スコア③]]</f>
        <v>#REF!</v>
      </c>
      <c r="R780" s="76" t="e">
        <f>#REF!+#REF!</f>
        <v>#REF!</v>
      </c>
      <c r="S780" s="76"/>
      <c r="T780" s="119"/>
      <c r="U780" s="76"/>
      <c r="V780" s="76"/>
      <c r="W780" s="109" t="e">
        <f>(T20D357462[[#This Row],[現金及び預金（億）]]-T20D357462[[#This Row],[負債（億）]])/T20D357462[[#This Row],[総資産]]*100</f>
        <v>#DIV/0!</v>
      </c>
    </row>
    <row r="781" spans="1:23" s="67" customFormat="1" x14ac:dyDescent="0.25">
      <c r="A781" s="69"/>
      <c r="B781" s="39"/>
      <c r="C781" s="71" t="str">
        <f>IFERROR(_xll.RssMarket($A781,"市場部名称"),"")</f>
        <v/>
      </c>
      <c r="D781" s="55"/>
      <c r="E781" s="55" t="str">
        <f>IFERROR(_xll.RssMarket($A781,"前日比"),"")</f>
        <v/>
      </c>
      <c r="F781" s="75" t="str">
        <f>IFERROR(_xll.RssMarket($A781,"時価総額"),"")</f>
        <v/>
      </c>
      <c r="G781" s="75" t="e">
        <f>T20D357462[[#This Row],[時価総額]]/T20D357462[[#This Row],[現在値]]</f>
        <v>#VALUE!</v>
      </c>
      <c r="H781" s="20"/>
      <c r="I781" s="38"/>
      <c r="J781" s="20"/>
      <c r="K781" s="33"/>
      <c r="L781" s="117"/>
      <c r="M781" s="21"/>
      <c r="N781" s="89"/>
      <c r="O781" s="125" t="e">
        <f t="shared" si="27"/>
        <v>#REF!</v>
      </c>
      <c r="P781" s="125" t="e">
        <f t="shared" si="26"/>
        <v>#REF!</v>
      </c>
      <c r="Q781" s="147" t="e">
        <f>T20D357462[[#This Row],[スコア⑤]]/T20D357462[[#This Row],[スコア③]]</f>
        <v>#REF!</v>
      </c>
      <c r="R781" s="76" t="e">
        <f>#REF!+#REF!</f>
        <v>#REF!</v>
      </c>
      <c r="S781" s="76"/>
      <c r="T781" s="119"/>
      <c r="U781" s="76"/>
      <c r="V781" s="76"/>
      <c r="W781" s="109" t="e">
        <f>(T20D357462[[#This Row],[現金及び預金（億）]]-T20D357462[[#This Row],[負債（億）]])/T20D357462[[#This Row],[総資産]]*100</f>
        <v>#DIV/0!</v>
      </c>
    </row>
    <row r="782" spans="1:23" s="67" customFormat="1" x14ac:dyDescent="0.25">
      <c r="A782" s="69"/>
      <c r="B782" s="39"/>
      <c r="C782" s="71" t="str">
        <f>IFERROR(_xll.RssMarket($A782,"市場部名称"),"")</f>
        <v/>
      </c>
      <c r="D782" s="55"/>
      <c r="E782" s="55" t="str">
        <f>IFERROR(_xll.RssMarket($A782,"前日比"),"")</f>
        <v/>
      </c>
      <c r="F782" s="75" t="str">
        <f>IFERROR(_xll.RssMarket($A782,"時価総額"),"")</f>
        <v/>
      </c>
      <c r="G782" s="75" t="e">
        <f>T20D357462[[#This Row],[時価総額]]/T20D357462[[#This Row],[現在値]]</f>
        <v>#VALUE!</v>
      </c>
      <c r="H782" s="20"/>
      <c r="I782" s="38"/>
      <c r="J782" s="20"/>
      <c r="K782" s="33"/>
      <c r="L782" s="117"/>
      <c r="M782" s="21"/>
      <c r="N782" s="89"/>
      <c r="O782" s="125" t="e">
        <f t="shared" si="27"/>
        <v>#REF!</v>
      </c>
      <c r="P782" s="125" t="e">
        <f t="shared" si="26"/>
        <v>#REF!</v>
      </c>
      <c r="Q782" s="147" t="e">
        <f>T20D357462[[#This Row],[スコア⑤]]/T20D357462[[#This Row],[スコア③]]</f>
        <v>#REF!</v>
      </c>
      <c r="R782" s="76" t="e">
        <f>#REF!+#REF!</f>
        <v>#REF!</v>
      </c>
      <c r="S782" s="76"/>
      <c r="T782" s="119"/>
      <c r="U782" s="76"/>
      <c r="V782" s="76"/>
      <c r="W782" s="109" t="e">
        <f>(T20D357462[[#This Row],[現金及び預金（億）]]-T20D357462[[#This Row],[負債（億）]])/T20D357462[[#This Row],[総資産]]*100</f>
        <v>#DIV/0!</v>
      </c>
    </row>
    <row r="783" spans="1:23" s="67" customFormat="1" x14ac:dyDescent="0.25">
      <c r="A783" s="69"/>
      <c r="B783" s="39"/>
      <c r="C783" s="71" t="str">
        <f>IFERROR(_xll.RssMarket($A783,"市場部名称"),"")</f>
        <v/>
      </c>
      <c r="D783" s="55"/>
      <c r="E783" s="55" t="str">
        <f>IFERROR(_xll.RssMarket($A783,"前日比"),"")</f>
        <v/>
      </c>
      <c r="F783" s="75" t="str">
        <f>IFERROR(_xll.RssMarket($A783,"時価総額"),"")</f>
        <v/>
      </c>
      <c r="G783" s="75" t="e">
        <f>T20D357462[[#This Row],[時価総額]]/T20D357462[[#This Row],[現在値]]</f>
        <v>#VALUE!</v>
      </c>
      <c r="H783" s="20"/>
      <c r="I783" s="38"/>
      <c r="J783" s="20"/>
      <c r="K783" s="33"/>
      <c r="L783" s="117"/>
      <c r="M783" s="21"/>
      <c r="N783" s="89"/>
      <c r="O783" s="125" t="e">
        <f t="shared" si="27"/>
        <v>#REF!</v>
      </c>
      <c r="P783" s="125" t="e">
        <f t="shared" si="26"/>
        <v>#REF!</v>
      </c>
      <c r="Q783" s="147" t="e">
        <f>T20D357462[[#This Row],[スコア⑤]]/T20D357462[[#This Row],[スコア③]]</f>
        <v>#REF!</v>
      </c>
      <c r="R783" s="76" t="e">
        <f>#REF!+#REF!</f>
        <v>#REF!</v>
      </c>
      <c r="S783" s="76"/>
      <c r="T783" s="119"/>
      <c r="U783" s="76"/>
      <c r="V783" s="76"/>
      <c r="W783" s="109" t="e">
        <f>(T20D357462[[#This Row],[現金及び預金（億）]]-T20D357462[[#This Row],[負債（億）]])/T20D357462[[#This Row],[総資産]]*100</f>
        <v>#DIV/0!</v>
      </c>
    </row>
    <row r="784" spans="1:23" s="67" customFormat="1" x14ac:dyDescent="0.25">
      <c r="A784" s="69"/>
      <c r="B784" s="39"/>
      <c r="C784" s="71" t="str">
        <f>IFERROR(_xll.RssMarket($A784,"市場部名称"),"")</f>
        <v/>
      </c>
      <c r="D784" s="55"/>
      <c r="E784" s="55" t="str">
        <f>IFERROR(_xll.RssMarket($A784,"前日比"),"")</f>
        <v/>
      </c>
      <c r="F784" s="75" t="str">
        <f>IFERROR(_xll.RssMarket($A784,"時価総額"),"")</f>
        <v/>
      </c>
      <c r="G784" s="75" t="e">
        <f>T20D357462[[#This Row],[時価総額]]/T20D357462[[#This Row],[現在値]]</f>
        <v>#VALUE!</v>
      </c>
      <c r="H784" s="20"/>
      <c r="I784" s="38"/>
      <c r="J784" s="20"/>
      <c r="K784" s="33"/>
      <c r="L784" s="117"/>
      <c r="M784" s="21"/>
      <c r="N784" s="89"/>
      <c r="O784" s="125" t="e">
        <f t="shared" si="27"/>
        <v>#REF!</v>
      </c>
      <c r="P784" s="125" t="e">
        <f t="shared" si="26"/>
        <v>#REF!</v>
      </c>
      <c r="Q784" s="147" t="e">
        <f>T20D357462[[#This Row],[スコア⑤]]/T20D357462[[#This Row],[スコア③]]</f>
        <v>#REF!</v>
      </c>
      <c r="R784" s="76" t="e">
        <f>#REF!+#REF!</f>
        <v>#REF!</v>
      </c>
      <c r="S784" s="76"/>
      <c r="T784" s="119"/>
      <c r="U784" s="76"/>
      <c r="V784" s="76"/>
      <c r="W784" s="109" t="e">
        <f>(T20D357462[[#This Row],[現金及び預金（億）]]-T20D357462[[#This Row],[負債（億）]])/T20D357462[[#This Row],[総資産]]*100</f>
        <v>#DIV/0!</v>
      </c>
    </row>
    <row r="785" spans="1:23" s="67" customFormat="1" x14ac:dyDescent="0.25">
      <c r="A785" s="69"/>
      <c r="B785" s="39"/>
      <c r="C785" s="71" t="str">
        <f>IFERROR(_xll.RssMarket($A785,"市場部名称"),"")</f>
        <v/>
      </c>
      <c r="D785" s="55"/>
      <c r="E785" s="55" t="str">
        <f>IFERROR(_xll.RssMarket($A785,"前日比"),"")</f>
        <v/>
      </c>
      <c r="F785" s="75" t="str">
        <f>IFERROR(_xll.RssMarket($A785,"時価総額"),"")</f>
        <v/>
      </c>
      <c r="G785" s="75" t="e">
        <f>T20D357462[[#This Row],[時価総額]]/T20D357462[[#This Row],[現在値]]</f>
        <v>#VALUE!</v>
      </c>
      <c r="H785" s="20"/>
      <c r="I785" s="38"/>
      <c r="J785" s="20"/>
      <c r="K785" s="33"/>
      <c r="L785" s="117"/>
      <c r="M785" s="21"/>
      <c r="N785" s="89"/>
      <c r="O785" s="125" t="e">
        <f t="shared" si="27"/>
        <v>#REF!</v>
      </c>
      <c r="P785" s="125" t="e">
        <f t="shared" si="26"/>
        <v>#REF!</v>
      </c>
      <c r="Q785" s="147" t="e">
        <f>T20D357462[[#This Row],[スコア⑤]]/T20D357462[[#This Row],[スコア③]]</f>
        <v>#REF!</v>
      </c>
      <c r="R785" s="76" t="e">
        <f>#REF!+#REF!</f>
        <v>#REF!</v>
      </c>
      <c r="S785" s="76"/>
      <c r="T785" s="119"/>
      <c r="U785" s="76"/>
      <c r="V785" s="76"/>
      <c r="W785" s="109" t="e">
        <f>(T20D357462[[#This Row],[現金及び預金（億）]]-T20D357462[[#This Row],[負債（億）]])/T20D357462[[#This Row],[総資産]]*100</f>
        <v>#DIV/0!</v>
      </c>
    </row>
    <row r="786" spans="1:23" s="67" customFormat="1" x14ac:dyDescent="0.25">
      <c r="A786" s="69"/>
      <c r="B786" s="39"/>
      <c r="C786" s="71" t="str">
        <f>IFERROR(_xll.RssMarket($A786,"市場部名称"),"")</f>
        <v/>
      </c>
      <c r="D786" s="55"/>
      <c r="E786" s="55" t="str">
        <f>IFERROR(_xll.RssMarket($A786,"前日比"),"")</f>
        <v/>
      </c>
      <c r="F786" s="75" t="str">
        <f>IFERROR(_xll.RssMarket($A786,"時価総額"),"")</f>
        <v/>
      </c>
      <c r="G786" s="75" t="e">
        <f>T20D357462[[#This Row],[時価総額]]/T20D357462[[#This Row],[現在値]]</f>
        <v>#VALUE!</v>
      </c>
      <c r="H786" s="20"/>
      <c r="I786" s="38"/>
      <c r="J786" s="20"/>
      <c r="K786" s="33"/>
      <c r="L786" s="117"/>
      <c r="M786" s="21"/>
      <c r="N786" s="89"/>
      <c r="O786" s="125" t="e">
        <f t="shared" si="27"/>
        <v>#REF!</v>
      </c>
      <c r="P786" s="125" t="e">
        <f t="shared" si="26"/>
        <v>#REF!</v>
      </c>
      <c r="Q786" s="147" t="e">
        <f>T20D357462[[#This Row],[スコア⑤]]/T20D357462[[#This Row],[スコア③]]</f>
        <v>#REF!</v>
      </c>
      <c r="R786" s="76" t="e">
        <f>#REF!+#REF!</f>
        <v>#REF!</v>
      </c>
      <c r="S786" s="76"/>
      <c r="T786" s="119"/>
      <c r="U786" s="76"/>
      <c r="V786" s="76"/>
      <c r="W786" s="109" t="e">
        <f>(T20D357462[[#This Row],[現金及び預金（億）]]-T20D357462[[#This Row],[負債（億）]])/T20D357462[[#This Row],[総資産]]*100</f>
        <v>#DIV/0!</v>
      </c>
    </row>
    <row r="787" spans="1:23" s="67" customFormat="1" x14ac:dyDescent="0.25">
      <c r="A787" s="69"/>
      <c r="B787" s="39"/>
      <c r="C787" s="71" t="str">
        <f>IFERROR(_xll.RssMarket($A787,"市場部名称"),"")</f>
        <v/>
      </c>
      <c r="D787" s="55"/>
      <c r="E787" s="55" t="str">
        <f>IFERROR(_xll.RssMarket($A787,"前日比"),"")</f>
        <v/>
      </c>
      <c r="F787" s="75" t="str">
        <f>IFERROR(_xll.RssMarket($A787,"時価総額"),"")</f>
        <v/>
      </c>
      <c r="G787" s="75" t="e">
        <f>T20D357462[[#This Row],[時価総額]]/T20D357462[[#This Row],[現在値]]</f>
        <v>#VALUE!</v>
      </c>
      <c r="H787" s="20"/>
      <c r="I787" s="38"/>
      <c r="J787" s="20"/>
      <c r="K787" s="33"/>
      <c r="L787" s="117"/>
      <c r="M787" s="21"/>
      <c r="N787" s="89"/>
      <c r="O787" s="125" t="e">
        <f t="shared" si="27"/>
        <v>#REF!</v>
      </c>
      <c r="P787" s="125" t="e">
        <f t="shared" si="26"/>
        <v>#REF!</v>
      </c>
      <c r="Q787" s="147" t="e">
        <f>T20D357462[[#This Row],[スコア⑤]]/T20D357462[[#This Row],[スコア③]]</f>
        <v>#REF!</v>
      </c>
      <c r="R787" s="76" t="e">
        <f>#REF!+#REF!</f>
        <v>#REF!</v>
      </c>
      <c r="S787" s="76"/>
      <c r="T787" s="119"/>
      <c r="U787" s="76"/>
      <c r="V787" s="76"/>
      <c r="W787" s="109" t="e">
        <f>(T20D357462[[#This Row],[現金及び預金（億）]]-T20D357462[[#This Row],[負債（億）]])/T20D357462[[#This Row],[総資産]]*100</f>
        <v>#DIV/0!</v>
      </c>
    </row>
    <row r="788" spans="1:23" s="67" customFormat="1" x14ac:dyDescent="0.25">
      <c r="A788" s="69"/>
      <c r="B788" s="39"/>
      <c r="C788" s="71" t="str">
        <f>IFERROR(_xll.RssMarket($A788,"市場部名称"),"")</f>
        <v/>
      </c>
      <c r="D788" s="55"/>
      <c r="E788" s="55" t="str">
        <f>IFERROR(_xll.RssMarket($A788,"前日比"),"")</f>
        <v/>
      </c>
      <c r="F788" s="75" t="str">
        <f>IFERROR(_xll.RssMarket($A788,"時価総額"),"")</f>
        <v/>
      </c>
      <c r="G788" s="75" t="e">
        <f>T20D357462[[#This Row],[時価総額]]/T20D357462[[#This Row],[現在値]]</f>
        <v>#VALUE!</v>
      </c>
      <c r="H788" s="20"/>
      <c r="I788" s="38"/>
      <c r="J788" s="20"/>
      <c r="K788" s="33"/>
      <c r="L788" s="117"/>
      <c r="M788" s="21"/>
      <c r="N788" s="89"/>
      <c r="O788" s="125" t="e">
        <f t="shared" si="27"/>
        <v>#REF!</v>
      </c>
      <c r="P788" s="125" t="e">
        <f t="shared" si="26"/>
        <v>#REF!</v>
      </c>
      <c r="Q788" s="147" t="e">
        <f>T20D357462[[#This Row],[スコア⑤]]/T20D357462[[#This Row],[スコア③]]</f>
        <v>#REF!</v>
      </c>
      <c r="R788" s="76" t="e">
        <f>#REF!+#REF!</f>
        <v>#REF!</v>
      </c>
      <c r="S788" s="76"/>
      <c r="T788" s="119"/>
      <c r="U788" s="76"/>
      <c r="V788" s="76"/>
      <c r="W788" s="109" t="e">
        <f>(T20D357462[[#This Row],[現金及び預金（億）]]-T20D357462[[#This Row],[負債（億）]])/T20D357462[[#This Row],[総資産]]*100</f>
        <v>#DIV/0!</v>
      </c>
    </row>
    <row r="789" spans="1:23" s="67" customFormat="1" x14ac:dyDescent="0.25">
      <c r="A789" s="69"/>
      <c r="B789" s="39"/>
      <c r="C789" s="71" t="str">
        <f>IFERROR(_xll.RssMarket($A789,"市場部名称"),"")</f>
        <v/>
      </c>
      <c r="D789" s="55"/>
      <c r="E789" s="55" t="str">
        <f>IFERROR(_xll.RssMarket($A789,"前日比"),"")</f>
        <v/>
      </c>
      <c r="F789" s="75" t="str">
        <f>IFERROR(_xll.RssMarket($A789,"時価総額"),"")</f>
        <v/>
      </c>
      <c r="G789" s="75" t="e">
        <f>T20D357462[[#This Row],[時価総額]]/T20D357462[[#This Row],[現在値]]</f>
        <v>#VALUE!</v>
      </c>
      <c r="H789" s="20"/>
      <c r="I789" s="38"/>
      <c r="J789" s="20"/>
      <c r="K789" s="33"/>
      <c r="L789" s="117"/>
      <c r="M789" s="21"/>
      <c r="N789" s="89"/>
      <c r="O789" s="125" t="e">
        <f t="shared" si="27"/>
        <v>#REF!</v>
      </c>
      <c r="P789" s="125" t="e">
        <f t="shared" si="26"/>
        <v>#REF!</v>
      </c>
      <c r="Q789" s="147" t="e">
        <f>T20D357462[[#This Row],[スコア⑤]]/T20D357462[[#This Row],[スコア③]]</f>
        <v>#REF!</v>
      </c>
      <c r="R789" s="76" t="e">
        <f>#REF!+#REF!</f>
        <v>#REF!</v>
      </c>
      <c r="S789" s="76"/>
      <c r="T789" s="119"/>
      <c r="U789" s="76"/>
      <c r="V789" s="76"/>
      <c r="W789" s="109" t="e">
        <f>(T20D357462[[#This Row],[現金及び預金（億）]]-T20D357462[[#This Row],[負債（億）]])/T20D357462[[#This Row],[総資産]]*100</f>
        <v>#DIV/0!</v>
      </c>
    </row>
    <row r="790" spans="1:23" s="67" customFormat="1" x14ac:dyDescent="0.25">
      <c r="A790" s="69"/>
      <c r="B790" s="39"/>
      <c r="C790" s="71" t="str">
        <f>IFERROR(_xll.RssMarket($A790,"市場部名称"),"")</f>
        <v/>
      </c>
      <c r="D790" s="55"/>
      <c r="E790" s="55" t="str">
        <f>IFERROR(_xll.RssMarket($A790,"前日比"),"")</f>
        <v/>
      </c>
      <c r="F790" s="75" t="str">
        <f>IFERROR(_xll.RssMarket($A790,"時価総額"),"")</f>
        <v/>
      </c>
      <c r="G790" s="75" t="e">
        <f>T20D357462[[#This Row],[時価総額]]/T20D357462[[#This Row],[現在値]]</f>
        <v>#VALUE!</v>
      </c>
      <c r="H790" s="20"/>
      <c r="I790" s="38"/>
      <c r="J790" s="20"/>
      <c r="K790" s="33"/>
      <c r="L790" s="117"/>
      <c r="M790" s="21"/>
      <c r="N790" s="89"/>
      <c r="O790" s="125" t="e">
        <f t="shared" si="27"/>
        <v>#REF!</v>
      </c>
      <c r="P790" s="125" t="e">
        <f t="shared" si="26"/>
        <v>#REF!</v>
      </c>
      <c r="Q790" s="147" t="e">
        <f>T20D357462[[#This Row],[スコア⑤]]/T20D357462[[#This Row],[スコア③]]</f>
        <v>#REF!</v>
      </c>
      <c r="R790" s="76" t="e">
        <f>#REF!+#REF!</f>
        <v>#REF!</v>
      </c>
      <c r="S790" s="76"/>
      <c r="T790" s="119"/>
      <c r="U790" s="76"/>
      <c r="V790" s="76"/>
      <c r="W790" s="109" t="e">
        <f>(T20D357462[[#This Row],[現金及び預金（億）]]-T20D357462[[#This Row],[負債（億）]])/T20D357462[[#This Row],[総資産]]*100</f>
        <v>#DIV/0!</v>
      </c>
    </row>
    <row r="791" spans="1:23" s="67" customFormat="1" x14ac:dyDescent="0.25">
      <c r="A791" s="69"/>
      <c r="B791" s="39"/>
      <c r="C791" s="71" t="str">
        <f>IFERROR(_xll.RssMarket($A791,"市場部名称"),"")</f>
        <v/>
      </c>
      <c r="D791" s="55"/>
      <c r="E791" s="55" t="str">
        <f>IFERROR(_xll.RssMarket($A791,"前日比"),"")</f>
        <v/>
      </c>
      <c r="F791" s="75" t="str">
        <f>IFERROR(_xll.RssMarket($A791,"時価総額"),"")</f>
        <v/>
      </c>
      <c r="G791" s="75" t="e">
        <f>T20D357462[[#This Row],[時価総額]]/T20D357462[[#This Row],[現在値]]</f>
        <v>#VALUE!</v>
      </c>
      <c r="H791" s="20"/>
      <c r="I791" s="38"/>
      <c r="J791" s="20"/>
      <c r="K791" s="33"/>
      <c r="L791" s="117"/>
      <c r="M791" s="21"/>
      <c r="N791" s="89"/>
      <c r="O791" s="125" t="e">
        <f t="shared" si="27"/>
        <v>#REF!</v>
      </c>
      <c r="P791" s="125" t="e">
        <f t="shared" si="26"/>
        <v>#REF!</v>
      </c>
      <c r="Q791" s="147" t="e">
        <f>T20D357462[[#This Row],[スコア⑤]]/T20D357462[[#This Row],[スコア③]]</f>
        <v>#REF!</v>
      </c>
      <c r="R791" s="76" t="e">
        <f>#REF!+#REF!</f>
        <v>#REF!</v>
      </c>
      <c r="S791" s="76"/>
      <c r="T791" s="119"/>
      <c r="U791" s="76"/>
      <c r="V791" s="76"/>
      <c r="W791" s="109" t="e">
        <f>(T20D357462[[#This Row],[現金及び預金（億）]]-T20D357462[[#This Row],[負債（億）]])/T20D357462[[#This Row],[総資産]]*100</f>
        <v>#DIV/0!</v>
      </c>
    </row>
    <row r="792" spans="1:23" s="67" customFormat="1" x14ac:dyDescent="0.25">
      <c r="A792" s="69"/>
      <c r="B792" s="39"/>
      <c r="C792" s="71" t="str">
        <f>IFERROR(_xll.RssMarket($A792,"市場部名称"),"")</f>
        <v/>
      </c>
      <c r="D792" s="55"/>
      <c r="E792" s="55" t="str">
        <f>IFERROR(_xll.RssMarket($A792,"前日比"),"")</f>
        <v/>
      </c>
      <c r="F792" s="75" t="str">
        <f>IFERROR(_xll.RssMarket($A792,"時価総額"),"")</f>
        <v/>
      </c>
      <c r="G792" s="75" t="e">
        <f>T20D357462[[#This Row],[時価総額]]/T20D357462[[#This Row],[現在値]]</f>
        <v>#VALUE!</v>
      </c>
      <c r="H792" s="20"/>
      <c r="I792" s="38"/>
      <c r="J792" s="20"/>
      <c r="K792" s="33"/>
      <c r="L792" s="117"/>
      <c r="M792" s="21"/>
      <c r="N792" s="89"/>
      <c r="O792" s="125" t="e">
        <f t="shared" si="27"/>
        <v>#REF!</v>
      </c>
      <c r="P792" s="125" t="e">
        <f t="shared" si="26"/>
        <v>#REF!</v>
      </c>
      <c r="Q792" s="147" t="e">
        <f>T20D357462[[#This Row],[スコア⑤]]/T20D357462[[#This Row],[スコア③]]</f>
        <v>#REF!</v>
      </c>
      <c r="R792" s="76" t="e">
        <f>#REF!+#REF!</f>
        <v>#REF!</v>
      </c>
      <c r="S792" s="76"/>
      <c r="T792" s="119"/>
      <c r="U792" s="76"/>
      <c r="V792" s="76"/>
      <c r="W792" s="109" t="e">
        <f>(T20D357462[[#This Row],[現金及び預金（億）]]-T20D357462[[#This Row],[負債（億）]])/T20D357462[[#This Row],[総資産]]*100</f>
        <v>#DIV/0!</v>
      </c>
    </row>
    <row r="793" spans="1:23" s="67" customFormat="1" x14ac:dyDescent="0.25">
      <c r="A793" s="69"/>
      <c r="B793" s="39"/>
      <c r="C793" s="71" t="str">
        <f>IFERROR(_xll.RssMarket($A793,"市場部名称"),"")</f>
        <v/>
      </c>
      <c r="D793" s="55"/>
      <c r="E793" s="55" t="str">
        <f>IFERROR(_xll.RssMarket($A793,"前日比"),"")</f>
        <v/>
      </c>
      <c r="F793" s="75" t="str">
        <f>IFERROR(_xll.RssMarket($A793,"時価総額"),"")</f>
        <v/>
      </c>
      <c r="G793" s="75" t="e">
        <f>T20D357462[[#This Row],[時価総額]]/T20D357462[[#This Row],[現在値]]</f>
        <v>#VALUE!</v>
      </c>
      <c r="H793" s="20"/>
      <c r="I793" s="38"/>
      <c r="J793" s="20"/>
      <c r="K793" s="33"/>
      <c r="L793" s="117"/>
      <c r="M793" s="21"/>
      <c r="N793" s="89"/>
      <c r="O793" s="125" t="e">
        <f t="shared" si="27"/>
        <v>#REF!</v>
      </c>
      <c r="P793" s="125" t="e">
        <f t="shared" si="26"/>
        <v>#REF!</v>
      </c>
      <c r="Q793" s="147" t="e">
        <f>T20D357462[[#This Row],[スコア⑤]]/T20D357462[[#This Row],[スコア③]]</f>
        <v>#REF!</v>
      </c>
      <c r="R793" s="76" t="e">
        <f>#REF!+#REF!</f>
        <v>#REF!</v>
      </c>
      <c r="S793" s="76"/>
      <c r="T793" s="119"/>
      <c r="U793" s="76"/>
      <c r="V793" s="76"/>
      <c r="W793" s="109" t="e">
        <f>(T20D357462[[#This Row],[現金及び預金（億）]]-T20D357462[[#This Row],[負債（億）]])/T20D357462[[#This Row],[総資産]]*100</f>
        <v>#DIV/0!</v>
      </c>
    </row>
    <row r="794" spans="1:23" s="67" customFormat="1" x14ac:dyDescent="0.25">
      <c r="A794" s="69"/>
      <c r="B794" s="39"/>
      <c r="C794" s="71" t="str">
        <f>IFERROR(_xll.RssMarket($A794,"市場部名称"),"")</f>
        <v/>
      </c>
      <c r="D794" s="55"/>
      <c r="E794" s="55" t="str">
        <f>IFERROR(_xll.RssMarket($A794,"前日比"),"")</f>
        <v/>
      </c>
      <c r="F794" s="75" t="str">
        <f>IFERROR(_xll.RssMarket($A794,"時価総額"),"")</f>
        <v/>
      </c>
      <c r="G794" s="75" t="e">
        <f>T20D357462[[#This Row],[時価総額]]/T20D357462[[#This Row],[現在値]]</f>
        <v>#VALUE!</v>
      </c>
      <c r="H794" s="20"/>
      <c r="I794" s="38"/>
      <c r="J794" s="20"/>
      <c r="K794" s="33"/>
      <c r="L794" s="117"/>
      <c r="M794" s="21"/>
      <c r="N794" s="89"/>
      <c r="O794" s="125" t="e">
        <f t="shared" si="27"/>
        <v>#REF!</v>
      </c>
      <c r="P794" s="125" t="e">
        <f t="shared" si="26"/>
        <v>#REF!</v>
      </c>
      <c r="Q794" s="147" t="e">
        <f>T20D357462[[#This Row],[スコア⑤]]/T20D357462[[#This Row],[スコア③]]</f>
        <v>#REF!</v>
      </c>
      <c r="R794" s="76" t="e">
        <f>#REF!+#REF!</f>
        <v>#REF!</v>
      </c>
      <c r="S794" s="76"/>
      <c r="T794" s="119"/>
      <c r="U794" s="76"/>
      <c r="V794" s="76"/>
      <c r="W794" s="109" t="e">
        <f>(T20D357462[[#This Row],[現金及び預金（億）]]-T20D357462[[#This Row],[負債（億）]])/T20D357462[[#This Row],[総資産]]*100</f>
        <v>#DIV/0!</v>
      </c>
    </row>
    <row r="795" spans="1:23" s="67" customFormat="1" x14ac:dyDescent="0.25">
      <c r="A795" s="69"/>
      <c r="B795" s="39"/>
      <c r="C795" s="71" t="str">
        <f>IFERROR(_xll.RssMarket($A795,"市場部名称"),"")</f>
        <v/>
      </c>
      <c r="D795" s="55"/>
      <c r="E795" s="55" t="str">
        <f>IFERROR(_xll.RssMarket($A795,"前日比"),"")</f>
        <v/>
      </c>
      <c r="F795" s="75" t="str">
        <f>IFERROR(_xll.RssMarket($A795,"時価総額"),"")</f>
        <v/>
      </c>
      <c r="G795" s="75" t="e">
        <f>T20D357462[[#This Row],[時価総額]]/T20D357462[[#This Row],[現在値]]</f>
        <v>#VALUE!</v>
      </c>
      <c r="H795" s="20"/>
      <c r="I795" s="38"/>
      <c r="J795" s="20"/>
      <c r="K795" s="33"/>
      <c r="L795" s="117"/>
      <c r="M795" s="21"/>
      <c r="N795" s="89"/>
      <c r="O795" s="125" t="e">
        <f t="shared" si="27"/>
        <v>#REF!</v>
      </c>
      <c r="P795" s="125" t="e">
        <f t="shared" si="26"/>
        <v>#REF!</v>
      </c>
      <c r="Q795" s="147" t="e">
        <f>T20D357462[[#This Row],[スコア⑤]]/T20D357462[[#This Row],[スコア③]]</f>
        <v>#REF!</v>
      </c>
      <c r="R795" s="76" t="e">
        <f>#REF!+#REF!</f>
        <v>#REF!</v>
      </c>
      <c r="S795" s="76"/>
      <c r="T795" s="119"/>
      <c r="U795" s="76"/>
      <c r="V795" s="76"/>
      <c r="W795" s="109" t="e">
        <f>(T20D357462[[#This Row],[現金及び預金（億）]]-T20D357462[[#This Row],[負債（億）]])/T20D357462[[#This Row],[総資産]]*100</f>
        <v>#DIV/0!</v>
      </c>
    </row>
    <row r="796" spans="1:23" s="67" customFormat="1" x14ac:dyDescent="0.25">
      <c r="A796" s="69"/>
      <c r="B796" s="39"/>
      <c r="C796" s="71" t="str">
        <f>IFERROR(_xll.RssMarket($A796,"市場部名称"),"")</f>
        <v/>
      </c>
      <c r="D796" s="55"/>
      <c r="E796" s="55" t="str">
        <f>IFERROR(_xll.RssMarket($A796,"前日比"),"")</f>
        <v/>
      </c>
      <c r="F796" s="75" t="str">
        <f>IFERROR(_xll.RssMarket($A796,"時価総額"),"")</f>
        <v/>
      </c>
      <c r="G796" s="75" t="e">
        <f>T20D357462[[#This Row],[時価総額]]/T20D357462[[#This Row],[現在値]]</f>
        <v>#VALUE!</v>
      </c>
      <c r="H796" s="20"/>
      <c r="I796" s="38"/>
      <c r="J796" s="20"/>
      <c r="K796" s="33"/>
      <c r="L796" s="117"/>
      <c r="M796" s="21"/>
      <c r="N796" s="89"/>
      <c r="O796" s="125" t="e">
        <f t="shared" si="27"/>
        <v>#REF!</v>
      </c>
      <c r="P796" s="125" t="e">
        <f t="shared" si="26"/>
        <v>#REF!</v>
      </c>
      <c r="Q796" s="147" t="e">
        <f>T20D357462[[#This Row],[スコア⑤]]/T20D357462[[#This Row],[スコア③]]</f>
        <v>#REF!</v>
      </c>
      <c r="R796" s="76" t="e">
        <f>#REF!+#REF!</f>
        <v>#REF!</v>
      </c>
      <c r="S796" s="76"/>
      <c r="T796" s="119"/>
      <c r="U796" s="76"/>
      <c r="V796" s="76"/>
      <c r="W796" s="109" t="e">
        <f>(T20D357462[[#This Row],[現金及び預金（億）]]-T20D357462[[#This Row],[負債（億）]])/T20D357462[[#This Row],[総資産]]*100</f>
        <v>#DIV/0!</v>
      </c>
    </row>
    <row r="797" spans="1:23" s="67" customFormat="1" x14ac:dyDescent="0.25">
      <c r="A797" s="69"/>
      <c r="B797" s="39"/>
      <c r="C797" s="71" t="str">
        <f>IFERROR(_xll.RssMarket($A797,"市場部名称"),"")</f>
        <v/>
      </c>
      <c r="D797" s="55"/>
      <c r="E797" s="55" t="str">
        <f>IFERROR(_xll.RssMarket($A797,"前日比"),"")</f>
        <v/>
      </c>
      <c r="F797" s="75" t="str">
        <f>IFERROR(_xll.RssMarket($A797,"時価総額"),"")</f>
        <v/>
      </c>
      <c r="G797" s="75" t="e">
        <f>T20D357462[[#This Row],[時価総額]]/T20D357462[[#This Row],[現在値]]</f>
        <v>#VALUE!</v>
      </c>
      <c r="H797" s="20"/>
      <c r="I797" s="38"/>
      <c r="J797" s="20"/>
      <c r="K797" s="33"/>
      <c r="L797" s="117"/>
      <c r="M797" s="21"/>
      <c r="N797" s="89"/>
      <c r="O797" s="125" t="e">
        <f t="shared" si="27"/>
        <v>#REF!</v>
      </c>
      <c r="P797" s="125" t="e">
        <f t="shared" si="26"/>
        <v>#REF!</v>
      </c>
      <c r="Q797" s="147" t="e">
        <f>T20D357462[[#This Row],[スコア⑤]]/T20D357462[[#This Row],[スコア③]]</f>
        <v>#REF!</v>
      </c>
      <c r="R797" s="76" t="e">
        <f>#REF!+#REF!</f>
        <v>#REF!</v>
      </c>
      <c r="S797" s="76"/>
      <c r="T797" s="119"/>
      <c r="U797" s="76"/>
      <c r="V797" s="76"/>
      <c r="W797" s="109" t="e">
        <f>(T20D357462[[#This Row],[現金及び預金（億）]]-T20D357462[[#This Row],[負債（億）]])/T20D357462[[#This Row],[総資産]]*100</f>
        <v>#DIV/0!</v>
      </c>
    </row>
    <row r="798" spans="1:23" s="67" customFormat="1" x14ac:dyDescent="0.25">
      <c r="A798" s="69"/>
      <c r="B798" s="39"/>
      <c r="C798" s="71" t="str">
        <f>IFERROR(_xll.RssMarket($A798,"市場部名称"),"")</f>
        <v/>
      </c>
      <c r="D798" s="55"/>
      <c r="E798" s="55" t="str">
        <f>IFERROR(_xll.RssMarket($A798,"前日比"),"")</f>
        <v/>
      </c>
      <c r="F798" s="75" t="str">
        <f>IFERROR(_xll.RssMarket($A798,"時価総額"),"")</f>
        <v/>
      </c>
      <c r="G798" s="75" t="e">
        <f>T20D357462[[#This Row],[時価総額]]/T20D357462[[#This Row],[現在値]]</f>
        <v>#VALUE!</v>
      </c>
      <c r="H798" s="20"/>
      <c r="I798" s="38"/>
      <c r="J798" s="20"/>
      <c r="K798" s="33"/>
      <c r="L798" s="117"/>
      <c r="M798" s="21"/>
      <c r="N798" s="89"/>
      <c r="O798" s="125" t="e">
        <f t="shared" si="27"/>
        <v>#REF!</v>
      </c>
      <c r="P798" s="125" t="e">
        <f t="shared" si="26"/>
        <v>#REF!</v>
      </c>
      <c r="Q798" s="147" t="e">
        <f>T20D357462[[#This Row],[スコア⑤]]/T20D357462[[#This Row],[スコア③]]</f>
        <v>#REF!</v>
      </c>
      <c r="R798" s="76" t="e">
        <f>#REF!+#REF!</f>
        <v>#REF!</v>
      </c>
      <c r="S798" s="76"/>
      <c r="T798" s="119"/>
      <c r="U798" s="76"/>
      <c r="V798" s="76"/>
      <c r="W798" s="109" t="e">
        <f>(T20D357462[[#This Row],[現金及び預金（億）]]-T20D357462[[#This Row],[負債（億）]])/T20D357462[[#This Row],[総資産]]*100</f>
        <v>#DIV/0!</v>
      </c>
    </row>
    <row r="799" spans="1:23" s="67" customFormat="1" x14ac:dyDescent="0.25">
      <c r="A799" s="69"/>
      <c r="B799" s="39"/>
      <c r="C799" s="71" t="str">
        <f>IFERROR(_xll.RssMarket($A799,"市場部名称"),"")</f>
        <v/>
      </c>
      <c r="D799" s="55"/>
      <c r="E799" s="55" t="str">
        <f>IFERROR(_xll.RssMarket($A799,"前日比"),"")</f>
        <v/>
      </c>
      <c r="F799" s="75" t="str">
        <f>IFERROR(_xll.RssMarket($A799,"時価総額"),"")</f>
        <v/>
      </c>
      <c r="G799" s="75" t="e">
        <f>T20D357462[[#This Row],[時価総額]]/T20D357462[[#This Row],[現在値]]</f>
        <v>#VALUE!</v>
      </c>
      <c r="H799" s="20"/>
      <c r="I799" s="38"/>
      <c r="J799" s="20"/>
      <c r="K799" s="33"/>
      <c r="L799" s="117"/>
      <c r="M799" s="21"/>
      <c r="N799" s="89"/>
      <c r="O799" s="125" t="e">
        <f t="shared" si="27"/>
        <v>#REF!</v>
      </c>
      <c r="P799" s="125" t="e">
        <f t="shared" si="26"/>
        <v>#REF!</v>
      </c>
      <c r="Q799" s="147" t="e">
        <f>T20D357462[[#This Row],[スコア⑤]]/T20D357462[[#This Row],[スコア③]]</f>
        <v>#REF!</v>
      </c>
      <c r="R799" s="76" t="e">
        <f>#REF!+#REF!</f>
        <v>#REF!</v>
      </c>
      <c r="S799" s="76"/>
      <c r="T799" s="119"/>
      <c r="U799" s="76"/>
      <c r="V799" s="76"/>
      <c r="W799" s="109" t="e">
        <f>(T20D357462[[#This Row],[現金及び預金（億）]]-T20D357462[[#This Row],[負債（億）]])/T20D357462[[#This Row],[総資産]]*100</f>
        <v>#DIV/0!</v>
      </c>
    </row>
    <row r="800" spans="1:23" s="67" customFormat="1" x14ac:dyDescent="0.25">
      <c r="A800" s="69"/>
      <c r="B800" s="39"/>
      <c r="C800" s="71" t="str">
        <f>IFERROR(_xll.RssMarket($A800,"市場部名称"),"")</f>
        <v/>
      </c>
      <c r="D800" s="55"/>
      <c r="E800" s="55" t="str">
        <f>IFERROR(_xll.RssMarket($A800,"前日比"),"")</f>
        <v/>
      </c>
      <c r="F800" s="75" t="str">
        <f>IFERROR(_xll.RssMarket($A800,"時価総額"),"")</f>
        <v/>
      </c>
      <c r="G800" s="75" t="e">
        <f>T20D357462[[#This Row],[時価総額]]/T20D357462[[#This Row],[現在値]]</f>
        <v>#VALUE!</v>
      </c>
      <c r="H800" s="20"/>
      <c r="I800" s="38"/>
      <c r="J800" s="20"/>
      <c r="K800" s="33"/>
      <c r="L800" s="117"/>
      <c r="M800" s="21"/>
      <c r="N800" s="89"/>
      <c r="O800" s="125" t="e">
        <f t="shared" si="27"/>
        <v>#REF!</v>
      </c>
      <c r="P800" s="125" t="e">
        <f t="shared" si="26"/>
        <v>#REF!</v>
      </c>
      <c r="Q800" s="147" t="e">
        <f>T20D357462[[#This Row],[スコア⑤]]/T20D357462[[#This Row],[スコア③]]</f>
        <v>#REF!</v>
      </c>
      <c r="R800" s="76" t="e">
        <f>#REF!+#REF!</f>
        <v>#REF!</v>
      </c>
      <c r="S800" s="76"/>
      <c r="T800" s="119"/>
      <c r="U800" s="76"/>
      <c r="V800" s="76"/>
      <c r="W800" s="109" t="e">
        <f>(T20D357462[[#This Row],[現金及び預金（億）]]-T20D357462[[#This Row],[負債（億）]])/T20D357462[[#This Row],[総資産]]*100</f>
        <v>#DIV/0!</v>
      </c>
    </row>
    <row r="801" spans="1:23" s="67" customFormat="1" x14ac:dyDescent="0.25">
      <c r="A801" s="69"/>
      <c r="B801" s="39"/>
      <c r="C801" s="71" t="str">
        <f>IFERROR(_xll.RssMarket($A801,"市場部名称"),"")</f>
        <v/>
      </c>
      <c r="D801" s="55"/>
      <c r="E801" s="55" t="str">
        <f>IFERROR(_xll.RssMarket($A801,"前日比"),"")</f>
        <v/>
      </c>
      <c r="F801" s="75" t="str">
        <f>IFERROR(_xll.RssMarket($A801,"時価総額"),"")</f>
        <v/>
      </c>
      <c r="G801" s="75" t="e">
        <f>T20D357462[[#This Row],[時価総額]]/T20D357462[[#This Row],[現在値]]</f>
        <v>#VALUE!</v>
      </c>
      <c r="H801" s="20"/>
      <c r="I801" s="38"/>
      <c r="J801" s="20"/>
      <c r="K801" s="33"/>
      <c r="L801" s="117"/>
      <c r="M801" s="21"/>
      <c r="N801" s="89"/>
      <c r="O801" s="125" t="e">
        <f t="shared" si="27"/>
        <v>#REF!</v>
      </c>
      <c r="P801" s="125" t="e">
        <f t="shared" si="26"/>
        <v>#REF!</v>
      </c>
      <c r="Q801" s="147" t="e">
        <f>T20D357462[[#This Row],[スコア⑤]]/T20D357462[[#This Row],[スコア③]]</f>
        <v>#REF!</v>
      </c>
      <c r="R801" s="76" t="e">
        <f>#REF!+#REF!</f>
        <v>#REF!</v>
      </c>
      <c r="S801" s="76"/>
      <c r="T801" s="119"/>
      <c r="U801" s="76"/>
      <c r="V801" s="76"/>
      <c r="W801" s="109" t="e">
        <f>(T20D357462[[#This Row],[現金及び預金（億）]]-T20D357462[[#This Row],[負債（億）]])/T20D357462[[#This Row],[総資産]]*100</f>
        <v>#DIV/0!</v>
      </c>
    </row>
    <row r="802" spans="1:23" s="67" customFormat="1" x14ac:dyDescent="0.25">
      <c r="A802" s="69"/>
      <c r="B802" s="39"/>
      <c r="C802" s="71" t="str">
        <f>IFERROR(_xll.RssMarket($A802,"市場部名称"),"")</f>
        <v/>
      </c>
      <c r="D802" s="55"/>
      <c r="E802" s="55" t="str">
        <f>IFERROR(_xll.RssMarket($A802,"前日比"),"")</f>
        <v/>
      </c>
      <c r="F802" s="75" t="str">
        <f>IFERROR(_xll.RssMarket($A802,"時価総額"),"")</f>
        <v/>
      </c>
      <c r="G802" s="75" t="e">
        <f>T20D357462[[#This Row],[時価総額]]/T20D357462[[#This Row],[現在値]]</f>
        <v>#VALUE!</v>
      </c>
      <c r="H802" s="20"/>
      <c r="I802" s="38"/>
      <c r="J802" s="20"/>
      <c r="K802" s="33"/>
      <c r="L802" s="117"/>
      <c r="M802" s="21"/>
      <c r="N802" s="89"/>
      <c r="O802" s="125" t="e">
        <f t="shared" si="27"/>
        <v>#REF!</v>
      </c>
      <c r="P802" s="125" t="e">
        <f t="shared" si="26"/>
        <v>#REF!</v>
      </c>
      <c r="Q802" s="147" t="e">
        <f>T20D357462[[#This Row],[スコア⑤]]/T20D357462[[#This Row],[スコア③]]</f>
        <v>#REF!</v>
      </c>
      <c r="R802" s="76" t="e">
        <f>#REF!+#REF!</f>
        <v>#REF!</v>
      </c>
      <c r="S802" s="76"/>
      <c r="T802" s="119"/>
      <c r="U802" s="76"/>
      <c r="V802" s="76"/>
      <c r="W802" s="109" t="e">
        <f>(T20D357462[[#This Row],[現金及び預金（億）]]-T20D357462[[#This Row],[負債（億）]])/T20D357462[[#This Row],[総資産]]*100</f>
        <v>#DIV/0!</v>
      </c>
    </row>
    <row r="803" spans="1:23" s="67" customFormat="1" x14ac:dyDescent="0.25">
      <c r="A803" s="69"/>
      <c r="B803" s="39"/>
      <c r="C803" s="71" t="str">
        <f>IFERROR(_xll.RssMarket($A803,"市場部名称"),"")</f>
        <v/>
      </c>
      <c r="D803" s="55"/>
      <c r="E803" s="55" t="str">
        <f>IFERROR(_xll.RssMarket($A803,"前日比"),"")</f>
        <v/>
      </c>
      <c r="F803" s="75" t="str">
        <f>IFERROR(_xll.RssMarket($A803,"時価総額"),"")</f>
        <v/>
      </c>
      <c r="G803" s="75" t="e">
        <f>T20D357462[[#This Row],[時価総額]]/T20D357462[[#This Row],[現在値]]</f>
        <v>#VALUE!</v>
      </c>
      <c r="H803" s="20"/>
      <c r="I803" s="38"/>
      <c r="J803" s="20"/>
      <c r="K803" s="33"/>
      <c r="L803" s="117"/>
      <c r="M803" s="21"/>
      <c r="N803" s="89"/>
      <c r="O803" s="125" t="e">
        <f t="shared" si="27"/>
        <v>#REF!</v>
      </c>
      <c r="P803" s="125" t="e">
        <f t="shared" si="26"/>
        <v>#REF!</v>
      </c>
      <c r="Q803" s="147" t="e">
        <f>T20D357462[[#This Row],[スコア⑤]]/T20D357462[[#This Row],[スコア③]]</f>
        <v>#REF!</v>
      </c>
      <c r="R803" s="76" t="e">
        <f>#REF!+#REF!</f>
        <v>#REF!</v>
      </c>
      <c r="S803" s="76"/>
      <c r="T803" s="119"/>
      <c r="U803" s="76"/>
      <c r="V803" s="76"/>
      <c r="W803" s="109" t="e">
        <f>(T20D357462[[#This Row],[現金及び預金（億）]]-T20D357462[[#This Row],[負債（億）]])/T20D357462[[#This Row],[総資産]]*100</f>
        <v>#DIV/0!</v>
      </c>
    </row>
    <row r="804" spans="1:23" s="67" customFormat="1" x14ac:dyDescent="0.25">
      <c r="A804" s="69"/>
      <c r="B804" s="39"/>
      <c r="C804" s="71" t="str">
        <f>IFERROR(_xll.RssMarket($A804,"市場部名称"),"")</f>
        <v/>
      </c>
      <c r="D804" s="55"/>
      <c r="E804" s="55" t="str">
        <f>IFERROR(_xll.RssMarket($A804,"前日比"),"")</f>
        <v/>
      </c>
      <c r="F804" s="75" t="str">
        <f>IFERROR(_xll.RssMarket($A804,"時価総額"),"")</f>
        <v/>
      </c>
      <c r="G804" s="75" t="e">
        <f>T20D357462[[#This Row],[時価総額]]/T20D357462[[#This Row],[現在値]]</f>
        <v>#VALUE!</v>
      </c>
      <c r="H804" s="20"/>
      <c r="I804" s="38"/>
      <c r="J804" s="20"/>
      <c r="K804" s="33"/>
      <c r="L804" s="117"/>
      <c r="M804" s="21"/>
      <c r="N804" s="89"/>
      <c r="O804" s="125" t="e">
        <f t="shared" si="27"/>
        <v>#REF!</v>
      </c>
      <c r="P804" s="125" t="e">
        <f t="shared" si="26"/>
        <v>#REF!</v>
      </c>
      <c r="Q804" s="147" t="e">
        <f>T20D357462[[#This Row],[スコア⑤]]/T20D357462[[#This Row],[スコア③]]</f>
        <v>#REF!</v>
      </c>
      <c r="R804" s="76" t="e">
        <f>#REF!+#REF!</f>
        <v>#REF!</v>
      </c>
      <c r="S804" s="76"/>
      <c r="T804" s="119"/>
      <c r="U804" s="76"/>
      <c r="V804" s="76"/>
      <c r="W804" s="109" t="e">
        <f>(T20D357462[[#This Row],[現金及び預金（億）]]-T20D357462[[#This Row],[負債（億）]])/T20D357462[[#This Row],[総資産]]*100</f>
        <v>#DIV/0!</v>
      </c>
    </row>
    <row r="805" spans="1:23" s="67" customFormat="1" x14ac:dyDescent="0.25">
      <c r="A805" s="69"/>
      <c r="B805" s="39"/>
      <c r="C805" s="71" t="str">
        <f>IFERROR(_xll.RssMarket($A805,"市場部名称"),"")</f>
        <v/>
      </c>
      <c r="D805" s="55"/>
      <c r="E805" s="55" t="str">
        <f>IFERROR(_xll.RssMarket($A805,"前日比"),"")</f>
        <v/>
      </c>
      <c r="F805" s="75" t="str">
        <f>IFERROR(_xll.RssMarket($A805,"時価総額"),"")</f>
        <v/>
      </c>
      <c r="G805" s="75" t="e">
        <f>T20D357462[[#This Row],[時価総額]]/T20D357462[[#This Row],[現在値]]</f>
        <v>#VALUE!</v>
      </c>
      <c r="H805" s="20"/>
      <c r="I805" s="38"/>
      <c r="J805" s="20"/>
      <c r="K805" s="33"/>
      <c r="L805" s="117"/>
      <c r="M805" s="21"/>
      <c r="N805" s="89"/>
      <c r="O805" s="125" t="e">
        <f t="shared" si="27"/>
        <v>#REF!</v>
      </c>
      <c r="P805" s="125" t="e">
        <f t="shared" si="26"/>
        <v>#REF!</v>
      </c>
      <c r="Q805" s="147" t="e">
        <f>T20D357462[[#This Row],[スコア⑤]]/T20D357462[[#This Row],[スコア③]]</f>
        <v>#REF!</v>
      </c>
      <c r="R805" s="76" t="e">
        <f>#REF!+#REF!</f>
        <v>#REF!</v>
      </c>
      <c r="S805" s="76"/>
      <c r="T805" s="119"/>
      <c r="U805" s="76"/>
      <c r="V805" s="76"/>
      <c r="W805" s="109" t="e">
        <f>(T20D357462[[#This Row],[現金及び預金（億）]]-T20D357462[[#This Row],[負債（億）]])/T20D357462[[#This Row],[総資産]]*100</f>
        <v>#DIV/0!</v>
      </c>
    </row>
    <row r="806" spans="1:23" s="67" customFormat="1" x14ac:dyDescent="0.25">
      <c r="A806" s="69"/>
      <c r="B806" s="39"/>
      <c r="C806" s="71" t="str">
        <f>IFERROR(_xll.RssMarket($A806,"市場部名称"),"")</f>
        <v/>
      </c>
      <c r="D806" s="55"/>
      <c r="E806" s="55" t="str">
        <f>IFERROR(_xll.RssMarket($A806,"前日比"),"")</f>
        <v/>
      </c>
      <c r="F806" s="75" t="str">
        <f>IFERROR(_xll.RssMarket($A806,"時価総額"),"")</f>
        <v/>
      </c>
      <c r="G806" s="75" t="e">
        <f>T20D357462[[#This Row],[時価総額]]/T20D357462[[#This Row],[現在値]]</f>
        <v>#VALUE!</v>
      </c>
      <c r="H806" s="20"/>
      <c r="I806" s="38"/>
      <c r="J806" s="20"/>
      <c r="K806" s="33"/>
      <c r="L806" s="117"/>
      <c r="M806" s="21"/>
      <c r="N806" s="89"/>
      <c r="O806" s="125" t="e">
        <f t="shared" si="27"/>
        <v>#REF!</v>
      </c>
      <c r="P806" s="125" t="e">
        <f t="shared" si="26"/>
        <v>#REF!</v>
      </c>
      <c r="Q806" s="147" t="e">
        <f>T20D357462[[#This Row],[スコア⑤]]/T20D357462[[#This Row],[スコア③]]</f>
        <v>#REF!</v>
      </c>
      <c r="R806" s="76" t="e">
        <f>#REF!+#REF!</f>
        <v>#REF!</v>
      </c>
      <c r="S806" s="76"/>
      <c r="T806" s="119"/>
      <c r="U806" s="76"/>
      <c r="V806" s="76"/>
      <c r="W806" s="109" t="e">
        <f>(T20D357462[[#This Row],[現金及び預金（億）]]-T20D357462[[#This Row],[負債（億）]])/T20D357462[[#This Row],[総資産]]*100</f>
        <v>#DIV/0!</v>
      </c>
    </row>
    <row r="807" spans="1:23" s="67" customFormat="1" x14ac:dyDescent="0.25">
      <c r="A807" s="69"/>
      <c r="B807" s="39"/>
      <c r="C807" s="71" t="str">
        <f>IFERROR(_xll.RssMarket($A807,"市場部名称"),"")</f>
        <v/>
      </c>
      <c r="D807" s="55"/>
      <c r="E807" s="55" t="str">
        <f>IFERROR(_xll.RssMarket($A807,"前日比"),"")</f>
        <v/>
      </c>
      <c r="F807" s="75" t="str">
        <f>IFERROR(_xll.RssMarket($A807,"時価総額"),"")</f>
        <v/>
      </c>
      <c r="G807" s="75" t="e">
        <f>T20D357462[[#This Row],[時価総額]]/T20D357462[[#This Row],[現在値]]</f>
        <v>#VALUE!</v>
      </c>
      <c r="H807" s="20"/>
      <c r="I807" s="38"/>
      <c r="J807" s="20"/>
      <c r="K807" s="33"/>
      <c r="L807" s="117"/>
      <c r="M807" s="21"/>
      <c r="N807" s="89"/>
      <c r="O807" s="125" t="e">
        <f t="shared" si="27"/>
        <v>#REF!</v>
      </c>
      <c r="P807" s="125" t="e">
        <f t="shared" si="26"/>
        <v>#REF!</v>
      </c>
      <c r="Q807" s="147" t="e">
        <f>T20D357462[[#This Row],[スコア⑤]]/T20D357462[[#This Row],[スコア③]]</f>
        <v>#REF!</v>
      </c>
      <c r="R807" s="76" t="e">
        <f>#REF!+#REF!</f>
        <v>#REF!</v>
      </c>
      <c r="S807" s="76"/>
      <c r="T807" s="119"/>
      <c r="U807" s="76"/>
      <c r="V807" s="76"/>
      <c r="W807" s="109" t="e">
        <f>(T20D357462[[#This Row],[現金及び預金（億）]]-T20D357462[[#This Row],[負債（億）]])/T20D357462[[#This Row],[総資産]]*100</f>
        <v>#DIV/0!</v>
      </c>
    </row>
    <row r="808" spans="1:23" s="67" customFormat="1" x14ac:dyDescent="0.25">
      <c r="A808" s="69"/>
      <c r="B808" s="39"/>
      <c r="C808" s="71" t="str">
        <f>IFERROR(_xll.RssMarket($A808,"市場部名称"),"")</f>
        <v/>
      </c>
      <c r="D808" s="55"/>
      <c r="E808" s="55" t="str">
        <f>IFERROR(_xll.RssMarket($A808,"前日比"),"")</f>
        <v/>
      </c>
      <c r="F808" s="75" t="str">
        <f>IFERROR(_xll.RssMarket($A808,"時価総額"),"")</f>
        <v/>
      </c>
      <c r="G808" s="75" t="e">
        <f>T20D357462[[#This Row],[時価総額]]/T20D357462[[#This Row],[現在値]]</f>
        <v>#VALUE!</v>
      </c>
      <c r="H808" s="20"/>
      <c r="I808" s="38"/>
      <c r="J808" s="20"/>
      <c r="K808" s="33"/>
      <c r="L808" s="117"/>
      <c r="M808" s="21"/>
      <c r="N808" s="89"/>
      <c r="O808" s="125" t="e">
        <f t="shared" si="27"/>
        <v>#REF!</v>
      </c>
      <c r="P808" s="125" t="e">
        <f t="shared" si="26"/>
        <v>#REF!</v>
      </c>
      <c r="Q808" s="147" t="e">
        <f>T20D357462[[#This Row],[スコア⑤]]/T20D357462[[#This Row],[スコア③]]</f>
        <v>#REF!</v>
      </c>
      <c r="R808" s="76" t="e">
        <f>#REF!+#REF!</f>
        <v>#REF!</v>
      </c>
      <c r="S808" s="76"/>
      <c r="T808" s="119"/>
      <c r="U808" s="76"/>
      <c r="V808" s="76"/>
      <c r="W808" s="109" t="e">
        <f>(T20D357462[[#This Row],[現金及び預金（億）]]-T20D357462[[#This Row],[負債（億）]])/T20D357462[[#This Row],[総資産]]*100</f>
        <v>#DIV/0!</v>
      </c>
    </row>
    <row r="809" spans="1:23" s="67" customFormat="1" x14ac:dyDescent="0.25">
      <c r="A809" s="69"/>
      <c r="B809" s="39"/>
      <c r="C809" s="71" t="str">
        <f>IFERROR(_xll.RssMarket($A809,"市場部名称"),"")</f>
        <v/>
      </c>
      <c r="D809" s="55"/>
      <c r="E809" s="55" t="str">
        <f>IFERROR(_xll.RssMarket($A809,"前日比"),"")</f>
        <v/>
      </c>
      <c r="F809" s="75" t="str">
        <f>IFERROR(_xll.RssMarket($A809,"時価総額"),"")</f>
        <v/>
      </c>
      <c r="G809" s="75" t="e">
        <f>T20D357462[[#This Row],[時価総額]]/T20D357462[[#This Row],[現在値]]</f>
        <v>#VALUE!</v>
      </c>
      <c r="H809" s="20"/>
      <c r="I809" s="38"/>
      <c r="J809" s="20"/>
      <c r="K809" s="33"/>
      <c r="L809" s="117"/>
      <c r="M809" s="21"/>
      <c r="N809" s="89"/>
      <c r="O809" s="125" t="e">
        <f t="shared" si="27"/>
        <v>#REF!</v>
      </c>
      <c r="P809" s="125" t="e">
        <f t="shared" si="26"/>
        <v>#REF!</v>
      </c>
      <c r="Q809" s="147" t="e">
        <f>T20D357462[[#This Row],[スコア⑤]]/T20D357462[[#This Row],[スコア③]]</f>
        <v>#REF!</v>
      </c>
      <c r="R809" s="76" t="e">
        <f>#REF!+#REF!</f>
        <v>#REF!</v>
      </c>
      <c r="S809" s="76"/>
      <c r="T809" s="119"/>
      <c r="U809" s="76"/>
      <c r="V809" s="76"/>
      <c r="W809" s="109" t="e">
        <f>(T20D357462[[#This Row],[現金及び預金（億）]]-T20D357462[[#This Row],[負債（億）]])/T20D357462[[#This Row],[総資産]]*100</f>
        <v>#DIV/0!</v>
      </c>
    </row>
    <row r="810" spans="1:23" s="67" customFormat="1" x14ac:dyDescent="0.25">
      <c r="A810" s="69"/>
      <c r="B810" s="39"/>
      <c r="C810" s="71" t="str">
        <f>IFERROR(_xll.RssMarket($A810,"市場部名称"),"")</f>
        <v/>
      </c>
      <c r="D810" s="55"/>
      <c r="E810" s="55" t="str">
        <f>IFERROR(_xll.RssMarket($A810,"前日比"),"")</f>
        <v/>
      </c>
      <c r="F810" s="75" t="str">
        <f>IFERROR(_xll.RssMarket($A810,"時価総額"),"")</f>
        <v/>
      </c>
      <c r="G810" s="75" t="e">
        <f>T20D357462[[#This Row],[時価総額]]/T20D357462[[#This Row],[現在値]]</f>
        <v>#VALUE!</v>
      </c>
      <c r="H810" s="20"/>
      <c r="I810" s="38"/>
      <c r="J810" s="20"/>
      <c r="K810" s="33"/>
      <c r="L810" s="117"/>
      <c r="M810" s="21"/>
      <c r="N810" s="89"/>
      <c r="O810" s="125" t="e">
        <f t="shared" si="27"/>
        <v>#REF!</v>
      </c>
      <c r="P810" s="125" t="e">
        <f t="shared" si="26"/>
        <v>#REF!</v>
      </c>
      <c r="Q810" s="147" t="e">
        <f>T20D357462[[#This Row],[スコア⑤]]/T20D357462[[#This Row],[スコア③]]</f>
        <v>#REF!</v>
      </c>
      <c r="R810" s="76" t="e">
        <f>#REF!+#REF!</f>
        <v>#REF!</v>
      </c>
      <c r="S810" s="76"/>
      <c r="T810" s="119"/>
      <c r="U810" s="76"/>
      <c r="V810" s="76"/>
      <c r="W810" s="109" t="e">
        <f>(T20D357462[[#This Row],[現金及び預金（億）]]-T20D357462[[#This Row],[負債（億）]])/T20D357462[[#This Row],[総資産]]*100</f>
        <v>#DIV/0!</v>
      </c>
    </row>
    <row r="811" spans="1:23" s="67" customFormat="1" x14ac:dyDescent="0.25">
      <c r="A811" s="69"/>
      <c r="B811" s="39"/>
      <c r="C811" s="71" t="str">
        <f>IFERROR(_xll.RssMarket($A811,"市場部名称"),"")</f>
        <v/>
      </c>
      <c r="D811" s="55"/>
      <c r="E811" s="55" t="str">
        <f>IFERROR(_xll.RssMarket($A811,"前日比"),"")</f>
        <v/>
      </c>
      <c r="F811" s="75" t="str">
        <f>IFERROR(_xll.RssMarket($A811,"時価総額"),"")</f>
        <v/>
      </c>
      <c r="G811" s="75" t="e">
        <f>T20D357462[[#This Row],[時価総額]]/T20D357462[[#This Row],[現在値]]</f>
        <v>#VALUE!</v>
      </c>
      <c r="H811" s="20"/>
      <c r="I811" s="38"/>
      <c r="J811" s="20"/>
      <c r="K811" s="33"/>
      <c r="L811" s="117"/>
      <c r="M811" s="21"/>
      <c r="N811" s="89"/>
      <c r="O811" s="125" t="e">
        <f t="shared" si="27"/>
        <v>#REF!</v>
      </c>
      <c r="P811" s="125" t="e">
        <f t="shared" si="26"/>
        <v>#REF!</v>
      </c>
      <c r="Q811" s="147" t="e">
        <f>T20D357462[[#This Row],[スコア⑤]]/T20D357462[[#This Row],[スコア③]]</f>
        <v>#REF!</v>
      </c>
      <c r="R811" s="76" t="e">
        <f>#REF!+#REF!</f>
        <v>#REF!</v>
      </c>
      <c r="S811" s="76"/>
      <c r="T811" s="119"/>
      <c r="U811" s="76"/>
      <c r="V811" s="76"/>
      <c r="W811" s="109" t="e">
        <f>(T20D357462[[#This Row],[現金及び預金（億）]]-T20D357462[[#This Row],[負債（億）]])/T20D357462[[#This Row],[総資産]]*100</f>
        <v>#DIV/0!</v>
      </c>
    </row>
    <row r="812" spans="1:23" s="67" customFormat="1" x14ac:dyDescent="0.25">
      <c r="A812" s="69"/>
      <c r="B812" s="39"/>
      <c r="C812" s="71" t="str">
        <f>IFERROR(_xll.RssMarket($A812,"市場部名称"),"")</f>
        <v/>
      </c>
      <c r="D812" s="55"/>
      <c r="E812" s="55" t="str">
        <f>IFERROR(_xll.RssMarket($A812,"前日比"),"")</f>
        <v/>
      </c>
      <c r="F812" s="75" t="str">
        <f>IFERROR(_xll.RssMarket($A812,"時価総額"),"")</f>
        <v/>
      </c>
      <c r="G812" s="75" t="e">
        <f>T20D357462[[#This Row],[時価総額]]/T20D357462[[#This Row],[現在値]]</f>
        <v>#VALUE!</v>
      </c>
      <c r="H812" s="20"/>
      <c r="I812" s="38"/>
      <c r="J812" s="20"/>
      <c r="K812" s="33"/>
      <c r="L812" s="117"/>
      <c r="M812" s="21"/>
      <c r="N812" s="89"/>
      <c r="O812" s="125" t="e">
        <f t="shared" si="27"/>
        <v>#REF!</v>
      </c>
      <c r="P812" s="125" t="e">
        <f t="shared" si="26"/>
        <v>#REF!</v>
      </c>
      <c r="Q812" s="147" t="e">
        <f>T20D357462[[#This Row],[スコア⑤]]/T20D357462[[#This Row],[スコア③]]</f>
        <v>#REF!</v>
      </c>
      <c r="R812" s="76" t="e">
        <f>#REF!+#REF!</f>
        <v>#REF!</v>
      </c>
      <c r="S812" s="76"/>
      <c r="T812" s="119"/>
      <c r="U812" s="76"/>
      <c r="V812" s="76"/>
      <c r="W812" s="109" t="e">
        <f>(T20D357462[[#This Row],[現金及び預金（億）]]-T20D357462[[#This Row],[負債（億）]])/T20D357462[[#This Row],[総資産]]*100</f>
        <v>#DIV/0!</v>
      </c>
    </row>
    <row r="813" spans="1:23" s="67" customFormat="1" x14ac:dyDescent="0.25">
      <c r="A813" s="69"/>
      <c r="B813" s="39"/>
      <c r="C813" s="71" t="str">
        <f>IFERROR(_xll.RssMarket($A813,"市場部名称"),"")</f>
        <v/>
      </c>
      <c r="D813" s="55"/>
      <c r="E813" s="55" t="str">
        <f>IFERROR(_xll.RssMarket($A813,"前日比"),"")</f>
        <v/>
      </c>
      <c r="F813" s="75" t="str">
        <f>IFERROR(_xll.RssMarket($A813,"時価総額"),"")</f>
        <v/>
      </c>
      <c r="G813" s="75" t="e">
        <f>T20D357462[[#This Row],[時価総額]]/T20D357462[[#This Row],[現在値]]</f>
        <v>#VALUE!</v>
      </c>
      <c r="H813" s="20"/>
      <c r="I813" s="38"/>
      <c r="J813" s="20"/>
      <c r="K813" s="33"/>
      <c r="L813" s="117"/>
      <c r="M813" s="21"/>
      <c r="N813" s="89"/>
      <c r="O813" s="125" t="e">
        <f t="shared" si="27"/>
        <v>#REF!</v>
      </c>
      <c r="P813" s="125" t="e">
        <f t="shared" si="26"/>
        <v>#REF!</v>
      </c>
      <c r="Q813" s="147" t="e">
        <f>T20D357462[[#This Row],[スコア⑤]]/T20D357462[[#This Row],[スコア③]]</f>
        <v>#REF!</v>
      </c>
      <c r="R813" s="76" t="e">
        <f>#REF!+#REF!</f>
        <v>#REF!</v>
      </c>
      <c r="S813" s="76"/>
      <c r="T813" s="119"/>
      <c r="U813" s="76"/>
      <c r="V813" s="76"/>
      <c r="W813" s="109" t="e">
        <f>(T20D357462[[#This Row],[現金及び預金（億）]]-T20D357462[[#This Row],[負債（億）]])/T20D357462[[#This Row],[総資産]]*100</f>
        <v>#DIV/0!</v>
      </c>
    </row>
    <row r="814" spans="1:23" s="67" customFormat="1" x14ac:dyDescent="0.25">
      <c r="A814" s="69"/>
      <c r="B814" s="39"/>
      <c r="C814" s="71" t="str">
        <f>IFERROR(_xll.RssMarket($A814,"市場部名称"),"")</f>
        <v/>
      </c>
      <c r="D814" s="55"/>
      <c r="E814" s="55" t="str">
        <f>IFERROR(_xll.RssMarket($A814,"前日比"),"")</f>
        <v/>
      </c>
      <c r="F814" s="75" t="str">
        <f>IFERROR(_xll.RssMarket($A814,"時価総額"),"")</f>
        <v/>
      </c>
      <c r="G814" s="75" t="e">
        <f>T20D357462[[#This Row],[時価総額]]/T20D357462[[#This Row],[現在値]]</f>
        <v>#VALUE!</v>
      </c>
      <c r="H814" s="20"/>
      <c r="I814" s="38"/>
      <c r="J814" s="20"/>
      <c r="K814" s="33"/>
      <c r="L814" s="117"/>
      <c r="M814" s="21"/>
      <c r="N814" s="89"/>
      <c r="O814" s="125" t="e">
        <f t="shared" si="27"/>
        <v>#REF!</v>
      </c>
      <c r="P814" s="125" t="e">
        <f t="shared" si="26"/>
        <v>#REF!</v>
      </c>
      <c r="Q814" s="147" t="e">
        <f>T20D357462[[#This Row],[スコア⑤]]/T20D357462[[#This Row],[スコア③]]</f>
        <v>#REF!</v>
      </c>
      <c r="R814" s="76" t="e">
        <f>#REF!+#REF!</f>
        <v>#REF!</v>
      </c>
      <c r="S814" s="76"/>
      <c r="T814" s="119"/>
      <c r="U814" s="76"/>
      <c r="V814" s="76"/>
      <c r="W814" s="109" t="e">
        <f>(T20D357462[[#This Row],[現金及び預金（億）]]-T20D357462[[#This Row],[負債（億）]])/T20D357462[[#This Row],[総資産]]*100</f>
        <v>#DIV/0!</v>
      </c>
    </row>
    <row r="815" spans="1:23" s="67" customFormat="1" x14ac:dyDescent="0.25">
      <c r="A815" s="69"/>
      <c r="B815" s="39"/>
      <c r="C815" s="71" t="str">
        <f>IFERROR(_xll.RssMarket($A815,"市場部名称"),"")</f>
        <v/>
      </c>
      <c r="D815" s="55"/>
      <c r="E815" s="55" t="str">
        <f>IFERROR(_xll.RssMarket($A815,"前日比"),"")</f>
        <v/>
      </c>
      <c r="F815" s="75" t="str">
        <f>IFERROR(_xll.RssMarket($A815,"時価総額"),"")</f>
        <v/>
      </c>
      <c r="G815" s="75" t="e">
        <f>T20D357462[[#This Row],[時価総額]]/T20D357462[[#This Row],[現在値]]</f>
        <v>#VALUE!</v>
      </c>
      <c r="H815" s="20"/>
      <c r="I815" s="38"/>
      <c r="J815" s="20"/>
      <c r="K815" s="33"/>
      <c r="L815" s="117"/>
      <c r="M815" s="21"/>
      <c r="N815" s="89"/>
      <c r="O815" s="125" t="e">
        <f t="shared" si="27"/>
        <v>#REF!</v>
      </c>
      <c r="P815" s="125" t="e">
        <f t="shared" si="26"/>
        <v>#REF!</v>
      </c>
      <c r="Q815" s="147" t="e">
        <f>T20D357462[[#This Row],[スコア⑤]]/T20D357462[[#This Row],[スコア③]]</f>
        <v>#REF!</v>
      </c>
      <c r="R815" s="76" t="e">
        <f>#REF!+#REF!</f>
        <v>#REF!</v>
      </c>
      <c r="S815" s="76"/>
      <c r="T815" s="119"/>
      <c r="U815" s="76"/>
      <c r="V815" s="76"/>
      <c r="W815" s="109" t="e">
        <f>(T20D357462[[#This Row],[現金及び預金（億）]]-T20D357462[[#This Row],[負債（億）]])/T20D357462[[#This Row],[総資産]]*100</f>
        <v>#DIV/0!</v>
      </c>
    </row>
    <row r="816" spans="1:23" s="67" customFormat="1" x14ac:dyDescent="0.25">
      <c r="A816" s="69"/>
      <c r="B816" s="39"/>
      <c r="C816" s="71" t="str">
        <f>IFERROR(_xll.RssMarket($A816,"市場部名称"),"")</f>
        <v/>
      </c>
      <c r="D816" s="55"/>
      <c r="E816" s="55" t="str">
        <f>IFERROR(_xll.RssMarket($A816,"前日比"),"")</f>
        <v/>
      </c>
      <c r="F816" s="75" t="str">
        <f>IFERROR(_xll.RssMarket($A816,"時価総額"),"")</f>
        <v/>
      </c>
      <c r="G816" s="75" t="e">
        <f>T20D357462[[#This Row],[時価総額]]/T20D357462[[#This Row],[現在値]]</f>
        <v>#VALUE!</v>
      </c>
      <c r="H816" s="20"/>
      <c r="I816" s="38"/>
      <c r="J816" s="20"/>
      <c r="K816" s="33"/>
      <c r="L816" s="117"/>
      <c r="M816" s="21"/>
      <c r="N816" s="89"/>
      <c r="O816" s="125" t="e">
        <f t="shared" si="27"/>
        <v>#REF!</v>
      </c>
      <c r="P816" s="125" t="e">
        <f t="shared" si="26"/>
        <v>#REF!</v>
      </c>
      <c r="Q816" s="147" t="e">
        <f>T20D357462[[#This Row],[スコア⑤]]/T20D357462[[#This Row],[スコア③]]</f>
        <v>#REF!</v>
      </c>
      <c r="R816" s="76" t="e">
        <f>#REF!+#REF!</f>
        <v>#REF!</v>
      </c>
      <c r="S816" s="76"/>
      <c r="T816" s="119"/>
      <c r="U816" s="76"/>
      <c r="V816" s="76"/>
      <c r="W816" s="109" t="e">
        <f>(T20D357462[[#This Row],[現金及び預金（億）]]-T20D357462[[#This Row],[負債（億）]])/T20D357462[[#This Row],[総資産]]*100</f>
        <v>#DIV/0!</v>
      </c>
    </row>
    <row r="817" spans="1:23" s="67" customFormat="1" x14ac:dyDescent="0.25">
      <c r="A817" s="69"/>
      <c r="B817" s="39"/>
      <c r="C817" s="71" t="str">
        <f>IFERROR(_xll.RssMarket($A817,"市場部名称"),"")</f>
        <v/>
      </c>
      <c r="D817" s="55"/>
      <c r="E817" s="55" t="str">
        <f>IFERROR(_xll.RssMarket($A817,"前日比"),"")</f>
        <v/>
      </c>
      <c r="F817" s="75" t="str">
        <f>IFERROR(_xll.RssMarket($A817,"時価総額"),"")</f>
        <v/>
      </c>
      <c r="G817" s="75" t="e">
        <f>T20D357462[[#This Row],[時価総額]]/T20D357462[[#This Row],[現在値]]</f>
        <v>#VALUE!</v>
      </c>
      <c r="H817" s="20"/>
      <c r="I817" s="38"/>
      <c r="J817" s="20"/>
      <c r="K817" s="33"/>
      <c r="L817" s="117"/>
      <c r="M817" s="21"/>
      <c r="N817" s="89"/>
      <c r="O817" s="125" t="e">
        <f t="shared" si="27"/>
        <v>#REF!</v>
      </c>
      <c r="P817" s="125" t="e">
        <f t="shared" si="26"/>
        <v>#REF!</v>
      </c>
      <c r="Q817" s="147" t="e">
        <f>T20D357462[[#This Row],[スコア⑤]]/T20D357462[[#This Row],[スコア③]]</f>
        <v>#REF!</v>
      </c>
      <c r="R817" s="76" t="e">
        <f>#REF!+#REF!</f>
        <v>#REF!</v>
      </c>
      <c r="S817" s="76"/>
      <c r="T817" s="119"/>
      <c r="U817" s="76"/>
      <c r="V817" s="76"/>
      <c r="W817" s="109" t="e">
        <f>(T20D357462[[#This Row],[現金及び預金（億）]]-T20D357462[[#This Row],[負債（億）]])/T20D357462[[#This Row],[総資産]]*100</f>
        <v>#DIV/0!</v>
      </c>
    </row>
    <row r="818" spans="1:23" s="67" customFormat="1" x14ac:dyDescent="0.25">
      <c r="A818" s="69"/>
      <c r="B818" s="39"/>
      <c r="C818" s="71" t="str">
        <f>IFERROR(_xll.RssMarket($A818,"市場部名称"),"")</f>
        <v/>
      </c>
      <c r="D818" s="55"/>
      <c r="E818" s="55" t="str">
        <f>IFERROR(_xll.RssMarket($A818,"前日比"),"")</f>
        <v/>
      </c>
      <c r="F818" s="75" t="str">
        <f>IFERROR(_xll.RssMarket($A818,"時価総額"),"")</f>
        <v/>
      </c>
      <c r="G818" s="75" t="e">
        <f>T20D357462[[#This Row],[時価総額]]/T20D357462[[#This Row],[現在値]]</f>
        <v>#VALUE!</v>
      </c>
      <c r="H818" s="20"/>
      <c r="I818" s="38"/>
      <c r="J818" s="20"/>
      <c r="K818" s="33"/>
      <c r="L818" s="117"/>
      <c r="M818" s="21"/>
      <c r="N818" s="89"/>
      <c r="O818" s="125" t="e">
        <f t="shared" si="27"/>
        <v>#REF!</v>
      </c>
      <c r="P818" s="125" t="e">
        <f t="shared" si="26"/>
        <v>#REF!</v>
      </c>
      <c r="Q818" s="147" t="e">
        <f>T20D357462[[#This Row],[スコア⑤]]/T20D357462[[#This Row],[スコア③]]</f>
        <v>#REF!</v>
      </c>
      <c r="R818" s="76" t="e">
        <f>#REF!+#REF!</f>
        <v>#REF!</v>
      </c>
      <c r="S818" s="76"/>
      <c r="T818" s="119"/>
      <c r="U818" s="76"/>
      <c r="V818" s="76"/>
      <c r="W818" s="109" t="e">
        <f>(T20D357462[[#This Row],[現金及び預金（億）]]-T20D357462[[#This Row],[負債（億）]])/T20D357462[[#This Row],[総資産]]*100</f>
        <v>#DIV/0!</v>
      </c>
    </row>
    <row r="819" spans="1:23" s="67" customFormat="1" x14ac:dyDescent="0.25">
      <c r="A819" s="69"/>
      <c r="B819" s="39"/>
      <c r="C819" s="71" t="str">
        <f>IFERROR(_xll.RssMarket($A819,"市場部名称"),"")</f>
        <v/>
      </c>
      <c r="D819" s="55"/>
      <c r="E819" s="55" t="str">
        <f>IFERROR(_xll.RssMarket($A819,"前日比"),"")</f>
        <v/>
      </c>
      <c r="F819" s="75" t="str">
        <f>IFERROR(_xll.RssMarket($A819,"時価総額"),"")</f>
        <v/>
      </c>
      <c r="G819" s="75" t="e">
        <f>T20D357462[[#This Row],[時価総額]]/T20D357462[[#This Row],[現在値]]</f>
        <v>#VALUE!</v>
      </c>
      <c r="H819" s="20"/>
      <c r="I819" s="38"/>
      <c r="J819" s="20"/>
      <c r="K819" s="33"/>
      <c r="L819" s="117"/>
      <c r="M819" s="21"/>
      <c r="N819" s="89"/>
      <c r="O819" s="125" t="e">
        <f t="shared" si="27"/>
        <v>#REF!</v>
      </c>
      <c r="P819" s="125" t="e">
        <f t="shared" si="26"/>
        <v>#REF!</v>
      </c>
      <c r="Q819" s="147" t="e">
        <f>T20D357462[[#This Row],[スコア⑤]]/T20D357462[[#This Row],[スコア③]]</f>
        <v>#REF!</v>
      </c>
      <c r="R819" s="76" t="e">
        <f>#REF!+#REF!</f>
        <v>#REF!</v>
      </c>
      <c r="S819" s="76"/>
      <c r="T819" s="119"/>
      <c r="U819" s="76"/>
      <c r="V819" s="76"/>
      <c r="W819" s="109" t="e">
        <f>(T20D357462[[#This Row],[現金及び預金（億）]]-T20D357462[[#This Row],[負債（億）]])/T20D357462[[#This Row],[総資産]]*100</f>
        <v>#DIV/0!</v>
      </c>
    </row>
    <row r="820" spans="1:23" s="67" customFormat="1" x14ac:dyDescent="0.25">
      <c r="A820" s="69"/>
      <c r="B820" s="39"/>
      <c r="C820" s="71" t="str">
        <f>IFERROR(_xll.RssMarket($A820,"市場部名称"),"")</f>
        <v/>
      </c>
      <c r="D820" s="55"/>
      <c r="E820" s="55" t="str">
        <f>IFERROR(_xll.RssMarket($A820,"前日比"),"")</f>
        <v/>
      </c>
      <c r="F820" s="75" t="str">
        <f>IFERROR(_xll.RssMarket($A820,"時価総額"),"")</f>
        <v/>
      </c>
      <c r="G820" s="75" t="e">
        <f>T20D357462[[#This Row],[時価総額]]/T20D357462[[#This Row],[現在値]]</f>
        <v>#VALUE!</v>
      </c>
      <c r="H820" s="20"/>
      <c r="I820" s="38"/>
      <c r="J820" s="20"/>
      <c r="K820" s="33"/>
      <c r="L820" s="117"/>
      <c r="M820" s="21"/>
      <c r="N820" s="89"/>
      <c r="O820" s="125" t="e">
        <f t="shared" si="27"/>
        <v>#REF!</v>
      </c>
      <c r="P820" s="125" t="e">
        <f t="shared" si="26"/>
        <v>#REF!</v>
      </c>
      <c r="Q820" s="147" t="e">
        <f>T20D357462[[#This Row],[スコア⑤]]/T20D357462[[#This Row],[スコア③]]</f>
        <v>#REF!</v>
      </c>
      <c r="R820" s="76" t="e">
        <f>#REF!+#REF!</f>
        <v>#REF!</v>
      </c>
      <c r="S820" s="76"/>
      <c r="T820" s="119"/>
      <c r="U820" s="76"/>
      <c r="V820" s="76"/>
      <c r="W820" s="109" t="e">
        <f>(T20D357462[[#This Row],[現金及び預金（億）]]-T20D357462[[#This Row],[負債（億）]])/T20D357462[[#This Row],[総資産]]*100</f>
        <v>#DIV/0!</v>
      </c>
    </row>
    <row r="821" spans="1:23" s="67" customFormat="1" x14ac:dyDescent="0.25">
      <c r="A821" s="69"/>
      <c r="B821" s="39"/>
      <c r="C821" s="71" t="str">
        <f>IFERROR(_xll.RssMarket($A821,"市場部名称"),"")</f>
        <v/>
      </c>
      <c r="D821" s="55"/>
      <c r="E821" s="55" t="str">
        <f>IFERROR(_xll.RssMarket($A821,"前日比"),"")</f>
        <v/>
      </c>
      <c r="F821" s="75" t="str">
        <f>IFERROR(_xll.RssMarket($A821,"時価総額"),"")</f>
        <v/>
      </c>
      <c r="G821" s="75" t="e">
        <f>T20D357462[[#This Row],[時価総額]]/T20D357462[[#This Row],[現在値]]</f>
        <v>#VALUE!</v>
      </c>
      <c r="H821" s="20"/>
      <c r="I821" s="38"/>
      <c r="J821" s="20"/>
      <c r="K821" s="33"/>
      <c r="L821" s="117"/>
      <c r="M821" s="21"/>
      <c r="N821" s="89"/>
      <c r="O821" s="125" t="e">
        <f t="shared" si="27"/>
        <v>#REF!</v>
      </c>
      <c r="P821" s="125" t="e">
        <f t="shared" si="26"/>
        <v>#REF!</v>
      </c>
      <c r="Q821" s="147" t="e">
        <f>T20D357462[[#This Row],[スコア⑤]]/T20D357462[[#This Row],[スコア③]]</f>
        <v>#REF!</v>
      </c>
      <c r="R821" s="76" t="e">
        <f>#REF!+#REF!</f>
        <v>#REF!</v>
      </c>
      <c r="S821" s="76"/>
      <c r="T821" s="119"/>
      <c r="U821" s="76"/>
      <c r="V821" s="76"/>
      <c r="W821" s="109" t="e">
        <f>(T20D357462[[#This Row],[現金及び預金（億）]]-T20D357462[[#This Row],[負債（億）]])/T20D357462[[#This Row],[総資産]]*100</f>
        <v>#DIV/0!</v>
      </c>
    </row>
    <row r="822" spans="1:23" s="67" customFormat="1" x14ac:dyDescent="0.25">
      <c r="A822" s="69"/>
      <c r="B822" s="39"/>
      <c r="C822" s="71" t="str">
        <f>IFERROR(_xll.RssMarket($A822,"市場部名称"),"")</f>
        <v/>
      </c>
      <c r="D822" s="55"/>
      <c r="E822" s="55" t="str">
        <f>IFERROR(_xll.RssMarket($A822,"前日比"),"")</f>
        <v/>
      </c>
      <c r="F822" s="75" t="str">
        <f>IFERROR(_xll.RssMarket($A822,"時価総額"),"")</f>
        <v/>
      </c>
      <c r="G822" s="75" t="e">
        <f>T20D357462[[#This Row],[時価総額]]/T20D357462[[#This Row],[現在値]]</f>
        <v>#VALUE!</v>
      </c>
      <c r="H822" s="20"/>
      <c r="I822" s="38"/>
      <c r="J822" s="20"/>
      <c r="K822" s="33"/>
      <c r="L822" s="117"/>
      <c r="M822" s="21"/>
      <c r="N822" s="89"/>
      <c r="O822" s="125" t="e">
        <f t="shared" si="27"/>
        <v>#REF!</v>
      </c>
      <c r="P822" s="125" t="e">
        <f t="shared" si="26"/>
        <v>#REF!</v>
      </c>
      <c r="Q822" s="147" t="e">
        <f>T20D357462[[#This Row],[スコア⑤]]/T20D357462[[#This Row],[スコア③]]</f>
        <v>#REF!</v>
      </c>
      <c r="R822" s="76" t="e">
        <f>#REF!+#REF!</f>
        <v>#REF!</v>
      </c>
      <c r="S822" s="76"/>
      <c r="T822" s="119"/>
      <c r="U822" s="76"/>
      <c r="V822" s="76"/>
      <c r="W822" s="109" t="e">
        <f>(T20D357462[[#This Row],[現金及び預金（億）]]-T20D357462[[#This Row],[負債（億）]])/T20D357462[[#This Row],[総資産]]*100</f>
        <v>#DIV/0!</v>
      </c>
    </row>
    <row r="823" spans="1:23" s="67" customFormat="1" x14ac:dyDescent="0.25">
      <c r="A823" s="69"/>
      <c r="B823" s="39"/>
      <c r="C823" s="71" t="str">
        <f>IFERROR(_xll.RssMarket($A823,"市場部名称"),"")</f>
        <v/>
      </c>
      <c r="D823" s="55"/>
      <c r="E823" s="55" t="str">
        <f>IFERROR(_xll.RssMarket($A823,"前日比"),"")</f>
        <v/>
      </c>
      <c r="F823" s="75" t="str">
        <f>IFERROR(_xll.RssMarket($A823,"時価総額"),"")</f>
        <v/>
      </c>
      <c r="G823" s="75" t="e">
        <f>T20D357462[[#This Row],[時価総額]]/T20D357462[[#This Row],[現在値]]</f>
        <v>#VALUE!</v>
      </c>
      <c r="H823" s="20"/>
      <c r="I823" s="38"/>
      <c r="J823" s="20"/>
      <c r="K823" s="33"/>
      <c r="L823" s="117"/>
      <c r="M823" s="21"/>
      <c r="N823" s="89"/>
      <c r="O823" s="125" t="e">
        <f t="shared" si="27"/>
        <v>#REF!</v>
      </c>
      <c r="P823" s="125" t="e">
        <f t="shared" si="26"/>
        <v>#REF!</v>
      </c>
      <c r="Q823" s="147" t="e">
        <f>T20D357462[[#This Row],[スコア⑤]]/T20D357462[[#This Row],[スコア③]]</f>
        <v>#REF!</v>
      </c>
      <c r="R823" s="76" t="e">
        <f>#REF!+#REF!</f>
        <v>#REF!</v>
      </c>
      <c r="S823" s="76"/>
      <c r="T823" s="119"/>
      <c r="U823" s="76"/>
      <c r="V823" s="76"/>
      <c r="W823" s="109" t="e">
        <f>(T20D357462[[#This Row],[現金及び預金（億）]]-T20D357462[[#This Row],[負債（億）]])/T20D357462[[#This Row],[総資産]]*100</f>
        <v>#DIV/0!</v>
      </c>
    </row>
    <row r="824" spans="1:23" s="67" customFormat="1" x14ac:dyDescent="0.25">
      <c r="A824" s="69"/>
      <c r="B824" s="39"/>
      <c r="C824" s="71" t="str">
        <f>IFERROR(_xll.RssMarket($A824,"市場部名称"),"")</f>
        <v/>
      </c>
      <c r="D824" s="55"/>
      <c r="E824" s="55" t="str">
        <f>IFERROR(_xll.RssMarket($A824,"前日比"),"")</f>
        <v/>
      </c>
      <c r="F824" s="75" t="str">
        <f>IFERROR(_xll.RssMarket($A824,"時価総額"),"")</f>
        <v/>
      </c>
      <c r="G824" s="75" t="e">
        <f>T20D357462[[#This Row],[時価総額]]/T20D357462[[#This Row],[現在値]]</f>
        <v>#VALUE!</v>
      </c>
      <c r="H824" s="20"/>
      <c r="I824" s="38"/>
      <c r="J824" s="20"/>
      <c r="K824" s="33"/>
      <c r="L824" s="117"/>
      <c r="M824" s="21"/>
      <c r="N824" s="89"/>
      <c r="O824" s="125" t="e">
        <f t="shared" si="27"/>
        <v>#REF!</v>
      </c>
      <c r="P824" s="125" t="e">
        <f t="shared" si="26"/>
        <v>#REF!</v>
      </c>
      <c r="Q824" s="147" t="e">
        <f>T20D357462[[#This Row],[スコア⑤]]/T20D357462[[#This Row],[スコア③]]</f>
        <v>#REF!</v>
      </c>
      <c r="R824" s="76" t="e">
        <f>#REF!+#REF!</f>
        <v>#REF!</v>
      </c>
      <c r="S824" s="76"/>
      <c r="T824" s="119"/>
      <c r="U824" s="76"/>
      <c r="V824" s="76"/>
      <c r="W824" s="109" t="e">
        <f>(T20D357462[[#This Row],[現金及び預金（億）]]-T20D357462[[#This Row],[負債（億）]])/T20D357462[[#This Row],[総資産]]*100</f>
        <v>#DIV/0!</v>
      </c>
    </row>
    <row r="825" spans="1:23" s="67" customFormat="1" x14ac:dyDescent="0.25">
      <c r="A825" s="69"/>
      <c r="B825" s="39"/>
      <c r="C825" s="71" t="str">
        <f>IFERROR(_xll.RssMarket($A825,"市場部名称"),"")</f>
        <v/>
      </c>
      <c r="D825" s="55"/>
      <c r="E825" s="55" t="str">
        <f>IFERROR(_xll.RssMarket($A825,"前日比"),"")</f>
        <v/>
      </c>
      <c r="F825" s="75" t="str">
        <f>IFERROR(_xll.RssMarket($A825,"時価総額"),"")</f>
        <v/>
      </c>
      <c r="G825" s="75" t="e">
        <f>T20D357462[[#This Row],[時価総額]]/T20D357462[[#This Row],[現在値]]</f>
        <v>#VALUE!</v>
      </c>
      <c r="H825" s="20"/>
      <c r="I825" s="38"/>
      <c r="J825" s="20"/>
      <c r="K825" s="33"/>
      <c r="L825" s="117"/>
      <c r="M825" s="21"/>
      <c r="N825" s="89"/>
      <c r="O825" s="125" t="e">
        <f t="shared" si="27"/>
        <v>#REF!</v>
      </c>
      <c r="P825" s="125" t="e">
        <f t="shared" si="26"/>
        <v>#REF!</v>
      </c>
      <c r="Q825" s="147" t="e">
        <f>T20D357462[[#This Row],[スコア⑤]]/T20D357462[[#This Row],[スコア③]]</f>
        <v>#REF!</v>
      </c>
      <c r="R825" s="76" t="e">
        <f>#REF!+#REF!</f>
        <v>#REF!</v>
      </c>
      <c r="S825" s="76"/>
      <c r="T825" s="119"/>
      <c r="U825" s="76"/>
      <c r="V825" s="76"/>
      <c r="W825" s="109" t="e">
        <f>(T20D357462[[#This Row],[現金及び預金（億）]]-T20D357462[[#This Row],[負債（億）]])/T20D357462[[#This Row],[総資産]]*100</f>
        <v>#DIV/0!</v>
      </c>
    </row>
    <row r="826" spans="1:23" s="67" customFormat="1" x14ac:dyDescent="0.25">
      <c r="A826" s="69"/>
      <c r="B826" s="39"/>
      <c r="C826" s="71" t="str">
        <f>IFERROR(_xll.RssMarket($A826,"市場部名称"),"")</f>
        <v/>
      </c>
      <c r="D826" s="55"/>
      <c r="E826" s="55" t="str">
        <f>IFERROR(_xll.RssMarket($A826,"前日比"),"")</f>
        <v/>
      </c>
      <c r="F826" s="75" t="str">
        <f>IFERROR(_xll.RssMarket($A826,"時価総額"),"")</f>
        <v/>
      </c>
      <c r="G826" s="75" t="e">
        <f>T20D357462[[#This Row],[時価総額]]/T20D357462[[#This Row],[現在値]]</f>
        <v>#VALUE!</v>
      </c>
      <c r="H826" s="20"/>
      <c r="I826" s="38"/>
      <c r="J826" s="20"/>
      <c r="K826" s="33"/>
      <c r="L826" s="117"/>
      <c r="M826" s="21"/>
      <c r="N826" s="89"/>
      <c r="O826" s="125" t="e">
        <f t="shared" si="27"/>
        <v>#REF!</v>
      </c>
      <c r="P826" s="125" t="e">
        <f t="shared" si="26"/>
        <v>#REF!</v>
      </c>
      <c r="Q826" s="147" t="e">
        <f>T20D357462[[#This Row],[スコア⑤]]/T20D357462[[#This Row],[スコア③]]</f>
        <v>#REF!</v>
      </c>
      <c r="R826" s="76" t="e">
        <f>#REF!+#REF!</f>
        <v>#REF!</v>
      </c>
      <c r="S826" s="76"/>
      <c r="T826" s="119"/>
      <c r="U826" s="76"/>
      <c r="V826" s="76"/>
      <c r="W826" s="109" t="e">
        <f>(T20D357462[[#This Row],[現金及び預金（億）]]-T20D357462[[#This Row],[負債（億）]])/T20D357462[[#This Row],[総資産]]*100</f>
        <v>#DIV/0!</v>
      </c>
    </row>
    <row r="827" spans="1:23" s="67" customFormat="1" x14ac:dyDescent="0.25">
      <c r="A827" s="69"/>
      <c r="B827" s="39"/>
      <c r="C827" s="71" t="str">
        <f>IFERROR(_xll.RssMarket($A827,"市場部名称"),"")</f>
        <v/>
      </c>
      <c r="D827" s="55"/>
      <c r="E827" s="55" t="str">
        <f>IFERROR(_xll.RssMarket($A827,"前日比"),"")</f>
        <v/>
      </c>
      <c r="F827" s="75" t="str">
        <f>IFERROR(_xll.RssMarket($A827,"時価総額"),"")</f>
        <v/>
      </c>
      <c r="G827" s="75" t="e">
        <f>T20D357462[[#This Row],[時価総額]]/T20D357462[[#This Row],[現在値]]</f>
        <v>#VALUE!</v>
      </c>
      <c r="H827" s="20"/>
      <c r="I827" s="38"/>
      <c r="J827" s="20"/>
      <c r="K827" s="33"/>
      <c r="L827" s="117"/>
      <c r="M827" s="21"/>
      <c r="N827" s="89"/>
      <c r="O827" s="125" t="e">
        <f t="shared" si="27"/>
        <v>#REF!</v>
      </c>
      <c r="P827" s="125" t="e">
        <f t="shared" si="26"/>
        <v>#REF!</v>
      </c>
      <c r="Q827" s="147" t="e">
        <f>T20D357462[[#This Row],[スコア⑤]]/T20D357462[[#This Row],[スコア③]]</f>
        <v>#REF!</v>
      </c>
      <c r="R827" s="76" t="e">
        <f>#REF!+#REF!</f>
        <v>#REF!</v>
      </c>
      <c r="S827" s="76"/>
      <c r="T827" s="119"/>
      <c r="U827" s="76"/>
      <c r="V827" s="76"/>
      <c r="W827" s="109" t="e">
        <f>(T20D357462[[#This Row],[現金及び預金（億）]]-T20D357462[[#This Row],[負債（億）]])/T20D357462[[#This Row],[総資産]]*100</f>
        <v>#DIV/0!</v>
      </c>
    </row>
    <row r="828" spans="1:23" s="67" customFormat="1" x14ac:dyDescent="0.25">
      <c r="A828" s="69"/>
      <c r="B828" s="39"/>
      <c r="C828" s="71" t="str">
        <f>IFERROR(_xll.RssMarket($A828,"市場部名称"),"")</f>
        <v/>
      </c>
      <c r="D828" s="55"/>
      <c r="E828" s="55" t="str">
        <f>IFERROR(_xll.RssMarket($A828,"前日比"),"")</f>
        <v/>
      </c>
      <c r="F828" s="75" t="str">
        <f>IFERROR(_xll.RssMarket($A828,"時価総額"),"")</f>
        <v/>
      </c>
      <c r="G828" s="75" t="e">
        <f>T20D357462[[#This Row],[時価総額]]/T20D357462[[#This Row],[現在値]]</f>
        <v>#VALUE!</v>
      </c>
      <c r="H828" s="20"/>
      <c r="I828" s="38"/>
      <c r="J828" s="20"/>
      <c r="K828" s="33"/>
      <c r="L828" s="117"/>
      <c r="M828" s="21"/>
      <c r="N828" s="89"/>
      <c r="O828" s="125" t="e">
        <f t="shared" si="27"/>
        <v>#REF!</v>
      </c>
      <c r="P828" s="125" t="e">
        <f t="shared" si="26"/>
        <v>#REF!</v>
      </c>
      <c r="Q828" s="147" t="e">
        <f>T20D357462[[#This Row],[スコア⑤]]/T20D357462[[#This Row],[スコア③]]</f>
        <v>#REF!</v>
      </c>
      <c r="R828" s="76" t="e">
        <f>#REF!+#REF!</f>
        <v>#REF!</v>
      </c>
      <c r="S828" s="76"/>
      <c r="T828" s="119"/>
      <c r="U828" s="76"/>
      <c r="V828" s="76"/>
      <c r="W828" s="109" t="e">
        <f>(T20D357462[[#This Row],[現金及び預金（億）]]-T20D357462[[#This Row],[負債（億）]])/T20D357462[[#This Row],[総資産]]*100</f>
        <v>#DIV/0!</v>
      </c>
    </row>
    <row r="829" spans="1:23" s="67" customFormat="1" x14ac:dyDescent="0.25">
      <c r="A829" s="69"/>
      <c r="B829" s="39"/>
      <c r="C829" s="71" t="str">
        <f>IFERROR(_xll.RssMarket($A829,"市場部名称"),"")</f>
        <v/>
      </c>
      <c r="D829" s="55"/>
      <c r="E829" s="55" t="str">
        <f>IFERROR(_xll.RssMarket($A829,"前日比"),"")</f>
        <v/>
      </c>
      <c r="F829" s="75" t="str">
        <f>IFERROR(_xll.RssMarket($A829,"時価総額"),"")</f>
        <v/>
      </c>
      <c r="G829" s="75" t="e">
        <f>T20D357462[[#This Row],[時価総額]]/T20D357462[[#This Row],[現在値]]</f>
        <v>#VALUE!</v>
      </c>
      <c r="H829" s="20"/>
      <c r="I829" s="38"/>
      <c r="J829" s="20"/>
      <c r="K829" s="33"/>
      <c r="L829" s="117"/>
      <c r="M829" s="21"/>
      <c r="N829" s="89"/>
      <c r="O829" s="125" t="e">
        <f t="shared" si="27"/>
        <v>#REF!</v>
      </c>
      <c r="P829" s="125" t="e">
        <f t="shared" ref="P829:P892" si="28">ROUND(((R829/20)*(L829/15)*(S829/15)*(1+W829/200))/(H829/15)*100,0)</f>
        <v>#REF!</v>
      </c>
      <c r="Q829" s="147" t="e">
        <f>T20D357462[[#This Row],[スコア⑤]]/T20D357462[[#This Row],[スコア③]]</f>
        <v>#REF!</v>
      </c>
      <c r="R829" s="76" t="e">
        <f>#REF!+#REF!</f>
        <v>#REF!</v>
      </c>
      <c r="S829" s="76"/>
      <c r="T829" s="119"/>
      <c r="U829" s="76"/>
      <c r="V829" s="76"/>
      <c r="W829" s="109" t="e">
        <f>(T20D357462[[#This Row],[現金及び預金（億）]]-T20D357462[[#This Row],[負債（億）]])/T20D357462[[#This Row],[総資産]]*100</f>
        <v>#DIV/0!</v>
      </c>
    </row>
    <row r="830" spans="1:23" s="67" customFormat="1" x14ac:dyDescent="0.25">
      <c r="A830" s="69"/>
      <c r="B830" s="39"/>
      <c r="C830" s="71" t="str">
        <f>IFERROR(_xll.RssMarket($A830,"市場部名称"),"")</f>
        <v/>
      </c>
      <c r="D830" s="55"/>
      <c r="E830" s="55" t="str">
        <f>IFERROR(_xll.RssMarket($A830,"前日比"),"")</f>
        <v/>
      </c>
      <c r="F830" s="75" t="str">
        <f>IFERROR(_xll.RssMarket($A830,"時価総額"),"")</f>
        <v/>
      </c>
      <c r="G830" s="75" t="e">
        <f>T20D357462[[#This Row],[時価総額]]/T20D357462[[#This Row],[現在値]]</f>
        <v>#VALUE!</v>
      </c>
      <c r="H830" s="20"/>
      <c r="I830" s="38"/>
      <c r="J830" s="20"/>
      <c r="K830" s="33"/>
      <c r="L830" s="117"/>
      <c r="M830" s="21"/>
      <c r="N830" s="89"/>
      <c r="O830" s="125" t="e">
        <f t="shared" si="27"/>
        <v>#REF!</v>
      </c>
      <c r="P830" s="125" t="e">
        <f t="shared" si="28"/>
        <v>#REF!</v>
      </c>
      <c r="Q830" s="147" t="e">
        <f>T20D357462[[#This Row],[スコア⑤]]/T20D357462[[#This Row],[スコア③]]</f>
        <v>#REF!</v>
      </c>
      <c r="R830" s="76" t="e">
        <f>#REF!+#REF!</f>
        <v>#REF!</v>
      </c>
      <c r="S830" s="76"/>
      <c r="T830" s="119"/>
      <c r="U830" s="76"/>
      <c r="V830" s="76"/>
      <c r="W830" s="109" t="e">
        <f>(T20D357462[[#This Row],[現金及び預金（億）]]-T20D357462[[#This Row],[負債（億）]])/T20D357462[[#This Row],[総資産]]*100</f>
        <v>#DIV/0!</v>
      </c>
    </row>
    <row r="831" spans="1:23" s="67" customFormat="1" x14ac:dyDescent="0.25">
      <c r="A831" s="69"/>
      <c r="B831" s="39"/>
      <c r="C831" s="71" t="str">
        <f>IFERROR(_xll.RssMarket($A831,"市場部名称"),"")</f>
        <v/>
      </c>
      <c r="D831" s="55"/>
      <c r="E831" s="55" t="str">
        <f>IFERROR(_xll.RssMarket($A831,"前日比"),"")</f>
        <v/>
      </c>
      <c r="F831" s="75" t="str">
        <f>IFERROR(_xll.RssMarket($A831,"時価総額"),"")</f>
        <v/>
      </c>
      <c r="G831" s="75" t="e">
        <f>T20D357462[[#This Row],[時価総額]]/T20D357462[[#This Row],[現在値]]</f>
        <v>#VALUE!</v>
      </c>
      <c r="H831" s="20"/>
      <c r="I831" s="38"/>
      <c r="J831" s="20"/>
      <c r="K831" s="33"/>
      <c r="L831" s="117"/>
      <c r="M831" s="21"/>
      <c r="N831" s="89"/>
      <c r="O831" s="125" t="e">
        <f t="shared" si="27"/>
        <v>#REF!</v>
      </c>
      <c r="P831" s="125" t="e">
        <f t="shared" si="28"/>
        <v>#REF!</v>
      </c>
      <c r="Q831" s="147" t="e">
        <f>T20D357462[[#This Row],[スコア⑤]]/T20D357462[[#This Row],[スコア③]]</f>
        <v>#REF!</v>
      </c>
      <c r="R831" s="76" t="e">
        <f>#REF!+#REF!</f>
        <v>#REF!</v>
      </c>
      <c r="S831" s="76"/>
      <c r="T831" s="119"/>
      <c r="U831" s="76"/>
      <c r="V831" s="76"/>
      <c r="W831" s="109" t="e">
        <f>(T20D357462[[#This Row],[現金及び預金（億）]]-T20D357462[[#This Row],[負債（億）]])/T20D357462[[#This Row],[総資産]]*100</f>
        <v>#DIV/0!</v>
      </c>
    </row>
    <row r="832" spans="1:23" s="67" customFormat="1" x14ac:dyDescent="0.25">
      <c r="A832" s="69"/>
      <c r="B832" s="39"/>
      <c r="C832" s="71" t="str">
        <f>IFERROR(_xll.RssMarket($A832,"市場部名称"),"")</f>
        <v/>
      </c>
      <c r="D832" s="55"/>
      <c r="E832" s="55" t="str">
        <f>IFERROR(_xll.RssMarket($A832,"前日比"),"")</f>
        <v/>
      </c>
      <c r="F832" s="75" t="str">
        <f>IFERROR(_xll.RssMarket($A832,"時価総額"),"")</f>
        <v/>
      </c>
      <c r="G832" s="75" t="e">
        <f>T20D357462[[#This Row],[時価総額]]/T20D357462[[#This Row],[現在値]]</f>
        <v>#VALUE!</v>
      </c>
      <c r="H832" s="20"/>
      <c r="I832" s="38"/>
      <c r="J832" s="20"/>
      <c r="K832" s="33"/>
      <c r="L832" s="117"/>
      <c r="M832" s="21"/>
      <c r="N832" s="89"/>
      <c r="O832" s="125" t="e">
        <f t="shared" si="27"/>
        <v>#REF!</v>
      </c>
      <c r="P832" s="125" t="e">
        <f t="shared" si="28"/>
        <v>#REF!</v>
      </c>
      <c r="Q832" s="147" t="e">
        <f>T20D357462[[#This Row],[スコア⑤]]/T20D357462[[#This Row],[スコア③]]</f>
        <v>#REF!</v>
      </c>
      <c r="R832" s="76" t="e">
        <f>#REF!+#REF!</f>
        <v>#REF!</v>
      </c>
      <c r="S832" s="76"/>
      <c r="T832" s="119"/>
      <c r="U832" s="76"/>
      <c r="V832" s="76"/>
      <c r="W832" s="109" t="e">
        <f>(T20D357462[[#This Row],[現金及び預金（億）]]-T20D357462[[#This Row],[負債（億）]])/T20D357462[[#This Row],[総資産]]*100</f>
        <v>#DIV/0!</v>
      </c>
    </row>
    <row r="833" spans="1:23" s="67" customFormat="1" x14ac:dyDescent="0.25">
      <c r="A833" s="69"/>
      <c r="B833" s="39"/>
      <c r="C833" s="71" t="str">
        <f>IFERROR(_xll.RssMarket($A833,"市場部名称"),"")</f>
        <v/>
      </c>
      <c r="D833" s="55"/>
      <c r="E833" s="55" t="str">
        <f>IFERROR(_xll.RssMarket($A833,"前日比"),"")</f>
        <v/>
      </c>
      <c r="F833" s="75" t="str">
        <f>IFERROR(_xll.RssMarket($A833,"時価総額"),"")</f>
        <v/>
      </c>
      <c r="G833" s="75" t="e">
        <f>T20D357462[[#This Row],[時価総額]]/T20D357462[[#This Row],[現在値]]</f>
        <v>#VALUE!</v>
      </c>
      <c r="H833" s="20"/>
      <c r="I833" s="38"/>
      <c r="J833" s="20"/>
      <c r="K833" s="33"/>
      <c r="L833" s="117"/>
      <c r="M833" s="21"/>
      <c r="N833" s="89"/>
      <c r="O833" s="125" t="e">
        <f t="shared" si="27"/>
        <v>#REF!</v>
      </c>
      <c r="P833" s="125" t="e">
        <f t="shared" si="28"/>
        <v>#REF!</v>
      </c>
      <c r="Q833" s="147" t="e">
        <f>T20D357462[[#This Row],[スコア⑤]]/T20D357462[[#This Row],[スコア③]]</f>
        <v>#REF!</v>
      </c>
      <c r="R833" s="76" t="e">
        <f>#REF!+#REF!</f>
        <v>#REF!</v>
      </c>
      <c r="S833" s="76"/>
      <c r="T833" s="119"/>
      <c r="U833" s="76"/>
      <c r="V833" s="76"/>
      <c r="W833" s="109" t="e">
        <f>(T20D357462[[#This Row],[現金及び預金（億）]]-T20D357462[[#This Row],[負債（億）]])/T20D357462[[#This Row],[総資産]]*100</f>
        <v>#DIV/0!</v>
      </c>
    </row>
    <row r="834" spans="1:23" s="67" customFormat="1" x14ac:dyDescent="0.25">
      <c r="A834" s="69"/>
      <c r="B834" s="39"/>
      <c r="C834" s="71" t="str">
        <f>IFERROR(_xll.RssMarket($A834,"市場部名称"),"")</f>
        <v/>
      </c>
      <c r="D834" s="55"/>
      <c r="E834" s="55" t="str">
        <f>IFERROR(_xll.RssMarket($A834,"前日比"),"")</f>
        <v/>
      </c>
      <c r="F834" s="75" t="str">
        <f>IFERROR(_xll.RssMarket($A834,"時価総額"),"")</f>
        <v/>
      </c>
      <c r="G834" s="75" t="e">
        <f>T20D357462[[#This Row],[時価総額]]/T20D357462[[#This Row],[現在値]]</f>
        <v>#VALUE!</v>
      </c>
      <c r="H834" s="20"/>
      <c r="I834" s="38"/>
      <c r="J834" s="20"/>
      <c r="K834" s="33"/>
      <c r="L834" s="117"/>
      <c r="M834" s="21"/>
      <c r="N834" s="89"/>
      <c r="O834" s="125" t="e">
        <f t="shared" ref="O834:O897" si="29">ROUND(
 ((IF(OR(R834="",R834&lt;=0),20,R834)/20)
  *(L834/15))
 /(IFERROR(IF(H834&gt;0,H834,15),15)/15)
 *100,0)</f>
        <v>#REF!</v>
      </c>
      <c r="P834" s="125" t="e">
        <f t="shared" si="28"/>
        <v>#REF!</v>
      </c>
      <c r="Q834" s="147" t="e">
        <f>T20D357462[[#This Row],[スコア⑤]]/T20D357462[[#This Row],[スコア③]]</f>
        <v>#REF!</v>
      </c>
      <c r="R834" s="76" t="e">
        <f>#REF!+#REF!</f>
        <v>#REF!</v>
      </c>
      <c r="S834" s="76"/>
      <c r="T834" s="119"/>
      <c r="U834" s="76"/>
      <c r="V834" s="76"/>
      <c r="W834" s="109" t="e">
        <f>(T20D357462[[#This Row],[現金及び預金（億）]]-T20D357462[[#This Row],[負債（億）]])/T20D357462[[#This Row],[総資産]]*100</f>
        <v>#DIV/0!</v>
      </c>
    </row>
    <row r="835" spans="1:23" s="67" customFormat="1" x14ac:dyDescent="0.25">
      <c r="A835" s="69"/>
      <c r="B835" s="39"/>
      <c r="C835" s="71" t="str">
        <f>IFERROR(_xll.RssMarket($A835,"市場部名称"),"")</f>
        <v/>
      </c>
      <c r="D835" s="55"/>
      <c r="E835" s="55" t="str">
        <f>IFERROR(_xll.RssMarket($A835,"前日比"),"")</f>
        <v/>
      </c>
      <c r="F835" s="75" t="str">
        <f>IFERROR(_xll.RssMarket($A835,"時価総額"),"")</f>
        <v/>
      </c>
      <c r="G835" s="75" t="e">
        <f>T20D357462[[#This Row],[時価総額]]/T20D357462[[#This Row],[現在値]]</f>
        <v>#VALUE!</v>
      </c>
      <c r="H835" s="20"/>
      <c r="I835" s="38"/>
      <c r="J835" s="20"/>
      <c r="K835" s="33"/>
      <c r="L835" s="117"/>
      <c r="M835" s="21"/>
      <c r="N835" s="89"/>
      <c r="O835" s="125" t="e">
        <f t="shared" si="29"/>
        <v>#REF!</v>
      </c>
      <c r="P835" s="125" t="e">
        <f t="shared" si="28"/>
        <v>#REF!</v>
      </c>
      <c r="Q835" s="147" t="e">
        <f>T20D357462[[#This Row],[スコア⑤]]/T20D357462[[#This Row],[スコア③]]</f>
        <v>#REF!</v>
      </c>
      <c r="R835" s="76" t="e">
        <f>#REF!+#REF!</f>
        <v>#REF!</v>
      </c>
      <c r="S835" s="76"/>
      <c r="T835" s="119"/>
      <c r="U835" s="76"/>
      <c r="V835" s="76"/>
      <c r="W835" s="109" t="e">
        <f>(T20D357462[[#This Row],[現金及び預金（億）]]-T20D357462[[#This Row],[負債（億）]])/T20D357462[[#This Row],[総資産]]*100</f>
        <v>#DIV/0!</v>
      </c>
    </row>
    <row r="836" spans="1:23" s="67" customFormat="1" x14ac:dyDescent="0.25">
      <c r="A836" s="69"/>
      <c r="B836" s="39"/>
      <c r="C836" s="71" t="str">
        <f>IFERROR(_xll.RssMarket($A836,"市場部名称"),"")</f>
        <v/>
      </c>
      <c r="D836" s="55"/>
      <c r="E836" s="55" t="str">
        <f>IFERROR(_xll.RssMarket($A836,"前日比"),"")</f>
        <v/>
      </c>
      <c r="F836" s="75" t="str">
        <f>IFERROR(_xll.RssMarket($A836,"時価総額"),"")</f>
        <v/>
      </c>
      <c r="G836" s="75" t="e">
        <f>T20D357462[[#This Row],[時価総額]]/T20D357462[[#This Row],[現在値]]</f>
        <v>#VALUE!</v>
      </c>
      <c r="H836" s="20"/>
      <c r="I836" s="38"/>
      <c r="J836" s="20"/>
      <c r="K836" s="33"/>
      <c r="L836" s="117"/>
      <c r="M836" s="21"/>
      <c r="N836" s="89"/>
      <c r="O836" s="125" t="e">
        <f t="shared" si="29"/>
        <v>#REF!</v>
      </c>
      <c r="P836" s="125" t="e">
        <f t="shared" si="28"/>
        <v>#REF!</v>
      </c>
      <c r="Q836" s="147" t="e">
        <f>T20D357462[[#This Row],[スコア⑤]]/T20D357462[[#This Row],[スコア③]]</f>
        <v>#REF!</v>
      </c>
      <c r="R836" s="76" t="e">
        <f>#REF!+#REF!</f>
        <v>#REF!</v>
      </c>
      <c r="S836" s="76"/>
      <c r="T836" s="119"/>
      <c r="U836" s="76"/>
      <c r="V836" s="76"/>
      <c r="W836" s="109" t="e">
        <f>(T20D357462[[#This Row],[現金及び預金（億）]]-T20D357462[[#This Row],[負債（億）]])/T20D357462[[#This Row],[総資産]]*100</f>
        <v>#DIV/0!</v>
      </c>
    </row>
    <row r="837" spans="1:23" s="67" customFormat="1" x14ac:dyDescent="0.25">
      <c r="A837" s="69"/>
      <c r="B837" s="39"/>
      <c r="C837" s="71" t="str">
        <f>IFERROR(_xll.RssMarket($A837,"市場部名称"),"")</f>
        <v/>
      </c>
      <c r="D837" s="55"/>
      <c r="E837" s="55" t="str">
        <f>IFERROR(_xll.RssMarket($A837,"前日比"),"")</f>
        <v/>
      </c>
      <c r="F837" s="75" t="str">
        <f>IFERROR(_xll.RssMarket($A837,"時価総額"),"")</f>
        <v/>
      </c>
      <c r="G837" s="75" t="e">
        <f>T20D357462[[#This Row],[時価総額]]/T20D357462[[#This Row],[現在値]]</f>
        <v>#VALUE!</v>
      </c>
      <c r="H837" s="20"/>
      <c r="I837" s="38"/>
      <c r="J837" s="20"/>
      <c r="K837" s="33"/>
      <c r="L837" s="117"/>
      <c r="M837" s="21"/>
      <c r="N837" s="89"/>
      <c r="O837" s="125" t="e">
        <f t="shared" si="29"/>
        <v>#REF!</v>
      </c>
      <c r="P837" s="125" t="e">
        <f t="shared" si="28"/>
        <v>#REF!</v>
      </c>
      <c r="Q837" s="147" t="e">
        <f>T20D357462[[#This Row],[スコア⑤]]/T20D357462[[#This Row],[スコア③]]</f>
        <v>#REF!</v>
      </c>
      <c r="R837" s="76" t="e">
        <f>#REF!+#REF!</f>
        <v>#REF!</v>
      </c>
      <c r="S837" s="76"/>
      <c r="T837" s="119"/>
      <c r="U837" s="76"/>
      <c r="V837" s="76"/>
      <c r="W837" s="109" t="e">
        <f>(T20D357462[[#This Row],[現金及び預金（億）]]-T20D357462[[#This Row],[負債（億）]])/T20D357462[[#This Row],[総資産]]*100</f>
        <v>#DIV/0!</v>
      </c>
    </row>
    <row r="838" spans="1:23" s="67" customFormat="1" x14ac:dyDescent="0.25">
      <c r="A838" s="69"/>
      <c r="B838" s="39"/>
      <c r="C838" s="71" t="str">
        <f>IFERROR(_xll.RssMarket($A838,"市場部名称"),"")</f>
        <v/>
      </c>
      <c r="D838" s="55"/>
      <c r="E838" s="55" t="str">
        <f>IFERROR(_xll.RssMarket($A838,"前日比"),"")</f>
        <v/>
      </c>
      <c r="F838" s="75" t="str">
        <f>IFERROR(_xll.RssMarket($A838,"時価総額"),"")</f>
        <v/>
      </c>
      <c r="G838" s="75" t="e">
        <f>T20D357462[[#This Row],[時価総額]]/T20D357462[[#This Row],[現在値]]</f>
        <v>#VALUE!</v>
      </c>
      <c r="H838" s="20"/>
      <c r="I838" s="38"/>
      <c r="J838" s="20"/>
      <c r="K838" s="33"/>
      <c r="L838" s="117"/>
      <c r="M838" s="21"/>
      <c r="N838" s="89"/>
      <c r="O838" s="125" t="e">
        <f t="shared" si="29"/>
        <v>#REF!</v>
      </c>
      <c r="P838" s="125" t="e">
        <f t="shared" si="28"/>
        <v>#REF!</v>
      </c>
      <c r="Q838" s="147" t="e">
        <f>T20D357462[[#This Row],[スコア⑤]]/T20D357462[[#This Row],[スコア③]]</f>
        <v>#REF!</v>
      </c>
      <c r="R838" s="76" t="e">
        <f>#REF!+#REF!</f>
        <v>#REF!</v>
      </c>
      <c r="S838" s="76"/>
      <c r="T838" s="119"/>
      <c r="U838" s="76"/>
      <c r="V838" s="76"/>
      <c r="W838" s="109" t="e">
        <f>(T20D357462[[#This Row],[現金及び預金（億）]]-T20D357462[[#This Row],[負債（億）]])/T20D357462[[#This Row],[総資産]]*100</f>
        <v>#DIV/0!</v>
      </c>
    </row>
    <row r="839" spans="1:23" s="67" customFormat="1" x14ac:dyDescent="0.25">
      <c r="A839" s="69"/>
      <c r="B839" s="39"/>
      <c r="C839" s="71" t="str">
        <f>IFERROR(_xll.RssMarket($A839,"市場部名称"),"")</f>
        <v/>
      </c>
      <c r="D839" s="55"/>
      <c r="E839" s="55" t="str">
        <f>IFERROR(_xll.RssMarket($A839,"前日比"),"")</f>
        <v/>
      </c>
      <c r="F839" s="75" t="str">
        <f>IFERROR(_xll.RssMarket($A839,"時価総額"),"")</f>
        <v/>
      </c>
      <c r="G839" s="75" t="e">
        <f>T20D357462[[#This Row],[時価総額]]/T20D357462[[#This Row],[現在値]]</f>
        <v>#VALUE!</v>
      </c>
      <c r="H839" s="20"/>
      <c r="I839" s="38"/>
      <c r="J839" s="20"/>
      <c r="K839" s="33"/>
      <c r="L839" s="117"/>
      <c r="M839" s="21"/>
      <c r="N839" s="89"/>
      <c r="O839" s="125" t="e">
        <f t="shared" si="29"/>
        <v>#REF!</v>
      </c>
      <c r="P839" s="125" t="e">
        <f t="shared" si="28"/>
        <v>#REF!</v>
      </c>
      <c r="Q839" s="147" t="e">
        <f>T20D357462[[#This Row],[スコア⑤]]/T20D357462[[#This Row],[スコア③]]</f>
        <v>#REF!</v>
      </c>
      <c r="R839" s="76" t="e">
        <f>#REF!+#REF!</f>
        <v>#REF!</v>
      </c>
      <c r="S839" s="76"/>
      <c r="T839" s="119"/>
      <c r="U839" s="76"/>
      <c r="V839" s="76"/>
      <c r="W839" s="109" t="e">
        <f>(T20D357462[[#This Row],[現金及び預金（億）]]-T20D357462[[#This Row],[負債（億）]])/T20D357462[[#This Row],[総資産]]*100</f>
        <v>#DIV/0!</v>
      </c>
    </row>
    <row r="840" spans="1:23" s="67" customFormat="1" x14ac:dyDescent="0.25">
      <c r="A840" s="69"/>
      <c r="B840" s="39"/>
      <c r="C840" s="71" t="str">
        <f>IFERROR(_xll.RssMarket($A840,"市場部名称"),"")</f>
        <v/>
      </c>
      <c r="D840" s="55"/>
      <c r="E840" s="55" t="str">
        <f>IFERROR(_xll.RssMarket($A840,"前日比"),"")</f>
        <v/>
      </c>
      <c r="F840" s="75" t="str">
        <f>IFERROR(_xll.RssMarket($A840,"時価総額"),"")</f>
        <v/>
      </c>
      <c r="G840" s="75" t="e">
        <f>T20D357462[[#This Row],[時価総額]]/T20D357462[[#This Row],[現在値]]</f>
        <v>#VALUE!</v>
      </c>
      <c r="H840" s="20"/>
      <c r="I840" s="38"/>
      <c r="J840" s="20"/>
      <c r="K840" s="33"/>
      <c r="L840" s="117"/>
      <c r="M840" s="21"/>
      <c r="N840" s="89"/>
      <c r="O840" s="125" t="e">
        <f t="shared" si="29"/>
        <v>#REF!</v>
      </c>
      <c r="P840" s="125" t="e">
        <f t="shared" si="28"/>
        <v>#REF!</v>
      </c>
      <c r="Q840" s="147" t="e">
        <f>T20D357462[[#This Row],[スコア⑤]]/T20D357462[[#This Row],[スコア③]]</f>
        <v>#REF!</v>
      </c>
      <c r="R840" s="76" t="e">
        <f>#REF!+#REF!</f>
        <v>#REF!</v>
      </c>
      <c r="S840" s="76"/>
      <c r="T840" s="119"/>
      <c r="U840" s="76"/>
      <c r="V840" s="76"/>
      <c r="W840" s="109" t="e">
        <f>(T20D357462[[#This Row],[現金及び預金（億）]]-T20D357462[[#This Row],[負債（億）]])/T20D357462[[#This Row],[総資産]]*100</f>
        <v>#DIV/0!</v>
      </c>
    </row>
    <row r="841" spans="1:23" s="67" customFormat="1" x14ac:dyDescent="0.25">
      <c r="A841" s="69"/>
      <c r="B841" s="39"/>
      <c r="C841" s="71" t="str">
        <f>IFERROR(_xll.RssMarket($A841,"市場部名称"),"")</f>
        <v/>
      </c>
      <c r="D841" s="55"/>
      <c r="E841" s="55" t="str">
        <f>IFERROR(_xll.RssMarket($A841,"前日比"),"")</f>
        <v/>
      </c>
      <c r="F841" s="75" t="str">
        <f>IFERROR(_xll.RssMarket($A841,"時価総額"),"")</f>
        <v/>
      </c>
      <c r="G841" s="75" t="e">
        <f>T20D357462[[#This Row],[時価総額]]/T20D357462[[#This Row],[現在値]]</f>
        <v>#VALUE!</v>
      </c>
      <c r="H841" s="20"/>
      <c r="I841" s="38"/>
      <c r="J841" s="20"/>
      <c r="K841" s="33"/>
      <c r="L841" s="117"/>
      <c r="M841" s="21"/>
      <c r="N841" s="89"/>
      <c r="O841" s="125" t="e">
        <f t="shared" si="29"/>
        <v>#REF!</v>
      </c>
      <c r="P841" s="125" t="e">
        <f t="shared" si="28"/>
        <v>#REF!</v>
      </c>
      <c r="Q841" s="147" t="e">
        <f>T20D357462[[#This Row],[スコア⑤]]/T20D357462[[#This Row],[スコア③]]</f>
        <v>#REF!</v>
      </c>
      <c r="R841" s="76" t="e">
        <f>#REF!+#REF!</f>
        <v>#REF!</v>
      </c>
      <c r="S841" s="76"/>
      <c r="T841" s="119"/>
      <c r="U841" s="76"/>
      <c r="V841" s="76"/>
      <c r="W841" s="109" t="e">
        <f>(T20D357462[[#This Row],[現金及び預金（億）]]-T20D357462[[#This Row],[負債（億）]])/T20D357462[[#This Row],[総資産]]*100</f>
        <v>#DIV/0!</v>
      </c>
    </row>
    <row r="842" spans="1:23" s="67" customFormat="1" x14ac:dyDescent="0.25">
      <c r="A842" s="69"/>
      <c r="B842" s="39"/>
      <c r="C842" s="71" t="str">
        <f>IFERROR(_xll.RssMarket($A842,"市場部名称"),"")</f>
        <v/>
      </c>
      <c r="D842" s="55"/>
      <c r="E842" s="55" t="str">
        <f>IFERROR(_xll.RssMarket($A842,"前日比"),"")</f>
        <v/>
      </c>
      <c r="F842" s="75" t="str">
        <f>IFERROR(_xll.RssMarket($A842,"時価総額"),"")</f>
        <v/>
      </c>
      <c r="G842" s="75" t="e">
        <f>T20D357462[[#This Row],[時価総額]]/T20D357462[[#This Row],[現在値]]</f>
        <v>#VALUE!</v>
      </c>
      <c r="H842" s="20"/>
      <c r="I842" s="38"/>
      <c r="J842" s="20"/>
      <c r="K842" s="33"/>
      <c r="L842" s="117"/>
      <c r="M842" s="21"/>
      <c r="N842" s="89"/>
      <c r="O842" s="125" t="e">
        <f t="shared" si="29"/>
        <v>#REF!</v>
      </c>
      <c r="P842" s="125" t="e">
        <f t="shared" si="28"/>
        <v>#REF!</v>
      </c>
      <c r="Q842" s="147" t="e">
        <f>T20D357462[[#This Row],[スコア⑤]]/T20D357462[[#This Row],[スコア③]]</f>
        <v>#REF!</v>
      </c>
      <c r="R842" s="76" t="e">
        <f>#REF!+#REF!</f>
        <v>#REF!</v>
      </c>
      <c r="S842" s="76"/>
      <c r="T842" s="119"/>
      <c r="U842" s="76"/>
      <c r="V842" s="76"/>
      <c r="W842" s="109" t="e">
        <f>(T20D357462[[#This Row],[現金及び預金（億）]]-T20D357462[[#This Row],[負債（億）]])/T20D357462[[#This Row],[総資産]]*100</f>
        <v>#DIV/0!</v>
      </c>
    </row>
    <row r="843" spans="1:23" s="67" customFormat="1" x14ac:dyDescent="0.25">
      <c r="A843" s="69"/>
      <c r="B843" s="39"/>
      <c r="C843" s="71" t="str">
        <f>IFERROR(_xll.RssMarket($A843,"市場部名称"),"")</f>
        <v/>
      </c>
      <c r="D843" s="55"/>
      <c r="E843" s="55" t="str">
        <f>IFERROR(_xll.RssMarket($A843,"前日比"),"")</f>
        <v/>
      </c>
      <c r="F843" s="75" t="str">
        <f>IFERROR(_xll.RssMarket($A843,"時価総額"),"")</f>
        <v/>
      </c>
      <c r="G843" s="75" t="e">
        <f>T20D357462[[#This Row],[時価総額]]/T20D357462[[#This Row],[現在値]]</f>
        <v>#VALUE!</v>
      </c>
      <c r="H843" s="20"/>
      <c r="I843" s="38"/>
      <c r="J843" s="20"/>
      <c r="K843" s="33"/>
      <c r="L843" s="117"/>
      <c r="M843" s="21"/>
      <c r="N843" s="89"/>
      <c r="O843" s="125" t="e">
        <f t="shared" si="29"/>
        <v>#REF!</v>
      </c>
      <c r="P843" s="125" t="e">
        <f t="shared" si="28"/>
        <v>#REF!</v>
      </c>
      <c r="Q843" s="147" t="e">
        <f>T20D357462[[#This Row],[スコア⑤]]/T20D357462[[#This Row],[スコア③]]</f>
        <v>#REF!</v>
      </c>
      <c r="R843" s="76" t="e">
        <f>#REF!+#REF!</f>
        <v>#REF!</v>
      </c>
      <c r="S843" s="76"/>
      <c r="T843" s="119"/>
      <c r="U843" s="76"/>
      <c r="V843" s="76"/>
      <c r="W843" s="109" t="e">
        <f>(T20D357462[[#This Row],[現金及び預金（億）]]-T20D357462[[#This Row],[負債（億）]])/T20D357462[[#This Row],[総資産]]*100</f>
        <v>#DIV/0!</v>
      </c>
    </row>
    <row r="844" spans="1:23" s="67" customFormat="1" x14ac:dyDescent="0.25">
      <c r="A844" s="69"/>
      <c r="B844" s="39"/>
      <c r="C844" s="71" t="str">
        <f>IFERROR(_xll.RssMarket($A844,"市場部名称"),"")</f>
        <v/>
      </c>
      <c r="D844" s="55"/>
      <c r="E844" s="55" t="str">
        <f>IFERROR(_xll.RssMarket($A844,"前日比"),"")</f>
        <v/>
      </c>
      <c r="F844" s="75" t="str">
        <f>IFERROR(_xll.RssMarket($A844,"時価総額"),"")</f>
        <v/>
      </c>
      <c r="G844" s="75" t="e">
        <f>T20D357462[[#This Row],[時価総額]]/T20D357462[[#This Row],[現在値]]</f>
        <v>#VALUE!</v>
      </c>
      <c r="H844" s="20"/>
      <c r="I844" s="38"/>
      <c r="J844" s="20"/>
      <c r="K844" s="33"/>
      <c r="L844" s="117"/>
      <c r="M844" s="21"/>
      <c r="N844" s="89"/>
      <c r="O844" s="125" t="e">
        <f t="shared" si="29"/>
        <v>#REF!</v>
      </c>
      <c r="P844" s="125" t="e">
        <f t="shared" si="28"/>
        <v>#REF!</v>
      </c>
      <c r="Q844" s="147" t="e">
        <f>T20D357462[[#This Row],[スコア⑤]]/T20D357462[[#This Row],[スコア③]]</f>
        <v>#REF!</v>
      </c>
      <c r="R844" s="76" t="e">
        <f>#REF!+#REF!</f>
        <v>#REF!</v>
      </c>
      <c r="S844" s="76"/>
      <c r="T844" s="119"/>
      <c r="U844" s="76"/>
      <c r="V844" s="76"/>
      <c r="W844" s="109" t="e">
        <f>(T20D357462[[#This Row],[現金及び預金（億）]]-T20D357462[[#This Row],[負債（億）]])/T20D357462[[#This Row],[総資産]]*100</f>
        <v>#DIV/0!</v>
      </c>
    </row>
    <row r="845" spans="1:23" s="67" customFormat="1" x14ac:dyDescent="0.25">
      <c r="A845" s="69"/>
      <c r="B845" s="39"/>
      <c r="C845" s="71" t="str">
        <f>IFERROR(_xll.RssMarket($A845,"市場部名称"),"")</f>
        <v/>
      </c>
      <c r="D845" s="55"/>
      <c r="E845" s="55" t="str">
        <f>IFERROR(_xll.RssMarket($A845,"前日比"),"")</f>
        <v/>
      </c>
      <c r="F845" s="75" t="str">
        <f>IFERROR(_xll.RssMarket($A845,"時価総額"),"")</f>
        <v/>
      </c>
      <c r="G845" s="75" t="e">
        <f>T20D357462[[#This Row],[時価総額]]/T20D357462[[#This Row],[現在値]]</f>
        <v>#VALUE!</v>
      </c>
      <c r="H845" s="20"/>
      <c r="I845" s="38"/>
      <c r="J845" s="20"/>
      <c r="K845" s="33"/>
      <c r="L845" s="117"/>
      <c r="M845" s="21"/>
      <c r="N845" s="89"/>
      <c r="O845" s="125" t="e">
        <f t="shared" si="29"/>
        <v>#REF!</v>
      </c>
      <c r="P845" s="125" t="e">
        <f t="shared" si="28"/>
        <v>#REF!</v>
      </c>
      <c r="Q845" s="147" t="e">
        <f>T20D357462[[#This Row],[スコア⑤]]/T20D357462[[#This Row],[スコア③]]</f>
        <v>#REF!</v>
      </c>
      <c r="R845" s="76" t="e">
        <f>#REF!+#REF!</f>
        <v>#REF!</v>
      </c>
      <c r="S845" s="76"/>
      <c r="T845" s="119"/>
      <c r="U845" s="76"/>
      <c r="V845" s="76"/>
      <c r="W845" s="109" t="e">
        <f>(T20D357462[[#This Row],[現金及び預金（億）]]-T20D357462[[#This Row],[負債（億）]])/T20D357462[[#This Row],[総資産]]*100</f>
        <v>#DIV/0!</v>
      </c>
    </row>
    <row r="846" spans="1:23" s="67" customFormat="1" x14ac:dyDescent="0.25">
      <c r="A846" s="69"/>
      <c r="B846" s="39"/>
      <c r="C846" s="71" t="str">
        <f>IFERROR(_xll.RssMarket($A846,"市場部名称"),"")</f>
        <v/>
      </c>
      <c r="D846" s="55"/>
      <c r="E846" s="55" t="str">
        <f>IFERROR(_xll.RssMarket($A846,"前日比"),"")</f>
        <v/>
      </c>
      <c r="F846" s="75" t="str">
        <f>IFERROR(_xll.RssMarket($A846,"時価総額"),"")</f>
        <v/>
      </c>
      <c r="G846" s="75" t="e">
        <f>T20D357462[[#This Row],[時価総額]]/T20D357462[[#This Row],[現在値]]</f>
        <v>#VALUE!</v>
      </c>
      <c r="H846" s="20"/>
      <c r="I846" s="38"/>
      <c r="J846" s="20"/>
      <c r="K846" s="33"/>
      <c r="L846" s="117"/>
      <c r="M846" s="21"/>
      <c r="N846" s="89"/>
      <c r="O846" s="125" t="e">
        <f t="shared" si="29"/>
        <v>#REF!</v>
      </c>
      <c r="P846" s="125" t="e">
        <f t="shared" si="28"/>
        <v>#REF!</v>
      </c>
      <c r="Q846" s="147" t="e">
        <f>T20D357462[[#This Row],[スコア⑤]]/T20D357462[[#This Row],[スコア③]]</f>
        <v>#REF!</v>
      </c>
      <c r="R846" s="76" t="e">
        <f>#REF!+#REF!</f>
        <v>#REF!</v>
      </c>
      <c r="S846" s="76"/>
      <c r="T846" s="119"/>
      <c r="U846" s="76"/>
      <c r="V846" s="76"/>
      <c r="W846" s="109" t="e">
        <f>(T20D357462[[#This Row],[現金及び預金（億）]]-T20D357462[[#This Row],[負債（億）]])/T20D357462[[#This Row],[総資産]]*100</f>
        <v>#DIV/0!</v>
      </c>
    </row>
    <row r="847" spans="1:23" s="67" customFormat="1" x14ac:dyDescent="0.25">
      <c r="A847" s="69"/>
      <c r="B847" s="39"/>
      <c r="C847" s="71" t="str">
        <f>IFERROR(_xll.RssMarket($A847,"市場部名称"),"")</f>
        <v/>
      </c>
      <c r="D847" s="55"/>
      <c r="E847" s="55" t="str">
        <f>IFERROR(_xll.RssMarket($A847,"前日比"),"")</f>
        <v/>
      </c>
      <c r="F847" s="75" t="str">
        <f>IFERROR(_xll.RssMarket($A847,"時価総額"),"")</f>
        <v/>
      </c>
      <c r="G847" s="75" t="e">
        <f>T20D357462[[#This Row],[時価総額]]/T20D357462[[#This Row],[現在値]]</f>
        <v>#VALUE!</v>
      </c>
      <c r="H847" s="20"/>
      <c r="I847" s="38"/>
      <c r="J847" s="20"/>
      <c r="K847" s="33"/>
      <c r="L847" s="117"/>
      <c r="M847" s="21"/>
      <c r="N847" s="89"/>
      <c r="O847" s="125" t="e">
        <f t="shared" si="29"/>
        <v>#REF!</v>
      </c>
      <c r="P847" s="125" t="e">
        <f t="shared" si="28"/>
        <v>#REF!</v>
      </c>
      <c r="Q847" s="147" t="e">
        <f>T20D357462[[#This Row],[スコア⑤]]/T20D357462[[#This Row],[スコア③]]</f>
        <v>#REF!</v>
      </c>
      <c r="R847" s="76" t="e">
        <f>#REF!+#REF!</f>
        <v>#REF!</v>
      </c>
      <c r="S847" s="76"/>
      <c r="T847" s="119"/>
      <c r="U847" s="76"/>
      <c r="V847" s="76"/>
      <c r="W847" s="109" t="e">
        <f>(T20D357462[[#This Row],[現金及び預金（億）]]-T20D357462[[#This Row],[負債（億）]])/T20D357462[[#This Row],[総資産]]*100</f>
        <v>#DIV/0!</v>
      </c>
    </row>
    <row r="848" spans="1:23" s="67" customFormat="1" x14ac:dyDescent="0.25">
      <c r="A848" s="69"/>
      <c r="B848" s="39"/>
      <c r="C848" s="71" t="str">
        <f>IFERROR(_xll.RssMarket($A848,"市場部名称"),"")</f>
        <v/>
      </c>
      <c r="D848" s="55"/>
      <c r="E848" s="55" t="str">
        <f>IFERROR(_xll.RssMarket($A848,"前日比"),"")</f>
        <v/>
      </c>
      <c r="F848" s="75" t="str">
        <f>IFERROR(_xll.RssMarket($A848,"時価総額"),"")</f>
        <v/>
      </c>
      <c r="G848" s="75" t="e">
        <f>T20D357462[[#This Row],[時価総額]]/T20D357462[[#This Row],[現在値]]</f>
        <v>#VALUE!</v>
      </c>
      <c r="H848" s="20"/>
      <c r="I848" s="38"/>
      <c r="J848" s="20"/>
      <c r="K848" s="33"/>
      <c r="L848" s="117"/>
      <c r="M848" s="21"/>
      <c r="N848" s="89"/>
      <c r="O848" s="125" t="e">
        <f t="shared" si="29"/>
        <v>#REF!</v>
      </c>
      <c r="P848" s="125" t="e">
        <f t="shared" si="28"/>
        <v>#REF!</v>
      </c>
      <c r="Q848" s="147" t="e">
        <f>T20D357462[[#This Row],[スコア⑤]]/T20D357462[[#This Row],[スコア③]]</f>
        <v>#REF!</v>
      </c>
      <c r="R848" s="76" t="e">
        <f>#REF!+#REF!</f>
        <v>#REF!</v>
      </c>
      <c r="S848" s="76"/>
      <c r="T848" s="119"/>
      <c r="U848" s="76"/>
      <c r="V848" s="76"/>
      <c r="W848" s="109" t="e">
        <f>(T20D357462[[#This Row],[現金及び預金（億）]]-T20D357462[[#This Row],[負債（億）]])/T20D357462[[#This Row],[総資産]]*100</f>
        <v>#DIV/0!</v>
      </c>
    </row>
    <row r="849" spans="1:23" s="67" customFormat="1" x14ac:dyDescent="0.25">
      <c r="A849" s="69"/>
      <c r="B849" s="39"/>
      <c r="C849" s="71" t="str">
        <f>IFERROR(_xll.RssMarket($A849,"市場部名称"),"")</f>
        <v/>
      </c>
      <c r="D849" s="55"/>
      <c r="E849" s="55" t="str">
        <f>IFERROR(_xll.RssMarket($A849,"前日比"),"")</f>
        <v/>
      </c>
      <c r="F849" s="75" t="str">
        <f>IFERROR(_xll.RssMarket($A849,"時価総額"),"")</f>
        <v/>
      </c>
      <c r="G849" s="75" t="e">
        <f>T20D357462[[#This Row],[時価総額]]/T20D357462[[#This Row],[現在値]]</f>
        <v>#VALUE!</v>
      </c>
      <c r="H849" s="20"/>
      <c r="I849" s="38"/>
      <c r="J849" s="20"/>
      <c r="K849" s="33"/>
      <c r="L849" s="117"/>
      <c r="M849" s="21"/>
      <c r="N849" s="89"/>
      <c r="O849" s="125" t="e">
        <f t="shared" si="29"/>
        <v>#REF!</v>
      </c>
      <c r="P849" s="125" t="e">
        <f t="shared" si="28"/>
        <v>#REF!</v>
      </c>
      <c r="Q849" s="147" t="e">
        <f>T20D357462[[#This Row],[スコア⑤]]/T20D357462[[#This Row],[スコア③]]</f>
        <v>#REF!</v>
      </c>
      <c r="R849" s="76" t="e">
        <f>#REF!+#REF!</f>
        <v>#REF!</v>
      </c>
      <c r="S849" s="76"/>
      <c r="T849" s="119"/>
      <c r="U849" s="76"/>
      <c r="V849" s="76"/>
      <c r="W849" s="109" t="e">
        <f>(T20D357462[[#This Row],[現金及び預金（億）]]-T20D357462[[#This Row],[負債（億）]])/T20D357462[[#This Row],[総資産]]*100</f>
        <v>#DIV/0!</v>
      </c>
    </row>
    <row r="850" spans="1:23" s="67" customFormat="1" x14ac:dyDescent="0.25">
      <c r="A850" s="69"/>
      <c r="B850" s="39"/>
      <c r="C850" s="71" t="str">
        <f>IFERROR(_xll.RssMarket($A850,"市場部名称"),"")</f>
        <v/>
      </c>
      <c r="D850" s="55"/>
      <c r="E850" s="55" t="str">
        <f>IFERROR(_xll.RssMarket($A850,"前日比"),"")</f>
        <v/>
      </c>
      <c r="F850" s="75" t="str">
        <f>IFERROR(_xll.RssMarket($A850,"時価総額"),"")</f>
        <v/>
      </c>
      <c r="G850" s="75" t="e">
        <f>T20D357462[[#This Row],[時価総額]]/T20D357462[[#This Row],[現在値]]</f>
        <v>#VALUE!</v>
      </c>
      <c r="H850" s="20"/>
      <c r="I850" s="38"/>
      <c r="J850" s="20"/>
      <c r="K850" s="33"/>
      <c r="L850" s="117"/>
      <c r="M850" s="21"/>
      <c r="N850" s="89"/>
      <c r="O850" s="125" t="e">
        <f t="shared" si="29"/>
        <v>#REF!</v>
      </c>
      <c r="P850" s="125" t="e">
        <f t="shared" si="28"/>
        <v>#REF!</v>
      </c>
      <c r="Q850" s="147" t="e">
        <f>T20D357462[[#This Row],[スコア⑤]]/T20D357462[[#This Row],[スコア③]]</f>
        <v>#REF!</v>
      </c>
      <c r="R850" s="76" t="e">
        <f>#REF!+#REF!</f>
        <v>#REF!</v>
      </c>
      <c r="S850" s="76"/>
      <c r="T850" s="119"/>
      <c r="U850" s="76"/>
      <c r="V850" s="76"/>
      <c r="W850" s="109" t="e">
        <f>(T20D357462[[#This Row],[現金及び預金（億）]]-T20D357462[[#This Row],[負債（億）]])/T20D357462[[#This Row],[総資産]]*100</f>
        <v>#DIV/0!</v>
      </c>
    </row>
    <row r="851" spans="1:23" s="67" customFormat="1" x14ac:dyDescent="0.25">
      <c r="A851" s="69"/>
      <c r="B851" s="39"/>
      <c r="C851" s="71" t="str">
        <f>IFERROR(_xll.RssMarket($A851,"市場部名称"),"")</f>
        <v/>
      </c>
      <c r="D851" s="55"/>
      <c r="E851" s="55" t="str">
        <f>IFERROR(_xll.RssMarket($A851,"前日比"),"")</f>
        <v/>
      </c>
      <c r="F851" s="75" t="str">
        <f>IFERROR(_xll.RssMarket($A851,"時価総額"),"")</f>
        <v/>
      </c>
      <c r="G851" s="75" t="e">
        <f>T20D357462[[#This Row],[時価総額]]/T20D357462[[#This Row],[現在値]]</f>
        <v>#VALUE!</v>
      </c>
      <c r="H851" s="20"/>
      <c r="I851" s="38"/>
      <c r="J851" s="20"/>
      <c r="K851" s="33"/>
      <c r="L851" s="117"/>
      <c r="M851" s="21"/>
      <c r="N851" s="89"/>
      <c r="O851" s="125" t="e">
        <f t="shared" si="29"/>
        <v>#REF!</v>
      </c>
      <c r="P851" s="125" t="e">
        <f t="shared" si="28"/>
        <v>#REF!</v>
      </c>
      <c r="Q851" s="147" t="e">
        <f>T20D357462[[#This Row],[スコア⑤]]/T20D357462[[#This Row],[スコア③]]</f>
        <v>#REF!</v>
      </c>
      <c r="R851" s="76" t="e">
        <f>#REF!+#REF!</f>
        <v>#REF!</v>
      </c>
      <c r="S851" s="76"/>
      <c r="T851" s="119"/>
      <c r="U851" s="76"/>
      <c r="V851" s="76"/>
      <c r="W851" s="109" t="e">
        <f>(T20D357462[[#This Row],[現金及び預金（億）]]-T20D357462[[#This Row],[負債（億）]])/T20D357462[[#This Row],[総資産]]*100</f>
        <v>#DIV/0!</v>
      </c>
    </row>
    <row r="852" spans="1:23" s="67" customFormat="1" x14ac:dyDescent="0.25">
      <c r="A852" s="69"/>
      <c r="B852" s="39"/>
      <c r="C852" s="71" t="str">
        <f>IFERROR(_xll.RssMarket($A852,"市場部名称"),"")</f>
        <v/>
      </c>
      <c r="D852" s="55"/>
      <c r="E852" s="55" t="str">
        <f>IFERROR(_xll.RssMarket($A852,"前日比"),"")</f>
        <v/>
      </c>
      <c r="F852" s="75" t="str">
        <f>IFERROR(_xll.RssMarket($A852,"時価総額"),"")</f>
        <v/>
      </c>
      <c r="G852" s="75" t="e">
        <f>T20D357462[[#This Row],[時価総額]]/T20D357462[[#This Row],[現在値]]</f>
        <v>#VALUE!</v>
      </c>
      <c r="H852" s="20"/>
      <c r="I852" s="38"/>
      <c r="J852" s="20"/>
      <c r="K852" s="33"/>
      <c r="L852" s="117"/>
      <c r="M852" s="21"/>
      <c r="N852" s="89"/>
      <c r="O852" s="125" t="e">
        <f t="shared" si="29"/>
        <v>#REF!</v>
      </c>
      <c r="P852" s="125" t="e">
        <f t="shared" si="28"/>
        <v>#REF!</v>
      </c>
      <c r="Q852" s="147" t="e">
        <f>T20D357462[[#This Row],[スコア⑤]]/T20D357462[[#This Row],[スコア③]]</f>
        <v>#REF!</v>
      </c>
      <c r="R852" s="76" t="e">
        <f>#REF!+#REF!</f>
        <v>#REF!</v>
      </c>
      <c r="S852" s="76"/>
      <c r="T852" s="119"/>
      <c r="U852" s="76"/>
      <c r="V852" s="76"/>
      <c r="W852" s="109" t="e">
        <f>(T20D357462[[#This Row],[現金及び預金（億）]]-T20D357462[[#This Row],[負債（億）]])/T20D357462[[#This Row],[総資産]]*100</f>
        <v>#DIV/0!</v>
      </c>
    </row>
    <row r="853" spans="1:23" s="67" customFormat="1" x14ac:dyDescent="0.25">
      <c r="A853" s="69"/>
      <c r="B853" s="39"/>
      <c r="C853" s="71" t="str">
        <f>IFERROR(_xll.RssMarket($A853,"市場部名称"),"")</f>
        <v/>
      </c>
      <c r="D853" s="55"/>
      <c r="E853" s="55" t="str">
        <f>IFERROR(_xll.RssMarket($A853,"前日比"),"")</f>
        <v/>
      </c>
      <c r="F853" s="75" t="str">
        <f>IFERROR(_xll.RssMarket($A853,"時価総額"),"")</f>
        <v/>
      </c>
      <c r="G853" s="75" t="e">
        <f>T20D357462[[#This Row],[時価総額]]/T20D357462[[#This Row],[現在値]]</f>
        <v>#VALUE!</v>
      </c>
      <c r="H853" s="20"/>
      <c r="I853" s="38"/>
      <c r="J853" s="20"/>
      <c r="K853" s="33"/>
      <c r="L853" s="117"/>
      <c r="M853" s="21"/>
      <c r="N853" s="89"/>
      <c r="O853" s="125" t="e">
        <f t="shared" si="29"/>
        <v>#REF!</v>
      </c>
      <c r="P853" s="125" t="e">
        <f t="shared" si="28"/>
        <v>#REF!</v>
      </c>
      <c r="Q853" s="147" t="e">
        <f>T20D357462[[#This Row],[スコア⑤]]/T20D357462[[#This Row],[スコア③]]</f>
        <v>#REF!</v>
      </c>
      <c r="R853" s="76" t="e">
        <f>#REF!+#REF!</f>
        <v>#REF!</v>
      </c>
      <c r="S853" s="76"/>
      <c r="T853" s="119"/>
      <c r="U853" s="76"/>
      <c r="V853" s="76"/>
      <c r="W853" s="109" t="e">
        <f>(T20D357462[[#This Row],[現金及び預金（億）]]-T20D357462[[#This Row],[負債（億）]])/T20D357462[[#This Row],[総資産]]*100</f>
        <v>#DIV/0!</v>
      </c>
    </row>
    <row r="854" spans="1:23" s="67" customFormat="1" x14ac:dyDescent="0.25">
      <c r="A854" s="69"/>
      <c r="B854" s="39"/>
      <c r="C854" s="71" t="str">
        <f>IFERROR(_xll.RssMarket($A854,"市場部名称"),"")</f>
        <v/>
      </c>
      <c r="D854" s="55"/>
      <c r="E854" s="55" t="str">
        <f>IFERROR(_xll.RssMarket($A854,"前日比"),"")</f>
        <v/>
      </c>
      <c r="F854" s="75" t="str">
        <f>IFERROR(_xll.RssMarket($A854,"時価総額"),"")</f>
        <v/>
      </c>
      <c r="G854" s="75" t="e">
        <f>T20D357462[[#This Row],[時価総額]]/T20D357462[[#This Row],[現在値]]</f>
        <v>#VALUE!</v>
      </c>
      <c r="H854" s="20"/>
      <c r="I854" s="38"/>
      <c r="J854" s="20"/>
      <c r="K854" s="33"/>
      <c r="L854" s="117"/>
      <c r="M854" s="21"/>
      <c r="N854" s="89"/>
      <c r="O854" s="125" t="e">
        <f t="shared" si="29"/>
        <v>#REF!</v>
      </c>
      <c r="P854" s="125" t="e">
        <f t="shared" si="28"/>
        <v>#REF!</v>
      </c>
      <c r="Q854" s="147" t="e">
        <f>T20D357462[[#This Row],[スコア⑤]]/T20D357462[[#This Row],[スコア③]]</f>
        <v>#REF!</v>
      </c>
      <c r="R854" s="76" t="e">
        <f>#REF!+#REF!</f>
        <v>#REF!</v>
      </c>
      <c r="S854" s="76"/>
      <c r="T854" s="119"/>
      <c r="U854" s="76"/>
      <c r="V854" s="76"/>
      <c r="W854" s="109" t="e">
        <f>(T20D357462[[#This Row],[現金及び預金（億）]]-T20D357462[[#This Row],[負債（億）]])/T20D357462[[#This Row],[総資産]]*100</f>
        <v>#DIV/0!</v>
      </c>
    </row>
    <row r="855" spans="1:23" s="67" customFormat="1" x14ac:dyDescent="0.25">
      <c r="A855" s="69"/>
      <c r="B855" s="39"/>
      <c r="C855" s="71" t="str">
        <f>IFERROR(_xll.RssMarket($A855,"市場部名称"),"")</f>
        <v/>
      </c>
      <c r="D855" s="55"/>
      <c r="E855" s="55" t="str">
        <f>IFERROR(_xll.RssMarket($A855,"前日比"),"")</f>
        <v/>
      </c>
      <c r="F855" s="75" t="str">
        <f>IFERROR(_xll.RssMarket($A855,"時価総額"),"")</f>
        <v/>
      </c>
      <c r="G855" s="75" t="e">
        <f>T20D357462[[#This Row],[時価総額]]/T20D357462[[#This Row],[現在値]]</f>
        <v>#VALUE!</v>
      </c>
      <c r="H855" s="20"/>
      <c r="I855" s="38"/>
      <c r="J855" s="20"/>
      <c r="K855" s="33"/>
      <c r="L855" s="117"/>
      <c r="M855" s="21"/>
      <c r="N855" s="89"/>
      <c r="O855" s="125" t="e">
        <f t="shared" si="29"/>
        <v>#REF!</v>
      </c>
      <c r="P855" s="125" t="e">
        <f t="shared" si="28"/>
        <v>#REF!</v>
      </c>
      <c r="Q855" s="147" t="e">
        <f>T20D357462[[#This Row],[スコア⑤]]/T20D357462[[#This Row],[スコア③]]</f>
        <v>#REF!</v>
      </c>
      <c r="R855" s="76" t="e">
        <f>#REF!+#REF!</f>
        <v>#REF!</v>
      </c>
      <c r="S855" s="76"/>
      <c r="T855" s="119"/>
      <c r="U855" s="76"/>
      <c r="V855" s="76"/>
      <c r="W855" s="109" t="e">
        <f>(T20D357462[[#This Row],[現金及び預金（億）]]-T20D357462[[#This Row],[負債（億）]])/T20D357462[[#This Row],[総資産]]*100</f>
        <v>#DIV/0!</v>
      </c>
    </row>
    <row r="856" spans="1:23" s="67" customFormat="1" x14ac:dyDescent="0.25">
      <c r="A856" s="69"/>
      <c r="B856" s="39"/>
      <c r="C856" s="71" t="str">
        <f>IFERROR(_xll.RssMarket($A856,"市場部名称"),"")</f>
        <v/>
      </c>
      <c r="D856" s="55"/>
      <c r="E856" s="55" t="str">
        <f>IFERROR(_xll.RssMarket($A856,"前日比"),"")</f>
        <v/>
      </c>
      <c r="F856" s="75" t="str">
        <f>IFERROR(_xll.RssMarket($A856,"時価総額"),"")</f>
        <v/>
      </c>
      <c r="G856" s="75" t="e">
        <f>T20D357462[[#This Row],[時価総額]]/T20D357462[[#This Row],[現在値]]</f>
        <v>#VALUE!</v>
      </c>
      <c r="H856" s="20"/>
      <c r="I856" s="38"/>
      <c r="J856" s="20"/>
      <c r="K856" s="33"/>
      <c r="L856" s="117"/>
      <c r="M856" s="21"/>
      <c r="N856" s="89"/>
      <c r="O856" s="125" t="e">
        <f t="shared" si="29"/>
        <v>#REF!</v>
      </c>
      <c r="P856" s="125" t="e">
        <f t="shared" si="28"/>
        <v>#REF!</v>
      </c>
      <c r="Q856" s="147" t="e">
        <f>T20D357462[[#This Row],[スコア⑤]]/T20D357462[[#This Row],[スコア③]]</f>
        <v>#REF!</v>
      </c>
      <c r="R856" s="76" t="e">
        <f>#REF!+#REF!</f>
        <v>#REF!</v>
      </c>
      <c r="S856" s="76"/>
      <c r="T856" s="119"/>
      <c r="U856" s="76"/>
      <c r="V856" s="76"/>
      <c r="W856" s="109" t="e">
        <f>(T20D357462[[#This Row],[現金及び預金（億）]]-T20D357462[[#This Row],[負債（億）]])/T20D357462[[#This Row],[総資産]]*100</f>
        <v>#DIV/0!</v>
      </c>
    </row>
    <row r="857" spans="1:23" s="67" customFormat="1" x14ac:dyDescent="0.25">
      <c r="A857" s="69"/>
      <c r="B857" s="39"/>
      <c r="C857" s="71" t="str">
        <f>IFERROR(_xll.RssMarket($A857,"市場部名称"),"")</f>
        <v/>
      </c>
      <c r="D857" s="55"/>
      <c r="E857" s="55" t="str">
        <f>IFERROR(_xll.RssMarket($A857,"前日比"),"")</f>
        <v/>
      </c>
      <c r="F857" s="75" t="str">
        <f>IFERROR(_xll.RssMarket($A857,"時価総額"),"")</f>
        <v/>
      </c>
      <c r="G857" s="75" t="e">
        <f>T20D357462[[#This Row],[時価総額]]/T20D357462[[#This Row],[現在値]]</f>
        <v>#VALUE!</v>
      </c>
      <c r="H857" s="20"/>
      <c r="I857" s="38"/>
      <c r="J857" s="20"/>
      <c r="K857" s="33"/>
      <c r="L857" s="117"/>
      <c r="M857" s="21"/>
      <c r="N857" s="89"/>
      <c r="O857" s="125" t="e">
        <f t="shared" si="29"/>
        <v>#REF!</v>
      </c>
      <c r="P857" s="125" t="e">
        <f t="shared" si="28"/>
        <v>#REF!</v>
      </c>
      <c r="Q857" s="147" t="e">
        <f>T20D357462[[#This Row],[スコア⑤]]/T20D357462[[#This Row],[スコア③]]</f>
        <v>#REF!</v>
      </c>
      <c r="R857" s="76" t="e">
        <f>#REF!+#REF!</f>
        <v>#REF!</v>
      </c>
      <c r="S857" s="76"/>
      <c r="T857" s="119"/>
      <c r="U857" s="76"/>
      <c r="V857" s="76"/>
      <c r="W857" s="109" t="e">
        <f>(T20D357462[[#This Row],[現金及び預金（億）]]-T20D357462[[#This Row],[負債（億）]])/T20D357462[[#This Row],[総資産]]*100</f>
        <v>#DIV/0!</v>
      </c>
    </row>
    <row r="858" spans="1:23" s="67" customFormat="1" x14ac:dyDescent="0.25">
      <c r="A858" s="69"/>
      <c r="B858" s="39"/>
      <c r="C858" s="71" t="str">
        <f>IFERROR(_xll.RssMarket($A858,"市場部名称"),"")</f>
        <v/>
      </c>
      <c r="D858" s="55"/>
      <c r="E858" s="55" t="str">
        <f>IFERROR(_xll.RssMarket($A858,"前日比"),"")</f>
        <v/>
      </c>
      <c r="F858" s="75" t="str">
        <f>IFERROR(_xll.RssMarket($A858,"時価総額"),"")</f>
        <v/>
      </c>
      <c r="G858" s="75" t="e">
        <f>T20D357462[[#This Row],[時価総額]]/T20D357462[[#This Row],[現在値]]</f>
        <v>#VALUE!</v>
      </c>
      <c r="H858" s="20"/>
      <c r="I858" s="38"/>
      <c r="J858" s="20"/>
      <c r="K858" s="33"/>
      <c r="L858" s="117"/>
      <c r="M858" s="21"/>
      <c r="N858" s="89"/>
      <c r="O858" s="125" t="e">
        <f t="shared" si="29"/>
        <v>#REF!</v>
      </c>
      <c r="P858" s="125" t="e">
        <f t="shared" si="28"/>
        <v>#REF!</v>
      </c>
      <c r="Q858" s="147" t="e">
        <f>T20D357462[[#This Row],[スコア⑤]]/T20D357462[[#This Row],[スコア③]]</f>
        <v>#REF!</v>
      </c>
      <c r="R858" s="76" t="e">
        <f>#REF!+#REF!</f>
        <v>#REF!</v>
      </c>
      <c r="S858" s="76"/>
      <c r="T858" s="119"/>
      <c r="U858" s="76"/>
      <c r="V858" s="76"/>
      <c r="W858" s="109" t="e">
        <f>(T20D357462[[#This Row],[現金及び預金（億）]]-T20D357462[[#This Row],[負債（億）]])/T20D357462[[#This Row],[総資産]]*100</f>
        <v>#DIV/0!</v>
      </c>
    </row>
    <row r="859" spans="1:23" s="67" customFormat="1" x14ac:dyDescent="0.25">
      <c r="A859" s="69"/>
      <c r="B859" s="39"/>
      <c r="C859" s="71" t="str">
        <f>IFERROR(_xll.RssMarket($A859,"市場部名称"),"")</f>
        <v/>
      </c>
      <c r="D859" s="55"/>
      <c r="E859" s="55" t="str">
        <f>IFERROR(_xll.RssMarket($A859,"前日比"),"")</f>
        <v/>
      </c>
      <c r="F859" s="75" t="str">
        <f>IFERROR(_xll.RssMarket($A859,"時価総額"),"")</f>
        <v/>
      </c>
      <c r="G859" s="75" t="e">
        <f>T20D357462[[#This Row],[時価総額]]/T20D357462[[#This Row],[現在値]]</f>
        <v>#VALUE!</v>
      </c>
      <c r="H859" s="20"/>
      <c r="I859" s="38"/>
      <c r="J859" s="20"/>
      <c r="K859" s="33"/>
      <c r="L859" s="117"/>
      <c r="M859" s="21"/>
      <c r="N859" s="89"/>
      <c r="O859" s="125" t="e">
        <f t="shared" si="29"/>
        <v>#REF!</v>
      </c>
      <c r="P859" s="125" t="e">
        <f t="shared" si="28"/>
        <v>#REF!</v>
      </c>
      <c r="Q859" s="147" t="e">
        <f>T20D357462[[#This Row],[スコア⑤]]/T20D357462[[#This Row],[スコア③]]</f>
        <v>#REF!</v>
      </c>
      <c r="R859" s="76" t="e">
        <f>#REF!+#REF!</f>
        <v>#REF!</v>
      </c>
      <c r="S859" s="76"/>
      <c r="T859" s="119"/>
      <c r="U859" s="76"/>
      <c r="V859" s="76"/>
      <c r="W859" s="109" t="e">
        <f>(T20D357462[[#This Row],[現金及び預金（億）]]-T20D357462[[#This Row],[負債（億）]])/T20D357462[[#This Row],[総資産]]*100</f>
        <v>#DIV/0!</v>
      </c>
    </row>
    <row r="860" spans="1:23" s="67" customFormat="1" x14ac:dyDescent="0.25">
      <c r="A860" s="69"/>
      <c r="B860" s="39"/>
      <c r="C860" s="71" t="str">
        <f>IFERROR(_xll.RssMarket($A860,"市場部名称"),"")</f>
        <v/>
      </c>
      <c r="D860" s="55"/>
      <c r="E860" s="55" t="str">
        <f>IFERROR(_xll.RssMarket($A860,"前日比"),"")</f>
        <v/>
      </c>
      <c r="F860" s="75" t="str">
        <f>IFERROR(_xll.RssMarket($A860,"時価総額"),"")</f>
        <v/>
      </c>
      <c r="G860" s="75" t="e">
        <f>T20D357462[[#This Row],[時価総額]]/T20D357462[[#This Row],[現在値]]</f>
        <v>#VALUE!</v>
      </c>
      <c r="H860" s="20"/>
      <c r="I860" s="38"/>
      <c r="J860" s="20"/>
      <c r="K860" s="33"/>
      <c r="L860" s="117"/>
      <c r="M860" s="21"/>
      <c r="N860" s="89"/>
      <c r="O860" s="125" t="e">
        <f t="shared" si="29"/>
        <v>#REF!</v>
      </c>
      <c r="P860" s="125" t="e">
        <f t="shared" si="28"/>
        <v>#REF!</v>
      </c>
      <c r="Q860" s="147" t="e">
        <f>T20D357462[[#This Row],[スコア⑤]]/T20D357462[[#This Row],[スコア③]]</f>
        <v>#REF!</v>
      </c>
      <c r="R860" s="76" t="e">
        <f>#REF!+#REF!</f>
        <v>#REF!</v>
      </c>
      <c r="S860" s="76"/>
      <c r="T860" s="119"/>
      <c r="U860" s="76"/>
      <c r="V860" s="76"/>
      <c r="W860" s="109" t="e">
        <f>(T20D357462[[#This Row],[現金及び預金（億）]]-T20D357462[[#This Row],[負債（億）]])/T20D357462[[#This Row],[総資産]]*100</f>
        <v>#DIV/0!</v>
      </c>
    </row>
    <row r="861" spans="1:23" s="67" customFormat="1" x14ac:dyDescent="0.25">
      <c r="A861" s="69"/>
      <c r="B861" s="39"/>
      <c r="C861" s="71" t="str">
        <f>IFERROR(_xll.RssMarket($A861,"市場部名称"),"")</f>
        <v/>
      </c>
      <c r="D861" s="55"/>
      <c r="E861" s="55" t="str">
        <f>IFERROR(_xll.RssMarket($A861,"前日比"),"")</f>
        <v/>
      </c>
      <c r="F861" s="75" t="str">
        <f>IFERROR(_xll.RssMarket($A861,"時価総額"),"")</f>
        <v/>
      </c>
      <c r="G861" s="75" t="e">
        <f>T20D357462[[#This Row],[時価総額]]/T20D357462[[#This Row],[現在値]]</f>
        <v>#VALUE!</v>
      </c>
      <c r="H861" s="20"/>
      <c r="I861" s="38"/>
      <c r="J861" s="20"/>
      <c r="K861" s="33"/>
      <c r="L861" s="117"/>
      <c r="M861" s="21"/>
      <c r="N861" s="89"/>
      <c r="O861" s="125" t="e">
        <f t="shared" si="29"/>
        <v>#REF!</v>
      </c>
      <c r="P861" s="125" t="e">
        <f t="shared" si="28"/>
        <v>#REF!</v>
      </c>
      <c r="Q861" s="147" t="e">
        <f>T20D357462[[#This Row],[スコア⑤]]/T20D357462[[#This Row],[スコア③]]</f>
        <v>#REF!</v>
      </c>
      <c r="R861" s="76" t="e">
        <f>#REF!+#REF!</f>
        <v>#REF!</v>
      </c>
      <c r="S861" s="76"/>
      <c r="T861" s="119"/>
      <c r="U861" s="76"/>
      <c r="V861" s="76"/>
      <c r="W861" s="109" t="e">
        <f>(T20D357462[[#This Row],[現金及び預金（億）]]-T20D357462[[#This Row],[負債（億）]])/T20D357462[[#This Row],[総資産]]*100</f>
        <v>#DIV/0!</v>
      </c>
    </row>
    <row r="862" spans="1:23" s="67" customFormat="1" x14ac:dyDescent="0.25">
      <c r="A862" s="69"/>
      <c r="B862" s="39"/>
      <c r="C862" s="71" t="str">
        <f>IFERROR(_xll.RssMarket($A862,"市場部名称"),"")</f>
        <v/>
      </c>
      <c r="D862" s="55"/>
      <c r="E862" s="55" t="str">
        <f>IFERROR(_xll.RssMarket($A862,"前日比"),"")</f>
        <v/>
      </c>
      <c r="F862" s="75" t="str">
        <f>IFERROR(_xll.RssMarket($A862,"時価総額"),"")</f>
        <v/>
      </c>
      <c r="G862" s="75" t="e">
        <f>T20D357462[[#This Row],[時価総額]]/T20D357462[[#This Row],[現在値]]</f>
        <v>#VALUE!</v>
      </c>
      <c r="H862" s="20"/>
      <c r="I862" s="38"/>
      <c r="J862" s="20"/>
      <c r="K862" s="33"/>
      <c r="L862" s="117"/>
      <c r="M862" s="21"/>
      <c r="N862" s="89"/>
      <c r="O862" s="125" t="e">
        <f t="shared" si="29"/>
        <v>#REF!</v>
      </c>
      <c r="P862" s="125" t="e">
        <f t="shared" si="28"/>
        <v>#REF!</v>
      </c>
      <c r="Q862" s="147" t="e">
        <f>T20D357462[[#This Row],[スコア⑤]]/T20D357462[[#This Row],[スコア③]]</f>
        <v>#REF!</v>
      </c>
      <c r="R862" s="76" t="e">
        <f>#REF!+#REF!</f>
        <v>#REF!</v>
      </c>
      <c r="S862" s="76"/>
      <c r="T862" s="119"/>
      <c r="U862" s="76"/>
      <c r="V862" s="76"/>
      <c r="W862" s="109" t="e">
        <f>(T20D357462[[#This Row],[現金及び預金（億）]]-T20D357462[[#This Row],[負債（億）]])/T20D357462[[#This Row],[総資産]]*100</f>
        <v>#DIV/0!</v>
      </c>
    </row>
    <row r="863" spans="1:23" s="67" customFormat="1" x14ac:dyDescent="0.25">
      <c r="A863" s="69"/>
      <c r="B863" s="39"/>
      <c r="C863" s="71" t="str">
        <f>IFERROR(_xll.RssMarket($A863,"市場部名称"),"")</f>
        <v/>
      </c>
      <c r="D863" s="55"/>
      <c r="E863" s="55" t="str">
        <f>IFERROR(_xll.RssMarket($A863,"前日比"),"")</f>
        <v/>
      </c>
      <c r="F863" s="75" t="str">
        <f>IFERROR(_xll.RssMarket($A863,"時価総額"),"")</f>
        <v/>
      </c>
      <c r="G863" s="75" t="e">
        <f>T20D357462[[#This Row],[時価総額]]/T20D357462[[#This Row],[現在値]]</f>
        <v>#VALUE!</v>
      </c>
      <c r="H863" s="20"/>
      <c r="I863" s="38"/>
      <c r="J863" s="20"/>
      <c r="K863" s="33"/>
      <c r="L863" s="117"/>
      <c r="M863" s="21"/>
      <c r="N863" s="89"/>
      <c r="O863" s="125" t="e">
        <f t="shared" si="29"/>
        <v>#REF!</v>
      </c>
      <c r="P863" s="125" t="e">
        <f t="shared" si="28"/>
        <v>#REF!</v>
      </c>
      <c r="Q863" s="147" t="e">
        <f>T20D357462[[#This Row],[スコア⑤]]/T20D357462[[#This Row],[スコア③]]</f>
        <v>#REF!</v>
      </c>
      <c r="R863" s="76" t="e">
        <f>#REF!+#REF!</f>
        <v>#REF!</v>
      </c>
      <c r="S863" s="76"/>
      <c r="T863" s="119"/>
      <c r="U863" s="76"/>
      <c r="V863" s="76"/>
      <c r="W863" s="109" t="e">
        <f>(T20D357462[[#This Row],[現金及び預金（億）]]-T20D357462[[#This Row],[負債（億）]])/T20D357462[[#This Row],[総資産]]*100</f>
        <v>#DIV/0!</v>
      </c>
    </row>
    <row r="864" spans="1:23" s="67" customFormat="1" x14ac:dyDescent="0.25">
      <c r="A864" s="69"/>
      <c r="B864" s="39"/>
      <c r="C864" s="71" t="str">
        <f>IFERROR(_xll.RssMarket($A864,"市場部名称"),"")</f>
        <v/>
      </c>
      <c r="D864" s="55"/>
      <c r="E864" s="55" t="str">
        <f>IFERROR(_xll.RssMarket($A864,"前日比"),"")</f>
        <v/>
      </c>
      <c r="F864" s="75" t="str">
        <f>IFERROR(_xll.RssMarket($A864,"時価総額"),"")</f>
        <v/>
      </c>
      <c r="G864" s="75" t="e">
        <f>T20D357462[[#This Row],[時価総額]]/T20D357462[[#This Row],[現在値]]</f>
        <v>#VALUE!</v>
      </c>
      <c r="H864" s="20"/>
      <c r="I864" s="38"/>
      <c r="J864" s="20"/>
      <c r="K864" s="33"/>
      <c r="L864" s="117"/>
      <c r="M864" s="21"/>
      <c r="N864" s="89"/>
      <c r="O864" s="125" t="e">
        <f t="shared" si="29"/>
        <v>#REF!</v>
      </c>
      <c r="P864" s="125" t="e">
        <f t="shared" si="28"/>
        <v>#REF!</v>
      </c>
      <c r="Q864" s="147" t="e">
        <f>T20D357462[[#This Row],[スコア⑤]]/T20D357462[[#This Row],[スコア③]]</f>
        <v>#REF!</v>
      </c>
      <c r="R864" s="76" t="e">
        <f>#REF!+#REF!</f>
        <v>#REF!</v>
      </c>
      <c r="S864" s="76"/>
      <c r="T864" s="119"/>
      <c r="U864" s="76"/>
      <c r="V864" s="76"/>
      <c r="W864" s="109" t="e">
        <f>(T20D357462[[#This Row],[現金及び預金（億）]]-T20D357462[[#This Row],[負債（億）]])/T20D357462[[#This Row],[総資産]]*100</f>
        <v>#DIV/0!</v>
      </c>
    </row>
    <row r="865" spans="1:23" s="67" customFormat="1" x14ac:dyDescent="0.25">
      <c r="A865" s="69"/>
      <c r="B865" s="39"/>
      <c r="C865" s="71" t="str">
        <f>IFERROR(_xll.RssMarket($A865,"市場部名称"),"")</f>
        <v/>
      </c>
      <c r="D865" s="55"/>
      <c r="E865" s="55" t="str">
        <f>IFERROR(_xll.RssMarket($A865,"前日比"),"")</f>
        <v/>
      </c>
      <c r="F865" s="75" t="str">
        <f>IFERROR(_xll.RssMarket($A865,"時価総額"),"")</f>
        <v/>
      </c>
      <c r="G865" s="75" t="e">
        <f>T20D357462[[#This Row],[時価総額]]/T20D357462[[#This Row],[現在値]]</f>
        <v>#VALUE!</v>
      </c>
      <c r="H865" s="20"/>
      <c r="I865" s="38"/>
      <c r="J865" s="20"/>
      <c r="K865" s="33"/>
      <c r="L865" s="117"/>
      <c r="M865" s="21"/>
      <c r="N865" s="89"/>
      <c r="O865" s="125" t="e">
        <f t="shared" si="29"/>
        <v>#REF!</v>
      </c>
      <c r="P865" s="125" t="e">
        <f t="shared" si="28"/>
        <v>#REF!</v>
      </c>
      <c r="Q865" s="147" t="e">
        <f>T20D357462[[#This Row],[スコア⑤]]/T20D357462[[#This Row],[スコア③]]</f>
        <v>#REF!</v>
      </c>
      <c r="R865" s="76" t="e">
        <f>#REF!+#REF!</f>
        <v>#REF!</v>
      </c>
      <c r="S865" s="76"/>
      <c r="T865" s="119"/>
      <c r="U865" s="76"/>
      <c r="V865" s="76"/>
      <c r="W865" s="109" t="e">
        <f>(T20D357462[[#This Row],[現金及び預金（億）]]-T20D357462[[#This Row],[負債（億）]])/T20D357462[[#This Row],[総資産]]*100</f>
        <v>#DIV/0!</v>
      </c>
    </row>
    <row r="866" spans="1:23" s="67" customFormat="1" x14ac:dyDescent="0.25">
      <c r="A866" s="69"/>
      <c r="B866" s="39"/>
      <c r="C866" s="71" t="str">
        <f>IFERROR(_xll.RssMarket($A866,"市場部名称"),"")</f>
        <v/>
      </c>
      <c r="D866" s="55"/>
      <c r="E866" s="55" t="str">
        <f>IFERROR(_xll.RssMarket($A866,"前日比"),"")</f>
        <v/>
      </c>
      <c r="F866" s="75" t="str">
        <f>IFERROR(_xll.RssMarket($A866,"時価総額"),"")</f>
        <v/>
      </c>
      <c r="G866" s="75" t="e">
        <f>T20D357462[[#This Row],[時価総額]]/T20D357462[[#This Row],[現在値]]</f>
        <v>#VALUE!</v>
      </c>
      <c r="H866" s="20"/>
      <c r="I866" s="38"/>
      <c r="J866" s="20"/>
      <c r="K866" s="33"/>
      <c r="L866" s="117"/>
      <c r="M866" s="21"/>
      <c r="N866" s="89"/>
      <c r="O866" s="125" t="e">
        <f t="shared" si="29"/>
        <v>#REF!</v>
      </c>
      <c r="P866" s="125" t="e">
        <f t="shared" si="28"/>
        <v>#REF!</v>
      </c>
      <c r="Q866" s="147" t="e">
        <f>T20D357462[[#This Row],[スコア⑤]]/T20D357462[[#This Row],[スコア③]]</f>
        <v>#REF!</v>
      </c>
      <c r="R866" s="76" t="e">
        <f>#REF!+#REF!</f>
        <v>#REF!</v>
      </c>
      <c r="S866" s="76"/>
      <c r="T866" s="119"/>
      <c r="U866" s="76"/>
      <c r="V866" s="76"/>
      <c r="W866" s="109" t="e">
        <f>(T20D357462[[#This Row],[現金及び預金（億）]]-T20D357462[[#This Row],[負債（億）]])/T20D357462[[#This Row],[総資産]]*100</f>
        <v>#DIV/0!</v>
      </c>
    </row>
    <row r="867" spans="1:23" s="67" customFormat="1" x14ac:dyDescent="0.25">
      <c r="A867" s="69"/>
      <c r="B867" s="39"/>
      <c r="C867" s="71" t="str">
        <f>IFERROR(_xll.RssMarket($A867,"市場部名称"),"")</f>
        <v/>
      </c>
      <c r="D867" s="55"/>
      <c r="E867" s="55" t="str">
        <f>IFERROR(_xll.RssMarket($A867,"前日比"),"")</f>
        <v/>
      </c>
      <c r="F867" s="75" t="str">
        <f>IFERROR(_xll.RssMarket($A867,"時価総額"),"")</f>
        <v/>
      </c>
      <c r="G867" s="75" t="e">
        <f>T20D357462[[#This Row],[時価総額]]/T20D357462[[#This Row],[現在値]]</f>
        <v>#VALUE!</v>
      </c>
      <c r="H867" s="20"/>
      <c r="I867" s="38"/>
      <c r="J867" s="20"/>
      <c r="K867" s="33"/>
      <c r="L867" s="117"/>
      <c r="M867" s="21"/>
      <c r="N867" s="89"/>
      <c r="O867" s="125" t="e">
        <f t="shared" si="29"/>
        <v>#REF!</v>
      </c>
      <c r="P867" s="125" t="e">
        <f t="shared" si="28"/>
        <v>#REF!</v>
      </c>
      <c r="Q867" s="147" t="e">
        <f>T20D357462[[#This Row],[スコア⑤]]/T20D357462[[#This Row],[スコア③]]</f>
        <v>#REF!</v>
      </c>
      <c r="R867" s="76" t="e">
        <f>#REF!+#REF!</f>
        <v>#REF!</v>
      </c>
      <c r="S867" s="76"/>
      <c r="T867" s="119"/>
      <c r="U867" s="76"/>
      <c r="V867" s="76"/>
      <c r="W867" s="109" t="e">
        <f>(T20D357462[[#This Row],[現金及び預金（億）]]-T20D357462[[#This Row],[負債（億）]])/T20D357462[[#This Row],[総資産]]*100</f>
        <v>#DIV/0!</v>
      </c>
    </row>
    <row r="868" spans="1:23" s="67" customFormat="1" x14ac:dyDescent="0.25">
      <c r="A868" s="69"/>
      <c r="B868" s="39"/>
      <c r="C868" s="71" t="str">
        <f>IFERROR(_xll.RssMarket($A868,"市場部名称"),"")</f>
        <v/>
      </c>
      <c r="D868" s="55"/>
      <c r="E868" s="55" t="str">
        <f>IFERROR(_xll.RssMarket($A868,"前日比"),"")</f>
        <v/>
      </c>
      <c r="F868" s="75" t="str">
        <f>IFERROR(_xll.RssMarket($A868,"時価総額"),"")</f>
        <v/>
      </c>
      <c r="G868" s="75" t="e">
        <f>T20D357462[[#This Row],[時価総額]]/T20D357462[[#This Row],[現在値]]</f>
        <v>#VALUE!</v>
      </c>
      <c r="H868" s="20"/>
      <c r="I868" s="38"/>
      <c r="J868" s="20"/>
      <c r="K868" s="33"/>
      <c r="L868" s="117"/>
      <c r="M868" s="21"/>
      <c r="N868" s="89"/>
      <c r="O868" s="125" t="e">
        <f t="shared" si="29"/>
        <v>#REF!</v>
      </c>
      <c r="P868" s="125" t="e">
        <f t="shared" si="28"/>
        <v>#REF!</v>
      </c>
      <c r="Q868" s="147" t="e">
        <f>T20D357462[[#This Row],[スコア⑤]]/T20D357462[[#This Row],[スコア③]]</f>
        <v>#REF!</v>
      </c>
      <c r="R868" s="76" t="e">
        <f>#REF!+#REF!</f>
        <v>#REF!</v>
      </c>
      <c r="S868" s="76"/>
      <c r="T868" s="119"/>
      <c r="U868" s="76"/>
      <c r="V868" s="76"/>
      <c r="W868" s="109" t="e">
        <f>(T20D357462[[#This Row],[現金及び預金（億）]]-T20D357462[[#This Row],[負債（億）]])/T20D357462[[#This Row],[総資産]]*100</f>
        <v>#DIV/0!</v>
      </c>
    </row>
    <row r="869" spans="1:23" s="67" customFormat="1" x14ac:dyDescent="0.25">
      <c r="A869" s="69"/>
      <c r="B869" s="39"/>
      <c r="C869" s="71" t="str">
        <f>IFERROR(_xll.RssMarket($A869,"市場部名称"),"")</f>
        <v/>
      </c>
      <c r="D869" s="55"/>
      <c r="E869" s="55" t="str">
        <f>IFERROR(_xll.RssMarket($A869,"前日比"),"")</f>
        <v/>
      </c>
      <c r="F869" s="75" t="str">
        <f>IFERROR(_xll.RssMarket($A869,"時価総額"),"")</f>
        <v/>
      </c>
      <c r="G869" s="75" t="e">
        <f>T20D357462[[#This Row],[時価総額]]/T20D357462[[#This Row],[現在値]]</f>
        <v>#VALUE!</v>
      </c>
      <c r="H869" s="20"/>
      <c r="I869" s="38"/>
      <c r="J869" s="20"/>
      <c r="K869" s="33"/>
      <c r="L869" s="117"/>
      <c r="M869" s="21"/>
      <c r="N869" s="89"/>
      <c r="O869" s="125" t="e">
        <f t="shared" si="29"/>
        <v>#REF!</v>
      </c>
      <c r="P869" s="125" t="e">
        <f t="shared" si="28"/>
        <v>#REF!</v>
      </c>
      <c r="Q869" s="147" t="e">
        <f>T20D357462[[#This Row],[スコア⑤]]/T20D357462[[#This Row],[スコア③]]</f>
        <v>#REF!</v>
      </c>
      <c r="R869" s="76" t="e">
        <f>#REF!+#REF!</f>
        <v>#REF!</v>
      </c>
      <c r="S869" s="76"/>
      <c r="T869" s="119"/>
      <c r="U869" s="76"/>
      <c r="V869" s="76"/>
      <c r="W869" s="109" t="e">
        <f>(T20D357462[[#This Row],[現金及び預金（億）]]-T20D357462[[#This Row],[負債（億）]])/T20D357462[[#This Row],[総資産]]*100</f>
        <v>#DIV/0!</v>
      </c>
    </row>
    <row r="870" spans="1:23" s="67" customFormat="1" x14ac:dyDescent="0.25">
      <c r="A870" s="69"/>
      <c r="B870" s="39"/>
      <c r="C870" s="71" t="str">
        <f>IFERROR(_xll.RssMarket($A870,"市場部名称"),"")</f>
        <v/>
      </c>
      <c r="D870" s="55"/>
      <c r="E870" s="55" t="str">
        <f>IFERROR(_xll.RssMarket($A870,"前日比"),"")</f>
        <v/>
      </c>
      <c r="F870" s="75" t="str">
        <f>IFERROR(_xll.RssMarket($A870,"時価総額"),"")</f>
        <v/>
      </c>
      <c r="G870" s="75" t="e">
        <f>T20D357462[[#This Row],[時価総額]]/T20D357462[[#This Row],[現在値]]</f>
        <v>#VALUE!</v>
      </c>
      <c r="H870" s="20"/>
      <c r="I870" s="38"/>
      <c r="J870" s="20"/>
      <c r="K870" s="33"/>
      <c r="L870" s="117"/>
      <c r="M870" s="21"/>
      <c r="N870" s="89"/>
      <c r="O870" s="125" t="e">
        <f t="shared" si="29"/>
        <v>#REF!</v>
      </c>
      <c r="P870" s="125" t="e">
        <f t="shared" si="28"/>
        <v>#REF!</v>
      </c>
      <c r="Q870" s="147" t="e">
        <f>T20D357462[[#This Row],[スコア⑤]]/T20D357462[[#This Row],[スコア③]]</f>
        <v>#REF!</v>
      </c>
      <c r="R870" s="76" t="e">
        <f>#REF!+#REF!</f>
        <v>#REF!</v>
      </c>
      <c r="S870" s="76"/>
      <c r="T870" s="119"/>
      <c r="U870" s="76"/>
      <c r="V870" s="76"/>
      <c r="W870" s="109" t="e">
        <f>(T20D357462[[#This Row],[現金及び預金（億）]]-T20D357462[[#This Row],[負債（億）]])/T20D357462[[#This Row],[総資産]]*100</f>
        <v>#DIV/0!</v>
      </c>
    </row>
    <row r="871" spans="1:23" s="67" customFormat="1" x14ac:dyDescent="0.25">
      <c r="A871" s="69"/>
      <c r="B871" s="39"/>
      <c r="C871" s="71" t="str">
        <f>IFERROR(_xll.RssMarket($A871,"市場部名称"),"")</f>
        <v/>
      </c>
      <c r="D871" s="55"/>
      <c r="E871" s="55" t="str">
        <f>IFERROR(_xll.RssMarket($A871,"前日比"),"")</f>
        <v/>
      </c>
      <c r="F871" s="75" t="str">
        <f>IFERROR(_xll.RssMarket($A871,"時価総額"),"")</f>
        <v/>
      </c>
      <c r="G871" s="75" t="e">
        <f>T20D357462[[#This Row],[時価総額]]/T20D357462[[#This Row],[現在値]]</f>
        <v>#VALUE!</v>
      </c>
      <c r="H871" s="20"/>
      <c r="I871" s="38"/>
      <c r="J871" s="20"/>
      <c r="K871" s="33"/>
      <c r="L871" s="117"/>
      <c r="M871" s="21"/>
      <c r="N871" s="89"/>
      <c r="O871" s="125" t="e">
        <f t="shared" si="29"/>
        <v>#REF!</v>
      </c>
      <c r="P871" s="125" t="e">
        <f t="shared" si="28"/>
        <v>#REF!</v>
      </c>
      <c r="Q871" s="147" t="e">
        <f>T20D357462[[#This Row],[スコア⑤]]/T20D357462[[#This Row],[スコア③]]</f>
        <v>#REF!</v>
      </c>
      <c r="R871" s="76" t="e">
        <f>#REF!+#REF!</f>
        <v>#REF!</v>
      </c>
      <c r="S871" s="76"/>
      <c r="T871" s="119"/>
      <c r="U871" s="76"/>
      <c r="V871" s="76"/>
      <c r="W871" s="109" t="e">
        <f>(T20D357462[[#This Row],[現金及び預金（億）]]-T20D357462[[#This Row],[負債（億）]])/T20D357462[[#This Row],[総資産]]*100</f>
        <v>#DIV/0!</v>
      </c>
    </row>
    <row r="872" spans="1:23" s="67" customFormat="1" x14ac:dyDescent="0.25">
      <c r="A872" s="69"/>
      <c r="B872" s="39"/>
      <c r="C872" s="71" t="str">
        <f>IFERROR(_xll.RssMarket($A872,"市場部名称"),"")</f>
        <v/>
      </c>
      <c r="D872" s="55"/>
      <c r="E872" s="55" t="str">
        <f>IFERROR(_xll.RssMarket($A872,"前日比"),"")</f>
        <v/>
      </c>
      <c r="F872" s="75" t="str">
        <f>IFERROR(_xll.RssMarket($A872,"時価総額"),"")</f>
        <v/>
      </c>
      <c r="G872" s="75" t="e">
        <f>T20D357462[[#This Row],[時価総額]]/T20D357462[[#This Row],[現在値]]</f>
        <v>#VALUE!</v>
      </c>
      <c r="H872" s="20"/>
      <c r="I872" s="38"/>
      <c r="J872" s="20"/>
      <c r="K872" s="33"/>
      <c r="L872" s="117"/>
      <c r="M872" s="21"/>
      <c r="N872" s="89"/>
      <c r="O872" s="125" t="e">
        <f t="shared" si="29"/>
        <v>#REF!</v>
      </c>
      <c r="P872" s="125" t="e">
        <f t="shared" si="28"/>
        <v>#REF!</v>
      </c>
      <c r="Q872" s="147" t="e">
        <f>T20D357462[[#This Row],[スコア⑤]]/T20D357462[[#This Row],[スコア③]]</f>
        <v>#REF!</v>
      </c>
      <c r="R872" s="76" t="e">
        <f>#REF!+#REF!</f>
        <v>#REF!</v>
      </c>
      <c r="S872" s="76"/>
      <c r="T872" s="119"/>
      <c r="U872" s="76"/>
      <c r="V872" s="76"/>
      <c r="W872" s="109" t="e">
        <f>(T20D357462[[#This Row],[現金及び預金（億）]]-T20D357462[[#This Row],[負債（億）]])/T20D357462[[#This Row],[総資産]]*100</f>
        <v>#DIV/0!</v>
      </c>
    </row>
    <row r="873" spans="1:23" s="67" customFormat="1" x14ac:dyDescent="0.25">
      <c r="A873" s="69"/>
      <c r="B873" s="39"/>
      <c r="C873" s="71" t="str">
        <f>IFERROR(_xll.RssMarket($A873,"市場部名称"),"")</f>
        <v/>
      </c>
      <c r="D873" s="55"/>
      <c r="E873" s="55" t="str">
        <f>IFERROR(_xll.RssMarket($A873,"前日比"),"")</f>
        <v/>
      </c>
      <c r="F873" s="75" t="str">
        <f>IFERROR(_xll.RssMarket($A873,"時価総額"),"")</f>
        <v/>
      </c>
      <c r="G873" s="75" t="e">
        <f>T20D357462[[#This Row],[時価総額]]/T20D357462[[#This Row],[現在値]]</f>
        <v>#VALUE!</v>
      </c>
      <c r="H873" s="20"/>
      <c r="I873" s="38"/>
      <c r="J873" s="20"/>
      <c r="K873" s="33"/>
      <c r="L873" s="117"/>
      <c r="M873" s="21"/>
      <c r="N873" s="89"/>
      <c r="O873" s="125" t="e">
        <f t="shared" si="29"/>
        <v>#REF!</v>
      </c>
      <c r="P873" s="125" t="e">
        <f t="shared" si="28"/>
        <v>#REF!</v>
      </c>
      <c r="Q873" s="147" t="e">
        <f>T20D357462[[#This Row],[スコア⑤]]/T20D357462[[#This Row],[スコア③]]</f>
        <v>#REF!</v>
      </c>
      <c r="R873" s="76" t="e">
        <f>#REF!+#REF!</f>
        <v>#REF!</v>
      </c>
      <c r="S873" s="76"/>
      <c r="T873" s="119"/>
      <c r="U873" s="76"/>
      <c r="V873" s="76"/>
      <c r="W873" s="109" t="e">
        <f>(T20D357462[[#This Row],[現金及び預金（億）]]-T20D357462[[#This Row],[負債（億）]])/T20D357462[[#This Row],[総資産]]*100</f>
        <v>#DIV/0!</v>
      </c>
    </row>
    <row r="874" spans="1:23" s="67" customFormat="1" x14ac:dyDescent="0.25">
      <c r="A874" s="69"/>
      <c r="B874" s="39"/>
      <c r="C874" s="71" t="str">
        <f>IFERROR(_xll.RssMarket($A874,"市場部名称"),"")</f>
        <v/>
      </c>
      <c r="D874" s="55"/>
      <c r="E874" s="55" t="str">
        <f>IFERROR(_xll.RssMarket($A874,"前日比"),"")</f>
        <v/>
      </c>
      <c r="F874" s="75" t="str">
        <f>IFERROR(_xll.RssMarket($A874,"時価総額"),"")</f>
        <v/>
      </c>
      <c r="G874" s="75" t="e">
        <f>T20D357462[[#This Row],[時価総額]]/T20D357462[[#This Row],[現在値]]</f>
        <v>#VALUE!</v>
      </c>
      <c r="H874" s="20"/>
      <c r="I874" s="38"/>
      <c r="J874" s="20"/>
      <c r="K874" s="33"/>
      <c r="L874" s="117"/>
      <c r="M874" s="21"/>
      <c r="N874" s="89"/>
      <c r="O874" s="125" t="e">
        <f t="shared" si="29"/>
        <v>#REF!</v>
      </c>
      <c r="P874" s="125" t="e">
        <f t="shared" si="28"/>
        <v>#REF!</v>
      </c>
      <c r="Q874" s="147" t="e">
        <f>T20D357462[[#This Row],[スコア⑤]]/T20D357462[[#This Row],[スコア③]]</f>
        <v>#REF!</v>
      </c>
      <c r="R874" s="76" t="e">
        <f>#REF!+#REF!</f>
        <v>#REF!</v>
      </c>
      <c r="S874" s="76"/>
      <c r="T874" s="119"/>
      <c r="U874" s="76"/>
      <c r="V874" s="76"/>
      <c r="W874" s="109" t="e">
        <f>(T20D357462[[#This Row],[現金及び預金（億）]]-T20D357462[[#This Row],[負債（億）]])/T20D357462[[#This Row],[総資産]]*100</f>
        <v>#DIV/0!</v>
      </c>
    </row>
    <row r="875" spans="1:23" s="67" customFormat="1" x14ac:dyDescent="0.25">
      <c r="A875" s="69"/>
      <c r="B875" s="39"/>
      <c r="C875" s="71" t="str">
        <f>IFERROR(_xll.RssMarket($A875,"市場部名称"),"")</f>
        <v/>
      </c>
      <c r="D875" s="55"/>
      <c r="E875" s="55" t="str">
        <f>IFERROR(_xll.RssMarket($A875,"前日比"),"")</f>
        <v/>
      </c>
      <c r="F875" s="75" t="str">
        <f>IFERROR(_xll.RssMarket($A875,"時価総額"),"")</f>
        <v/>
      </c>
      <c r="G875" s="75" t="e">
        <f>T20D357462[[#This Row],[時価総額]]/T20D357462[[#This Row],[現在値]]</f>
        <v>#VALUE!</v>
      </c>
      <c r="H875" s="20"/>
      <c r="I875" s="38"/>
      <c r="J875" s="20"/>
      <c r="K875" s="33"/>
      <c r="L875" s="117"/>
      <c r="M875" s="21"/>
      <c r="N875" s="89"/>
      <c r="O875" s="125" t="e">
        <f t="shared" si="29"/>
        <v>#REF!</v>
      </c>
      <c r="P875" s="125" t="e">
        <f t="shared" si="28"/>
        <v>#REF!</v>
      </c>
      <c r="Q875" s="147" t="e">
        <f>T20D357462[[#This Row],[スコア⑤]]/T20D357462[[#This Row],[スコア③]]</f>
        <v>#REF!</v>
      </c>
      <c r="R875" s="76" t="e">
        <f>#REF!+#REF!</f>
        <v>#REF!</v>
      </c>
      <c r="S875" s="76"/>
      <c r="T875" s="119"/>
      <c r="U875" s="76"/>
      <c r="V875" s="76"/>
      <c r="W875" s="109" t="e">
        <f>(T20D357462[[#This Row],[現金及び預金（億）]]-T20D357462[[#This Row],[負債（億）]])/T20D357462[[#This Row],[総資産]]*100</f>
        <v>#DIV/0!</v>
      </c>
    </row>
    <row r="876" spans="1:23" s="67" customFormat="1" x14ac:dyDescent="0.25">
      <c r="A876" s="69"/>
      <c r="B876" s="39"/>
      <c r="C876" s="71" t="str">
        <f>IFERROR(_xll.RssMarket($A876,"市場部名称"),"")</f>
        <v/>
      </c>
      <c r="D876" s="55"/>
      <c r="E876" s="55" t="str">
        <f>IFERROR(_xll.RssMarket($A876,"前日比"),"")</f>
        <v/>
      </c>
      <c r="F876" s="75" t="str">
        <f>IFERROR(_xll.RssMarket($A876,"時価総額"),"")</f>
        <v/>
      </c>
      <c r="G876" s="75" t="e">
        <f>T20D357462[[#This Row],[時価総額]]/T20D357462[[#This Row],[現在値]]</f>
        <v>#VALUE!</v>
      </c>
      <c r="H876" s="20"/>
      <c r="I876" s="38"/>
      <c r="J876" s="20"/>
      <c r="K876" s="33"/>
      <c r="L876" s="117"/>
      <c r="M876" s="21"/>
      <c r="N876" s="89"/>
      <c r="O876" s="125" t="e">
        <f t="shared" si="29"/>
        <v>#REF!</v>
      </c>
      <c r="P876" s="125" t="e">
        <f t="shared" si="28"/>
        <v>#REF!</v>
      </c>
      <c r="Q876" s="147" t="e">
        <f>T20D357462[[#This Row],[スコア⑤]]/T20D357462[[#This Row],[スコア③]]</f>
        <v>#REF!</v>
      </c>
      <c r="R876" s="76" t="e">
        <f>#REF!+#REF!</f>
        <v>#REF!</v>
      </c>
      <c r="S876" s="76"/>
      <c r="T876" s="119"/>
      <c r="U876" s="76"/>
      <c r="V876" s="76"/>
      <c r="W876" s="109" t="e">
        <f>(T20D357462[[#This Row],[現金及び預金（億）]]-T20D357462[[#This Row],[負債（億）]])/T20D357462[[#This Row],[総資産]]*100</f>
        <v>#DIV/0!</v>
      </c>
    </row>
    <row r="877" spans="1:23" s="67" customFormat="1" x14ac:dyDescent="0.25">
      <c r="A877" s="69"/>
      <c r="B877" s="39"/>
      <c r="C877" s="71" t="str">
        <f>IFERROR(_xll.RssMarket($A877,"市場部名称"),"")</f>
        <v/>
      </c>
      <c r="D877" s="55"/>
      <c r="E877" s="55" t="str">
        <f>IFERROR(_xll.RssMarket($A877,"前日比"),"")</f>
        <v/>
      </c>
      <c r="F877" s="75" t="str">
        <f>IFERROR(_xll.RssMarket($A877,"時価総額"),"")</f>
        <v/>
      </c>
      <c r="G877" s="75" t="e">
        <f>T20D357462[[#This Row],[時価総額]]/T20D357462[[#This Row],[現在値]]</f>
        <v>#VALUE!</v>
      </c>
      <c r="H877" s="20"/>
      <c r="I877" s="38"/>
      <c r="J877" s="20"/>
      <c r="K877" s="33"/>
      <c r="L877" s="117"/>
      <c r="M877" s="21"/>
      <c r="N877" s="89"/>
      <c r="O877" s="125" t="e">
        <f t="shared" si="29"/>
        <v>#REF!</v>
      </c>
      <c r="P877" s="125" t="e">
        <f t="shared" si="28"/>
        <v>#REF!</v>
      </c>
      <c r="Q877" s="147" t="e">
        <f>T20D357462[[#This Row],[スコア⑤]]/T20D357462[[#This Row],[スコア③]]</f>
        <v>#REF!</v>
      </c>
      <c r="R877" s="76" t="e">
        <f>#REF!+#REF!</f>
        <v>#REF!</v>
      </c>
      <c r="S877" s="76"/>
      <c r="T877" s="119"/>
      <c r="U877" s="76"/>
      <c r="V877" s="76"/>
      <c r="W877" s="109" t="e">
        <f>(T20D357462[[#This Row],[現金及び預金（億）]]-T20D357462[[#This Row],[負債（億）]])/T20D357462[[#This Row],[総資産]]*100</f>
        <v>#DIV/0!</v>
      </c>
    </row>
    <row r="878" spans="1:23" s="67" customFormat="1" x14ac:dyDescent="0.25">
      <c r="A878" s="69"/>
      <c r="B878" s="39"/>
      <c r="C878" s="71" t="str">
        <f>IFERROR(_xll.RssMarket($A878,"市場部名称"),"")</f>
        <v/>
      </c>
      <c r="D878" s="55"/>
      <c r="E878" s="55" t="str">
        <f>IFERROR(_xll.RssMarket($A878,"前日比"),"")</f>
        <v/>
      </c>
      <c r="F878" s="75" t="str">
        <f>IFERROR(_xll.RssMarket($A878,"時価総額"),"")</f>
        <v/>
      </c>
      <c r="G878" s="75" t="e">
        <f>T20D357462[[#This Row],[時価総額]]/T20D357462[[#This Row],[現在値]]</f>
        <v>#VALUE!</v>
      </c>
      <c r="H878" s="20"/>
      <c r="I878" s="38"/>
      <c r="J878" s="20"/>
      <c r="K878" s="33"/>
      <c r="L878" s="117"/>
      <c r="M878" s="21"/>
      <c r="N878" s="89"/>
      <c r="O878" s="125" t="e">
        <f t="shared" si="29"/>
        <v>#REF!</v>
      </c>
      <c r="P878" s="125" t="e">
        <f t="shared" si="28"/>
        <v>#REF!</v>
      </c>
      <c r="Q878" s="147" t="e">
        <f>T20D357462[[#This Row],[スコア⑤]]/T20D357462[[#This Row],[スコア③]]</f>
        <v>#REF!</v>
      </c>
      <c r="R878" s="76" t="e">
        <f>#REF!+#REF!</f>
        <v>#REF!</v>
      </c>
      <c r="S878" s="76"/>
      <c r="T878" s="119"/>
      <c r="U878" s="76"/>
      <c r="V878" s="76"/>
      <c r="W878" s="109" t="e">
        <f>(T20D357462[[#This Row],[現金及び預金（億）]]-T20D357462[[#This Row],[負債（億）]])/T20D357462[[#This Row],[総資産]]*100</f>
        <v>#DIV/0!</v>
      </c>
    </row>
    <row r="879" spans="1:23" s="67" customFormat="1" x14ac:dyDescent="0.25">
      <c r="A879" s="69"/>
      <c r="B879" s="39"/>
      <c r="C879" s="71" t="str">
        <f>IFERROR(_xll.RssMarket($A879,"市場部名称"),"")</f>
        <v/>
      </c>
      <c r="D879" s="55"/>
      <c r="E879" s="55" t="str">
        <f>IFERROR(_xll.RssMarket($A879,"前日比"),"")</f>
        <v/>
      </c>
      <c r="F879" s="75" t="str">
        <f>IFERROR(_xll.RssMarket($A879,"時価総額"),"")</f>
        <v/>
      </c>
      <c r="G879" s="75" t="e">
        <f>T20D357462[[#This Row],[時価総額]]/T20D357462[[#This Row],[現在値]]</f>
        <v>#VALUE!</v>
      </c>
      <c r="H879" s="20"/>
      <c r="I879" s="38"/>
      <c r="J879" s="20"/>
      <c r="K879" s="33"/>
      <c r="L879" s="117"/>
      <c r="M879" s="21"/>
      <c r="N879" s="89"/>
      <c r="O879" s="125" t="e">
        <f t="shared" si="29"/>
        <v>#REF!</v>
      </c>
      <c r="P879" s="125" t="e">
        <f t="shared" si="28"/>
        <v>#REF!</v>
      </c>
      <c r="Q879" s="147" t="e">
        <f>T20D357462[[#This Row],[スコア⑤]]/T20D357462[[#This Row],[スコア③]]</f>
        <v>#REF!</v>
      </c>
      <c r="R879" s="76" t="e">
        <f>#REF!+#REF!</f>
        <v>#REF!</v>
      </c>
      <c r="S879" s="76"/>
      <c r="T879" s="119"/>
      <c r="U879" s="76"/>
      <c r="V879" s="76"/>
      <c r="W879" s="109" t="e">
        <f>(T20D357462[[#This Row],[現金及び預金（億）]]-T20D357462[[#This Row],[負債（億）]])/T20D357462[[#This Row],[総資産]]*100</f>
        <v>#DIV/0!</v>
      </c>
    </row>
    <row r="880" spans="1:23" s="67" customFormat="1" x14ac:dyDescent="0.25">
      <c r="A880" s="69"/>
      <c r="B880" s="39"/>
      <c r="C880" s="71" t="str">
        <f>IFERROR(_xll.RssMarket($A880,"市場部名称"),"")</f>
        <v/>
      </c>
      <c r="D880" s="55"/>
      <c r="E880" s="55" t="str">
        <f>IFERROR(_xll.RssMarket($A880,"前日比"),"")</f>
        <v/>
      </c>
      <c r="F880" s="75" t="str">
        <f>IFERROR(_xll.RssMarket($A880,"時価総額"),"")</f>
        <v/>
      </c>
      <c r="G880" s="75" t="e">
        <f>T20D357462[[#This Row],[時価総額]]/T20D357462[[#This Row],[現在値]]</f>
        <v>#VALUE!</v>
      </c>
      <c r="H880" s="20"/>
      <c r="I880" s="38"/>
      <c r="J880" s="20"/>
      <c r="K880" s="33"/>
      <c r="L880" s="117"/>
      <c r="M880" s="21"/>
      <c r="N880" s="89"/>
      <c r="O880" s="125" t="e">
        <f t="shared" si="29"/>
        <v>#REF!</v>
      </c>
      <c r="P880" s="125" t="e">
        <f t="shared" si="28"/>
        <v>#REF!</v>
      </c>
      <c r="Q880" s="147" t="e">
        <f>T20D357462[[#This Row],[スコア⑤]]/T20D357462[[#This Row],[スコア③]]</f>
        <v>#REF!</v>
      </c>
      <c r="R880" s="76" t="e">
        <f>#REF!+#REF!</f>
        <v>#REF!</v>
      </c>
      <c r="S880" s="76"/>
      <c r="T880" s="119"/>
      <c r="U880" s="76"/>
      <c r="V880" s="76"/>
      <c r="W880" s="109" t="e">
        <f>(T20D357462[[#This Row],[現金及び預金（億）]]-T20D357462[[#This Row],[負債（億）]])/T20D357462[[#This Row],[総資産]]*100</f>
        <v>#DIV/0!</v>
      </c>
    </row>
    <row r="881" spans="1:23" s="67" customFormat="1" x14ac:dyDescent="0.25">
      <c r="A881" s="69"/>
      <c r="B881" s="39"/>
      <c r="C881" s="71" t="str">
        <f>IFERROR(_xll.RssMarket($A881,"市場部名称"),"")</f>
        <v/>
      </c>
      <c r="D881" s="55"/>
      <c r="E881" s="55" t="str">
        <f>IFERROR(_xll.RssMarket($A881,"前日比"),"")</f>
        <v/>
      </c>
      <c r="F881" s="75" t="str">
        <f>IFERROR(_xll.RssMarket($A881,"時価総額"),"")</f>
        <v/>
      </c>
      <c r="G881" s="75" t="e">
        <f>T20D357462[[#This Row],[時価総額]]/T20D357462[[#This Row],[現在値]]</f>
        <v>#VALUE!</v>
      </c>
      <c r="H881" s="20"/>
      <c r="I881" s="38"/>
      <c r="J881" s="20"/>
      <c r="K881" s="33"/>
      <c r="L881" s="117"/>
      <c r="M881" s="21"/>
      <c r="N881" s="89"/>
      <c r="O881" s="125" t="e">
        <f t="shared" si="29"/>
        <v>#REF!</v>
      </c>
      <c r="P881" s="125" t="e">
        <f t="shared" si="28"/>
        <v>#REF!</v>
      </c>
      <c r="Q881" s="147" t="e">
        <f>T20D357462[[#This Row],[スコア⑤]]/T20D357462[[#This Row],[スコア③]]</f>
        <v>#REF!</v>
      </c>
      <c r="R881" s="76" t="e">
        <f>#REF!+#REF!</f>
        <v>#REF!</v>
      </c>
      <c r="S881" s="76"/>
      <c r="T881" s="119"/>
      <c r="U881" s="76"/>
      <c r="V881" s="76"/>
      <c r="W881" s="109" t="e">
        <f>(T20D357462[[#This Row],[現金及び預金（億）]]-T20D357462[[#This Row],[負債（億）]])/T20D357462[[#This Row],[総資産]]*100</f>
        <v>#DIV/0!</v>
      </c>
    </row>
    <row r="882" spans="1:23" s="67" customFormat="1" x14ac:dyDescent="0.25">
      <c r="A882" s="69"/>
      <c r="B882" s="39"/>
      <c r="C882" s="71" t="str">
        <f>IFERROR(_xll.RssMarket($A882,"市場部名称"),"")</f>
        <v/>
      </c>
      <c r="D882" s="55"/>
      <c r="E882" s="55" t="str">
        <f>IFERROR(_xll.RssMarket($A882,"前日比"),"")</f>
        <v/>
      </c>
      <c r="F882" s="75" t="str">
        <f>IFERROR(_xll.RssMarket($A882,"時価総額"),"")</f>
        <v/>
      </c>
      <c r="G882" s="75" t="e">
        <f>T20D357462[[#This Row],[時価総額]]/T20D357462[[#This Row],[現在値]]</f>
        <v>#VALUE!</v>
      </c>
      <c r="H882" s="20"/>
      <c r="I882" s="38"/>
      <c r="J882" s="20"/>
      <c r="K882" s="33"/>
      <c r="L882" s="117"/>
      <c r="M882" s="21"/>
      <c r="N882" s="89"/>
      <c r="O882" s="125" t="e">
        <f t="shared" si="29"/>
        <v>#REF!</v>
      </c>
      <c r="P882" s="125" t="e">
        <f t="shared" si="28"/>
        <v>#REF!</v>
      </c>
      <c r="Q882" s="147" t="e">
        <f>T20D357462[[#This Row],[スコア⑤]]/T20D357462[[#This Row],[スコア③]]</f>
        <v>#REF!</v>
      </c>
      <c r="R882" s="76" t="e">
        <f>#REF!+#REF!</f>
        <v>#REF!</v>
      </c>
      <c r="S882" s="76"/>
      <c r="T882" s="119"/>
      <c r="U882" s="76"/>
      <c r="V882" s="76"/>
      <c r="W882" s="109" t="e">
        <f>(T20D357462[[#This Row],[現金及び預金（億）]]-T20D357462[[#This Row],[負債（億）]])/T20D357462[[#This Row],[総資産]]*100</f>
        <v>#DIV/0!</v>
      </c>
    </row>
    <row r="883" spans="1:23" s="67" customFormat="1" x14ac:dyDescent="0.25">
      <c r="A883" s="69"/>
      <c r="B883" s="39"/>
      <c r="C883" s="71" t="str">
        <f>IFERROR(_xll.RssMarket($A883,"市場部名称"),"")</f>
        <v/>
      </c>
      <c r="D883" s="55"/>
      <c r="E883" s="55" t="str">
        <f>IFERROR(_xll.RssMarket($A883,"前日比"),"")</f>
        <v/>
      </c>
      <c r="F883" s="75" t="str">
        <f>IFERROR(_xll.RssMarket($A883,"時価総額"),"")</f>
        <v/>
      </c>
      <c r="G883" s="75" t="e">
        <f>T20D357462[[#This Row],[時価総額]]/T20D357462[[#This Row],[現在値]]</f>
        <v>#VALUE!</v>
      </c>
      <c r="H883" s="20"/>
      <c r="I883" s="38"/>
      <c r="J883" s="20"/>
      <c r="K883" s="33"/>
      <c r="L883" s="117"/>
      <c r="M883" s="21"/>
      <c r="N883" s="89"/>
      <c r="O883" s="125" t="e">
        <f t="shared" si="29"/>
        <v>#REF!</v>
      </c>
      <c r="P883" s="125" t="e">
        <f t="shared" si="28"/>
        <v>#REF!</v>
      </c>
      <c r="Q883" s="147" t="e">
        <f>T20D357462[[#This Row],[スコア⑤]]/T20D357462[[#This Row],[スコア③]]</f>
        <v>#REF!</v>
      </c>
      <c r="R883" s="76" t="e">
        <f>#REF!+#REF!</f>
        <v>#REF!</v>
      </c>
      <c r="S883" s="76"/>
      <c r="T883" s="119"/>
      <c r="U883" s="76"/>
      <c r="V883" s="76"/>
      <c r="W883" s="109" t="e">
        <f>(T20D357462[[#This Row],[現金及び預金（億）]]-T20D357462[[#This Row],[負債（億）]])/T20D357462[[#This Row],[総資産]]*100</f>
        <v>#DIV/0!</v>
      </c>
    </row>
    <row r="884" spans="1:23" s="67" customFormat="1" x14ac:dyDescent="0.25">
      <c r="A884" s="69"/>
      <c r="B884" s="39"/>
      <c r="C884" s="71" t="str">
        <f>IFERROR(_xll.RssMarket($A884,"市場部名称"),"")</f>
        <v/>
      </c>
      <c r="D884" s="55"/>
      <c r="E884" s="55" t="str">
        <f>IFERROR(_xll.RssMarket($A884,"前日比"),"")</f>
        <v/>
      </c>
      <c r="F884" s="75" t="str">
        <f>IFERROR(_xll.RssMarket($A884,"時価総額"),"")</f>
        <v/>
      </c>
      <c r="G884" s="75" t="e">
        <f>T20D357462[[#This Row],[時価総額]]/T20D357462[[#This Row],[現在値]]</f>
        <v>#VALUE!</v>
      </c>
      <c r="H884" s="20"/>
      <c r="I884" s="38"/>
      <c r="J884" s="20"/>
      <c r="K884" s="33"/>
      <c r="L884" s="117"/>
      <c r="M884" s="21"/>
      <c r="N884" s="89"/>
      <c r="O884" s="125" t="e">
        <f t="shared" si="29"/>
        <v>#REF!</v>
      </c>
      <c r="P884" s="125" t="e">
        <f t="shared" si="28"/>
        <v>#REF!</v>
      </c>
      <c r="Q884" s="147" t="e">
        <f>T20D357462[[#This Row],[スコア⑤]]/T20D357462[[#This Row],[スコア③]]</f>
        <v>#REF!</v>
      </c>
      <c r="R884" s="76" t="e">
        <f>#REF!+#REF!</f>
        <v>#REF!</v>
      </c>
      <c r="S884" s="76"/>
      <c r="T884" s="119"/>
      <c r="U884" s="76"/>
      <c r="V884" s="76"/>
      <c r="W884" s="109" t="e">
        <f>(T20D357462[[#This Row],[現金及び預金（億）]]-T20D357462[[#This Row],[負債（億）]])/T20D357462[[#This Row],[総資産]]*100</f>
        <v>#DIV/0!</v>
      </c>
    </row>
    <row r="885" spans="1:23" s="67" customFormat="1" x14ac:dyDescent="0.25">
      <c r="A885" s="69"/>
      <c r="B885" s="39"/>
      <c r="C885" s="71" t="str">
        <f>IFERROR(_xll.RssMarket($A885,"市場部名称"),"")</f>
        <v/>
      </c>
      <c r="D885" s="55"/>
      <c r="E885" s="55" t="str">
        <f>IFERROR(_xll.RssMarket($A885,"前日比"),"")</f>
        <v/>
      </c>
      <c r="F885" s="75" t="str">
        <f>IFERROR(_xll.RssMarket($A885,"時価総額"),"")</f>
        <v/>
      </c>
      <c r="G885" s="75" t="e">
        <f>T20D357462[[#This Row],[時価総額]]/T20D357462[[#This Row],[現在値]]</f>
        <v>#VALUE!</v>
      </c>
      <c r="H885" s="20"/>
      <c r="I885" s="38"/>
      <c r="J885" s="20"/>
      <c r="K885" s="33"/>
      <c r="L885" s="117"/>
      <c r="M885" s="21"/>
      <c r="N885" s="89"/>
      <c r="O885" s="125" t="e">
        <f t="shared" si="29"/>
        <v>#REF!</v>
      </c>
      <c r="P885" s="125" t="e">
        <f t="shared" si="28"/>
        <v>#REF!</v>
      </c>
      <c r="Q885" s="147" t="e">
        <f>T20D357462[[#This Row],[スコア⑤]]/T20D357462[[#This Row],[スコア③]]</f>
        <v>#REF!</v>
      </c>
      <c r="R885" s="76" t="e">
        <f>#REF!+#REF!</f>
        <v>#REF!</v>
      </c>
      <c r="S885" s="76"/>
      <c r="T885" s="119"/>
      <c r="U885" s="76"/>
      <c r="V885" s="76"/>
      <c r="W885" s="109" t="e">
        <f>(T20D357462[[#This Row],[現金及び預金（億）]]-T20D357462[[#This Row],[負債（億）]])/T20D357462[[#This Row],[総資産]]*100</f>
        <v>#DIV/0!</v>
      </c>
    </row>
    <row r="886" spans="1:23" s="67" customFormat="1" x14ac:dyDescent="0.25">
      <c r="A886" s="69"/>
      <c r="B886" s="39"/>
      <c r="C886" s="71" t="str">
        <f>IFERROR(_xll.RssMarket($A886,"市場部名称"),"")</f>
        <v/>
      </c>
      <c r="D886" s="55"/>
      <c r="E886" s="55" t="str">
        <f>IFERROR(_xll.RssMarket($A886,"前日比"),"")</f>
        <v/>
      </c>
      <c r="F886" s="75" t="str">
        <f>IFERROR(_xll.RssMarket($A886,"時価総額"),"")</f>
        <v/>
      </c>
      <c r="G886" s="75" t="e">
        <f>T20D357462[[#This Row],[時価総額]]/T20D357462[[#This Row],[現在値]]</f>
        <v>#VALUE!</v>
      </c>
      <c r="H886" s="20"/>
      <c r="I886" s="38"/>
      <c r="J886" s="20"/>
      <c r="K886" s="33"/>
      <c r="L886" s="117"/>
      <c r="M886" s="21"/>
      <c r="N886" s="89"/>
      <c r="O886" s="125" t="e">
        <f t="shared" si="29"/>
        <v>#REF!</v>
      </c>
      <c r="P886" s="125" t="e">
        <f t="shared" si="28"/>
        <v>#REF!</v>
      </c>
      <c r="Q886" s="147" t="e">
        <f>T20D357462[[#This Row],[スコア⑤]]/T20D357462[[#This Row],[スコア③]]</f>
        <v>#REF!</v>
      </c>
      <c r="R886" s="76" t="e">
        <f>#REF!+#REF!</f>
        <v>#REF!</v>
      </c>
      <c r="S886" s="76"/>
      <c r="T886" s="119"/>
      <c r="U886" s="76"/>
      <c r="V886" s="76"/>
      <c r="W886" s="109" t="e">
        <f>(T20D357462[[#This Row],[現金及び預金（億）]]-T20D357462[[#This Row],[負債（億）]])/T20D357462[[#This Row],[総資産]]*100</f>
        <v>#DIV/0!</v>
      </c>
    </row>
    <row r="887" spans="1:23" s="67" customFormat="1" x14ac:dyDescent="0.25">
      <c r="A887" s="69"/>
      <c r="B887" s="39"/>
      <c r="C887" s="71" t="str">
        <f>IFERROR(_xll.RssMarket($A887,"市場部名称"),"")</f>
        <v/>
      </c>
      <c r="D887" s="55"/>
      <c r="E887" s="55" t="str">
        <f>IFERROR(_xll.RssMarket($A887,"前日比"),"")</f>
        <v/>
      </c>
      <c r="F887" s="75" t="str">
        <f>IFERROR(_xll.RssMarket($A887,"時価総額"),"")</f>
        <v/>
      </c>
      <c r="G887" s="75" t="e">
        <f>T20D357462[[#This Row],[時価総額]]/T20D357462[[#This Row],[現在値]]</f>
        <v>#VALUE!</v>
      </c>
      <c r="H887" s="20"/>
      <c r="I887" s="38"/>
      <c r="J887" s="20"/>
      <c r="K887" s="33"/>
      <c r="L887" s="117"/>
      <c r="M887" s="21"/>
      <c r="N887" s="89"/>
      <c r="O887" s="125" t="e">
        <f t="shared" si="29"/>
        <v>#REF!</v>
      </c>
      <c r="P887" s="125" t="e">
        <f t="shared" si="28"/>
        <v>#REF!</v>
      </c>
      <c r="Q887" s="147" t="e">
        <f>T20D357462[[#This Row],[スコア⑤]]/T20D357462[[#This Row],[スコア③]]</f>
        <v>#REF!</v>
      </c>
      <c r="R887" s="76" t="e">
        <f>#REF!+#REF!</f>
        <v>#REF!</v>
      </c>
      <c r="S887" s="76"/>
      <c r="T887" s="119"/>
      <c r="U887" s="76"/>
      <c r="V887" s="76"/>
      <c r="W887" s="109" t="e">
        <f>(T20D357462[[#This Row],[現金及び預金（億）]]-T20D357462[[#This Row],[負債（億）]])/T20D357462[[#This Row],[総資産]]*100</f>
        <v>#DIV/0!</v>
      </c>
    </row>
    <row r="888" spans="1:23" s="67" customFormat="1" x14ac:dyDescent="0.25">
      <c r="A888" s="69"/>
      <c r="B888" s="39"/>
      <c r="C888" s="71" t="str">
        <f>IFERROR(_xll.RssMarket($A888,"市場部名称"),"")</f>
        <v/>
      </c>
      <c r="D888" s="55"/>
      <c r="E888" s="55" t="str">
        <f>IFERROR(_xll.RssMarket($A888,"前日比"),"")</f>
        <v/>
      </c>
      <c r="F888" s="75" t="str">
        <f>IFERROR(_xll.RssMarket($A888,"時価総額"),"")</f>
        <v/>
      </c>
      <c r="G888" s="75" t="e">
        <f>T20D357462[[#This Row],[時価総額]]/T20D357462[[#This Row],[現在値]]</f>
        <v>#VALUE!</v>
      </c>
      <c r="H888" s="20"/>
      <c r="I888" s="38"/>
      <c r="J888" s="20"/>
      <c r="K888" s="33"/>
      <c r="L888" s="117"/>
      <c r="M888" s="21"/>
      <c r="N888" s="89"/>
      <c r="O888" s="125" t="e">
        <f t="shared" si="29"/>
        <v>#REF!</v>
      </c>
      <c r="P888" s="125" t="e">
        <f t="shared" si="28"/>
        <v>#REF!</v>
      </c>
      <c r="Q888" s="147" t="e">
        <f>T20D357462[[#This Row],[スコア⑤]]/T20D357462[[#This Row],[スコア③]]</f>
        <v>#REF!</v>
      </c>
      <c r="R888" s="76" t="e">
        <f>#REF!+#REF!</f>
        <v>#REF!</v>
      </c>
      <c r="S888" s="76"/>
      <c r="T888" s="119"/>
      <c r="U888" s="76"/>
      <c r="V888" s="76"/>
      <c r="W888" s="109" t="e">
        <f>(T20D357462[[#This Row],[現金及び預金（億）]]-T20D357462[[#This Row],[負債（億）]])/T20D357462[[#This Row],[総資産]]*100</f>
        <v>#DIV/0!</v>
      </c>
    </row>
    <row r="889" spans="1:23" s="67" customFormat="1" x14ac:dyDescent="0.25">
      <c r="A889" s="69"/>
      <c r="B889" s="39"/>
      <c r="C889" s="71" t="str">
        <f>IFERROR(_xll.RssMarket($A889,"市場部名称"),"")</f>
        <v/>
      </c>
      <c r="D889" s="55"/>
      <c r="E889" s="55" t="str">
        <f>IFERROR(_xll.RssMarket($A889,"前日比"),"")</f>
        <v/>
      </c>
      <c r="F889" s="75" t="str">
        <f>IFERROR(_xll.RssMarket($A889,"時価総額"),"")</f>
        <v/>
      </c>
      <c r="G889" s="75" t="e">
        <f>T20D357462[[#This Row],[時価総額]]/T20D357462[[#This Row],[現在値]]</f>
        <v>#VALUE!</v>
      </c>
      <c r="H889" s="20"/>
      <c r="I889" s="38"/>
      <c r="J889" s="20"/>
      <c r="K889" s="33"/>
      <c r="L889" s="117"/>
      <c r="M889" s="21"/>
      <c r="N889" s="89"/>
      <c r="O889" s="125" t="e">
        <f t="shared" si="29"/>
        <v>#REF!</v>
      </c>
      <c r="P889" s="125" t="e">
        <f t="shared" si="28"/>
        <v>#REF!</v>
      </c>
      <c r="Q889" s="147" t="e">
        <f>T20D357462[[#This Row],[スコア⑤]]/T20D357462[[#This Row],[スコア③]]</f>
        <v>#REF!</v>
      </c>
      <c r="R889" s="76" t="e">
        <f>#REF!+#REF!</f>
        <v>#REF!</v>
      </c>
      <c r="S889" s="76"/>
      <c r="T889" s="119"/>
      <c r="U889" s="76"/>
      <c r="V889" s="76"/>
      <c r="W889" s="109" t="e">
        <f>(T20D357462[[#This Row],[現金及び預金（億）]]-T20D357462[[#This Row],[負債（億）]])/T20D357462[[#This Row],[総資産]]*100</f>
        <v>#DIV/0!</v>
      </c>
    </row>
    <row r="890" spans="1:23" s="67" customFormat="1" x14ac:dyDescent="0.25">
      <c r="A890" s="69"/>
      <c r="B890" s="39"/>
      <c r="C890" s="71" t="str">
        <f>IFERROR(_xll.RssMarket($A890,"市場部名称"),"")</f>
        <v/>
      </c>
      <c r="D890" s="55"/>
      <c r="E890" s="55" t="str">
        <f>IFERROR(_xll.RssMarket($A890,"前日比"),"")</f>
        <v/>
      </c>
      <c r="F890" s="75" t="str">
        <f>IFERROR(_xll.RssMarket($A890,"時価総額"),"")</f>
        <v/>
      </c>
      <c r="G890" s="75" t="e">
        <f>T20D357462[[#This Row],[時価総額]]/T20D357462[[#This Row],[現在値]]</f>
        <v>#VALUE!</v>
      </c>
      <c r="H890" s="20"/>
      <c r="I890" s="38"/>
      <c r="J890" s="20"/>
      <c r="K890" s="33"/>
      <c r="L890" s="117"/>
      <c r="M890" s="21"/>
      <c r="N890" s="89"/>
      <c r="O890" s="125" t="e">
        <f t="shared" si="29"/>
        <v>#REF!</v>
      </c>
      <c r="P890" s="125" t="e">
        <f t="shared" si="28"/>
        <v>#REF!</v>
      </c>
      <c r="Q890" s="147" t="e">
        <f>T20D357462[[#This Row],[スコア⑤]]/T20D357462[[#This Row],[スコア③]]</f>
        <v>#REF!</v>
      </c>
      <c r="R890" s="76" t="e">
        <f>#REF!+#REF!</f>
        <v>#REF!</v>
      </c>
      <c r="S890" s="76"/>
      <c r="T890" s="119"/>
      <c r="U890" s="76"/>
      <c r="V890" s="76"/>
      <c r="W890" s="109" t="e">
        <f>(T20D357462[[#This Row],[現金及び預金（億）]]-T20D357462[[#This Row],[負債（億）]])/T20D357462[[#This Row],[総資産]]*100</f>
        <v>#DIV/0!</v>
      </c>
    </row>
    <row r="891" spans="1:23" s="67" customFormat="1" x14ac:dyDescent="0.25">
      <c r="A891" s="69"/>
      <c r="B891" s="39"/>
      <c r="C891" s="71" t="str">
        <f>IFERROR(_xll.RssMarket($A891,"市場部名称"),"")</f>
        <v/>
      </c>
      <c r="D891" s="55"/>
      <c r="E891" s="55" t="str">
        <f>IFERROR(_xll.RssMarket($A891,"前日比"),"")</f>
        <v/>
      </c>
      <c r="F891" s="75" t="str">
        <f>IFERROR(_xll.RssMarket($A891,"時価総額"),"")</f>
        <v/>
      </c>
      <c r="G891" s="75" t="e">
        <f>T20D357462[[#This Row],[時価総額]]/T20D357462[[#This Row],[現在値]]</f>
        <v>#VALUE!</v>
      </c>
      <c r="H891" s="20"/>
      <c r="I891" s="38"/>
      <c r="J891" s="20"/>
      <c r="K891" s="33"/>
      <c r="L891" s="117"/>
      <c r="M891" s="21"/>
      <c r="N891" s="89"/>
      <c r="O891" s="125" t="e">
        <f t="shared" si="29"/>
        <v>#REF!</v>
      </c>
      <c r="P891" s="125" t="e">
        <f t="shared" si="28"/>
        <v>#REF!</v>
      </c>
      <c r="Q891" s="147" t="e">
        <f>T20D357462[[#This Row],[スコア⑤]]/T20D357462[[#This Row],[スコア③]]</f>
        <v>#REF!</v>
      </c>
      <c r="R891" s="76" t="e">
        <f>#REF!+#REF!</f>
        <v>#REF!</v>
      </c>
      <c r="S891" s="76"/>
      <c r="T891" s="119"/>
      <c r="U891" s="76"/>
      <c r="V891" s="76"/>
      <c r="W891" s="109" t="e">
        <f>(T20D357462[[#This Row],[現金及び預金（億）]]-T20D357462[[#This Row],[負債（億）]])/T20D357462[[#This Row],[総資産]]*100</f>
        <v>#DIV/0!</v>
      </c>
    </row>
    <row r="892" spans="1:23" s="67" customFormat="1" x14ac:dyDescent="0.25">
      <c r="A892" s="69"/>
      <c r="B892" s="39"/>
      <c r="C892" s="71" t="str">
        <f>IFERROR(_xll.RssMarket($A892,"市場部名称"),"")</f>
        <v/>
      </c>
      <c r="D892" s="55"/>
      <c r="E892" s="55" t="str">
        <f>IFERROR(_xll.RssMarket($A892,"前日比"),"")</f>
        <v/>
      </c>
      <c r="F892" s="75" t="str">
        <f>IFERROR(_xll.RssMarket($A892,"時価総額"),"")</f>
        <v/>
      </c>
      <c r="G892" s="75" t="e">
        <f>T20D357462[[#This Row],[時価総額]]/T20D357462[[#This Row],[現在値]]</f>
        <v>#VALUE!</v>
      </c>
      <c r="H892" s="20"/>
      <c r="I892" s="38"/>
      <c r="J892" s="20"/>
      <c r="K892" s="33"/>
      <c r="L892" s="117"/>
      <c r="M892" s="21"/>
      <c r="N892" s="89"/>
      <c r="O892" s="125" t="e">
        <f t="shared" si="29"/>
        <v>#REF!</v>
      </c>
      <c r="P892" s="125" t="e">
        <f t="shared" si="28"/>
        <v>#REF!</v>
      </c>
      <c r="Q892" s="147" t="e">
        <f>T20D357462[[#This Row],[スコア⑤]]/T20D357462[[#This Row],[スコア③]]</f>
        <v>#REF!</v>
      </c>
      <c r="R892" s="76" t="e">
        <f>#REF!+#REF!</f>
        <v>#REF!</v>
      </c>
      <c r="S892" s="76"/>
      <c r="T892" s="119"/>
      <c r="U892" s="76"/>
      <c r="V892" s="76"/>
      <c r="W892" s="109" t="e">
        <f>(T20D357462[[#This Row],[現金及び預金（億）]]-T20D357462[[#This Row],[負債（億）]])/T20D357462[[#This Row],[総資産]]*100</f>
        <v>#DIV/0!</v>
      </c>
    </row>
    <row r="893" spans="1:23" s="67" customFormat="1" x14ac:dyDescent="0.25">
      <c r="A893" s="69"/>
      <c r="B893" s="39"/>
      <c r="C893" s="71" t="str">
        <f>IFERROR(_xll.RssMarket($A893,"市場部名称"),"")</f>
        <v/>
      </c>
      <c r="D893" s="55"/>
      <c r="E893" s="55" t="str">
        <f>IFERROR(_xll.RssMarket($A893,"前日比"),"")</f>
        <v/>
      </c>
      <c r="F893" s="75" t="str">
        <f>IFERROR(_xll.RssMarket($A893,"時価総額"),"")</f>
        <v/>
      </c>
      <c r="G893" s="75" t="e">
        <f>T20D357462[[#This Row],[時価総額]]/T20D357462[[#This Row],[現在値]]</f>
        <v>#VALUE!</v>
      </c>
      <c r="H893" s="20"/>
      <c r="I893" s="38"/>
      <c r="J893" s="20"/>
      <c r="K893" s="33"/>
      <c r="L893" s="117"/>
      <c r="M893" s="21"/>
      <c r="N893" s="89"/>
      <c r="O893" s="125" t="e">
        <f t="shared" si="29"/>
        <v>#REF!</v>
      </c>
      <c r="P893" s="125" t="e">
        <f t="shared" ref="P893:P956" si="30">ROUND(((R893/20)*(L893/15)*(S893/15)*(1+W893/200))/(H893/15)*100,0)</f>
        <v>#REF!</v>
      </c>
      <c r="Q893" s="147" t="e">
        <f>T20D357462[[#This Row],[スコア⑤]]/T20D357462[[#This Row],[スコア③]]</f>
        <v>#REF!</v>
      </c>
      <c r="R893" s="76" t="e">
        <f>#REF!+#REF!</f>
        <v>#REF!</v>
      </c>
      <c r="S893" s="76"/>
      <c r="T893" s="119"/>
      <c r="U893" s="76"/>
      <c r="V893" s="76"/>
      <c r="W893" s="109" t="e">
        <f>(T20D357462[[#This Row],[現金及び預金（億）]]-T20D357462[[#This Row],[負債（億）]])/T20D357462[[#This Row],[総資産]]*100</f>
        <v>#DIV/0!</v>
      </c>
    </row>
    <row r="894" spans="1:23" s="67" customFormat="1" x14ac:dyDescent="0.25">
      <c r="A894" s="69"/>
      <c r="B894" s="39"/>
      <c r="C894" s="71" t="str">
        <f>IFERROR(_xll.RssMarket($A894,"市場部名称"),"")</f>
        <v/>
      </c>
      <c r="D894" s="55"/>
      <c r="E894" s="55" t="str">
        <f>IFERROR(_xll.RssMarket($A894,"前日比"),"")</f>
        <v/>
      </c>
      <c r="F894" s="75" t="str">
        <f>IFERROR(_xll.RssMarket($A894,"時価総額"),"")</f>
        <v/>
      </c>
      <c r="G894" s="75" t="e">
        <f>T20D357462[[#This Row],[時価総額]]/T20D357462[[#This Row],[現在値]]</f>
        <v>#VALUE!</v>
      </c>
      <c r="H894" s="20"/>
      <c r="I894" s="38"/>
      <c r="J894" s="20"/>
      <c r="K894" s="33"/>
      <c r="L894" s="117"/>
      <c r="M894" s="21"/>
      <c r="N894" s="89"/>
      <c r="O894" s="125" t="e">
        <f t="shared" si="29"/>
        <v>#REF!</v>
      </c>
      <c r="P894" s="125" t="e">
        <f t="shared" si="30"/>
        <v>#REF!</v>
      </c>
      <c r="Q894" s="147" t="e">
        <f>T20D357462[[#This Row],[スコア⑤]]/T20D357462[[#This Row],[スコア③]]</f>
        <v>#REF!</v>
      </c>
      <c r="R894" s="76" t="e">
        <f>#REF!+#REF!</f>
        <v>#REF!</v>
      </c>
      <c r="S894" s="76"/>
      <c r="T894" s="119"/>
      <c r="U894" s="76"/>
      <c r="V894" s="76"/>
      <c r="W894" s="109" t="e">
        <f>(T20D357462[[#This Row],[現金及び預金（億）]]-T20D357462[[#This Row],[負債（億）]])/T20D357462[[#This Row],[総資産]]*100</f>
        <v>#DIV/0!</v>
      </c>
    </row>
    <row r="895" spans="1:23" s="67" customFormat="1" x14ac:dyDescent="0.25">
      <c r="A895" s="69"/>
      <c r="B895" s="39"/>
      <c r="C895" s="71" t="str">
        <f>IFERROR(_xll.RssMarket($A895,"市場部名称"),"")</f>
        <v/>
      </c>
      <c r="D895" s="55"/>
      <c r="E895" s="55" t="str">
        <f>IFERROR(_xll.RssMarket($A895,"前日比"),"")</f>
        <v/>
      </c>
      <c r="F895" s="75" t="str">
        <f>IFERROR(_xll.RssMarket($A895,"時価総額"),"")</f>
        <v/>
      </c>
      <c r="G895" s="75" t="e">
        <f>T20D357462[[#This Row],[時価総額]]/T20D357462[[#This Row],[現在値]]</f>
        <v>#VALUE!</v>
      </c>
      <c r="H895" s="20"/>
      <c r="I895" s="38"/>
      <c r="J895" s="20"/>
      <c r="K895" s="33"/>
      <c r="L895" s="117"/>
      <c r="M895" s="21"/>
      <c r="N895" s="89"/>
      <c r="O895" s="125" t="e">
        <f t="shared" si="29"/>
        <v>#REF!</v>
      </c>
      <c r="P895" s="125" t="e">
        <f t="shared" si="30"/>
        <v>#REF!</v>
      </c>
      <c r="Q895" s="147" t="e">
        <f>T20D357462[[#This Row],[スコア⑤]]/T20D357462[[#This Row],[スコア③]]</f>
        <v>#REF!</v>
      </c>
      <c r="R895" s="76" t="e">
        <f>#REF!+#REF!</f>
        <v>#REF!</v>
      </c>
      <c r="S895" s="76"/>
      <c r="T895" s="119"/>
      <c r="U895" s="76"/>
      <c r="V895" s="76"/>
      <c r="W895" s="109" t="e">
        <f>(T20D357462[[#This Row],[現金及び預金（億）]]-T20D357462[[#This Row],[負債（億）]])/T20D357462[[#This Row],[総資産]]*100</f>
        <v>#DIV/0!</v>
      </c>
    </row>
    <row r="896" spans="1:23" s="67" customFormat="1" x14ac:dyDescent="0.25">
      <c r="A896" s="69"/>
      <c r="B896" s="39"/>
      <c r="C896" s="71" t="str">
        <f>IFERROR(_xll.RssMarket($A896,"市場部名称"),"")</f>
        <v/>
      </c>
      <c r="D896" s="55"/>
      <c r="E896" s="55" t="str">
        <f>IFERROR(_xll.RssMarket($A896,"前日比"),"")</f>
        <v/>
      </c>
      <c r="F896" s="75" t="str">
        <f>IFERROR(_xll.RssMarket($A896,"時価総額"),"")</f>
        <v/>
      </c>
      <c r="G896" s="75" t="e">
        <f>T20D357462[[#This Row],[時価総額]]/T20D357462[[#This Row],[現在値]]</f>
        <v>#VALUE!</v>
      </c>
      <c r="H896" s="20"/>
      <c r="I896" s="38"/>
      <c r="J896" s="20"/>
      <c r="K896" s="33"/>
      <c r="L896" s="117"/>
      <c r="M896" s="21"/>
      <c r="N896" s="89"/>
      <c r="O896" s="125" t="e">
        <f t="shared" si="29"/>
        <v>#REF!</v>
      </c>
      <c r="P896" s="125" t="e">
        <f t="shared" si="30"/>
        <v>#REF!</v>
      </c>
      <c r="Q896" s="147" t="e">
        <f>T20D357462[[#This Row],[スコア⑤]]/T20D357462[[#This Row],[スコア③]]</f>
        <v>#REF!</v>
      </c>
      <c r="R896" s="76" t="e">
        <f>#REF!+#REF!</f>
        <v>#REF!</v>
      </c>
      <c r="S896" s="76"/>
      <c r="T896" s="119"/>
      <c r="U896" s="76"/>
      <c r="V896" s="76"/>
      <c r="W896" s="109" t="e">
        <f>(T20D357462[[#This Row],[現金及び預金（億）]]-T20D357462[[#This Row],[負債（億）]])/T20D357462[[#This Row],[総資産]]*100</f>
        <v>#DIV/0!</v>
      </c>
    </row>
    <row r="897" spans="1:23" s="67" customFormat="1" x14ac:dyDescent="0.25">
      <c r="A897" s="69"/>
      <c r="B897" s="39"/>
      <c r="C897" s="71" t="str">
        <f>IFERROR(_xll.RssMarket($A897,"市場部名称"),"")</f>
        <v/>
      </c>
      <c r="D897" s="55"/>
      <c r="E897" s="55" t="str">
        <f>IFERROR(_xll.RssMarket($A897,"前日比"),"")</f>
        <v/>
      </c>
      <c r="F897" s="75" t="str">
        <f>IFERROR(_xll.RssMarket($A897,"時価総額"),"")</f>
        <v/>
      </c>
      <c r="G897" s="75" t="e">
        <f>T20D357462[[#This Row],[時価総額]]/T20D357462[[#This Row],[現在値]]</f>
        <v>#VALUE!</v>
      </c>
      <c r="H897" s="20"/>
      <c r="I897" s="38"/>
      <c r="J897" s="20"/>
      <c r="K897" s="33"/>
      <c r="L897" s="117"/>
      <c r="M897" s="21"/>
      <c r="N897" s="89"/>
      <c r="O897" s="125" t="e">
        <f t="shared" si="29"/>
        <v>#REF!</v>
      </c>
      <c r="P897" s="125" t="e">
        <f t="shared" si="30"/>
        <v>#REF!</v>
      </c>
      <c r="Q897" s="147" t="e">
        <f>T20D357462[[#This Row],[スコア⑤]]/T20D357462[[#This Row],[スコア③]]</f>
        <v>#REF!</v>
      </c>
      <c r="R897" s="76" t="e">
        <f>#REF!+#REF!</f>
        <v>#REF!</v>
      </c>
      <c r="S897" s="76"/>
      <c r="T897" s="119"/>
      <c r="U897" s="76"/>
      <c r="V897" s="76"/>
      <c r="W897" s="109" t="e">
        <f>(T20D357462[[#This Row],[現金及び預金（億）]]-T20D357462[[#This Row],[負債（億）]])/T20D357462[[#This Row],[総資産]]*100</f>
        <v>#DIV/0!</v>
      </c>
    </row>
    <row r="898" spans="1:23" s="67" customFormat="1" x14ac:dyDescent="0.25">
      <c r="A898" s="69"/>
      <c r="B898" s="39"/>
      <c r="C898" s="71" t="str">
        <f>IFERROR(_xll.RssMarket($A898,"市場部名称"),"")</f>
        <v/>
      </c>
      <c r="D898" s="55"/>
      <c r="E898" s="55" t="str">
        <f>IFERROR(_xll.RssMarket($A898,"前日比"),"")</f>
        <v/>
      </c>
      <c r="F898" s="75" t="str">
        <f>IFERROR(_xll.RssMarket($A898,"時価総額"),"")</f>
        <v/>
      </c>
      <c r="G898" s="75" t="e">
        <f>T20D357462[[#This Row],[時価総額]]/T20D357462[[#This Row],[現在値]]</f>
        <v>#VALUE!</v>
      </c>
      <c r="H898" s="20"/>
      <c r="I898" s="38"/>
      <c r="J898" s="20"/>
      <c r="K898" s="33"/>
      <c r="L898" s="117"/>
      <c r="M898" s="21"/>
      <c r="N898" s="89"/>
      <c r="O898" s="125" t="e">
        <f t="shared" ref="O898:O961" si="31">ROUND(
 ((IF(OR(R898="",R898&lt;=0),20,R898)/20)
  *(L898/15))
 /(IFERROR(IF(H898&gt;0,H898,15),15)/15)
 *100,0)</f>
        <v>#REF!</v>
      </c>
      <c r="P898" s="125" t="e">
        <f t="shared" si="30"/>
        <v>#REF!</v>
      </c>
      <c r="Q898" s="147" t="e">
        <f>T20D357462[[#This Row],[スコア⑤]]/T20D357462[[#This Row],[スコア③]]</f>
        <v>#REF!</v>
      </c>
      <c r="R898" s="76" t="e">
        <f>#REF!+#REF!</f>
        <v>#REF!</v>
      </c>
      <c r="S898" s="76"/>
      <c r="T898" s="119"/>
      <c r="U898" s="76"/>
      <c r="V898" s="76"/>
      <c r="W898" s="109" t="e">
        <f>(T20D357462[[#This Row],[現金及び預金（億）]]-T20D357462[[#This Row],[負債（億）]])/T20D357462[[#This Row],[総資産]]*100</f>
        <v>#DIV/0!</v>
      </c>
    </row>
    <row r="899" spans="1:23" s="67" customFormat="1" x14ac:dyDescent="0.25">
      <c r="A899" s="69"/>
      <c r="B899" s="39"/>
      <c r="C899" s="71" t="str">
        <f>IFERROR(_xll.RssMarket($A899,"市場部名称"),"")</f>
        <v/>
      </c>
      <c r="D899" s="55"/>
      <c r="E899" s="55" t="str">
        <f>IFERROR(_xll.RssMarket($A899,"前日比"),"")</f>
        <v/>
      </c>
      <c r="F899" s="75" t="str">
        <f>IFERROR(_xll.RssMarket($A899,"時価総額"),"")</f>
        <v/>
      </c>
      <c r="G899" s="75" t="e">
        <f>T20D357462[[#This Row],[時価総額]]/T20D357462[[#This Row],[現在値]]</f>
        <v>#VALUE!</v>
      </c>
      <c r="H899" s="20"/>
      <c r="I899" s="38"/>
      <c r="J899" s="20"/>
      <c r="K899" s="33"/>
      <c r="L899" s="117"/>
      <c r="M899" s="21"/>
      <c r="N899" s="89"/>
      <c r="O899" s="125" t="e">
        <f t="shared" si="31"/>
        <v>#REF!</v>
      </c>
      <c r="P899" s="125" t="e">
        <f t="shared" si="30"/>
        <v>#REF!</v>
      </c>
      <c r="Q899" s="147" t="e">
        <f>T20D357462[[#This Row],[スコア⑤]]/T20D357462[[#This Row],[スコア③]]</f>
        <v>#REF!</v>
      </c>
      <c r="R899" s="76" t="e">
        <f>#REF!+#REF!</f>
        <v>#REF!</v>
      </c>
      <c r="S899" s="76"/>
      <c r="T899" s="119"/>
      <c r="U899" s="76"/>
      <c r="V899" s="76"/>
      <c r="W899" s="109" t="e">
        <f>(T20D357462[[#This Row],[現金及び預金（億）]]-T20D357462[[#This Row],[負債（億）]])/T20D357462[[#This Row],[総資産]]*100</f>
        <v>#DIV/0!</v>
      </c>
    </row>
    <row r="900" spans="1:23" s="67" customFormat="1" x14ac:dyDescent="0.25">
      <c r="A900" s="69"/>
      <c r="B900" s="39"/>
      <c r="C900" s="71" t="str">
        <f>IFERROR(_xll.RssMarket($A900,"市場部名称"),"")</f>
        <v/>
      </c>
      <c r="D900" s="55"/>
      <c r="E900" s="55" t="str">
        <f>IFERROR(_xll.RssMarket($A900,"前日比"),"")</f>
        <v/>
      </c>
      <c r="F900" s="75" t="str">
        <f>IFERROR(_xll.RssMarket($A900,"時価総額"),"")</f>
        <v/>
      </c>
      <c r="G900" s="75" t="e">
        <f>T20D357462[[#This Row],[時価総額]]/T20D357462[[#This Row],[現在値]]</f>
        <v>#VALUE!</v>
      </c>
      <c r="H900" s="20"/>
      <c r="I900" s="38"/>
      <c r="J900" s="20"/>
      <c r="K900" s="33"/>
      <c r="L900" s="117"/>
      <c r="M900" s="21"/>
      <c r="N900" s="89"/>
      <c r="O900" s="125" t="e">
        <f t="shared" si="31"/>
        <v>#REF!</v>
      </c>
      <c r="P900" s="125" t="e">
        <f t="shared" si="30"/>
        <v>#REF!</v>
      </c>
      <c r="Q900" s="147" t="e">
        <f>T20D357462[[#This Row],[スコア⑤]]/T20D357462[[#This Row],[スコア③]]</f>
        <v>#REF!</v>
      </c>
      <c r="R900" s="76" t="e">
        <f>#REF!+#REF!</f>
        <v>#REF!</v>
      </c>
      <c r="S900" s="76"/>
      <c r="T900" s="119"/>
      <c r="U900" s="76"/>
      <c r="V900" s="76"/>
      <c r="W900" s="109" t="e">
        <f>(T20D357462[[#This Row],[現金及び預金（億）]]-T20D357462[[#This Row],[負債（億）]])/T20D357462[[#This Row],[総資産]]*100</f>
        <v>#DIV/0!</v>
      </c>
    </row>
    <row r="901" spans="1:23" s="67" customFormat="1" x14ac:dyDescent="0.25">
      <c r="A901" s="69"/>
      <c r="B901" s="39"/>
      <c r="C901" s="71" t="str">
        <f>IFERROR(_xll.RssMarket($A901,"市場部名称"),"")</f>
        <v/>
      </c>
      <c r="D901" s="55"/>
      <c r="E901" s="55" t="str">
        <f>IFERROR(_xll.RssMarket($A901,"前日比"),"")</f>
        <v/>
      </c>
      <c r="F901" s="75" t="str">
        <f>IFERROR(_xll.RssMarket($A901,"時価総額"),"")</f>
        <v/>
      </c>
      <c r="G901" s="75" t="e">
        <f>T20D357462[[#This Row],[時価総額]]/T20D357462[[#This Row],[現在値]]</f>
        <v>#VALUE!</v>
      </c>
      <c r="H901" s="20"/>
      <c r="I901" s="38"/>
      <c r="J901" s="20"/>
      <c r="K901" s="33"/>
      <c r="L901" s="117"/>
      <c r="M901" s="21"/>
      <c r="N901" s="89"/>
      <c r="O901" s="125" t="e">
        <f t="shared" si="31"/>
        <v>#REF!</v>
      </c>
      <c r="P901" s="125" t="e">
        <f t="shared" si="30"/>
        <v>#REF!</v>
      </c>
      <c r="Q901" s="147" t="e">
        <f>T20D357462[[#This Row],[スコア⑤]]/T20D357462[[#This Row],[スコア③]]</f>
        <v>#REF!</v>
      </c>
      <c r="R901" s="76" t="e">
        <f>#REF!+#REF!</f>
        <v>#REF!</v>
      </c>
      <c r="S901" s="76"/>
      <c r="T901" s="119"/>
      <c r="U901" s="76"/>
      <c r="V901" s="76"/>
      <c r="W901" s="109" t="e">
        <f>(T20D357462[[#This Row],[現金及び預金（億）]]-T20D357462[[#This Row],[負債（億）]])/T20D357462[[#This Row],[総資産]]*100</f>
        <v>#DIV/0!</v>
      </c>
    </row>
    <row r="902" spans="1:23" s="67" customFormat="1" x14ac:dyDescent="0.25">
      <c r="A902" s="69"/>
      <c r="B902" s="39"/>
      <c r="C902" s="71" t="str">
        <f>IFERROR(_xll.RssMarket($A902,"市場部名称"),"")</f>
        <v/>
      </c>
      <c r="D902" s="55"/>
      <c r="E902" s="55" t="str">
        <f>IFERROR(_xll.RssMarket($A902,"前日比"),"")</f>
        <v/>
      </c>
      <c r="F902" s="75" t="str">
        <f>IFERROR(_xll.RssMarket($A902,"時価総額"),"")</f>
        <v/>
      </c>
      <c r="G902" s="75" t="e">
        <f>T20D357462[[#This Row],[時価総額]]/T20D357462[[#This Row],[現在値]]</f>
        <v>#VALUE!</v>
      </c>
      <c r="H902" s="20"/>
      <c r="I902" s="38"/>
      <c r="J902" s="20"/>
      <c r="K902" s="33"/>
      <c r="L902" s="117"/>
      <c r="M902" s="21"/>
      <c r="N902" s="89"/>
      <c r="O902" s="125" t="e">
        <f t="shared" si="31"/>
        <v>#REF!</v>
      </c>
      <c r="P902" s="125" t="e">
        <f t="shared" si="30"/>
        <v>#REF!</v>
      </c>
      <c r="Q902" s="147" t="e">
        <f>T20D357462[[#This Row],[スコア⑤]]/T20D357462[[#This Row],[スコア③]]</f>
        <v>#REF!</v>
      </c>
      <c r="R902" s="76" t="e">
        <f>#REF!+#REF!</f>
        <v>#REF!</v>
      </c>
      <c r="S902" s="76"/>
      <c r="T902" s="119"/>
      <c r="U902" s="76"/>
      <c r="V902" s="76"/>
      <c r="W902" s="109" t="e">
        <f>(T20D357462[[#This Row],[現金及び預金（億）]]-T20D357462[[#This Row],[負債（億）]])/T20D357462[[#This Row],[総資産]]*100</f>
        <v>#DIV/0!</v>
      </c>
    </row>
    <row r="903" spans="1:23" s="67" customFormat="1" x14ac:dyDescent="0.25">
      <c r="A903" s="69"/>
      <c r="B903" s="39"/>
      <c r="C903" s="71" t="str">
        <f>IFERROR(_xll.RssMarket($A903,"市場部名称"),"")</f>
        <v/>
      </c>
      <c r="D903" s="55"/>
      <c r="E903" s="55" t="str">
        <f>IFERROR(_xll.RssMarket($A903,"前日比"),"")</f>
        <v/>
      </c>
      <c r="F903" s="75" t="str">
        <f>IFERROR(_xll.RssMarket($A903,"時価総額"),"")</f>
        <v/>
      </c>
      <c r="G903" s="75" t="e">
        <f>T20D357462[[#This Row],[時価総額]]/T20D357462[[#This Row],[現在値]]</f>
        <v>#VALUE!</v>
      </c>
      <c r="H903" s="20"/>
      <c r="I903" s="38"/>
      <c r="J903" s="20"/>
      <c r="K903" s="33"/>
      <c r="L903" s="117"/>
      <c r="M903" s="21"/>
      <c r="N903" s="89"/>
      <c r="O903" s="125" t="e">
        <f t="shared" si="31"/>
        <v>#REF!</v>
      </c>
      <c r="P903" s="125" t="e">
        <f t="shared" si="30"/>
        <v>#REF!</v>
      </c>
      <c r="Q903" s="147" t="e">
        <f>T20D357462[[#This Row],[スコア⑤]]/T20D357462[[#This Row],[スコア③]]</f>
        <v>#REF!</v>
      </c>
      <c r="R903" s="76" t="e">
        <f>#REF!+#REF!</f>
        <v>#REF!</v>
      </c>
      <c r="S903" s="76"/>
      <c r="T903" s="119"/>
      <c r="U903" s="76"/>
      <c r="V903" s="76"/>
      <c r="W903" s="109" t="e">
        <f>(T20D357462[[#This Row],[現金及び預金（億）]]-T20D357462[[#This Row],[負債（億）]])/T20D357462[[#This Row],[総資産]]*100</f>
        <v>#DIV/0!</v>
      </c>
    </row>
    <row r="904" spans="1:23" s="67" customFormat="1" x14ac:dyDescent="0.25">
      <c r="A904" s="69"/>
      <c r="B904" s="39"/>
      <c r="C904" s="71" t="str">
        <f>IFERROR(_xll.RssMarket($A904,"市場部名称"),"")</f>
        <v/>
      </c>
      <c r="D904" s="55"/>
      <c r="E904" s="55" t="str">
        <f>IFERROR(_xll.RssMarket($A904,"前日比"),"")</f>
        <v/>
      </c>
      <c r="F904" s="75" t="str">
        <f>IFERROR(_xll.RssMarket($A904,"時価総額"),"")</f>
        <v/>
      </c>
      <c r="G904" s="75" t="e">
        <f>T20D357462[[#This Row],[時価総額]]/T20D357462[[#This Row],[現在値]]</f>
        <v>#VALUE!</v>
      </c>
      <c r="H904" s="20"/>
      <c r="I904" s="38"/>
      <c r="J904" s="20"/>
      <c r="K904" s="33"/>
      <c r="L904" s="117"/>
      <c r="M904" s="21"/>
      <c r="N904" s="89"/>
      <c r="O904" s="125" t="e">
        <f t="shared" si="31"/>
        <v>#REF!</v>
      </c>
      <c r="P904" s="125" t="e">
        <f t="shared" si="30"/>
        <v>#REF!</v>
      </c>
      <c r="Q904" s="147" t="e">
        <f>T20D357462[[#This Row],[スコア⑤]]/T20D357462[[#This Row],[スコア③]]</f>
        <v>#REF!</v>
      </c>
      <c r="R904" s="76" t="e">
        <f>#REF!+#REF!</f>
        <v>#REF!</v>
      </c>
      <c r="S904" s="76"/>
      <c r="T904" s="119"/>
      <c r="U904" s="76"/>
      <c r="V904" s="76"/>
      <c r="W904" s="109" t="e">
        <f>(T20D357462[[#This Row],[現金及び預金（億）]]-T20D357462[[#This Row],[負債（億）]])/T20D357462[[#This Row],[総資産]]*100</f>
        <v>#DIV/0!</v>
      </c>
    </row>
    <row r="905" spans="1:23" s="67" customFormat="1" x14ac:dyDescent="0.25">
      <c r="A905" s="69"/>
      <c r="B905" s="39"/>
      <c r="C905" s="71" t="str">
        <f>IFERROR(_xll.RssMarket($A905,"市場部名称"),"")</f>
        <v/>
      </c>
      <c r="D905" s="55"/>
      <c r="E905" s="55" t="str">
        <f>IFERROR(_xll.RssMarket($A905,"前日比"),"")</f>
        <v/>
      </c>
      <c r="F905" s="75" t="str">
        <f>IFERROR(_xll.RssMarket($A905,"時価総額"),"")</f>
        <v/>
      </c>
      <c r="G905" s="75" t="e">
        <f>T20D357462[[#This Row],[時価総額]]/T20D357462[[#This Row],[現在値]]</f>
        <v>#VALUE!</v>
      </c>
      <c r="H905" s="20"/>
      <c r="I905" s="38"/>
      <c r="J905" s="20"/>
      <c r="K905" s="33"/>
      <c r="L905" s="117"/>
      <c r="M905" s="21"/>
      <c r="N905" s="89"/>
      <c r="O905" s="125" t="e">
        <f t="shared" si="31"/>
        <v>#REF!</v>
      </c>
      <c r="P905" s="125" t="e">
        <f t="shared" si="30"/>
        <v>#REF!</v>
      </c>
      <c r="Q905" s="147" t="e">
        <f>T20D357462[[#This Row],[スコア⑤]]/T20D357462[[#This Row],[スコア③]]</f>
        <v>#REF!</v>
      </c>
      <c r="R905" s="76" t="e">
        <f>#REF!+#REF!</f>
        <v>#REF!</v>
      </c>
      <c r="S905" s="76"/>
      <c r="T905" s="119"/>
      <c r="U905" s="76"/>
      <c r="V905" s="76"/>
      <c r="W905" s="109" t="e">
        <f>(T20D357462[[#This Row],[現金及び預金（億）]]-T20D357462[[#This Row],[負債（億）]])/T20D357462[[#This Row],[総資産]]*100</f>
        <v>#DIV/0!</v>
      </c>
    </row>
    <row r="906" spans="1:23" s="67" customFormat="1" x14ac:dyDescent="0.25">
      <c r="A906" s="69"/>
      <c r="B906" s="39"/>
      <c r="C906" s="71" t="str">
        <f>IFERROR(_xll.RssMarket($A906,"市場部名称"),"")</f>
        <v/>
      </c>
      <c r="D906" s="55"/>
      <c r="E906" s="55" t="str">
        <f>IFERROR(_xll.RssMarket($A906,"前日比"),"")</f>
        <v/>
      </c>
      <c r="F906" s="75" t="str">
        <f>IFERROR(_xll.RssMarket($A906,"時価総額"),"")</f>
        <v/>
      </c>
      <c r="G906" s="75" t="e">
        <f>T20D357462[[#This Row],[時価総額]]/T20D357462[[#This Row],[現在値]]</f>
        <v>#VALUE!</v>
      </c>
      <c r="H906" s="20"/>
      <c r="I906" s="38"/>
      <c r="J906" s="20"/>
      <c r="K906" s="33"/>
      <c r="L906" s="117"/>
      <c r="M906" s="21"/>
      <c r="N906" s="89"/>
      <c r="O906" s="125" t="e">
        <f t="shared" si="31"/>
        <v>#REF!</v>
      </c>
      <c r="P906" s="125" t="e">
        <f t="shared" si="30"/>
        <v>#REF!</v>
      </c>
      <c r="Q906" s="147" t="e">
        <f>T20D357462[[#This Row],[スコア⑤]]/T20D357462[[#This Row],[スコア③]]</f>
        <v>#REF!</v>
      </c>
      <c r="R906" s="76" t="e">
        <f>#REF!+#REF!</f>
        <v>#REF!</v>
      </c>
      <c r="S906" s="76"/>
      <c r="T906" s="119"/>
      <c r="U906" s="76"/>
      <c r="V906" s="76"/>
      <c r="W906" s="109" t="e">
        <f>(T20D357462[[#This Row],[現金及び預金（億）]]-T20D357462[[#This Row],[負債（億）]])/T20D357462[[#This Row],[総資産]]*100</f>
        <v>#DIV/0!</v>
      </c>
    </row>
    <row r="907" spans="1:23" s="67" customFormat="1" x14ac:dyDescent="0.25">
      <c r="A907" s="69"/>
      <c r="B907" s="39"/>
      <c r="C907" s="71" t="str">
        <f>IFERROR(_xll.RssMarket($A907,"市場部名称"),"")</f>
        <v/>
      </c>
      <c r="D907" s="55"/>
      <c r="E907" s="55" t="str">
        <f>IFERROR(_xll.RssMarket($A907,"前日比"),"")</f>
        <v/>
      </c>
      <c r="F907" s="75" t="str">
        <f>IFERROR(_xll.RssMarket($A907,"時価総額"),"")</f>
        <v/>
      </c>
      <c r="G907" s="75" t="e">
        <f>T20D357462[[#This Row],[時価総額]]/T20D357462[[#This Row],[現在値]]</f>
        <v>#VALUE!</v>
      </c>
      <c r="H907" s="20"/>
      <c r="I907" s="38"/>
      <c r="J907" s="20"/>
      <c r="K907" s="33"/>
      <c r="L907" s="117"/>
      <c r="M907" s="21"/>
      <c r="N907" s="89"/>
      <c r="O907" s="125" t="e">
        <f t="shared" si="31"/>
        <v>#REF!</v>
      </c>
      <c r="P907" s="125" t="e">
        <f t="shared" si="30"/>
        <v>#REF!</v>
      </c>
      <c r="Q907" s="147" t="e">
        <f>T20D357462[[#This Row],[スコア⑤]]/T20D357462[[#This Row],[スコア③]]</f>
        <v>#REF!</v>
      </c>
      <c r="R907" s="76" t="e">
        <f>#REF!+#REF!</f>
        <v>#REF!</v>
      </c>
      <c r="S907" s="76"/>
      <c r="T907" s="119"/>
      <c r="U907" s="76"/>
      <c r="V907" s="76"/>
      <c r="W907" s="109" t="e">
        <f>(T20D357462[[#This Row],[現金及び預金（億）]]-T20D357462[[#This Row],[負債（億）]])/T20D357462[[#This Row],[総資産]]*100</f>
        <v>#DIV/0!</v>
      </c>
    </row>
    <row r="908" spans="1:23" s="67" customFormat="1" x14ac:dyDescent="0.25">
      <c r="A908" s="69"/>
      <c r="B908" s="39"/>
      <c r="C908" s="71" t="str">
        <f>IFERROR(_xll.RssMarket($A908,"市場部名称"),"")</f>
        <v/>
      </c>
      <c r="D908" s="55"/>
      <c r="E908" s="55" t="str">
        <f>IFERROR(_xll.RssMarket($A908,"前日比"),"")</f>
        <v/>
      </c>
      <c r="F908" s="75" t="str">
        <f>IFERROR(_xll.RssMarket($A908,"時価総額"),"")</f>
        <v/>
      </c>
      <c r="G908" s="75" t="e">
        <f>T20D357462[[#This Row],[時価総額]]/T20D357462[[#This Row],[現在値]]</f>
        <v>#VALUE!</v>
      </c>
      <c r="H908" s="20"/>
      <c r="I908" s="38"/>
      <c r="J908" s="20"/>
      <c r="K908" s="33"/>
      <c r="L908" s="117"/>
      <c r="M908" s="21"/>
      <c r="N908" s="89"/>
      <c r="O908" s="125" t="e">
        <f t="shared" si="31"/>
        <v>#REF!</v>
      </c>
      <c r="P908" s="125" t="e">
        <f t="shared" si="30"/>
        <v>#REF!</v>
      </c>
      <c r="Q908" s="147" t="e">
        <f>T20D357462[[#This Row],[スコア⑤]]/T20D357462[[#This Row],[スコア③]]</f>
        <v>#REF!</v>
      </c>
      <c r="R908" s="76" t="e">
        <f>#REF!+#REF!</f>
        <v>#REF!</v>
      </c>
      <c r="S908" s="76"/>
      <c r="T908" s="119"/>
      <c r="U908" s="76"/>
      <c r="V908" s="76"/>
      <c r="W908" s="109" t="e">
        <f>(T20D357462[[#This Row],[現金及び預金（億）]]-T20D357462[[#This Row],[負債（億）]])/T20D357462[[#This Row],[総資産]]*100</f>
        <v>#DIV/0!</v>
      </c>
    </row>
    <row r="909" spans="1:23" s="67" customFormat="1" x14ac:dyDescent="0.25">
      <c r="A909" s="69"/>
      <c r="B909" s="39"/>
      <c r="C909" s="71" t="str">
        <f>IFERROR(_xll.RssMarket($A909,"市場部名称"),"")</f>
        <v/>
      </c>
      <c r="D909" s="55"/>
      <c r="E909" s="55" t="str">
        <f>IFERROR(_xll.RssMarket($A909,"前日比"),"")</f>
        <v/>
      </c>
      <c r="F909" s="75" t="str">
        <f>IFERROR(_xll.RssMarket($A909,"時価総額"),"")</f>
        <v/>
      </c>
      <c r="G909" s="75" t="e">
        <f>T20D357462[[#This Row],[時価総額]]/T20D357462[[#This Row],[現在値]]</f>
        <v>#VALUE!</v>
      </c>
      <c r="H909" s="20"/>
      <c r="I909" s="38"/>
      <c r="J909" s="20"/>
      <c r="K909" s="33"/>
      <c r="L909" s="117"/>
      <c r="M909" s="21"/>
      <c r="N909" s="89"/>
      <c r="O909" s="125" t="e">
        <f t="shared" si="31"/>
        <v>#REF!</v>
      </c>
      <c r="P909" s="125" t="e">
        <f t="shared" si="30"/>
        <v>#REF!</v>
      </c>
      <c r="Q909" s="147" t="e">
        <f>T20D357462[[#This Row],[スコア⑤]]/T20D357462[[#This Row],[スコア③]]</f>
        <v>#REF!</v>
      </c>
      <c r="R909" s="76" t="e">
        <f>#REF!+#REF!</f>
        <v>#REF!</v>
      </c>
      <c r="S909" s="76"/>
      <c r="T909" s="119"/>
      <c r="U909" s="76"/>
      <c r="V909" s="76"/>
      <c r="W909" s="109" t="e">
        <f>(T20D357462[[#This Row],[現金及び預金（億）]]-T20D357462[[#This Row],[負債（億）]])/T20D357462[[#This Row],[総資産]]*100</f>
        <v>#DIV/0!</v>
      </c>
    </row>
    <row r="910" spans="1:23" s="67" customFormat="1" x14ac:dyDescent="0.25">
      <c r="A910" s="69"/>
      <c r="B910" s="39"/>
      <c r="C910" s="71" t="str">
        <f>IFERROR(_xll.RssMarket($A910,"市場部名称"),"")</f>
        <v/>
      </c>
      <c r="D910" s="55"/>
      <c r="E910" s="55" t="str">
        <f>IFERROR(_xll.RssMarket($A910,"前日比"),"")</f>
        <v/>
      </c>
      <c r="F910" s="75" t="str">
        <f>IFERROR(_xll.RssMarket($A910,"時価総額"),"")</f>
        <v/>
      </c>
      <c r="G910" s="75" t="e">
        <f>T20D357462[[#This Row],[時価総額]]/T20D357462[[#This Row],[現在値]]</f>
        <v>#VALUE!</v>
      </c>
      <c r="H910" s="20"/>
      <c r="I910" s="38"/>
      <c r="J910" s="20"/>
      <c r="K910" s="33"/>
      <c r="L910" s="117"/>
      <c r="M910" s="21"/>
      <c r="N910" s="89"/>
      <c r="O910" s="125" t="e">
        <f t="shared" si="31"/>
        <v>#REF!</v>
      </c>
      <c r="P910" s="125" t="e">
        <f t="shared" si="30"/>
        <v>#REF!</v>
      </c>
      <c r="Q910" s="147" t="e">
        <f>T20D357462[[#This Row],[スコア⑤]]/T20D357462[[#This Row],[スコア③]]</f>
        <v>#REF!</v>
      </c>
      <c r="R910" s="76" t="e">
        <f>#REF!+#REF!</f>
        <v>#REF!</v>
      </c>
      <c r="S910" s="76"/>
      <c r="T910" s="119"/>
      <c r="U910" s="76"/>
      <c r="V910" s="76"/>
      <c r="W910" s="109" t="e">
        <f>(T20D357462[[#This Row],[現金及び預金（億）]]-T20D357462[[#This Row],[負債（億）]])/T20D357462[[#This Row],[総資産]]*100</f>
        <v>#DIV/0!</v>
      </c>
    </row>
    <row r="911" spans="1:23" s="67" customFormat="1" x14ac:dyDescent="0.25">
      <c r="A911" s="69"/>
      <c r="B911" s="39"/>
      <c r="C911" s="71" t="str">
        <f>IFERROR(_xll.RssMarket($A911,"市場部名称"),"")</f>
        <v/>
      </c>
      <c r="D911" s="55"/>
      <c r="E911" s="55" t="str">
        <f>IFERROR(_xll.RssMarket($A911,"前日比"),"")</f>
        <v/>
      </c>
      <c r="F911" s="75" t="str">
        <f>IFERROR(_xll.RssMarket($A911,"時価総額"),"")</f>
        <v/>
      </c>
      <c r="G911" s="75" t="e">
        <f>T20D357462[[#This Row],[時価総額]]/T20D357462[[#This Row],[現在値]]</f>
        <v>#VALUE!</v>
      </c>
      <c r="H911" s="20"/>
      <c r="I911" s="38"/>
      <c r="J911" s="20"/>
      <c r="K911" s="33"/>
      <c r="L911" s="117"/>
      <c r="M911" s="21"/>
      <c r="N911" s="89"/>
      <c r="O911" s="125" t="e">
        <f t="shared" si="31"/>
        <v>#REF!</v>
      </c>
      <c r="P911" s="125" t="e">
        <f t="shared" si="30"/>
        <v>#REF!</v>
      </c>
      <c r="Q911" s="147" t="e">
        <f>T20D357462[[#This Row],[スコア⑤]]/T20D357462[[#This Row],[スコア③]]</f>
        <v>#REF!</v>
      </c>
      <c r="R911" s="76" t="e">
        <f>#REF!+#REF!</f>
        <v>#REF!</v>
      </c>
      <c r="S911" s="76"/>
      <c r="T911" s="119"/>
      <c r="U911" s="76"/>
      <c r="V911" s="76"/>
      <c r="W911" s="109" t="e">
        <f>(T20D357462[[#This Row],[現金及び預金（億）]]-T20D357462[[#This Row],[負債（億）]])/T20D357462[[#This Row],[総資産]]*100</f>
        <v>#DIV/0!</v>
      </c>
    </row>
    <row r="912" spans="1:23" s="67" customFormat="1" x14ac:dyDescent="0.25">
      <c r="A912" s="69"/>
      <c r="B912" s="39"/>
      <c r="C912" s="71" t="str">
        <f>IFERROR(_xll.RssMarket($A912,"市場部名称"),"")</f>
        <v/>
      </c>
      <c r="D912" s="55"/>
      <c r="E912" s="55" t="str">
        <f>IFERROR(_xll.RssMarket($A912,"前日比"),"")</f>
        <v/>
      </c>
      <c r="F912" s="75" t="str">
        <f>IFERROR(_xll.RssMarket($A912,"時価総額"),"")</f>
        <v/>
      </c>
      <c r="G912" s="75" t="e">
        <f>T20D357462[[#This Row],[時価総額]]/T20D357462[[#This Row],[現在値]]</f>
        <v>#VALUE!</v>
      </c>
      <c r="H912" s="20"/>
      <c r="I912" s="38"/>
      <c r="J912" s="20"/>
      <c r="K912" s="33"/>
      <c r="L912" s="117"/>
      <c r="M912" s="21"/>
      <c r="N912" s="89"/>
      <c r="O912" s="125" t="e">
        <f t="shared" si="31"/>
        <v>#REF!</v>
      </c>
      <c r="P912" s="125" t="e">
        <f t="shared" si="30"/>
        <v>#REF!</v>
      </c>
      <c r="Q912" s="147" t="e">
        <f>T20D357462[[#This Row],[スコア⑤]]/T20D357462[[#This Row],[スコア③]]</f>
        <v>#REF!</v>
      </c>
      <c r="R912" s="76" t="e">
        <f>#REF!+#REF!</f>
        <v>#REF!</v>
      </c>
      <c r="S912" s="76"/>
      <c r="T912" s="119"/>
      <c r="U912" s="76"/>
      <c r="V912" s="76"/>
      <c r="W912" s="109" t="e">
        <f>(T20D357462[[#This Row],[現金及び預金（億）]]-T20D357462[[#This Row],[負債（億）]])/T20D357462[[#This Row],[総資産]]*100</f>
        <v>#DIV/0!</v>
      </c>
    </row>
    <row r="913" spans="1:23" s="67" customFormat="1" x14ac:dyDescent="0.25">
      <c r="A913" s="69"/>
      <c r="B913" s="39"/>
      <c r="C913" s="71" t="str">
        <f>IFERROR(_xll.RssMarket($A913,"市場部名称"),"")</f>
        <v/>
      </c>
      <c r="D913" s="55"/>
      <c r="E913" s="55" t="str">
        <f>IFERROR(_xll.RssMarket($A913,"前日比"),"")</f>
        <v/>
      </c>
      <c r="F913" s="75" t="str">
        <f>IFERROR(_xll.RssMarket($A913,"時価総額"),"")</f>
        <v/>
      </c>
      <c r="G913" s="75" t="e">
        <f>T20D357462[[#This Row],[時価総額]]/T20D357462[[#This Row],[現在値]]</f>
        <v>#VALUE!</v>
      </c>
      <c r="H913" s="20"/>
      <c r="I913" s="38"/>
      <c r="J913" s="20"/>
      <c r="K913" s="33"/>
      <c r="L913" s="117"/>
      <c r="M913" s="21"/>
      <c r="N913" s="89"/>
      <c r="O913" s="125" t="e">
        <f t="shared" si="31"/>
        <v>#REF!</v>
      </c>
      <c r="P913" s="125" t="e">
        <f t="shared" si="30"/>
        <v>#REF!</v>
      </c>
      <c r="Q913" s="147" t="e">
        <f>T20D357462[[#This Row],[スコア⑤]]/T20D357462[[#This Row],[スコア③]]</f>
        <v>#REF!</v>
      </c>
      <c r="R913" s="76" t="e">
        <f>#REF!+#REF!</f>
        <v>#REF!</v>
      </c>
      <c r="S913" s="76"/>
      <c r="T913" s="119"/>
      <c r="U913" s="76"/>
      <c r="V913" s="76"/>
      <c r="W913" s="109" t="e">
        <f>(T20D357462[[#This Row],[現金及び預金（億）]]-T20D357462[[#This Row],[負債（億）]])/T20D357462[[#This Row],[総資産]]*100</f>
        <v>#DIV/0!</v>
      </c>
    </row>
    <row r="914" spans="1:23" s="67" customFormat="1" x14ac:dyDescent="0.25">
      <c r="A914" s="69"/>
      <c r="B914" s="39"/>
      <c r="C914" s="71" t="str">
        <f>IFERROR(_xll.RssMarket($A914,"市場部名称"),"")</f>
        <v/>
      </c>
      <c r="D914" s="55"/>
      <c r="E914" s="55" t="str">
        <f>IFERROR(_xll.RssMarket($A914,"前日比"),"")</f>
        <v/>
      </c>
      <c r="F914" s="75" t="str">
        <f>IFERROR(_xll.RssMarket($A914,"時価総額"),"")</f>
        <v/>
      </c>
      <c r="G914" s="75" t="e">
        <f>T20D357462[[#This Row],[時価総額]]/T20D357462[[#This Row],[現在値]]</f>
        <v>#VALUE!</v>
      </c>
      <c r="H914" s="20"/>
      <c r="I914" s="38"/>
      <c r="J914" s="20"/>
      <c r="K914" s="33"/>
      <c r="L914" s="117"/>
      <c r="M914" s="21"/>
      <c r="N914" s="89"/>
      <c r="O914" s="125" t="e">
        <f t="shared" si="31"/>
        <v>#REF!</v>
      </c>
      <c r="P914" s="125" t="e">
        <f t="shared" si="30"/>
        <v>#REF!</v>
      </c>
      <c r="Q914" s="147" t="e">
        <f>T20D357462[[#This Row],[スコア⑤]]/T20D357462[[#This Row],[スコア③]]</f>
        <v>#REF!</v>
      </c>
      <c r="R914" s="76" t="e">
        <f>#REF!+#REF!</f>
        <v>#REF!</v>
      </c>
      <c r="S914" s="76"/>
      <c r="T914" s="119"/>
      <c r="U914" s="76"/>
      <c r="V914" s="76"/>
      <c r="W914" s="109" t="e">
        <f>(T20D357462[[#This Row],[現金及び預金（億）]]-T20D357462[[#This Row],[負債（億）]])/T20D357462[[#This Row],[総資産]]*100</f>
        <v>#DIV/0!</v>
      </c>
    </row>
    <row r="915" spans="1:23" s="67" customFormat="1" x14ac:dyDescent="0.25">
      <c r="A915" s="69"/>
      <c r="B915" s="39"/>
      <c r="C915" s="71" t="str">
        <f>IFERROR(_xll.RssMarket($A915,"市場部名称"),"")</f>
        <v/>
      </c>
      <c r="D915" s="55"/>
      <c r="E915" s="55" t="str">
        <f>IFERROR(_xll.RssMarket($A915,"前日比"),"")</f>
        <v/>
      </c>
      <c r="F915" s="75" t="str">
        <f>IFERROR(_xll.RssMarket($A915,"時価総額"),"")</f>
        <v/>
      </c>
      <c r="G915" s="75" t="e">
        <f>T20D357462[[#This Row],[時価総額]]/T20D357462[[#This Row],[現在値]]</f>
        <v>#VALUE!</v>
      </c>
      <c r="H915" s="20"/>
      <c r="I915" s="38"/>
      <c r="J915" s="20"/>
      <c r="K915" s="33"/>
      <c r="L915" s="117"/>
      <c r="M915" s="21"/>
      <c r="N915" s="89"/>
      <c r="O915" s="125" t="e">
        <f t="shared" si="31"/>
        <v>#REF!</v>
      </c>
      <c r="P915" s="125" t="e">
        <f t="shared" si="30"/>
        <v>#REF!</v>
      </c>
      <c r="Q915" s="147" t="e">
        <f>T20D357462[[#This Row],[スコア⑤]]/T20D357462[[#This Row],[スコア③]]</f>
        <v>#REF!</v>
      </c>
      <c r="R915" s="76" t="e">
        <f>#REF!+#REF!</f>
        <v>#REF!</v>
      </c>
      <c r="S915" s="76"/>
      <c r="T915" s="119"/>
      <c r="U915" s="76"/>
      <c r="V915" s="76"/>
      <c r="W915" s="109" t="e">
        <f>(T20D357462[[#This Row],[現金及び預金（億）]]-T20D357462[[#This Row],[負債（億）]])/T20D357462[[#This Row],[総資産]]*100</f>
        <v>#DIV/0!</v>
      </c>
    </row>
    <row r="916" spans="1:23" s="67" customFormat="1" x14ac:dyDescent="0.25">
      <c r="A916" s="69"/>
      <c r="B916" s="39"/>
      <c r="C916" s="71" t="str">
        <f>IFERROR(_xll.RssMarket($A916,"市場部名称"),"")</f>
        <v/>
      </c>
      <c r="D916" s="55"/>
      <c r="E916" s="55" t="str">
        <f>IFERROR(_xll.RssMarket($A916,"前日比"),"")</f>
        <v/>
      </c>
      <c r="F916" s="75" t="str">
        <f>IFERROR(_xll.RssMarket($A916,"時価総額"),"")</f>
        <v/>
      </c>
      <c r="G916" s="75" t="e">
        <f>T20D357462[[#This Row],[時価総額]]/T20D357462[[#This Row],[現在値]]</f>
        <v>#VALUE!</v>
      </c>
      <c r="H916" s="20"/>
      <c r="I916" s="38"/>
      <c r="J916" s="20"/>
      <c r="K916" s="33"/>
      <c r="L916" s="117"/>
      <c r="M916" s="21"/>
      <c r="N916" s="89"/>
      <c r="O916" s="125" t="e">
        <f t="shared" si="31"/>
        <v>#REF!</v>
      </c>
      <c r="P916" s="125" t="e">
        <f t="shared" si="30"/>
        <v>#REF!</v>
      </c>
      <c r="Q916" s="147" t="e">
        <f>T20D357462[[#This Row],[スコア⑤]]/T20D357462[[#This Row],[スコア③]]</f>
        <v>#REF!</v>
      </c>
      <c r="R916" s="76" t="e">
        <f>#REF!+#REF!</f>
        <v>#REF!</v>
      </c>
      <c r="S916" s="76"/>
      <c r="T916" s="119"/>
      <c r="U916" s="76"/>
      <c r="V916" s="76"/>
      <c r="W916" s="109" t="e">
        <f>(T20D357462[[#This Row],[現金及び預金（億）]]-T20D357462[[#This Row],[負債（億）]])/T20D357462[[#This Row],[総資産]]*100</f>
        <v>#DIV/0!</v>
      </c>
    </row>
    <row r="917" spans="1:23" s="67" customFormat="1" x14ac:dyDescent="0.25">
      <c r="A917" s="69"/>
      <c r="B917" s="39"/>
      <c r="C917" s="71" t="str">
        <f>IFERROR(_xll.RssMarket($A917,"市場部名称"),"")</f>
        <v/>
      </c>
      <c r="D917" s="55"/>
      <c r="E917" s="55" t="str">
        <f>IFERROR(_xll.RssMarket($A917,"前日比"),"")</f>
        <v/>
      </c>
      <c r="F917" s="75" t="str">
        <f>IFERROR(_xll.RssMarket($A917,"時価総額"),"")</f>
        <v/>
      </c>
      <c r="G917" s="75" t="e">
        <f>T20D357462[[#This Row],[時価総額]]/T20D357462[[#This Row],[現在値]]</f>
        <v>#VALUE!</v>
      </c>
      <c r="H917" s="20"/>
      <c r="I917" s="38"/>
      <c r="J917" s="20"/>
      <c r="K917" s="33"/>
      <c r="L917" s="117"/>
      <c r="M917" s="21"/>
      <c r="N917" s="89"/>
      <c r="O917" s="125" t="e">
        <f t="shared" si="31"/>
        <v>#REF!</v>
      </c>
      <c r="P917" s="125" t="e">
        <f t="shared" si="30"/>
        <v>#REF!</v>
      </c>
      <c r="Q917" s="147" t="e">
        <f>T20D357462[[#This Row],[スコア⑤]]/T20D357462[[#This Row],[スコア③]]</f>
        <v>#REF!</v>
      </c>
      <c r="R917" s="76" t="e">
        <f>#REF!+#REF!</f>
        <v>#REF!</v>
      </c>
      <c r="S917" s="76"/>
      <c r="T917" s="119"/>
      <c r="U917" s="76"/>
      <c r="V917" s="76"/>
      <c r="W917" s="109" t="e">
        <f>(T20D357462[[#This Row],[現金及び預金（億）]]-T20D357462[[#This Row],[負債（億）]])/T20D357462[[#This Row],[総資産]]*100</f>
        <v>#DIV/0!</v>
      </c>
    </row>
    <row r="918" spans="1:23" s="67" customFormat="1" x14ac:dyDescent="0.25">
      <c r="A918" s="69"/>
      <c r="B918" s="39"/>
      <c r="C918" s="71" t="str">
        <f>IFERROR(_xll.RssMarket($A918,"市場部名称"),"")</f>
        <v/>
      </c>
      <c r="D918" s="55"/>
      <c r="E918" s="55" t="str">
        <f>IFERROR(_xll.RssMarket($A918,"前日比"),"")</f>
        <v/>
      </c>
      <c r="F918" s="75" t="str">
        <f>IFERROR(_xll.RssMarket($A918,"時価総額"),"")</f>
        <v/>
      </c>
      <c r="G918" s="75" t="e">
        <f>T20D357462[[#This Row],[時価総額]]/T20D357462[[#This Row],[現在値]]</f>
        <v>#VALUE!</v>
      </c>
      <c r="H918" s="20"/>
      <c r="I918" s="38"/>
      <c r="J918" s="20"/>
      <c r="K918" s="33"/>
      <c r="L918" s="117"/>
      <c r="M918" s="21"/>
      <c r="N918" s="89"/>
      <c r="O918" s="125" t="e">
        <f t="shared" si="31"/>
        <v>#REF!</v>
      </c>
      <c r="P918" s="125" t="e">
        <f t="shared" si="30"/>
        <v>#REF!</v>
      </c>
      <c r="Q918" s="147" t="e">
        <f>T20D357462[[#This Row],[スコア⑤]]/T20D357462[[#This Row],[スコア③]]</f>
        <v>#REF!</v>
      </c>
      <c r="R918" s="76" t="e">
        <f>#REF!+#REF!</f>
        <v>#REF!</v>
      </c>
      <c r="S918" s="76"/>
      <c r="T918" s="119"/>
      <c r="U918" s="76"/>
      <c r="V918" s="76"/>
      <c r="W918" s="109" t="e">
        <f>(T20D357462[[#This Row],[現金及び預金（億）]]-T20D357462[[#This Row],[負債（億）]])/T20D357462[[#This Row],[総資産]]*100</f>
        <v>#DIV/0!</v>
      </c>
    </row>
    <row r="919" spans="1:23" s="67" customFormat="1" x14ac:dyDescent="0.25">
      <c r="A919" s="69"/>
      <c r="B919" s="39"/>
      <c r="C919" s="71" t="str">
        <f>IFERROR(_xll.RssMarket($A919,"市場部名称"),"")</f>
        <v/>
      </c>
      <c r="D919" s="55"/>
      <c r="E919" s="55" t="str">
        <f>IFERROR(_xll.RssMarket($A919,"前日比"),"")</f>
        <v/>
      </c>
      <c r="F919" s="75" t="str">
        <f>IFERROR(_xll.RssMarket($A919,"時価総額"),"")</f>
        <v/>
      </c>
      <c r="G919" s="75" t="e">
        <f>T20D357462[[#This Row],[時価総額]]/T20D357462[[#This Row],[現在値]]</f>
        <v>#VALUE!</v>
      </c>
      <c r="H919" s="20"/>
      <c r="I919" s="38"/>
      <c r="J919" s="20"/>
      <c r="K919" s="33"/>
      <c r="L919" s="117"/>
      <c r="M919" s="21"/>
      <c r="N919" s="89"/>
      <c r="O919" s="125" t="e">
        <f t="shared" si="31"/>
        <v>#REF!</v>
      </c>
      <c r="P919" s="125" t="e">
        <f t="shared" si="30"/>
        <v>#REF!</v>
      </c>
      <c r="Q919" s="147" t="e">
        <f>T20D357462[[#This Row],[スコア⑤]]/T20D357462[[#This Row],[スコア③]]</f>
        <v>#REF!</v>
      </c>
      <c r="R919" s="76" t="e">
        <f>#REF!+#REF!</f>
        <v>#REF!</v>
      </c>
      <c r="S919" s="76"/>
      <c r="T919" s="119"/>
      <c r="U919" s="76"/>
      <c r="V919" s="76"/>
      <c r="W919" s="109" t="e">
        <f>(T20D357462[[#This Row],[現金及び預金（億）]]-T20D357462[[#This Row],[負債（億）]])/T20D357462[[#This Row],[総資産]]*100</f>
        <v>#DIV/0!</v>
      </c>
    </row>
    <row r="920" spans="1:23" s="67" customFormat="1" x14ac:dyDescent="0.25">
      <c r="A920" s="69"/>
      <c r="B920" s="39"/>
      <c r="C920" s="71" t="str">
        <f>IFERROR(_xll.RssMarket($A920,"市場部名称"),"")</f>
        <v/>
      </c>
      <c r="D920" s="55"/>
      <c r="E920" s="55" t="str">
        <f>IFERROR(_xll.RssMarket($A920,"前日比"),"")</f>
        <v/>
      </c>
      <c r="F920" s="75" t="str">
        <f>IFERROR(_xll.RssMarket($A920,"時価総額"),"")</f>
        <v/>
      </c>
      <c r="G920" s="75" t="e">
        <f>T20D357462[[#This Row],[時価総額]]/T20D357462[[#This Row],[現在値]]</f>
        <v>#VALUE!</v>
      </c>
      <c r="H920" s="20"/>
      <c r="I920" s="38"/>
      <c r="J920" s="20"/>
      <c r="K920" s="33"/>
      <c r="L920" s="117"/>
      <c r="M920" s="21"/>
      <c r="N920" s="89"/>
      <c r="O920" s="125" t="e">
        <f t="shared" si="31"/>
        <v>#REF!</v>
      </c>
      <c r="P920" s="125" t="e">
        <f t="shared" si="30"/>
        <v>#REF!</v>
      </c>
      <c r="Q920" s="147" t="e">
        <f>T20D357462[[#This Row],[スコア⑤]]/T20D357462[[#This Row],[スコア③]]</f>
        <v>#REF!</v>
      </c>
      <c r="R920" s="76" t="e">
        <f>#REF!+#REF!</f>
        <v>#REF!</v>
      </c>
      <c r="S920" s="76"/>
      <c r="T920" s="119"/>
      <c r="U920" s="76"/>
      <c r="V920" s="76"/>
      <c r="W920" s="109" t="e">
        <f>(T20D357462[[#This Row],[現金及び預金（億）]]-T20D357462[[#This Row],[負債（億）]])/T20D357462[[#This Row],[総資産]]*100</f>
        <v>#DIV/0!</v>
      </c>
    </row>
    <row r="921" spans="1:23" s="67" customFormat="1" x14ac:dyDescent="0.25">
      <c r="A921" s="69"/>
      <c r="B921" s="39"/>
      <c r="C921" s="71" t="str">
        <f>IFERROR(_xll.RssMarket($A921,"市場部名称"),"")</f>
        <v/>
      </c>
      <c r="D921" s="55"/>
      <c r="E921" s="55" t="str">
        <f>IFERROR(_xll.RssMarket($A921,"前日比"),"")</f>
        <v/>
      </c>
      <c r="F921" s="75" t="str">
        <f>IFERROR(_xll.RssMarket($A921,"時価総額"),"")</f>
        <v/>
      </c>
      <c r="G921" s="75" t="e">
        <f>T20D357462[[#This Row],[時価総額]]/T20D357462[[#This Row],[現在値]]</f>
        <v>#VALUE!</v>
      </c>
      <c r="H921" s="20"/>
      <c r="I921" s="38"/>
      <c r="J921" s="20"/>
      <c r="K921" s="33"/>
      <c r="L921" s="117"/>
      <c r="M921" s="21"/>
      <c r="N921" s="89"/>
      <c r="O921" s="125" t="e">
        <f t="shared" si="31"/>
        <v>#REF!</v>
      </c>
      <c r="P921" s="125" t="e">
        <f t="shared" si="30"/>
        <v>#REF!</v>
      </c>
      <c r="Q921" s="147" t="e">
        <f>T20D357462[[#This Row],[スコア⑤]]/T20D357462[[#This Row],[スコア③]]</f>
        <v>#REF!</v>
      </c>
      <c r="R921" s="76" t="e">
        <f>#REF!+#REF!</f>
        <v>#REF!</v>
      </c>
      <c r="S921" s="76"/>
      <c r="T921" s="119"/>
      <c r="U921" s="76"/>
      <c r="V921" s="76"/>
      <c r="W921" s="109" t="e">
        <f>(T20D357462[[#This Row],[現金及び預金（億）]]-T20D357462[[#This Row],[負債（億）]])/T20D357462[[#This Row],[総資産]]*100</f>
        <v>#DIV/0!</v>
      </c>
    </row>
    <row r="922" spans="1:23" s="67" customFormat="1" x14ac:dyDescent="0.25">
      <c r="A922" s="69"/>
      <c r="B922" s="39"/>
      <c r="C922" s="71" t="str">
        <f>IFERROR(_xll.RssMarket($A922,"市場部名称"),"")</f>
        <v/>
      </c>
      <c r="D922" s="55"/>
      <c r="E922" s="55" t="str">
        <f>IFERROR(_xll.RssMarket($A922,"前日比"),"")</f>
        <v/>
      </c>
      <c r="F922" s="75" t="str">
        <f>IFERROR(_xll.RssMarket($A922,"時価総額"),"")</f>
        <v/>
      </c>
      <c r="G922" s="75" t="e">
        <f>T20D357462[[#This Row],[時価総額]]/T20D357462[[#This Row],[現在値]]</f>
        <v>#VALUE!</v>
      </c>
      <c r="H922" s="20"/>
      <c r="I922" s="38"/>
      <c r="J922" s="20"/>
      <c r="K922" s="33"/>
      <c r="L922" s="117"/>
      <c r="M922" s="21"/>
      <c r="N922" s="89"/>
      <c r="O922" s="125" t="e">
        <f t="shared" si="31"/>
        <v>#REF!</v>
      </c>
      <c r="P922" s="125" t="e">
        <f t="shared" si="30"/>
        <v>#REF!</v>
      </c>
      <c r="Q922" s="147" t="e">
        <f>T20D357462[[#This Row],[スコア⑤]]/T20D357462[[#This Row],[スコア③]]</f>
        <v>#REF!</v>
      </c>
      <c r="R922" s="76" t="e">
        <f>#REF!+#REF!</f>
        <v>#REF!</v>
      </c>
      <c r="S922" s="76"/>
      <c r="T922" s="119"/>
      <c r="U922" s="76"/>
      <c r="V922" s="76"/>
      <c r="W922" s="109" t="e">
        <f>(T20D357462[[#This Row],[現金及び預金（億）]]-T20D357462[[#This Row],[負債（億）]])/T20D357462[[#This Row],[総資産]]*100</f>
        <v>#DIV/0!</v>
      </c>
    </row>
    <row r="923" spans="1:23" s="67" customFormat="1" x14ac:dyDescent="0.25">
      <c r="A923" s="69"/>
      <c r="B923" s="39"/>
      <c r="C923" s="71" t="str">
        <f>IFERROR(_xll.RssMarket($A923,"市場部名称"),"")</f>
        <v/>
      </c>
      <c r="D923" s="55"/>
      <c r="E923" s="55" t="str">
        <f>IFERROR(_xll.RssMarket($A923,"前日比"),"")</f>
        <v/>
      </c>
      <c r="F923" s="75" t="str">
        <f>IFERROR(_xll.RssMarket($A923,"時価総額"),"")</f>
        <v/>
      </c>
      <c r="G923" s="75" t="e">
        <f>T20D357462[[#This Row],[時価総額]]/T20D357462[[#This Row],[現在値]]</f>
        <v>#VALUE!</v>
      </c>
      <c r="H923" s="20"/>
      <c r="I923" s="38"/>
      <c r="J923" s="20"/>
      <c r="K923" s="33"/>
      <c r="L923" s="117"/>
      <c r="M923" s="21"/>
      <c r="N923" s="89"/>
      <c r="O923" s="125" t="e">
        <f t="shared" si="31"/>
        <v>#REF!</v>
      </c>
      <c r="P923" s="125" t="e">
        <f t="shared" si="30"/>
        <v>#REF!</v>
      </c>
      <c r="Q923" s="147" t="e">
        <f>T20D357462[[#This Row],[スコア⑤]]/T20D357462[[#This Row],[スコア③]]</f>
        <v>#REF!</v>
      </c>
      <c r="R923" s="76" t="e">
        <f>#REF!+#REF!</f>
        <v>#REF!</v>
      </c>
      <c r="S923" s="76"/>
      <c r="T923" s="119"/>
      <c r="U923" s="76"/>
      <c r="V923" s="76"/>
      <c r="W923" s="109" t="e">
        <f>(T20D357462[[#This Row],[現金及び預金（億）]]-T20D357462[[#This Row],[負債（億）]])/T20D357462[[#This Row],[総資産]]*100</f>
        <v>#DIV/0!</v>
      </c>
    </row>
    <row r="924" spans="1:23" s="67" customFormat="1" x14ac:dyDescent="0.25">
      <c r="A924" s="69"/>
      <c r="B924" s="39"/>
      <c r="C924" s="71" t="str">
        <f>IFERROR(_xll.RssMarket($A924,"市場部名称"),"")</f>
        <v/>
      </c>
      <c r="D924" s="55"/>
      <c r="E924" s="55" t="str">
        <f>IFERROR(_xll.RssMarket($A924,"前日比"),"")</f>
        <v/>
      </c>
      <c r="F924" s="75" t="str">
        <f>IFERROR(_xll.RssMarket($A924,"時価総額"),"")</f>
        <v/>
      </c>
      <c r="G924" s="75" t="e">
        <f>T20D357462[[#This Row],[時価総額]]/T20D357462[[#This Row],[現在値]]</f>
        <v>#VALUE!</v>
      </c>
      <c r="H924" s="20"/>
      <c r="I924" s="38"/>
      <c r="J924" s="20"/>
      <c r="K924" s="33"/>
      <c r="L924" s="117"/>
      <c r="M924" s="21"/>
      <c r="N924" s="89"/>
      <c r="O924" s="125" t="e">
        <f t="shared" si="31"/>
        <v>#REF!</v>
      </c>
      <c r="P924" s="125" t="e">
        <f t="shared" si="30"/>
        <v>#REF!</v>
      </c>
      <c r="Q924" s="147" t="e">
        <f>T20D357462[[#This Row],[スコア⑤]]/T20D357462[[#This Row],[スコア③]]</f>
        <v>#REF!</v>
      </c>
      <c r="R924" s="76" t="e">
        <f>#REF!+#REF!</f>
        <v>#REF!</v>
      </c>
      <c r="S924" s="76"/>
      <c r="T924" s="119"/>
      <c r="U924" s="76"/>
      <c r="V924" s="76"/>
      <c r="W924" s="109" t="e">
        <f>(T20D357462[[#This Row],[現金及び預金（億）]]-T20D357462[[#This Row],[負債（億）]])/T20D357462[[#This Row],[総資産]]*100</f>
        <v>#DIV/0!</v>
      </c>
    </row>
    <row r="925" spans="1:23" s="67" customFormat="1" x14ac:dyDescent="0.25">
      <c r="A925" s="69"/>
      <c r="B925" s="39"/>
      <c r="C925" s="71" t="str">
        <f>IFERROR(_xll.RssMarket($A925,"市場部名称"),"")</f>
        <v/>
      </c>
      <c r="D925" s="55"/>
      <c r="E925" s="55" t="str">
        <f>IFERROR(_xll.RssMarket($A925,"前日比"),"")</f>
        <v/>
      </c>
      <c r="F925" s="75" t="str">
        <f>IFERROR(_xll.RssMarket($A925,"時価総額"),"")</f>
        <v/>
      </c>
      <c r="G925" s="75" t="e">
        <f>T20D357462[[#This Row],[時価総額]]/T20D357462[[#This Row],[現在値]]</f>
        <v>#VALUE!</v>
      </c>
      <c r="H925" s="20"/>
      <c r="I925" s="38"/>
      <c r="J925" s="20"/>
      <c r="K925" s="33"/>
      <c r="L925" s="117"/>
      <c r="M925" s="21"/>
      <c r="N925" s="89"/>
      <c r="O925" s="125" t="e">
        <f t="shared" si="31"/>
        <v>#REF!</v>
      </c>
      <c r="P925" s="125" t="e">
        <f t="shared" si="30"/>
        <v>#REF!</v>
      </c>
      <c r="Q925" s="147" t="e">
        <f>T20D357462[[#This Row],[スコア⑤]]/T20D357462[[#This Row],[スコア③]]</f>
        <v>#REF!</v>
      </c>
      <c r="R925" s="76" t="e">
        <f>#REF!+#REF!</f>
        <v>#REF!</v>
      </c>
      <c r="S925" s="76"/>
      <c r="T925" s="119"/>
      <c r="U925" s="76"/>
      <c r="V925" s="76"/>
      <c r="W925" s="109" t="e">
        <f>(T20D357462[[#This Row],[現金及び預金（億）]]-T20D357462[[#This Row],[負債（億）]])/T20D357462[[#This Row],[総資産]]*100</f>
        <v>#DIV/0!</v>
      </c>
    </row>
    <row r="926" spans="1:23" s="67" customFormat="1" x14ac:dyDescent="0.25">
      <c r="A926" s="69"/>
      <c r="B926" s="39"/>
      <c r="C926" s="71" t="str">
        <f>IFERROR(_xll.RssMarket($A926,"市場部名称"),"")</f>
        <v/>
      </c>
      <c r="D926" s="55"/>
      <c r="E926" s="55" t="str">
        <f>IFERROR(_xll.RssMarket($A926,"前日比"),"")</f>
        <v/>
      </c>
      <c r="F926" s="75" t="str">
        <f>IFERROR(_xll.RssMarket($A926,"時価総額"),"")</f>
        <v/>
      </c>
      <c r="G926" s="75" t="e">
        <f>T20D357462[[#This Row],[時価総額]]/T20D357462[[#This Row],[現在値]]</f>
        <v>#VALUE!</v>
      </c>
      <c r="H926" s="20"/>
      <c r="I926" s="38"/>
      <c r="J926" s="20"/>
      <c r="K926" s="33"/>
      <c r="L926" s="117"/>
      <c r="M926" s="21"/>
      <c r="N926" s="89"/>
      <c r="O926" s="125" t="e">
        <f t="shared" si="31"/>
        <v>#REF!</v>
      </c>
      <c r="P926" s="125" t="e">
        <f t="shared" si="30"/>
        <v>#REF!</v>
      </c>
      <c r="Q926" s="147" t="e">
        <f>T20D357462[[#This Row],[スコア⑤]]/T20D357462[[#This Row],[スコア③]]</f>
        <v>#REF!</v>
      </c>
      <c r="R926" s="76" t="e">
        <f>#REF!+#REF!</f>
        <v>#REF!</v>
      </c>
      <c r="S926" s="76"/>
      <c r="T926" s="119"/>
      <c r="U926" s="76"/>
      <c r="V926" s="76"/>
      <c r="W926" s="109" t="e">
        <f>(T20D357462[[#This Row],[現金及び預金（億）]]-T20D357462[[#This Row],[負債（億）]])/T20D357462[[#This Row],[総資産]]*100</f>
        <v>#DIV/0!</v>
      </c>
    </row>
    <row r="927" spans="1:23" s="67" customFormat="1" x14ac:dyDescent="0.25">
      <c r="A927" s="69"/>
      <c r="B927" s="39"/>
      <c r="C927" s="71" t="str">
        <f>IFERROR(_xll.RssMarket($A927,"市場部名称"),"")</f>
        <v/>
      </c>
      <c r="D927" s="55"/>
      <c r="E927" s="55" t="str">
        <f>IFERROR(_xll.RssMarket($A927,"前日比"),"")</f>
        <v/>
      </c>
      <c r="F927" s="75" t="str">
        <f>IFERROR(_xll.RssMarket($A927,"時価総額"),"")</f>
        <v/>
      </c>
      <c r="G927" s="75" t="e">
        <f>T20D357462[[#This Row],[時価総額]]/T20D357462[[#This Row],[現在値]]</f>
        <v>#VALUE!</v>
      </c>
      <c r="H927" s="20"/>
      <c r="I927" s="38"/>
      <c r="J927" s="20"/>
      <c r="K927" s="33"/>
      <c r="L927" s="117"/>
      <c r="M927" s="21"/>
      <c r="N927" s="89"/>
      <c r="O927" s="125" t="e">
        <f t="shared" si="31"/>
        <v>#REF!</v>
      </c>
      <c r="P927" s="125" t="e">
        <f t="shared" si="30"/>
        <v>#REF!</v>
      </c>
      <c r="Q927" s="147" t="e">
        <f>T20D357462[[#This Row],[スコア⑤]]/T20D357462[[#This Row],[スコア③]]</f>
        <v>#REF!</v>
      </c>
      <c r="R927" s="76" t="e">
        <f>#REF!+#REF!</f>
        <v>#REF!</v>
      </c>
      <c r="S927" s="76"/>
      <c r="T927" s="119"/>
      <c r="U927" s="76"/>
      <c r="V927" s="76"/>
      <c r="W927" s="109" t="e">
        <f>(T20D357462[[#This Row],[現金及び預金（億）]]-T20D357462[[#This Row],[負債（億）]])/T20D357462[[#This Row],[総資産]]*100</f>
        <v>#DIV/0!</v>
      </c>
    </row>
    <row r="928" spans="1:23" s="67" customFormat="1" x14ac:dyDescent="0.25">
      <c r="A928" s="69"/>
      <c r="B928" s="39"/>
      <c r="C928" s="71" t="str">
        <f>IFERROR(_xll.RssMarket($A928,"市場部名称"),"")</f>
        <v/>
      </c>
      <c r="D928" s="55"/>
      <c r="E928" s="55" t="str">
        <f>IFERROR(_xll.RssMarket($A928,"前日比"),"")</f>
        <v/>
      </c>
      <c r="F928" s="75" t="str">
        <f>IFERROR(_xll.RssMarket($A928,"時価総額"),"")</f>
        <v/>
      </c>
      <c r="G928" s="75" t="e">
        <f>T20D357462[[#This Row],[時価総額]]/T20D357462[[#This Row],[現在値]]</f>
        <v>#VALUE!</v>
      </c>
      <c r="H928" s="20"/>
      <c r="I928" s="38"/>
      <c r="J928" s="20"/>
      <c r="K928" s="33"/>
      <c r="L928" s="117"/>
      <c r="M928" s="21"/>
      <c r="N928" s="89"/>
      <c r="O928" s="125" t="e">
        <f t="shared" si="31"/>
        <v>#REF!</v>
      </c>
      <c r="P928" s="125" t="e">
        <f t="shared" si="30"/>
        <v>#REF!</v>
      </c>
      <c r="Q928" s="147" t="e">
        <f>T20D357462[[#This Row],[スコア⑤]]/T20D357462[[#This Row],[スコア③]]</f>
        <v>#REF!</v>
      </c>
      <c r="R928" s="76" t="e">
        <f>#REF!+#REF!</f>
        <v>#REF!</v>
      </c>
      <c r="S928" s="76"/>
      <c r="T928" s="119"/>
      <c r="U928" s="76"/>
      <c r="V928" s="76"/>
      <c r="W928" s="109" t="e">
        <f>(T20D357462[[#This Row],[現金及び預金（億）]]-T20D357462[[#This Row],[負債（億）]])/T20D357462[[#This Row],[総資産]]*100</f>
        <v>#DIV/0!</v>
      </c>
    </row>
    <row r="929" spans="1:23" s="67" customFormat="1" x14ac:dyDescent="0.25">
      <c r="A929" s="69"/>
      <c r="B929" s="39"/>
      <c r="C929" s="71" t="str">
        <f>IFERROR(_xll.RssMarket($A929,"市場部名称"),"")</f>
        <v/>
      </c>
      <c r="D929" s="55"/>
      <c r="E929" s="55" t="str">
        <f>IFERROR(_xll.RssMarket($A929,"前日比"),"")</f>
        <v/>
      </c>
      <c r="F929" s="75" t="str">
        <f>IFERROR(_xll.RssMarket($A929,"時価総額"),"")</f>
        <v/>
      </c>
      <c r="G929" s="75" t="e">
        <f>T20D357462[[#This Row],[時価総額]]/T20D357462[[#This Row],[現在値]]</f>
        <v>#VALUE!</v>
      </c>
      <c r="H929" s="20"/>
      <c r="I929" s="38"/>
      <c r="J929" s="20"/>
      <c r="K929" s="33"/>
      <c r="L929" s="117"/>
      <c r="M929" s="21"/>
      <c r="N929" s="89"/>
      <c r="O929" s="125" t="e">
        <f t="shared" si="31"/>
        <v>#REF!</v>
      </c>
      <c r="P929" s="125" t="e">
        <f t="shared" si="30"/>
        <v>#REF!</v>
      </c>
      <c r="Q929" s="147" t="e">
        <f>T20D357462[[#This Row],[スコア⑤]]/T20D357462[[#This Row],[スコア③]]</f>
        <v>#REF!</v>
      </c>
      <c r="R929" s="76" t="e">
        <f>#REF!+#REF!</f>
        <v>#REF!</v>
      </c>
      <c r="S929" s="76"/>
      <c r="T929" s="119"/>
      <c r="U929" s="76"/>
      <c r="V929" s="76"/>
      <c r="W929" s="109" t="e">
        <f>(T20D357462[[#This Row],[現金及び預金（億）]]-T20D357462[[#This Row],[負債（億）]])/T20D357462[[#This Row],[総資産]]*100</f>
        <v>#DIV/0!</v>
      </c>
    </row>
    <row r="930" spans="1:23" s="67" customFormat="1" x14ac:dyDescent="0.25">
      <c r="A930" s="69"/>
      <c r="B930" s="39"/>
      <c r="C930" s="71" t="str">
        <f>IFERROR(_xll.RssMarket($A930,"市場部名称"),"")</f>
        <v/>
      </c>
      <c r="D930" s="55"/>
      <c r="E930" s="55" t="str">
        <f>IFERROR(_xll.RssMarket($A930,"前日比"),"")</f>
        <v/>
      </c>
      <c r="F930" s="75" t="str">
        <f>IFERROR(_xll.RssMarket($A930,"時価総額"),"")</f>
        <v/>
      </c>
      <c r="G930" s="75" t="e">
        <f>T20D357462[[#This Row],[時価総額]]/T20D357462[[#This Row],[現在値]]</f>
        <v>#VALUE!</v>
      </c>
      <c r="H930" s="20"/>
      <c r="I930" s="38"/>
      <c r="J930" s="20"/>
      <c r="K930" s="33"/>
      <c r="L930" s="117"/>
      <c r="M930" s="21"/>
      <c r="N930" s="89"/>
      <c r="O930" s="125" t="e">
        <f t="shared" si="31"/>
        <v>#REF!</v>
      </c>
      <c r="P930" s="125" t="e">
        <f t="shared" si="30"/>
        <v>#REF!</v>
      </c>
      <c r="Q930" s="147" t="e">
        <f>T20D357462[[#This Row],[スコア⑤]]/T20D357462[[#This Row],[スコア③]]</f>
        <v>#REF!</v>
      </c>
      <c r="R930" s="76" t="e">
        <f>#REF!+#REF!</f>
        <v>#REF!</v>
      </c>
      <c r="S930" s="76"/>
      <c r="T930" s="119"/>
      <c r="U930" s="76"/>
      <c r="V930" s="76"/>
      <c r="W930" s="109" t="e">
        <f>(T20D357462[[#This Row],[現金及び預金（億）]]-T20D357462[[#This Row],[負債（億）]])/T20D357462[[#This Row],[総資産]]*100</f>
        <v>#DIV/0!</v>
      </c>
    </row>
    <row r="931" spans="1:23" s="67" customFormat="1" x14ac:dyDescent="0.25">
      <c r="A931" s="69"/>
      <c r="B931" s="39"/>
      <c r="C931" s="71" t="str">
        <f>IFERROR(_xll.RssMarket($A931,"市場部名称"),"")</f>
        <v/>
      </c>
      <c r="D931" s="55"/>
      <c r="E931" s="55" t="str">
        <f>IFERROR(_xll.RssMarket($A931,"前日比"),"")</f>
        <v/>
      </c>
      <c r="F931" s="75" t="str">
        <f>IFERROR(_xll.RssMarket($A931,"時価総額"),"")</f>
        <v/>
      </c>
      <c r="G931" s="75" t="e">
        <f>T20D357462[[#This Row],[時価総額]]/T20D357462[[#This Row],[現在値]]</f>
        <v>#VALUE!</v>
      </c>
      <c r="H931" s="20"/>
      <c r="I931" s="38"/>
      <c r="J931" s="20"/>
      <c r="K931" s="33"/>
      <c r="L931" s="117"/>
      <c r="M931" s="21"/>
      <c r="N931" s="89"/>
      <c r="O931" s="125" t="e">
        <f t="shared" si="31"/>
        <v>#REF!</v>
      </c>
      <c r="P931" s="125" t="e">
        <f t="shared" si="30"/>
        <v>#REF!</v>
      </c>
      <c r="Q931" s="147" t="e">
        <f>T20D357462[[#This Row],[スコア⑤]]/T20D357462[[#This Row],[スコア③]]</f>
        <v>#REF!</v>
      </c>
      <c r="R931" s="76" t="e">
        <f>#REF!+#REF!</f>
        <v>#REF!</v>
      </c>
      <c r="S931" s="76"/>
      <c r="T931" s="119"/>
      <c r="U931" s="76"/>
      <c r="V931" s="76"/>
      <c r="W931" s="109" t="e">
        <f>(T20D357462[[#This Row],[現金及び預金（億）]]-T20D357462[[#This Row],[負債（億）]])/T20D357462[[#This Row],[総資産]]*100</f>
        <v>#DIV/0!</v>
      </c>
    </row>
    <row r="932" spans="1:23" s="67" customFormat="1" x14ac:dyDescent="0.25">
      <c r="A932" s="69"/>
      <c r="B932" s="39"/>
      <c r="C932" s="71" t="str">
        <f>IFERROR(_xll.RssMarket($A932,"市場部名称"),"")</f>
        <v/>
      </c>
      <c r="D932" s="55"/>
      <c r="E932" s="55" t="str">
        <f>IFERROR(_xll.RssMarket($A932,"前日比"),"")</f>
        <v/>
      </c>
      <c r="F932" s="75" t="str">
        <f>IFERROR(_xll.RssMarket($A932,"時価総額"),"")</f>
        <v/>
      </c>
      <c r="G932" s="75" t="e">
        <f>T20D357462[[#This Row],[時価総額]]/T20D357462[[#This Row],[現在値]]</f>
        <v>#VALUE!</v>
      </c>
      <c r="H932" s="20"/>
      <c r="I932" s="38"/>
      <c r="J932" s="20"/>
      <c r="K932" s="33"/>
      <c r="L932" s="117"/>
      <c r="M932" s="21"/>
      <c r="N932" s="89"/>
      <c r="O932" s="125" t="e">
        <f t="shared" si="31"/>
        <v>#REF!</v>
      </c>
      <c r="P932" s="125" t="e">
        <f t="shared" si="30"/>
        <v>#REF!</v>
      </c>
      <c r="Q932" s="147" t="e">
        <f>T20D357462[[#This Row],[スコア⑤]]/T20D357462[[#This Row],[スコア③]]</f>
        <v>#REF!</v>
      </c>
      <c r="R932" s="76" t="e">
        <f>#REF!+#REF!</f>
        <v>#REF!</v>
      </c>
      <c r="S932" s="76"/>
      <c r="T932" s="119"/>
      <c r="U932" s="76"/>
      <c r="V932" s="76"/>
      <c r="W932" s="109" t="e">
        <f>(T20D357462[[#This Row],[現金及び預金（億）]]-T20D357462[[#This Row],[負債（億）]])/T20D357462[[#This Row],[総資産]]*100</f>
        <v>#DIV/0!</v>
      </c>
    </row>
    <row r="933" spans="1:23" s="67" customFormat="1" x14ac:dyDescent="0.25">
      <c r="A933" s="69"/>
      <c r="B933" s="39"/>
      <c r="C933" s="71" t="str">
        <f>IFERROR(_xll.RssMarket($A933,"市場部名称"),"")</f>
        <v/>
      </c>
      <c r="D933" s="55"/>
      <c r="E933" s="55" t="str">
        <f>IFERROR(_xll.RssMarket($A933,"前日比"),"")</f>
        <v/>
      </c>
      <c r="F933" s="75" t="str">
        <f>IFERROR(_xll.RssMarket($A933,"時価総額"),"")</f>
        <v/>
      </c>
      <c r="G933" s="75" t="e">
        <f>T20D357462[[#This Row],[時価総額]]/T20D357462[[#This Row],[現在値]]</f>
        <v>#VALUE!</v>
      </c>
      <c r="H933" s="20"/>
      <c r="I933" s="38"/>
      <c r="J933" s="20"/>
      <c r="K933" s="33"/>
      <c r="L933" s="117"/>
      <c r="M933" s="21"/>
      <c r="N933" s="89"/>
      <c r="O933" s="125" t="e">
        <f t="shared" si="31"/>
        <v>#REF!</v>
      </c>
      <c r="P933" s="125" t="e">
        <f t="shared" si="30"/>
        <v>#REF!</v>
      </c>
      <c r="Q933" s="147" t="e">
        <f>T20D357462[[#This Row],[スコア⑤]]/T20D357462[[#This Row],[スコア③]]</f>
        <v>#REF!</v>
      </c>
      <c r="R933" s="76" t="e">
        <f>#REF!+#REF!</f>
        <v>#REF!</v>
      </c>
      <c r="S933" s="76"/>
      <c r="T933" s="119"/>
      <c r="U933" s="76"/>
      <c r="V933" s="76"/>
      <c r="W933" s="109" t="e">
        <f>(T20D357462[[#This Row],[現金及び預金（億）]]-T20D357462[[#This Row],[負債（億）]])/T20D357462[[#This Row],[総資産]]*100</f>
        <v>#DIV/0!</v>
      </c>
    </row>
    <row r="934" spans="1:23" s="67" customFormat="1" x14ac:dyDescent="0.25">
      <c r="A934" s="69"/>
      <c r="B934" s="39"/>
      <c r="C934" s="71" t="str">
        <f>IFERROR(_xll.RssMarket($A934,"市場部名称"),"")</f>
        <v/>
      </c>
      <c r="D934" s="55"/>
      <c r="E934" s="55" t="str">
        <f>IFERROR(_xll.RssMarket($A934,"前日比"),"")</f>
        <v/>
      </c>
      <c r="F934" s="75" t="str">
        <f>IFERROR(_xll.RssMarket($A934,"時価総額"),"")</f>
        <v/>
      </c>
      <c r="G934" s="75" t="e">
        <f>T20D357462[[#This Row],[時価総額]]/T20D357462[[#This Row],[現在値]]</f>
        <v>#VALUE!</v>
      </c>
      <c r="H934" s="20"/>
      <c r="I934" s="38"/>
      <c r="J934" s="20"/>
      <c r="K934" s="33"/>
      <c r="L934" s="117"/>
      <c r="M934" s="21"/>
      <c r="N934" s="89"/>
      <c r="O934" s="125" t="e">
        <f t="shared" si="31"/>
        <v>#REF!</v>
      </c>
      <c r="P934" s="125" t="e">
        <f t="shared" si="30"/>
        <v>#REF!</v>
      </c>
      <c r="Q934" s="147" t="e">
        <f>T20D357462[[#This Row],[スコア⑤]]/T20D357462[[#This Row],[スコア③]]</f>
        <v>#REF!</v>
      </c>
      <c r="R934" s="76" t="e">
        <f>#REF!+#REF!</f>
        <v>#REF!</v>
      </c>
      <c r="S934" s="76"/>
      <c r="T934" s="119"/>
      <c r="U934" s="76"/>
      <c r="V934" s="76"/>
      <c r="W934" s="109" t="e">
        <f>(T20D357462[[#This Row],[現金及び預金（億）]]-T20D357462[[#This Row],[負債（億）]])/T20D357462[[#This Row],[総資産]]*100</f>
        <v>#DIV/0!</v>
      </c>
    </row>
    <row r="935" spans="1:23" s="67" customFormat="1" x14ac:dyDescent="0.25">
      <c r="A935" s="69"/>
      <c r="B935" s="39"/>
      <c r="C935" s="71" t="str">
        <f>IFERROR(_xll.RssMarket($A935,"市場部名称"),"")</f>
        <v/>
      </c>
      <c r="D935" s="55"/>
      <c r="E935" s="55" t="str">
        <f>IFERROR(_xll.RssMarket($A935,"前日比"),"")</f>
        <v/>
      </c>
      <c r="F935" s="75" t="str">
        <f>IFERROR(_xll.RssMarket($A935,"時価総額"),"")</f>
        <v/>
      </c>
      <c r="G935" s="75" t="e">
        <f>T20D357462[[#This Row],[時価総額]]/T20D357462[[#This Row],[現在値]]</f>
        <v>#VALUE!</v>
      </c>
      <c r="H935" s="20"/>
      <c r="I935" s="38"/>
      <c r="J935" s="20"/>
      <c r="K935" s="33"/>
      <c r="L935" s="117"/>
      <c r="M935" s="21"/>
      <c r="N935" s="89"/>
      <c r="O935" s="125" t="e">
        <f t="shared" si="31"/>
        <v>#REF!</v>
      </c>
      <c r="P935" s="125" t="e">
        <f t="shared" si="30"/>
        <v>#REF!</v>
      </c>
      <c r="Q935" s="147" t="e">
        <f>T20D357462[[#This Row],[スコア⑤]]/T20D357462[[#This Row],[スコア③]]</f>
        <v>#REF!</v>
      </c>
      <c r="R935" s="76" t="e">
        <f>#REF!+#REF!</f>
        <v>#REF!</v>
      </c>
      <c r="S935" s="76"/>
      <c r="T935" s="119"/>
      <c r="U935" s="76"/>
      <c r="V935" s="76"/>
      <c r="W935" s="109" t="e">
        <f>(T20D357462[[#This Row],[現金及び預金（億）]]-T20D357462[[#This Row],[負債（億）]])/T20D357462[[#This Row],[総資産]]*100</f>
        <v>#DIV/0!</v>
      </c>
    </row>
    <row r="936" spans="1:23" s="67" customFormat="1" x14ac:dyDescent="0.25">
      <c r="A936" s="69"/>
      <c r="B936" s="39"/>
      <c r="C936" s="71" t="str">
        <f>IFERROR(_xll.RssMarket($A936,"市場部名称"),"")</f>
        <v/>
      </c>
      <c r="D936" s="55"/>
      <c r="E936" s="55" t="str">
        <f>IFERROR(_xll.RssMarket($A936,"前日比"),"")</f>
        <v/>
      </c>
      <c r="F936" s="75" t="str">
        <f>IFERROR(_xll.RssMarket($A936,"時価総額"),"")</f>
        <v/>
      </c>
      <c r="G936" s="75" t="e">
        <f>T20D357462[[#This Row],[時価総額]]/T20D357462[[#This Row],[現在値]]</f>
        <v>#VALUE!</v>
      </c>
      <c r="H936" s="20"/>
      <c r="I936" s="38"/>
      <c r="J936" s="20"/>
      <c r="K936" s="33"/>
      <c r="L936" s="117"/>
      <c r="M936" s="21"/>
      <c r="N936" s="89"/>
      <c r="O936" s="125" t="e">
        <f t="shared" si="31"/>
        <v>#REF!</v>
      </c>
      <c r="P936" s="125" t="e">
        <f t="shared" si="30"/>
        <v>#REF!</v>
      </c>
      <c r="Q936" s="147" t="e">
        <f>T20D357462[[#This Row],[スコア⑤]]/T20D357462[[#This Row],[スコア③]]</f>
        <v>#REF!</v>
      </c>
      <c r="R936" s="76" t="e">
        <f>#REF!+#REF!</f>
        <v>#REF!</v>
      </c>
      <c r="S936" s="76"/>
      <c r="T936" s="119"/>
      <c r="U936" s="76"/>
      <c r="V936" s="76"/>
      <c r="W936" s="109" t="e">
        <f>(T20D357462[[#This Row],[現金及び預金（億）]]-T20D357462[[#This Row],[負債（億）]])/T20D357462[[#This Row],[総資産]]*100</f>
        <v>#DIV/0!</v>
      </c>
    </row>
    <row r="937" spans="1:23" s="67" customFormat="1" x14ac:dyDescent="0.25">
      <c r="A937" s="69"/>
      <c r="B937" s="39"/>
      <c r="C937" s="71" t="str">
        <f>IFERROR(_xll.RssMarket($A937,"市場部名称"),"")</f>
        <v/>
      </c>
      <c r="D937" s="55"/>
      <c r="E937" s="55" t="str">
        <f>IFERROR(_xll.RssMarket($A937,"前日比"),"")</f>
        <v/>
      </c>
      <c r="F937" s="75" t="str">
        <f>IFERROR(_xll.RssMarket($A937,"時価総額"),"")</f>
        <v/>
      </c>
      <c r="G937" s="75" t="e">
        <f>T20D357462[[#This Row],[時価総額]]/T20D357462[[#This Row],[現在値]]</f>
        <v>#VALUE!</v>
      </c>
      <c r="H937" s="20"/>
      <c r="I937" s="38"/>
      <c r="J937" s="20"/>
      <c r="K937" s="33"/>
      <c r="L937" s="117"/>
      <c r="M937" s="21"/>
      <c r="N937" s="89"/>
      <c r="O937" s="125" t="e">
        <f t="shared" si="31"/>
        <v>#REF!</v>
      </c>
      <c r="P937" s="125" t="e">
        <f t="shared" si="30"/>
        <v>#REF!</v>
      </c>
      <c r="Q937" s="147" t="e">
        <f>T20D357462[[#This Row],[スコア⑤]]/T20D357462[[#This Row],[スコア③]]</f>
        <v>#REF!</v>
      </c>
      <c r="R937" s="76" t="e">
        <f>#REF!+#REF!</f>
        <v>#REF!</v>
      </c>
      <c r="S937" s="76"/>
      <c r="T937" s="119"/>
      <c r="U937" s="76"/>
      <c r="V937" s="76"/>
      <c r="W937" s="109" t="e">
        <f>(T20D357462[[#This Row],[現金及び預金（億）]]-T20D357462[[#This Row],[負債（億）]])/T20D357462[[#This Row],[総資産]]*100</f>
        <v>#DIV/0!</v>
      </c>
    </row>
    <row r="938" spans="1:23" s="67" customFormat="1" x14ac:dyDescent="0.25">
      <c r="A938" s="69"/>
      <c r="B938" s="39"/>
      <c r="C938" s="71" t="str">
        <f>IFERROR(_xll.RssMarket($A938,"市場部名称"),"")</f>
        <v/>
      </c>
      <c r="D938" s="55"/>
      <c r="E938" s="55" t="str">
        <f>IFERROR(_xll.RssMarket($A938,"前日比"),"")</f>
        <v/>
      </c>
      <c r="F938" s="75" t="str">
        <f>IFERROR(_xll.RssMarket($A938,"時価総額"),"")</f>
        <v/>
      </c>
      <c r="G938" s="75" t="e">
        <f>T20D357462[[#This Row],[時価総額]]/T20D357462[[#This Row],[現在値]]</f>
        <v>#VALUE!</v>
      </c>
      <c r="H938" s="20"/>
      <c r="I938" s="38"/>
      <c r="J938" s="20"/>
      <c r="K938" s="33"/>
      <c r="L938" s="117"/>
      <c r="M938" s="21"/>
      <c r="N938" s="89"/>
      <c r="O938" s="125" t="e">
        <f t="shared" si="31"/>
        <v>#REF!</v>
      </c>
      <c r="P938" s="125" t="e">
        <f t="shared" si="30"/>
        <v>#REF!</v>
      </c>
      <c r="Q938" s="147" t="e">
        <f>T20D357462[[#This Row],[スコア⑤]]/T20D357462[[#This Row],[スコア③]]</f>
        <v>#REF!</v>
      </c>
      <c r="R938" s="76" t="e">
        <f>#REF!+#REF!</f>
        <v>#REF!</v>
      </c>
      <c r="S938" s="76"/>
      <c r="T938" s="119"/>
      <c r="U938" s="76"/>
      <c r="V938" s="76"/>
      <c r="W938" s="109" t="e">
        <f>(T20D357462[[#This Row],[現金及び預金（億）]]-T20D357462[[#This Row],[負債（億）]])/T20D357462[[#This Row],[総資産]]*100</f>
        <v>#DIV/0!</v>
      </c>
    </row>
    <row r="939" spans="1:23" s="67" customFormat="1" x14ac:dyDescent="0.25">
      <c r="A939" s="69"/>
      <c r="B939" s="39"/>
      <c r="C939" s="71" t="str">
        <f>IFERROR(_xll.RssMarket($A939,"市場部名称"),"")</f>
        <v/>
      </c>
      <c r="D939" s="55"/>
      <c r="E939" s="55" t="str">
        <f>IFERROR(_xll.RssMarket($A939,"前日比"),"")</f>
        <v/>
      </c>
      <c r="F939" s="75" t="str">
        <f>IFERROR(_xll.RssMarket($A939,"時価総額"),"")</f>
        <v/>
      </c>
      <c r="G939" s="75" t="e">
        <f>T20D357462[[#This Row],[時価総額]]/T20D357462[[#This Row],[現在値]]</f>
        <v>#VALUE!</v>
      </c>
      <c r="H939" s="20"/>
      <c r="I939" s="38"/>
      <c r="J939" s="20"/>
      <c r="K939" s="33"/>
      <c r="L939" s="117"/>
      <c r="M939" s="21"/>
      <c r="N939" s="89"/>
      <c r="O939" s="125" t="e">
        <f t="shared" si="31"/>
        <v>#REF!</v>
      </c>
      <c r="P939" s="125" t="e">
        <f t="shared" si="30"/>
        <v>#REF!</v>
      </c>
      <c r="Q939" s="147" t="e">
        <f>T20D357462[[#This Row],[スコア⑤]]/T20D357462[[#This Row],[スコア③]]</f>
        <v>#REF!</v>
      </c>
      <c r="R939" s="76" t="e">
        <f>#REF!+#REF!</f>
        <v>#REF!</v>
      </c>
      <c r="S939" s="76"/>
      <c r="T939" s="119"/>
      <c r="U939" s="76"/>
      <c r="V939" s="76"/>
      <c r="W939" s="109" t="e">
        <f>(T20D357462[[#This Row],[現金及び預金（億）]]-T20D357462[[#This Row],[負債（億）]])/T20D357462[[#This Row],[総資産]]*100</f>
        <v>#DIV/0!</v>
      </c>
    </row>
    <row r="940" spans="1:23" s="67" customFormat="1" x14ac:dyDescent="0.25">
      <c r="A940" s="69"/>
      <c r="B940" s="39"/>
      <c r="C940" s="71" t="str">
        <f>IFERROR(_xll.RssMarket($A940,"市場部名称"),"")</f>
        <v/>
      </c>
      <c r="D940" s="55"/>
      <c r="E940" s="55" t="str">
        <f>IFERROR(_xll.RssMarket($A940,"前日比"),"")</f>
        <v/>
      </c>
      <c r="F940" s="75" t="str">
        <f>IFERROR(_xll.RssMarket($A940,"時価総額"),"")</f>
        <v/>
      </c>
      <c r="G940" s="75" t="e">
        <f>T20D357462[[#This Row],[時価総額]]/T20D357462[[#This Row],[現在値]]</f>
        <v>#VALUE!</v>
      </c>
      <c r="H940" s="20"/>
      <c r="I940" s="38"/>
      <c r="J940" s="20"/>
      <c r="K940" s="33"/>
      <c r="L940" s="117"/>
      <c r="M940" s="21"/>
      <c r="N940" s="89"/>
      <c r="O940" s="125" t="e">
        <f t="shared" si="31"/>
        <v>#REF!</v>
      </c>
      <c r="P940" s="125" t="e">
        <f t="shared" si="30"/>
        <v>#REF!</v>
      </c>
      <c r="Q940" s="147" t="e">
        <f>T20D357462[[#This Row],[スコア⑤]]/T20D357462[[#This Row],[スコア③]]</f>
        <v>#REF!</v>
      </c>
      <c r="R940" s="76" t="e">
        <f>#REF!+#REF!</f>
        <v>#REF!</v>
      </c>
      <c r="S940" s="76"/>
      <c r="T940" s="119"/>
      <c r="U940" s="76"/>
      <c r="V940" s="76"/>
      <c r="W940" s="109" t="e">
        <f>(T20D357462[[#This Row],[現金及び預金（億）]]-T20D357462[[#This Row],[負債（億）]])/T20D357462[[#This Row],[総資産]]*100</f>
        <v>#DIV/0!</v>
      </c>
    </row>
    <row r="941" spans="1:23" s="67" customFormat="1" x14ac:dyDescent="0.25">
      <c r="A941" s="69"/>
      <c r="B941" s="39"/>
      <c r="C941" s="71" t="str">
        <f>IFERROR(_xll.RssMarket($A941,"市場部名称"),"")</f>
        <v/>
      </c>
      <c r="D941" s="55"/>
      <c r="E941" s="55" t="str">
        <f>IFERROR(_xll.RssMarket($A941,"前日比"),"")</f>
        <v/>
      </c>
      <c r="F941" s="75" t="str">
        <f>IFERROR(_xll.RssMarket($A941,"時価総額"),"")</f>
        <v/>
      </c>
      <c r="G941" s="75" t="e">
        <f>T20D357462[[#This Row],[時価総額]]/T20D357462[[#This Row],[現在値]]</f>
        <v>#VALUE!</v>
      </c>
      <c r="H941" s="20"/>
      <c r="I941" s="38"/>
      <c r="J941" s="20"/>
      <c r="K941" s="33"/>
      <c r="L941" s="117"/>
      <c r="M941" s="21"/>
      <c r="N941" s="89"/>
      <c r="O941" s="125" t="e">
        <f t="shared" si="31"/>
        <v>#REF!</v>
      </c>
      <c r="P941" s="125" t="e">
        <f t="shared" si="30"/>
        <v>#REF!</v>
      </c>
      <c r="Q941" s="147" t="e">
        <f>T20D357462[[#This Row],[スコア⑤]]/T20D357462[[#This Row],[スコア③]]</f>
        <v>#REF!</v>
      </c>
      <c r="R941" s="76" t="e">
        <f>#REF!+#REF!</f>
        <v>#REF!</v>
      </c>
      <c r="S941" s="76"/>
      <c r="T941" s="119"/>
      <c r="U941" s="76"/>
      <c r="V941" s="76"/>
      <c r="W941" s="109" t="e">
        <f>(T20D357462[[#This Row],[現金及び預金（億）]]-T20D357462[[#This Row],[負債（億）]])/T20D357462[[#This Row],[総資産]]*100</f>
        <v>#DIV/0!</v>
      </c>
    </row>
    <row r="942" spans="1:23" s="67" customFormat="1" x14ac:dyDescent="0.25">
      <c r="A942" s="69"/>
      <c r="B942" s="39"/>
      <c r="C942" s="71" t="str">
        <f>IFERROR(_xll.RssMarket($A942,"市場部名称"),"")</f>
        <v/>
      </c>
      <c r="D942" s="55"/>
      <c r="E942" s="55" t="str">
        <f>IFERROR(_xll.RssMarket($A942,"前日比"),"")</f>
        <v/>
      </c>
      <c r="F942" s="75" t="str">
        <f>IFERROR(_xll.RssMarket($A942,"時価総額"),"")</f>
        <v/>
      </c>
      <c r="G942" s="75" t="e">
        <f>T20D357462[[#This Row],[時価総額]]/T20D357462[[#This Row],[現在値]]</f>
        <v>#VALUE!</v>
      </c>
      <c r="H942" s="20"/>
      <c r="I942" s="38"/>
      <c r="J942" s="20"/>
      <c r="K942" s="33"/>
      <c r="L942" s="117"/>
      <c r="M942" s="21"/>
      <c r="N942" s="89"/>
      <c r="O942" s="125" t="e">
        <f t="shared" si="31"/>
        <v>#REF!</v>
      </c>
      <c r="P942" s="125" t="e">
        <f t="shared" si="30"/>
        <v>#REF!</v>
      </c>
      <c r="Q942" s="147" t="e">
        <f>T20D357462[[#This Row],[スコア⑤]]/T20D357462[[#This Row],[スコア③]]</f>
        <v>#REF!</v>
      </c>
      <c r="R942" s="76" t="e">
        <f>#REF!+#REF!</f>
        <v>#REF!</v>
      </c>
      <c r="S942" s="76"/>
      <c r="T942" s="119"/>
      <c r="U942" s="76"/>
      <c r="V942" s="76"/>
      <c r="W942" s="109" t="e">
        <f>(T20D357462[[#This Row],[現金及び預金（億）]]-T20D357462[[#This Row],[負債（億）]])/T20D357462[[#This Row],[総資産]]*100</f>
        <v>#DIV/0!</v>
      </c>
    </row>
    <row r="943" spans="1:23" s="67" customFormat="1" x14ac:dyDescent="0.25">
      <c r="A943" s="69"/>
      <c r="B943" s="39"/>
      <c r="C943" s="71" t="str">
        <f>IFERROR(_xll.RssMarket($A943,"市場部名称"),"")</f>
        <v/>
      </c>
      <c r="D943" s="55"/>
      <c r="E943" s="55" t="str">
        <f>IFERROR(_xll.RssMarket($A943,"前日比"),"")</f>
        <v/>
      </c>
      <c r="F943" s="75" t="str">
        <f>IFERROR(_xll.RssMarket($A943,"時価総額"),"")</f>
        <v/>
      </c>
      <c r="G943" s="75" t="e">
        <f>T20D357462[[#This Row],[時価総額]]/T20D357462[[#This Row],[現在値]]</f>
        <v>#VALUE!</v>
      </c>
      <c r="H943" s="20"/>
      <c r="I943" s="38"/>
      <c r="J943" s="20"/>
      <c r="K943" s="33"/>
      <c r="L943" s="117"/>
      <c r="M943" s="21"/>
      <c r="N943" s="89"/>
      <c r="O943" s="125" t="e">
        <f t="shared" si="31"/>
        <v>#REF!</v>
      </c>
      <c r="P943" s="125" t="e">
        <f t="shared" si="30"/>
        <v>#REF!</v>
      </c>
      <c r="Q943" s="147" t="e">
        <f>T20D357462[[#This Row],[スコア⑤]]/T20D357462[[#This Row],[スコア③]]</f>
        <v>#REF!</v>
      </c>
      <c r="R943" s="76" t="e">
        <f>#REF!+#REF!</f>
        <v>#REF!</v>
      </c>
      <c r="S943" s="76"/>
      <c r="T943" s="119"/>
      <c r="U943" s="76"/>
      <c r="V943" s="76"/>
      <c r="W943" s="109" t="e">
        <f>(T20D357462[[#This Row],[現金及び預金（億）]]-T20D357462[[#This Row],[負債（億）]])/T20D357462[[#This Row],[総資産]]*100</f>
        <v>#DIV/0!</v>
      </c>
    </row>
    <row r="944" spans="1:23" s="67" customFormat="1" x14ac:dyDescent="0.25">
      <c r="A944" s="69"/>
      <c r="B944" s="39"/>
      <c r="C944" s="71" t="str">
        <f>IFERROR(_xll.RssMarket($A944,"市場部名称"),"")</f>
        <v/>
      </c>
      <c r="D944" s="55"/>
      <c r="E944" s="55" t="str">
        <f>IFERROR(_xll.RssMarket($A944,"前日比"),"")</f>
        <v/>
      </c>
      <c r="F944" s="75" t="str">
        <f>IFERROR(_xll.RssMarket($A944,"時価総額"),"")</f>
        <v/>
      </c>
      <c r="G944" s="75" t="e">
        <f>T20D357462[[#This Row],[時価総額]]/T20D357462[[#This Row],[現在値]]</f>
        <v>#VALUE!</v>
      </c>
      <c r="H944" s="20"/>
      <c r="I944" s="38"/>
      <c r="J944" s="20"/>
      <c r="K944" s="33"/>
      <c r="L944" s="117"/>
      <c r="M944" s="21"/>
      <c r="N944" s="89"/>
      <c r="O944" s="125" t="e">
        <f t="shared" si="31"/>
        <v>#REF!</v>
      </c>
      <c r="P944" s="125" t="e">
        <f t="shared" si="30"/>
        <v>#REF!</v>
      </c>
      <c r="Q944" s="147" t="e">
        <f>T20D357462[[#This Row],[スコア⑤]]/T20D357462[[#This Row],[スコア③]]</f>
        <v>#REF!</v>
      </c>
      <c r="R944" s="76" t="e">
        <f>#REF!+#REF!</f>
        <v>#REF!</v>
      </c>
      <c r="S944" s="76"/>
      <c r="T944" s="119"/>
      <c r="U944" s="76"/>
      <c r="V944" s="76"/>
      <c r="W944" s="109" t="e">
        <f>(T20D357462[[#This Row],[現金及び預金（億）]]-T20D357462[[#This Row],[負債（億）]])/T20D357462[[#This Row],[総資産]]*100</f>
        <v>#DIV/0!</v>
      </c>
    </row>
    <row r="945" spans="1:23" s="67" customFormat="1" x14ac:dyDescent="0.25">
      <c r="A945" s="69"/>
      <c r="B945" s="39"/>
      <c r="C945" s="71" t="str">
        <f>IFERROR(_xll.RssMarket($A945,"市場部名称"),"")</f>
        <v/>
      </c>
      <c r="D945" s="55"/>
      <c r="E945" s="55" t="str">
        <f>IFERROR(_xll.RssMarket($A945,"前日比"),"")</f>
        <v/>
      </c>
      <c r="F945" s="75" t="str">
        <f>IFERROR(_xll.RssMarket($A945,"時価総額"),"")</f>
        <v/>
      </c>
      <c r="G945" s="75" t="e">
        <f>T20D357462[[#This Row],[時価総額]]/T20D357462[[#This Row],[現在値]]</f>
        <v>#VALUE!</v>
      </c>
      <c r="H945" s="20"/>
      <c r="I945" s="38"/>
      <c r="J945" s="20"/>
      <c r="K945" s="33"/>
      <c r="L945" s="117"/>
      <c r="M945" s="21"/>
      <c r="N945" s="89"/>
      <c r="O945" s="125" t="e">
        <f t="shared" si="31"/>
        <v>#REF!</v>
      </c>
      <c r="P945" s="125" t="e">
        <f t="shared" si="30"/>
        <v>#REF!</v>
      </c>
      <c r="Q945" s="147" t="e">
        <f>T20D357462[[#This Row],[スコア⑤]]/T20D357462[[#This Row],[スコア③]]</f>
        <v>#REF!</v>
      </c>
      <c r="R945" s="76" t="e">
        <f>#REF!+#REF!</f>
        <v>#REF!</v>
      </c>
      <c r="S945" s="76"/>
      <c r="T945" s="119"/>
      <c r="U945" s="76"/>
      <c r="V945" s="76"/>
      <c r="W945" s="109" t="e">
        <f>(T20D357462[[#This Row],[現金及び預金（億）]]-T20D357462[[#This Row],[負債（億）]])/T20D357462[[#This Row],[総資産]]*100</f>
        <v>#DIV/0!</v>
      </c>
    </row>
    <row r="946" spans="1:23" s="67" customFormat="1" x14ac:dyDescent="0.25">
      <c r="A946" s="69"/>
      <c r="B946" s="39"/>
      <c r="C946" s="71" t="str">
        <f>IFERROR(_xll.RssMarket($A946,"市場部名称"),"")</f>
        <v/>
      </c>
      <c r="D946" s="55"/>
      <c r="E946" s="55" t="str">
        <f>IFERROR(_xll.RssMarket($A946,"前日比"),"")</f>
        <v/>
      </c>
      <c r="F946" s="75" t="str">
        <f>IFERROR(_xll.RssMarket($A946,"時価総額"),"")</f>
        <v/>
      </c>
      <c r="G946" s="75" t="e">
        <f>T20D357462[[#This Row],[時価総額]]/T20D357462[[#This Row],[現在値]]</f>
        <v>#VALUE!</v>
      </c>
      <c r="H946" s="20"/>
      <c r="I946" s="38"/>
      <c r="J946" s="20"/>
      <c r="K946" s="33"/>
      <c r="L946" s="117"/>
      <c r="M946" s="21"/>
      <c r="N946" s="89"/>
      <c r="O946" s="125" t="e">
        <f t="shared" si="31"/>
        <v>#REF!</v>
      </c>
      <c r="P946" s="125" t="e">
        <f t="shared" si="30"/>
        <v>#REF!</v>
      </c>
      <c r="Q946" s="147" t="e">
        <f>T20D357462[[#This Row],[スコア⑤]]/T20D357462[[#This Row],[スコア③]]</f>
        <v>#REF!</v>
      </c>
      <c r="R946" s="76" t="e">
        <f>#REF!+#REF!</f>
        <v>#REF!</v>
      </c>
      <c r="S946" s="76"/>
      <c r="T946" s="119"/>
      <c r="U946" s="76"/>
      <c r="V946" s="76"/>
      <c r="W946" s="109" t="e">
        <f>(T20D357462[[#This Row],[現金及び預金（億）]]-T20D357462[[#This Row],[負債（億）]])/T20D357462[[#This Row],[総資産]]*100</f>
        <v>#DIV/0!</v>
      </c>
    </row>
    <row r="947" spans="1:23" s="67" customFormat="1" x14ac:dyDescent="0.25">
      <c r="A947" s="69"/>
      <c r="B947" s="39"/>
      <c r="C947" s="71" t="str">
        <f>IFERROR(_xll.RssMarket($A947,"市場部名称"),"")</f>
        <v/>
      </c>
      <c r="D947" s="55"/>
      <c r="E947" s="55" t="str">
        <f>IFERROR(_xll.RssMarket($A947,"前日比"),"")</f>
        <v/>
      </c>
      <c r="F947" s="75" t="str">
        <f>IFERROR(_xll.RssMarket($A947,"時価総額"),"")</f>
        <v/>
      </c>
      <c r="G947" s="75" t="e">
        <f>T20D357462[[#This Row],[時価総額]]/T20D357462[[#This Row],[現在値]]</f>
        <v>#VALUE!</v>
      </c>
      <c r="H947" s="20"/>
      <c r="I947" s="38"/>
      <c r="J947" s="20"/>
      <c r="K947" s="33"/>
      <c r="L947" s="117"/>
      <c r="M947" s="21"/>
      <c r="N947" s="89"/>
      <c r="O947" s="125" t="e">
        <f t="shared" si="31"/>
        <v>#REF!</v>
      </c>
      <c r="P947" s="125" t="e">
        <f t="shared" si="30"/>
        <v>#REF!</v>
      </c>
      <c r="Q947" s="147" t="e">
        <f>T20D357462[[#This Row],[スコア⑤]]/T20D357462[[#This Row],[スコア③]]</f>
        <v>#REF!</v>
      </c>
      <c r="R947" s="76" t="e">
        <f>#REF!+#REF!</f>
        <v>#REF!</v>
      </c>
      <c r="S947" s="76"/>
      <c r="T947" s="119"/>
      <c r="U947" s="76"/>
      <c r="V947" s="76"/>
      <c r="W947" s="109" t="e">
        <f>(T20D357462[[#This Row],[現金及び預金（億）]]-T20D357462[[#This Row],[負債（億）]])/T20D357462[[#This Row],[総資産]]*100</f>
        <v>#DIV/0!</v>
      </c>
    </row>
    <row r="948" spans="1:23" s="67" customFormat="1" x14ac:dyDescent="0.25">
      <c r="A948" s="69"/>
      <c r="B948" s="39"/>
      <c r="C948" s="71" t="str">
        <f>IFERROR(_xll.RssMarket($A948,"市場部名称"),"")</f>
        <v/>
      </c>
      <c r="D948" s="55"/>
      <c r="E948" s="55" t="str">
        <f>IFERROR(_xll.RssMarket($A948,"前日比"),"")</f>
        <v/>
      </c>
      <c r="F948" s="75" t="str">
        <f>IFERROR(_xll.RssMarket($A948,"時価総額"),"")</f>
        <v/>
      </c>
      <c r="G948" s="75" t="e">
        <f>T20D357462[[#This Row],[時価総額]]/T20D357462[[#This Row],[現在値]]</f>
        <v>#VALUE!</v>
      </c>
      <c r="H948" s="20"/>
      <c r="I948" s="38"/>
      <c r="J948" s="20"/>
      <c r="K948" s="33"/>
      <c r="L948" s="117"/>
      <c r="M948" s="21"/>
      <c r="N948" s="89"/>
      <c r="O948" s="125" t="e">
        <f t="shared" si="31"/>
        <v>#REF!</v>
      </c>
      <c r="P948" s="125" t="e">
        <f t="shared" si="30"/>
        <v>#REF!</v>
      </c>
      <c r="Q948" s="147" t="e">
        <f>T20D357462[[#This Row],[スコア⑤]]/T20D357462[[#This Row],[スコア③]]</f>
        <v>#REF!</v>
      </c>
      <c r="R948" s="76" t="e">
        <f>#REF!+#REF!</f>
        <v>#REF!</v>
      </c>
      <c r="S948" s="76"/>
      <c r="T948" s="119"/>
      <c r="U948" s="76"/>
      <c r="V948" s="76"/>
      <c r="W948" s="109" t="e">
        <f>(T20D357462[[#This Row],[現金及び預金（億）]]-T20D357462[[#This Row],[負債（億）]])/T20D357462[[#This Row],[総資産]]*100</f>
        <v>#DIV/0!</v>
      </c>
    </row>
    <row r="949" spans="1:23" s="67" customFormat="1" x14ac:dyDescent="0.25">
      <c r="A949" s="69"/>
      <c r="B949" s="39"/>
      <c r="C949" s="71" t="str">
        <f>IFERROR(_xll.RssMarket($A949,"市場部名称"),"")</f>
        <v/>
      </c>
      <c r="D949" s="55"/>
      <c r="E949" s="55" t="str">
        <f>IFERROR(_xll.RssMarket($A949,"前日比"),"")</f>
        <v/>
      </c>
      <c r="F949" s="75" t="str">
        <f>IFERROR(_xll.RssMarket($A949,"時価総額"),"")</f>
        <v/>
      </c>
      <c r="G949" s="75" t="e">
        <f>T20D357462[[#This Row],[時価総額]]/T20D357462[[#This Row],[現在値]]</f>
        <v>#VALUE!</v>
      </c>
      <c r="H949" s="20"/>
      <c r="I949" s="38"/>
      <c r="J949" s="20"/>
      <c r="K949" s="33"/>
      <c r="L949" s="117"/>
      <c r="M949" s="21"/>
      <c r="N949" s="89"/>
      <c r="O949" s="125" t="e">
        <f t="shared" si="31"/>
        <v>#REF!</v>
      </c>
      <c r="P949" s="125" t="e">
        <f t="shared" si="30"/>
        <v>#REF!</v>
      </c>
      <c r="Q949" s="147" t="e">
        <f>T20D357462[[#This Row],[スコア⑤]]/T20D357462[[#This Row],[スコア③]]</f>
        <v>#REF!</v>
      </c>
      <c r="R949" s="76" t="e">
        <f>#REF!+#REF!</f>
        <v>#REF!</v>
      </c>
      <c r="S949" s="76"/>
      <c r="T949" s="119"/>
      <c r="U949" s="76"/>
      <c r="V949" s="76"/>
      <c r="W949" s="109" t="e">
        <f>(T20D357462[[#This Row],[現金及び預金（億）]]-T20D357462[[#This Row],[負債（億）]])/T20D357462[[#This Row],[総資産]]*100</f>
        <v>#DIV/0!</v>
      </c>
    </row>
    <row r="950" spans="1:23" s="67" customFormat="1" x14ac:dyDescent="0.25">
      <c r="A950" s="69"/>
      <c r="B950" s="39"/>
      <c r="C950" s="71" t="str">
        <f>IFERROR(_xll.RssMarket($A950,"市場部名称"),"")</f>
        <v/>
      </c>
      <c r="D950" s="55"/>
      <c r="E950" s="55" t="str">
        <f>IFERROR(_xll.RssMarket($A950,"前日比"),"")</f>
        <v/>
      </c>
      <c r="F950" s="75" t="str">
        <f>IFERROR(_xll.RssMarket($A950,"時価総額"),"")</f>
        <v/>
      </c>
      <c r="G950" s="75" t="e">
        <f>T20D357462[[#This Row],[時価総額]]/T20D357462[[#This Row],[現在値]]</f>
        <v>#VALUE!</v>
      </c>
      <c r="H950" s="20"/>
      <c r="I950" s="38"/>
      <c r="J950" s="20"/>
      <c r="K950" s="33"/>
      <c r="L950" s="117"/>
      <c r="M950" s="21"/>
      <c r="N950" s="89"/>
      <c r="O950" s="125" t="e">
        <f t="shared" si="31"/>
        <v>#REF!</v>
      </c>
      <c r="P950" s="125" t="e">
        <f t="shared" si="30"/>
        <v>#REF!</v>
      </c>
      <c r="Q950" s="147" t="e">
        <f>T20D357462[[#This Row],[スコア⑤]]/T20D357462[[#This Row],[スコア③]]</f>
        <v>#REF!</v>
      </c>
      <c r="R950" s="76" t="e">
        <f>#REF!+#REF!</f>
        <v>#REF!</v>
      </c>
      <c r="S950" s="76"/>
      <c r="T950" s="119"/>
      <c r="U950" s="76"/>
      <c r="V950" s="76"/>
      <c r="W950" s="109" t="e">
        <f>(T20D357462[[#This Row],[現金及び預金（億）]]-T20D357462[[#This Row],[負債（億）]])/T20D357462[[#This Row],[総資産]]*100</f>
        <v>#DIV/0!</v>
      </c>
    </row>
    <row r="951" spans="1:23" s="67" customFormat="1" x14ac:dyDescent="0.25">
      <c r="A951" s="69"/>
      <c r="B951" s="39"/>
      <c r="C951" s="71" t="str">
        <f>IFERROR(_xll.RssMarket($A951,"市場部名称"),"")</f>
        <v/>
      </c>
      <c r="D951" s="55"/>
      <c r="E951" s="55" t="str">
        <f>IFERROR(_xll.RssMarket($A951,"前日比"),"")</f>
        <v/>
      </c>
      <c r="F951" s="75" t="str">
        <f>IFERROR(_xll.RssMarket($A951,"時価総額"),"")</f>
        <v/>
      </c>
      <c r="G951" s="75" t="e">
        <f>T20D357462[[#This Row],[時価総額]]/T20D357462[[#This Row],[現在値]]</f>
        <v>#VALUE!</v>
      </c>
      <c r="H951" s="20"/>
      <c r="I951" s="38"/>
      <c r="J951" s="20"/>
      <c r="K951" s="33"/>
      <c r="L951" s="117"/>
      <c r="M951" s="21"/>
      <c r="N951" s="89"/>
      <c r="O951" s="125" t="e">
        <f t="shared" si="31"/>
        <v>#REF!</v>
      </c>
      <c r="P951" s="125" t="e">
        <f t="shared" si="30"/>
        <v>#REF!</v>
      </c>
      <c r="Q951" s="147" t="e">
        <f>T20D357462[[#This Row],[スコア⑤]]/T20D357462[[#This Row],[スコア③]]</f>
        <v>#REF!</v>
      </c>
      <c r="R951" s="76" t="e">
        <f>#REF!+#REF!</f>
        <v>#REF!</v>
      </c>
      <c r="S951" s="76"/>
      <c r="T951" s="119"/>
      <c r="U951" s="76"/>
      <c r="V951" s="76"/>
      <c r="W951" s="109" t="e">
        <f>(T20D357462[[#This Row],[現金及び預金（億）]]-T20D357462[[#This Row],[負債（億）]])/T20D357462[[#This Row],[総資産]]*100</f>
        <v>#DIV/0!</v>
      </c>
    </row>
    <row r="952" spans="1:23" s="67" customFormat="1" x14ac:dyDescent="0.25">
      <c r="A952" s="69"/>
      <c r="B952" s="39"/>
      <c r="C952" s="71" t="str">
        <f>IFERROR(_xll.RssMarket($A952,"市場部名称"),"")</f>
        <v/>
      </c>
      <c r="D952" s="55"/>
      <c r="E952" s="55" t="str">
        <f>IFERROR(_xll.RssMarket($A952,"前日比"),"")</f>
        <v/>
      </c>
      <c r="F952" s="75" t="str">
        <f>IFERROR(_xll.RssMarket($A952,"時価総額"),"")</f>
        <v/>
      </c>
      <c r="G952" s="75" t="e">
        <f>T20D357462[[#This Row],[時価総額]]/T20D357462[[#This Row],[現在値]]</f>
        <v>#VALUE!</v>
      </c>
      <c r="H952" s="20"/>
      <c r="I952" s="38"/>
      <c r="J952" s="20"/>
      <c r="K952" s="33"/>
      <c r="L952" s="117"/>
      <c r="M952" s="21"/>
      <c r="N952" s="89"/>
      <c r="O952" s="125" t="e">
        <f t="shared" si="31"/>
        <v>#REF!</v>
      </c>
      <c r="P952" s="125" t="e">
        <f t="shared" si="30"/>
        <v>#REF!</v>
      </c>
      <c r="Q952" s="147" t="e">
        <f>T20D357462[[#This Row],[スコア⑤]]/T20D357462[[#This Row],[スコア③]]</f>
        <v>#REF!</v>
      </c>
      <c r="R952" s="76" t="e">
        <f>#REF!+#REF!</f>
        <v>#REF!</v>
      </c>
      <c r="S952" s="76"/>
      <c r="T952" s="119"/>
      <c r="U952" s="76"/>
      <c r="V952" s="76"/>
      <c r="W952" s="109" t="e">
        <f>(T20D357462[[#This Row],[現金及び預金（億）]]-T20D357462[[#This Row],[負債（億）]])/T20D357462[[#This Row],[総資産]]*100</f>
        <v>#DIV/0!</v>
      </c>
    </row>
    <row r="953" spans="1:23" s="67" customFormat="1" x14ac:dyDescent="0.25">
      <c r="A953" s="69"/>
      <c r="B953" s="39"/>
      <c r="C953" s="71" t="str">
        <f>IFERROR(_xll.RssMarket($A953,"市場部名称"),"")</f>
        <v/>
      </c>
      <c r="D953" s="55"/>
      <c r="E953" s="55" t="str">
        <f>IFERROR(_xll.RssMarket($A953,"前日比"),"")</f>
        <v/>
      </c>
      <c r="F953" s="75" t="str">
        <f>IFERROR(_xll.RssMarket($A953,"時価総額"),"")</f>
        <v/>
      </c>
      <c r="G953" s="75" t="e">
        <f>T20D357462[[#This Row],[時価総額]]/T20D357462[[#This Row],[現在値]]</f>
        <v>#VALUE!</v>
      </c>
      <c r="H953" s="20"/>
      <c r="I953" s="38"/>
      <c r="J953" s="20"/>
      <c r="K953" s="33"/>
      <c r="L953" s="117"/>
      <c r="M953" s="21"/>
      <c r="N953" s="89"/>
      <c r="O953" s="125" t="e">
        <f t="shared" si="31"/>
        <v>#REF!</v>
      </c>
      <c r="P953" s="125" t="e">
        <f t="shared" si="30"/>
        <v>#REF!</v>
      </c>
      <c r="Q953" s="147" t="e">
        <f>T20D357462[[#This Row],[スコア⑤]]/T20D357462[[#This Row],[スコア③]]</f>
        <v>#REF!</v>
      </c>
      <c r="R953" s="76" t="e">
        <f>#REF!+#REF!</f>
        <v>#REF!</v>
      </c>
      <c r="S953" s="76"/>
      <c r="T953" s="119"/>
      <c r="U953" s="76"/>
      <c r="V953" s="76"/>
      <c r="W953" s="109" t="e">
        <f>(T20D357462[[#This Row],[現金及び預金（億）]]-T20D357462[[#This Row],[負債（億）]])/T20D357462[[#This Row],[総資産]]*100</f>
        <v>#DIV/0!</v>
      </c>
    </row>
    <row r="954" spans="1:23" s="67" customFormat="1" x14ac:dyDescent="0.25">
      <c r="A954" s="69"/>
      <c r="B954" s="39"/>
      <c r="C954" s="71" t="str">
        <f>IFERROR(_xll.RssMarket($A954,"市場部名称"),"")</f>
        <v/>
      </c>
      <c r="D954" s="55"/>
      <c r="E954" s="55" t="str">
        <f>IFERROR(_xll.RssMarket($A954,"前日比"),"")</f>
        <v/>
      </c>
      <c r="F954" s="75" t="str">
        <f>IFERROR(_xll.RssMarket($A954,"時価総額"),"")</f>
        <v/>
      </c>
      <c r="G954" s="75" t="e">
        <f>T20D357462[[#This Row],[時価総額]]/T20D357462[[#This Row],[現在値]]</f>
        <v>#VALUE!</v>
      </c>
      <c r="H954" s="20"/>
      <c r="I954" s="38"/>
      <c r="J954" s="20"/>
      <c r="K954" s="33"/>
      <c r="L954" s="117"/>
      <c r="M954" s="21"/>
      <c r="N954" s="89"/>
      <c r="O954" s="125" t="e">
        <f t="shared" si="31"/>
        <v>#REF!</v>
      </c>
      <c r="P954" s="125" t="e">
        <f t="shared" si="30"/>
        <v>#REF!</v>
      </c>
      <c r="Q954" s="147" t="e">
        <f>T20D357462[[#This Row],[スコア⑤]]/T20D357462[[#This Row],[スコア③]]</f>
        <v>#REF!</v>
      </c>
      <c r="R954" s="76" t="e">
        <f>#REF!+#REF!</f>
        <v>#REF!</v>
      </c>
      <c r="S954" s="76"/>
      <c r="T954" s="119"/>
      <c r="U954" s="76"/>
      <c r="V954" s="76"/>
      <c r="W954" s="109" t="e">
        <f>(T20D357462[[#This Row],[現金及び預金（億）]]-T20D357462[[#This Row],[負債（億）]])/T20D357462[[#This Row],[総資産]]*100</f>
        <v>#DIV/0!</v>
      </c>
    </row>
    <row r="955" spans="1:23" s="67" customFormat="1" x14ac:dyDescent="0.25">
      <c r="A955" s="69"/>
      <c r="B955" s="39"/>
      <c r="C955" s="71" t="str">
        <f>IFERROR(_xll.RssMarket($A955,"市場部名称"),"")</f>
        <v/>
      </c>
      <c r="D955" s="55"/>
      <c r="E955" s="55" t="str">
        <f>IFERROR(_xll.RssMarket($A955,"前日比"),"")</f>
        <v/>
      </c>
      <c r="F955" s="75" t="str">
        <f>IFERROR(_xll.RssMarket($A955,"時価総額"),"")</f>
        <v/>
      </c>
      <c r="G955" s="75" t="e">
        <f>T20D357462[[#This Row],[時価総額]]/T20D357462[[#This Row],[現在値]]</f>
        <v>#VALUE!</v>
      </c>
      <c r="H955" s="20"/>
      <c r="I955" s="38"/>
      <c r="J955" s="20"/>
      <c r="K955" s="33"/>
      <c r="L955" s="117"/>
      <c r="M955" s="21"/>
      <c r="N955" s="89"/>
      <c r="O955" s="125" t="e">
        <f t="shared" si="31"/>
        <v>#REF!</v>
      </c>
      <c r="P955" s="125" t="e">
        <f t="shared" si="30"/>
        <v>#REF!</v>
      </c>
      <c r="Q955" s="147" t="e">
        <f>T20D357462[[#This Row],[スコア⑤]]/T20D357462[[#This Row],[スコア③]]</f>
        <v>#REF!</v>
      </c>
      <c r="R955" s="76" t="e">
        <f>#REF!+#REF!</f>
        <v>#REF!</v>
      </c>
      <c r="S955" s="76"/>
      <c r="T955" s="119"/>
      <c r="U955" s="76"/>
      <c r="V955" s="76"/>
      <c r="W955" s="109" t="e">
        <f>(T20D357462[[#This Row],[現金及び預金（億）]]-T20D357462[[#This Row],[負債（億）]])/T20D357462[[#This Row],[総資産]]*100</f>
        <v>#DIV/0!</v>
      </c>
    </row>
    <row r="956" spans="1:23" s="67" customFormat="1" x14ac:dyDescent="0.25">
      <c r="A956" s="69"/>
      <c r="B956" s="39"/>
      <c r="C956" s="71" t="str">
        <f>IFERROR(_xll.RssMarket($A956,"市場部名称"),"")</f>
        <v/>
      </c>
      <c r="D956" s="55"/>
      <c r="E956" s="55" t="str">
        <f>IFERROR(_xll.RssMarket($A956,"前日比"),"")</f>
        <v/>
      </c>
      <c r="F956" s="75" t="str">
        <f>IFERROR(_xll.RssMarket($A956,"時価総額"),"")</f>
        <v/>
      </c>
      <c r="G956" s="75" t="e">
        <f>T20D357462[[#This Row],[時価総額]]/T20D357462[[#This Row],[現在値]]</f>
        <v>#VALUE!</v>
      </c>
      <c r="H956" s="20"/>
      <c r="I956" s="38"/>
      <c r="J956" s="20"/>
      <c r="K956" s="33"/>
      <c r="L956" s="117"/>
      <c r="M956" s="21"/>
      <c r="N956" s="89"/>
      <c r="O956" s="125" t="e">
        <f t="shared" si="31"/>
        <v>#REF!</v>
      </c>
      <c r="P956" s="125" t="e">
        <f t="shared" si="30"/>
        <v>#REF!</v>
      </c>
      <c r="Q956" s="147" t="e">
        <f>T20D357462[[#This Row],[スコア⑤]]/T20D357462[[#This Row],[スコア③]]</f>
        <v>#REF!</v>
      </c>
      <c r="R956" s="76" t="e">
        <f>#REF!+#REF!</f>
        <v>#REF!</v>
      </c>
      <c r="S956" s="76"/>
      <c r="T956" s="119"/>
      <c r="U956" s="76"/>
      <c r="V956" s="76"/>
      <c r="W956" s="109" t="e">
        <f>(T20D357462[[#This Row],[現金及び預金（億）]]-T20D357462[[#This Row],[負債（億）]])/T20D357462[[#This Row],[総資産]]*100</f>
        <v>#DIV/0!</v>
      </c>
    </row>
    <row r="957" spans="1:23" s="67" customFormat="1" x14ac:dyDescent="0.25">
      <c r="A957" s="69"/>
      <c r="B957" s="39"/>
      <c r="C957" s="71" t="str">
        <f>IFERROR(_xll.RssMarket($A957,"市場部名称"),"")</f>
        <v/>
      </c>
      <c r="D957" s="55"/>
      <c r="E957" s="55" t="str">
        <f>IFERROR(_xll.RssMarket($A957,"前日比"),"")</f>
        <v/>
      </c>
      <c r="F957" s="75" t="str">
        <f>IFERROR(_xll.RssMarket($A957,"時価総額"),"")</f>
        <v/>
      </c>
      <c r="G957" s="75" t="e">
        <f>T20D357462[[#This Row],[時価総額]]/T20D357462[[#This Row],[現在値]]</f>
        <v>#VALUE!</v>
      </c>
      <c r="H957" s="20"/>
      <c r="I957" s="38"/>
      <c r="J957" s="20"/>
      <c r="K957" s="33"/>
      <c r="L957" s="117"/>
      <c r="M957" s="21"/>
      <c r="N957" s="89"/>
      <c r="O957" s="125" t="e">
        <f t="shared" si="31"/>
        <v>#REF!</v>
      </c>
      <c r="P957" s="125" t="e">
        <f t="shared" ref="P957:P1020" si="32">ROUND(((R957/20)*(L957/15)*(S957/15)*(1+W957/200))/(H957/15)*100,0)</f>
        <v>#REF!</v>
      </c>
      <c r="Q957" s="147" t="e">
        <f>T20D357462[[#This Row],[スコア⑤]]/T20D357462[[#This Row],[スコア③]]</f>
        <v>#REF!</v>
      </c>
      <c r="R957" s="76" t="e">
        <f>#REF!+#REF!</f>
        <v>#REF!</v>
      </c>
      <c r="S957" s="76"/>
      <c r="T957" s="119"/>
      <c r="U957" s="76"/>
      <c r="V957" s="76"/>
      <c r="W957" s="109" t="e">
        <f>(T20D357462[[#This Row],[現金及び預金（億）]]-T20D357462[[#This Row],[負債（億）]])/T20D357462[[#This Row],[総資産]]*100</f>
        <v>#DIV/0!</v>
      </c>
    </row>
    <row r="958" spans="1:23" s="67" customFormat="1" x14ac:dyDescent="0.25">
      <c r="A958" s="69"/>
      <c r="B958" s="39"/>
      <c r="C958" s="71" t="str">
        <f>IFERROR(_xll.RssMarket($A958,"市場部名称"),"")</f>
        <v/>
      </c>
      <c r="D958" s="55"/>
      <c r="E958" s="55" t="str">
        <f>IFERROR(_xll.RssMarket($A958,"前日比"),"")</f>
        <v/>
      </c>
      <c r="F958" s="75" t="str">
        <f>IFERROR(_xll.RssMarket($A958,"時価総額"),"")</f>
        <v/>
      </c>
      <c r="G958" s="75" t="e">
        <f>T20D357462[[#This Row],[時価総額]]/T20D357462[[#This Row],[現在値]]</f>
        <v>#VALUE!</v>
      </c>
      <c r="H958" s="20"/>
      <c r="I958" s="38"/>
      <c r="J958" s="20"/>
      <c r="K958" s="33"/>
      <c r="L958" s="117"/>
      <c r="M958" s="21"/>
      <c r="N958" s="89"/>
      <c r="O958" s="125" t="e">
        <f t="shared" si="31"/>
        <v>#REF!</v>
      </c>
      <c r="P958" s="125" t="e">
        <f t="shared" si="32"/>
        <v>#REF!</v>
      </c>
      <c r="Q958" s="147" t="e">
        <f>T20D357462[[#This Row],[スコア⑤]]/T20D357462[[#This Row],[スコア③]]</f>
        <v>#REF!</v>
      </c>
      <c r="R958" s="76" t="e">
        <f>#REF!+#REF!</f>
        <v>#REF!</v>
      </c>
      <c r="S958" s="76"/>
      <c r="T958" s="119"/>
      <c r="U958" s="76"/>
      <c r="V958" s="76"/>
      <c r="W958" s="109" t="e">
        <f>(T20D357462[[#This Row],[現金及び預金（億）]]-T20D357462[[#This Row],[負債（億）]])/T20D357462[[#This Row],[総資産]]*100</f>
        <v>#DIV/0!</v>
      </c>
    </row>
    <row r="959" spans="1:23" s="67" customFormat="1" x14ac:dyDescent="0.25">
      <c r="A959" s="69"/>
      <c r="B959" s="39"/>
      <c r="C959" s="71" t="str">
        <f>IFERROR(_xll.RssMarket($A959,"市場部名称"),"")</f>
        <v/>
      </c>
      <c r="D959" s="55"/>
      <c r="E959" s="55" t="str">
        <f>IFERROR(_xll.RssMarket($A959,"前日比"),"")</f>
        <v/>
      </c>
      <c r="F959" s="75" t="str">
        <f>IFERROR(_xll.RssMarket($A959,"時価総額"),"")</f>
        <v/>
      </c>
      <c r="G959" s="75" t="e">
        <f>T20D357462[[#This Row],[時価総額]]/T20D357462[[#This Row],[現在値]]</f>
        <v>#VALUE!</v>
      </c>
      <c r="H959" s="20"/>
      <c r="I959" s="38"/>
      <c r="J959" s="20"/>
      <c r="K959" s="33"/>
      <c r="L959" s="117"/>
      <c r="M959" s="21"/>
      <c r="N959" s="89"/>
      <c r="O959" s="125" t="e">
        <f t="shared" si="31"/>
        <v>#REF!</v>
      </c>
      <c r="P959" s="125" t="e">
        <f t="shared" si="32"/>
        <v>#REF!</v>
      </c>
      <c r="Q959" s="147" t="e">
        <f>T20D357462[[#This Row],[スコア⑤]]/T20D357462[[#This Row],[スコア③]]</f>
        <v>#REF!</v>
      </c>
      <c r="R959" s="76" t="e">
        <f>#REF!+#REF!</f>
        <v>#REF!</v>
      </c>
      <c r="S959" s="76"/>
      <c r="T959" s="119"/>
      <c r="U959" s="76"/>
      <c r="V959" s="76"/>
      <c r="W959" s="109" t="e">
        <f>(T20D357462[[#This Row],[現金及び預金（億）]]-T20D357462[[#This Row],[負債（億）]])/T20D357462[[#This Row],[総資産]]*100</f>
        <v>#DIV/0!</v>
      </c>
    </row>
    <row r="960" spans="1:23" s="67" customFormat="1" x14ac:dyDescent="0.25">
      <c r="A960" s="69"/>
      <c r="B960" s="39"/>
      <c r="C960" s="71" t="str">
        <f>IFERROR(_xll.RssMarket($A960,"市場部名称"),"")</f>
        <v/>
      </c>
      <c r="D960" s="55"/>
      <c r="E960" s="55" t="str">
        <f>IFERROR(_xll.RssMarket($A960,"前日比"),"")</f>
        <v/>
      </c>
      <c r="F960" s="75" t="str">
        <f>IFERROR(_xll.RssMarket($A960,"時価総額"),"")</f>
        <v/>
      </c>
      <c r="G960" s="75" t="e">
        <f>T20D357462[[#This Row],[時価総額]]/T20D357462[[#This Row],[現在値]]</f>
        <v>#VALUE!</v>
      </c>
      <c r="H960" s="20"/>
      <c r="I960" s="38"/>
      <c r="J960" s="20"/>
      <c r="K960" s="33"/>
      <c r="L960" s="117"/>
      <c r="M960" s="21"/>
      <c r="N960" s="89"/>
      <c r="O960" s="125" t="e">
        <f t="shared" si="31"/>
        <v>#REF!</v>
      </c>
      <c r="P960" s="125" t="e">
        <f t="shared" si="32"/>
        <v>#REF!</v>
      </c>
      <c r="Q960" s="147" t="e">
        <f>T20D357462[[#This Row],[スコア⑤]]/T20D357462[[#This Row],[スコア③]]</f>
        <v>#REF!</v>
      </c>
      <c r="R960" s="76" t="e">
        <f>#REF!+#REF!</f>
        <v>#REF!</v>
      </c>
      <c r="S960" s="76"/>
      <c r="T960" s="119"/>
      <c r="U960" s="76"/>
      <c r="V960" s="76"/>
      <c r="W960" s="109" t="e">
        <f>(T20D357462[[#This Row],[現金及び預金（億）]]-T20D357462[[#This Row],[負債（億）]])/T20D357462[[#This Row],[総資産]]*100</f>
        <v>#DIV/0!</v>
      </c>
    </row>
    <row r="961" spans="1:23" s="67" customFormat="1" x14ac:dyDescent="0.25">
      <c r="A961" s="69"/>
      <c r="B961" s="39"/>
      <c r="C961" s="71" t="str">
        <f>IFERROR(_xll.RssMarket($A961,"市場部名称"),"")</f>
        <v/>
      </c>
      <c r="D961" s="55"/>
      <c r="E961" s="55" t="str">
        <f>IFERROR(_xll.RssMarket($A961,"前日比"),"")</f>
        <v/>
      </c>
      <c r="F961" s="75" t="str">
        <f>IFERROR(_xll.RssMarket($A961,"時価総額"),"")</f>
        <v/>
      </c>
      <c r="G961" s="75" t="e">
        <f>T20D357462[[#This Row],[時価総額]]/T20D357462[[#This Row],[現在値]]</f>
        <v>#VALUE!</v>
      </c>
      <c r="H961" s="20"/>
      <c r="I961" s="38"/>
      <c r="J961" s="20"/>
      <c r="K961" s="33"/>
      <c r="L961" s="117"/>
      <c r="M961" s="21"/>
      <c r="N961" s="89"/>
      <c r="O961" s="125" t="e">
        <f t="shared" si="31"/>
        <v>#REF!</v>
      </c>
      <c r="P961" s="125" t="e">
        <f t="shared" si="32"/>
        <v>#REF!</v>
      </c>
      <c r="Q961" s="147" t="e">
        <f>T20D357462[[#This Row],[スコア⑤]]/T20D357462[[#This Row],[スコア③]]</f>
        <v>#REF!</v>
      </c>
      <c r="R961" s="76" t="e">
        <f>#REF!+#REF!</f>
        <v>#REF!</v>
      </c>
      <c r="S961" s="76"/>
      <c r="T961" s="119"/>
      <c r="U961" s="76"/>
      <c r="V961" s="76"/>
      <c r="W961" s="109" t="e">
        <f>(T20D357462[[#This Row],[現金及び預金（億）]]-T20D357462[[#This Row],[負債（億）]])/T20D357462[[#This Row],[総資産]]*100</f>
        <v>#DIV/0!</v>
      </c>
    </row>
    <row r="962" spans="1:23" s="67" customFormat="1" x14ac:dyDescent="0.25">
      <c r="A962" s="69"/>
      <c r="B962" s="39"/>
      <c r="C962" s="71" t="str">
        <f>IFERROR(_xll.RssMarket($A962,"市場部名称"),"")</f>
        <v/>
      </c>
      <c r="D962" s="55"/>
      <c r="E962" s="55" t="str">
        <f>IFERROR(_xll.RssMarket($A962,"前日比"),"")</f>
        <v/>
      </c>
      <c r="F962" s="75" t="str">
        <f>IFERROR(_xll.RssMarket($A962,"時価総額"),"")</f>
        <v/>
      </c>
      <c r="G962" s="75" t="e">
        <f>T20D357462[[#This Row],[時価総額]]/T20D357462[[#This Row],[現在値]]</f>
        <v>#VALUE!</v>
      </c>
      <c r="H962" s="20"/>
      <c r="I962" s="38"/>
      <c r="J962" s="20"/>
      <c r="K962" s="33"/>
      <c r="L962" s="117"/>
      <c r="M962" s="21"/>
      <c r="N962" s="89"/>
      <c r="O962" s="125" t="e">
        <f t="shared" ref="O962:O1025" si="33">ROUND(
 ((IF(OR(R962="",R962&lt;=0),20,R962)/20)
  *(L962/15))
 /(IFERROR(IF(H962&gt;0,H962,15),15)/15)
 *100,0)</f>
        <v>#REF!</v>
      </c>
      <c r="P962" s="125" t="e">
        <f t="shared" si="32"/>
        <v>#REF!</v>
      </c>
      <c r="Q962" s="147" t="e">
        <f>T20D357462[[#This Row],[スコア⑤]]/T20D357462[[#This Row],[スコア③]]</f>
        <v>#REF!</v>
      </c>
      <c r="R962" s="76" t="e">
        <f>#REF!+#REF!</f>
        <v>#REF!</v>
      </c>
      <c r="S962" s="76"/>
      <c r="T962" s="119"/>
      <c r="U962" s="76"/>
      <c r="V962" s="76"/>
      <c r="W962" s="109" t="e">
        <f>(T20D357462[[#This Row],[現金及び預金（億）]]-T20D357462[[#This Row],[負債（億）]])/T20D357462[[#This Row],[総資産]]*100</f>
        <v>#DIV/0!</v>
      </c>
    </row>
    <row r="963" spans="1:23" s="67" customFormat="1" x14ac:dyDescent="0.25">
      <c r="A963" s="69"/>
      <c r="B963" s="39"/>
      <c r="C963" s="71" t="str">
        <f>IFERROR(_xll.RssMarket($A963,"市場部名称"),"")</f>
        <v/>
      </c>
      <c r="D963" s="55"/>
      <c r="E963" s="55" t="str">
        <f>IFERROR(_xll.RssMarket($A963,"前日比"),"")</f>
        <v/>
      </c>
      <c r="F963" s="75" t="str">
        <f>IFERROR(_xll.RssMarket($A963,"時価総額"),"")</f>
        <v/>
      </c>
      <c r="G963" s="75" t="e">
        <f>T20D357462[[#This Row],[時価総額]]/T20D357462[[#This Row],[現在値]]</f>
        <v>#VALUE!</v>
      </c>
      <c r="H963" s="20"/>
      <c r="I963" s="38"/>
      <c r="J963" s="20"/>
      <c r="K963" s="33"/>
      <c r="L963" s="117"/>
      <c r="M963" s="21"/>
      <c r="N963" s="89"/>
      <c r="O963" s="125" t="e">
        <f t="shared" si="33"/>
        <v>#REF!</v>
      </c>
      <c r="P963" s="125" t="e">
        <f t="shared" si="32"/>
        <v>#REF!</v>
      </c>
      <c r="Q963" s="147" t="e">
        <f>T20D357462[[#This Row],[スコア⑤]]/T20D357462[[#This Row],[スコア③]]</f>
        <v>#REF!</v>
      </c>
      <c r="R963" s="76" t="e">
        <f>#REF!+#REF!</f>
        <v>#REF!</v>
      </c>
      <c r="S963" s="76"/>
      <c r="T963" s="119"/>
      <c r="U963" s="76"/>
      <c r="V963" s="76"/>
      <c r="W963" s="109" t="e">
        <f>(T20D357462[[#This Row],[現金及び預金（億）]]-T20D357462[[#This Row],[負債（億）]])/T20D357462[[#This Row],[総資産]]*100</f>
        <v>#DIV/0!</v>
      </c>
    </row>
    <row r="964" spans="1:23" s="67" customFormat="1" x14ac:dyDescent="0.25">
      <c r="A964" s="69"/>
      <c r="B964" s="39"/>
      <c r="C964" s="71" t="str">
        <f>IFERROR(_xll.RssMarket($A964,"市場部名称"),"")</f>
        <v/>
      </c>
      <c r="D964" s="55"/>
      <c r="E964" s="55" t="str">
        <f>IFERROR(_xll.RssMarket($A964,"前日比"),"")</f>
        <v/>
      </c>
      <c r="F964" s="75" t="str">
        <f>IFERROR(_xll.RssMarket($A964,"時価総額"),"")</f>
        <v/>
      </c>
      <c r="G964" s="75" t="e">
        <f>T20D357462[[#This Row],[時価総額]]/T20D357462[[#This Row],[現在値]]</f>
        <v>#VALUE!</v>
      </c>
      <c r="H964" s="20"/>
      <c r="I964" s="38"/>
      <c r="J964" s="20"/>
      <c r="K964" s="33"/>
      <c r="L964" s="117"/>
      <c r="M964" s="21"/>
      <c r="N964" s="89"/>
      <c r="O964" s="125" t="e">
        <f t="shared" si="33"/>
        <v>#REF!</v>
      </c>
      <c r="P964" s="125" t="e">
        <f t="shared" si="32"/>
        <v>#REF!</v>
      </c>
      <c r="Q964" s="147" t="e">
        <f>T20D357462[[#This Row],[スコア⑤]]/T20D357462[[#This Row],[スコア③]]</f>
        <v>#REF!</v>
      </c>
      <c r="R964" s="76" t="e">
        <f>#REF!+#REF!</f>
        <v>#REF!</v>
      </c>
      <c r="S964" s="76"/>
      <c r="T964" s="119"/>
      <c r="U964" s="76"/>
      <c r="V964" s="76"/>
      <c r="W964" s="109" t="e">
        <f>(T20D357462[[#This Row],[現金及び預金（億）]]-T20D357462[[#This Row],[負債（億）]])/T20D357462[[#This Row],[総資産]]*100</f>
        <v>#DIV/0!</v>
      </c>
    </row>
    <row r="965" spans="1:23" s="67" customFormat="1" x14ac:dyDescent="0.25">
      <c r="A965" s="69"/>
      <c r="B965" s="39"/>
      <c r="C965" s="71" t="str">
        <f>IFERROR(_xll.RssMarket($A965,"市場部名称"),"")</f>
        <v/>
      </c>
      <c r="D965" s="55"/>
      <c r="E965" s="55" t="str">
        <f>IFERROR(_xll.RssMarket($A965,"前日比"),"")</f>
        <v/>
      </c>
      <c r="F965" s="75" t="str">
        <f>IFERROR(_xll.RssMarket($A965,"時価総額"),"")</f>
        <v/>
      </c>
      <c r="G965" s="75" t="e">
        <f>T20D357462[[#This Row],[時価総額]]/T20D357462[[#This Row],[現在値]]</f>
        <v>#VALUE!</v>
      </c>
      <c r="H965" s="20"/>
      <c r="I965" s="38"/>
      <c r="J965" s="20"/>
      <c r="K965" s="33"/>
      <c r="L965" s="117"/>
      <c r="M965" s="21"/>
      <c r="N965" s="89"/>
      <c r="O965" s="125" t="e">
        <f t="shared" si="33"/>
        <v>#REF!</v>
      </c>
      <c r="P965" s="125" t="e">
        <f t="shared" si="32"/>
        <v>#REF!</v>
      </c>
      <c r="Q965" s="147" t="e">
        <f>T20D357462[[#This Row],[スコア⑤]]/T20D357462[[#This Row],[スコア③]]</f>
        <v>#REF!</v>
      </c>
      <c r="R965" s="76" t="e">
        <f>#REF!+#REF!</f>
        <v>#REF!</v>
      </c>
      <c r="S965" s="76"/>
      <c r="T965" s="119"/>
      <c r="U965" s="76"/>
      <c r="V965" s="76"/>
      <c r="W965" s="109" t="e">
        <f>(T20D357462[[#This Row],[現金及び預金（億）]]-T20D357462[[#This Row],[負債（億）]])/T20D357462[[#This Row],[総資産]]*100</f>
        <v>#DIV/0!</v>
      </c>
    </row>
    <row r="966" spans="1:23" s="67" customFormat="1" x14ac:dyDescent="0.25">
      <c r="A966" s="69"/>
      <c r="B966" s="39"/>
      <c r="C966" s="71" t="str">
        <f>IFERROR(_xll.RssMarket($A966,"市場部名称"),"")</f>
        <v/>
      </c>
      <c r="D966" s="55"/>
      <c r="E966" s="55" t="str">
        <f>IFERROR(_xll.RssMarket($A966,"前日比"),"")</f>
        <v/>
      </c>
      <c r="F966" s="75" t="str">
        <f>IFERROR(_xll.RssMarket($A966,"時価総額"),"")</f>
        <v/>
      </c>
      <c r="G966" s="75" t="e">
        <f>T20D357462[[#This Row],[時価総額]]/T20D357462[[#This Row],[現在値]]</f>
        <v>#VALUE!</v>
      </c>
      <c r="H966" s="20"/>
      <c r="I966" s="38"/>
      <c r="J966" s="20"/>
      <c r="K966" s="33"/>
      <c r="L966" s="117"/>
      <c r="M966" s="21"/>
      <c r="N966" s="89"/>
      <c r="O966" s="125" t="e">
        <f t="shared" si="33"/>
        <v>#REF!</v>
      </c>
      <c r="P966" s="125" t="e">
        <f t="shared" si="32"/>
        <v>#REF!</v>
      </c>
      <c r="Q966" s="147" t="e">
        <f>T20D357462[[#This Row],[スコア⑤]]/T20D357462[[#This Row],[スコア③]]</f>
        <v>#REF!</v>
      </c>
      <c r="R966" s="76" t="e">
        <f>#REF!+#REF!</f>
        <v>#REF!</v>
      </c>
      <c r="S966" s="76"/>
      <c r="T966" s="119"/>
      <c r="U966" s="76"/>
      <c r="V966" s="76"/>
      <c r="W966" s="109" t="e">
        <f>(T20D357462[[#This Row],[現金及び預金（億）]]-T20D357462[[#This Row],[負債（億）]])/T20D357462[[#This Row],[総資産]]*100</f>
        <v>#DIV/0!</v>
      </c>
    </row>
    <row r="967" spans="1:23" s="67" customFormat="1" x14ac:dyDescent="0.25">
      <c r="A967" s="69"/>
      <c r="B967" s="39"/>
      <c r="C967" s="71" t="str">
        <f>IFERROR(_xll.RssMarket($A967,"市場部名称"),"")</f>
        <v/>
      </c>
      <c r="D967" s="55"/>
      <c r="E967" s="55" t="str">
        <f>IFERROR(_xll.RssMarket($A967,"前日比"),"")</f>
        <v/>
      </c>
      <c r="F967" s="75" t="str">
        <f>IFERROR(_xll.RssMarket($A967,"時価総額"),"")</f>
        <v/>
      </c>
      <c r="G967" s="75" t="e">
        <f>T20D357462[[#This Row],[時価総額]]/T20D357462[[#This Row],[現在値]]</f>
        <v>#VALUE!</v>
      </c>
      <c r="H967" s="20"/>
      <c r="I967" s="38"/>
      <c r="J967" s="20"/>
      <c r="K967" s="33"/>
      <c r="L967" s="117"/>
      <c r="M967" s="21"/>
      <c r="N967" s="89"/>
      <c r="O967" s="125" t="e">
        <f t="shared" si="33"/>
        <v>#REF!</v>
      </c>
      <c r="P967" s="125" t="e">
        <f t="shared" si="32"/>
        <v>#REF!</v>
      </c>
      <c r="Q967" s="147" t="e">
        <f>T20D357462[[#This Row],[スコア⑤]]/T20D357462[[#This Row],[スコア③]]</f>
        <v>#REF!</v>
      </c>
      <c r="R967" s="76" t="e">
        <f>#REF!+#REF!</f>
        <v>#REF!</v>
      </c>
      <c r="S967" s="76"/>
      <c r="T967" s="119"/>
      <c r="U967" s="76"/>
      <c r="V967" s="76"/>
      <c r="W967" s="109" t="e">
        <f>(T20D357462[[#This Row],[現金及び預金（億）]]-T20D357462[[#This Row],[負債（億）]])/T20D357462[[#This Row],[総資産]]*100</f>
        <v>#DIV/0!</v>
      </c>
    </row>
    <row r="968" spans="1:23" s="67" customFormat="1" x14ac:dyDescent="0.25">
      <c r="A968" s="69"/>
      <c r="B968" s="39"/>
      <c r="C968" s="71" t="str">
        <f>IFERROR(_xll.RssMarket($A968,"市場部名称"),"")</f>
        <v/>
      </c>
      <c r="D968" s="55"/>
      <c r="E968" s="55" t="str">
        <f>IFERROR(_xll.RssMarket($A968,"前日比"),"")</f>
        <v/>
      </c>
      <c r="F968" s="75" t="str">
        <f>IFERROR(_xll.RssMarket($A968,"時価総額"),"")</f>
        <v/>
      </c>
      <c r="G968" s="75" t="e">
        <f>T20D357462[[#This Row],[時価総額]]/T20D357462[[#This Row],[現在値]]</f>
        <v>#VALUE!</v>
      </c>
      <c r="H968" s="20"/>
      <c r="I968" s="38"/>
      <c r="J968" s="20"/>
      <c r="K968" s="33"/>
      <c r="L968" s="117"/>
      <c r="M968" s="21"/>
      <c r="N968" s="89"/>
      <c r="O968" s="125" t="e">
        <f t="shared" si="33"/>
        <v>#REF!</v>
      </c>
      <c r="P968" s="125" t="e">
        <f t="shared" si="32"/>
        <v>#REF!</v>
      </c>
      <c r="Q968" s="147" t="e">
        <f>T20D357462[[#This Row],[スコア⑤]]/T20D357462[[#This Row],[スコア③]]</f>
        <v>#REF!</v>
      </c>
      <c r="R968" s="76" t="e">
        <f>#REF!+#REF!</f>
        <v>#REF!</v>
      </c>
      <c r="S968" s="76"/>
      <c r="T968" s="119"/>
      <c r="U968" s="76"/>
      <c r="V968" s="76"/>
      <c r="W968" s="109" t="e">
        <f>(T20D357462[[#This Row],[現金及び預金（億）]]-T20D357462[[#This Row],[負債（億）]])/T20D357462[[#This Row],[総資産]]*100</f>
        <v>#DIV/0!</v>
      </c>
    </row>
    <row r="969" spans="1:23" s="67" customFormat="1" x14ac:dyDescent="0.25">
      <c r="A969" s="69"/>
      <c r="B969" s="39"/>
      <c r="C969" s="71" t="str">
        <f>IFERROR(_xll.RssMarket($A969,"市場部名称"),"")</f>
        <v/>
      </c>
      <c r="D969" s="55"/>
      <c r="E969" s="55" t="str">
        <f>IFERROR(_xll.RssMarket($A969,"前日比"),"")</f>
        <v/>
      </c>
      <c r="F969" s="75" t="str">
        <f>IFERROR(_xll.RssMarket($A969,"時価総額"),"")</f>
        <v/>
      </c>
      <c r="G969" s="75" t="e">
        <f>T20D357462[[#This Row],[時価総額]]/T20D357462[[#This Row],[現在値]]</f>
        <v>#VALUE!</v>
      </c>
      <c r="H969" s="20"/>
      <c r="I969" s="38"/>
      <c r="J969" s="20"/>
      <c r="K969" s="33"/>
      <c r="L969" s="117"/>
      <c r="M969" s="21"/>
      <c r="N969" s="89"/>
      <c r="O969" s="125" t="e">
        <f t="shared" si="33"/>
        <v>#REF!</v>
      </c>
      <c r="P969" s="125" t="e">
        <f t="shared" si="32"/>
        <v>#REF!</v>
      </c>
      <c r="Q969" s="147" t="e">
        <f>T20D357462[[#This Row],[スコア⑤]]/T20D357462[[#This Row],[スコア③]]</f>
        <v>#REF!</v>
      </c>
      <c r="R969" s="76" t="e">
        <f>#REF!+#REF!</f>
        <v>#REF!</v>
      </c>
      <c r="S969" s="76"/>
      <c r="T969" s="119"/>
      <c r="U969" s="76"/>
      <c r="V969" s="76"/>
      <c r="W969" s="109" t="e">
        <f>(T20D357462[[#This Row],[現金及び預金（億）]]-T20D357462[[#This Row],[負債（億）]])/T20D357462[[#This Row],[総資産]]*100</f>
        <v>#DIV/0!</v>
      </c>
    </row>
    <row r="970" spans="1:23" s="67" customFormat="1" x14ac:dyDescent="0.25">
      <c r="A970" s="69"/>
      <c r="B970" s="39"/>
      <c r="C970" s="71" t="str">
        <f>IFERROR(_xll.RssMarket($A970,"市場部名称"),"")</f>
        <v/>
      </c>
      <c r="D970" s="55"/>
      <c r="E970" s="55" t="str">
        <f>IFERROR(_xll.RssMarket($A970,"前日比"),"")</f>
        <v/>
      </c>
      <c r="F970" s="75" t="str">
        <f>IFERROR(_xll.RssMarket($A970,"時価総額"),"")</f>
        <v/>
      </c>
      <c r="G970" s="75" t="e">
        <f>T20D357462[[#This Row],[時価総額]]/T20D357462[[#This Row],[現在値]]</f>
        <v>#VALUE!</v>
      </c>
      <c r="H970" s="20"/>
      <c r="I970" s="38"/>
      <c r="J970" s="20"/>
      <c r="K970" s="33"/>
      <c r="L970" s="117"/>
      <c r="M970" s="21"/>
      <c r="N970" s="89"/>
      <c r="O970" s="125" t="e">
        <f t="shared" si="33"/>
        <v>#REF!</v>
      </c>
      <c r="P970" s="125" t="e">
        <f t="shared" si="32"/>
        <v>#REF!</v>
      </c>
      <c r="Q970" s="147" t="e">
        <f>T20D357462[[#This Row],[スコア⑤]]/T20D357462[[#This Row],[スコア③]]</f>
        <v>#REF!</v>
      </c>
      <c r="R970" s="76" t="e">
        <f>#REF!+#REF!</f>
        <v>#REF!</v>
      </c>
      <c r="S970" s="76"/>
      <c r="T970" s="119"/>
      <c r="U970" s="76"/>
      <c r="V970" s="76"/>
      <c r="W970" s="109" t="e">
        <f>(T20D357462[[#This Row],[現金及び預金（億）]]-T20D357462[[#This Row],[負債（億）]])/T20D357462[[#This Row],[総資産]]*100</f>
        <v>#DIV/0!</v>
      </c>
    </row>
    <row r="971" spans="1:23" s="67" customFormat="1" x14ac:dyDescent="0.25">
      <c r="A971" s="69"/>
      <c r="B971" s="39"/>
      <c r="C971" s="71" t="str">
        <f>IFERROR(_xll.RssMarket($A971,"市場部名称"),"")</f>
        <v/>
      </c>
      <c r="D971" s="55"/>
      <c r="E971" s="55" t="str">
        <f>IFERROR(_xll.RssMarket($A971,"前日比"),"")</f>
        <v/>
      </c>
      <c r="F971" s="75" t="str">
        <f>IFERROR(_xll.RssMarket($A971,"時価総額"),"")</f>
        <v/>
      </c>
      <c r="G971" s="75" t="e">
        <f>T20D357462[[#This Row],[時価総額]]/T20D357462[[#This Row],[現在値]]</f>
        <v>#VALUE!</v>
      </c>
      <c r="H971" s="20"/>
      <c r="I971" s="38"/>
      <c r="J971" s="20"/>
      <c r="K971" s="33"/>
      <c r="L971" s="117"/>
      <c r="M971" s="21"/>
      <c r="N971" s="89"/>
      <c r="O971" s="125" t="e">
        <f t="shared" si="33"/>
        <v>#REF!</v>
      </c>
      <c r="P971" s="125" t="e">
        <f t="shared" si="32"/>
        <v>#REF!</v>
      </c>
      <c r="Q971" s="147" t="e">
        <f>T20D357462[[#This Row],[スコア⑤]]/T20D357462[[#This Row],[スコア③]]</f>
        <v>#REF!</v>
      </c>
      <c r="R971" s="76" t="e">
        <f>#REF!+#REF!</f>
        <v>#REF!</v>
      </c>
      <c r="S971" s="76"/>
      <c r="T971" s="119"/>
      <c r="U971" s="76"/>
      <c r="V971" s="76"/>
      <c r="W971" s="109" t="e">
        <f>(T20D357462[[#This Row],[現金及び預金（億）]]-T20D357462[[#This Row],[負債（億）]])/T20D357462[[#This Row],[総資産]]*100</f>
        <v>#DIV/0!</v>
      </c>
    </row>
    <row r="972" spans="1:23" s="67" customFormat="1" x14ac:dyDescent="0.25">
      <c r="A972" s="69"/>
      <c r="B972" s="39"/>
      <c r="C972" s="71" t="str">
        <f>IFERROR(_xll.RssMarket($A972,"市場部名称"),"")</f>
        <v/>
      </c>
      <c r="D972" s="55"/>
      <c r="E972" s="55" t="str">
        <f>IFERROR(_xll.RssMarket($A972,"前日比"),"")</f>
        <v/>
      </c>
      <c r="F972" s="75" t="str">
        <f>IFERROR(_xll.RssMarket($A972,"時価総額"),"")</f>
        <v/>
      </c>
      <c r="G972" s="75" t="e">
        <f>T20D357462[[#This Row],[時価総額]]/T20D357462[[#This Row],[現在値]]</f>
        <v>#VALUE!</v>
      </c>
      <c r="H972" s="20"/>
      <c r="I972" s="38"/>
      <c r="J972" s="20"/>
      <c r="K972" s="33"/>
      <c r="L972" s="117"/>
      <c r="M972" s="21"/>
      <c r="N972" s="89"/>
      <c r="O972" s="125" t="e">
        <f t="shared" si="33"/>
        <v>#REF!</v>
      </c>
      <c r="P972" s="125" t="e">
        <f t="shared" si="32"/>
        <v>#REF!</v>
      </c>
      <c r="Q972" s="147" t="e">
        <f>T20D357462[[#This Row],[スコア⑤]]/T20D357462[[#This Row],[スコア③]]</f>
        <v>#REF!</v>
      </c>
      <c r="R972" s="76" t="e">
        <f>#REF!+#REF!</f>
        <v>#REF!</v>
      </c>
      <c r="S972" s="76"/>
      <c r="T972" s="119"/>
      <c r="U972" s="76"/>
      <c r="V972" s="76"/>
      <c r="W972" s="109" t="e">
        <f>(T20D357462[[#This Row],[現金及び預金（億）]]-T20D357462[[#This Row],[負債（億）]])/T20D357462[[#This Row],[総資産]]*100</f>
        <v>#DIV/0!</v>
      </c>
    </row>
    <row r="973" spans="1:23" s="67" customFormat="1" x14ac:dyDescent="0.25">
      <c r="A973" s="69"/>
      <c r="B973" s="39"/>
      <c r="C973" s="71" t="str">
        <f>IFERROR(_xll.RssMarket($A973,"市場部名称"),"")</f>
        <v/>
      </c>
      <c r="D973" s="55"/>
      <c r="E973" s="55" t="str">
        <f>IFERROR(_xll.RssMarket($A973,"前日比"),"")</f>
        <v/>
      </c>
      <c r="F973" s="75" t="str">
        <f>IFERROR(_xll.RssMarket($A973,"時価総額"),"")</f>
        <v/>
      </c>
      <c r="G973" s="75" t="e">
        <f>T20D357462[[#This Row],[時価総額]]/T20D357462[[#This Row],[現在値]]</f>
        <v>#VALUE!</v>
      </c>
      <c r="H973" s="20"/>
      <c r="I973" s="38"/>
      <c r="J973" s="20"/>
      <c r="K973" s="33"/>
      <c r="L973" s="117"/>
      <c r="M973" s="21"/>
      <c r="N973" s="89"/>
      <c r="O973" s="125" t="e">
        <f t="shared" si="33"/>
        <v>#REF!</v>
      </c>
      <c r="P973" s="125" t="e">
        <f t="shared" si="32"/>
        <v>#REF!</v>
      </c>
      <c r="Q973" s="147" t="e">
        <f>T20D357462[[#This Row],[スコア⑤]]/T20D357462[[#This Row],[スコア③]]</f>
        <v>#REF!</v>
      </c>
      <c r="R973" s="76" t="e">
        <f>#REF!+#REF!</f>
        <v>#REF!</v>
      </c>
      <c r="S973" s="76"/>
      <c r="T973" s="119"/>
      <c r="U973" s="76"/>
      <c r="V973" s="76"/>
      <c r="W973" s="109" t="e">
        <f>(T20D357462[[#This Row],[現金及び預金（億）]]-T20D357462[[#This Row],[負債（億）]])/T20D357462[[#This Row],[総資産]]*100</f>
        <v>#DIV/0!</v>
      </c>
    </row>
    <row r="974" spans="1:23" s="67" customFormat="1" x14ac:dyDescent="0.25">
      <c r="A974" s="69"/>
      <c r="B974" s="39"/>
      <c r="C974" s="71" t="str">
        <f>IFERROR(_xll.RssMarket($A974,"市場部名称"),"")</f>
        <v/>
      </c>
      <c r="D974" s="55"/>
      <c r="E974" s="55" t="str">
        <f>IFERROR(_xll.RssMarket($A974,"前日比"),"")</f>
        <v/>
      </c>
      <c r="F974" s="75" t="str">
        <f>IFERROR(_xll.RssMarket($A974,"時価総額"),"")</f>
        <v/>
      </c>
      <c r="G974" s="75" t="e">
        <f>T20D357462[[#This Row],[時価総額]]/T20D357462[[#This Row],[現在値]]</f>
        <v>#VALUE!</v>
      </c>
      <c r="H974" s="20"/>
      <c r="I974" s="38"/>
      <c r="J974" s="20"/>
      <c r="K974" s="33"/>
      <c r="L974" s="117"/>
      <c r="M974" s="21"/>
      <c r="N974" s="89"/>
      <c r="O974" s="125" t="e">
        <f t="shared" si="33"/>
        <v>#REF!</v>
      </c>
      <c r="P974" s="125" t="e">
        <f t="shared" si="32"/>
        <v>#REF!</v>
      </c>
      <c r="Q974" s="147" t="e">
        <f>T20D357462[[#This Row],[スコア⑤]]/T20D357462[[#This Row],[スコア③]]</f>
        <v>#REF!</v>
      </c>
      <c r="R974" s="76" t="e">
        <f>#REF!+#REF!</f>
        <v>#REF!</v>
      </c>
      <c r="S974" s="76"/>
      <c r="T974" s="119"/>
      <c r="U974" s="76"/>
      <c r="V974" s="76"/>
      <c r="W974" s="109" t="e">
        <f>(T20D357462[[#This Row],[現金及び預金（億）]]-T20D357462[[#This Row],[負債（億）]])/T20D357462[[#This Row],[総資産]]*100</f>
        <v>#DIV/0!</v>
      </c>
    </row>
    <row r="975" spans="1:23" s="67" customFormat="1" x14ac:dyDescent="0.25">
      <c r="A975" s="69"/>
      <c r="B975" s="39"/>
      <c r="C975" s="71" t="str">
        <f>IFERROR(_xll.RssMarket($A975,"市場部名称"),"")</f>
        <v/>
      </c>
      <c r="D975" s="55"/>
      <c r="E975" s="55" t="str">
        <f>IFERROR(_xll.RssMarket($A975,"前日比"),"")</f>
        <v/>
      </c>
      <c r="F975" s="75" t="str">
        <f>IFERROR(_xll.RssMarket($A975,"時価総額"),"")</f>
        <v/>
      </c>
      <c r="G975" s="75" t="e">
        <f>T20D357462[[#This Row],[時価総額]]/T20D357462[[#This Row],[現在値]]</f>
        <v>#VALUE!</v>
      </c>
      <c r="H975" s="20"/>
      <c r="I975" s="38"/>
      <c r="J975" s="20"/>
      <c r="K975" s="33"/>
      <c r="L975" s="117"/>
      <c r="M975" s="21"/>
      <c r="N975" s="89"/>
      <c r="O975" s="125" t="e">
        <f t="shared" si="33"/>
        <v>#REF!</v>
      </c>
      <c r="P975" s="125" t="e">
        <f t="shared" si="32"/>
        <v>#REF!</v>
      </c>
      <c r="Q975" s="147" t="e">
        <f>T20D357462[[#This Row],[スコア⑤]]/T20D357462[[#This Row],[スコア③]]</f>
        <v>#REF!</v>
      </c>
      <c r="R975" s="76" t="e">
        <f>#REF!+#REF!</f>
        <v>#REF!</v>
      </c>
      <c r="S975" s="76"/>
      <c r="T975" s="119"/>
      <c r="U975" s="76"/>
      <c r="V975" s="76"/>
      <c r="W975" s="109" t="e">
        <f>(T20D357462[[#This Row],[現金及び預金（億）]]-T20D357462[[#This Row],[負債（億）]])/T20D357462[[#This Row],[総資産]]*100</f>
        <v>#DIV/0!</v>
      </c>
    </row>
    <row r="976" spans="1:23" s="67" customFormat="1" x14ac:dyDescent="0.25">
      <c r="A976" s="69"/>
      <c r="B976" s="39"/>
      <c r="C976" s="71" t="str">
        <f>IFERROR(_xll.RssMarket($A976,"市場部名称"),"")</f>
        <v/>
      </c>
      <c r="D976" s="55"/>
      <c r="E976" s="55" t="str">
        <f>IFERROR(_xll.RssMarket($A976,"前日比"),"")</f>
        <v/>
      </c>
      <c r="F976" s="75" t="str">
        <f>IFERROR(_xll.RssMarket($A976,"時価総額"),"")</f>
        <v/>
      </c>
      <c r="G976" s="75" t="e">
        <f>T20D357462[[#This Row],[時価総額]]/T20D357462[[#This Row],[現在値]]</f>
        <v>#VALUE!</v>
      </c>
      <c r="H976" s="20"/>
      <c r="I976" s="38"/>
      <c r="J976" s="20"/>
      <c r="K976" s="33"/>
      <c r="L976" s="117"/>
      <c r="M976" s="21"/>
      <c r="N976" s="89"/>
      <c r="O976" s="125" t="e">
        <f t="shared" si="33"/>
        <v>#REF!</v>
      </c>
      <c r="P976" s="125" t="e">
        <f t="shared" si="32"/>
        <v>#REF!</v>
      </c>
      <c r="Q976" s="147" t="e">
        <f>T20D357462[[#This Row],[スコア⑤]]/T20D357462[[#This Row],[スコア③]]</f>
        <v>#REF!</v>
      </c>
      <c r="R976" s="76" t="e">
        <f>#REF!+#REF!</f>
        <v>#REF!</v>
      </c>
      <c r="S976" s="76"/>
      <c r="T976" s="119"/>
      <c r="U976" s="76"/>
      <c r="V976" s="76"/>
      <c r="W976" s="109" t="e">
        <f>(T20D357462[[#This Row],[現金及び預金（億）]]-T20D357462[[#This Row],[負債（億）]])/T20D357462[[#This Row],[総資産]]*100</f>
        <v>#DIV/0!</v>
      </c>
    </row>
    <row r="977" spans="1:23" s="67" customFormat="1" x14ac:dyDescent="0.25">
      <c r="A977" s="69"/>
      <c r="B977" s="39"/>
      <c r="C977" s="71" t="str">
        <f>IFERROR(_xll.RssMarket($A977,"市場部名称"),"")</f>
        <v/>
      </c>
      <c r="D977" s="55"/>
      <c r="E977" s="55" t="str">
        <f>IFERROR(_xll.RssMarket($A977,"前日比"),"")</f>
        <v/>
      </c>
      <c r="F977" s="75" t="str">
        <f>IFERROR(_xll.RssMarket($A977,"時価総額"),"")</f>
        <v/>
      </c>
      <c r="G977" s="75" t="e">
        <f>T20D357462[[#This Row],[時価総額]]/T20D357462[[#This Row],[現在値]]</f>
        <v>#VALUE!</v>
      </c>
      <c r="H977" s="20"/>
      <c r="I977" s="38"/>
      <c r="J977" s="20"/>
      <c r="K977" s="33"/>
      <c r="L977" s="117"/>
      <c r="M977" s="21"/>
      <c r="N977" s="89"/>
      <c r="O977" s="125" t="e">
        <f t="shared" si="33"/>
        <v>#REF!</v>
      </c>
      <c r="P977" s="125" t="e">
        <f t="shared" si="32"/>
        <v>#REF!</v>
      </c>
      <c r="Q977" s="147" t="e">
        <f>T20D357462[[#This Row],[スコア⑤]]/T20D357462[[#This Row],[スコア③]]</f>
        <v>#REF!</v>
      </c>
      <c r="R977" s="76" t="e">
        <f>#REF!+#REF!</f>
        <v>#REF!</v>
      </c>
      <c r="S977" s="76"/>
      <c r="T977" s="119"/>
      <c r="U977" s="76"/>
      <c r="V977" s="76"/>
      <c r="W977" s="109" t="e">
        <f>(T20D357462[[#This Row],[現金及び預金（億）]]-T20D357462[[#This Row],[負債（億）]])/T20D357462[[#This Row],[総資産]]*100</f>
        <v>#DIV/0!</v>
      </c>
    </row>
    <row r="978" spans="1:23" s="67" customFormat="1" x14ac:dyDescent="0.25">
      <c r="A978" s="69"/>
      <c r="B978" s="39"/>
      <c r="C978" s="71" t="str">
        <f>IFERROR(_xll.RssMarket($A978,"市場部名称"),"")</f>
        <v/>
      </c>
      <c r="D978" s="55"/>
      <c r="E978" s="55" t="str">
        <f>IFERROR(_xll.RssMarket($A978,"前日比"),"")</f>
        <v/>
      </c>
      <c r="F978" s="75" t="str">
        <f>IFERROR(_xll.RssMarket($A978,"時価総額"),"")</f>
        <v/>
      </c>
      <c r="G978" s="75" t="e">
        <f>T20D357462[[#This Row],[時価総額]]/T20D357462[[#This Row],[現在値]]</f>
        <v>#VALUE!</v>
      </c>
      <c r="H978" s="20"/>
      <c r="I978" s="38"/>
      <c r="J978" s="20"/>
      <c r="K978" s="33"/>
      <c r="L978" s="117"/>
      <c r="M978" s="21"/>
      <c r="N978" s="89"/>
      <c r="O978" s="125" t="e">
        <f t="shared" si="33"/>
        <v>#REF!</v>
      </c>
      <c r="P978" s="125" t="e">
        <f t="shared" si="32"/>
        <v>#REF!</v>
      </c>
      <c r="Q978" s="147" t="e">
        <f>T20D357462[[#This Row],[スコア⑤]]/T20D357462[[#This Row],[スコア③]]</f>
        <v>#REF!</v>
      </c>
      <c r="R978" s="76" t="e">
        <f>#REF!+#REF!</f>
        <v>#REF!</v>
      </c>
      <c r="S978" s="76"/>
      <c r="T978" s="119"/>
      <c r="U978" s="76"/>
      <c r="V978" s="76"/>
      <c r="W978" s="109" t="e">
        <f>(T20D357462[[#This Row],[現金及び預金（億）]]-T20D357462[[#This Row],[負債（億）]])/T20D357462[[#This Row],[総資産]]*100</f>
        <v>#DIV/0!</v>
      </c>
    </row>
    <row r="979" spans="1:23" s="67" customFormat="1" x14ac:dyDescent="0.25">
      <c r="A979" s="69"/>
      <c r="B979" s="39"/>
      <c r="C979" s="71" t="str">
        <f>IFERROR(_xll.RssMarket($A979,"市場部名称"),"")</f>
        <v/>
      </c>
      <c r="D979" s="55"/>
      <c r="E979" s="55" t="str">
        <f>IFERROR(_xll.RssMarket($A979,"前日比"),"")</f>
        <v/>
      </c>
      <c r="F979" s="75" t="str">
        <f>IFERROR(_xll.RssMarket($A979,"時価総額"),"")</f>
        <v/>
      </c>
      <c r="G979" s="75" t="e">
        <f>T20D357462[[#This Row],[時価総額]]/T20D357462[[#This Row],[現在値]]</f>
        <v>#VALUE!</v>
      </c>
      <c r="H979" s="20"/>
      <c r="I979" s="38"/>
      <c r="J979" s="20"/>
      <c r="K979" s="33"/>
      <c r="L979" s="117"/>
      <c r="M979" s="21"/>
      <c r="N979" s="89"/>
      <c r="O979" s="125" t="e">
        <f t="shared" si="33"/>
        <v>#REF!</v>
      </c>
      <c r="P979" s="125" t="e">
        <f t="shared" si="32"/>
        <v>#REF!</v>
      </c>
      <c r="Q979" s="147" t="e">
        <f>T20D357462[[#This Row],[スコア⑤]]/T20D357462[[#This Row],[スコア③]]</f>
        <v>#REF!</v>
      </c>
      <c r="R979" s="76" t="e">
        <f>#REF!+#REF!</f>
        <v>#REF!</v>
      </c>
      <c r="S979" s="76"/>
      <c r="T979" s="119"/>
      <c r="U979" s="76"/>
      <c r="V979" s="76"/>
      <c r="W979" s="109" t="e">
        <f>(T20D357462[[#This Row],[現金及び預金（億）]]-T20D357462[[#This Row],[負債（億）]])/T20D357462[[#This Row],[総資産]]*100</f>
        <v>#DIV/0!</v>
      </c>
    </row>
    <row r="980" spans="1:23" s="67" customFormat="1" x14ac:dyDescent="0.25">
      <c r="A980" s="69"/>
      <c r="B980" s="39"/>
      <c r="C980" s="71" t="str">
        <f>IFERROR(_xll.RssMarket($A980,"市場部名称"),"")</f>
        <v/>
      </c>
      <c r="D980" s="55"/>
      <c r="E980" s="55" t="str">
        <f>IFERROR(_xll.RssMarket($A980,"前日比"),"")</f>
        <v/>
      </c>
      <c r="F980" s="75" t="str">
        <f>IFERROR(_xll.RssMarket($A980,"時価総額"),"")</f>
        <v/>
      </c>
      <c r="G980" s="75" t="e">
        <f>T20D357462[[#This Row],[時価総額]]/T20D357462[[#This Row],[現在値]]</f>
        <v>#VALUE!</v>
      </c>
      <c r="H980" s="20"/>
      <c r="I980" s="38"/>
      <c r="J980" s="20"/>
      <c r="K980" s="33"/>
      <c r="L980" s="117"/>
      <c r="M980" s="21"/>
      <c r="N980" s="89"/>
      <c r="O980" s="125" t="e">
        <f t="shared" si="33"/>
        <v>#REF!</v>
      </c>
      <c r="P980" s="125" t="e">
        <f t="shared" si="32"/>
        <v>#REF!</v>
      </c>
      <c r="Q980" s="147" t="e">
        <f>T20D357462[[#This Row],[スコア⑤]]/T20D357462[[#This Row],[スコア③]]</f>
        <v>#REF!</v>
      </c>
      <c r="R980" s="76" t="e">
        <f>#REF!+#REF!</f>
        <v>#REF!</v>
      </c>
      <c r="S980" s="76"/>
      <c r="T980" s="119"/>
      <c r="U980" s="76"/>
      <c r="V980" s="76"/>
      <c r="W980" s="109" t="e">
        <f>(T20D357462[[#This Row],[現金及び預金（億）]]-T20D357462[[#This Row],[負債（億）]])/T20D357462[[#This Row],[総資産]]*100</f>
        <v>#DIV/0!</v>
      </c>
    </row>
    <row r="981" spans="1:23" s="67" customFormat="1" x14ac:dyDescent="0.25">
      <c r="A981" s="69"/>
      <c r="B981" s="39"/>
      <c r="C981" s="71" t="str">
        <f>IFERROR(_xll.RssMarket($A981,"市場部名称"),"")</f>
        <v/>
      </c>
      <c r="D981" s="55"/>
      <c r="E981" s="55" t="str">
        <f>IFERROR(_xll.RssMarket($A981,"前日比"),"")</f>
        <v/>
      </c>
      <c r="F981" s="75" t="str">
        <f>IFERROR(_xll.RssMarket($A981,"時価総額"),"")</f>
        <v/>
      </c>
      <c r="G981" s="75" t="e">
        <f>T20D357462[[#This Row],[時価総額]]/T20D357462[[#This Row],[現在値]]</f>
        <v>#VALUE!</v>
      </c>
      <c r="H981" s="20"/>
      <c r="I981" s="38"/>
      <c r="J981" s="20"/>
      <c r="K981" s="33"/>
      <c r="L981" s="117"/>
      <c r="M981" s="21"/>
      <c r="N981" s="89"/>
      <c r="O981" s="125" t="e">
        <f t="shared" si="33"/>
        <v>#REF!</v>
      </c>
      <c r="P981" s="125" t="e">
        <f t="shared" si="32"/>
        <v>#REF!</v>
      </c>
      <c r="Q981" s="147" t="e">
        <f>T20D357462[[#This Row],[スコア⑤]]/T20D357462[[#This Row],[スコア③]]</f>
        <v>#REF!</v>
      </c>
      <c r="R981" s="76" t="e">
        <f>#REF!+#REF!</f>
        <v>#REF!</v>
      </c>
      <c r="S981" s="76"/>
      <c r="T981" s="119"/>
      <c r="U981" s="76"/>
      <c r="V981" s="76"/>
      <c r="W981" s="109" t="e">
        <f>(T20D357462[[#This Row],[現金及び預金（億）]]-T20D357462[[#This Row],[負債（億）]])/T20D357462[[#This Row],[総資産]]*100</f>
        <v>#DIV/0!</v>
      </c>
    </row>
    <row r="982" spans="1:23" s="67" customFormat="1" x14ac:dyDescent="0.25">
      <c r="A982" s="69"/>
      <c r="B982" s="39"/>
      <c r="C982" s="71" t="str">
        <f>IFERROR(_xll.RssMarket($A982,"市場部名称"),"")</f>
        <v/>
      </c>
      <c r="D982" s="55"/>
      <c r="E982" s="55" t="str">
        <f>IFERROR(_xll.RssMarket($A982,"前日比"),"")</f>
        <v/>
      </c>
      <c r="F982" s="75" t="str">
        <f>IFERROR(_xll.RssMarket($A982,"時価総額"),"")</f>
        <v/>
      </c>
      <c r="G982" s="75" t="e">
        <f>T20D357462[[#This Row],[時価総額]]/T20D357462[[#This Row],[現在値]]</f>
        <v>#VALUE!</v>
      </c>
      <c r="H982" s="20"/>
      <c r="I982" s="38"/>
      <c r="J982" s="20"/>
      <c r="K982" s="33"/>
      <c r="L982" s="117"/>
      <c r="M982" s="21"/>
      <c r="N982" s="89"/>
      <c r="O982" s="125" t="e">
        <f t="shared" si="33"/>
        <v>#REF!</v>
      </c>
      <c r="P982" s="125" t="e">
        <f t="shared" si="32"/>
        <v>#REF!</v>
      </c>
      <c r="Q982" s="147" t="e">
        <f>T20D357462[[#This Row],[スコア⑤]]/T20D357462[[#This Row],[スコア③]]</f>
        <v>#REF!</v>
      </c>
      <c r="R982" s="76" t="e">
        <f>#REF!+#REF!</f>
        <v>#REF!</v>
      </c>
      <c r="S982" s="76"/>
      <c r="T982" s="119"/>
      <c r="U982" s="76"/>
      <c r="V982" s="76"/>
      <c r="W982" s="109" t="e">
        <f>(T20D357462[[#This Row],[現金及び預金（億）]]-T20D357462[[#This Row],[負債（億）]])/T20D357462[[#This Row],[総資産]]*100</f>
        <v>#DIV/0!</v>
      </c>
    </row>
    <row r="983" spans="1:23" s="67" customFormat="1" x14ac:dyDescent="0.25">
      <c r="A983" s="69"/>
      <c r="B983" s="39"/>
      <c r="C983" s="71" t="str">
        <f>IFERROR(_xll.RssMarket($A983,"市場部名称"),"")</f>
        <v/>
      </c>
      <c r="D983" s="55"/>
      <c r="E983" s="55" t="str">
        <f>IFERROR(_xll.RssMarket($A983,"前日比"),"")</f>
        <v/>
      </c>
      <c r="F983" s="75" t="str">
        <f>IFERROR(_xll.RssMarket($A983,"時価総額"),"")</f>
        <v/>
      </c>
      <c r="G983" s="75" t="e">
        <f>T20D357462[[#This Row],[時価総額]]/T20D357462[[#This Row],[現在値]]</f>
        <v>#VALUE!</v>
      </c>
      <c r="H983" s="20"/>
      <c r="I983" s="38"/>
      <c r="J983" s="20"/>
      <c r="K983" s="33"/>
      <c r="L983" s="117"/>
      <c r="M983" s="21"/>
      <c r="N983" s="89"/>
      <c r="O983" s="125" t="e">
        <f t="shared" si="33"/>
        <v>#REF!</v>
      </c>
      <c r="P983" s="125" t="e">
        <f t="shared" si="32"/>
        <v>#REF!</v>
      </c>
      <c r="Q983" s="147" t="e">
        <f>T20D357462[[#This Row],[スコア⑤]]/T20D357462[[#This Row],[スコア③]]</f>
        <v>#REF!</v>
      </c>
      <c r="R983" s="76" t="e">
        <f>#REF!+#REF!</f>
        <v>#REF!</v>
      </c>
      <c r="S983" s="76"/>
      <c r="T983" s="119"/>
      <c r="U983" s="76"/>
      <c r="V983" s="76"/>
      <c r="W983" s="109" t="e">
        <f>(T20D357462[[#This Row],[現金及び預金（億）]]-T20D357462[[#This Row],[負債（億）]])/T20D357462[[#This Row],[総資産]]*100</f>
        <v>#DIV/0!</v>
      </c>
    </row>
    <row r="984" spans="1:23" s="67" customFormat="1" x14ac:dyDescent="0.25">
      <c r="A984" s="69"/>
      <c r="B984" s="39"/>
      <c r="C984" s="71" t="str">
        <f>IFERROR(_xll.RssMarket($A984,"市場部名称"),"")</f>
        <v/>
      </c>
      <c r="D984" s="55"/>
      <c r="E984" s="55" t="str">
        <f>IFERROR(_xll.RssMarket($A984,"前日比"),"")</f>
        <v/>
      </c>
      <c r="F984" s="75" t="str">
        <f>IFERROR(_xll.RssMarket($A984,"時価総額"),"")</f>
        <v/>
      </c>
      <c r="G984" s="75" t="e">
        <f>T20D357462[[#This Row],[時価総額]]/T20D357462[[#This Row],[現在値]]</f>
        <v>#VALUE!</v>
      </c>
      <c r="H984" s="20"/>
      <c r="I984" s="38"/>
      <c r="J984" s="20"/>
      <c r="K984" s="33"/>
      <c r="L984" s="117"/>
      <c r="M984" s="21"/>
      <c r="N984" s="89"/>
      <c r="O984" s="125" t="e">
        <f t="shared" si="33"/>
        <v>#REF!</v>
      </c>
      <c r="P984" s="125" t="e">
        <f t="shared" si="32"/>
        <v>#REF!</v>
      </c>
      <c r="Q984" s="147" t="e">
        <f>T20D357462[[#This Row],[スコア⑤]]/T20D357462[[#This Row],[スコア③]]</f>
        <v>#REF!</v>
      </c>
      <c r="R984" s="76" t="e">
        <f>#REF!+#REF!</f>
        <v>#REF!</v>
      </c>
      <c r="S984" s="76"/>
      <c r="T984" s="119"/>
      <c r="U984" s="76"/>
      <c r="V984" s="76"/>
      <c r="W984" s="109" t="e">
        <f>(T20D357462[[#This Row],[現金及び預金（億）]]-T20D357462[[#This Row],[負債（億）]])/T20D357462[[#This Row],[総資産]]*100</f>
        <v>#DIV/0!</v>
      </c>
    </row>
    <row r="985" spans="1:23" s="67" customFormat="1" x14ac:dyDescent="0.25">
      <c r="A985" s="69"/>
      <c r="B985" s="39"/>
      <c r="C985" s="71" t="str">
        <f>IFERROR(_xll.RssMarket($A985,"市場部名称"),"")</f>
        <v/>
      </c>
      <c r="D985" s="55"/>
      <c r="E985" s="55" t="str">
        <f>IFERROR(_xll.RssMarket($A985,"前日比"),"")</f>
        <v/>
      </c>
      <c r="F985" s="75" t="str">
        <f>IFERROR(_xll.RssMarket($A985,"時価総額"),"")</f>
        <v/>
      </c>
      <c r="G985" s="75" t="e">
        <f>T20D357462[[#This Row],[時価総額]]/T20D357462[[#This Row],[現在値]]</f>
        <v>#VALUE!</v>
      </c>
      <c r="H985" s="20"/>
      <c r="I985" s="38"/>
      <c r="J985" s="20"/>
      <c r="K985" s="33"/>
      <c r="L985" s="117"/>
      <c r="M985" s="21"/>
      <c r="N985" s="89"/>
      <c r="O985" s="125" t="e">
        <f t="shared" si="33"/>
        <v>#REF!</v>
      </c>
      <c r="P985" s="125" t="e">
        <f t="shared" si="32"/>
        <v>#REF!</v>
      </c>
      <c r="Q985" s="147" t="e">
        <f>T20D357462[[#This Row],[スコア⑤]]/T20D357462[[#This Row],[スコア③]]</f>
        <v>#REF!</v>
      </c>
      <c r="R985" s="76" t="e">
        <f>#REF!+#REF!</f>
        <v>#REF!</v>
      </c>
      <c r="S985" s="76"/>
      <c r="T985" s="119"/>
      <c r="U985" s="76"/>
      <c r="V985" s="76"/>
      <c r="W985" s="109" t="e">
        <f>(T20D357462[[#This Row],[現金及び預金（億）]]-T20D357462[[#This Row],[負債（億）]])/T20D357462[[#This Row],[総資産]]*100</f>
        <v>#DIV/0!</v>
      </c>
    </row>
    <row r="986" spans="1:23" s="67" customFormat="1" x14ac:dyDescent="0.25">
      <c r="A986" s="69"/>
      <c r="B986" s="39"/>
      <c r="C986" s="71" t="str">
        <f>IFERROR(_xll.RssMarket($A986,"市場部名称"),"")</f>
        <v/>
      </c>
      <c r="D986" s="55"/>
      <c r="E986" s="55" t="str">
        <f>IFERROR(_xll.RssMarket($A986,"前日比"),"")</f>
        <v/>
      </c>
      <c r="F986" s="75" t="str">
        <f>IFERROR(_xll.RssMarket($A986,"時価総額"),"")</f>
        <v/>
      </c>
      <c r="G986" s="75" t="e">
        <f>T20D357462[[#This Row],[時価総額]]/T20D357462[[#This Row],[現在値]]</f>
        <v>#VALUE!</v>
      </c>
      <c r="H986" s="20"/>
      <c r="I986" s="38"/>
      <c r="J986" s="20"/>
      <c r="K986" s="33"/>
      <c r="L986" s="117"/>
      <c r="M986" s="21"/>
      <c r="N986" s="89"/>
      <c r="O986" s="125" t="e">
        <f t="shared" si="33"/>
        <v>#REF!</v>
      </c>
      <c r="P986" s="125" t="e">
        <f t="shared" si="32"/>
        <v>#REF!</v>
      </c>
      <c r="Q986" s="147" t="e">
        <f>T20D357462[[#This Row],[スコア⑤]]/T20D357462[[#This Row],[スコア③]]</f>
        <v>#REF!</v>
      </c>
      <c r="R986" s="76" t="e">
        <f>#REF!+#REF!</f>
        <v>#REF!</v>
      </c>
      <c r="S986" s="76"/>
      <c r="T986" s="119"/>
      <c r="U986" s="76"/>
      <c r="V986" s="76"/>
      <c r="W986" s="109" t="e">
        <f>(T20D357462[[#This Row],[現金及び預金（億）]]-T20D357462[[#This Row],[負債（億）]])/T20D357462[[#This Row],[総資産]]*100</f>
        <v>#DIV/0!</v>
      </c>
    </row>
    <row r="987" spans="1:23" s="67" customFormat="1" x14ac:dyDescent="0.25">
      <c r="A987" s="69"/>
      <c r="B987" s="39"/>
      <c r="C987" s="71" t="str">
        <f>IFERROR(_xll.RssMarket($A987,"市場部名称"),"")</f>
        <v/>
      </c>
      <c r="D987" s="55"/>
      <c r="E987" s="55" t="str">
        <f>IFERROR(_xll.RssMarket($A987,"前日比"),"")</f>
        <v/>
      </c>
      <c r="F987" s="75" t="str">
        <f>IFERROR(_xll.RssMarket($A987,"時価総額"),"")</f>
        <v/>
      </c>
      <c r="G987" s="75" t="e">
        <f>T20D357462[[#This Row],[時価総額]]/T20D357462[[#This Row],[現在値]]</f>
        <v>#VALUE!</v>
      </c>
      <c r="H987" s="20"/>
      <c r="I987" s="38"/>
      <c r="J987" s="20"/>
      <c r="K987" s="33"/>
      <c r="L987" s="117"/>
      <c r="M987" s="21"/>
      <c r="N987" s="89"/>
      <c r="O987" s="125" t="e">
        <f t="shared" si="33"/>
        <v>#REF!</v>
      </c>
      <c r="P987" s="125" t="e">
        <f t="shared" si="32"/>
        <v>#REF!</v>
      </c>
      <c r="Q987" s="147" t="e">
        <f>T20D357462[[#This Row],[スコア⑤]]/T20D357462[[#This Row],[スコア③]]</f>
        <v>#REF!</v>
      </c>
      <c r="R987" s="76" t="e">
        <f>#REF!+#REF!</f>
        <v>#REF!</v>
      </c>
      <c r="S987" s="76"/>
      <c r="T987" s="119"/>
      <c r="U987" s="76"/>
      <c r="V987" s="76"/>
      <c r="W987" s="109" t="e">
        <f>(T20D357462[[#This Row],[現金及び預金（億）]]-T20D357462[[#This Row],[負債（億）]])/T20D357462[[#This Row],[総資産]]*100</f>
        <v>#DIV/0!</v>
      </c>
    </row>
    <row r="988" spans="1:23" s="67" customFormat="1" x14ac:dyDescent="0.25">
      <c r="A988" s="69"/>
      <c r="B988" s="39"/>
      <c r="C988" s="71" t="str">
        <f>IFERROR(_xll.RssMarket($A988,"市場部名称"),"")</f>
        <v/>
      </c>
      <c r="D988" s="55"/>
      <c r="E988" s="55" t="str">
        <f>IFERROR(_xll.RssMarket($A988,"前日比"),"")</f>
        <v/>
      </c>
      <c r="F988" s="75" t="str">
        <f>IFERROR(_xll.RssMarket($A988,"時価総額"),"")</f>
        <v/>
      </c>
      <c r="G988" s="75" t="e">
        <f>T20D357462[[#This Row],[時価総額]]/T20D357462[[#This Row],[現在値]]</f>
        <v>#VALUE!</v>
      </c>
      <c r="H988" s="20"/>
      <c r="I988" s="38"/>
      <c r="J988" s="20"/>
      <c r="K988" s="33"/>
      <c r="L988" s="117"/>
      <c r="M988" s="21"/>
      <c r="N988" s="89"/>
      <c r="O988" s="125" t="e">
        <f t="shared" si="33"/>
        <v>#REF!</v>
      </c>
      <c r="P988" s="125" t="e">
        <f t="shared" si="32"/>
        <v>#REF!</v>
      </c>
      <c r="Q988" s="147" t="e">
        <f>T20D357462[[#This Row],[スコア⑤]]/T20D357462[[#This Row],[スコア③]]</f>
        <v>#REF!</v>
      </c>
      <c r="R988" s="76" t="e">
        <f>#REF!+#REF!</f>
        <v>#REF!</v>
      </c>
      <c r="S988" s="76"/>
      <c r="T988" s="119"/>
      <c r="U988" s="76"/>
      <c r="V988" s="76"/>
      <c r="W988" s="109" t="e">
        <f>(T20D357462[[#This Row],[現金及び預金（億）]]-T20D357462[[#This Row],[負債（億）]])/T20D357462[[#This Row],[総資産]]*100</f>
        <v>#DIV/0!</v>
      </c>
    </row>
    <row r="989" spans="1:23" s="67" customFormat="1" x14ac:dyDescent="0.25">
      <c r="A989" s="69"/>
      <c r="B989" s="39"/>
      <c r="C989" s="71" t="str">
        <f>IFERROR(_xll.RssMarket($A989,"市場部名称"),"")</f>
        <v/>
      </c>
      <c r="D989" s="55"/>
      <c r="E989" s="55" t="str">
        <f>IFERROR(_xll.RssMarket($A989,"前日比"),"")</f>
        <v/>
      </c>
      <c r="F989" s="75" t="str">
        <f>IFERROR(_xll.RssMarket($A989,"時価総額"),"")</f>
        <v/>
      </c>
      <c r="G989" s="75" t="e">
        <f>T20D357462[[#This Row],[時価総額]]/T20D357462[[#This Row],[現在値]]</f>
        <v>#VALUE!</v>
      </c>
      <c r="H989" s="20"/>
      <c r="I989" s="38"/>
      <c r="J989" s="20"/>
      <c r="K989" s="33"/>
      <c r="L989" s="117"/>
      <c r="M989" s="21"/>
      <c r="N989" s="89"/>
      <c r="O989" s="125" t="e">
        <f t="shared" si="33"/>
        <v>#REF!</v>
      </c>
      <c r="P989" s="125" t="e">
        <f t="shared" si="32"/>
        <v>#REF!</v>
      </c>
      <c r="Q989" s="147" t="e">
        <f>T20D357462[[#This Row],[スコア⑤]]/T20D357462[[#This Row],[スコア③]]</f>
        <v>#REF!</v>
      </c>
      <c r="R989" s="76" t="e">
        <f>#REF!+#REF!</f>
        <v>#REF!</v>
      </c>
      <c r="S989" s="76"/>
      <c r="T989" s="119"/>
      <c r="U989" s="76"/>
      <c r="V989" s="76"/>
      <c r="W989" s="109" t="e">
        <f>(T20D357462[[#This Row],[現金及び預金（億）]]-T20D357462[[#This Row],[負債（億）]])/T20D357462[[#This Row],[総資産]]*100</f>
        <v>#DIV/0!</v>
      </c>
    </row>
    <row r="990" spans="1:23" s="67" customFormat="1" x14ac:dyDescent="0.25">
      <c r="A990" s="69"/>
      <c r="B990" s="39"/>
      <c r="C990" s="71" t="str">
        <f>IFERROR(_xll.RssMarket($A990,"市場部名称"),"")</f>
        <v/>
      </c>
      <c r="D990" s="55"/>
      <c r="E990" s="55" t="str">
        <f>IFERROR(_xll.RssMarket($A990,"前日比"),"")</f>
        <v/>
      </c>
      <c r="F990" s="75" t="str">
        <f>IFERROR(_xll.RssMarket($A990,"時価総額"),"")</f>
        <v/>
      </c>
      <c r="G990" s="75" t="e">
        <f>T20D357462[[#This Row],[時価総額]]/T20D357462[[#This Row],[現在値]]</f>
        <v>#VALUE!</v>
      </c>
      <c r="H990" s="20"/>
      <c r="I990" s="38"/>
      <c r="J990" s="20"/>
      <c r="K990" s="33"/>
      <c r="L990" s="117"/>
      <c r="M990" s="21"/>
      <c r="N990" s="89"/>
      <c r="O990" s="125" t="e">
        <f t="shared" si="33"/>
        <v>#REF!</v>
      </c>
      <c r="P990" s="125" t="e">
        <f t="shared" si="32"/>
        <v>#REF!</v>
      </c>
      <c r="Q990" s="147" t="e">
        <f>T20D357462[[#This Row],[スコア⑤]]/T20D357462[[#This Row],[スコア③]]</f>
        <v>#REF!</v>
      </c>
      <c r="R990" s="76" t="e">
        <f>#REF!+#REF!</f>
        <v>#REF!</v>
      </c>
      <c r="S990" s="76"/>
      <c r="T990" s="119"/>
      <c r="U990" s="76"/>
      <c r="V990" s="76"/>
      <c r="W990" s="109" t="e">
        <f>(T20D357462[[#This Row],[現金及び預金（億）]]-T20D357462[[#This Row],[負債（億）]])/T20D357462[[#This Row],[総資産]]*100</f>
        <v>#DIV/0!</v>
      </c>
    </row>
    <row r="991" spans="1:23" s="67" customFormat="1" x14ac:dyDescent="0.25">
      <c r="A991" s="69"/>
      <c r="B991" s="39"/>
      <c r="C991" s="71" t="str">
        <f>IFERROR(_xll.RssMarket($A991,"市場部名称"),"")</f>
        <v/>
      </c>
      <c r="D991" s="55"/>
      <c r="E991" s="55" t="str">
        <f>IFERROR(_xll.RssMarket($A991,"前日比"),"")</f>
        <v/>
      </c>
      <c r="F991" s="75" t="str">
        <f>IFERROR(_xll.RssMarket($A991,"時価総額"),"")</f>
        <v/>
      </c>
      <c r="G991" s="75" t="e">
        <f>T20D357462[[#This Row],[時価総額]]/T20D357462[[#This Row],[現在値]]</f>
        <v>#VALUE!</v>
      </c>
      <c r="H991" s="20"/>
      <c r="I991" s="38"/>
      <c r="J991" s="20"/>
      <c r="K991" s="33"/>
      <c r="L991" s="117"/>
      <c r="M991" s="21"/>
      <c r="N991" s="89"/>
      <c r="O991" s="125" t="e">
        <f t="shared" si="33"/>
        <v>#REF!</v>
      </c>
      <c r="P991" s="125" t="e">
        <f t="shared" si="32"/>
        <v>#REF!</v>
      </c>
      <c r="Q991" s="147" t="e">
        <f>T20D357462[[#This Row],[スコア⑤]]/T20D357462[[#This Row],[スコア③]]</f>
        <v>#REF!</v>
      </c>
      <c r="R991" s="76" t="e">
        <f>#REF!+#REF!</f>
        <v>#REF!</v>
      </c>
      <c r="S991" s="76"/>
      <c r="T991" s="119"/>
      <c r="U991" s="76"/>
      <c r="V991" s="76"/>
      <c r="W991" s="109" t="e">
        <f>(T20D357462[[#This Row],[現金及び預金（億）]]-T20D357462[[#This Row],[負債（億）]])/T20D357462[[#This Row],[総資産]]*100</f>
        <v>#DIV/0!</v>
      </c>
    </row>
    <row r="992" spans="1:23" s="67" customFormat="1" x14ac:dyDescent="0.25">
      <c r="A992" s="69"/>
      <c r="B992" s="39"/>
      <c r="C992" s="71" t="str">
        <f>IFERROR(_xll.RssMarket($A992,"市場部名称"),"")</f>
        <v/>
      </c>
      <c r="D992" s="55"/>
      <c r="E992" s="55" t="str">
        <f>IFERROR(_xll.RssMarket($A992,"前日比"),"")</f>
        <v/>
      </c>
      <c r="F992" s="75" t="str">
        <f>IFERROR(_xll.RssMarket($A992,"時価総額"),"")</f>
        <v/>
      </c>
      <c r="G992" s="75" t="e">
        <f>T20D357462[[#This Row],[時価総額]]/T20D357462[[#This Row],[現在値]]</f>
        <v>#VALUE!</v>
      </c>
      <c r="H992" s="20"/>
      <c r="I992" s="38"/>
      <c r="J992" s="20"/>
      <c r="K992" s="33"/>
      <c r="L992" s="117"/>
      <c r="M992" s="21"/>
      <c r="N992" s="89"/>
      <c r="O992" s="125" t="e">
        <f t="shared" si="33"/>
        <v>#REF!</v>
      </c>
      <c r="P992" s="125" t="e">
        <f t="shared" si="32"/>
        <v>#REF!</v>
      </c>
      <c r="Q992" s="147" t="e">
        <f>T20D357462[[#This Row],[スコア⑤]]/T20D357462[[#This Row],[スコア③]]</f>
        <v>#REF!</v>
      </c>
      <c r="R992" s="76" t="e">
        <f>#REF!+#REF!</f>
        <v>#REF!</v>
      </c>
      <c r="S992" s="76"/>
      <c r="T992" s="119"/>
      <c r="U992" s="76"/>
      <c r="V992" s="76"/>
      <c r="W992" s="109" t="e">
        <f>(T20D357462[[#This Row],[現金及び預金（億）]]-T20D357462[[#This Row],[負債（億）]])/T20D357462[[#This Row],[総資産]]*100</f>
        <v>#DIV/0!</v>
      </c>
    </row>
    <row r="993" spans="1:23" s="67" customFormat="1" x14ac:dyDescent="0.25">
      <c r="A993" s="69"/>
      <c r="B993" s="39"/>
      <c r="C993" s="71" t="str">
        <f>IFERROR(_xll.RssMarket($A993,"市場部名称"),"")</f>
        <v/>
      </c>
      <c r="D993" s="55"/>
      <c r="E993" s="55" t="str">
        <f>IFERROR(_xll.RssMarket($A993,"前日比"),"")</f>
        <v/>
      </c>
      <c r="F993" s="75" t="str">
        <f>IFERROR(_xll.RssMarket($A993,"時価総額"),"")</f>
        <v/>
      </c>
      <c r="G993" s="75" t="e">
        <f>T20D357462[[#This Row],[時価総額]]/T20D357462[[#This Row],[現在値]]</f>
        <v>#VALUE!</v>
      </c>
      <c r="H993" s="20"/>
      <c r="I993" s="38"/>
      <c r="J993" s="20"/>
      <c r="K993" s="33"/>
      <c r="L993" s="117"/>
      <c r="M993" s="21"/>
      <c r="N993" s="89"/>
      <c r="O993" s="125" t="e">
        <f t="shared" si="33"/>
        <v>#REF!</v>
      </c>
      <c r="P993" s="125" t="e">
        <f t="shared" si="32"/>
        <v>#REF!</v>
      </c>
      <c r="Q993" s="147" t="e">
        <f>T20D357462[[#This Row],[スコア⑤]]/T20D357462[[#This Row],[スコア③]]</f>
        <v>#REF!</v>
      </c>
      <c r="R993" s="76" t="e">
        <f>#REF!+#REF!</f>
        <v>#REF!</v>
      </c>
      <c r="S993" s="76"/>
      <c r="T993" s="119"/>
      <c r="U993" s="76"/>
      <c r="V993" s="76"/>
      <c r="W993" s="109" t="e">
        <f>(T20D357462[[#This Row],[現金及び預金（億）]]-T20D357462[[#This Row],[負債（億）]])/T20D357462[[#This Row],[総資産]]*100</f>
        <v>#DIV/0!</v>
      </c>
    </row>
    <row r="994" spans="1:23" s="67" customFormat="1" x14ac:dyDescent="0.25">
      <c r="A994" s="69"/>
      <c r="B994" s="39"/>
      <c r="C994" s="71" t="str">
        <f>IFERROR(_xll.RssMarket($A994,"市場部名称"),"")</f>
        <v/>
      </c>
      <c r="D994" s="55"/>
      <c r="E994" s="55" t="str">
        <f>IFERROR(_xll.RssMarket($A994,"前日比"),"")</f>
        <v/>
      </c>
      <c r="F994" s="75" t="str">
        <f>IFERROR(_xll.RssMarket($A994,"時価総額"),"")</f>
        <v/>
      </c>
      <c r="G994" s="75" t="e">
        <f>T20D357462[[#This Row],[時価総額]]/T20D357462[[#This Row],[現在値]]</f>
        <v>#VALUE!</v>
      </c>
      <c r="H994" s="20"/>
      <c r="I994" s="38"/>
      <c r="J994" s="20"/>
      <c r="K994" s="33"/>
      <c r="L994" s="117"/>
      <c r="M994" s="21"/>
      <c r="N994" s="89"/>
      <c r="O994" s="125" t="e">
        <f t="shared" si="33"/>
        <v>#REF!</v>
      </c>
      <c r="P994" s="125" t="e">
        <f t="shared" si="32"/>
        <v>#REF!</v>
      </c>
      <c r="Q994" s="147" t="e">
        <f>T20D357462[[#This Row],[スコア⑤]]/T20D357462[[#This Row],[スコア③]]</f>
        <v>#REF!</v>
      </c>
      <c r="R994" s="76" t="e">
        <f>#REF!+#REF!</f>
        <v>#REF!</v>
      </c>
      <c r="S994" s="76"/>
      <c r="T994" s="119"/>
      <c r="U994" s="76"/>
      <c r="V994" s="76"/>
      <c r="W994" s="109" t="e">
        <f>(T20D357462[[#This Row],[現金及び預金（億）]]-T20D357462[[#This Row],[負債（億）]])/T20D357462[[#This Row],[総資産]]*100</f>
        <v>#DIV/0!</v>
      </c>
    </row>
    <row r="995" spans="1:23" s="67" customFormat="1" x14ac:dyDescent="0.25">
      <c r="A995" s="69"/>
      <c r="B995" s="39"/>
      <c r="C995" s="71" t="str">
        <f>IFERROR(_xll.RssMarket($A995,"市場部名称"),"")</f>
        <v/>
      </c>
      <c r="D995" s="55"/>
      <c r="E995" s="55" t="str">
        <f>IFERROR(_xll.RssMarket($A995,"前日比"),"")</f>
        <v/>
      </c>
      <c r="F995" s="75" t="str">
        <f>IFERROR(_xll.RssMarket($A995,"時価総額"),"")</f>
        <v/>
      </c>
      <c r="G995" s="75" t="e">
        <f>T20D357462[[#This Row],[時価総額]]/T20D357462[[#This Row],[現在値]]</f>
        <v>#VALUE!</v>
      </c>
      <c r="H995" s="20"/>
      <c r="I995" s="38"/>
      <c r="J995" s="20"/>
      <c r="K995" s="33"/>
      <c r="L995" s="117"/>
      <c r="M995" s="21"/>
      <c r="N995" s="89"/>
      <c r="O995" s="125" t="e">
        <f t="shared" si="33"/>
        <v>#REF!</v>
      </c>
      <c r="P995" s="125" t="e">
        <f t="shared" si="32"/>
        <v>#REF!</v>
      </c>
      <c r="Q995" s="147" t="e">
        <f>T20D357462[[#This Row],[スコア⑤]]/T20D357462[[#This Row],[スコア③]]</f>
        <v>#REF!</v>
      </c>
      <c r="R995" s="76" t="e">
        <f>#REF!+#REF!</f>
        <v>#REF!</v>
      </c>
      <c r="S995" s="76"/>
      <c r="T995" s="119"/>
      <c r="U995" s="76"/>
      <c r="V995" s="76"/>
      <c r="W995" s="109" t="e">
        <f>(T20D357462[[#This Row],[現金及び預金（億）]]-T20D357462[[#This Row],[負債（億）]])/T20D357462[[#This Row],[総資産]]*100</f>
        <v>#DIV/0!</v>
      </c>
    </row>
    <row r="996" spans="1:23" s="67" customFormat="1" x14ac:dyDescent="0.25">
      <c r="A996" s="69"/>
      <c r="B996" s="39"/>
      <c r="C996" s="71" t="str">
        <f>IFERROR(_xll.RssMarket($A996,"市場部名称"),"")</f>
        <v/>
      </c>
      <c r="D996" s="55"/>
      <c r="E996" s="55" t="str">
        <f>IFERROR(_xll.RssMarket($A996,"前日比"),"")</f>
        <v/>
      </c>
      <c r="F996" s="75" t="str">
        <f>IFERROR(_xll.RssMarket($A996,"時価総額"),"")</f>
        <v/>
      </c>
      <c r="G996" s="75" t="e">
        <f>T20D357462[[#This Row],[時価総額]]/T20D357462[[#This Row],[現在値]]</f>
        <v>#VALUE!</v>
      </c>
      <c r="H996" s="20"/>
      <c r="I996" s="38"/>
      <c r="J996" s="20"/>
      <c r="K996" s="33"/>
      <c r="L996" s="117"/>
      <c r="M996" s="21"/>
      <c r="N996" s="89"/>
      <c r="O996" s="125" t="e">
        <f t="shared" si="33"/>
        <v>#REF!</v>
      </c>
      <c r="P996" s="125" t="e">
        <f t="shared" si="32"/>
        <v>#REF!</v>
      </c>
      <c r="Q996" s="147" t="e">
        <f>T20D357462[[#This Row],[スコア⑤]]/T20D357462[[#This Row],[スコア③]]</f>
        <v>#REF!</v>
      </c>
      <c r="R996" s="76" t="e">
        <f>#REF!+#REF!</f>
        <v>#REF!</v>
      </c>
      <c r="S996" s="76"/>
      <c r="T996" s="119"/>
      <c r="U996" s="76"/>
      <c r="V996" s="76"/>
      <c r="W996" s="109" t="e">
        <f>(T20D357462[[#This Row],[現金及び預金（億）]]-T20D357462[[#This Row],[負債（億）]])/T20D357462[[#This Row],[総資産]]*100</f>
        <v>#DIV/0!</v>
      </c>
    </row>
    <row r="997" spans="1:23" s="67" customFormat="1" x14ac:dyDescent="0.25">
      <c r="A997" s="69"/>
      <c r="B997" s="39"/>
      <c r="C997" s="71" t="str">
        <f>IFERROR(_xll.RssMarket($A997,"市場部名称"),"")</f>
        <v/>
      </c>
      <c r="D997" s="55"/>
      <c r="E997" s="55" t="str">
        <f>IFERROR(_xll.RssMarket($A997,"前日比"),"")</f>
        <v/>
      </c>
      <c r="F997" s="75" t="str">
        <f>IFERROR(_xll.RssMarket($A997,"時価総額"),"")</f>
        <v/>
      </c>
      <c r="G997" s="75" t="e">
        <f>T20D357462[[#This Row],[時価総額]]/T20D357462[[#This Row],[現在値]]</f>
        <v>#VALUE!</v>
      </c>
      <c r="H997" s="20"/>
      <c r="I997" s="38"/>
      <c r="J997" s="20"/>
      <c r="K997" s="33"/>
      <c r="L997" s="117"/>
      <c r="M997" s="21"/>
      <c r="N997" s="89"/>
      <c r="O997" s="125" t="e">
        <f t="shared" si="33"/>
        <v>#REF!</v>
      </c>
      <c r="P997" s="125" t="e">
        <f t="shared" si="32"/>
        <v>#REF!</v>
      </c>
      <c r="Q997" s="147" t="e">
        <f>T20D357462[[#This Row],[スコア⑤]]/T20D357462[[#This Row],[スコア③]]</f>
        <v>#REF!</v>
      </c>
      <c r="R997" s="76" t="e">
        <f>#REF!+#REF!</f>
        <v>#REF!</v>
      </c>
      <c r="S997" s="76"/>
      <c r="T997" s="119"/>
      <c r="U997" s="76"/>
      <c r="V997" s="76"/>
      <c r="W997" s="109" t="e">
        <f>(T20D357462[[#This Row],[現金及び預金（億）]]-T20D357462[[#This Row],[負債（億）]])/T20D357462[[#This Row],[総資産]]*100</f>
        <v>#DIV/0!</v>
      </c>
    </row>
    <row r="998" spans="1:23" s="67" customFormat="1" x14ac:dyDescent="0.25">
      <c r="A998" s="69"/>
      <c r="B998" s="39"/>
      <c r="C998" s="71" t="str">
        <f>IFERROR(_xll.RssMarket($A998,"市場部名称"),"")</f>
        <v/>
      </c>
      <c r="D998" s="55"/>
      <c r="E998" s="55" t="str">
        <f>IFERROR(_xll.RssMarket($A998,"前日比"),"")</f>
        <v/>
      </c>
      <c r="F998" s="75" t="str">
        <f>IFERROR(_xll.RssMarket($A998,"時価総額"),"")</f>
        <v/>
      </c>
      <c r="G998" s="75" t="e">
        <f>T20D357462[[#This Row],[時価総額]]/T20D357462[[#This Row],[現在値]]</f>
        <v>#VALUE!</v>
      </c>
      <c r="H998" s="20"/>
      <c r="I998" s="38"/>
      <c r="J998" s="20"/>
      <c r="K998" s="33"/>
      <c r="L998" s="117"/>
      <c r="M998" s="21"/>
      <c r="N998" s="89"/>
      <c r="O998" s="125" t="e">
        <f t="shared" si="33"/>
        <v>#REF!</v>
      </c>
      <c r="P998" s="125" t="e">
        <f t="shared" si="32"/>
        <v>#REF!</v>
      </c>
      <c r="Q998" s="147" t="e">
        <f>T20D357462[[#This Row],[スコア⑤]]/T20D357462[[#This Row],[スコア③]]</f>
        <v>#REF!</v>
      </c>
      <c r="R998" s="76" t="e">
        <f>#REF!+#REF!</f>
        <v>#REF!</v>
      </c>
      <c r="S998" s="76"/>
      <c r="T998" s="119"/>
      <c r="U998" s="76"/>
      <c r="V998" s="76"/>
      <c r="W998" s="109" t="e">
        <f>(T20D357462[[#This Row],[現金及び預金（億）]]-T20D357462[[#This Row],[負債（億）]])/T20D357462[[#This Row],[総資産]]*100</f>
        <v>#DIV/0!</v>
      </c>
    </row>
    <row r="999" spans="1:23" s="67" customFormat="1" x14ac:dyDescent="0.25">
      <c r="A999" s="69"/>
      <c r="B999" s="39"/>
      <c r="C999" s="71" t="str">
        <f>IFERROR(_xll.RssMarket($A999,"市場部名称"),"")</f>
        <v/>
      </c>
      <c r="D999" s="55"/>
      <c r="E999" s="55" t="str">
        <f>IFERROR(_xll.RssMarket($A999,"前日比"),"")</f>
        <v/>
      </c>
      <c r="F999" s="75" t="str">
        <f>IFERROR(_xll.RssMarket($A999,"時価総額"),"")</f>
        <v/>
      </c>
      <c r="G999" s="75" t="e">
        <f>T20D357462[[#This Row],[時価総額]]/T20D357462[[#This Row],[現在値]]</f>
        <v>#VALUE!</v>
      </c>
      <c r="H999" s="20"/>
      <c r="I999" s="38"/>
      <c r="J999" s="20"/>
      <c r="K999" s="33"/>
      <c r="L999" s="117"/>
      <c r="M999" s="21"/>
      <c r="N999" s="89"/>
      <c r="O999" s="125" t="e">
        <f t="shared" si="33"/>
        <v>#REF!</v>
      </c>
      <c r="P999" s="125" t="e">
        <f t="shared" si="32"/>
        <v>#REF!</v>
      </c>
      <c r="Q999" s="147" t="e">
        <f>T20D357462[[#This Row],[スコア⑤]]/T20D357462[[#This Row],[スコア③]]</f>
        <v>#REF!</v>
      </c>
      <c r="R999" s="76" t="e">
        <f>#REF!+#REF!</f>
        <v>#REF!</v>
      </c>
      <c r="S999" s="76"/>
      <c r="T999" s="119"/>
      <c r="U999" s="76"/>
      <c r="V999" s="76"/>
      <c r="W999" s="109" t="e">
        <f>(T20D357462[[#This Row],[現金及び預金（億）]]-T20D357462[[#This Row],[負債（億）]])/T20D357462[[#This Row],[総資産]]*100</f>
        <v>#DIV/0!</v>
      </c>
    </row>
    <row r="1000" spans="1:23" s="67" customFormat="1" x14ac:dyDescent="0.25">
      <c r="A1000" s="69"/>
      <c r="B1000" s="39"/>
      <c r="C1000" s="71" t="str">
        <f>IFERROR(_xll.RssMarket($A1000,"市場部名称"),"")</f>
        <v/>
      </c>
      <c r="D1000" s="55"/>
      <c r="E1000" s="55" t="str">
        <f>IFERROR(_xll.RssMarket($A1000,"前日比"),"")</f>
        <v/>
      </c>
      <c r="F1000" s="75" t="str">
        <f>IFERROR(_xll.RssMarket($A1000,"時価総額"),"")</f>
        <v/>
      </c>
      <c r="G1000" s="75" t="e">
        <f>T20D357462[[#This Row],[時価総額]]/T20D357462[[#This Row],[現在値]]</f>
        <v>#VALUE!</v>
      </c>
      <c r="H1000" s="20"/>
      <c r="I1000" s="38"/>
      <c r="J1000" s="20"/>
      <c r="K1000" s="33"/>
      <c r="L1000" s="117"/>
      <c r="M1000" s="21"/>
      <c r="N1000" s="89"/>
      <c r="O1000" s="125" t="e">
        <f t="shared" si="33"/>
        <v>#REF!</v>
      </c>
      <c r="P1000" s="125" t="e">
        <f t="shared" si="32"/>
        <v>#REF!</v>
      </c>
      <c r="Q1000" s="147" t="e">
        <f>T20D357462[[#This Row],[スコア⑤]]/T20D357462[[#This Row],[スコア③]]</f>
        <v>#REF!</v>
      </c>
      <c r="R1000" s="76" t="e">
        <f>#REF!+#REF!</f>
        <v>#REF!</v>
      </c>
      <c r="S1000" s="76"/>
      <c r="T1000" s="119"/>
      <c r="U1000" s="76"/>
      <c r="V1000" s="76"/>
      <c r="W1000" s="109" t="e">
        <f>(T20D357462[[#This Row],[現金及び預金（億）]]-T20D357462[[#This Row],[負債（億）]])/T20D357462[[#This Row],[総資産]]*100</f>
        <v>#DIV/0!</v>
      </c>
    </row>
    <row r="1001" spans="1:23" s="67" customFormat="1" x14ac:dyDescent="0.25">
      <c r="A1001" s="69"/>
      <c r="B1001" s="39"/>
      <c r="C1001" s="71" t="str">
        <f>IFERROR(_xll.RssMarket($A1001,"市場部名称"),"")</f>
        <v/>
      </c>
      <c r="D1001" s="55"/>
      <c r="E1001" s="55" t="str">
        <f>IFERROR(_xll.RssMarket($A1001,"前日比"),"")</f>
        <v/>
      </c>
      <c r="F1001" s="75" t="str">
        <f>IFERROR(_xll.RssMarket($A1001,"時価総額"),"")</f>
        <v/>
      </c>
      <c r="G1001" s="75" t="e">
        <f>T20D357462[[#This Row],[時価総額]]/T20D357462[[#This Row],[現在値]]</f>
        <v>#VALUE!</v>
      </c>
      <c r="H1001" s="20"/>
      <c r="I1001" s="38"/>
      <c r="J1001" s="20"/>
      <c r="K1001" s="33"/>
      <c r="L1001" s="117"/>
      <c r="M1001" s="21"/>
      <c r="N1001" s="89"/>
      <c r="O1001" s="125" t="e">
        <f t="shared" si="33"/>
        <v>#REF!</v>
      </c>
      <c r="P1001" s="125" t="e">
        <f t="shared" si="32"/>
        <v>#REF!</v>
      </c>
      <c r="Q1001" s="147" t="e">
        <f>T20D357462[[#This Row],[スコア⑤]]/T20D357462[[#This Row],[スコア③]]</f>
        <v>#REF!</v>
      </c>
      <c r="R1001" s="76" t="e">
        <f>#REF!+#REF!</f>
        <v>#REF!</v>
      </c>
      <c r="S1001" s="76"/>
      <c r="T1001" s="119"/>
      <c r="U1001" s="76"/>
      <c r="V1001" s="76"/>
      <c r="W1001" s="109" t="e">
        <f>(T20D357462[[#This Row],[現金及び預金（億）]]-T20D357462[[#This Row],[負債（億）]])/T20D357462[[#This Row],[総資産]]*100</f>
        <v>#DIV/0!</v>
      </c>
    </row>
    <row r="1002" spans="1:23" s="67" customFormat="1" x14ac:dyDescent="0.25">
      <c r="A1002" s="69"/>
      <c r="B1002" s="39"/>
      <c r="C1002" s="71" t="str">
        <f>IFERROR(_xll.RssMarket($A1002,"市場部名称"),"")</f>
        <v/>
      </c>
      <c r="D1002" s="55"/>
      <c r="E1002" s="55" t="str">
        <f>IFERROR(_xll.RssMarket($A1002,"前日比"),"")</f>
        <v/>
      </c>
      <c r="F1002" s="75" t="str">
        <f>IFERROR(_xll.RssMarket($A1002,"時価総額"),"")</f>
        <v/>
      </c>
      <c r="G1002" s="75" t="e">
        <f>T20D357462[[#This Row],[時価総額]]/T20D357462[[#This Row],[現在値]]</f>
        <v>#VALUE!</v>
      </c>
      <c r="H1002" s="20"/>
      <c r="I1002" s="38"/>
      <c r="J1002" s="20"/>
      <c r="K1002" s="33"/>
      <c r="L1002" s="117"/>
      <c r="M1002" s="21"/>
      <c r="N1002" s="89"/>
      <c r="O1002" s="125" t="e">
        <f t="shared" si="33"/>
        <v>#REF!</v>
      </c>
      <c r="P1002" s="125" t="e">
        <f t="shared" si="32"/>
        <v>#REF!</v>
      </c>
      <c r="Q1002" s="147" t="e">
        <f>T20D357462[[#This Row],[スコア⑤]]/T20D357462[[#This Row],[スコア③]]</f>
        <v>#REF!</v>
      </c>
      <c r="R1002" s="76" t="e">
        <f>#REF!+#REF!</f>
        <v>#REF!</v>
      </c>
      <c r="S1002" s="76"/>
      <c r="T1002" s="119"/>
      <c r="U1002" s="76"/>
      <c r="V1002" s="76"/>
      <c r="W1002" s="109" t="e">
        <f>(T20D357462[[#This Row],[現金及び預金（億）]]-T20D357462[[#This Row],[負債（億）]])/T20D357462[[#This Row],[総資産]]*100</f>
        <v>#DIV/0!</v>
      </c>
    </row>
    <row r="1003" spans="1:23" s="67" customFormat="1" x14ac:dyDescent="0.25">
      <c r="A1003" s="69"/>
      <c r="B1003" s="39"/>
      <c r="C1003" s="71" t="str">
        <f>IFERROR(_xll.RssMarket($A1003,"市場部名称"),"")</f>
        <v/>
      </c>
      <c r="D1003" s="55"/>
      <c r="E1003" s="55" t="str">
        <f>IFERROR(_xll.RssMarket($A1003,"前日比"),"")</f>
        <v/>
      </c>
      <c r="F1003" s="75" t="str">
        <f>IFERROR(_xll.RssMarket($A1003,"時価総額"),"")</f>
        <v/>
      </c>
      <c r="G1003" s="75" t="e">
        <f>T20D357462[[#This Row],[時価総額]]/T20D357462[[#This Row],[現在値]]</f>
        <v>#VALUE!</v>
      </c>
      <c r="H1003" s="20"/>
      <c r="I1003" s="38"/>
      <c r="J1003" s="20"/>
      <c r="K1003" s="33"/>
      <c r="L1003" s="117"/>
      <c r="M1003" s="21"/>
      <c r="N1003" s="89"/>
      <c r="O1003" s="125" t="e">
        <f t="shared" si="33"/>
        <v>#REF!</v>
      </c>
      <c r="P1003" s="125" t="e">
        <f t="shared" si="32"/>
        <v>#REF!</v>
      </c>
      <c r="Q1003" s="147" t="e">
        <f>T20D357462[[#This Row],[スコア⑤]]/T20D357462[[#This Row],[スコア③]]</f>
        <v>#REF!</v>
      </c>
      <c r="R1003" s="76" t="e">
        <f>#REF!+#REF!</f>
        <v>#REF!</v>
      </c>
      <c r="S1003" s="76"/>
      <c r="T1003" s="119"/>
      <c r="U1003" s="76"/>
      <c r="V1003" s="76"/>
      <c r="W1003" s="109" t="e">
        <f>(T20D357462[[#This Row],[現金及び預金（億）]]-T20D357462[[#This Row],[負債（億）]])/T20D357462[[#This Row],[総資産]]*100</f>
        <v>#DIV/0!</v>
      </c>
    </row>
    <row r="1004" spans="1:23" s="67" customFormat="1" x14ac:dyDescent="0.25">
      <c r="A1004" s="69"/>
      <c r="B1004" s="39"/>
      <c r="C1004" s="71" t="str">
        <f>IFERROR(_xll.RssMarket($A1004,"市場部名称"),"")</f>
        <v/>
      </c>
      <c r="D1004" s="55"/>
      <c r="E1004" s="55" t="str">
        <f>IFERROR(_xll.RssMarket($A1004,"前日比"),"")</f>
        <v/>
      </c>
      <c r="F1004" s="75" t="str">
        <f>IFERROR(_xll.RssMarket($A1004,"時価総額"),"")</f>
        <v/>
      </c>
      <c r="G1004" s="75" t="e">
        <f>T20D357462[[#This Row],[時価総額]]/T20D357462[[#This Row],[現在値]]</f>
        <v>#VALUE!</v>
      </c>
      <c r="H1004" s="20"/>
      <c r="I1004" s="38"/>
      <c r="J1004" s="20"/>
      <c r="K1004" s="33"/>
      <c r="L1004" s="117"/>
      <c r="M1004" s="21"/>
      <c r="N1004" s="89"/>
      <c r="O1004" s="125" t="e">
        <f t="shared" si="33"/>
        <v>#REF!</v>
      </c>
      <c r="P1004" s="125" t="e">
        <f t="shared" si="32"/>
        <v>#REF!</v>
      </c>
      <c r="Q1004" s="147" t="e">
        <f>T20D357462[[#This Row],[スコア⑤]]/T20D357462[[#This Row],[スコア③]]</f>
        <v>#REF!</v>
      </c>
      <c r="R1004" s="76" t="e">
        <f>#REF!+#REF!</f>
        <v>#REF!</v>
      </c>
      <c r="S1004" s="76"/>
      <c r="T1004" s="119"/>
      <c r="U1004" s="76"/>
      <c r="V1004" s="76"/>
      <c r="W1004" s="109" t="e">
        <f>(T20D357462[[#This Row],[現金及び預金（億）]]-T20D357462[[#This Row],[負債（億）]])/T20D357462[[#This Row],[総資産]]*100</f>
        <v>#DIV/0!</v>
      </c>
    </row>
    <row r="1005" spans="1:23" s="67" customFormat="1" x14ac:dyDescent="0.25">
      <c r="A1005" s="69"/>
      <c r="B1005" s="39"/>
      <c r="C1005" s="71" t="str">
        <f>IFERROR(_xll.RssMarket($A1005,"市場部名称"),"")</f>
        <v/>
      </c>
      <c r="D1005" s="55"/>
      <c r="E1005" s="55" t="str">
        <f>IFERROR(_xll.RssMarket($A1005,"前日比"),"")</f>
        <v/>
      </c>
      <c r="F1005" s="75" t="str">
        <f>IFERROR(_xll.RssMarket($A1005,"時価総額"),"")</f>
        <v/>
      </c>
      <c r="G1005" s="75" t="e">
        <f>T20D357462[[#This Row],[時価総額]]/T20D357462[[#This Row],[現在値]]</f>
        <v>#VALUE!</v>
      </c>
      <c r="H1005" s="20"/>
      <c r="I1005" s="38"/>
      <c r="J1005" s="20"/>
      <c r="K1005" s="33"/>
      <c r="L1005" s="117"/>
      <c r="M1005" s="21"/>
      <c r="N1005" s="89"/>
      <c r="O1005" s="125" t="e">
        <f t="shared" si="33"/>
        <v>#REF!</v>
      </c>
      <c r="P1005" s="125" t="e">
        <f t="shared" si="32"/>
        <v>#REF!</v>
      </c>
      <c r="Q1005" s="147" t="e">
        <f>T20D357462[[#This Row],[スコア⑤]]/T20D357462[[#This Row],[スコア③]]</f>
        <v>#REF!</v>
      </c>
      <c r="R1005" s="76" t="e">
        <f>#REF!+#REF!</f>
        <v>#REF!</v>
      </c>
      <c r="S1005" s="76"/>
      <c r="T1005" s="119"/>
      <c r="U1005" s="76"/>
      <c r="V1005" s="76"/>
      <c r="W1005" s="109" t="e">
        <f>(T20D357462[[#This Row],[現金及び預金（億）]]-T20D357462[[#This Row],[負債（億）]])/T20D357462[[#This Row],[総資産]]*100</f>
        <v>#DIV/0!</v>
      </c>
    </row>
    <row r="1006" spans="1:23" s="67" customFormat="1" x14ac:dyDescent="0.25">
      <c r="A1006" s="69"/>
      <c r="B1006" s="39"/>
      <c r="C1006" s="71" t="str">
        <f>IFERROR(_xll.RssMarket($A1006,"市場部名称"),"")</f>
        <v/>
      </c>
      <c r="D1006" s="55"/>
      <c r="E1006" s="55" t="str">
        <f>IFERROR(_xll.RssMarket($A1006,"前日比"),"")</f>
        <v/>
      </c>
      <c r="F1006" s="75" t="str">
        <f>IFERROR(_xll.RssMarket($A1006,"時価総額"),"")</f>
        <v/>
      </c>
      <c r="G1006" s="75" t="e">
        <f>T20D357462[[#This Row],[時価総額]]/T20D357462[[#This Row],[現在値]]</f>
        <v>#VALUE!</v>
      </c>
      <c r="H1006" s="20"/>
      <c r="I1006" s="38"/>
      <c r="J1006" s="20"/>
      <c r="K1006" s="33"/>
      <c r="L1006" s="117"/>
      <c r="M1006" s="21"/>
      <c r="N1006" s="89"/>
      <c r="O1006" s="125" t="e">
        <f t="shared" si="33"/>
        <v>#REF!</v>
      </c>
      <c r="P1006" s="125" t="e">
        <f t="shared" si="32"/>
        <v>#REF!</v>
      </c>
      <c r="Q1006" s="147" t="e">
        <f>T20D357462[[#This Row],[スコア⑤]]/T20D357462[[#This Row],[スコア③]]</f>
        <v>#REF!</v>
      </c>
      <c r="R1006" s="76" t="e">
        <f>#REF!+#REF!</f>
        <v>#REF!</v>
      </c>
      <c r="S1006" s="76"/>
      <c r="T1006" s="119"/>
      <c r="U1006" s="76"/>
      <c r="V1006" s="76"/>
      <c r="W1006" s="109" t="e">
        <f>(T20D357462[[#This Row],[現金及び預金（億）]]-T20D357462[[#This Row],[負債（億）]])/T20D357462[[#This Row],[総資産]]*100</f>
        <v>#DIV/0!</v>
      </c>
    </row>
    <row r="1007" spans="1:23" s="67" customFormat="1" x14ac:dyDescent="0.25">
      <c r="A1007" s="69"/>
      <c r="B1007" s="39"/>
      <c r="C1007" s="71" t="str">
        <f>IFERROR(_xll.RssMarket($A1007,"市場部名称"),"")</f>
        <v/>
      </c>
      <c r="D1007" s="55"/>
      <c r="E1007" s="55" t="str">
        <f>IFERROR(_xll.RssMarket($A1007,"前日比"),"")</f>
        <v/>
      </c>
      <c r="F1007" s="75" t="str">
        <f>IFERROR(_xll.RssMarket($A1007,"時価総額"),"")</f>
        <v/>
      </c>
      <c r="G1007" s="75" t="e">
        <f>T20D357462[[#This Row],[時価総額]]/T20D357462[[#This Row],[現在値]]</f>
        <v>#VALUE!</v>
      </c>
      <c r="H1007" s="20"/>
      <c r="I1007" s="38"/>
      <c r="J1007" s="20"/>
      <c r="K1007" s="33"/>
      <c r="L1007" s="117"/>
      <c r="M1007" s="21"/>
      <c r="N1007" s="89"/>
      <c r="O1007" s="125" t="e">
        <f t="shared" si="33"/>
        <v>#REF!</v>
      </c>
      <c r="P1007" s="125" t="e">
        <f t="shared" si="32"/>
        <v>#REF!</v>
      </c>
      <c r="Q1007" s="147" t="e">
        <f>T20D357462[[#This Row],[スコア⑤]]/T20D357462[[#This Row],[スコア③]]</f>
        <v>#REF!</v>
      </c>
      <c r="R1007" s="76" t="e">
        <f>#REF!+#REF!</f>
        <v>#REF!</v>
      </c>
      <c r="S1007" s="76"/>
      <c r="T1007" s="119"/>
      <c r="U1007" s="76"/>
      <c r="V1007" s="76"/>
      <c r="W1007" s="109" t="e">
        <f>(T20D357462[[#This Row],[現金及び預金（億）]]-T20D357462[[#This Row],[負債（億）]])/T20D357462[[#This Row],[総資産]]*100</f>
        <v>#DIV/0!</v>
      </c>
    </row>
    <row r="1008" spans="1:23" s="67" customFormat="1" x14ac:dyDescent="0.25">
      <c r="A1008" s="69"/>
      <c r="B1008" s="39"/>
      <c r="C1008" s="71" t="str">
        <f>IFERROR(_xll.RssMarket($A1008,"市場部名称"),"")</f>
        <v/>
      </c>
      <c r="D1008" s="55"/>
      <c r="E1008" s="55" t="str">
        <f>IFERROR(_xll.RssMarket($A1008,"前日比"),"")</f>
        <v/>
      </c>
      <c r="F1008" s="75" t="str">
        <f>IFERROR(_xll.RssMarket($A1008,"時価総額"),"")</f>
        <v/>
      </c>
      <c r="G1008" s="75" t="e">
        <f>T20D357462[[#This Row],[時価総額]]/T20D357462[[#This Row],[現在値]]</f>
        <v>#VALUE!</v>
      </c>
      <c r="H1008" s="20"/>
      <c r="I1008" s="38"/>
      <c r="J1008" s="20"/>
      <c r="K1008" s="33"/>
      <c r="L1008" s="117"/>
      <c r="M1008" s="21"/>
      <c r="N1008" s="89"/>
      <c r="O1008" s="125" t="e">
        <f t="shared" si="33"/>
        <v>#REF!</v>
      </c>
      <c r="P1008" s="125" t="e">
        <f t="shared" si="32"/>
        <v>#REF!</v>
      </c>
      <c r="Q1008" s="147" t="e">
        <f>T20D357462[[#This Row],[スコア⑤]]/T20D357462[[#This Row],[スコア③]]</f>
        <v>#REF!</v>
      </c>
      <c r="R1008" s="76" t="e">
        <f>#REF!+#REF!</f>
        <v>#REF!</v>
      </c>
      <c r="S1008" s="76"/>
      <c r="T1008" s="119"/>
      <c r="U1008" s="76"/>
      <c r="V1008" s="76"/>
      <c r="W1008" s="109" t="e">
        <f>(T20D357462[[#This Row],[現金及び預金（億）]]-T20D357462[[#This Row],[負債（億）]])/T20D357462[[#This Row],[総資産]]*100</f>
        <v>#DIV/0!</v>
      </c>
    </row>
    <row r="1009" spans="1:23" s="67" customFormat="1" x14ac:dyDescent="0.25">
      <c r="A1009" s="69"/>
      <c r="B1009" s="39"/>
      <c r="C1009" s="71" t="str">
        <f>IFERROR(_xll.RssMarket($A1009,"市場部名称"),"")</f>
        <v/>
      </c>
      <c r="D1009" s="55"/>
      <c r="E1009" s="55" t="str">
        <f>IFERROR(_xll.RssMarket($A1009,"前日比"),"")</f>
        <v/>
      </c>
      <c r="F1009" s="75" t="str">
        <f>IFERROR(_xll.RssMarket($A1009,"時価総額"),"")</f>
        <v/>
      </c>
      <c r="G1009" s="75" t="e">
        <f>T20D357462[[#This Row],[時価総額]]/T20D357462[[#This Row],[現在値]]</f>
        <v>#VALUE!</v>
      </c>
      <c r="H1009" s="20"/>
      <c r="I1009" s="38"/>
      <c r="J1009" s="20"/>
      <c r="K1009" s="33"/>
      <c r="L1009" s="117"/>
      <c r="M1009" s="21"/>
      <c r="N1009" s="89"/>
      <c r="O1009" s="125" t="e">
        <f t="shared" si="33"/>
        <v>#REF!</v>
      </c>
      <c r="P1009" s="125" t="e">
        <f t="shared" si="32"/>
        <v>#REF!</v>
      </c>
      <c r="Q1009" s="147" t="e">
        <f>T20D357462[[#This Row],[スコア⑤]]/T20D357462[[#This Row],[スコア③]]</f>
        <v>#REF!</v>
      </c>
      <c r="R1009" s="76" t="e">
        <f>#REF!+#REF!</f>
        <v>#REF!</v>
      </c>
      <c r="S1009" s="76"/>
      <c r="T1009" s="119"/>
      <c r="U1009" s="76"/>
      <c r="V1009" s="76"/>
      <c r="W1009" s="109" t="e">
        <f>(T20D357462[[#This Row],[現金及び預金（億）]]-T20D357462[[#This Row],[負債（億）]])/T20D357462[[#This Row],[総資産]]*100</f>
        <v>#DIV/0!</v>
      </c>
    </row>
    <row r="1010" spans="1:23" s="67" customFormat="1" x14ac:dyDescent="0.25">
      <c r="A1010" s="69"/>
      <c r="B1010" s="39"/>
      <c r="C1010" s="71" t="str">
        <f>IFERROR(_xll.RssMarket($A1010,"市場部名称"),"")</f>
        <v/>
      </c>
      <c r="D1010" s="55"/>
      <c r="E1010" s="55" t="str">
        <f>IFERROR(_xll.RssMarket($A1010,"前日比"),"")</f>
        <v/>
      </c>
      <c r="F1010" s="75" t="str">
        <f>IFERROR(_xll.RssMarket($A1010,"時価総額"),"")</f>
        <v/>
      </c>
      <c r="G1010" s="75" t="e">
        <f>T20D357462[[#This Row],[時価総額]]/T20D357462[[#This Row],[現在値]]</f>
        <v>#VALUE!</v>
      </c>
      <c r="H1010" s="20"/>
      <c r="I1010" s="38"/>
      <c r="J1010" s="20"/>
      <c r="K1010" s="33"/>
      <c r="L1010" s="117"/>
      <c r="M1010" s="21"/>
      <c r="N1010" s="89"/>
      <c r="O1010" s="125" t="e">
        <f t="shared" si="33"/>
        <v>#REF!</v>
      </c>
      <c r="P1010" s="125" t="e">
        <f t="shared" si="32"/>
        <v>#REF!</v>
      </c>
      <c r="Q1010" s="147" t="e">
        <f>T20D357462[[#This Row],[スコア⑤]]/T20D357462[[#This Row],[スコア③]]</f>
        <v>#REF!</v>
      </c>
      <c r="R1010" s="76" t="e">
        <f>#REF!+#REF!</f>
        <v>#REF!</v>
      </c>
      <c r="S1010" s="76"/>
      <c r="T1010" s="119"/>
      <c r="U1010" s="76"/>
      <c r="V1010" s="76"/>
      <c r="W1010" s="109" t="e">
        <f>(T20D357462[[#This Row],[現金及び預金（億）]]-T20D357462[[#This Row],[負債（億）]])/T20D357462[[#This Row],[総資産]]*100</f>
        <v>#DIV/0!</v>
      </c>
    </row>
    <row r="1011" spans="1:23" s="67" customFormat="1" x14ac:dyDescent="0.25">
      <c r="A1011" s="69"/>
      <c r="B1011" s="39"/>
      <c r="C1011" s="71" t="str">
        <f>IFERROR(_xll.RssMarket($A1011,"市場部名称"),"")</f>
        <v/>
      </c>
      <c r="D1011" s="55"/>
      <c r="E1011" s="55" t="str">
        <f>IFERROR(_xll.RssMarket($A1011,"前日比"),"")</f>
        <v/>
      </c>
      <c r="F1011" s="75" t="str">
        <f>IFERROR(_xll.RssMarket($A1011,"時価総額"),"")</f>
        <v/>
      </c>
      <c r="G1011" s="75" t="e">
        <f>T20D357462[[#This Row],[時価総額]]/T20D357462[[#This Row],[現在値]]</f>
        <v>#VALUE!</v>
      </c>
      <c r="H1011" s="20"/>
      <c r="I1011" s="38"/>
      <c r="J1011" s="20"/>
      <c r="K1011" s="33"/>
      <c r="L1011" s="117"/>
      <c r="M1011" s="21"/>
      <c r="N1011" s="89"/>
      <c r="O1011" s="125" t="e">
        <f t="shared" si="33"/>
        <v>#REF!</v>
      </c>
      <c r="P1011" s="125" t="e">
        <f t="shared" si="32"/>
        <v>#REF!</v>
      </c>
      <c r="Q1011" s="147" t="e">
        <f>T20D357462[[#This Row],[スコア⑤]]/T20D357462[[#This Row],[スコア③]]</f>
        <v>#REF!</v>
      </c>
      <c r="R1011" s="76" t="e">
        <f>#REF!+#REF!</f>
        <v>#REF!</v>
      </c>
      <c r="S1011" s="76"/>
      <c r="T1011" s="119"/>
      <c r="U1011" s="76"/>
      <c r="V1011" s="76"/>
      <c r="W1011" s="109" t="e">
        <f>(T20D357462[[#This Row],[現金及び預金（億）]]-T20D357462[[#This Row],[負債（億）]])/T20D357462[[#This Row],[総資産]]*100</f>
        <v>#DIV/0!</v>
      </c>
    </row>
    <row r="1012" spans="1:23" s="67" customFormat="1" x14ac:dyDescent="0.25">
      <c r="A1012" s="69"/>
      <c r="B1012" s="39"/>
      <c r="C1012" s="71" t="str">
        <f>IFERROR(_xll.RssMarket($A1012,"市場部名称"),"")</f>
        <v/>
      </c>
      <c r="D1012" s="55"/>
      <c r="E1012" s="55" t="str">
        <f>IFERROR(_xll.RssMarket($A1012,"前日比"),"")</f>
        <v/>
      </c>
      <c r="F1012" s="75" t="str">
        <f>IFERROR(_xll.RssMarket($A1012,"時価総額"),"")</f>
        <v/>
      </c>
      <c r="G1012" s="75" t="e">
        <f>T20D357462[[#This Row],[時価総額]]/T20D357462[[#This Row],[現在値]]</f>
        <v>#VALUE!</v>
      </c>
      <c r="H1012" s="20"/>
      <c r="I1012" s="38"/>
      <c r="J1012" s="20"/>
      <c r="K1012" s="33"/>
      <c r="L1012" s="117"/>
      <c r="M1012" s="21"/>
      <c r="N1012" s="89"/>
      <c r="O1012" s="125" t="e">
        <f t="shared" si="33"/>
        <v>#REF!</v>
      </c>
      <c r="P1012" s="125" t="e">
        <f t="shared" si="32"/>
        <v>#REF!</v>
      </c>
      <c r="Q1012" s="147" t="e">
        <f>T20D357462[[#This Row],[スコア⑤]]/T20D357462[[#This Row],[スコア③]]</f>
        <v>#REF!</v>
      </c>
      <c r="R1012" s="76" t="e">
        <f>#REF!+#REF!</f>
        <v>#REF!</v>
      </c>
      <c r="S1012" s="76"/>
      <c r="T1012" s="119"/>
      <c r="U1012" s="76"/>
      <c r="V1012" s="76"/>
      <c r="W1012" s="109" t="e">
        <f>(T20D357462[[#This Row],[現金及び預金（億）]]-T20D357462[[#This Row],[負債（億）]])/T20D357462[[#This Row],[総資産]]*100</f>
        <v>#DIV/0!</v>
      </c>
    </row>
    <row r="1013" spans="1:23" s="67" customFormat="1" x14ac:dyDescent="0.25">
      <c r="A1013" s="69"/>
      <c r="B1013" s="39"/>
      <c r="C1013" s="71" t="str">
        <f>IFERROR(_xll.RssMarket($A1013,"市場部名称"),"")</f>
        <v/>
      </c>
      <c r="D1013" s="55"/>
      <c r="E1013" s="55" t="str">
        <f>IFERROR(_xll.RssMarket($A1013,"前日比"),"")</f>
        <v/>
      </c>
      <c r="F1013" s="75" t="str">
        <f>IFERROR(_xll.RssMarket($A1013,"時価総額"),"")</f>
        <v/>
      </c>
      <c r="G1013" s="75" t="e">
        <f>T20D357462[[#This Row],[時価総額]]/T20D357462[[#This Row],[現在値]]</f>
        <v>#VALUE!</v>
      </c>
      <c r="H1013" s="20"/>
      <c r="I1013" s="38"/>
      <c r="J1013" s="20"/>
      <c r="K1013" s="33"/>
      <c r="L1013" s="117"/>
      <c r="M1013" s="21"/>
      <c r="N1013" s="89"/>
      <c r="O1013" s="125" t="e">
        <f t="shared" si="33"/>
        <v>#REF!</v>
      </c>
      <c r="P1013" s="125" t="e">
        <f t="shared" si="32"/>
        <v>#REF!</v>
      </c>
      <c r="Q1013" s="147" t="e">
        <f>T20D357462[[#This Row],[スコア⑤]]/T20D357462[[#This Row],[スコア③]]</f>
        <v>#REF!</v>
      </c>
      <c r="R1013" s="76" t="e">
        <f>#REF!+#REF!</f>
        <v>#REF!</v>
      </c>
      <c r="S1013" s="76"/>
      <c r="T1013" s="119"/>
      <c r="U1013" s="76"/>
      <c r="V1013" s="76"/>
      <c r="W1013" s="109" t="e">
        <f>(T20D357462[[#This Row],[現金及び預金（億）]]-T20D357462[[#This Row],[負債（億）]])/T20D357462[[#This Row],[総資産]]*100</f>
        <v>#DIV/0!</v>
      </c>
    </row>
    <row r="1014" spans="1:23" s="67" customFormat="1" x14ac:dyDescent="0.25">
      <c r="A1014" s="69"/>
      <c r="B1014" s="39"/>
      <c r="C1014" s="71" t="str">
        <f>IFERROR(_xll.RssMarket($A1014,"市場部名称"),"")</f>
        <v/>
      </c>
      <c r="D1014" s="55"/>
      <c r="E1014" s="55" t="str">
        <f>IFERROR(_xll.RssMarket($A1014,"前日比"),"")</f>
        <v/>
      </c>
      <c r="F1014" s="75" t="str">
        <f>IFERROR(_xll.RssMarket($A1014,"時価総額"),"")</f>
        <v/>
      </c>
      <c r="G1014" s="75" t="e">
        <f>T20D357462[[#This Row],[時価総額]]/T20D357462[[#This Row],[現在値]]</f>
        <v>#VALUE!</v>
      </c>
      <c r="H1014" s="20"/>
      <c r="I1014" s="38"/>
      <c r="J1014" s="20"/>
      <c r="K1014" s="33"/>
      <c r="L1014" s="117"/>
      <c r="M1014" s="21"/>
      <c r="N1014" s="89"/>
      <c r="O1014" s="125" t="e">
        <f t="shared" si="33"/>
        <v>#REF!</v>
      </c>
      <c r="P1014" s="125" t="e">
        <f t="shared" si="32"/>
        <v>#REF!</v>
      </c>
      <c r="Q1014" s="147" t="e">
        <f>T20D357462[[#This Row],[スコア⑤]]/T20D357462[[#This Row],[スコア③]]</f>
        <v>#REF!</v>
      </c>
      <c r="R1014" s="76" t="e">
        <f>#REF!+#REF!</f>
        <v>#REF!</v>
      </c>
      <c r="S1014" s="76"/>
      <c r="T1014" s="119"/>
      <c r="U1014" s="76"/>
      <c r="V1014" s="76"/>
      <c r="W1014" s="109" t="e">
        <f>(T20D357462[[#This Row],[現金及び預金（億）]]-T20D357462[[#This Row],[負債（億）]])/T20D357462[[#This Row],[総資産]]*100</f>
        <v>#DIV/0!</v>
      </c>
    </row>
    <row r="1015" spans="1:23" s="67" customFormat="1" x14ac:dyDescent="0.25">
      <c r="A1015" s="69"/>
      <c r="B1015" s="39"/>
      <c r="C1015" s="71" t="str">
        <f>IFERROR(_xll.RssMarket($A1015,"市場部名称"),"")</f>
        <v/>
      </c>
      <c r="D1015" s="55"/>
      <c r="E1015" s="55" t="str">
        <f>IFERROR(_xll.RssMarket($A1015,"前日比"),"")</f>
        <v/>
      </c>
      <c r="F1015" s="75" t="str">
        <f>IFERROR(_xll.RssMarket($A1015,"時価総額"),"")</f>
        <v/>
      </c>
      <c r="G1015" s="75" t="e">
        <f>T20D357462[[#This Row],[時価総額]]/T20D357462[[#This Row],[現在値]]</f>
        <v>#VALUE!</v>
      </c>
      <c r="H1015" s="20"/>
      <c r="I1015" s="38"/>
      <c r="J1015" s="20"/>
      <c r="K1015" s="33"/>
      <c r="L1015" s="117"/>
      <c r="M1015" s="21"/>
      <c r="N1015" s="89"/>
      <c r="O1015" s="125" t="e">
        <f t="shared" si="33"/>
        <v>#REF!</v>
      </c>
      <c r="P1015" s="125" t="e">
        <f t="shared" si="32"/>
        <v>#REF!</v>
      </c>
      <c r="Q1015" s="147" t="e">
        <f>T20D357462[[#This Row],[スコア⑤]]/T20D357462[[#This Row],[スコア③]]</f>
        <v>#REF!</v>
      </c>
      <c r="R1015" s="76" t="e">
        <f>#REF!+#REF!</f>
        <v>#REF!</v>
      </c>
      <c r="S1015" s="76"/>
      <c r="T1015" s="119"/>
      <c r="U1015" s="76"/>
      <c r="V1015" s="76"/>
      <c r="W1015" s="109" t="e">
        <f>(T20D357462[[#This Row],[現金及び預金（億）]]-T20D357462[[#This Row],[負債（億）]])/T20D357462[[#This Row],[総資産]]*100</f>
        <v>#DIV/0!</v>
      </c>
    </row>
    <row r="1016" spans="1:23" s="67" customFormat="1" x14ac:dyDescent="0.25">
      <c r="A1016" s="69"/>
      <c r="B1016" s="39"/>
      <c r="C1016" s="71" t="str">
        <f>IFERROR(_xll.RssMarket($A1016,"市場部名称"),"")</f>
        <v/>
      </c>
      <c r="D1016" s="55"/>
      <c r="E1016" s="55" t="str">
        <f>IFERROR(_xll.RssMarket($A1016,"前日比"),"")</f>
        <v/>
      </c>
      <c r="F1016" s="75" t="str">
        <f>IFERROR(_xll.RssMarket($A1016,"時価総額"),"")</f>
        <v/>
      </c>
      <c r="G1016" s="75" t="e">
        <f>T20D357462[[#This Row],[時価総額]]/T20D357462[[#This Row],[現在値]]</f>
        <v>#VALUE!</v>
      </c>
      <c r="H1016" s="20"/>
      <c r="I1016" s="38"/>
      <c r="J1016" s="20"/>
      <c r="K1016" s="33"/>
      <c r="L1016" s="117"/>
      <c r="M1016" s="21"/>
      <c r="N1016" s="89"/>
      <c r="O1016" s="125" t="e">
        <f t="shared" si="33"/>
        <v>#REF!</v>
      </c>
      <c r="P1016" s="125" t="e">
        <f t="shared" si="32"/>
        <v>#REF!</v>
      </c>
      <c r="Q1016" s="147" t="e">
        <f>T20D357462[[#This Row],[スコア⑤]]/T20D357462[[#This Row],[スコア③]]</f>
        <v>#REF!</v>
      </c>
      <c r="R1016" s="76" t="e">
        <f>#REF!+#REF!</f>
        <v>#REF!</v>
      </c>
      <c r="S1016" s="76"/>
      <c r="T1016" s="119"/>
      <c r="U1016" s="76"/>
      <c r="V1016" s="76"/>
      <c r="W1016" s="109" t="e">
        <f>(T20D357462[[#This Row],[現金及び預金（億）]]-T20D357462[[#This Row],[負債（億）]])/T20D357462[[#This Row],[総資産]]*100</f>
        <v>#DIV/0!</v>
      </c>
    </row>
    <row r="1017" spans="1:23" s="67" customFormat="1" x14ac:dyDescent="0.25">
      <c r="A1017" s="69"/>
      <c r="B1017" s="39"/>
      <c r="C1017" s="71" t="str">
        <f>IFERROR(_xll.RssMarket($A1017,"市場部名称"),"")</f>
        <v/>
      </c>
      <c r="D1017" s="55"/>
      <c r="E1017" s="55" t="str">
        <f>IFERROR(_xll.RssMarket($A1017,"前日比"),"")</f>
        <v/>
      </c>
      <c r="F1017" s="75" t="str">
        <f>IFERROR(_xll.RssMarket($A1017,"時価総額"),"")</f>
        <v/>
      </c>
      <c r="G1017" s="75" t="e">
        <f>T20D357462[[#This Row],[時価総額]]/T20D357462[[#This Row],[現在値]]</f>
        <v>#VALUE!</v>
      </c>
      <c r="H1017" s="20"/>
      <c r="I1017" s="38"/>
      <c r="J1017" s="20"/>
      <c r="K1017" s="33"/>
      <c r="L1017" s="117"/>
      <c r="M1017" s="21"/>
      <c r="N1017" s="89"/>
      <c r="O1017" s="125" t="e">
        <f t="shared" si="33"/>
        <v>#REF!</v>
      </c>
      <c r="P1017" s="125" t="e">
        <f t="shared" si="32"/>
        <v>#REF!</v>
      </c>
      <c r="Q1017" s="147" t="e">
        <f>T20D357462[[#This Row],[スコア⑤]]/T20D357462[[#This Row],[スコア③]]</f>
        <v>#REF!</v>
      </c>
      <c r="R1017" s="76" t="e">
        <f>#REF!+#REF!</f>
        <v>#REF!</v>
      </c>
      <c r="S1017" s="76"/>
      <c r="T1017" s="119"/>
      <c r="U1017" s="76"/>
      <c r="V1017" s="76"/>
      <c r="W1017" s="109" t="e">
        <f>(T20D357462[[#This Row],[現金及び預金（億）]]-T20D357462[[#This Row],[負債（億）]])/T20D357462[[#This Row],[総資産]]*100</f>
        <v>#DIV/0!</v>
      </c>
    </row>
    <row r="1018" spans="1:23" s="67" customFormat="1" x14ac:dyDescent="0.25">
      <c r="A1018" s="69"/>
      <c r="B1018" s="39"/>
      <c r="C1018" s="71" t="str">
        <f>IFERROR(_xll.RssMarket($A1018,"市場部名称"),"")</f>
        <v/>
      </c>
      <c r="D1018" s="55"/>
      <c r="E1018" s="55" t="str">
        <f>IFERROR(_xll.RssMarket($A1018,"前日比"),"")</f>
        <v/>
      </c>
      <c r="F1018" s="75" t="str">
        <f>IFERROR(_xll.RssMarket($A1018,"時価総額"),"")</f>
        <v/>
      </c>
      <c r="G1018" s="75" t="e">
        <f>T20D357462[[#This Row],[時価総額]]/T20D357462[[#This Row],[現在値]]</f>
        <v>#VALUE!</v>
      </c>
      <c r="H1018" s="20"/>
      <c r="I1018" s="38"/>
      <c r="J1018" s="20"/>
      <c r="K1018" s="33"/>
      <c r="L1018" s="117"/>
      <c r="M1018" s="21"/>
      <c r="N1018" s="89"/>
      <c r="O1018" s="125" t="e">
        <f t="shared" si="33"/>
        <v>#REF!</v>
      </c>
      <c r="P1018" s="125" t="e">
        <f t="shared" si="32"/>
        <v>#REF!</v>
      </c>
      <c r="Q1018" s="147" t="e">
        <f>T20D357462[[#This Row],[スコア⑤]]/T20D357462[[#This Row],[スコア③]]</f>
        <v>#REF!</v>
      </c>
      <c r="R1018" s="76" t="e">
        <f>#REF!+#REF!</f>
        <v>#REF!</v>
      </c>
      <c r="S1018" s="76"/>
      <c r="T1018" s="119"/>
      <c r="U1018" s="76"/>
      <c r="V1018" s="76"/>
      <c r="W1018" s="109" t="e">
        <f>(T20D357462[[#This Row],[現金及び預金（億）]]-T20D357462[[#This Row],[負債（億）]])/T20D357462[[#This Row],[総資産]]*100</f>
        <v>#DIV/0!</v>
      </c>
    </row>
    <row r="1019" spans="1:23" s="67" customFormat="1" x14ac:dyDescent="0.25">
      <c r="A1019" s="69"/>
      <c r="B1019" s="39"/>
      <c r="C1019" s="71" t="str">
        <f>IFERROR(_xll.RssMarket($A1019,"市場部名称"),"")</f>
        <v/>
      </c>
      <c r="D1019" s="55"/>
      <c r="E1019" s="55" t="str">
        <f>IFERROR(_xll.RssMarket($A1019,"前日比"),"")</f>
        <v/>
      </c>
      <c r="F1019" s="75" t="str">
        <f>IFERROR(_xll.RssMarket($A1019,"時価総額"),"")</f>
        <v/>
      </c>
      <c r="G1019" s="75" t="e">
        <f>T20D357462[[#This Row],[時価総額]]/T20D357462[[#This Row],[現在値]]</f>
        <v>#VALUE!</v>
      </c>
      <c r="H1019" s="20"/>
      <c r="I1019" s="38"/>
      <c r="J1019" s="20"/>
      <c r="K1019" s="33"/>
      <c r="L1019" s="117"/>
      <c r="M1019" s="21"/>
      <c r="N1019" s="89"/>
      <c r="O1019" s="125" t="e">
        <f t="shared" si="33"/>
        <v>#REF!</v>
      </c>
      <c r="P1019" s="125" t="e">
        <f t="shared" si="32"/>
        <v>#REF!</v>
      </c>
      <c r="Q1019" s="147" t="e">
        <f>T20D357462[[#This Row],[スコア⑤]]/T20D357462[[#This Row],[スコア③]]</f>
        <v>#REF!</v>
      </c>
      <c r="R1019" s="76" t="e">
        <f>#REF!+#REF!</f>
        <v>#REF!</v>
      </c>
      <c r="S1019" s="76"/>
      <c r="T1019" s="119"/>
      <c r="U1019" s="76"/>
      <c r="V1019" s="76"/>
      <c r="W1019" s="109" t="e">
        <f>(T20D357462[[#This Row],[現金及び預金（億）]]-T20D357462[[#This Row],[負債（億）]])/T20D357462[[#This Row],[総資産]]*100</f>
        <v>#DIV/0!</v>
      </c>
    </row>
    <row r="1020" spans="1:23" s="67" customFormat="1" x14ac:dyDescent="0.25">
      <c r="A1020" s="69"/>
      <c r="B1020" s="39"/>
      <c r="C1020" s="71" t="str">
        <f>IFERROR(_xll.RssMarket($A1020,"市場部名称"),"")</f>
        <v/>
      </c>
      <c r="D1020" s="55"/>
      <c r="E1020" s="55" t="str">
        <f>IFERROR(_xll.RssMarket($A1020,"前日比"),"")</f>
        <v/>
      </c>
      <c r="F1020" s="75" t="str">
        <f>IFERROR(_xll.RssMarket($A1020,"時価総額"),"")</f>
        <v/>
      </c>
      <c r="G1020" s="75" t="e">
        <f>T20D357462[[#This Row],[時価総額]]/T20D357462[[#This Row],[現在値]]</f>
        <v>#VALUE!</v>
      </c>
      <c r="H1020" s="20"/>
      <c r="I1020" s="38"/>
      <c r="J1020" s="20"/>
      <c r="K1020" s="33"/>
      <c r="L1020" s="117"/>
      <c r="M1020" s="21"/>
      <c r="N1020" s="89"/>
      <c r="O1020" s="125" t="e">
        <f t="shared" si="33"/>
        <v>#REF!</v>
      </c>
      <c r="P1020" s="125" t="e">
        <f t="shared" si="32"/>
        <v>#REF!</v>
      </c>
      <c r="Q1020" s="147" t="e">
        <f>T20D357462[[#This Row],[スコア⑤]]/T20D357462[[#This Row],[スコア③]]</f>
        <v>#REF!</v>
      </c>
      <c r="R1020" s="76" t="e">
        <f>#REF!+#REF!</f>
        <v>#REF!</v>
      </c>
      <c r="S1020" s="76"/>
      <c r="T1020" s="119"/>
      <c r="U1020" s="76"/>
      <c r="V1020" s="76"/>
      <c r="W1020" s="109" t="e">
        <f>(T20D357462[[#This Row],[現金及び預金（億）]]-T20D357462[[#This Row],[負債（億）]])/T20D357462[[#This Row],[総資産]]*100</f>
        <v>#DIV/0!</v>
      </c>
    </row>
    <row r="1021" spans="1:23" s="67" customFormat="1" x14ac:dyDescent="0.25">
      <c r="A1021" s="69"/>
      <c r="B1021" s="39"/>
      <c r="C1021" s="71" t="str">
        <f>IFERROR(_xll.RssMarket($A1021,"市場部名称"),"")</f>
        <v/>
      </c>
      <c r="D1021" s="55"/>
      <c r="E1021" s="55" t="str">
        <f>IFERROR(_xll.RssMarket($A1021,"前日比"),"")</f>
        <v/>
      </c>
      <c r="F1021" s="75" t="str">
        <f>IFERROR(_xll.RssMarket($A1021,"時価総額"),"")</f>
        <v/>
      </c>
      <c r="G1021" s="75" t="e">
        <f>T20D357462[[#This Row],[時価総額]]/T20D357462[[#This Row],[現在値]]</f>
        <v>#VALUE!</v>
      </c>
      <c r="H1021" s="20"/>
      <c r="I1021" s="38"/>
      <c r="J1021" s="20"/>
      <c r="K1021" s="33"/>
      <c r="L1021" s="117"/>
      <c r="M1021" s="21"/>
      <c r="N1021" s="89"/>
      <c r="O1021" s="125" t="e">
        <f t="shared" si="33"/>
        <v>#REF!</v>
      </c>
      <c r="P1021" s="125" t="e">
        <f t="shared" ref="P1021:P1084" si="34">ROUND(((R1021/20)*(L1021/15)*(S1021/15)*(1+W1021/200))/(H1021/15)*100,0)</f>
        <v>#REF!</v>
      </c>
      <c r="Q1021" s="147" t="e">
        <f>T20D357462[[#This Row],[スコア⑤]]/T20D357462[[#This Row],[スコア③]]</f>
        <v>#REF!</v>
      </c>
      <c r="R1021" s="76" t="e">
        <f>#REF!+#REF!</f>
        <v>#REF!</v>
      </c>
      <c r="S1021" s="76"/>
      <c r="T1021" s="119"/>
      <c r="U1021" s="76"/>
      <c r="V1021" s="76"/>
      <c r="W1021" s="109" t="e">
        <f>(T20D357462[[#This Row],[現金及び預金（億）]]-T20D357462[[#This Row],[負債（億）]])/T20D357462[[#This Row],[総資産]]*100</f>
        <v>#DIV/0!</v>
      </c>
    </row>
    <row r="1022" spans="1:23" s="67" customFormat="1" x14ac:dyDescent="0.25">
      <c r="A1022" s="69"/>
      <c r="B1022" s="39"/>
      <c r="C1022" s="71" t="str">
        <f>IFERROR(_xll.RssMarket($A1022,"市場部名称"),"")</f>
        <v/>
      </c>
      <c r="D1022" s="55"/>
      <c r="E1022" s="55" t="str">
        <f>IFERROR(_xll.RssMarket($A1022,"前日比"),"")</f>
        <v/>
      </c>
      <c r="F1022" s="75" t="str">
        <f>IFERROR(_xll.RssMarket($A1022,"時価総額"),"")</f>
        <v/>
      </c>
      <c r="G1022" s="75" t="e">
        <f>T20D357462[[#This Row],[時価総額]]/T20D357462[[#This Row],[現在値]]</f>
        <v>#VALUE!</v>
      </c>
      <c r="H1022" s="20"/>
      <c r="I1022" s="38"/>
      <c r="J1022" s="20"/>
      <c r="K1022" s="33"/>
      <c r="L1022" s="117"/>
      <c r="M1022" s="21"/>
      <c r="N1022" s="89"/>
      <c r="O1022" s="125" t="e">
        <f t="shared" si="33"/>
        <v>#REF!</v>
      </c>
      <c r="P1022" s="125" t="e">
        <f t="shared" si="34"/>
        <v>#REF!</v>
      </c>
      <c r="Q1022" s="147" t="e">
        <f>T20D357462[[#This Row],[スコア⑤]]/T20D357462[[#This Row],[スコア③]]</f>
        <v>#REF!</v>
      </c>
      <c r="R1022" s="76" t="e">
        <f>#REF!+#REF!</f>
        <v>#REF!</v>
      </c>
      <c r="S1022" s="76"/>
      <c r="T1022" s="119"/>
      <c r="U1022" s="76"/>
      <c r="V1022" s="76"/>
      <c r="W1022" s="109" t="e">
        <f>(T20D357462[[#This Row],[現金及び預金（億）]]-T20D357462[[#This Row],[負債（億）]])/T20D357462[[#This Row],[総資産]]*100</f>
        <v>#DIV/0!</v>
      </c>
    </row>
    <row r="1023" spans="1:23" s="67" customFormat="1" x14ac:dyDescent="0.25">
      <c r="A1023" s="69"/>
      <c r="B1023" s="39"/>
      <c r="C1023" s="71" t="str">
        <f>IFERROR(_xll.RssMarket($A1023,"市場部名称"),"")</f>
        <v/>
      </c>
      <c r="D1023" s="55"/>
      <c r="E1023" s="55" t="str">
        <f>IFERROR(_xll.RssMarket($A1023,"前日比"),"")</f>
        <v/>
      </c>
      <c r="F1023" s="75" t="str">
        <f>IFERROR(_xll.RssMarket($A1023,"時価総額"),"")</f>
        <v/>
      </c>
      <c r="G1023" s="75" t="e">
        <f>T20D357462[[#This Row],[時価総額]]/T20D357462[[#This Row],[現在値]]</f>
        <v>#VALUE!</v>
      </c>
      <c r="H1023" s="20"/>
      <c r="I1023" s="38"/>
      <c r="J1023" s="20"/>
      <c r="K1023" s="33"/>
      <c r="L1023" s="117"/>
      <c r="M1023" s="21"/>
      <c r="N1023" s="89"/>
      <c r="O1023" s="125" t="e">
        <f t="shared" si="33"/>
        <v>#REF!</v>
      </c>
      <c r="P1023" s="125" t="e">
        <f t="shared" si="34"/>
        <v>#REF!</v>
      </c>
      <c r="Q1023" s="147" t="e">
        <f>T20D357462[[#This Row],[スコア⑤]]/T20D357462[[#This Row],[スコア③]]</f>
        <v>#REF!</v>
      </c>
      <c r="R1023" s="76" t="e">
        <f>#REF!+#REF!</f>
        <v>#REF!</v>
      </c>
      <c r="S1023" s="76"/>
      <c r="T1023" s="119"/>
      <c r="U1023" s="76"/>
      <c r="V1023" s="76"/>
      <c r="W1023" s="109" t="e">
        <f>(T20D357462[[#This Row],[現金及び預金（億）]]-T20D357462[[#This Row],[負債（億）]])/T20D357462[[#This Row],[総資産]]*100</f>
        <v>#DIV/0!</v>
      </c>
    </row>
    <row r="1024" spans="1:23" s="67" customFormat="1" x14ac:dyDescent="0.25">
      <c r="A1024" s="69"/>
      <c r="B1024" s="39"/>
      <c r="C1024" s="71" t="str">
        <f>IFERROR(_xll.RssMarket($A1024,"市場部名称"),"")</f>
        <v/>
      </c>
      <c r="D1024" s="55"/>
      <c r="E1024" s="55" t="str">
        <f>IFERROR(_xll.RssMarket($A1024,"前日比"),"")</f>
        <v/>
      </c>
      <c r="F1024" s="75" t="str">
        <f>IFERROR(_xll.RssMarket($A1024,"時価総額"),"")</f>
        <v/>
      </c>
      <c r="G1024" s="75" t="e">
        <f>T20D357462[[#This Row],[時価総額]]/T20D357462[[#This Row],[現在値]]</f>
        <v>#VALUE!</v>
      </c>
      <c r="H1024" s="20"/>
      <c r="I1024" s="38"/>
      <c r="J1024" s="20"/>
      <c r="K1024" s="33"/>
      <c r="L1024" s="117"/>
      <c r="M1024" s="21"/>
      <c r="N1024" s="89"/>
      <c r="O1024" s="125" t="e">
        <f t="shared" si="33"/>
        <v>#REF!</v>
      </c>
      <c r="P1024" s="125" t="e">
        <f t="shared" si="34"/>
        <v>#REF!</v>
      </c>
      <c r="Q1024" s="147" t="e">
        <f>T20D357462[[#This Row],[スコア⑤]]/T20D357462[[#This Row],[スコア③]]</f>
        <v>#REF!</v>
      </c>
      <c r="R1024" s="76" t="e">
        <f>#REF!+#REF!</f>
        <v>#REF!</v>
      </c>
      <c r="S1024" s="76"/>
      <c r="T1024" s="119"/>
      <c r="U1024" s="76"/>
      <c r="V1024" s="76"/>
      <c r="W1024" s="109" t="e">
        <f>(T20D357462[[#This Row],[現金及び預金（億）]]-T20D357462[[#This Row],[負債（億）]])/T20D357462[[#This Row],[総資産]]*100</f>
        <v>#DIV/0!</v>
      </c>
    </row>
    <row r="1025" spans="1:23" s="67" customFormat="1" x14ac:dyDescent="0.25">
      <c r="A1025" s="69"/>
      <c r="B1025" s="39"/>
      <c r="C1025" s="71" t="str">
        <f>IFERROR(_xll.RssMarket($A1025,"市場部名称"),"")</f>
        <v/>
      </c>
      <c r="D1025" s="55"/>
      <c r="E1025" s="55" t="str">
        <f>IFERROR(_xll.RssMarket($A1025,"前日比"),"")</f>
        <v/>
      </c>
      <c r="F1025" s="75" t="str">
        <f>IFERROR(_xll.RssMarket($A1025,"時価総額"),"")</f>
        <v/>
      </c>
      <c r="G1025" s="75" t="e">
        <f>T20D357462[[#This Row],[時価総額]]/T20D357462[[#This Row],[現在値]]</f>
        <v>#VALUE!</v>
      </c>
      <c r="H1025" s="20"/>
      <c r="I1025" s="38"/>
      <c r="J1025" s="20"/>
      <c r="K1025" s="33"/>
      <c r="L1025" s="117"/>
      <c r="M1025" s="21"/>
      <c r="N1025" s="89"/>
      <c r="O1025" s="125" t="e">
        <f t="shared" si="33"/>
        <v>#REF!</v>
      </c>
      <c r="P1025" s="125" t="e">
        <f t="shared" si="34"/>
        <v>#REF!</v>
      </c>
      <c r="Q1025" s="147" t="e">
        <f>T20D357462[[#This Row],[スコア⑤]]/T20D357462[[#This Row],[スコア③]]</f>
        <v>#REF!</v>
      </c>
      <c r="R1025" s="76" t="e">
        <f>#REF!+#REF!</f>
        <v>#REF!</v>
      </c>
      <c r="S1025" s="76"/>
      <c r="T1025" s="119"/>
      <c r="U1025" s="76"/>
      <c r="V1025" s="76"/>
      <c r="W1025" s="109" t="e">
        <f>(T20D357462[[#This Row],[現金及び預金（億）]]-T20D357462[[#This Row],[負債（億）]])/T20D357462[[#This Row],[総資産]]*100</f>
        <v>#DIV/0!</v>
      </c>
    </row>
    <row r="1026" spans="1:23" s="67" customFormat="1" x14ac:dyDescent="0.25">
      <c r="A1026" s="69"/>
      <c r="B1026" s="39"/>
      <c r="C1026" s="71" t="str">
        <f>IFERROR(_xll.RssMarket($A1026,"市場部名称"),"")</f>
        <v/>
      </c>
      <c r="D1026" s="55"/>
      <c r="E1026" s="55" t="str">
        <f>IFERROR(_xll.RssMarket($A1026,"前日比"),"")</f>
        <v/>
      </c>
      <c r="F1026" s="75" t="str">
        <f>IFERROR(_xll.RssMarket($A1026,"時価総額"),"")</f>
        <v/>
      </c>
      <c r="G1026" s="75" t="e">
        <f>T20D357462[[#This Row],[時価総額]]/T20D357462[[#This Row],[現在値]]</f>
        <v>#VALUE!</v>
      </c>
      <c r="H1026" s="20"/>
      <c r="I1026" s="38"/>
      <c r="J1026" s="20"/>
      <c r="K1026" s="33"/>
      <c r="L1026" s="117"/>
      <c r="M1026" s="21"/>
      <c r="N1026" s="89"/>
      <c r="O1026" s="125" t="e">
        <f t="shared" ref="O1026:O1089" si="35">ROUND(
 ((IF(OR(R1026="",R1026&lt;=0),20,R1026)/20)
  *(L1026/15))
 /(IFERROR(IF(H1026&gt;0,H1026,15),15)/15)
 *100,0)</f>
        <v>#REF!</v>
      </c>
      <c r="P1026" s="125" t="e">
        <f t="shared" si="34"/>
        <v>#REF!</v>
      </c>
      <c r="Q1026" s="147" t="e">
        <f>T20D357462[[#This Row],[スコア⑤]]/T20D357462[[#This Row],[スコア③]]</f>
        <v>#REF!</v>
      </c>
      <c r="R1026" s="76" t="e">
        <f>#REF!+#REF!</f>
        <v>#REF!</v>
      </c>
      <c r="S1026" s="76"/>
      <c r="T1026" s="119"/>
      <c r="U1026" s="76"/>
      <c r="V1026" s="76"/>
      <c r="W1026" s="109" t="e">
        <f>(T20D357462[[#This Row],[現金及び預金（億）]]-T20D357462[[#This Row],[負債（億）]])/T20D357462[[#This Row],[総資産]]*100</f>
        <v>#DIV/0!</v>
      </c>
    </row>
    <row r="1027" spans="1:23" s="67" customFormat="1" x14ac:dyDescent="0.25">
      <c r="A1027" s="69"/>
      <c r="B1027" s="39"/>
      <c r="C1027" s="71" t="str">
        <f>IFERROR(_xll.RssMarket($A1027,"市場部名称"),"")</f>
        <v/>
      </c>
      <c r="D1027" s="55"/>
      <c r="E1027" s="55" t="str">
        <f>IFERROR(_xll.RssMarket($A1027,"前日比"),"")</f>
        <v/>
      </c>
      <c r="F1027" s="75" t="str">
        <f>IFERROR(_xll.RssMarket($A1027,"時価総額"),"")</f>
        <v/>
      </c>
      <c r="G1027" s="75" t="e">
        <f>T20D357462[[#This Row],[時価総額]]/T20D357462[[#This Row],[現在値]]</f>
        <v>#VALUE!</v>
      </c>
      <c r="H1027" s="20"/>
      <c r="I1027" s="38"/>
      <c r="J1027" s="20"/>
      <c r="K1027" s="33"/>
      <c r="L1027" s="117"/>
      <c r="M1027" s="21"/>
      <c r="N1027" s="89"/>
      <c r="O1027" s="125" t="e">
        <f t="shared" si="35"/>
        <v>#REF!</v>
      </c>
      <c r="P1027" s="125" t="e">
        <f t="shared" si="34"/>
        <v>#REF!</v>
      </c>
      <c r="Q1027" s="147" t="e">
        <f>T20D357462[[#This Row],[スコア⑤]]/T20D357462[[#This Row],[スコア③]]</f>
        <v>#REF!</v>
      </c>
      <c r="R1027" s="76" t="e">
        <f>#REF!+#REF!</f>
        <v>#REF!</v>
      </c>
      <c r="S1027" s="76"/>
      <c r="T1027" s="119"/>
      <c r="U1027" s="76"/>
      <c r="V1027" s="76"/>
      <c r="W1027" s="109" t="e">
        <f>(T20D357462[[#This Row],[現金及び預金（億）]]-T20D357462[[#This Row],[負債（億）]])/T20D357462[[#This Row],[総資産]]*100</f>
        <v>#DIV/0!</v>
      </c>
    </row>
    <row r="1028" spans="1:23" s="67" customFormat="1" x14ac:dyDescent="0.25">
      <c r="A1028" s="69"/>
      <c r="B1028" s="39"/>
      <c r="C1028" s="71" t="str">
        <f>IFERROR(_xll.RssMarket($A1028,"市場部名称"),"")</f>
        <v/>
      </c>
      <c r="D1028" s="55"/>
      <c r="E1028" s="55" t="str">
        <f>IFERROR(_xll.RssMarket($A1028,"前日比"),"")</f>
        <v/>
      </c>
      <c r="F1028" s="75" t="str">
        <f>IFERROR(_xll.RssMarket($A1028,"時価総額"),"")</f>
        <v/>
      </c>
      <c r="G1028" s="75" t="e">
        <f>T20D357462[[#This Row],[時価総額]]/T20D357462[[#This Row],[現在値]]</f>
        <v>#VALUE!</v>
      </c>
      <c r="H1028" s="20"/>
      <c r="I1028" s="38"/>
      <c r="J1028" s="20"/>
      <c r="K1028" s="33"/>
      <c r="L1028" s="117"/>
      <c r="M1028" s="21"/>
      <c r="N1028" s="89"/>
      <c r="O1028" s="125" t="e">
        <f t="shared" si="35"/>
        <v>#REF!</v>
      </c>
      <c r="P1028" s="125" t="e">
        <f t="shared" si="34"/>
        <v>#REF!</v>
      </c>
      <c r="Q1028" s="147" t="e">
        <f>T20D357462[[#This Row],[スコア⑤]]/T20D357462[[#This Row],[スコア③]]</f>
        <v>#REF!</v>
      </c>
      <c r="R1028" s="76" t="e">
        <f>#REF!+#REF!</f>
        <v>#REF!</v>
      </c>
      <c r="S1028" s="76"/>
      <c r="T1028" s="119"/>
      <c r="U1028" s="76"/>
      <c r="V1028" s="76"/>
      <c r="W1028" s="109" t="e">
        <f>(T20D357462[[#This Row],[現金及び預金（億）]]-T20D357462[[#This Row],[負債（億）]])/T20D357462[[#This Row],[総資産]]*100</f>
        <v>#DIV/0!</v>
      </c>
    </row>
    <row r="1029" spans="1:23" s="67" customFormat="1" x14ac:dyDescent="0.25">
      <c r="A1029" s="69"/>
      <c r="B1029" s="39"/>
      <c r="C1029" s="71" t="str">
        <f>IFERROR(_xll.RssMarket($A1029,"市場部名称"),"")</f>
        <v/>
      </c>
      <c r="D1029" s="55"/>
      <c r="E1029" s="55" t="str">
        <f>IFERROR(_xll.RssMarket($A1029,"前日比"),"")</f>
        <v/>
      </c>
      <c r="F1029" s="75" t="str">
        <f>IFERROR(_xll.RssMarket($A1029,"時価総額"),"")</f>
        <v/>
      </c>
      <c r="G1029" s="75" t="e">
        <f>T20D357462[[#This Row],[時価総額]]/T20D357462[[#This Row],[現在値]]</f>
        <v>#VALUE!</v>
      </c>
      <c r="H1029" s="20"/>
      <c r="I1029" s="38"/>
      <c r="J1029" s="20"/>
      <c r="K1029" s="33"/>
      <c r="L1029" s="117"/>
      <c r="M1029" s="21"/>
      <c r="N1029" s="89"/>
      <c r="O1029" s="125" t="e">
        <f t="shared" si="35"/>
        <v>#REF!</v>
      </c>
      <c r="P1029" s="125" t="e">
        <f t="shared" si="34"/>
        <v>#REF!</v>
      </c>
      <c r="Q1029" s="147" t="e">
        <f>T20D357462[[#This Row],[スコア⑤]]/T20D357462[[#This Row],[スコア③]]</f>
        <v>#REF!</v>
      </c>
      <c r="R1029" s="76" t="e">
        <f>#REF!+#REF!</f>
        <v>#REF!</v>
      </c>
      <c r="S1029" s="76"/>
      <c r="T1029" s="119"/>
      <c r="U1029" s="76"/>
      <c r="V1029" s="76"/>
      <c r="W1029" s="109" t="e">
        <f>(T20D357462[[#This Row],[現金及び預金（億）]]-T20D357462[[#This Row],[負債（億）]])/T20D357462[[#This Row],[総資産]]*100</f>
        <v>#DIV/0!</v>
      </c>
    </row>
    <row r="1030" spans="1:23" s="67" customFormat="1" x14ac:dyDescent="0.25">
      <c r="A1030" s="69"/>
      <c r="B1030" s="39"/>
      <c r="C1030" s="71" t="str">
        <f>IFERROR(_xll.RssMarket($A1030,"市場部名称"),"")</f>
        <v/>
      </c>
      <c r="D1030" s="55"/>
      <c r="E1030" s="55" t="str">
        <f>IFERROR(_xll.RssMarket($A1030,"前日比"),"")</f>
        <v/>
      </c>
      <c r="F1030" s="75" t="str">
        <f>IFERROR(_xll.RssMarket($A1030,"時価総額"),"")</f>
        <v/>
      </c>
      <c r="G1030" s="75" t="e">
        <f>T20D357462[[#This Row],[時価総額]]/T20D357462[[#This Row],[現在値]]</f>
        <v>#VALUE!</v>
      </c>
      <c r="H1030" s="20"/>
      <c r="I1030" s="38"/>
      <c r="J1030" s="20"/>
      <c r="K1030" s="33"/>
      <c r="L1030" s="117"/>
      <c r="M1030" s="21"/>
      <c r="N1030" s="89"/>
      <c r="O1030" s="125" t="e">
        <f t="shared" si="35"/>
        <v>#REF!</v>
      </c>
      <c r="P1030" s="125" t="e">
        <f t="shared" si="34"/>
        <v>#REF!</v>
      </c>
      <c r="Q1030" s="147" t="e">
        <f>T20D357462[[#This Row],[スコア⑤]]/T20D357462[[#This Row],[スコア③]]</f>
        <v>#REF!</v>
      </c>
      <c r="R1030" s="76" t="e">
        <f>#REF!+#REF!</f>
        <v>#REF!</v>
      </c>
      <c r="S1030" s="76"/>
      <c r="T1030" s="119"/>
      <c r="U1030" s="76"/>
      <c r="V1030" s="76"/>
      <c r="W1030" s="109" t="e">
        <f>(T20D357462[[#This Row],[現金及び預金（億）]]-T20D357462[[#This Row],[負債（億）]])/T20D357462[[#This Row],[総資産]]*100</f>
        <v>#DIV/0!</v>
      </c>
    </row>
    <row r="1031" spans="1:23" s="67" customFormat="1" x14ac:dyDescent="0.25">
      <c r="A1031" s="69"/>
      <c r="B1031" s="39"/>
      <c r="C1031" s="71" t="str">
        <f>IFERROR(_xll.RssMarket($A1031,"市場部名称"),"")</f>
        <v/>
      </c>
      <c r="D1031" s="55"/>
      <c r="E1031" s="55" t="str">
        <f>IFERROR(_xll.RssMarket($A1031,"前日比"),"")</f>
        <v/>
      </c>
      <c r="F1031" s="75" t="str">
        <f>IFERROR(_xll.RssMarket($A1031,"時価総額"),"")</f>
        <v/>
      </c>
      <c r="G1031" s="75" t="e">
        <f>T20D357462[[#This Row],[時価総額]]/T20D357462[[#This Row],[現在値]]</f>
        <v>#VALUE!</v>
      </c>
      <c r="H1031" s="20"/>
      <c r="I1031" s="38"/>
      <c r="J1031" s="20"/>
      <c r="K1031" s="33"/>
      <c r="L1031" s="117"/>
      <c r="M1031" s="21"/>
      <c r="N1031" s="89"/>
      <c r="O1031" s="125" t="e">
        <f t="shared" si="35"/>
        <v>#REF!</v>
      </c>
      <c r="P1031" s="125" t="e">
        <f t="shared" si="34"/>
        <v>#REF!</v>
      </c>
      <c r="Q1031" s="147" t="e">
        <f>T20D357462[[#This Row],[スコア⑤]]/T20D357462[[#This Row],[スコア③]]</f>
        <v>#REF!</v>
      </c>
      <c r="R1031" s="76" t="e">
        <f>#REF!+#REF!</f>
        <v>#REF!</v>
      </c>
      <c r="S1031" s="76"/>
      <c r="T1031" s="119"/>
      <c r="U1031" s="76"/>
      <c r="V1031" s="76"/>
      <c r="W1031" s="109" t="e">
        <f>(T20D357462[[#This Row],[現金及び預金（億）]]-T20D357462[[#This Row],[負債（億）]])/T20D357462[[#This Row],[総資産]]*100</f>
        <v>#DIV/0!</v>
      </c>
    </row>
    <row r="1032" spans="1:23" s="67" customFormat="1" x14ac:dyDescent="0.25">
      <c r="A1032" s="69"/>
      <c r="B1032" s="39"/>
      <c r="C1032" s="71" t="str">
        <f>IFERROR(_xll.RssMarket($A1032,"市場部名称"),"")</f>
        <v/>
      </c>
      <c r="D1032" s="55"/>
      <c r="E1032" s="55" t="str">
        <f>IFERROR(_xll.RssMarket($A1032,"前日比"),"")</f>
        <v/>
      </c>
      <c r="F1032" s="75" t="str">
        <f>IFERROR(_xll.RssMarket($A1032,"時価総額"),"")</f>
        <v/>
      </c>
      <c r="G1032" s="75" t="e">
        <f>T20D357462[[#This Row],[時価総額]]/T20D357462[[#This Row],[現在値]]</f>
        <v>#VALUE!</v>
      </c>
      <c r="H1032" s="20"/>
      <c r="I1032" s="38"/>
      <c r="J1032" s="20"/>
      <c r="K1032" s="33"/>
      <c r="L1032" s="117"/>
      <c r="M1032" s="21"/>
      <c r="N1032" s="89"/>
      <c r="O1032" s="125" t="e">
        <f t="shared" si="35"/>
        <v>#REF!</v>
      </c>
      <c r="P1032" s="125" t="e">
        <f t="shared" si="34"/>
        <v>#REF!</v>
      </c>
      <c r="Q1032" s="147" t="e">
        <f>T20D357462[[#This Row],[スコア⑤]]/T20D357462[[#This Row],[スコア③]]</f>
        <v>#REF!</v>
      </c>
      <c r="R1032" s="76" t="e">
        <f>#REF!+#REF!</f>
        <v>#REF!</v>
      </c>
      <c r="S1032" s="76"/>
      <c r="T1032" s="119"/>
      <c r="U1032" s="76"/>
      <c r="V1032" s="76"/>
      <c r="W1032" s="109" t="e">
        <f>(T20D357462[[#This Row],[現金及び預金（億）]]-T20D357462[[#This Row],[負債（億）]])/T20D357462[[#This Row],[総資産]]*100</f>
        <v>#DIV/0!</v>
      </c>
    </row>
    <row r="1033" spans="1:23" s="67" customFormat="1" x14ac:dyDescent="0.25">
      <c r="A1033" s="69"/>
      <c r="B1033" s="39"/>
      <c r="C1033" s="71" t="str">
        <f>IFERROR(_xll.RssMarket($A1033,"市場部名称"),"")</f>
        <v/>
      </c>
      <c r="D1033" s="55"/>
      <c r="E1033" s="55" t="str">
        <f>IFERROR(_xll.RssMarket($A1033,"前日比"),"")</f>
        <v/>
      </c>
      <c r="F1033" s="75" t="str">
        <f>IFERROR(_xll.RssMarket($A1033,"時価総額"),"")</f>
        <v/>
      </c>
      <c r="G1033" s="75" t="e">
        <f>T20D357462[[#This Row],[時価総額]]/T20D357462[[#This Row],[現在値]]</f>
        <v>#VALUE!</v>
      </c>
      <c r="H1033" s="20"/>
      <c r="I1033" s="38"/>
      <c r="J1033" s="20"/>
      <c r="K1033" s="33"/>
      <c r="L1033" s="117"/>
      <c r="M1033" s="21"/>
      <c r="N1033" s="89"/>
      <c r="O1033" s="125" t="e">
        <f t="shared" si="35"/>
        <v>#REF!</v>
      </c>
      <c r="P1033" s="125" t="e">
        <f t="shared" si="34"/>
        <v>#REF!</v>
      </c>
      <c r="Q1033" s="147" t="e">
        <f>T20D357462[[#This Row],[スコア⑤]]/T20D357462[[#This Row],[スコア③]]</f>
        <v>#REF!</v>
      </c>
      <c r="R1033" s="76" t="e">
        <f>#REF!+#REF!</f>
        <v>#REF!</v>
      </c>
      <c r="S1033" s="76"/>
      <c r="T1033" s="119"/>
      <c r="U1033" s="76"/>
      <c r="V1033" s="76"/>
      <c r="W1033" s="109" t="e">
        <f>(T20D357462[[#This Row],[現金及び預金（億）]]-T20D357462[[#This Row],[負債（億）]])/T20D357462[[#This Row],[総資産]]*100</f>
        <v>#DIV/0!</v>
      </c>
    </row>
    <row r="1034" spans="1:23" s="67" customFormat="1" x14ac:dyDescent="0.25">
      <c r="A1034" s="69"/>
      <c r="B1034" s="39"/>
      <c r="C1034" s="71" t="str">
        <f>IFERROR(_xll.RssMarket($A1034,"市場部名称"),"")</f>
        <v/>
      </c>
      <c r="D1034" s="55"/>
      <c r="E1034" s="55" t="str">
        <f>IFERROR(_xll.RssMarket($A1034,"前日比"),"")</f>
        <v/>
      </c>
      <c r="F1034" s="75" t="str">
        <f>IFERROR(_xll.RssMarket($A1034,"時価総額"),"")</f>
        <v/>
      </c>
      <c r="G1034" s="75" t="e">
        <f>T20D357462[[#This Row],[時価総額]]/T20D357462[[#This Row],[現在値]]</f>
        <v>#VALUE!</v>
      </c>
      <c r="H1034" s="20"/>
      <c r="I1034" s="38"/>
      <c r="J1034" s="20"/>
      <c r="K1034" s="33"/>
      <c r="L1034" s="117"/>
      <c r="M1034" s="21"/>
      <c r="N1034" s="89"/>
      <c r="O1034" s="125" t="e">
        <f t="shared" si="35"/>
        <v>#REF!</v>
      </c>
      <c r="P1034" s="125" t="e">
        <f t="shared" si="34"/>
        <v>#REF!</v>
      </c>
      <c r="Q1034" s="147" t="e">
        <f>T20D357462[[#This Row],[スコア⑤]]/T20D357462[[#This Row],[スコア③]]</f>
        <v>#REF!</v>
      </c>
      <c r="R1034" s="76" t="e">
        <f>#REF!+#REF!</f>
        <v>#REF!</v>
      </c>
      <c r="S1034" s="76"/>
      <c r="T1034" s="119"/>
      <c r="U1034" s="76"/>
      <c r="V1034" s="76"/>
      <c r="W1034" s="109" t="e">
        <f>(T20D357462[[#This Row],[現金及び預金（億）]]-T20D357462[[#This Row],[負債（億）]])/T20D357462[[#This Row],[総資産]]*100</f>
        <v>#DIV/0!</v>
      </c>
    </row>
    <row r="1035" spans="1:23" s="67" customFormat="1" x14ac:dyDescent="0.25">
      <c r="A1035" s="69"/>
      <c r="B1035" s="39"/>
      <c r="C1035" s="71" t="str">
        <f>IFERROR(_xll.RssMarket($A1035,"市場部名称"),"")</f>
        <v/>
      </c>
      <c r="D1035" s="55"/>
      <c r="E1035" s="55" t="str">
        <f>IFERROR(_xll.RssMarket($A1035,"前日比"),"")</f>
        <v/>
      </c>
      <c r="F1035" s="75" t="str">
        <f>IFERROR(_xll.RssMarket($A1035,"時価総額"),"")</f>
        <v/>
      </c>
      <c r="G1035" s="75" t="e">
        <f>T20D357462[[#This Row],[時価総額]]/T20D357462[[#This Row],[現在値]]</f>
        <v>#VALUE!</v>
      </c>
      <c r="H1035" s="20"/>
      <c r="I1035" s="38"/>
      <c r="J1035" s="20"/>
      <c r="K1035" s="33"/>
      <c r="L1035" s="117"/>
      <c r="M1035" s="21"/>
      <c r="N1035" s="89"/>
      <c r="O1035" s="125" t="e">
        <f t="shared" si="35"/>
        <v>#REF!</v>
      </c>
      <c r="P1035" s="125" t="e">
        <f t="shared" si="34"/>
        <v>#REF!</v>
      </c>
      <c r="Q1035" s="147" t="e">
        <f>T20D357462[[#This Row],[スコア⑤]]/T20D357462[[#This Row],[スコア③]]</f>
        <v>#REF!</v>
      </c>
      <c r="R1035" s="76" t="e">
        <f>#REF!+#REF!</f>
        <v>#REF!</v>
      </c>
      <c r="S1035" s="76"/>
      <c r="T1035" s="119"/>
      <c r="U1035" s="76"/>
      <c r="V1035" s="76"/>
      <c r="W1035" s="109" t="e">
        <f>(T20D357462[[#This Row],[現金及び預金（億）]]-T20D357462[[#This Row],[負債（億）]])/T20D357462[[#This Row],[総資産]]*100</f>
        <v>#DIV/0!</v>
      </c>
    </row>
    <row r="1036" spans="1:23" s="67" customFormat="1" x14ac:dyDescent="0.25">
      <c r="A1036" s="69"/>
      <c r="B1036" s="39"/>
      <c r="C1036" s="71" t="str">
        <f>IFERROR(_xll.RssMarket($A1036,"市場部名称"),"")</f>
        <v/>
      </c>
      <c r="D1036" s="55"/>
      <c r="E1036" s="55" t="str">
        <f>IFERROR(_xll.RssMarket($A1036,"前日比"),"")</f>
        <v/>
      </c>
      <c r="F1036" s="75" t="str">
        <f>IFERROR(_xll.RssMarket($A1036,"時価総額"),"")</f>
        <v/>
      </c>
      <c r="G1036" s="75" t="e">
        <f>T20D357462[[#This Row],[時価総額]]/T20D357462[[#This Row],[現在値]]</f>
        <v>#VALUE!</v>
      </c>
      <c r="H1036" s="20"/>
      <c r="I1036" s="38"/>
      <c r="J1036" s="20"/>
      <c r="K1036" s="33"/>
      <c r="L1036" s="117"/>
      <c r="M1036" s="21"/>
      <c r="N1036" s="89"/>
      <c r="O1036" s="125" t="e">
        <f t="shared" si="35"/>
        <v>#REF!</v>
      </c>
      <c r="P1036" s="125" t="e">
        <f t="shared" si="34"/>
        <v>#REF!</v>
      </c>
      <c r="Q1036" s="147" t="e">
        <f>T20D357462[[#This Row],[スコア⑤]]/T20D357462[[#This Row],[スコア③]]</f>
        <v>#REF!</v>
      </c>
      <c r="R1036" s="76" t="e">
        <f>#REF!+#REF!</f>
        <v>#REF!</v>
      </c>
      <c r="S1036" s="76"/>
      <c r="T1036" s="119"/>
      <c r="U1036" s="76"/>
      <c r="V1036" s="76"/>
      <c r="W1036" s="109" t="e">
        <f>(T20D357462[[#This Row],[現金及び預金（億）]]-T20D357462[[#This Row],[負債（億）]])/T20D357462[[#This Row],[総資産]]*100</f>
        <v>#DIV/0!</v>
      </c>
    </row>
    <row r="1037" spans="1:23" s="67" customFormat="1" x14ac:dyDescent="0.25">
      <c r="A1037" s="69"/>
      <c r="B1037" s="39"/>
      <c r="C1037" s="71" t="str">
        <f>IFERROR(_xll.RssMarket($A1037,"市場部名称"),"")</f>
        <v/>
      </c>
      <c r="D1037" s="55"/>
      <c r="E1037" s="55" t="str">
        <f>IFERROR(_xll.RssMarket($A1037,"前日比"),"")</f>
        <v/>
      </c>
      <c r="F1037" s="75" t="str">
        <f>IFERROR(_xll.RssMarket($A1037,"時価総額"),"")</f>
        <v/>
      </c>
      <c r="G1037" s="75" t="e">
        <f>T20D357462[[#This Row],[時価総額]]/T20D357462[[#This Row],[現在値]]</f>
        <v>#VALUE!</v>
      </c>
      <c r="H1037" s="20"/>
      <c r="I1037" s="38"/>
      <c r="J1037" s="20"/>
      <c r="K1037" s="33"/>
      <c r="L1037" s="117"/>
      <c r="M1037" s="21"/>
      <c r="N1037" s="89"/>
      <c r="O1037" s="125" t="e">
        <f t="shared" si="35"/>
        <v>#REF!</v>
      </c>
      <c r="P1037" s="125" t="e">
        <f t="shared" si="34"/>
        <v>#REF!</v>
      </c>
      <c r="Q1037" s="147" t="e">
        <f>T20D357462[[#This Row],[スコア⑤]]/T20D357462[[#This Row],[スコア③]]</f>
        <v>#REF!</v>
      </c>
      <c r="R1037" s="76" t="e">
        <f>#REF!+#REF!</f>
        <v>#REF!</v>
      </c>
      <c r="S1037" s="76"/>
      <c r="T1037" s="119"/>
      <c r="U1037" s="76"/>
      <c r="V1037" s="76"/>
      <c r="W1037" s="109" t="e">
        <f>(T20D357462[[#This Row],[現金及び預金（億）]]-T20D357462[[#This Row],[負債（億）]])/T20D357462[[#This Row],[総資産]]*100</f>
        <v>#DIV/0!</v>
      </c>
    </row>
    <row r="1038" spans="1:23" s="67" customFormat="1" x14ac:dyDescent="0.25">
      <c r="A1038" s="69"/>
      <c r="B1038" s="39"/>
      <c r="C1038" s="71" t="str">
        <f>IFERROR(_xll.RssMarket($A1038,"市場部名称"),"")</f>
        <v/>
      </c>
      <c r="D1038" s="55"/>
      <c r="E1038" s="55" t="str">
        <f>IFERROR(_xll.RssMarket($A1038,"前日比"),"")</f>
        <v/>
      </c>
      <c r="F1038" s="75" t="str">
        <f>IFERROR(_xll.RssMarket($A1038,"時価総額"),"")</f>
        <v/>
      </c>
      <c r="G1038" s="75" t="e">
        <f>T20D357462[[#This Row],[時価総額]]/T20D357462[[#This Row],[現在値]]</f>
        <v>#VALUE!</v>
      </c>
      <c r="H1038" s="20"/>
      <c r="I1038" s="38"/>
      <c r="J1038" s="20"/>
      <c r="K1038" s="33"/>
      <c r="L1038" s="117"/>
      <c r="M1038" s="21"/>
      <c r="N1038" s="89"/>
      <c r="O1038" s="125" t="e">
        <f t="shared" si="35"/>
        <v>#REF!</v>
      </c>
      <c r="P1038" s="125" t="e">
        <f t="shared" si="34"/>
        <v>#REF!</v>
      </c>
      <c r="Q1038" s="147" t="e">
        <f>T20D357462[[#This Row],[スコア⑤]]/T20D357462[[#This Row],[スコア③]]</f>
        <v>#REF!</v>
      </c>
      <c r="R1038" s="76" t="e">
        <f>#REF!+#REF!</f>
        <v>#REF!</v>
      </c>
      <c r="S1038" s="76"/>
      <c r="T1038" s="119"/>
      <c r="U1038" s="76"/>
      <c r="V1038" s="76"/>
      <c r="W1038" s="109" t="e">
        <f>(T20D357462[[#This Row],[現金及び預金（億）]]-T20D357462[[#This Row],[負債（億）]])/T20D357462[[#This Row],[総資産]]*100</f>
        <v>#DIV/0!</v>
      </c>
    </row>
    <row r="1039" spans="1:23" s="67" customFormat="1" x14ac:dyDescent="0.25">
      <c r="A1039" s="69"/>
      <c r="B1039" s="39"/>
      <c r="C1039" s="71" t="str">
        <f>IFERROR(_xll.RssMarket($A1039,"市場部名称"),"")</f>
        <v/>
      </c>
      <c r="D1039" s="55"/>
      <c r="E1039" s="55" t="str">
        <f>IFERROR(_xll.RssMarket($A1039,"前日比"),"")</f>
        <v/>
      </c>
      <c r="F1039" s="75" t="str">
        <f>IFERROR(_xll.RssMarket($A1039,"時価総額"),"")</f>
        <v/>
      </c>
      <c r="G1039" s="75" t="e">
        <f>T20D357462[[#This Row],[時価総額]]/T20D357462[[#This Row],[現在値]]</f>
        <v>#VALUE!</v>
      </c>
      <c r="H1039" s="20"/>
      <c r="I1039" s="38"/>
      <c r="J1039" s="20"/>
      <c r="K1039" s="33"/>
      <c r="L1039" s="117"/>
      <c r="M1039" s="21"/>
      <c r="N1039" s="89"/>
      <c r="O1039" s="125" t="e">
        <f t="shared" si="35"/>
        <v>#REF!</v>
      </c>
      <c r="P1039" s="125" t="e">
        <f t="shared" si="34"/>
        <v>#REF!</v>
      </c>
      <c r="Q1039" s="147" t="e">
        <f>T20D357462[[#This Row],[スコア⑤]]/T20D357462[[#This Row],[スコア③]]</f>
        <v>#REF!</v>
      </c>
      <c r="R1039" s="76" t="e">
        <f>#REF!+#REF!</f>
        <v>#REF!</v>
      </c>
      <c r="S1039" s="76"/>
      <c r="T1039" s="119"/>
      <c r="U1039" s="76"/>
      <c r="V1039" s="76"/>
      <c r="W1039" s="109" t="e">
        <f>(T20D357462[[#This Row],[現金及び預金（億）]]-T20D357462[[#This Row],[負債（億）]])/T20D357462[[#This Row],[総資産]]*100</f>
        <v>#DIV/0!</v>
      </c>
    </row>
    <row r="1040" spans="1:23" s="67" customFormat="1" x14ac:dyDescent="0.25">
      <c r="A1040" s="69"/>
      <c r="B1040" s="39"/>
      <c r="C1040" s="71" t="str">
        <f>IFERROR(_xll.RssMarket($A1040,"市場部名称"),"")</f>
        <v/>
      </c>
      <c r="D1040" s="55"/>
      <c r="E1040" s="55" t="str">
        <f>IFERROR(_xll.RssMarket($A1040,"前日比"),"")</f>
        <v/>
      </c>
      <c r="F1040" s="75" t="str">
        <f>IFERROR(_xll.RssMarket($A1040,"時価総額"),"")</f>
        <v/>
      </c>
      <c r="G1040" s="75" t="e">
        <f>T20D357462[[#This Row],[時価総額]]/T20D357462[[#This Row],[現在値]]</f>
        <v>#VALUE!</v>
      </c>
      <c r="H1040" s="20"/>
      <c r="I1040" s="38"/>
      <c r="J1040" s="20"/>
      <c r="K1040" s="33"/>
      <c r="L1040" s="117"/>
      <c r="M1040" s="21"/>
      <c r="N1040" s="89"/>
      <c r="O1040" s="125" t="e">
        <f t="shared" si="35"/>
        <v>#REF!</v>
      </c>
      <c r="P1040" s="125" t="e">
        <f t="shared" si="34"/>
        <v>#REF!</v>
      </c>
      <c r="Q1040" s="147" t="e">
        <f>T20D357462[[#This Row],[スコア⑤]]/T20D357462[[#This Row],[スコア③]]</f>
        <v>#REF!</v>
      </c>
      <c r="R1040" s="76" t="e">
        <f>#REF!+#REF!</f>
        <v>#REF!</v>
      </c>
      <c r="S1040" s="76"/>
      <c r="T1040" s="119"/>
      <c r="U1040" s="76"/>
      <c r="V1040" s="76"/>
      <c r="W1040" s="109" t="e">
        <f>(T20D357462[[#This Row],[現金及び預金（億）]]-T20D357462[[#This Row],[負債（億）]])/T20D357462[[#This Row],[総資産]]*100</f>
        <v>#DIV/0!</v>
      </c>
    </row>
    <row r="1041" spans="1:23" s="67" customFormat="1" x14ac:dyDescent="0.25">
      <c r="A1041" s="69"/>
      <c r="B1041" s="39"/>
      <c r="C1041" s="71" t="str">
        <f>IFERROR(_xll.RssMarket($A1041,"市場部名称"),"")</f>
        <v/>
      </c>
      <c r="D1041" s="55"/>
      <c r="E1041" s="55" t="str">
        <f>IFERROR(_xll.RssMarket($A1041,"前日比"),"")</f>
        <v/>
      </c>
      <c r="F1041" s="75" t="str">
        <f>IFERROR(_xll.RssMarket($A1041,"時価総額"),"")</f>
        <v/>
      </c>
      <c r="G1041" s="75" t="e">
        <f>T20D357462[[#This Row],[時価総額]]/T20D357462[[#This Row],[現在値]]</f>
        <v>#VALUE!</v>
      </c>
      <c r="H1041" s="20"/>
      <c r="I1041" s="38"/>
      <c r="J1041" s="20"/>
      <c r="K1041" s="33"/>
      <c r="L1041" s="117"/>
      <c r="M1041" s="21"/>
      <c r="N1041" s="89"/>
      <c r="O1041" s="125" t="e">
        <f t="shared" si="35"/>
        <v>#REF!</v>
      </c>
      <c r="P1041" s="125" t="e">
        <f t="shared" si="34"/>
        <v>#REF!</v>
      </c>
      <c r="Q1041" s="147" t="e">
        <f>T20D357462[[#This Row],[スコア⑤]]/T20D357462[[#This Row],[スコア③]]</f>
        <v>#REF!</v>
      </c>
      <c r="R1041" s="76" t="e">
        <f>#REF!+#REF!</f>
        <v>#REF!</v>
      </c>
      <c r="S1041" s="76"/>
      <c r="T1041" s="119"/>
      <c r="U1041" s="76"/>
      <c r="V1041" s="76"/>
      <c r="W1041" s="109" t="e">
        <f>(T20D357462[[#This Row],[現金及び預金（億）]]-T20D357462[[#This Row],[負債（億）]])/T20D357462[[#This Row],[総資産]]*100</f>
        <v>#DIV/0!</v>
      </c>
    </row>
    <row r="1042" spans="1:23" s="67" customFormat="1" x14ac:dyDescent="0.25">
      <c r="A1042" s="69"/>
      <c r="B1042" s="39"/>
      <c r="C1042" s="71" t="str">
        <f>IFERROR(_xll.RssMarket($A1042,"市場部名称"),"")</f>
        <v/>
      </c>
      <c r="D1042" s="55"/>
      <c r="E1042" s="55" t="str">
        <f>IFERROR(_xll.RssMarket($A1042,"前日比"),"")</f>
        <v/>
      </c>
      <c r="F1042" s="75" t="str">
        <f>IFERROR(_xll.RssMarket($A1042,"時価総額"),"")</f>
        <v/>
      </c>
      <c r="G1042" s="75" t="e">
        <f>T20D357462[[#This Row],[時価総額]]/T20D357462[[#This Row],[現在値]]</f>
        <v>#VALUE!</v>
      </c>
      <c r="H1042" s="20"/>
      <c r="I1042" s="38"/>
      <c r="J1042" s="20"/>
      <c r="K1042" s="33"/>
      <c r="L1042" s="117"/>
      <c r="M1042" s="21"/>
      <c r="N1042" s="89"/>
      <c r="O1042" s="125" t="e">
        <f t="shared" si="35"/>
        <v>#REF!</v>
      </c>
      <c r="P1042" s="125" t="e">
        <f t="shared" si="34"/>
        <v>#REF!</v>
      </c>
      <c r="Q1042" s="147" t="e">
        <f>T20D357462[[#This Row],[スコア⑤]]/T20D357462[[#This Row],[スコア③]]</f>
        <v>#REF!</v>
      </c>
      <c r="R1042" s="76" t="e">
        <f>#REF!+#REF!</f>
        <v>#REF!</v>
      </c>
      <c r="S1042" s="76"/>
      <c r="T1042" s="119"/>
      <c r="U1042" s="76"/>
      <c r="V1042" s="76"/>
      <c r="W1042" s="109" t="e">
        <f>(T20D357462[[#This Row],[現金及び預金（億）]]-T20D357462[[#This Row],[負債（億）]])/T20D357462[[#This Row],[総資産]]*100</f>
        <v>#DIV/0!</v>
      </c>
    </row>
    <row r="1043" spans="1:23" s="67" customFormat="1" x14ac:dyDescent="0.25">
      <c r="A1043" s="69"/>
      <c r="B1043" s="39"/>
      <c r="C1043" s="71" t="str">
        <f>IFERROR(_xll.RssMarket($A1043,"市場部名称"),"")</f>
        <v/>
      </c>
      <c r="D1043" s="55"/>
      <c r="E1043" s="55" t="str">
        <f>IFERROR(_xll.RssMarket($A1043,"前日比"),"")</f>
        <v/>
      </c>
      <c r="F1043" s="75" t="str">
        <f>IFERROR(_xll.RssMarket($A1043,"時価総額"),"")</f>
        <v/>
      </c>
      <c r="G1043" s="75" t="e">
        <f>T20D357462[[#This Row],[時価総額]]/T20D357462[[#This Row],[現在値]]</f>
        <v>#VALUE!</v>
      </c>
      <c r="H1043" s="20"/>
      <c r="I1043" s="38"/>
      <c r="J1043" s="20"/>
      <c r="K1043" s="33"/>
      <c r="L1043" s="117"/>
      <c r="M1043" s="21"/>
      <c r="N1043" s="89"/>
      <c r="O1043" s="125" t="e">
        <f t="shared" si="35"/>
        <v>#REF!</v>
      </c>
      <c r="P1043" s="125" t="e">
        <f t="shared" si="34"/>
        <v>#REF!</v>
      </c>
      <c r="Q1043" s="147" t="e">
        <f>T20D357462[[#This Row],[スコア⑤]]/T20D357462[[#This Row],[スコア③]]</f>
        <v>#REF!</v>
      </c>
      <c r="R1043" s="76" t="e">
        <f>#REF!+#REF!</f>
        <v>#REF!</v>
      </c>
      <c r="S1043" s="76"/>
      <c r="T1043" s="119"/>
      <c r="U1043" s="76"/>
      <c r="V1043" s="76"/>
      <c r="W1043" s="109" t="e">
        <f>(T20D357462[[#This Row],[現金及び預金（億）]]-T20D357462[[#This Row],[負債（億）]])/T20D357462[[#This Row],[総資産]]*100</f>
        <v>#DIV/0!</v>
      </c>
    </row>
    <row r="1044" spans="1:23" s="67" customFormat="1" x14ac:dyDescent="0.25">
      <c r="A1044" s="69"/>
      <c r="B1044" s="39"/>
      <c r="C1044" s="71" t="str">
        <f>IFERROR(_xll.RssMarket($A1044,"市場部名称"),"")</f>
        <v/>
      </c>
      <c r="D1044" s="55"/>
      <c r="E1044" s="55" t="str">
        <f>IFERROR(_xll.RssMarket($A1044,"前日比"),"")</f>
        <v/>
      </c>
      <c r="F1044" s="75" t="str">
        <f>IFERROR(_xll.RssMarket($A1044,"時価総額"),"")</f>
        <v/>
      </c>
      <c r="G1044" s="75" t="e">
        <f>T20D357462[[#This Row],[時価総額]]/T20D357462[[#This Row],[現在値]]</f>
        <v>#VALUE!</v>
      </c>
      <c r="H1044" s="20"/>
      <c r="I1044" s="38"/>
      <c r="J1044" s="20"/>
      <c r="K1044" s="33"/>
      <c r="L1044" s="117"/>
      <c r="M1044" s="21"/>
      <c r="N1044" s="89"/>
      <c r="O1044" s="125" t="e">
        <f t="shared" si="35"/>
        <v>#REF!</v>
      </c>
      <c r="P1044" s="125" t="e">
        <f t="shared" si="34"/>
        <v>#REF!</v>
      </c>
      <c r="Q1044" s="147" t="e">
        <f>T20D357462[[#This Row],[スコア⑤]]/T20D357462[[#This Row],[スコア③]]</f>
        <v>#REF!</v>
      </c>
      <c r="R1044" s="76" t="e">
        <f>#REF!+#REF!</f>
        <v>#REF!</v>
      </c>
      <c r="S1044" s="76"/>
      <c r="T1044" s="119"/>
      <c r="U1044" s="76"/>
      <c r="V1044" s="76"/>
      <c r="W1044" s="109" t="e">
        <f>(T20D357462[[#This Row],[現金及び預金（億）]]-T20D357462[[#This Row],[負債（億）]])/T20D357462[[#This Row],[総資産]]*100</f>
        <v>#DIV/0!</v>
      </c>
    </row>
    <row r="1045" spans="1:23" s="67" customFormat="1" x14ac:dyDescent="0.25">
      <c r="A1045" s="69"/>
      <c r="B1045" s="39"/>
      <c r="C1045" s="71" t="str">
        <f>IFERROR(_xll.RssMarket($A1045,"市場部名称"),"")</f>
        <v/>
      </c>
      <c r="D1045" s="55"/>
      <c r="E1045" s="55" t="str">
        <f>IFERROR(_xll.RssMarket($A1045,"前日比"),"")</f>
        <v/>
      </c>
      <c r="F1045" s="75" t="str">
        <f>IFERROR(_xll.RssMarket($A1045,"時価総額"),"")</f>
        <v/>
      </c>
      <c r="G1045" s="75" t="e">
        <f>T20D357462[[#This Row],[時価総額]]/T20D357462[[#This Row],[現在値]]</f>
        <v>#VALUE!</v>
      </c>
      <c r="H1045" s="20"/>
      <c r="I1045" s="38"/>
      <c r="J1045" s="20"/>
      <c r="K1045" s="33"/>
      <c r="L1045" s="117"/>
      <c r="M1045" s="21"/>
      <c r="N1045" s="89"/>
      <c r="O1045" s="125" t="e">
        <f t="shared" si="35"/>
        <v>#REF!</v>
      </c>
      <c r="P1045" s="125" t="e">
        <f t="shared" si="34"/>
        <v>#REF!</v>
      </c>
      <c r="Q1045" s="147" t="e">
        <f>T20D357462[[#This Row],[スコア⑤]]/T20D357462[[#This Row],[スコア③]]</f>
        <v>#REF!</v>
      </c>
      <c r="R1045" s="76" t="e">
        <f>#REF!+#REF!</f>
        <v>#REF!</v>
      </c>
      <c r="S1045" s="76"/>
      <c r="T1045" s="119"/>
      <c r="U1045" s="76"/>
      <c r="V1045" s="76"/>
      <c r="W1045" s="109" t="e">
        <f>(T20D357462[[#This Row],[現金及び預金（億）]]-T20D357462[[#This Row],[負債（億）]])/T20D357462[[#This Row],[総資産]]*100</f>
        <v>#DIV/0!</v>
      </c>
    </row>
    <row r="1046" spans="1:23" s="67" customFormat="1" x14ac:dyDescent="0.25">
      <c r="A1046" s="69"/>
      <c r="B1046" s="39"/>
      <c r="C1046" s="71" t="str">
        <f>IFERROR(_xll.RssMarket($A1046,"市場部名称"),"")</f>
        <v/>
      </c>
      <c r="D1046" s="55"/>
      <c r="E1046" s="55" t="str">
        <f>IFERROR(_xll.RssMarket($A1046,"前日比"),"")</f>
        <v/>
      </c>
      <c r="F1046" s="75" t="str">
        <f>IFERROR(_xll.RssMarket($A1046,"時価総額"),"")</f>
        <v/>
      </c>
      <c r="G1046" s="75" t="e">
        <f>T20D357462[[#This Row],[時価総額]]/T20D357462[[#This Row],[現在値]]</f>
        <v>#VALUE!</v>
      </c>
      <c r="H1046" s="20"/>
      <c r="I1046" s="38"/>
      <c r="J1046" s="20"/>
      <c r="K1046" s="33"/>
      <c r="L1046" s="117"/>
      <c r="M1046" s="21"/>
      <c r="N1046" s="89"/>
      <c r="O1046" s="125" t="e">
        <f t="shared" si="35"/>
        <v>#REF!</v>
      </c>
      <c r="P1046" s="125" t="e">
        <f t="shared" si="34"/>
        <v>#REF!</v>
      </c>
      <c r="Q1046" s="147" t="e">
        <f>T20D357462[[#This Row],[スコア⑤]]/T20D357462[[#This Row],[スコア③]]</f>
        <v>#REF!</v>
      </c>
      <c r="R1046" s="76" t="e">
        <f>#REF!+#REF!</f>
        <v>#REF!</v>
      </c>
      <c r="S1046" s="76"/>
      <c r="T1046" s="119"/>
      <c r="U1046" s="76"/>
      <c r="V1046" s="76"/>
      <c r="W1046" s="109" t="e">
        <f>(T20D357462[[#This Row],[現金及び預金（億）]]-T20D357462[[#This Row],[負債（億）]])/T20D357462[[#This Row],[総資産]]*100</f>
        <v>#DIV/0!</v>
      </c>
    </row>
    <row r="1047" spans="1:23" s="67" customFormat="1" x14ac:dyDescent="0.25">
      <c r="A1047" s="69"/>
      <c r="B1047" s="39"/>
      <c r="C1047" s="71" t="str">
        <f>IFERROR(_xll.RssMarket($A1047,"市場部名称"),"")</f>
        <v/>
      </c>
      <c r="D1047" s="55"/>
      <c r="E1047" s="55" t="str">
        <f>IFERROR(_xll.RssMarket($A1047,"前日比"),"")</f>
        <v/>
      </c>
      <c r="F1047" s="75" t="str">
        <f>IFERROR(_xll.RssMarket($A1047,"時価総額"),"")</f>
        <v/>
      </c>
      <c r="G1047" s="75" t="e">
        <f>T20D357462[[#This Row],[時価総額]]/T20D357462[[#This Row],[現在値]]</f>
        <v>#VALUE!</v>
      </c>
      <c r="H1047" s="20"/>
      <c r="I1047" s="38"/>
      <c r="J1047" s="20"/>
      <c r="K1047" s="33"/>
      <c r="L1047" s="117"/>
      <c r="M1047" s="21"/>
      <c r="N1047" s="89"/>
      <c r="O1047" s="125" t="e">
        <f t="shared" si="35"/>
        <v>#REF!</v>
      </c>
      <c r="P1047" s="125" t="e">
        <f t="shared" si="34"/>
        <v>#REF!</v>
      </c>
      <c r="Q1047" s="147" t="e">
        <f>T20D357462[[#This Row],[スコア⑤]]/T20D357462[[#This Row],[スコア③]]</f>
        <v>#REF!</v>
      </c>
      <c r="R1047" s="76" t="e">
        <f>#REF!+#REF!</f>
        <v>#REF!</v>
      </c>
      <c r="S1047" s="76"/>
      <c r="T1047" s="119"/>
      <c r="U1047" s="76"/>
      <c r="V1047" s="76"/>
      <c r="W1047" s="109" t="e">
        <f>(T20D357462[[#This Row],[現金及び預金（億）]]-T20D357462[[#This Row],[負債（億）]])/T20D357462[[#This Row],[総資産]]*100</f>
        <v>#DIV/0!</v>
      </c>
    </row>
    <row r="1048" spans="1:23" s="67" customFormat="1" x14ac:dyDescent="0.25">
      <c r="A1048" s="69"/>
      <c r="B1048" s="39"/>
      <c r="C1048" s="71" t="str">
        <f>IFERROR(_xll.RssMarket($A1048,"市場部名称"),"")</f>
        <v/>
      </c>
      <c r="D1048" s="55"/>
      <c r="E1048" s="55" t="str">
        <f>IFERROR(_xll.RssMarket($A1048,"前日比"),"")</f>
        <v/>
      </c>
      <c r="F1048" s="75" t="str">
        <f>IFERROR(_xll.RssMarket($A1048,"時価総額"),"")</f>
        <v/>
      </c>
      <c r="G1048" s="75" t="e">
        <f>T20D357462[[#This Row],[時価総額]]/T20D357462[[#This Row],[現在値]]</f>
        <v>#VALUE!</v>
      </c>
      <c r="H1048" s="20"/>
      <c r="I1048" s="38"/>
      <c r="J1048" s="20"/>
      <c r="K1048" s="33"/>
      <c r="L1048" s="117"/>
      <c r="M1048" s="21"/>
      <c r="N1048" s="89"/>
      <c r="O1048" s="125" t="e">
        <f t="shared" si="35"/>
        <v>#REF!</v>
      </c>
      <c r="P1048" s="125" t="e">
        <f t="shared" si="34"/>
        <v>#REF!</v>
      </c>
      <c r="Q1048" s="147" t="e">
        <f>T20D357462[[#This Row],[スコア⑤]]/T20D357462[[#This Row],[スコア③]]</f>
        <v>#REF!</v>
      </c>
      <c r="R1048" s="76" t="e">
        <f>#REF!+#REF!</f>
        <v>#REF!</v>
      </c>
      <c r="S1048" s="76"/>
      <c r="T1048" s="119"/>
      <c r="U1048" s="76"/>
      <c r="V1048" s="76"/>
      <c r="W1048" s="109" t="e">
        <f>(T20D357462[[#This Row],[現金及び預金（億）]]-T20D357462[[#This Row],[負債（億）]])/T20D357462[[#This Row],[総資産]]*100</f>
        <v>#DIV/0!</v>
      </c>
    </row>
    <row r="1049" spans="1:23" s="67" customFormat="1" x14ac:dyDescent="0.25">
      <c r="A1049" s="69"/>
      <c r="B1049" s="39"/>
      <c r="C1049" s="71" t="str">
        <f>IFERROR(_xll.RssMarket($A1049,"市場部名称"),"")</f>
        <v/>
      </c>
      <c r="D1049" s="55"/>
      <c r="E1049" s="55" t="str">
        <f>IFERROR(_xll.RssMarket($A1049,"前日比"),"")</f>
        <v/>
      </c>
      <c r="F1049" s="75" t="str">
        <f>IFERROR(_xll.RssMarket($A1049,"時価総額"),"")</f>
        <v/>
      </c>
      <c r="G1049" s="75" t="e">
        <f>T20D357462[[#This Row],[時価総額]]/T20D357462[[#This Row],[現在値]]</f>
        <v>#VALUE!</v>
      </c>
      <c r="H1049" s="20"/>
      <c r="I1049" s="38"/>
      <c r="J1049" s="20"/>
      <c r="K1049" s="33"/>
      <c r="L1049" s="117"/>
      <c r="M1049" s="21"/>
      <c r="N1049" s="89"/>
      <c r="O1049" s="125" t="e">
        <f t="shared" si="35"/>
        <v>#REF!</v>
      </c>
      <c r="P1049" s="125" t="e">
        <f t="shared" si="34"/>
        <v>#REF!</v>
      </c>
      <c r="Q1049" s="147" t="e">
        <f>T20D357462[[#This Row],[スコア⑤]]/T20D357462[[#This Row],[スコア③]]</f>
        <v>#REF!</v>
      </c>
      <c r="R1049" s="76" t="e">
        <f>#REF!+#REF!</f>
        <v>#REF!</v>
      </c>
      <c r="S1049" s="76"/>
      <c r="T1049" s="119"/>
      <c r="U1049" s="76"/>
      <c r="V1049" s="76"/>
      <c r="W1049" s="109" t="e">
        <f>(T20D357462[[#This Row],[現金及び預金（億）]]-T20D357462[[#This Row],[負債（億）]])/T20D357462[[#This Row],[総資産]]*100</f>
        <v>#DIV/0!</v>
      </c>
    </row>
    <row r="1050" spans="1:23" s="67" customFormat="1" x14ac:dyDescent="0.25">
      <c r="A1050" s="69"/>
      <c r="B1050" s="39"/>
      <c r="C1050" s="71" t="str">
        <f>IFERROR(_xll.RssMarket($A1050,"市場部名称"),"")</f>
        <v/>
      </c>
      <c r="D1050" s="55"/>
      <c r="E1050" s="55" t="str">
        <f>IFERROR(_xll.RssMarket($A1050,"前日比"),"")</f>
        <v/>
      </c>
      <c r="F1050" s="75" t="str">
        <f>IFERROR(_xll.RssMarket($A1050,"時価総額"),"")</f>
        <v/>
      </c>
      <c r="G1050" s="75" t="e">
        <f>T20D357462[[#This Row],[時価総額]]/T20D357462[[#This Row],[現在値]]</f>
        <v>#VALUE!</v>
      </c>
      <c r="H1050" s="20"/>
      <c r="I1050" s="38"/>
      <c r="J1050" s="20"/>
      <c r="K1050" s="33"/>
      <c r="L1050" s="117"/>
      <c r="M1050" s="21"/>
      <c r="N1050" s="89"/>
      <c r="O1050" s="125" t="e">
        <f t="shared" si="35"/>
        <v>#REF!</v>
      </c>
      <c r="P1050" s="125" t="e">
        <f t="shared" si="34"/>
        <v>#REF!</v>
      </c>
      <c r="Q1050" s="147" t="e">
        <f>T20D357462[[#This Row],[スコア⑤]]/T20D357462[[#This Row],[スコア③]]</f>
        <v>#REF!</v>
      </c>
      <c r="R1050" s="76" t="e">
        <f>#REF!+#REF!</f>
        <v>#REF!</v>
      </c>
      <c r="S1050" s="76"/>
      <c r="T1050" s="119"/>
      <c r="U1050" s="76"/>
      <c r="V1050" s="76"/>
      <c r="W1050" s="109" t="e">
        <f>(T20D357462[[#This Row],[現金及び預金（億）]]-T20D357462[[#This Row],[負債（億）]])/T20D357462[[#This Row],[総資産]]*100</f>
        <v>#DIV/0!</v>
      </c>
    </row>
    <row r="1051" spans="1:23" s="67" customFormat="1" x14ac:dyDescent="0.25">
      <c r="A1051" s="69"/>
      <c r="B1051" s="39"/>
      <c r="C1051" s="71" t="str">
        <f>IFERROR(_xll.RssMarket($A1051,"市場部名称"),"")</f>
        <v/>
      </c>
      <c r="D1051" s="55"/>
      <c r="E1051" s="55" t="str">
        <f>IFERROR(_xll.RssMarket($A1051,"前日比"),"")</f>
        <v/>
      </c>
      <c r="F1051" s="75" t="str">
        <f>IFERROR(_xll.RssMarket($A1051,"時価総額"),"")</f>
        <v/>
      </c>
      <c r="G1051" s="75" t="e">
        <f>T20D357462[[#This Row],[時価総額]]/T20D357462[[#This Row],[現在値]]</f>
        <v>#VALUE!</v>
      </c>
      <c r="H1051" s="20"/>
      <c r="I1051" s="38"/>
      <c r="J1051" s="20"/>
      <c r="K1051" s="33"/>
      <c r="L1051" s="117"/>
      <c r="M1051" s="21"/>
      <c r="N1051" s="89"/>
      <c r="O1051" s="125" t="e">
        <f t="shared" si="35"/>
        <v>#REF!</v>
      </c>
      <c r="P1051" s="125" t="e">
        <f t="shared" si="34"/>
        <v>#REF!</v>
      </c>
      <c r="Q1051" s="147" t="e">
        <f>T20D357462[[#This Row],[スコア⑤]]/T20D357462[[#This Row],[スコア③]]</f>
        <v>#REF!</v>
      </c>
      <c r="R1051" s="76" t="e">
        <f>#REF!+#REF!</f>
        <v>#REF!</v>
      </c>
      <c r="S1051" s="76"/>
      <c r="T1051" s="119"/>
      <c r="U1051" s="76"/>
      <c r="V1051" s="76"/>
      <c r="W1051" s="109" t="e">
        <f>(T20D357462[[#This Row],[現金及び預金（億）]]-T20D357462[[#This Row],[負債（億）]])/T20D357462[[#This Row],[総資産]]*100</f>
        <v>#DIV/0!</v>
      </c>
    </row>
    <row r="1052" spans="1:23" s="67" customFormat="1" x14ac:dyDescent="0.25">
      <c r="A1052" s="69"/>
      <c r="B1052" s="39"/>
      <c r="C1052" s="71" t="str">
        <f>IFERROR(_xll.RssMarket($A1052,"市場部名称"),"")</f>
        <v/>
      </c>
      <c r="D1052" s="55"/>
      <c r="E1052" s="55" t="str">
        <f>IFERROR(_xll.RssMarket($A1052,"前日比"),"")</f>
        <v/>
      </c>
      <c r="F1052" s="75" t="str">
        <f>IFERROR(_xll.RssMarket($A1052,"時価総額"),"")</f>
        <v/>
      </c>
      <c r="G1052" s="75" t="e">
        <f>T20D357462[[#This Row],[時価総額]]/T20D357462[[#This Row],[現在値]]</f>
        <v>#VALUE!</v>
      </c>
      <c r="H1052" s="20"/>
      <c r="I1052" s="38"/>
      <c r="J1052" s="20"/>
      <c r="K1052" s="33"/>
      <c r="L1052" s="117"/>
      <c r="M1052" s="21"/>
      <c r="N1052" s="89"/>
      <c r="O1052" s="125" t="e">
        <f t="shared" si="35"/>
        <v>#REF!</v>
      </c>
      <c r="P1052" s="125" t="e">
        <f t="shared" si="34"/>
        <v>#REF!</v>
      </c>
      <c r="Q1052" s="147" t="e">
        <f>T20D357462[[#This Row],[スコア⑤]]/T20D357462[[#This Row],[スコア③]]</f>
        <v>#REF!</v>
      </c>
      <c r="R1052" s="76" t="e">
        <f>#REF!+#REF!</f>
        <v>#REF!</v>
      </c>
      <c r="S1052" s="76"/>
      <c r="T1052" s="119"/>
      <c r="U1052" s="76"/>
      <c r="V1052" s="76"/>
      <c r="W1052" s="109" t="e">
        <f>(T20D357462[[#This Row],[現金及び預金（億）]]-T20D357462[[#This Row],[負債（億）]])/T20D357462[[#This Row],[総資産]]*100</f>
        <v>#DIV/0!</v>
      </c>
    </row>
    <row r="1053" spans="1:23" s="67" customFormat="1" x14ac:dyDescent="0.25">
      <c r="A1053" s="69"/>
      <c r="B1053" s="39"/>
      <c r="C1053" s="71" t="str">
        <f>IFERROR(_xll.RssMarket($A1053,"市場部名称"),"")</f>
        <v/>
      </c>
      <c r="D1053" s="55"/>
      <c r="E1053" s="55" t="str">
        <f>IFERROR(_xll.RssMarket($A1053,"前日比"),"")</f>
        <v/>
      </c>
      <c r="F1053" s="75" t="str">
        <f>IFERROR(_xll.RssMarket($A1053,"時価総額"),"")</f>
        <v/>
      </c>
      <c r="G1053" s="75" t="e">
        <f>T20D357462[[#This Row],[時価総額]]/T20D357462[[#This Row],[現在値]]</f>
        <v>#VALUE!</v>
      </c>
      <c r="H1053" s="20"/>
      <c r="I1053" s="38"/>
      <c r="J1053" s="20"/>
      <c r="K1053" s="33"/>
      <c r="L1053" s="117"/>
      <c r="M1053" s="21"/>
      <c r="N1053" s="89"/>
      <c r="O1053" s="125" t="e">
        <f t="shared" si="35"/>
        <v>#REF!</v>
      </c>
      <c r="P1053" s="125" t="e">
        <f t="shared" si="34"/>
        <v>#REF!</v>
      </c>
      <c r="Q1053" s="147" t="e">
        <f>T20D357462[[#This Row],[スコア⑤]]/T20D357462[[#This Row],[スコア③]]</f>
        <v>#REF!</v>
      </c>
      <c r="R1053" s="76" t="e">
        <f>#REF!+#REF!</f>
        <v>#REF!</v>
      </c>
      <c r="S1053" s="76"/>
      <c r="T1053" s="119"/>
      <c r="U1053" s="76"/>
      <c r="V1053" s="76"/>
      <c r="W1053" s="109" t="e">
        <f>(T20D357462[[#This Row],[現金及び預金（億）]]-T20D357462[[#This Row],[負債（億）]])/T20D357462[[#This Row],[総資産]]*100</f>
        <v>#DIV/0!</v>
      </c>
    </row>
    <row r="1054" spans="1:23" s="67" customFormat="1" x14ac:dyDescent="0.25">
      <c r="A1054" s="69"/>
      <c r="B1054" s="39"/>
      <c r="C1054" s="71" t="str">
        <f>IFERROR(_xll.RssMarket($A1054,"市場部名称"),"")</f>
        <v/>
      </c>
      <c r="D1054" s="55"/>
      <c r="E1054" s="55" t="str">
        <f>IFERROR(_xll.RssMarket($A1054,"前日比"),"")</f>
        <v/>
      </c>
      <c r="F1054" s="75" t="str">
        <f>IFERROR(_xll.RssMarket($A1054,"時価総額"),"")</f>
        <v/>
      </c>
      <c r="G1054" s="75" t="e">
        <f>T20D357462[[#This Row],[時価総額]]/T20D357462[[#This Row],[現在値]]</f>
        <v>#VALUE!</v>
      </c>
      <c r="H1054" s="20"/>
      <c r="I1054" s="38"/>
      <c r="J1054" s="20"/>
      <c r="K1054" s="33"/>
      <c r="L1054" s="117"/>
      <c r="M1054" s="21"/>
      <c r="N1054" s="89"/>
      <c r="O1054" s="125" t="e">
        <f t="shared" si="35"/>
        <v>#REF!</v>
      </c>
      <c r="P1054" s="125" t="e">
        <f t="shared" si="34"/>
        <v>#REF!</v>
      </c>
      <c r="Q1054" s="147" t="e">
        <f>T20D357462[[#This Row],[スコア⑤]]/T20D357462[[#This Row],[スコア③]]</f>
        <v>#REF!</v>
      </c>
      <c r="R1054" s="76" t="e">
        <f>#REF!+#REF!</f>
        <v>#REF!</v>
      </c>
      <c r="S1054" s="76"/>
      <c r="T1054" s="119"/>
      <c r="U1054" s="76"/>
      <c r="V1054" s="76"/>
      <c r="W1054" s="109" t="e">
        <f>(T20D357462[[#This Row],[現金及び預金（億）]]-T20D357462[[#This Row],[負債（億）]])/T20D357462[[#This Row],[総資産]]*100</f>
        <v>#DIV/0!</v>
      </c>
    </row>
    <row r="1055" spans="1:23" s="67" customFormat="1" x14ac:dyDescent="0.25">
      <c r="A1055" s="69"/>
      <c r="B1055" s="39"/>
      <c r="C1055" s="71" t="str">
        <f>IFERROR(_xll.RssMarket($A1055,"市場部名称"),"")</f>
        <v/>
      </c>
      <c r="D1055" s="55"/>
      <c r="E1055" s="55" t="str">
        <f>IFERROR(_xll.RssMarket($A1055,"前日比"),"")</f>
        <v/>
      </c>
      <c r="F1055" s="75" t="str">
        <f>IFERROR(_xll.RssMarket($A1055,"時価総額"),"")</f>
        <v/>
      </c>
      <c r="G1055" s="75" t="e">
        <f>T20D357462[[#This Row],[時価総額]]/T20D357462[[#This Row],[現在値]]</f>
        <v>#VALUE!</v>
      </c>
      <c r="H1055" s="20"/>
      <c r="I1055" s="38"/>
      <c r="J1055" s="20"/>
      <c r="K1055" s="33"/>
      <c r="L1055" s="117"/>
      <c r="M1055" s="21"/>
      <c r="N1055" s="89"/>
      <c r="O1055" s="125" t="e">
        <f t="shared" si="35"/>
        <v>#REF!</v>
      </c>
      <c r="P1055" s="125" t="e">
        <f t="shared" si="34"/>
        <v>#REF!</v>
      </c>
      <c r="Q1055" s="147" t="e">
        <f>T20D357462[[#This Row],[スコア⑤]]/T20D357462[[#This Row],[スコア③]]</f>
        <v>#REF!</v>
      </c>
      <c r="R1055" s="76" t="e">
        <f>#REF!+#REF!</f>
        <v>#REF!</v>
      </c>
      <c r="S1055" s="76"/>
      <c r="T1055" s="119"/>
      <c r="U1055" s="76"/>
      <c r="V1055" s="76"/>
      <c r="W1055" s="109" t="e">
        <f>(T20D357462[[#This Row],[現金及び預金（億）]]-T20D357462[[#This Row],[負債（億）]])/T20D357462[[#This Row],[総資産]]*100</f>
        <v>#DIV/0!</v>
      </c>
    </row>
    <row r="1056" spans="1:23" s="67" customFormat="1" x14ac:dyDescent="0.25">
      <c r="A1056" s="69"/>
      <c r="B1056" s="39"/>
      <c r="C1056" s="71" t="str">
        <f>IFERROR(_xll.RssMarket($A1056,"市場部名称"),"")</f>
        <v/>
      </c>
      <c r="D1056" s="55"/>
      <c r="E1056" s="55" t="str">
        <f>IFERROR(_xll.RssMarket($A1056,"前日比"),"")</f>
        <v/>
      </c>
      <c r="F1056" s="75" t="str">
        <f>IFERROR(_xll.RssMarket($A1056,"時価総額"),"")</f>
        <v/>
      </c>
      <c r="G1056" s="75" t="e">
        <f>T20D357462[[#This Row],[時価総額]]/T20D357462[[#This Row],[現在値]]</f>
        <v>#VALUE!</v>
      </c>
      <c r="H1056" s="20"/>
      <c r="I1056" s="38"/>
      <c r="J1056" s="20"/>
      <c r="K1056" s="33"/>
      <c r="L1056" s="117"/>
      <c r="M1056" s="21"/>
      <c r="N1056" s="89"/>
      <c r="O1056" s="125" t="e">
        <f t="shared" si="35"/>
        <v>#REF!</v>
      </c>
      <c r="P1056" s="125" t="e">
        <f t="shared" si="34"/>
        <v>#REF!</v>
      </c>
      <c r="Q1056" s="147" t="e">
        <f>T20D357462[[#This Row],[スコア⑤]]/T20D357462[[#This Row],[スコア③]]</f>
        <v>#REF!</v>
      </c>
      <c r="R1056" s="76" t="e">
        <f>#REF!+#REF!</f>
        <v>#REF!</v>
      </c>
      <c r="S1056" s="76"/>
      <c r="T1056" s="119"/>
      <c r="U1056" s="76"/>
      <c r="V1056" s="76"/>
      <c r="W1056" s="109" t="e">
        <f>(T20D357462[[#This Row],[現金及び預金（億）]]-T20D357462[[#This Row],[負債（億）]])/T20D357462[[#This Row],[総資産]]*100</f>
        <v>#DIV/0!</v>
      </c>
    </row>
    <row r="1057" spans="1:23" s="67" customFormat="1" x14ac:dyDescent="0.25">
      <c r="A1057" s="69"/>
      <c r="B1057" s="39"/>
      <c r="C1057" s="71" t="str">
        <f>IFERROR(_xll.RssMarket($A1057,"市場部名称"),"")</f>
        <v/>
      </c>
      <c r="D1057" s="55"/>
      <c r="E1057" s="55" t="str">
        <f>IFERROR(_xll.RssMarket($A1057,"前日比"),"")</f>
        <v/>
      </c>
      <c r="F1057" s="75" t="str">
        <f>IFERROR(_xll.RssMarket($A1057,"時価総額"),"")</f>
        <v/>
      </c>
      <c r="G1057" s="75" t="e">
        <f>T20D357462[[#This Row],[時価総額]]/T20D357462[[#This Row],[現在値]]</f>
        <v>#VALUE!</v>
      </c>
      <c r="H1057" s="20"/>
      <c r="I1057" s="38"/>
      <c r="J1057" s="20"/>
      <c r="K1057" s="33"/>
      <c r="L1057" s="117"/>
      <c r="M1057" s="21"/>
      <c r="N1057" s="89"/>
      <c r="O1057" s="125" t="e">
        <f t="shared" si="35"/>
        <v>#REF!</v>
      </c>
      <c r="P1057" s="125" t="e">
        <f t="shared" si="34"/>
        <v>#REF!</v>
      </c>
      <c r="Q1057" s="147" t="e">
        <f>T20D357462[[#This Row],[スコア⑤]]/T20D357462[[#This Row],[スコア③]]</f>
        <v>#REF!</v>
      </c>
      <c r="R1057" s="76" t="e">
        <f>#REF!+#REF!</f>
        <v>#REF!</v>
      </c>
      <c r="S1057" s="76"/>
      <c r="T1057" s="119"/>
      <c r="U1057" s="76"/>
      <c r="V1057" s="76"/>
      <c r="W1057" s="109" t="e">
        <f>(T20D357462[[#This Row],[現金及び預金（億）]]-T20D357462[[#This Row],[負債（億）]])/T20D357462[[#This Row],[総資産]]*100</f>
        <v>#DIV/0!</v>
      </c>
    </row>
    <row r="1058" spans="1:23" s="67" customFormat="1" x14ac:dyDescent="0.25">
      <c r="A1058" s="69"/>
      <c r="B1058" s="39"/>
      <c r="C1058" s="71" t="str">
        <f>IFERROR(_xll.RssMarket($A1058,"市場部名称"),"")</f>
        <v/>
      </c>
      <c r="D1058" s="55"/>
      <c r="E1058" s="55" t="str">
        <f>IFERROR(_xll.RssMarket($A1058,"前日比"),"")</f>
        <v/>
      </c>
      <c r="F1058" s="75" t="str">
        <f>IFERROR(_xll.RssMarket($A1058,"時価総額"),"")</f>
        <v/>
      </c>
      <c r="G1058" s="75" t="e">
        <f>T20D357462[[#This Row],[時価総額]]/T20D357462[[#This Row],[現在値]]</f>
        <v>#VALUE!</v>
      </c>
      <c r="H1058" s="20"/>
      <c r="I1058" s="38"/>
      <c r="J1058" s="20"/>
      <c r="K1058" s="33"/>
      <c r="L1058" s="117"/>
      <c r="M1058" s="21"/>
      <c r="N1058" s="89"/>
      <c r="O1058" s="125" t="e">
        <f t="shared" si="35"/>
        <v>#REF!</v>
      </c>
      <c r="P1058" s="125" t="e">
        <f t="shared" si="34"/>
        <v>#REF!</v>
      </c>
      <c r="Q1058" s="147" t="e">
        <f>T20D357462[[#This Row],[スコア⑤]]/T20D357462[[#This Row],[スコア③]]</f>
        <v>#REF!</v>
      </c>
      <c r="R1058" s="76" t="e">
        <f>#REF!+#REF!</f>
        <v>#REF!</v>
      </c>
      <c r="S1058" s="76"/>
      <c r="T1058" s="119"/>
      <c r="U1058" s="76"/>
      <c r="V1058" s="76"/>
      <c r="W1058" s="109" t="e">
        <f>(T20D357462[[#This Row],[現金及び預金（億）]]-T20D357462[[#This Row],[負債（億）]])/T20D357462[[#This Row],[総資産]]*100</f>
        <v>#DIV/0!</v>
      </c>
    </row>
    <row r="1059" spans="1:23" s="67" customFormat="1" x14ac:dyDescent="0.25">
      <c r="A1059" s="69"/>
      <c r="B1059" s="39"/>
      <c r="C1059" s="71" t="str">
        <f>IFERROR(_xll.RssMarket($A1059,"市場部名称"),"")</f>
        <v/>
      </c>
      <c r="D1059" s="55"/>
      <c r="E1059" s="55" t="str">
        <f>IFERROR(_xll.RssMarket($A1059,"前日比"),"")</f>
        <v/>
      </c>
      <c r="F1059" s="75" t="str">
        <f>IFERROR(_xll.RssMarket($A1059,"時価総額"),"")</f>
        <v/>
      </c>
      <c r="G1059" s="75" t="e">
        <f>T20D357462[[#This Row],[時価総額]]/T20D357462[[#This Row],[現在値]]</f>
        <v>#VALUE!</v>
      </c>
      <c r="H1059" s="20"/>
      <c r="I1059" s="38"/>
      <c r="J1059" s="20"/>
      <c r="K1059" s="33"/>
      <c r="L1059" s="117"/>
      <c r="M1059" s="21"/>
      <c r="N1059" s="89"/>
      <c r="O1059" s="125" t="e">
        <f t="shared" si="35"/>
        <v>#REF!</v>
      </c>
      <c r="P1059" s="125" t="e">
        <f t="shared" si="34"/>
        <v>#REF!</v>
      </c>
      <c r="Q1059" s="147" t="e">
        <f>T20D357462[[#This Row],[スコア⑤]]/T20D357462[[#This Row],[スコア③]]</f>
        <v>#REF!</v>
      </c>
      <c r="R1059" s="76" t="e">
        <f>#REF!+#REF!</f>
        <v>#REF!</v>
      </c>
      <c r="S1059" s="76"/>
      <c r="T1059" s="119"/>
      <c r="U1059" s="76"/>
      <c r="V1059" s="76"/>
      <c r="W1059" s="109" t="e">
        <f>(T20D357462[[#This Row],[現金及び預金（億）]]-T20D357462[[#This Row],[負債（億）]])/T20D357462[[#This Row],[総資産]]*100</f>
        <v>#DIV/0!</v>
      </c>
    </row>
    <row r="1060" spans="1:23" s="67" customFormat="1" x14ac:dyDescent="0.25">
      <c r="A1060" s="69"/>
      <c r="B1060" s="39"/>
      <c r="C1060" s="71" t="str">
        <f>IFERROR(_xll.RssMarket($A1060,"市場部名称"),"")</f>
        <v/>
      </c>
      <c r="D1060" s="55"/>
      <c r="E1060" s="55" t="str">
        <f>IFERROR(_xll.RssMarket($A1060,"前日比"),"")</f>
        <v/>
      </c>
      <c r="F1060" s="75" t="str">
        <f>IFERROR(_xll.RssMarket($A1060,"時価総額"),"")</f>
        <v/>
      </c>
      <c r="G1060" s="75" t="e">
        <f>T20D357462[[#This Row],[時価総額]]/T20D357462[[#This Row],[現在値]]</f>
        <v>#VALUE!</v>
      </c>
      <c r="H1060" s="20"/>
      <c r="I1060" s="38"/>
      <c r="J1060" s="20"/>
      <c r="K1060" s="33"/>
      <c r="L1060" s="117"/>
      <c r="M1060" s="21"/>
      <c r="N1060" s="89"/>
      <c r="O1060" s="125" t="e">
        <f t="shared" si="35"/>
        <v>#REF!</v>
      </c>
      <c r="P1060" s="125" t="e">
        <f t="shared" si="34"/>
        <v>#REF!</v>
      </c>
      <c r="Q1060" s="147" t="e">
        <f>T20D357462[[#This Row],[スコア⑤]]/T20D357462[[#This Row],[スコア③]]</f>
        <v>#REF!</v>
      </c>
      <c r="R1060" s="76" t="e">
        <f>#REF!+#REF!</f>
        <v>#REF!</v>
      </c>
      <c r="S1060" s="76"/>
      <c r="T1060" s="119"/>
      <c r="U1060" s="76"/>
      <c r="V1060" s="76"/>
      <c r="W1060" s="109" t="e">
        <f>(T20D357462[[#This Row],[現金及び預金（億）]]-T20D357462[[#This Row],[負債（億）]])/T20D357462[[#This Row],[総資産]]*100</f>
        <v>#DIV/0!</v>
      </c>
    </row>
    <row r="1061" spans="1:23" s="67" customFormat="1" x14ac:dyDescent="0.25">
      <c r="A1061" s="69"/>
      <c r="B1061" s="39"/>
      <c r="C1061" s="71" t="str">
        <f>IFERROR(_xll.RssMarket($A1061,"市場部名称"),"")</f>
        <v/>
      </c>
      <c r="D1061" s="55"/>
      <c r="E1061" s="55" t="str">
        <f>IFERROR(_xll.RssMarket($A1061,"前日比"),"")</f>
        <v/>
      </c>
      <c r="F1061" s="75" t="str">
        <f>IFERROR(_xll.RssMarket($A1061,"時価総額"),"")</f>
        <v/>
      </c>
      <c r="G1061" s="75" t="e">
        <f>T20D357462[[#This Row],[時価総額]]/T20D357462[[#This Row],[現在値]]</f>
        <v>#VALUE!</v>
      </c>
      <c r="H1061" s="20"/>
      <c r="I1061" s="38"/>
      <c r="J1061" s="20"/>
      <c r="K1061" s="33"/>
      <c r="L1061" s="117"/>
      <c r="M1061" s="21"/>
      <c r="N1061" s="89"/>
      <c r="O1061" s="125" t="e">
        <f t="shared" si="35"/>
        <v>#REF!</v>
      </c>
      <c r="P1061" s="125" t="e">
        <f t="shared" si="34"/>
        <v>#REF!</v>
      </c>
      <c r="Q1061" s="147" t="e">
        <f>T20D357462[[#This Row],[スコア⑤]]/T20D357462[[#This Row],[スコア③]]</f>
        <v>#REF!</v>
      </c>
      <c r="R1061" s="76" t="e">
        <f>#REF!+#REF!</f>
        <v>#REF!</v>
      </c>
      <c r="S1061" s="76"/>
      <c r="T1061" s="119"/>
      <c r="U1061" s="76"/>
      <c r="V1061" s="76"/>
      <c r="W1061" s="109" t="e">
        <f>(T20D357462[[#This Row],[現金及び預金（億）]]-T20D357462[[#This Row],[負債（億）]])/T20D357462[[#This Row],[総資産]]*100</f>
        <v>#DIV/0!</v>
      </c>
    </row>
    <row r="1062" spans="1:23" s="67" customFormat="1" x14ac:dyDescent="0.25">
      <c r="A1062" s="69"/>
      <c r="B1062" s="39"/>
      <c r="C1062" s="71" t="str">
        <f>IFERROR(_xll.RssMarket($A1062,"市場部名称"),"")</f>
        <v/>
      </c>
      <c r="D1062" s="55"/>
      <c r="E1062" s="55" t="str">
        <f>IFERROR(_xll.RssMarket($A1062,"前日比"),"")</f>
        <v/>
      </c>
      <c r="F1062" s="75" t="str">
        <f>IFERROR(_xll.RssMarket($A1062,"時価総額"),"")</f>
        <v/>
      </c>
      <c r="G1062" s="75" t="e">
        <f>T20D357462[[#This Row],[時価総額]]/T20D357462[[#This Row],[現在値]]</f>
        <v>#VALUE!</v>
      </c>
      <c r="H1062" s="20"/>
      <c r="I1062" s="38"/>
      <c r="J1062" s="20"/>
      <c r="K1062" s="33"/>
      <c r="L1062" s="117"/>
      <c r="M1062" s="21"/>
      <c r="N1062" s="89"/>
      <c r="O1062" s="125" t="e">
        <f t="shared" si="35"/>
        <v>#REF!</v>
      </c>
      <c r="P1062" s="125" t="e">
        <f t="shared" si="34"/>
        <v>#REF!</v>
      </c>
      <c r="Q1062" s="147" t="e">
        <f>T20D357462[[#This Row],[スコア⑤]]/T20D357462[[#This Row],[スコア③]]</f>
        <v>#REF!</v>
      </c>
      <c r="R1062" s="76" t="e">
        <f>#REF!+#REF!</f>
        <v>#REF!</v>
      </c>
      <c r="S1062" s="76"/>
      <c r="T1062" s="119"/>
      <c r="U1062" s="76"/>
      <c r="V1062" s="76"/>
      <c r="W1062" s="109" t="e">
        <f>(T20D357462[[#This Row],[現金及び預金（億）]]-T20D357462[[#This Row],[負債（億）]])/T20D357462[[#This Row],[総資産]]*100</f>
        <v>#DIV/0!</v>
      </c>
    </row>
    <row r="1063" spans="1:23" s="67" customFormat="1" x14ac:dyDescent="0.25">
      <c r="A1063" s="69"/>
      <c r="B1063" s="39"/>
      <c r="C1063" s="71" t="str">
        <f>IFERROR(_xll.RssMarket($A1063,"市場部名称"),"")</f>
        <v/>
      </c>
      <c r="D1063" s="55"/>
      <c r="E1063" s="55" t="str">
        <f>IFERROR(_xll.RssMarket($A1063,"前日比"),"")</f>
        <v/>
      </c>
      <c r="F1063" s="75" t="str">
        <f>IFERROR(_xll.RssMarket($A1063,"時価総額"),"")</f>
        <v/>
      </c>
      <c r="G1063" s="75" t="e">
        <f>T20D357462[[#This Row],[時価総額]]/T20D357462[[#This Row],[現在値]]</f>
        <v>#VALUE!</v>
      </c>
      <c r="H1063" s="20"/>
      <c r="I1063" s="38"/>
      <c r="J1063" s="20"/>
      <c r="K1063" s="33"/>
      <c r="L1063" s="117"/>
      <c r="M1063" s="21"/>
      <c r="N1063" s="89"/>
      <c r="O1063" s="125" t="e">
        <f t="shared" si="35"/>
        <v>#REF!</v>
      </c>
      <c r="P1063" s="125" t="e">
        <f t="shared" si="34"/>
        <v>#REF!</v>
      </c>
      <c r="Q1063" s="147" t="e">
        <f>T20D357462[[#This Row],[スコア⑤]]/T20D357462[[#This Row],[スコア③]]</f>
        <v>#REF!</v>
      </c>
      <c r="R1063" s="76" t="e">
        <f>#REF!+#REF!</f>
        <v>#REF!</v>
      </c>
      <c r="S1063" s="76"/>
      <c r="T1063" s="119"/>
      <c r="U1063" s="76"/>
      <c r="V1063" s="76"/>
      <c r="W1063" s="109" t="e">
        <f>(T20D357462[[#This Row],[現金及び預金（億）]]-T20D357462[[#This Row],[負債（億）]])/T20D357462[[#This Row],[総資産]]*100</f>
        <v>#DIV/0!</v>
      </c>
    </row>
    <row r="1064" spans="1:23" s="67" customFormat="1" x14ac:dyDescent="0.25">
      <c r="A1064" s="69"/>
      <c r="B1064" s="39"/>
      <c r="C1064" s="71" t="str">
        <f>IFERROR(_xll.RssMarket($A1064,"市場部名称"),"")</f>
        <v/>
      </c>
      <c r="D1064" s="55"/>
      <c r="E1064" s="55" t="str">
        <f>IFERROR(_xll.RssMarket($A1064,"前日比"),"")</f>
        <v/>
      </c>
      <c r="F1064" s="75" t="str">
        <f>IFERROR(_xll.RssMarket($A1064,"時価総額"),"")</f>
        <v/>
      </c>
      <c r="G1064" s="75" t="e">
        <f>T20D357462[[#This Row],[時価総額]]/T20D357462[[#This Row],[現在値]]</f>
        <v>#VALUE!</v>
      </c>
      <c r="H1064" s="20"/>
      <c r="I1064" s="38"/>
      <c r="J1064" s="20"/>
      <c r="K1064" s="33"/>
      <c r="L1064" s="117"/>
      <c r="M1064" s="21"/>
      <c r="N1064" s="89"/>
      <c r="O1064" s="125" t="e">
        <f t="shared" si="35"/>
        <v>#REF!</v>
      </c>
      <c r="P1064" s="125" t="e">
        <f t="shared" si="34"/>
        <v>#REF!</v>
      </c>
      <c r="Q1064" s="147" t="e">
        <f>T20D357462[[#This Row],[スコア⑤]]/T20D357462[[#This Row],[スコア③]]</f>
        <v>#REF!</v>
      </c>
      <c r="R1064" s="76" t="e">
        <f>#REF!+#REF!</f>
        <v>#REF!</v>
      </c>
      <c r="S1064" s="76"/>
      <c r="T1064" s="119"/>
      <c r="U1064" s="76"/>
      <c r="V1064" s="76"/>
      <c r="W1064" s="109" t="e">
        <f>(T20D357462[[#This Row],[現金及び預金（億）]]-T20D357462[[#This Row],[負債（億）]])/T20D357462[[#This Row],[総資産]]*100</f>
        <v>#DIV/0!</v>
      </c>
    </row>
    <row r="1065" spans="1:23" s="67" customFormat="1" x14ac:dyDescent="0.25">
      <c r="A1065" s="69"/>
      <c r="B1065" s="39"/>
      <c r="C1065" s="71" t="str">
        <f>IFERROR(_xll.RssMarket($A1065,"市場部名称"),"")</f>
        <v/>
      </c>
      <c r="D1065" s="55"/>
      <c r="E1065" s="55" t="str">
        <f>IFERROR(_xll.RssMarket($A1065,"前日比"),"")</f>
        <v/>
      </c>
      <c r="F1065" s="75" t="str">
        <f>IFERROR(_xll.RssMarket($A1065,"時価総額"),"")</f>
        <v/>
      </c>
      <c r="G1065" s="75" t="e">
        <f>T20D357462[[#This Row],[時価総額]]/T20D357462[[#This Row],[現在値]]</f>
        <v>#VALUE!</v>
      </c>
      <c r="H1065" s="20"/>
      <c r="I1065" s="38"/>
      <c r="J1065" s="20"/>
      <c r="K1065" s="33"/>
      <c r="L1065" s="117"/>
      <c r="M1065" s="21"/>
      <c r="N1065" s="89"/>
      <c r="O1065" s="125" t="e">
        <f t="shared" si="35"/>
        <v>#REF!</v>
      </c>
      <c r="P1065" s="125" t="e">
        <f t="shared" si="34"/>
        <v>#REF!</v>
      </c>
      <c r="Q1065" s="147" t="e">
        <f>T20D357462[[#This Row],[スコア⑤]]/T20D357462[[#This Row],[スコア③]]</f>
        <v>#REF!</v>
      </c>
      <c r="R1065" s="76" t="e">
        <f>#REF!+#REF!</f>
        <v>#REF!</v>
      </c>
      <c r="S1065" s="76"/>
      <c r="T1065" s="119"/>
      <c r="U1065" s="76"/>
      <c r="V1065" s="76"/>
      <c r="W1065" s="109" t="e">
        <f>(T20D357462[[#This Row],[現金及び預金（億）]]-T20D357462[[#This Row],[負債（億）]])/T20D357462[[#This Row],[総資産]]*100</f>
        <v>#DIV/0!</v>
      </c>
    </row>
    <row r="1066" spans="1:23" s="67" customFormat="1" x14ac:dyDescent="0.25">
      <c r="A1066" s="69"/>
      <c r="B1066" s="39"/>
      <c r="C1066" s="71" t="str">
        <f>IFERROR(_xll.RssMarket($A1066,"市場部名称"),"")</f>
        <v/>
      </c>
      <c r="D1066" s="55"/>
      <c r="E1066" s="55" t="str">
        <f>IFERROR(_xll.RssMarket($A1066,"前日比"),"")</f>
        <v/>
      </c>
      <c r="F1066" s="75" t="str">
        <f>IFERROR(_xll.RssMarket($A1066,"時価総額"),"")</f>
        <v/>
      </c>
      <c r="G1066" s="75" t="e">
        <f>T20D357462[[#This Row],[時価総額]]/T20D357462[[#This Row],[現在値]]</f>
        <v>#VALUE!</v>
      </c>
      <c r="H1066" s="20"/>
      <c r="I1066" s="38"/>
      <c r="J1066" s="20"/>
      <c r="K1066" s="33"/>
      <c r="L1066" s="117"/>
      <c r="M1066" s="21"/>
      <c r="N1066" s="89"/>
      <c r="O1066" s="125" t="e">
        <f t="shared" si="35"/>
        <v>#REF!</v>
      </c>
      <c r="P1066" s="125" t="e">
        <f t="shared" si="34"/>
        <v>#REF!</v>
      </c>
      <c r="Q1066" s="147" t="e">
        <f>T20D357462[[#This Row],[スコア⑤]]/T20D357462[[#This Row],[スコア③]]</f>
        <v>#REF!</v>
      </c>
      <c r="R1066" s="76" t="e">
        <f>#REF!+#REF!</f>
        <v>#REF!</v>
      </c>
      <c r="S1066" s="76"/>
      <c r="T1066" s="119"/>
      <c r="U1066" s="76"/>
      <c r="V1066" s="76"/>
      <c r="W1066" s="109" t="e">
        <f>(T20D357462[[#This Row],[現金及び預金（億）]]-T20D357462[[#This Row],[負債（億）]])/T20D357462[[#This Row],[総資産]]*100</f>
        <v>#DIV/0!</v>
      </c>
    </row>
    <row r="1067" spans="1:23" s="67" customFormat="1" x14ac:dyDescent="0.25">
      <c r="A1067" s="69"/>
      <c r="B1067" s="39"/>
      <c r="C1067" s="71" t="str">
        <f>IFERROR(_xll.RssMarket($A1067,"市場部名称"),"")</f>
        <v/>
      </c>
      <c r="D1067" s="55"/>
      <c r="E1067" s="55" t="str">
        <f>IFERROR(_xll.RssMarket($A1067,"前日比"),"")</f>
        <v/>
      </c>
      <c r="F1067" s="75" t="str">
        <f>IFERROR(_xll.RssMarket($A1067,"時価総額"),"")</f>
        <v/>
      </c>
      <c r="G1067" s="75" t="e">
        <f>T20D357462[[#This Row],[時価総額]]/T20D357462[[#This Row],[現在値]]</f>
        <v>#VALUE!</v>
      </c>
      <c r="H1067" s="20"/>
      <c r="I1067" s="38"/>
      <c r="J1067" s="20"/>
      <c r="K1067" s="33"/>
      <c r="L1067" s="117"/>
      <c r="M1067" s="21"/>
      <c r="N1067" s="89"/>
      <c r="O1067" s="125" t="e">
        <f t="shared" si="35"/>
        <v>#REF!</v>
      </c>
      <c r="P1067" s="125" t="e">
        <f t="shared" si="34"/>
        <v>#REF!</v>
      </c>
      <c r="Q1067" s="147" t="e">
        <f>T20D357462[[#This Row],[スコア⑤]]/T20D357462[[#This Row],[スコア③]]</f>
        <v>#REF!</v>
      </c>
      <c r="R1067" s="76" t="e">
        <f>#REF!+#REF!</f>
        <v>#REF!</v>
      </c>
      <c r="S1067" s="76"/>
      <c r="T1067" s="119"/>
      <c r="U1067" s="76"/>
      <c r="V1067" s="76"/>
      <c r="W1067" s="109" t="e">
        <f>(T20D357462[[#This Row],[現金及び預金（億）]]-T20D357462[[#This Row],[負債（億）]])/T20D357462[[#This Row],[総資産]]*100</f>
        <v>#DIV/0!</v>
      </c>
    </row>
    <row r="1068" spans="1:23" s="67" customFormat="1" x14ac:dyDescent="0.25">
      <c r="A1068" s="69"/>
      <c r="B1068" s="39"/>
      <c r="C1068" s="71" t="str">
        <f>IFERROR(_xll.RssMarket($A1068,"市場部名称"),"")</f>
        <v/>
      </c>
      <c r="D1068" s="55"/>
      <c r="E1068" s="55" t="str">
        <f>IFERROR(_xll.RssMarket($A1068,"前日比"),"")</f>
        <v/>
      </c>
      <c r="F1068" s="75" t="str">
        <f>IFERROR(_xll.RssMarket($A1068,"時価総額"),"")</f>
        <v/>
      </c>
      <c r="G1068" s="75" t="e">
        <f>T20D357462[[#This Row],[時価総額]]/T20D357462[[#This Row],[現在値]]</f>
        <v>#VALUE!</v>
      </c>
      <c r="H1068" s="20"/>
      <c r="I1068" s="38"/>
      <c r="J1068" s="20"/>
      <c r="K1068" s="33"/>
      <c r="L1068" s="117"/>
      <c r="M1068" s="21"/>
      <c r="N1068" s="89"/>
      <c r="O1068" s="125" t="e">
        <f t="shared" si="35"/>
        <v>#REF!</v>
      </c>
      <c r="P1068" s="125" t="e">
        <f t="shared" si="34"/>
        <v>#REF!</v>
      </c>
      <c r="Q1068" s="147" t="e">
        <f>T20D357462[[#This Row],[スコア⑤]]/T20D357462[[#This Row],[スコア③]]</f>
        <v>#REF!</v>
      </c>
      <c r="R1068" s="76" t="e">
        <f>#REF!+#REF!</f>
        <v>#REF!</v>
      </c>
      <c r="S1068" s="76"/>
      <c r="T1068" s="119"/>
      <c r="U1068" s="76"/>
      <c r="V1068" s="76"/>
      <c r="W1068" s="109" t="e">
        <f>(T20D357462[[#This Row],[現金及び預金（億）]]-T20D357462[[#This Row],[負債（億）]])/T20D357462[[#This Row],[総資産]]*100</f>
        <v>#DIV/0!</v>
      </c>
    </row>
    <row r="1069" spans="1:23" s="67" customFormat="1" x14ac:dyDescent="0.25">
      <c r="A1069" s="69"/>
      <c r="B1069" s="39"/>
      <c r="C1069" s="71" t="str">
        <f>IFERROR(_xll.RssMarket($A1069,"市場部名称"),"")</f>
        <v/>
      </c>
      <c r="D1069" s="55"/>
      <c r="E1069" s="55" t="str">
        <f>IFERROR(_xll.RssMarket($A1069,"前日比"),"")</f>
        <v/>
      </c>
      <c r="F1069" s="75" t="str">
        <f>IFERROR(_xll.RssMarket($A1069,"時価総額"),"")</f>
        <v/>
      </c>
      <c r="G1069" s="75" t="e">
        <f>T20D357462[[#This Row],[時価総額]]/T20D357462[[#This Row],[現在値]]</f>
        <v>#VALUE!</v>
      </c>
      <c r="H1069" s="20"/>
      <c r="I1069" s="38"/>
      <c r="J1069" s="20"/>
      <c r="K1069" s="33"/>
      <c r="L1069" s="117"/>
      <c r="M1069" s="21"/>
      <c r="N1069" s="89"/>
      <c r="O1069" s="125" t="e">
        <f t="shared" si="35"/>
        <v>#REF!</v>
      </c>
      <c r="P1069" s="125" t="e">
        <f t="shared" si="34"/>
        <v>#REF!</v>
      </c>
      <c r="Q1069" s="147" t="e">
        <f>T20D357462[[#This Row],[スコア⑤]]/T20D357462[[#This Row],[スコア③]]</f>
        <v>#REF!</v>
      </c>
      <c r="R1069" s="76" t="e">
        <f>#REF!+#REF!</f>
        <v>#REF!</v>
      </c>
      <c r="S1069" s="76"/>
      <c r="T1069" s="119"/>
      <c r="U1069" s="76"/>
      <c r="V1069" s="76"/>
      <c r="W1069" s="109" t="e">
        <f>(T20D357462[[#This Row],[現金及び預金（億）]]-T20D357462[[#This Row],[負債（億）]])/T20D357462[[#This Row],[総資産]]*100</f>
        <v>#DIV/0!</v>
      </c>
    </row>
    <row r="1070" spans="1:23" s="67" customFormat="1" x14ac:dyDescent="0.25">
      <c r="A1070" s="69"/>
      <c r="B1070" s="39"/>
      <c r="C1070" s="71" t="str">
        <f>IFERROR(_xll.RssMarket($A1070,"市場部名称"),"")</f>
        <v/>
      </c>
      <c r="D1070" s="55"/>
      <c r="E1070" s="55" t="str">
        <f>IFERROR(_xll.RssMarket($A1070,"前日比"),"")</f>
        <v/>
      </c>
      <c r="F1070" s="75" t="str">
        <f>IFERROR(_xll.RssMarket($A1070,"時価総額"),"")</f>
        <v/>
      </c>
      <c r="G1070" s="75" t="e">
        <f>T20D357462[[#This Row],[時価総額]]/T20D357462[[#This Row],[現在値]]</f>
        <v>#VALUE!</v>
      </c>
      <c r="H1070" s="20"/>
      <c r="I1070" s="38"/>
      <c r="J1070" s="20"/>
      <c r="K1070" s="33"/>
      <c r="L1070" s="117"/>
      <c r="M1070" s="21"/>
      <c r="N1070" s="89"/>
      <c r="O1070" s="125" t="e">
        <f t="shared" si="35"/>
        <v>#REF!</v>
      </c>
      <c r="P1070" s="125" t="e">
        <f t="shared" si="34"/>
        <v>#REF!</v>
      </c>
      <c r="Q1070" s="147" t="e">
        <f>T20D357462[[#This Row],[スコア⑤]]/T20D357462[[#This Row],[スコア③]]</f>
        <v>#REF!</v>
      </c>
      <c r="R1070" s="76" t="e">
        <f>#REF!+#REF!</f>
        <v>#REF!</v>
      </c>
      <c r="S1070" s="76"/>
      <c r="T1070" s="119"/>
      <c r="U1070" s="76"/>
      <c r="V1070" s="76"/>
      <c r="W1070" s="109" t="e">
        <f>(T20D357462[[#This Row],[現金及び預金（億）]]-T20D357462[[#This Row],[負債（億）]])/T20D357462[[#This Row],[総資産]]*100</f>
        <v>#DIV/0!</v>
      </c>
    </row>
    <row r="1071" spans="1:23" s="67" customFormat="1" x14ac:dyDescent="0.25">
      <c r="A1071" s="69"/>
      <c r="B1071" s="39"/>
      <c r="C1071" s="71" t="str">
        <f>IFERROR(_xll.RssMarket($A1071,"市場部名称"),"")</f>
        <v/>
      </c>
      <c r="D1071" s="55"/>
      <c r="E1071" s="55" t="str">
        <f>IFERROR(_xll.RssMarket($A1071,"前日比"),"")</f>
        <v/>
      </c>
      <c r="F1071" s="75" t="str">
        <f>IFERROR(_xll.RssMarket($A1071,"時価総額"),"")</f>
        <v/>
      </c>
      <c r="G1071" s="75" t="e">
        <f>T20D357462[[#This Row],[時価総額]]/T20D357462[[#This Row],[現在値]]</f>
        <v>#VALUE!</v>
      </c>
      <c r="H1071" s="20"/>
      <c r="I1071" s="38"/>
      <c r="J1071" s="20"/>
      <c r="K1071" s="33"/>
      <c r="L1071" s="117"/>
      <c r="M1071" s="21"/>
      <c r="N1071" s="89"/>
      <c r="O1071" s="125" t="e">
        <f t="shared" si="35"/>
        <v>#REF!</v>
      </c>
      <c r="P1071" s="125" t="e">
        <f t="shared" si="34"/>
        <v>#REF!</v>
      </c>
      <c r="Q1071" s="147" t="e">
        <f>T20D357462[[#This Row],[スコア⑤]]/T20D357462[[#This Row],[スコア③]]</f>
        <v>#REF!</v>
      </c>
      <c r="R1071" s="76" t="e">
        <f>#REF!+#REF!</f>
        <v>#REF!</v>
      </c>
      <c r="S1071" s="76"/>
      <c r="T1071" s="119"/>
      <c r="U1071" s="76"/>
      <c r="V1071" s="76"/>
      <c r="W1071" s="109" t="e">
        <f>(T20D357462[[#This Row],[現金及び預金（億）]]-T20D357462[[#This Row],[負債（億）]])/T20D357462[[#This Row],[総資産]]*100</f>
        <v>#DIV/0!</v>
      </c>
    </row>
    <row r="1072" spans="1:23" s="67" customFormat="1" x14ac:dyDescent="0.25">
      <c r="A1072" s="69"/>
      <c r="B1072" s="39"/>
      <c r="C1072" s="71" t="str">
        <f>IFERROR(_xll.RssMarket($A1072,"市場部名称"),"")</f>
        <v/>
      </c>
      <c r="D1072" s="55"/>
      <c r="E1072" s="55" t="str">
        <f>IFERROR(_xll.RssMarket($A1072,"前日比"),"")</f>
        <v/>
      </c>
      <c r="F1072" s="75" t="str">
        <f>IFERROR(_xll.RssMarket($A1072,"時価総額"),"")</f>
        <v/>
      </c>
      <c r="G1072" s="75" t="e">
        <f>T20D357462[[#This Row],[時価総額]]/T20D357462[[#This Row],[現在値]]</f>
        <v>#VALUE!</v>
      </c>
      <c r="H1072" s="20"/>
      <c r="I1072" s="38"/>
      <c r="J1072" s="20"/>
      <c r="K1072" s="33"/>
      <c r="L1072" s="117"/>
      <c r="M1072" s="21"/>
      <c r="N1072" s="89"/>
      <c r="O1072" s="125" t="e">
        <f t="shared" si="35"/>
        <v>#REF!</v>
      </c>
      <c r="P1072" s="125" t="e">
        <f t="shared" si="34"/>
        <v>#REF!</v>
      </c>
      <c r="Q1072" s="147" t="e">
        <f>T20D357462[[#This Row],[スコア⑤]]/T20D357462[[#This Row],[スコア③]]</f>
        <v>#REF!</v>
      </c>
      <c r="R1072" s="76" t="e">
        <f>#REF!+#REF!</f>
        <v>#REF!</v>
      </c>
      <c r="S1072" s="76"/>
      <c r="T1072" s="119"/>
      <c r="U1072" s="76"/>
      <c r="V1072" s="76"/>
      <c r="W1072" s="109" t="e">
        <f>(T20D357462[[#This Row],[現金及び預金（億）]]-T20D357462[[#This Row],[負債（億）]])/T20D357462[[#This Row],[総資産]]*100</f>
        <v>#DIV/0!</v>
      </c>
    </row>
    <row r="1073" spans="1:23" s="67" customFormat="1" x14ac:dyDescent="0.25">
      <c r="A1073" s="69"/>
      <c r="B1073" s="39"/>
      <c r="C1073" s="71" t="str">
        <f>IFERROR(_xll.RssMarket($A1073,"市場部名称"),"")</f>
        <v/>
      </c>
      <c r="D1073" s="55"/>
      <c r="E1073" s="55" t="str">
        <f>IFERROR(_xll.RssMarket($A1073,"前日比"),"")</f>
        <v/>
      </c>
      <c r="F1073" s="75" t="str">
        <f>IFERROR(_xll.RssMarket($A1073,"時価総額"),"")</f>
        <v/>
      </c>
      <c r="G1073" s="75" t="e">
        <f>T20D357462[[#This Row],[時価総額]]/T20D357462[[#This Row],[現在値]]</f>
        <v>#VALUE!</v>
      </c>
      <c r="H1073" s="20"/>
      <c r="I1073" s="38"/>
      <c r="J1073" s="20"/>
      <c r="K1073" s="33"/>
      <c r="L1073" s="117"/>
      <c r="M1073" s="21"/>
      <c r="N1073" s="89"/>
      <c r="O1073" s="125" t="e">
        <f t="shared" si="35"/>
        <v>#REF!</v>
      </c>
      <c r="P1073" s="125" t="e">
        <f t="shared" si="34"/>
        <v>#REF!</v>
      </c>
      <c r="Q1073" s="147" t="e">
        <f>T20D357462[[#This Row],[スコア⑤]]/T20D357462[[#This Row],[スコア③]]</f>
        <v>#REF!</v>
      </c>
      <c r="R1073" s="76" t="e">
        <f>#REF!+#REF!</f>
        <v>#REF!</v>
      </c>
      <c r="S1073" s="76"/>
      <c r="T1073" s="119"/>
      <c r="U1073" s="76"/>
      <c r="V1073" s="76"/>
      <c r="W1073" s="109" t="e">
        <f>(T20D357462[[#This Row],[現金及び預金（億）]]-T20D357462[[#This Row],[負債（億）]])/T20D357462[[#This Row],[総資産]]*100</f>
        <v>#DIV/0!</v>
      </c>
    </row>
    <row r="1074" spans="1:23" s="67" customFormat="1" x14ac:dyDescent="0.25">
      <c r="A1074" s="69"/>
      <c r="B1074" s="39"/>
      <c r="C1074" s="71" t="str">
        <f>IFERROR(_xll.RssMarket($A1074,"市場部名称"),"")</f>
        <v/>
      </c>
      <c r="D1074" s="55"/>
      <c r="E1074" s="55" t="str">
        <f>IFERROR(_xll.RssMarket($A1074,"前日比"),"")</f>
        <v/>
      </c>
      <c r="F1074" s="75" t="str">
        <f>IFERROR(_xll.RssMarket($A1074,"時価総額"),"")</f>
        <v/>
      </c>
      <c r="G1074" s="75" t="e">
        <f>T20D357462[[#This Row],[時価総額]]/T20D357462[[#This Row],[現在値]]</f>
        <v>#VALUE!</v>
      </c>
      <c r="H1074" s="20"/>
      <c r="I1074" s="38"/>
      <c r="J1074" s="20"/>
      <c r="K1074" s="33"/>
      <c r="L1074" s="117"/>
      <c r="M1074" s="21"/>
      <c r="N1074" s="89"/>
      <c r="O1074" s="125" t="e">
        <f t="shared" si="35"/>
        <v>#REF!</v>
      </c>
      <c r="P1074" s="125" t="e">
        <f t="shared" si="34"/>
        <v>#REF!</v>
      </c>
      <c r="Q1074" s="147" t="e">
        <f>T20D357462[[#This Row],[スコア⑤]]/T20D357462[[#This Row],[スコア③]]</f>
        <v>#REF!</v>
      </c>
      <c r="R1074" s="76" t="e">
        <f>#REF!+#REF!</f>
        <v>#REF!</v>
      </c>
      <c r="S1074" s="76"/>
      <c r="T1074" s="119"/>
      <c r="U1074" s="76"/>
      <c r="V1074" s="76"/>
      <c r="W1074" s="109" t="e">
        <f>(T20D357462[[#This Row],[現金及び預金（億）]]-T20D357462[[#This Row],[負債（億）]])/T20D357462[[#This Row],[総資産]]*100</f>
        <v>#DIV/0!</v>
      </c>
    </row>
    <row r="1075" spans="1:23" s="67" customFormat="1" x14ac:dyDescent="0.25">
      <c r="A1075" s="69"/>
      <c r="B1075" s="39"/>
      <c r="C1075" s="71" t="str">
        <f>IFERROR(_xll.RssMarket($A1075,"市場部名称"),"")</f>
        <v/>
      </c>
      <c r="D1075" s="55"/>
      <c r="E1075" s="55" t="str">
        <f>IFERROR(_xll.RssMarket($A1075,"前日比"),"")</f>
        <v/>
      </c>
      <c r="F1075" s="75" t="str">
        <f>IFERROR(_xll.RssMarket($A1075,"時価総額"),"")</f>
        <v/>
      </c>
      <c r="G1075" s="75" t="e">
        <f>T20D357462[[#This Row],[時価総額]]/T20D357462[[#This Row],[現在値]]</f>
        <v>#VALUE!</v>
      </c>
      <c r="H1075" s="20"/>
      <c r="I1075" s="38"/>
      <c r="J1075" s="20"/>
      <c r="K1075" s="33"/>
      <c r="L1075" s="117"/>
      <c r="M1075" s="21"/>
      <c r="N1075" s="89"/>
      <c r="O1075" s="125" t="e">
        <f t="shared" si="35"/>
        <v>#REF!</v>
      </c>
      <c r="P1075" s="125" t="e">
        <f t="shared" si="34"/>
        <v>#REF!</v>
      </c>
      <c r="Q1075" s="147" t="e">
        <f>T20D357462[[#This Row],[スコア⑤]]/T20D357462[[#This Row],[スコア③]]</f>
        <v>#REF!</v>
      </c>
      <c r="R1075" s="76" t="e">
        <f>#REF!+#REF!</f>
        <v>#REF!</v>
      </c>
      <c r="S1075" s="76"/>
      <c r="T1075" s="119"/>
      <c r="U1075" s="76"/>
      <c r="V1075" s="76"/>
      <c r="W1075" s="109" t="e">
        <f>(T20D357462[[#This Row],[現金及び預金（億）]]-T20D357462[[#This Row],[負債（億）]])/T20D357462[[#This Row],[総資産]]*100</f>
        <v>#DIV/0!</v>
      </c>
    </row>
    <row r="1076" spans="1:23" s="67" customFormat="1" x14ac:dyDescent="0.25">
      <c r="A1076" s="69"/>
      <c r="B1076" s="39"/>
      <c r="C1076" s="71" t="str">
        <f>IFERROR(_xll.RssMarket($A1076,"市場部名称"),"")</f>
        <v/>
      </c>
      <c r="D1076" s="55"/>
      <c r="E1076" s="55" t="str">
        <f>IFERROR(_xll.RssMarket($A1076,"前日比"),"")</f>
        <v/>
      </c>
      <c r="F1076" s="75" t="str">
        <f>IFERROR(_xll.RssMarket($A1076,"時価総額"),"")</f>
        <v/>
      </c>
      <c r="G1076" s="75" t="e">
        <f>T20D357462[[#This Row],[時価総額]]/T20D357462[[#This Row],[現在値]]</f>
        <v>#VALUE!</v>
      </c>
      <c r="H1076" s="20"/>
      <c r="I1076" s="38"/>
      <c r="J1076" s="20"/>
      <c r="K1076" s="33"/>
      <c r="L1076" s="117"/>
      <c r="M1076" s="21"/>
      <c r="N1076" s="89"/>
      <c r="O1076" s="125" t="e">
        <f t="shared" si="35"/>
        <v>#REF!</v>
      </c>
      <c r="P1076" s="125" t="e">
        <f t="shared" si="34"/>
        <v>#REF!</v>
      </c>
      <c r="Q1076" s="147" t="e">
        <f>T20D357462[[#This Row],[スコア⑤]]/T20D357462[[#This Row],[スコア③]]</f>
        <v>#REF!</v>
      </c>
      <c r="R1076" s="76" t="e">
        <f>#REF!+#REF!</f>
        <v>#REF!</v>
      </c>
      <c r="S1076" s="76"/>
      <c r="T1076" s="119"/>
      <c r="U1076" s="76"/>
      <c r="V1076" s="76"/>
      <c r="W1076" s="109" t="e">
        <f>(T20D357462[[#This Row],[現金及び預金（億）]]-T20D357462[[#This Row],[負債（億）]])/T20D357462[[#This Row],[総資産]]*100</f>
        <v>#DIV/0!</v>
      </c>
    </row>
    <row r="1077" spans="1:23" s="67" customFormat="1" x14ac:dyDescent="0.25">
      <c r="A1077" s="69"/>
      <c r="B1077" s="39"/>
      <c r="C1077" s="71" t="str">
        <f>IFERROR(_xll.RssMarket($A1077,"市場部名称"),"")</f>
        <v/>
      </c>
      <c r="D1077" s="55"/>
      <c r="E1077" s="55" t="str">
        <f>IFERROR(_xll.RssMarket($A1077,"前日比"),"")</f>
        <v/>
      </c>
      <c r="F1077" s="75" t="str">
        <f>IFERROR(_xll.RssMarket($A1077,"時価総額"),"")</f>
        <v/>
      </c>
      <c r="G1077" s="75" t="e">
        <f>T20D357462[[#This Row],[時価総額]]/T20D357462[[#This Row],[現在値]]</f>
        <v>#VALUE!</v>
      </c>
      <c r="H1077" s="20"/>
      <c r="I1077" s="38"/>
      <c r="J1077" s="20"/>
      <c r="K1077" s="33"/>
      <c r="L1077" s="117"/>
      <c r="M1077" s="21"/>
      <c r="N1077" s="89"/>
      <c r="O1077" s="125" t="e">
        <f t="shared" si="35"/>
        <v>#REF!</v>
      </c>
      <c r="P1077" s="125" t="e">
        <f t="shared" si="34"/>
        <v>#REF!</v>
      </c>
      <c r="Q1077" s="147" t="e">
        <f>T20D357462[[#This Row],[スコア⑤]]/T20D357462[[#This Row],[スコア③]]</f>
        <v>#REF!</v>
      </c>
      <c r="R1077" s="76" t="e">
        <f>#REF!+#REF!</f>
        <v>#REF!</v>
      </c>
      <c r="S1077" s="76"/>
      <c r="T1077" s="119"/>
      <c r="U1077" s="76"/>
      <c r="V1077" s="76"/>
      <c r="W1077" s="109" t="e">
        <f>(T20D357462[[#This Row],[現金及び預金（億）]]-T20D357462[[#This Row],[負債（億）]])/T20D357462[[#This Row],[総資産]]*100</f>
        <v>#DIV/0!</v>
      </c>
    </row>
    <row r="1078" spans="1:23" s="67" customFormat="1" x14ac:dyDescent="0.25">
      <c r="A1078" s="69"/>
      <c r="B1078" s="39"/>
      <c r="C1078" s="71" t="str">
        <f>IFERROR(_xll.RssMarket($A1078,"市場部名称"),"")</f>
        <v/>
      </c>
      <c r="D1078" s="55"/>
      <c r="E1078" s="55" t="str">
        <f>IFERROR(_xll.RssMarket($A1078,"前日比"),"")</f>
        <v/>
      </c>
      <c r="F1078" s="75" t="str">
        <f>IFERROR(_xll.RssMarket($A1078,"時価総額"),"")</f>
        <v/>
      </c>
      <c r="G1078" s="75" t="e">
        <f>T20D357462[[#This Row],[時価総額]]/T20D357462[[#This Row],[現在値]]</f>
        <v>#VALUE!</v>
      </c>
      <c r="H1078" s="20"/>
      <c r="I1078" s="38"/>
      <c r="J1078" s="20"/>
      <c r="K1078" s="33"/>
      <c r="L1078" s="117"/>
      <c r="M1078" s="21"/>
      <c r="N1078" s="89"/>
      <c r="O1078" s="125" t="e">
        <f t="shared" si="35"/>
        <v>#REF!</v>
      </c>
      <c r="P1078" s="125" t="e">
        <f t="shared" si="34"/>
        <v>#REF!</v>
      </c>
      <c r="Q1078" s="147" t="e">
        <f>T20D357462[[#This Row],[スコア⑤]]/T20D357462[[#This Row],[スコア③]]</f>
        <v>#REF!</v>
      </c>
      <c r="R1078" s="76" t="e">
        <f>#REF!+#REF!</f>
        <v>#REF!</v>
      </c>
      <c r="S1078" s="76"/>
      <c r="T1078" s="119"/>
      <c r="U1078" s="76"/>
      <c r="V1078" s="76"/>
      <c r="W1078" s="109" t="e">
        <f>(T20D357462[[#This Row],[現金及び預金（億）]]-T20D357462[[#This Row],[負債（億）]])/T20D357462[[#This Row],[総資産]]*100</f>
        <v>#DIV/0!</v>
      </c>
    </row>
    <row r="1079" spans="1:23" s="67" customFormat="1" x14ac:dyDescent="0.25">
      <c r="A1079" s="69"/>
      <c r="B1079" s="39"/>
      <c r="C1079" s="71" t="str">
        <f>IFERROR(_xll.RssMarket($A1079,"市場部名称"),"")</f>
        <v/>
      </c>
      <c r="D1079" s="55"/>
      <c r="E1079" s="55" t="str">
        <f>IFERROR(_xll.RssMarket($A1079,"前日比"),"")</f>
        <v/>
      </c>
      <c r="F1079" s="75" t="str">
        <f>IFERROR(_xll.RssMarket($A1079,"時価総額"),"")</f>
        <v/>
      </c>
      <c r="G1079" s="75" t="e">
        <f>T20D357462[[#This Row],[時価総額]]/T20D357462[[#This Row],[現在値]]</f>
        <v>#VALUE!</v>
      </c>
      <c r="H1079" s="20"/>
      <c r="I1079" s="38"/>
      <c r="J1079" s="20"/>
      <c r="K1079" s="33"/>
      <c r="L1079" s="117"/>
      <c r="M1079" s="21"/>
      <c r="N1079" s="89"/>
      <c r="O1079" s="125" t="e">
        <f t="shared" si="35"/>
        <v>#REF!</v>
      </c>
      <c r="P1079" s="125" t="e">
        <f t="shared" si="34"/>
        <v>#REF!</v>
      </c>
      <c r="Q1079" s="147" t="e">
        <f>T20D357462[[#This Row],[スコア⑤]]/T20D357462[[#This Row],[スコア③]]</f>
        <v>#REF!</v>
      </c>
      <c r="R1079" s="76" t="e">
        <f>#REF!+#REF!</f>
        <v>#REF!</v>
      </c>
      <c r="S1079" s="76"/>
      <c r="T1079" s="119"/>
      <c r="U1079" s="76"/>
      <c r="V1079" s="76"/>
      <c r="W1079" s="109" t="e">
        <f>(T20D357462[[#This Row],[現金及び預金（億）]]-T20D357462[[#This Row],[負債（億）]])/T20D357462[[#This Row],[総資産]]*100</f>
        <v>#DIV/0!</v>
      </c>
    </row>
    <row r="1080" spans="1:23" s="67" customFormat="1" x14ac:dyDescent="0.25">
      <c r="A1080" s="69"/>
      <c r="B1080" s="39"/>
      <c r="C1080" s="71" t="str">
        <f>IFERROR(_xll.RssMarket($A1080,"市場部名称"),"")</f>
        <v/>
      </c>
      <c r="D1080" s="55"/>
      <c r="E1080" s="55" t="str">
        <f>IFERROR(_xll.RssMarket($A1080,"前日比"),"")</f>
        <v/>
      </c>
      <c r="F1080" s="75" t="str">
        <f>IFERROR(_xll.RssMarket($A1080,"時価総額"),"")</f>
        <v/>
      </c>
      <c r="G1080" s="75" t="e">
        <f>T20D357462[[#This Row],[時価総額]]/T20D357462[[#This Row],[現在値]]</f>
        <v>#VALUE!</v>
      </c>
      <c r="H1080" s="20"/>
      <c r="I1080" s="38"/>
      <c r="J1080" s="20"/>
      <c r="K1080" s="33"/>
      <c r="L1080" s="117"/>
      <c r="M1080" s="21"/>
      <c r="N1080" s="89"/>
      <c r="O1080" s="125" t="e">
        <f t="shared" si="35"/>
        <v>#REF!</v>
      </c>
      <c r="P1080" s="125" t="e">
        <f t="shared" si="34"/>
        <v>#REF!</v>
      </c>
      <c r="Q1080" s="147" t="e">
        <f>T20D357462[[#This Row],[スコア⑤]]/T20D357462[[#This Row],[スコア③]]</f>
        <v>#REF!</v>
      </c>
      <c r="R1080" s="76" t="e">
        <f>#REF!+#REF!</f>
        <v>#REF!</v>
      </c>
      <c r="S1080" s="76"/>
      <c r="T1080" s="119"/>
      <c r="U1080" s="76"/>
      <c r="V1080" s="76"/>
      <c r="W1080" s="109" t="e">
        <f>(T20D357462[[#This Row],[現金及び預金（億）]]-T20D357462[[#This Row],[負債（億）]])/T20D357462[[#This Row],[総資産]]*100</f>
        <v>#DIV/0!</v>
      </c>
    </row>
    <row r="1081" spans="1:23" s="67" customFormat="1" x14ac:dyDescent="0.25">
      <c r="A1081" s="69"/>
      <c r="B1081" s="39"/>
      <c r="C1081" s="71" t="str">
        <f>IFERROR(_xll.RssMarket($A1081,"市場部名称"),"")</f>
        <v/>
      </c>
      <c r="D1081" s="55"/>
      <c r="E1081" s="55" t="str">
        <f>IFERROR(_xll.RssMarket($A1081,"前日比"),"")</f>
        <v/>
      </c>
      <c r="F1081" s="75" t="str">
        <f>IFERROR(_xll.RssMarket($A1081,"時価総額"),"")</f>
        <v/>
      </c>
      <c r="G1081" s="75" t="e">
        <f>T20D357462[[#This Row],[時価総額]]/T20D357462[[#This Row],[現在値]]</f>
        <v>#VALUE!</v>
      </c>
      <c r="H1081" s="20"/>
      <c r="I1081" s="38"/>
      <c r="J1081" s="20"/>
      <c r="K1081" s="33"/>
      <c r="L1081" s="117"/>
      <c r="M1081" s="21"/>
      <c r="N1081" s="89"/>
      <c r="O1081" s="125" t="e">
        <f t="shared" si="35"/>
        <v>#REF!</v>
      </c>
      <c r="P1081" s="125" t="e">
        <f t="shared" si="34"/>
        <v>#REF!</v>
      </c>
      <c r="Q1081" s="147" t="e">
        <f>T20D357462[[#This Row],[スコア⑤]]/T20D357462[[#This Row],[スコア③]]</f>
        <v>#REF!</v>
      </c>
      <c r="R1081" s="76" t="e">
        <f>#REF!+#REF!</f>
        <v>#REF!</v>
      </c>
      <c r="S1081" s="76"/>
      <c r="T1081" s="119"/>
      <c r="U1081" s="76"/>
      <c r="V1081" s="76"/>
      <c r="W1081" s="109" t="e">
        <f>(T20D357462[[#This Row],[現金及び預金（億）]]-T20D357462[[#This Row],[負債（億）]])/T20D357462[[#This Row],[総資産]]*100</f>
        <v>#DIV/0!</v>
      </c>
    </row>
    <row r="1082" spans="1:23" s="67" customFormat="1" x14ac:dyDescent="0.25">
      <c r="A1082" s="69"/>
      <c r="B1082" s="39"/>
      <c r="C1082" s="71" t="str">
        <f>IFERROR(_xll.RssMarket($A1082,"市場部名称"),"")</f>
        <v/>
      </c>
      <c r="D1082" s="55"/>
      <c r="E1082" s="55" t="str">
        <f>IFERROR(_xll.RssMarket($A1082,"前日比"),"")</f>
        <v/>
      </c>
      <c r="F1082" s="75" t="str">
        <f>IFERROR(_xll.RssMarket($A1082,"時価総額"),"")</f>
        <v/>
      </c>
      <c r="G1082" s="75" t="e">
        <f>T20D357462[[#This Row],[時価総額]]/T20D357462[[#This Row],[現在値]]</f>
        <v>#VALUE!</v>
      </c>
      <c r="H1082" s="20"/>
      <c r="I1082" s="38"/>
      <c r="J1082" s="20"/>
      <c r="K1082" s="33"/>
      <c r="L1082" s="117"/>
      <c r="M1082" s="21"/>
      <c r="N1082" s="89"/>
      <c r="O1082" s="125" t="e">
        <f t="shared" si="35"/>
        <v>#REF!</v>
      </c>
      <c r="P1082" s="125" t="e">
        <f t="shared" si="34"/>
        <v>#REF!</v>
      </c>
      <c r="Q1082" s="147" t="e">
        <f>T20D357462[[#This Row],[スコア⑤]]/T20D357462[[#This Row],[スコア③]]</f>
        <v>#REF!</v>
      </c>
      <c r="R1082" s="76" t="e">
        <f>#REF!+#REF!</f>
        <v>#REF!</v>
      </c>
      <c r="S1082" s="76"/>
      <c r="T1082" s="119"/>
      <c r="U1082" s="76"/>
      <c r="V1082" s="76"/>
      <c r="W1082" s="109" t="e">
        <f>(T20D357462[[#This Row],[現金及び預金（億）]]-T20D357462[[#This Row],[負債（億）]])/T20D357462[[#This Row],[総資産]]*100</f>
        <v>#DIV/0!</v>
      </c>
    </row>
    <row r="1083" spans="1:23" s="67" customFormat="1" x14ac:dyDescent="0.25">
      <c r="A1083" s="69"/>
      <c r="B1083" s="39"/>
      <c r="C1083" s="71" t="str">
        <f>IFERROR(_xll.RssMarket($A1083,"市場部名称"),"")</f>
        <v/>
      </c>
      <c r="D1083" s="55"/>
      <c r="E1083" s="55" t="str">
        <f>IFERROR(_xll.RssMarket($A1083,"前日比"),"")</f>
        <v/>
      </c>
      <c r="F1083" s="75" t="str">
        <f>IFERROR(_xll.RssMarket($A1083,"時価総額"),"")</f>
        <v/>
      </c>
      <c r="G1083" s="75" t="e">
        <f>T20D357462[[#This Row],[時価総額]]/T20D357462[[#This Row],[現在値]]</f>
        <v>#VALUE!</v>
      </c>
      <c r="H1083" s="20"/>
      <c r="I1083" s="38"/>
      <c r="J1083" s="20"/>
      <c r="K1083" s="33"/>
      <c r="L1083" s="117"/>
      <c r="M1083" s="21"/>
      <c r="N1083" s="89"/>
      <c r="O1083" s="125" t="e">
        <f t="shared" si="35"/>
        <v>#REF!</v>
      </c>
      <c r="P1083" s="125" t="e">
        <f t="shared" si="34"/>
        <v>#REF!</v>
      </c>
      <c r="Q1083" s="147" t="e">
        <f>T20D357462[[#This Row],[スコア⑤]]/T20D357462[[#This Row],[スコア③]]</f>
        <v>#REF!</v>
      </c>
      <c r="R1083" s="76" t="e">
        <f>#REF!+#REF!</f>
        <v>#REF!</v>
      </c>
      <c r="S1083" s="76"/>
      <c r="T1083" s="119"/>
      <c r="U1083" s="76"/>
      <c r="V1083" s="76"/>
      <c r="W1083" s="109" t="e">
        <f>(T20D357462[[#This Row],[現金及び預金（億）]]-T20D357462[[#This Row],[負債（億）]])/T20D357462[[#This Row],[総資産]]*100</f>
        <v>#DIV/0!</v>
      </c>
    </row>
    <row r="1084" spans="1:23" s="67" customFormat="1" x14ac:dyDescent="0.25">
      <c r="A1084" s="69"/>
      <c r="B1084" s="39"/>
      <c r="C1084" s="71" t="str">
        <f>IFERROR(_xll.RssMarket($A1084,"市場部名称"),"")</f>
        <v/>
      </c>
      <c r="D1084" s="55"/>
      <c r="E1084" s="55" t="str">
        <f>IFERROR(_xll.RssMarket($A1084,"前日比"),"")</f>
        <v/>
      </c>
      <c r="F1084" s="75" t="str">
        <f>IFERROR(_xll.RssMarket($A1084,"時価総額"),"")</f>
        <v/>
      </c>
      <c r="G1084" s="75" t="e">
        <f>T20D357462[[#This Row],[時価総額]]/T20D357462[[#This Row],[現在値]]</f>
        <v>#VALUE!</v>
      </c>
      <c r="H1084" s="20"/>
      <c r="I1084" s="38"/>
      <c r="J1084" s="20"/>
      <c r="K1084" s="33"/>
      <c r="L1084" s="117"/>
      <c r="M1084" s="21"/>
      <c r="N1084" s="89"/>
      <c r="O1084" s="125" t="e">
        <f t="shared" si="35"/>
        <v>#REF!</v>
      </c>
      <c r="P1084" s="125" t="e">
        <f t="shared" si="34"/>
        <v>#REF!</v>
      </c>
      <c r="Q1084" s="147" t="e">
        <f>T20D357462[[#This Row],[スコア⑤]]/T20D357462[[#This Row],[スコア③]]</f>
        <v>#REF!</v>
      </c>
      <c r="R1084" s="76" t="e">
        <f>#REF!+#REF!</f>
        <v>#REF!</v>
      </c>
      <c r="S1084" s="76"/>
      <c r="T1084" s="119"/>
      <c r="U1084" s="76"/>
      <c r="V1084" s="76"/>
      <c r="W1084" s="109" t="e">
        <f>(T20D357462[[#This Row],[現金及び預金（億）]]-T20D357462[[#This Row],[負債（億）]])/T20D357462[[#This Row],[総資産]]*100</f>
        <v>#DIV/0!</v>
      </c>
    </row>
    <row r="1085" spans="1:23" s="67" customFormat="1" x14ac:dyDescent="0.25">
      <c r="A1085" s="69"/>
      <c r="B1085" s="39"/>
      <c r="C1085" s="71" t="str">
        <f>IFERROR(_xll.RssMarket($A1085,"市場部名称"),"")</f>
        <v/>
      </c>
      <c r="D1085" s="55"/>
      <c r="E1085" s="55" t="str">
        <f>IFERROR(_xll.RssMarket($A1085,"前日比"),"")</f>
        <v/>
      </c>
      <c r="F1085" s="75" t="str">
        <f>IFERROR(_xll.RssMarket($A1085,"時価総額"),"")</f>
        <v/>
      </c>
      <c r="G1085" s="75" t="e">
        <f>T20D357462[[#This Row],[時価総額]]/T20D357462[[#This Row],[現在値]]</f>
        <v>#VALUE!</v>
      </c>
      <c r="H1085" s="20"/>
      <c r="I1085" s="38"/>
      <c r="J1085" s="20"/>
      <c r="K1085" s="33"/>
      <c r="L1085" s="117"/>
      <c r="M1085" s="21"/>
      <c r="N1085" s="89"/>
      <c r="O1085" s="125" t="e">
        <f t="shared" si="35"/>
        <v>#REF!</v>
      </c>
      <c r="P1085" s="125" t="e">
        <f t="shared" ref="P1085:P1148" si="36">ROUND(((R1085/20)*(L1085/15)*(S1085/15)*(1+W1085/200))/(H1085/15)*100,0)</f>
        <v>#REF!</v>
      </c>
      <c r="Q1085" s="147" t="e">
        <f>T20D357462[[#This Row],[スコア⑤]]/T20D357462[[#This Row],[スコア③]]</f>
        <v>#REF!</v>
      </c>
      <c r="R1085" s="76" t="e">
        <f>#REF!+#REF!</f>
        <v>#REF!</v>
      </c>
      <c r="S1085" s="76"/>
      <c r="T1085" s="119"/>
      <c r="U1085" s="76"/>
      <c r="V1085" s="76"/>
      <c r="W1085" s="109" t="e">
        <f>(T20D357462[[#This Row],[現金及び預金（億）]]-T20D357462[[#This Row],[負債（億）]])/T20D357462[[#This Row],[総資産]]*100</f>
        <v>#DIV/0!</v>
      </c>
    </row>
    <row r="1086" spans="1:23" s="67" customFormat="1" x14ac:dyDescent="0.25">
      <c r="A1086" s="69"/>
      <c r="B1086" s="39"/>
      <c r="C1086" s="71" t="str">
        <f>IFERROR(_xll.RssMarket($A1086,"市場部名称"),"")</f>
        <v/>
      </c>
      <c r="D1086" s="55"/>
      <c r="E1086" s="55" t="str">
        <f>IFERROR(_xll.RssMarket($A1086,"前日比"),"")</f>
        <v/>
      </c>
      <c r="F1086" s="75" t="str">
        <f>IFERROR(_xll.RssMarket($A1086,"時価総額"),"")</f>
        <v/>
      </c>
      <c r="G1086" s="75" t="e">
        <f>T20D357462[[#This Row],[時価総額]]/T20D357462[[#This Row],[現在値]]</f>
        <v>#VALUE!</v>
      </c>
      <c r="H1086" s="20"/>
      <c r="I1086" s="38"/>
      <c r="J1086" s="20"/>
      <c r="K1086" s="33"/>
      <c r="L1086" s="117"/>
      <c r="M1086" s="21"/>
      <c r="N1086" s="89"/>
      <c r="O1086" s="125" t="e">
        <f t="shared" si="35"/>
        <v>#REF!</v>
      </c>
      <c r="P1086" s="125" t="e">
        <f t="shared" si="36"/>
        <v>#REF!</v>
      </c>
      <c r="Q1086" s="147" t="e">
        <f>T20D357462[[#This Row],[スコア⑤]]/T20D357462[[#This Row],[スコア③]]</f>
        <v>#REF!</v>
      </c>
      <c r="R1086" s="76" t="e">
        <f>#REF!+#REF!</f>
        <v>#REF!</v>
      </c>
      <c r="S1086" s="76"/>
      <c r="T1086" s="119"/>
      <c r="U1086" s="76"/>
      <c r="V1086" s="76"/>
      <c r="W1086" s="109" t="e">
        <f>(T20D357462[[#This Row],[現金及び預金（億）]]-T20D357462[[#This Row],[負債（億）]])/T20D357462[[#This Row],[総資産]]*100</f>
        <v>#DIV/0!</v>
      </c>
    </row>
    <row r="1087" spans="1:23" s="67" customFormat="1" x14ac:dyDescent="0.25">
      <c r="A1087" s="69"/>
      <c r="B1087" s="39"/>
      <c r="C1087" s="71" t="str">
        <f>IFERROR(_xll.RssMarket($A1087,"市場部名称"),"")</f>
        <v/>
      </c>
      <c r="D1087" s="55"/>
      <c r="E1087" s="55" t="str">
        <f>IFERROR(_xll.RssMarket($A1087,"前日比"),"")</f>
        <v/>
      </c>
      <c r="F1087" s="75" t="str">
        <f>IFERROR(_xll.RssMarket($A1087,"時価総額"),"")</f>
        <v/>
      </c>
      <c r="G1087" s="75" t="e">
        <f>T20D357462[[#This Row],[時価総額]]/T20D357462[[#This Row],[現在値]]</f>
        <v>#VALUE!</v>
      </c>
      <c r="H1087" s="20"/>
      <c r="I1087" s="38"/>
      <c r="J1087" s="20"/>
      <c r="K1087" s="33"/>
      <c r="L1087" s="117"/>
      <c r="M1087" s="21"/>
      <c r="N1087" s="89"/>
      <c r="O1087" s="125" t="e">
        <f t="shared" si="35"/>
        <v>#REF!</v>
      </c>
      <c r="P1087" s="125" t="e">
        <f t="shared" si="36"/>
        <v>#REF!</v>
      </c>
      <c r="Q1087" s="147" t="e">
        <f>T20D357462[[#This Row],[スコア⑤]]/T20D357462[[#This Row],[スコア③]]</f>
        <v>#REF!</v>
      </c>
      <c r="R1087" s="76" t="e">
        <f>#REF!+#REF!</f>
        <v>#REF!</v>
      </c>
      <c r="S1087" s="76"/>
      <c r="T1087" s="119"/>
      <c r="U1087" s="76"/>
      <c r="V1087" s="76"/>
      <c r="W1087" s="109" t="e">
        <f>(T20D357462[[#This Row],[現金及び預金（億）]]-T20D357462[[#This Row],[負債（億）]])/T20D357462[[#This Row],[総資産]]*100</f>
        <v>#DIV/0!</v>
      </c>
    </row>
    <row r="1088" spans="1:23" s="67" customFormat="1" x14ac:dyDescent="0.25">
      <c r="A1088" s="69"/>
      <c r="B1088" s="39"/>
      <c r="C1088" s="71" t="str">
        <f>IFERROR(_xll.RssMarket($A1088,"市場部名称"),"")</f>
        <v/>
      </c>
      <c r="D1088" s="55"/>
      <c r="E1088" s="55" t="str">
        <f>IFERROR(_xll.RssMarket($A1088,"前日比"),"")</f>
        <v/>
      </c>
      <c r="F1088" s="75" t="str">
        <f>IFERROR(_xll.RssMarket($A1088,"時価総額"),"")</f>
        <v/>
      </c>
      <c r="G1088" s="75" t="e">
        <f>T20D357462[[#This Row],[時価総額]]/T20D357462[[#This Row],[現在値]]</f>
        <v>#VALUE!</v>
      </c>
      <c r="H1088" s="20"/>
      <c r="I1088" s="38"/>
      <c r="J1088" s="20"/>
      <c r="K1088" s="33"/>
      <c r="L1088" s="117"/>
      <c r="M1088" s="21"/>
      <c r="N1088" s="89"/>
      <c r="O1088" s="125" t="e">
        <f t="shared" si="35"/>
        <v>#REF!</v>
      </c>
      <c r="P1088" s="125" t="e">
        <f t="shared" si="36"/>
        <v>#REF!</v>
      </c>
      <c r="Q1088" s="147" t="e">
        <f>T20D357462[[#This Row],[スコア⑤]]/T20D357462[[#This Row],[スコア③]]</f>
        <v>#REF!</v>
      </c>
      <c r="R1088" s="76" t="e">
        <f>#REF!+#REF!</f>
        <v>#REF!</v>
      </c>
      <c r="S1088" s="76"/>
      <c r="T1088" s="119"/>
      <c r="U1088" s="76"/>
      <c r="V1088" s="76"/>
      <c r="W1088" s="109" t="e">
        <f>(T20D357462[[#This Row],[現金及び預金（億）]]-T20D357462[[#This Row],[負債（億）]])/T20D357462[[#This Row],[総資産]]*100</f>
        <v>#DIV/0!</v>
      </c>
    </row>
    <row r="1089" spans="1:23" s="67" customFormat="1" x14ac:dyDescent="0.25">
      <c r="A1089" s="69"/>
      <c r="B1089" s="39"/>
      <c r="C1089" s="71" t="str">
        <f>IFERROR(_xll.RssMarket($A1089,"市場部名称"),"")</f>
        <v/>
      </c>
      <c r="D1089" s="55"/>
      <c r="E1089" s="55" t="str">
        <f>IFERROR(_xll.RssMarket($A1089,"前日比"),"")</f>
        <v/>
      </c>
      <c r="F1089" s="75" t="str">
        <f>IFERROR(_xll.RssMarket($A1089,"時価総額"),"")</f>
        <v/>
      </c>
      <c r="G1089" s="75" t="e">
        <f>T20D357462[[#This Row],[時価総額]]/T20D357462[[#This Row],[現在値]]</f>
        <v>#VALUE!</v>
      </c>
      <c r="H1089" s="20"/>
      <c r="I1089" s="38"/>
      <c r="J1089" s="20"/>
      <c r="K1089" s="33"/>
      <c r="L1089" s="117"/>
      <c r="M1089" s="21"/>
      <c r="N1089" s="89"/>
      <c r="O1089" s="125" t="e">
        <f t="shared" si="35"/>
        <v>#REF!</v>
      </c>
      <c r="P1089" s="125" t="e">
        <f t="shared" si="36"/>
        <v>#REF!</v>
      </c>
      <c r="Q1089" s="147" t="e">
        <f>T20D357462[[#This Row],[スコア⑤]]/T20D357462[[#This Row],[スコア③]]</f>
        <v>#REF!</v>
      </c>
      <c r="R1089" s="76" t="e">
        <f>#REF!+#REF!</f>
        <v>#REF!</v>
      </c>
      <c r="S1089" s="76"/>
      <c r="T1089" s="119"/>
      <c r="U1089" s="76"/>
      <c r="V1089" s="76"/>
      <c r="W1089" s="109" t="e">
        <f>(T20D357462[[#This Row],[現金及び預金（億）]]-T20D357462[[#This Row],[負債（億）]])/T20D357462[[#This Row],[総資産]]*100</f>
        <v>#DIV/0!</v>
      </c>
    </row>
    <row r="1090" spans="1:23" s="67" customFormat="1" x14ac:dyDescent="0.25">
      <c r="A1090" s="69"/>
      <c r="B1090" s="39"/>
      <c r="C1090" s="71" t="str">
        <f>IFERROR(_xll.RssMarket($A1090,"市場部名称"),"")</f>
        <v/>
      </c>
      <c r="D1090" s="55"/>
      <c r="E1090" s="55" t="str">
        <f>IFERROR(_xll.RssMarket($A1090,"前日比"),"")</f>
        <v/>
      </c>
      <c r="F1090" s="75" t="str">
        <f>IFERROR(_xll.RssMarket($A1090,"時価総額"),"")</f>
        <v/>
      </c>
      <c r="G1090" s="75" t="e">
        <f>T20D357462[[#This Row],[時価総額]]/T20D357462[[#This Row],[現在値]]</f>
        <v>#VALUE!</v>
      </c>
      <c r="H1090" s="20"/>
      <c r="I1090" s="38"/>
      <c r="J1090" s="20"/>
      <c r="K1090" s="33"/>
      <c r="L1090" s="117"/>
      <c r="M1090" s="21"/>
      <c r="N1090" s="89"/>
      <c r="O1090" s="125" t="e">
        <f t="shared" ref="O1090:O1153" si="37">ROUND(
 ((IF(OR(R1090="",R1090&lt;=0),20,R1090)/20)
  *(L1090/15))
 /(IFERROR(IF(H1090&gt;0,H1090,15),15)/15)
 *100,0)</f>
        <v>#REF!</v>
      </c>
      <c r="P1090" s="125" t="e">
        <f t="shared" si="36"/>
        <v>#REF!</v>
      </c>
      <c r="Q1090" s="147" t="e">
        <f>T20D357462[[#This Row],[スコア⑤]]/T20D357462[[#This Row],[スコア③]]</f>
        <v>#REF!</v>
      </c>
      <c r="R1090" s="76" t="e">
        <f>#REF!+#REF!</f>
        <v>#REF!</v>
      </c>
      <c r="S1090" s="76"/>
      <c r="T1090" s="119"/>
      <c r="U1090" s="76"/>
      <c r="V1090" s="76"/>
      <c r="W1090" s="109" t="e">
        <f>(T20D357462[[#This Row],[現金及び預金（億）]]-T20D357462[[#This Row],[負債（億）]])/T20D357462[[#This Row],[総資産]]*100</f>
        <v>#DIV/0!</v>
      </c>
    </row>
    <row r="1091" spans="1:23" s="67" customFormat="1" x14ac:dyDescent="0.25">
      <c r="A1091" s="69"/>
      <c r="B1091" s="39"/>
      <c r="C1091" s="71" t="str">
        <f>IFERROR(_xll.RssMarket($A1091,"市場部名称"),"")</f>
        <v/>
      </c>
      <c r="D1091" s="55"/>
      <c r="E1091" s="55" t="str">
        <f>IFERROR(_xll.RssMarket($A1091,"前日比"),"")</f>
        <v/>
      </c>
      <c r="F1091" s="75" t="str">
        <f>IFERROR(_xll.RssMarket($A1091,"時価総額"),"")</f>
        <v/>
      </c>
      <c r="G1091" s="75" t="e">
        <f>T20D357462[[#This Row],[時価総額]]/T20D357462[[#This Row],[現在値]]</f>
        <v>#VALUE!</v>
      </c>
      <c r="H1091" s="20"/>
      <c r="I1091" s="38"/>
      <c r="J1091" s="20"/>
      <c r="K1091" s="33"/>
      <c r="L1091" s="117"/>
      <c r="M1091" s="21"/>
      <c r="N1091" s="89"/>
      <c r="O1091" s="125" t="e">
        <f t="shared" si="37"/>
        <v>#REF!</v>
      </c>
      <c r="P1091" s="125" t="e">
        <f t="shared" si="36"/>
        <v>#REF!</v>
      </c>
      <c r="Q1091" s="147" t="e">
        <f>T20D357462[[#This Row],[スコア⑤]]/T20D357462[[#This Row],[スコア③]]</f>
        <v>#REF!</v>
      </c>
      <c r="R1091" s="76" t="e">
        <f>#REF!+#REF!</f>
        <v>#REF!</v>
      </c>
      <c r="S1091" s="76"/>
      <c r="T1091" s="119"/>
      <c r="U1091" s="76"/>
      <c r="V1091" s="76"/>
      <c r="W1091" s="109" t="e">
        <f>(T20D357462[[#This Row],[現金及び預金（億）]]-T20D357462[[#This Row],[負債（億）]])/T20D357462[[#This Row],[総資産]]*100</f>
        <v>#DIV/0!</v>
      </c>
    </row>
    <row r="1092" spans="1:23" s="67" customFormat="1" x14ac:dyDescent="0.25">
      <c r="A1092" s="69"/>
      <c r="B1092" s="39"/>
      <c r="C1092" s="71" t="str">
        <f>IFERROR(_xll.RssMarket($A1092,"市場部名称"),"")</f>
        <v/>
      </c>
      <c r="D1092" s="55"/>
      <c r="E1092" s="55" t="str">
        <f>IFERROR(_xll.RssMarket($A1092,"前日比"),"")</f>
        <v/>
      </c>
      <c r="F1092" s="75" t="str">
        <f>IFERROR(_xll.RssMarket($A1092,"時価総額"),"")</f>
        <v/>
      </c>
      <c r="G1092" s="75" t="e">
        <f>T20D357462[[#This Row],[時価総額]]/T20D357462[[#This Row],[現在値]]</f>
        <v>#VALUE!</v>
      </c>
      <c r="H1092" s="20"/>
      <c r="I1092" s="38"/>
      <c r="J1092" s="20"/>
      <c r="K1092" s="33"/>
      <c r="L1092" s="117"/>
      <c r="M1092" s="21"/>
      <c r="N1092" s="89"/>
      <c r="O1092" s="125" t="e">
        <f t="shared" si="37"/>
        <v>#REF!</v>
      </c>
      <c r="P1092" s="125" t="e">
        <f t="shared" si="36"/>
        <v>#REF!</v>
      </c>
      <c r="Q1092" s="147" t="e">
        <f>T20D357462[[#This Row],[スコア⑤]]/T20D357462[[#This Row],[スコア③]]</f>
        <v>#REF!</v>
      </c>
      <c r="R1092" s="76" t="e">
        <f>#REF!+#REF!</f>
        <v>#REF!</v>
      </c>
      <c r="S1092" s="76"/>
      <c r="T1092" s="119"/>
      <c r="U1092" s="76"/>
      <c r="V1092" s="76"/>
      <c r="W1092" s="109" t="e">
        <f>(T20D357462[[#This Row],[現金及び預金（億）]]-T20D357462[[#This Row],[負債（億）]])/T20D357462[[#This Row],[総資産]]*100</f>
        <v>#DIV/0!</v>
      </c>
    </row>
    <row r="1093" spans="1:23" s="67" customFormat="1" x14ac:dyDescent="0.25">
      <c r="A1093" s="69"/>
      <c r="B1093" s="39"/>
      <c r="C1093" s="71" t="str">
        <f>IFERROR(_xll.RssMarket($A1093,"市場部名称"),"")</f>
        <v/>
      </c>
      <c r="D1093" s="55"/>
      <c r="E1093" s="55" t="str">
        <f>IFERROR(_xll.RssMarket($A1093,"前日比"),"")</f>
        <v/>
      </c>
      <c r="F1093" s="75" t="str">
        <f>IFERROR(_xll.RssMarket($A1093,"時価総額"),"")</f>
        <v/>
      </c>
      <c r="G1093" s="75" t="e">
        <f>T20D357462[[#This Row],[時価総額]]/T20D357462[[#This Row],[現在値]]</f>
        <v>#VALUE!</v>
      </c>
      <c r="H1093" s="20"/>
      <c r="I1093" s="38"/>
      <c r="J1093" s="20"/>
      <c r="K1093" s="33"/>
      <c r="L1093" s="117"/>
      <c r="M1093" s="21"/>
      <c r="N1093" s="89"/>
      <c r="O1093" s="125" t="e">
        <f t="shared" si="37"/>
        <v>#REF!</v>
      </c>
      <c r="P1093" s="125" t="e">
        <f t="shared" si="36"/>
        <v>#REF!</v>
      </c>
      <c r="Q1093" s="147" t="e">
        <f>T20D357462[[#This Row],[スコア⑤]]/T20D357462[[#This Row],[スコア③]]</f>
        <v>#REF!</v>
      </c>
      <c r="R1093" s="76" t="e">
        <f>#REF!+#REF!</f>
        <v>#REF!</v>
      </c>
      <c r="S1093" s="76"/>
      <c r="T1093" s="119"/>
      <c r="U1093" s="76"/>
      <c r="V1093" s="76"/>
      <c r="W1093" s="109" t="e">
        <f>(T20D357462[[#This Row],[現金及び預金（億）]]-T20D357462[[#This Row],[負債（億）]])/T20D357462[[#This Row],[総資産]]*100</f>
        <v>#DIV/0!</v>
      </c>
    </row>
    <row r="1094" spans="1:23" s="67" customFormat="1" x14ac:dyDescent="0.25">
      <c r="A1094" s="69"/>
      <c r="B1094" s="39"/>
      <c r="C1094" s="71" t="str">
        <f>IFERROR(_xll.RssMarket($A1094,"市場部名称"),"")</f>
        <v/>
      </c>
      <c r="D1094" s="55"/>
      <c r="E1094" s="55" t="str">
        <f>IFERROR(_xll.RssMarket($A1094,"前日比"),"")</f>
        <v/>
      </c>
      <c r="F1094" s="75" t="str">
        <f>IFERROR(_xll.RssMarket($A1094,"時価総額"),"")</f>
        <v/>
      </c>
      <c r="G1094" s="75" t="e">
        <f>T20D357462[[#This Row],[時価総額]]/T20D357462[[#This Row],[現在値]]</f>
        <v>#VALUE!</v>
      </c>
      <c r="H1094" s="20"/>
      <c r="I1094" s="38"/>
      <c r="J1094" s="20"/>
      <c r="K1094" s="33"/>
      <c r="L1094" s="117"/>
      <c r="M1094" s="21"/>
      <c r="N1094" s="89"/>
      <c r="O1094" s="125" t="e">
        <f t="shared" si="37"/>
        <v>#REF!</v>
      </c>
      <c r="P1094" s="125" t="e">
        <f t="shared" si="36"/>
        <v>#REF!</v>
      </c>
      <c r="Q1094" s="147" t="e">
        <f>T20D357462[[#This Row],[スコア⑤]]/T20D357462[[#This Row],[スコア③]]</f>
        <v>#REF!</v>
      </c>
      <c r="R1094" s="76" t="e">
        <f>#REF!+#REF!</f>
        <v>#REF!</v>
      </c>
      <c r="S1094" s="76"/>
      <c r="T1094" s="119"/>
      <c r="U1094" s="76"/>
      <c r="V1094" s="76"/>
      <c r="W1094" s="109" t="e">
        <f>(T20D357462[[#This Row],[現金及び預金（億）]]-T20D357462[[#This Row],[負債（億）]])/T20D357462[[#This Row],[総資産]]*100</f>
        <v>#DIV/0!</v>
      </c>
    </row>
    <row r="1095" spans="1:23" s="67" customFormat="1" x14ac:dyDescent="0.25">
      <c r="A1095" s="69"/>
      <c r="B1095" s="39"/>
      <c r="C1095" s="71" t="str">
        <f>IFERROR(_xll.RssMarket($A1095,"市場部名称"),"")</f>
        <v/>
      </c>
      <c r="D1095" s="55"/>
      <c r="E1095" s="55" t="str">
        <f>IFERROR(_xll.RssMarket($A1095,"前日比"),"")</f>
        <v/>
      </c>
      <c r="F1095" s="75" t="str">
        <f>IFERROR(_xll.RssMarket($A1095,"時価総額"),"")</f>
        <v/>
      </c>
      <c r="G1095" s="75" t="e">
        <f>T20D357462[[#This Row],[時価総額]]/T20D357462[[#This Row],[現在値]]</f>
        <v>#VALUE!</v>
      </c>
      <c r="H1095" s="20"/>
      <c r="I1095" s="38"/>
      <c r="J1095" s="20"/>
      <c r="K1095" s="33"/>
      <c r="L1095" s="117"/>
      <c r="M1095" s="21"/>
      <c r="N1095" s="89"/>
      <c r="O1095" s="125" t="e">
        <f t="shared" si="37"/>
        <v>#REF!</v>
      </c>
      <c r="P1095" s="125" t="e">
        <f t="shared" si="36"/>
        <v>#REF!</v>
      </c>
      <c r="Q1095" s="147" t="e">
        <f>T20D357462[[#This Row],[スコア⑤]]/T20D357462[[#This Row],[スコア③]]</f>
        <v>#REF!</v>
      </c>
      <c r="R1095" s="76" t="e">
        <f>#REF!+#REF!</f>
        <v>#REF!</v>
      </c>
      <c r="S1095" s="76"/>
      <c r="T1095" s="119"/>
      <c r="U1095" s="76"/>
      <c r="V1095" s="76"/>
      <c r="W1095" s="109" t="e">
        <f>(T20D357462[[#This Row],[現金及び預金（億）]]-T20D357462[[#This Row],[負債（億）]])/T20D357462[[#This Row],[総資産]]*100</f>
        <v>#DIV/0!</v>
      </c>
    </row>
    <row r="1096" spans="1:23" s="67" customFormat="1" x14ac:dyDescent="0.25">
      <c r="A1096" s="69"/>
      <c r="B1096" s="39"/>
      <c r="C1096" s="71" t="str">
        <f>IFERROR(_xll.RssMarket($A1096,"市場部名称"),"")</f>
        <v/>
      </c>
      <c r="D1096" s="55"/>
      <c r="E1096" s="55" t="str">
        <f>IFERROR(_xll.RssMarket($A1096,"前日比"),"")</f>
        <v/>
      </c>
      <c r="F1096" s="75" t="str">
        <f>IFERROR(_xll.RssMarket($A1096,"時価総額"),"")</f>
        <v/>
      </c>
      <c r="G1096" s="75" t="e">
        <f>T20D357462[[#This Row],[時価総額]]/T20D357462[[#This Row],[現在値]]</f>
        <v>#VALUE!</v>
      </c>
      <c r="H1096" s="20"/>
      <c r="I1096" s="38"/>
      <c r="J1096" s="20"/>
      <c r="K1096" s="33"/>
      <c r="L1096" s="117"/>
      <c r="M1096" s="21"/>
      <c r="N1096" s="89"/>
      <c r="O1096" s="125" t="e">
        <f t="shared" si="37"/>
        <v>#REF!</v>
      </c>
      <c r="P1096" s="125" t="e">
        <f t="shared" si="36"/>
        <v>#REF!</v>
      </c>
      <c r="Q1096" s="147" t="e">
        <f>T20D357462[[#This Row],[スコア⑤]]/T20D357462[[#This Row],[スコア③]]</f>
        <v>#REF!</v>
      </c>
      <c r="R1096" s="76" t="e">
        <f>#REF!+#REF!</f>
        <v>#REF!</v>
      </c>
      <c r="S1096" s="76"/>
      <c r="T1096" s="119"/>
      <c r="U1096" s="76"/>
      <c r="V1096" s="76"/>
      <c r="W1096" s="109" t="e">
        <f>(T20D357462[[#This Row],[現金及び預金（億）]]-T20D357462[[#This Row],[負債（億）]])/T20D357462[[#This Row],[総資産]]*100</f>
        <v>#DIV/0!</v>
      </c>
    </row>
    <row r="1097" spans="1:23" s="67" customFormat="1" x14ac:dyDescent="0.25">
      <c r="A1097" s="69"/>
      <c r="B1097" s="39"/>
      <c r="C1097" s="71" t="str">
        <f>IFERROR(_xll.RssMarket($A1097,"市場部名称"),"")</f>
        <v/>
      </c>
      <c r="D1097" s="55"/>
      <c r="E1097" s="55" t="str">
        <f>IFERROR(_xll.RssMarket($A1097,"前日比"),"")</f>
        <v/>
      </c>
      <c r="F1097" s="75" t="str">
        <f>IFERROR(_xll.RssMarket($A1097,"時価総額"),"")</f>
        <v/>
      </c>
      <c r="G1097" s="75" t="e">
        <f>T20D357462[[#This Row],[時価総額]]/T20D357462[[#This Row],[現在値]]</f>
        <v>#VALUE!</v>
      </c>
      <c r="H1097" s="20"/>
      <c r="I1097" s="38"/>
      <c r="J1097" s="20"/>
      <c r="K1097" s="33"/>
      <c r="L1097" s="117"/>
      <c r="M1097" s="21"/>
      <c r="N1097" s="89"/>
      <c r="O1097" s="125" t="e">
        <f t="shared" si="37"/>
        <v>#REF!</v>
      </c>
      <c r="P1097" s="125" t="e">
        <f t="shared" si="36"/>
        <v>#REF!</v>
      </c>
      <c r="Q1097" s="147" t="e">
        <f>T20D357462[[#This Row],[スコア⑤]]/T20D357462[[#This Row],[スコア③]]</f>
        <v>#REF!</v>
      </c>
      <c r="R1097" s="76" t="e">
        <f>#REF!+#REF!</f>
        <v>#REF!</v>
      </c>
      <c r="S1097" s="76"/>
      <c r="T1097" s="119"/>
      <c r="U1097" s="76"/>
      <c r="V1097" s="76"/>
      <c r="W1097" s="109" t="e">
        <f>(T20D357462[[#This Row],[現金及び預金（億）]]-T20D357462[[#This Row],[負債（億）]])/T20D357462[[#This Row],[総資産]]*100</f>
        <v>#DIV/0!</v>
      </c>
    </row>
    <row r="1098" spans="1:23" s="67" customFormat="1" x14ac:dyDescent="0.25">
      <c r="A1098" s="69"/>
      <c r="B1098" s="39"/>
      <c r="C1098" s="71" t="str">
        <f>IFERROR(_xll.RssMarket($A1098,"市場部名称"),"")</f>
        <v/>
      </c>
      <c r="D1098" s="55"/>
      <c r="E1098" s="55" t="str">
        <f>IFERROR(_xll.RssMarket($A1098,"前日比"),"")</f>
        <v/>
      </c>
      <c r="F1098" s="75" t="str">
        <f>IFERROR(_xll.RssMarket($A1098,"時価総額"),"")</f>
        <v/>
      </c>
      <c r="G1098" s="75" t="e">
        <f>T20D357462[[#This Row],[時価総額]]/T20D357462[[#This Row],[現在値]]</f>
        <v>#VALUE!</v>
      </c>
      <c r="H1098" s="20"/>
      <c r="I1098" s="38"/>
      <c r="J1098" s="20"/>
      <c r="K1098" s="33"/>
      <c r="L1098" s="117"/>
      <c r="M1098" s="21"/>
      <c r="N1098" s="89"/>
      <c r="O1098" s="125" t="e">
        <f t="shared" si="37"/>
        <v>#REF!</v>
      </c>
      <c r="P1098" s="125" t="e">
        <f t="shared" si="36"/>
        <v>#REF!</v>
      </c>
      <c r="Q1098" s="147" t="e">
        <f>T20D357462[[#This Row],[スコア⑤]]/T20D357462[[#This Row],[スコア③]]</f>
        <v>#REF!</v>
      </c>
      <c r="R1098" s="76" t="e">
        <f>#REF!+#REF!</f>
        <v>#REF!</v>
      </c>
      <c r="S1098" s="76"/>
      <c r="T1098" s="119"/>
      <c r="U1098" s="76"/>
      <c r="V1098" s="76"/>
      <c r="W1098" s="109" t="e">
        <f>(T20D357462[[#This Row],[現金及び預金（億）]]-T20D357462[[#This Row],[負債（億）]])/T20D357462[[#This Row],[総資産]]*100</f>
        <v>#DIV/0!</v>
      </c>
    </row>
    <row r="1099" spans="1:23" s="67" customFormat="1" x14ac:dyDescent="0.25">
      <c r="A1099" s="69"/>
      <c r="B1099" s="39"/>
      <c r="C1099" s="71" t="str">
        <f>IFERROR(_xll.RssMarket($A1099,"市場部名称"),"")</f>
        <v/>
      </c>
      <c r="D1099" s="55"/>
      <c r="E1099" s="55" t="str">
        <f>IFERROR(_xll.RssMarket($A1099,"前日比"),"")</f>
        <v/>
      </c>
      <c r="F1099" s="75" t="str">
        <f>IFERROR(_xll.RssMarket($A1099,"時価総額"),"")</f>
        <v/>
      </c>
      <c r="G1099" s="75" t="e">
        <f>T20D357462[[#This Row],[時価総額]]/T20D357462[[#This Row],[現在値]]</f>
        <v>#VALUE!</v>
      </c>
      <c r="H1099" s="20"/>
      <c r="I1099" s="38"/>
      <c r="J1099" s="20"/>
      <c r="K1099" s="33"/>
      <c r="L1099" s="117"/>
      <c r="M1099" s="21"/>
      <c r="N1099" s="89"/>
      <c r="O1099" s="125" t="e">
        <f t="shared" si="37"/>
        <v>#REF!</v>
      </c>
      <c r="P1099" s="125" t="e">
        <f t="shared" si="36"/>
        <v>#REF!</v>
      </c>
      <c r="Q1099" s="147" t="e">
        <f>T20D357462[[#This Row],[スコア⑤]]/T20D357462[[#This Row],[スコア③]]</f>
        <v>#REF!</v>
      </c>
      <c r="R1099" s="76" t="e">
        <f>#REF!+#REF!</f>
        <v>#REF!</v>
      </c>
      <c r="S1099" s="76"/>
      <c r="T1099" s="119"/>
      <c r="U1099" s="76"/>
      <c r="V1099" s="76"/>
      <c r="W1099" s="109" t="e">
        <f>(T20D357462[[#This Row],[現金及び預金（億）]]-T20D357462[[#This Row],[負債（億）]])/T20D357462[[#This Row],[総資産]]*100</f>
        <v>#DIV/0!</v>
      </c>
    </row>
    <row r="1100" spans="1:23" s="67" customFormat="1" x14ac:dyDescent="0.25">
      <c r="A1100" s="69"/>
      <c r="B1100" s="39"/>
      <c r="C1100" s="71" t="str">
        <f>IFERROR(_xll.RssMarket($A1100,"市場部名称"),"")</f>
        <v/>
      </c>
      <c r="D1100" s="55"/>
      <c r="E1100" s="55" t="str">
        <f>IFERROR(_xll.RssMarket($A1100,"前日比"),"")</f>
        <v/>
      </c>
      <c r="F1100" s="75" t="str">
        <f>IFERROR(_xll.RssMarket($A1100,"時価総額"),"")</f>
        <v/>
      </c>
      <c r="G1100" s="75" t="e">
        <f>T20D357462[[#This Row],[時価総額]]/T20D357462[[#This Row],[現在値]]</f>
        <v>#VALUE!</v>
      </c>
      <c r="H1100" s="20"/>
      <c r="I1100" s="38"/>
      <c r="J1100" s="20"/>
      <c r="K1100" s="33"/>
      <c r="L1100" s="117"/>
      <c r="M1100" s="21"/>
      <c r="N1100" s="89"/>
      <c r="O1100" s="125" t="e">
        <f t="shared" si="37"/>
        <v>#REF!</v>
      </c>
      <c r="P1100" s="125" t="e">
        <f t="shared" si="36"/>
        <v>#REF!</v>
      </c>
      <c r="Q1100" s="147" t="e">
        <f>T20D357462[[#This Row],[スコア⑤]]/T20D357462[[#This Row],[スコア③]]</f>
        <v>#REF!</v>
      </c>
      <c r="R1100" s="76" t="e">
        <f>#REF!+#REF!</f>
        <v>#REF!</v>
      </c>
      <c r="S1100" s="76"/>
      <c r="T1100" s="119"/>
      <c r="U1100" s="76"/>
      <c r="V1100" s="76"/>
      <c r="W1100" s="109" t="e">
        <f>(T20D357462[[#This Row],[現金及び預金（億）]]-T20D357462[[#This Row],[負債（億）]])/T20D357462[[#This Row],[総資産]]*100</f>
        <v>#DIV/0!</v>
      </c>
    </row>
    <row r="1101" spans="1:23" s="67" customFormat="1" x14ac:dyDescent="0.25">
      <c r="A1101" s="69"/>
      <c r="B1101" s="39"/>
      <c r="C1101" s="71" t="str">
        <f>IFERROR(_xll.RssMarket($A1101,"市場部名称"),"")</f>
        <v/>
      </c>
      <c r="D1101" s="55"/>
      <c r="E1101" s="55" t="str">
        <f>IFERROR(_xll.RssMarket($A1101,"前日比"),"")</f>
        <v/>
      </c>
      <c r="F1101" s="75" t="str">
        <f>IFERROR(_xll.RssMarket($A1101,"時価総額"),"")</f>
        <v/>
      </c>
      <c r="G1101" s="75" t="e">
        <f>T20D357462[[#This Row],[時価総額]]/T20D357462[[#This Row],[現在値]]</f>
        <v>#VALUE!</v>
      </c>
      <c r="H1101" s="20"/>
      <c r="I1101" s="38"/>
      <c r="J1101" s="20"/>
      <c r="K1101" s="33"/>
      <c r="L1101" s="117"/>
      <c r="M1101" s="21"/>
      <c r="N1101" s="89"/>
      <c r="O1101" s="125" t="e">
        <f t="shared" si="37"/>
        <v>#REF!</v>
      </c>
      <c r="P1101" s="125" t="e">
        <f t="shared" si="36"/>
        <v>#REF!</v>
      </c>
      <c r="Q1101" s="147" t="e">
        <f>T20D357462[[#This Row],[スコア⑤]]/T20D357462[[#This Row],[スコア③]]</f>
        <v>#REF!</v>
      </c>
      <c r="R1101" s="76" t="e">
        <f>#REF!+#REF!</f>
        <v>#REF!</v>
      </c>
      <c r="S1101" s="76"/>
      <c r="T1101" s="119"/>
      <c r="U1101" s="76"/>
      <c r="V1101" s="76"/>
      <c r="W1101" s="109" t="e">
        <f>(T20D357462[[#This Row],[現金及び預金（億）]]-T20D357462[[#This Row],[負債（億）]])/T20D357462[[#This Row],[総資産]]*100</f>
        <v>#DIV/0!</v>
      </c>
    </row>
    <row r="1102" spans="1:23" s="67" customFormat="1" x14ac:dyDescent="0.25">
      <c r="A1102" s="69"/>
      <c r="B1102" s="39"/>
      <c r="C1102" s="71" t="str">
        <f>IFERROR(_xll.RssMarket($A1102,"市場部名称"),"")</f>
        <v/>
      </c>
      <c r="D1102" s="55"/>
      <c r="E1102" s="55" t="str">
        <f>IFERROR(_xll.RssMarket($A1102,"前日比"),"")</f>
        <v/>
      </c>
      <c r="F1102" s="75" t="str">
        <f>IFERROR(_xll.RssMarket($A1102,"時価総額"),"")</f>
        <v/>
      </c>
      <c r="G1102" s="75" t="e">
        <f>T20D357462[[#This Row],[時価総額]]/T20D357462[[#This Row],[現在値]]</f>
        <v>#VALUE!</v>
      </c>
      <c r="H1102" s="20"/>
      <c r="I1102" s="38"/>
      <c r="J1102" s="20"/>
      <c r="K1102" s="33"/>
      <c r="L1102" s="117"/>
      <c r="M1102" s="21"/>
      <c r="N1102" s="89"/>
      <c r="O1102" s="125" t="e">
        <f t="shared" si="37"/>
        <v>#REF!</v>
      </c>
      <c r="P1102" s="125" t="e">
        <f t="shared" si="36"/>
        <v>#REF!</v>
      </c>
      <c r="Q1102" s="147" t="e">
        <f>T20D357462[[#This Row],[スコア⑤]]/T20D357462[[#This Row],[スコア③]]</f>
        <v>#REF!</v>
      </c>
      <c r="R1102" s="76" t="e">
        <f>#REF!+#REF!</f>
        <v>#REF!</v>
      </c>
      <c r="S1102" s="76"/>
      <c r="T1102" s="119"/>
      <c r="U1102" s="76"/>
      <c r="V1102" s="76"/>
      <c r="W1102" s="109" t="e">
        <f>(T20D357462[[#This Row],[現金及び預金（億）]]-T20D357462[[#This Row],[負債（億）]])/T20D357462[[#This Row],[総資産]]*100</f>
        <v>#DIV/0!</v>
      </c>
    </row>
    <row r="1103" spans="1:23" s="67" customFormat="1" x14ac:dyDescent="0.25">
      <c r="A1103" s="69"/>
      <c r="B1103" s="39"/>
      <c r="C1103" s="71" t="str">
        <f>IFERROR(_xll.RssMarket($A1103,"市場部名称"),"")</f>
        <v/>
      </c>
      <c r="D1103" s="55"/>
      <c r="E1103" s="55" t="str">
        <f>IFERROR(_xll.RssMarket($A1103,"前日比"),"")</f>
        <v/>
      </c>
      <c r="F1103" s="75" t="str">
        <f>IFERROR(_xll.RssMarket($A1103,"時価総額"),"")</f>
        <v/>
      </c>
      <c r="G1103" s="75" t="e">
        <f>T20D357462[[#This Row],[時価総額]]/T20D357462[[#This Row],[現在値]]</f>
        <v>#VALUE!</v>
      </c>
      <c r="H1103" s="20"/>
      <c r="I1103" s="38"/>
      <c r="J1103" s="20"/>
      <c r="K1103" s="33"/>
      <c r="L1103" s="117"/>
      <c r="M1103" s="21"/>
      <c r="N1103" s="89"/>
      <c r="O1103" s="125" t="e">
        <f t="shared" si="37"/>
        <v>#REF!</v>
      </c>
      <c r="P1103" s="125" t="e">
        <f t="shared" si="36"/>
        <v>#REF!</v>
      </c>
      <c r="Q1103" s="147" t="e">
        <f>T20D357462[[#This Row],[スコア⑤]]/T20D357462[[#This Row],[スコア③]]</f>
        <v>#REF!</v>
      </c>
      <c r="R1103" s="76" t="e">
        <f>#REF!+#REF!</f>
        <v>#REF!</v>
      </c>
      <c r="S1103" s="76"/>
      <c r="T1103" s="119"/>
      <c r="U1103" s="76"/>
      <c r="V1103" s="76"/>
      <c r="W1103" s="109" t="e">
        <f>(T20D357462[[#This Row],[現金及び預金（億）]]-T20D357462[[#This Row],[負債（億）]])/T20D357462[[#This Row],[総資産]]*100</f>
        <v>#DIV/0!</v>
      </c>
    </row>
    <row r="1104" spans="1:23" s="67" customFormat="1" x14ac:dyDescent="0.25">
      <c r="A1104" s="69"/>
      <c r="B1104" s="39"/>
      <c r="C1104" s="71" t="str">
        <f>IFERROR(_xll.RssMarket($A1104,"市場部名称"),"")</f>
        <v/>
      </c>
      <c r="D1104" s="55"/>
      <c r="E1104" s="55" t="str">
        <f>IFERROR(_xll.RssMarket($A1104,"前日比"),"")</f>
        <v/>
      </c>
      <c r="F1104" s="75" t="str">
        <f>IFERROR(_xll.RssMarket($A1104,"時価総額"),"")</f>
        <v/>
      </c>
      <c r="G1104" s="75" t="e">
        <f>T20D357462[[#This Row],[時価総額]]/T20D357462[[#This Row],[現在値]]</f>
        <v>#VALUE!</v>
      </c>
      <c r="H1104" s="20"/>
      <c r="I1104" s="38"/>
      <c r="J1104" s="20"/>
      <c r="K1104" s="33"/>
      <c r="L1104" s="117"/>
      <c r="M1104" s="21"/>
      <c r="N1104" s="89"/>
      <c r="O1104" s="125" t="e">
        <f t="shared" si="37"/>
        <v>#REF!</v>
      </c>
      <c r="P1104" s="125" t="e">
        <f t="shared" si="36"/>
        <v>#REF!</v>
      </c>
      <c r="Q1104" s="147" t="e">
        <f>T20D357462[[#This Row],[スコア⑤]]/T20D357462[[#This Row],[スコア③]]</f>
        <v>#REF!</v>
      </c>
      <c r="R1104" s="76" t="e">
        <f>#REF!+#REF!</f>
        <v>#REF!</v>
      </c>
      <c r="S1104" s="76"/>
      <c r="T1104" s="119"/>
      <c r="U1104" s="76"/>
      <c r="V1104" s="76"/>
      <c r="W1104" s="109" t="e">
        <f>(T20D357462[[#This Row],[現金及び預金（億）]]-T20D357462[[#This Row],[負債（億）]])/T20D357462[[#This Row],[総資産]]*100</f>
        <v>#DIV/0!</v>
      </c>
    </row>
    <row r="1105" spans="1:23" s="67" customFormat="1" x14ac:dyDescent="0.25">
      <c r="A1105" s="69"/>
      <c r="B1105" s="39"/>
      <c r="C1105" s="71" t="str">
        <f>IFERROR(_xll.RssMarket($A1105,"市場部名称"),"")</f>
        <v/>
      </c>
      <c r="D1105" s="55"/>
      <c r="E1105" s="55" t="str">
        <f>IFERROR(_xll.RssMarket($A1105,"前日比"),"")</f>
        <v/>
      </c>
      <c r="F1105" s="75" t="str">
        <f>IFERROR(_xll.RssMarket($A1105,"時価総額"),"")</f>
        <v/>
      </c>
      <c r="G1105" s="75" t="e">
        <f>T20D357462[[#This Row],[時価総額]]/T20D357462[[#This Row],[現在値]]</f>
        <v>#VALUE!</v>
      </c>
      <c r="H1105" s="20"/>
      <c r="I1105" s="38"/>
      <c r="J1105" s="20"/>
      <c r="K1105" s="33"/>
      <c r="L1105" s="117"/>
      <c r="M1105" s="21"/>
      <c r="N1105" s="89"/>
      <c r="O1105" s="125" t="e">
        <f t="shared" si="37"/>
        <v>#REF!</v>
      </c>
      <c r="P1105" s="125" t="e">
        <f t="shared" si="36"/>
        <v>#REF!</v>
      </c>
      <c r="Q1105" s="147" t="e">
        <f>T20D357462[[#This Row],[スコア⑤]]/T20D357462[[#This Row],[スコア③]]</f>
        <v>#REF!</v>
      </c>
      <c r="R1105" s="76" t="e">
        <f>#REF!+#REF!</f>
        <v>#REF!</v>
      </c>
      <c r="S1105" s="76"/>
      <c r="T1105" s="119"/>
      <c r="U1105" s="76"/>
      <c r="V1105" s="76"/>
      <c r="W1105" s="109" t="e">
        <f>(T20D357462[[#This Row],[現金及び預金（億）]]-T20D357462[[#This Row],[負債（億）]])/T20D357462[[#This Row],[総資産]]*100</f>
        <v>#DIV/0!</v>
      </c>
    </row>
    <row r="1106" spans="1:23" s="67" customFormat="1" x14ac:dyDescent="0.25">
      <c r="A1106" s="69"/>
      <c r="B1106" s="39"/>
      <c r="C1106" s="71" t="str">
        <f>IFERROR(_xll.RssMarket($A1106,"市場部名称"),"")</f>
        <v/>
      </c>
      <c r="D1106" s="55"/>
      <c r="E1106" s="55" t="str">
        <f>IFERROR(_xll.RssMarket($A1106,"前日比"),"")</f>
        <v/>
      </c>
      <c r="F1106" s="75" t="str">
        <f>IFERROR(_xll.RssMarket($A1106,"時価総額"),"")</f>
        <v/>
      </c>
      <c r="G1106" s="75" t="e">
        <f>T20D357462[[#This Row],[時価総額]]/T20D357462[[#This Row],[現在値]]</f>
        <v>#VALUE!</v>
      </c>
      <c r="H1106" s="20"/>
      <c r="I1106" s="38"/>
      <c r="J1106" s="20"/>
      <c r="K1106" s="33"/>
      <c r="L1106" s="117"/>
      <c r="M1106" s="21"/>
      <c r="N1106" s="89"/>
      <c r="O1106" s="125" t="e">
        <f t="shared" si="37"/>
        <v>#REF!</v>
      </c>
      <c r="P1106" s="125" t="e">
        <f t="shared" si="36"/>
        <v>#REF!</v>
      </c>
      <c r="Q1106" s="147" t="e">
        <f>T20D357462[[#This Row],[スコア⑤]]/T20D357462[[#This Row],[スコア③]]</f>
        <v>#REF!</v>
      </c>
      <c r="R1106" s="76" t="e">
        <f>#REF!+#REF!</f>
        <v>#REF!</v>
      </c>
      <c r="S1106" s="76"/>
      <c r="T1106" s="119"/>
      <c r="U1106" s="76"/>
      <c r="V1106" s="76"/>
      <c r="W1106" s="109" t="e">
        <f>(T20D357462[[#This Row],[現金及び預金（億）]]-T20D357462[[#This Row],[負債（億）]])/T20D357462[[#This Row],[総資産]]*100</f>
        <v>#DIV/0!</v>
      </c>
    </row>
    <row r="1107" spans="1:23" s="67" customFormat="1" x14ac:dyDescent="0.25">
      <c r="A1107" s="69"/>
      <c r="B1107" s="39"/>
      <c r="C1107" s="71" t="str">
        <f>IFERROR(_xll.RssMarket($A1107,"市場部名称"),"")</f>
        <v/>
      </c>
      <c r="D1107" s="55"/>
      <c r="E1107" s="55" t="str">
        <f>IFERROR(_xll.RssMarket($A1107,"前日比"),"")</f>
        <v/>
      </c>
      <c r="F1107" s="75" t="str">
        <f>IFERROR(_xll.RssMarket($A1107,"時価総額"),"")</f>
        <v/>
      </c>
      <c r="G1107" s="75" t="e">
        <f>T20D357462[[#This Row],[時価総額]]/T20D357462[[#This Row],[現在値]]</f>
        <v>#VALUE!</v>
      </c>
      <c r="H1107" s="20"/>
      <c r="I1107" s="38"/>
      <c r="J1107" s="20"/>
      <c r="K1107" s="33"/>
      <c r="L1107" s="117"/>
      <c r="M1107" s="21"/>
      <c r="N1107" s="89"/>
      <c r="O1107" s="125" t="e">
        <f t="shared" si="37"/>
        <v>#REF!</v>
      </c>
      <c r="P1107" s="125" t="e">
        <f t="shared" si="36"/>
        <v>#REF!</v>
      </c>
      <c r="Q1107" s="147" t="e">
        <f>T20D357462[[#This Row],[スコア⑤]]/T20D357462[[#This Row],[スコア③]]</f>
        <v>#REF!</v>
      </c>
      <c r="R1107" s="76" t="e">
        <f>#REF!+#REF!</f>
        <v>#REF!</v>
      </c>
      <c r="S1107" s="76"/>
      <c r="T1107" s="119"/>
      <c r="U1107" s="76"/>
      <c r="V1107" s="76"/>
      <c r="W1107" s="109" t="e">
        <f>(T20D357462[[#This Row],[現金及び預金（億）]]-T20D357462[[#This Row],[負債（億）]])/T20D357462[[#This Row],[総資産]]*100</f>
        <v>#DIV/0!</v>
      </c>
    </row>
    <row r="1108" spans="1:23" s="67" customFormat="1" x14ac:dyDescent="0.25">
      <c r="A1108" s="69"/>
      <c r="B1108" s="39"/>
      <c r="C1108" s="71" t="str">
        <f>IFERROR(_xll.RssMarket($A1108,"市場部名称"),"")</f>
        <v/>
      </c>
      <c r="D1108" s="55"/>
      <c r="E1108" s="55" t="str">
        <f>IFERROR(_xll.RssMarket($A1108,"前日比"),"")</f>
        <v/>
      </c>
      <c r="F1108" s="75" t="str">
        <f>IFERROR(_xll.RssMarket($A1108,"時価総額"),"")</f>
        <v/>
      </c>
      <c r="G1108" s="75" t="e">
        <f>T20D357462[[#This Row],[時価総額]]/T20D357462[[#This Row],[現在値]]</f>
        <v>#VALUE!</v>
      </c>
      <c r="H1108" s="20"/>
      <c r="I1108" s="38"/>
      <c r="J1108" s="20"/>
      <c r="K1108" s="33"/>
      <c r="L1108" s="117"/>
      <c r="M1108" s="21"/>
      <c r="N1108" s="89"/>
      <c r="O1108" s="125" t="e">
        <f t="shared" si="37"/>
        <v>#REF!</v>
      </c>
      <c r="P1108" s="125" t="e">
        <f t="shared" si="36"/>
        <v>#REF!</v>
      </c>
      <c r="Q1108" s="147" t="e">
        <f>T20D357462[[#This Row],[スコア⑤]]/T20D357462[[#This Row],[スコア③]]</f>
        <v>#REF!</v>
      </c>
      <c r="R1108" s="76" t="e">
        <f>#REF!+#REF!</f>
        <v>#REF!</v>
      </c>
      <c r="S1108" s="76"/>
      <c r="T1108" s="119"/>
      <c r="U1108" s="76"/>
      <c r="V1108" s="76"/>
      <c r="W1108" s="109" t="e">
        <f>(T20D357462[[#This Row],[現金及び預金（億）]]-T20D357462[[#This Row],[負債（億）]])/T20D357462[[#This Row],[総資産]]*100</f>
        <v>#DIV/0!</v>
      </c>
    </row>
    <row r="1109" spans="1:23" s="67" customFormat="1" x14ac:dyDescent="0.25">
      <c r="A1109" s="69"/>
      <c r="B1109" s="39"/>
      <c r="C1109" s="71" t="str">
        <f>IFERROR(_xll.RssMarket($A1109,"市場部名称"),"")</f>
        <v/>
      </c>
      <c r="D1109" s="55"/>
      <c r="E1109" s="55" t="str">
        <f>IFERROR(_xll.RssMarket($A1109,"前日比"),"")</f>
        <v/>
      </c>
      <c r="F1109" s="75" t="str">
        <f>IFERROR(_xll.RssMarket($A1109,"時価総額"),"")</f>
        <v/>
      </c>
      <c r="G1109" s="75" t="e">
        <f>T20D357462[[#This Row],[時価総額]]/T20D357462[[#This Row],[現在値]]</f>
        <v>#VALUE!</v>
      </c>
      <c r="H1109" s="20"/>
      <c r="I1109" s="38"/>
      <c r="J1109" s="20"/>
      <c r="K1109" s="33"/>
      <c r="L1109" s="117"/>
      <c r="M1109" s="21"/>
      <c r="N1109" s="89"/>
      <c r="O1109" s="125" t="e">
        <f t="shared" si="37"/>
        <v>#REF!</v>
      </c>
      <c r="P1109" s="125" t="e">
        <f t="shared" si="36"/>
        <v>#REF!</v>
      </c>
      <c r="Q1109" s="147" t="e">
        <f>T20D357462[[#This Row],[スコア⑤]]/T20D357462[[#This Row],[スコア③]]</f>
        <v>#REF!</v>
      </c>
      <c r="R1109" s="76" t="e">
        <f>#REF!+#REF!</f>
        <v>#REF!</v>
      </c>
      <c r="S1109" s="76"/>
      <c r="T1109" s="119"/>
      <c r="U1109" s="76"/>
      <c r="V1109" s="76"/>
      <c r="W1109" s="109" t="e">
        <f>(T20D357462[[#This Row],[現金及び預金（億）]]-T20D357462[[#This Row],[負債（億）]])/T20D357462[[#This Row],[総資産]]*100</f>
        <v>#DIV/0!</v>
      </c>
    </row>
    <row r="1110" spans="1:23" s="67" customFormat="1" x14ac:dyDescent="0.25">
      <c r="A1110" s="69"/>
      <c r="B1110" s="39"/>
      <c r="C1110" s="71" t="str">
        <f>IFERROR(_xll.RssMarket($A1110,"市場部名称"),"")</f>
        <v/>
      </c>
      <c r="D1110" s="55"/>
      <c r="E1110" s="55" t="str">
        <f>IFERROR(_xll.RssMarket($A1110,"前日比"),"")</f>
        <v/>
      </c>
      <c r="F1110" s="75" t="str">
        <f>IFERROR(_xll.RssMarket($A1110,"時価総額"),"")</f>
        <v/>
      </c>
      <c r="G1110" s="75" t="e">
        <f>T20D357462[[#This Row],[時価総額]]/T20D357462[[#This Row],[現在値]]</f>
        <v>#VALUE!</v>
      </c>
      <c r="H1110" s="20"/>
      <c r="I1110" s="38"/>
      <c r="J1110" s="20"/>
      <c r="K1110" s="33"/>
      <c r="L1110" s="117"/>
      <c r="M1110" s="21"/>
      <c r="N1110" s="89"/>
      <c r="O1110" s="125" t="e">
        <f t="shared" si="37"/>
        <v>#REF!</v>
      </c>
      <c r="P1110" s="125" t="e">
        <f t="shared" si="36"/>
        <v>#REF!</v>
      </c>
      <c r="Q1110" s="147" t="e">
        <f>T20D357462[[#This Row],[スコア⑤]]/T20D357462[[#This Row],[スコア③]]</f>
        <v>#REF!</v>
      </c>
      <c r="R1110" s="76" t="e">
        <f>#REF!+#REF!</f>
        <v>#REF!</v>
      </c>
      <c r="S1110" s="76"/>
      <c r="T1110" s="119"/>
      <c r="U1110" s="76"/>
      <c r="V1110" s="76"/>
      <c r="W1110" s="109" t="e">
        <f>(T20D357462[[#This Row],[現金及び預金（億）]]-T20D357462[[#This Row],[負債（億）]])/T20D357462[[#This Row],[総資産]]*100</f>
        <v>#DIV/0!</v>
      </c>
    </row>
    <row r="1111" spans="1:23" s="67" customFormat="1" x14ac:dyDescent="0.25">
      <c r="A1111" s="69"/>
      <c r="B1111" s="39"/>
      <c r="C1111" s="71" t="str">
        <f>IFERROR(_xll.RssMarket($A1111,"市場部名称"),"")</f>
        <v/>
      </c>
      <c r="D1111" s="55"/>
      <c r="E1111" s="55" t="str">
        <f>IFERROR(_xll.RssMarket($A1111,"前日比"),"")</f>
        <v/>
      </c>
      <c r="F1111" s="75" t="str">
        <f>IFERROR(_xll.RssMarket($A1111,"時価総額"),"")</f>
        <v/>
      </c>
      <c r="G1111" s="75" t="e">
        <f>T20D357462[[#This Row],[時価総額]]/T20D357462[[#This Row],[現在値]]</f>
        <v>#VALUE!</v>
      </c>
      <c r="H1111" s="20"/>
      <c r="I1111" s="38"/>
      <c r="J1111" s="20"/>
      <c r="K1111" s="33"/>
      <c r="L1111" s="117"/>
      <c r="M1111" s="21"/>
      <c r="N1111" s="89"/>
      <c r="O1111" s="125" t="e">
        <f t="shared" si="37"/>
        <v>#REF!</v>
      </c>
      <c r="P1111" s="125" t="e">
        <f t="shared" si="36"/>
        <v>#REF!</v>
      </c>
      <c r="Q1111" s="147" t="e">
        <f>T20D357462[[#This Row],[スコア⑤]]/T20D357462[[#This Row],[スコア③]]</f>
        <v>#REF!</v>
      </c>
      <c r="R1111" s="76" t="e">
        <f>#REF!+#REF!</f>
        <v>#REF!</v>
      </c>
      <c r="S1111" s="76"/>
      <c r="T1111" s="119"/>
      <c r="U1111" s="76"/>
      <c r="V1111" s="76"/>
      <c r="W1111" s="109" t="e">
        <f>(T20D357462[[#This Row],[現金及び預金（億）]]-T20D357462[[#This Row],[負債（億）]])/T20D357462[[#This Row],[総資産]]*100</f>
        <v>#DIV/0!</v>
      </c>
    </row>
    <row r="1112" spans="1:23" s="67" customFormat="1" x14ac:dyDescent="0.25">
      <c r="A1112" s="69"/>
      <c r="B1112" s="39"/>
      <c r="C1112" s="71" t="str">
        <f>IFERROR(_xll.RssMarket($A1112,"市場部名称"),"")</f>
        <v/>
      </c>
      <c r="D1112" s="55"/>
      <c r="E1112" s="55" t="str">
        <f>IFERROR(_xll.RssMarket($A1112,"前日比"),"")</f>
        <v/>
      </c>
      <c r="F1112" s="75" t="str">
        <f>IFERROR(_xll.RssMarket($A1112,"時価総額"),"")</f>
        <v/>
      </c>
      <c r="G1112" s="75" t="e">
        <f>T20D357462[[#This Row],[時価総額]]/T20D357462[[#This Row],[現在値]]</f>
        <v>#VALUE!</v>
      </c>
      <c r="H1112" s="20"/>
      <c r="I1112" s="38"/>
      <c r="J1112" s="20"/>
      <c r="K1112" s="33"/>
      <c r="L1112" s="117"/>
      <c r="M1112" s="21"/>
      <c r="N1112" s="89"/>
      <c r="O1112" s="125" t="e">
        <f t="shared" si="37"/>
        <v>#REF!</v>
      </c>
      <c r="P1112" s="125" t="e">
        <f t="shared" si="36"/>
        <v>#REF!</v>
      </c>
      <c r="Q1112" s="147" t="e">
        <f>T20D357462[[#This Row],[スコア⑤]]/T20D357462[[#This Row],[スコア③]]</f>
        <v>#REF!</v>
      </c>
      <c r="R1112" s="76" t="e">
        <f>#REF!+#REF!</f>
        <v>#REF!</v>
      </c>
      <c r="S1112" s="76"/>
      <c r="T1112" s="119"/>
      <c r="U1112" s="76"/>
      <c r="V1112" s="76"/>
      <c r="W1112" s="109" t="e">
        <f>(T20D357462[[#This Row],[現金及び預金（億）]]-T20D357462[[#This Row],[負債（億）]])/T20D357462[[#This Row],[総資産]]*100</f>
        <v>#DIV/0!</v>
      </c>
    </row>
    <row r="1113" spans="1:23" s="67" customFormat="1" x14ac:dyDescent="0.25">
      <c r="A1113" s="69"/>
      <c r="B1113" s="39"/>
      <c r="C1113" s="71" t="str">
        <f>IFERROR(_xll.RssMarket($A1113,"市場部名称"),"")</f>
        <v/>
      </c>
      <c r="D1113" s="55"/>
      <c r="E1113" s="55" t="str">
        <f>IFERROR(_xll.RssMarket($A1113,"前日比"),"")</f>
        <v/>
      </c>
      <c r="F1113" s="75" t="str">
        <f>IFERROR(_xll.RssMarket($A1113,"時価総額"),"")</f>
        <v/>
      </c>
      <c r="G1113" s="75" t="e">
        <f>T20D357462[[#This Row],[時価総額]]/T20D357462[[#This Row],[現在値]]</f>
        <v>#VALUE!</v>
      </c>
      <c r="H1113" s="20"/>
      <c r="I1113" s="38"/>
      <c r="J1113" s="20"/>
      <c r="K1113" s="33"/>
      <c r="L1113" s="117"/>
      <c r="M1113" s="21"/>
      <c r="N1113" s="89"/>
      <c r="O1113" s="125" t="e">
        <f t="shared" si="37"/>
        <v>#REF!</v>
      </c>
      <c r="P1113" s="125" t="e">
        <f t="shared" si="36"/>
        <v>#REF!</v>
      </c>
      <c r="Q1113" s="147" t="e">
        <f>T20D357462[[#This Row],[スコア⑤]]/T20D357462[[#This Row],[スコア③]]</f>
        <v>#REF!</v>
      </c>
      <c r="R1113" s="76" t="e">
        <f>#REF!+#REF!</f>
        <v>#REF!</v>
      </c>
      <c r="S1113" s="76"/>
      <c r="T1113" s="119"/>
      <c r="U1113" s="76"/>
      <c r="V1113" s="76"/>
      <c r="W1113" s="109" t="e">
        <f>(T20D357462[[#This Row],[現金及び預金（億）]]-T20D357462[[#This Row],[負債（億）]])/T20D357462[[#This Row],[総資産]]*100</f>
        <v>#DIV/0!</v>
      </c>
    </row>
    <row r="1114" spans="1:23" s="67" customFormat="1" x14ac:dyDescent="0.25">
      <c r="A1114" s="69"/>
      <c r="B1114" s="39"/>
      <c r="C1114" s="71" t="str">
        <f>IFERROR(_xll.RssMarket($A1114,"市場部名称"),"")</f>
        <v/>
      </c>
      <c r="D1114" s="55"/>
      <c r="E1114" s="55" t="str">
        <f>IFERROR(_xll.RssMarket($A1114,"前日比"),"")</f>
        <v/>
      </c>
      <c r="F1114" s="75" t="str">
        <f>IFERROR(_xll.RssMarket($A1114,"時価総額"),"")</f>
        <v/>
      </c>
      <c r="G1114" s="75" t="e">
        <f>T20D357462[[#This Row],[時価総額]]/T20D357462[[#This Row],[現在値]]</f>
        <v>#VALUE!</v>
      </c>
      <c r="H1114" s="20"/>
      <c r="I1114" s="38"/>
      <c r="J1114" s="20"/>
      <c r="K1114" s="33"/>
      <c r="L1114" s="117"/>
      <c r="M1114" s="21"/>
      <c r="N1114" s="89"/>
      <c r="O1114" s="125" t="e">
        <f t="shared" si="37"/>
        <v>#REF!</v>
      </c>
      <c r="P1114" s="125" t="e">
        <f t="shared" si="36"/>
        <v>#REF!</v>
      </c>
      <c r="Q1114" s="147" t="e">
        <f>T20D357462[[#This Row],[スコア⑤]]/T20D357462[[#This Row],[スコア③]]</f>
        <v>#REF!</v>
      </c>
      <c r="R1114" s="76" t="e">
        <f>#REF!+#REF!</f>
        <v>#REF!</v>
      </c>
      <c r="S1114" s="76"/>
      <c r="T1114" s="119"/>
      <c r="U1114" s="76"/>
      <c r="V1114" s="76"/>
      <c r="W1114" s="109" t="e">
        <f>(T20D357462[[#This Row],[現金及び預金（億）]]-T20D357462[[#This Row],[負債（億）]])/T20D357462[[#This Row],[総資産]]*100</f>
        <v>#DIV/0!</v>
      </c>
    </row>
    <row r="1115" spans="1:23" s="67" customFormat="1" x14ac:dyDescent="0.25">
      <c r="A1115" s="69"/>
      <c r="B1115" s="39"/>
      <c r="C1115" s="71" t="str">
        <f>IFERROR(_xll.RssMarket($A1115,"市場部名称"),"")</f>
        <v/>
      </c>
      <c r="D1115" s="55"/>
      <c r="E1115" s="55" t="str">
        <f>IFERROR(_xll.RssMarket($A1115,"前日比"),"")</f>
        <v/>
      </c>
      <c r="F1115" s="75" t="str">
        <f>IFERROR(_xll.RssMarket($A1115,"時価総額"),"")</f>
        <v/>
      </c>
      <c r="G1115" s="75" t="e">
        <f>T20D357462[[#This Row],[時価総額]]/T20D357462[[#This Row],[現在値]]</f>
        <v>#VALUE!</v>
      </c>
      <c r="H1115" s="20"/>
      <c r="I1115" s="38"/>
      <c r="J1115" s="20"/>
      <c r="K1115" s="33"/>
      <c r="L1115" s="117"/>
      <c r="M1115" s="21"/>
      <c r="N1115" s="89"/>
      <c r="O1115" s="125" t="e">
        <f t="shared" si="37"/>
        <v>#REF!</v>
      </c>
      <c r="P1115" s="125" t="e">
        <f t="shared" si="36"/>
        <v>#REF!</v>
      </c>
      <c r="Q1115" s="147" t="e">
        <f>T20D357462[[#This Row],[スコア⑤]]/T20D357462[[#This Row],[スコア③]]</f>
        <v>#REF!</v>
      </c>
      <c r="R1115" s="76" t="e">
        <f>#REF!+#REF!</f>
        <v>#REF!</v>
      </c>
      <c r="S1115" s="76"/>
      <c r="T1115" s="119"/>
      <c r="U1115" s="76"/>
      <c r="V1115" s="76"/>
      <c r="W1115" s="109" t="e">
        <f>(T20D357462[[#This Row],[現金及び預金（億）]]-T20D357462[[#This Row],[負債（億）]])/T20D357462[[#This Row],[総資産]]*100</f>
        <v>#DIV/0!</v>
      </c>
    </row>
    <row r="1116" spans="1:23" s="67" customFormat="1" x14ac:dyDescent="0.25">
      <c r="A1116" s="69"/>
      <c r="B1116" s="39"/>
      <c r="C1116" s="71" t="str">
        <f>IFERROR(_xll.RssMarket($A1116,"市場部名称"),"")</f>
        <v/>
      </c>
      <c r="D1116" s="55"/>
      <c r="E1116" s="55" t="str">
        <f>IFERROR(_xll.RssMarket($A1116,"前日比"),"")</f>
        <v/>
      </c>
      <c r="F1116" s="75" t="str">
        <f>IFERROR(_xll.RssMarket($A1116,"時価総額"),"")</f>
        <v/>
      </c>
      <c r="G1116" s="75" t="e">
        <f>T20D357462[[#This Row],[時価総額]]/T20D357462[[#This Row],[現在値]]</f>
        <v>#VALUE!</v>
      </c>
      <c r="H1116" s="20"/>
      <c r="I1116" s="38"/>
      <c r="J1116" s="20"/>
      <c r="K1116" s="33"/>
      <c r="L1116" s="117"/>
      <c r="M1116" s="21"/>
      <c r="N1116" s="89"/>
      <c r="O1116" s="125" t="e">
        <f t="shared" si="37"/>
        <v>#REF!</v>
      </c>
      <c r="P1116" s="125" t="e">
        <f t="shared" si="36"/>
        <v>#REF!</v>
      </c>
      <c r="Q1116" s="147" t="e">
        <f>T20D357462[[#This Row],[スコア⑤]]/T20D357462[[#This Row],[スコア③]]</f>
        <v>#REF!</v>
      </c>
      <c r="R1116" s="76" t="e">
        <f>#REF!+#REF!</f>
        <v>#REF!</v>
      </c>
      <c r="S1116" s="76"/>
      <c r="T1116" s="119"/>
      <c r="U1116" s="76"/>
      <c r="V1116" s="76"/>
      <c r="W1116" s="109" t="e">
        <f>(T20D357462[[#This Row],[現金及び預金（億）]]-T20D357462[[#This Row],[負債（億）]])/T20D357462[[#This Row],[総資産]]*100</f>
        <v>#DIV/0!</v>
      </c>
    </row>
    <row r="1117" spans="1:23" s="67" customFormat="1" x14ac:dyDescent="0.25">
      <c r="A1117" s="69"/>
      <c r="B1117" s="39"/>
      <c r="C1117" s="71" t="str">
        <f>IFERROR(_xll.RssMarket($A1117,"市場部名称"),"")</f>
        <v/>
      </c>
      <c r="D1117" s="55"/>
      <c r="E1117" s="55" t="str">
        <f>IFERROR(_xll.RssMarket($A1117,"前日比"),"")</f>
        <v/>
      </c>
      <c r="F1117" s="75" t="str">
        <f>IFERROR(_xll.RssMarket($A1117,"時価総額"),"")</f>
        <v/>
      </c>
      <c r="G1117" s="75" t="e">
        <f>T20D357462[[#This Row],[時価総額]]/T20D357462[[#This Row],[現在値]]</f>
        <v>#VALUE!</v>
      </c>
      <c r="H1117" s="20"/>
      <c r="I1117" s="38"/>
      <c r="J1117" s="20"/>
      <c r="K1117" s="33"/>
      <c r="L1117" s="117"/>
      <c r="M1117" s="21"/>
      <c r="N1117" s="89"/>
      <c r="O1117" s="125" t="e">
        <f t="shared" si="37"/>
        <v>#REF!</v>
      </c>
      <c r="P1117" s="125" t="e">
        <f t="shared" si="36"/>
        <v>#REF!</v>
      </c>
      <c r="Q1117" s="147" t="e">
        <f>T20D357462[[#This Row],[スコア⑤]]/T20D357462[[#This Row],[スコア③]]</f>
        <v>#REF!</v>
      </c>
      <c r="R1117" s="76" t="e">
        <f>#REF!+#REF!</f>
        <v>#REF!</v>
      </c>
      <c r="S1117" s="76"/>
      <c r="T1117" s="119"/>
      <c r="U1117" s="76"/>
      <c r="V1117" s="76"/>
      <c r="W1117" s="109" t="e">
        <f>(T20D357462[[#This Row],[現金及び預金（億）]]-T20D357462[[#This Row],[負債（億）]])/T20D357462[[#This Row],[総資産]]*100</f>
        <v>#DIV/0!</v>
      </c>
    </row>
    <row r="1118" spans="1:23" s="67" customFormat="1" x14ac:dyDescent="0.25">
      <c r="A1118" s="69"/>
      <c r="B1118" s="39"/>
      <c r="C1118" s="71" t="str">
        <f>IFERROR(_xll.RssMarket($A1118,"市場部名称"),"")</f>
        <v/>
      </c>
      <c r="D1118" s="55"/>
      <c r="E1118" s="55" t="str">
        <f>IFERROR(_xll.RssMarket($A1118,"前日比"),"")</f>
        <v/>
      </c>
      <c r="F1118" s="75" t="str">
        <f>IFERROR(_xll.RssMarket($A1118,"時価総額"),"")</f>
        <v/>
      </c>
      <c r="G1118" s="75" t="e">
        <f>T20D357462[[#This Row],[時価総額]]/T20D357462[[#This Row],[現在値]]</f>
        <v>#VALUE!</v>
      </c>
      <c r="H1118" s="20"/>
      <c r="I1118" s="38"/>
      <c r="J1118" s="20"/>
      <c r="K1118" s="33"/>
      <c r="L1118" s="117"/>
      <c r="M1118" s="21"/>
      <c r="N1118" s="89"/>
      <c r="O1118" s="125" t="e">
        <f t="shared" si="37"/>
        <v>#REF!</v>
      </c>
      <c r="P1118" s="125" t="e">
        <f t="shared" si="36"/>
        <v>#REF!</v>
      </c>
      <c r="Q1118" s="147" t="e">
        <f>T20D357462[[#This Row],[スコア⑤]]/T20D357462[[#This Row],[スコア③]]</f>
        <v>#REF!</v>
      </c>
      <c r="R1118" s="76" t="e">
        <f>#REF!+#REF!</f>
        <v>#REF!</v>
      </c>
      <c r="S1118" s="76"/>
      <c r="T1118" s="119"/>
      <c r="U1118" s="76"/>
      <c r="V1118" s="76"/>
      <c r="W1118" s="109" t="e">
        <f>(T20D357462[[#This Row],[現金及び預金（億）]]-T20D357462[[#This Row],[負債（億）]])/T20D357462[[#This Row],[総資産]]*100</f>
        <v>#DIV/0!</v>
      </c>
    </row>
    <row r="1119" spans="1:23" s="67" customFormat="1" x14ac:dyDescent="0.25">
      <c r="A1119" s="69"/>
      <c r="B1119" s="39"/>
      <c r="C1119" s="71" t="str">
        <f>IFERROR(_xll.RssMarket($A1119,"市場部名称"),"")</f>
        <v/>
      </c>
      <c r="D1119" s="55"/>
      <c r="E1119" s="55" t="str">
        <f>IFERROR(_xll.RssMarket($A1119,"前日比"),"")</f>
        <v/>
      </c>
      <c r="F1119" s="75" t="str">
        <f>IFERROR(_xll.RssMarket($A1119,"時価総額"),"")</f>
        <v/>
      </c>
      <c r="G1119" s="75" t="e">
        <f>T20D357462[[#This Row],[時価総額]]/T20D357462[[#This Row],[現在値]]</f>
        <v>#VALUE!</v>
      </c>
      <c r="H1119" s="20"/>
      <c r="I1119" s="38"/>
      <c r="J1119" s="20"/>
      <c r="K1119" s="33"/>
      <c r="L1119" s="117"/>
      <c r="M1119" s="21"/>
      <c r="N1119" s="89"/>
      <c r="O1119" s="125" t="e">
        <f t="shared" si="37"/>
        <v>#REF!</v>
      </c>
      <c r="P1119" s="125" t="e">
        <f t="shared" si="36"/>
        <v>#REF!</v>
      </c>
      <c r="Q1119" s="147" t="e">
        <f>T20D357462[[#This Row],[スコア⑤]]/T20D357462[[#This Row],[スコア③]]</f>
        <v>#REF!</v>
      </c>
      <c r="R1119" s="76" t="e">
        <f>#REF!+#REF!</f>
        <v>#REF!</v>
      </c>
      <c r="S1119" s="76"/>
      <c r="T1119" s="119"/>
      <c r="U1119" s="76"/>
      <c r="V1119" s="76"/>
      <c r="W1119" s="109" t="e">
        <f>(T20D357462[[#This Row],[現金及び預金（億）]]-T20D357462[[#This Row],[負債（億）]])/T20D357462[[#This Row],[総資産]]*100</f>
        <v>#DIV/0!</v>
      </c>
    </row>
    <row r="1120" spans="1:23" s="67" customFormat="1" x14ac:dyDescent="0.25">
      <c r="A1120" s="69"/>
      <c r="B1120" s="39"/>
      <c r="C1120" s="71" t="str">
        <f>IFERROR(_xll.RssMarket($A1120,"市場部名称"),"")</f>
        <v/>
      </c>
      <c r="D1120" s="55"/>
      <c r="E1120" s="55" t="str">
        <f>IFERROR(_xll.RssMarket($A1120,"前日比"),"")</f>
        <v/>
      </c>
      <c r="F1120" s="75" t="str">
        <f>IFERROR(_xll.RssMarket($A1120,"時価総額"),"")</f>
        <v/>
      </c>
      <c r="G1120" s="75" t="e">
        <f>T20D357462[[#This Row],[時価総額]]/T20D357462[[#This Row],[現在値]]</f>
        <v>#VALUE!</v>
      </c>
      <c r="H1120" s="20"/>
      <c r="I1120" s="38"/>
      <c r="J1120" s="20"/>
      <c r="K1120" s="33"/>
      <c r="L1120" s="117"/>
      <c r="M1120" s="21"/>
      <c r="N1120" s="89"/>
      <c r="O1120" s="125" t="e">
        <f t="shared" si="37"/>
        <v>#REF!</v>
      </c>
      <c r="P1120" s="125" t="e">
        <f t="shared" si="36"/>
        <v>#REF!</v>
      </c>
      <c r="Q1120" s="147" t="e">
        <f>T20D357462[[#This Row],[スコア⑤]]/T20D357462[[#This Row],[スコア③]]</f>
        <v>#REF!</v>
      </c>
      <c r="R1120" s="76" t="e">
        <f>#REF!+#REF!</f>
        <v>#REF!</v>
      </c>
      <c r="S1120" s="76"/>
      <c r="T1120" s="119"/>
      <c r="U1120" s="76"/>
      <c r="V1120" s="76"/>
      <c r="W1120" s="109" t="e">
        <f>(T20D357462[[#This Row],[現金及び預金（億）]]-T20D357462[[#This Row],[負債（億）]])/T20D357462[[#This Row],[総資産]]*100</f>
        <v>#DIV/0!</v>
      </c>
    </row>
    <row r="1121" spans="1:23" s="67" customFormat="1" x14ac:dyDescent="0.25">
      <c r="A1121" s="69"/>
      <c r="B1121" s="39"/>
      <c r="C1121" s="71" t="str">
        <f>IFERROR(_xll.RssMarket($A1121,"市場部名称"),"")</f>
        <v/>
      </c>
      <c r="D1121" s="55"/>
      <c r="E1121" s="55" t="str">
        <f>IFERROR(_xll.RssMarket($A1121,"前日比"),"")</f>
        <v/>
      </c>
      <c r="F1121" s="75" t="str">
        <f>IFERROR(_xll.RssMarket($A1121,"時価総額"),"")</f>
        <v/>
      </c>
      <c r="G1121" s="75" t="e">
        <f>T20D357462[[#This Row],[時価総額]]/T20D357462[[#This Row],[現在値]]</f>
        <v>#VALUE!</v>
      </c>
      <c r="H1121" s="20"/>
      <c r="I1121" s="38"/>
      <c r="J1121" s="20"/>
      <c r="K1121" s="33"/>
      <c r="L1121" s="117"/>
      <c r="M1121" s="21"/>
      <c r="N1121" s="89"/>
      <c r="O1121" s="125" t="e">
        <f t="shared" si="37"/>
        <v>#REF!</v>
      </c>
      <c r="P1121" s="125" t="e">
        <f t="shared" si="36"/>
        <v>#REF!</v>
      </c>
      <c r="Q1121" s="147" t="e">
        <f>T20D357462[[#This Row],[スコア⑤]]/T20D357462[[#This Row],[スコア③]]</f>
        <v>#REF!</v>
      </c>
      <c r="R1121" s="76" t="e">
        <f>#REF!+#REF!</f>
        <v>#REF!</v>
      </c>
      <c r="S1121" s="76"/>
      <c r="T1121" s="119"/>
      <c r="U1121" s="76"/>
      <c r="V1121" s="76"/>
      <c r="W1121" s="109" t="e">
        <f>(T20D357462[[#This Row],[現金及び預金（億）]]-T20D357462[[#This Row],[負債（億）]])/T20D357462[[#This Row],[総資産]]*100</f>
        <v>#DIV/0!</v>
      </c>
    </row>
    <row r="1122" spans="1:23" s="67" customFormat="1" x14ac:dyDescent="0.25">
      <c r="A1122" s="69"/>
      <c r="B1122" s="39"/>
      <c r="C1122" s="71" t="str">
        <f>IFERROR(_xll.RssMarket($A1122,"市場部名称"),"")</f>
        <v/>
      </c>
      <c r="D1122" s="55"/>
      <c r="E1122" s="55" t="str">
        <f>IFERROR(_xll.RssMarket($A1122,"前日比"),"")</f>
        <v/>
      </c>
      <c r="F1122" s="75" t="str">
        <f>IFERROR(_xll.RssMarket($A1122,"時価総額"),"")</f>
        <v/>
      </c>
      <c r="G1122" s="75" t="e">
        <f>T20D357462[[#This Row],[時価総額]]/T20D357462[[#This Row],[現在値]]</f>
        <v>#VALUE!</v>
      </c>
      <c r="H1122" s="20"/>
      <c r="I1122" s="38"/>
      <c r="J1122" s="20"/>
      <c r="K1122" s="33"/>
      <c r="L1122" s="117"/>
      <c r="M1122" s="21"/>
      <c r="N1122" s="89"/>
      <c r="O1122" s="125" t="e">
        <f t="shared" si="37"/>
        <v>#REF!</v>
      </c>
      <c r="P1122" s="125" t="e">
        <f t="shared" si="36"/>
        <v>#REF!</v>
      </c>
      <c r="Q1122" s="147" t="e">
        <f>T20D357462[[#This Row],[スコア⑤]]/T20D357462[[#This Row],[スコア③]]</f>
        <v>#REF!</v>
      </c>
      <c r="R1122" s="76" t="e">
        <f>#REF!+#REF!</f>
        <v>#REF!</v>
      </c>
      <c r="S1122" s="76"/>
      <c r="T1122" s="119"/>
      <c r="U1122" s="76"/>
      <c r="V1122" s="76"/>
      <c r="W1122" s="109" t="e">
        <f>(T20D357462[[#This Row],[現金及び預金（億）]]-T20D357462[[#This Row],[負債（億）]])/T20D357462[[#This Row],[総資産]]*100</f>
        <v>#DIV/0!</v>
      </c>
    </row>
    <row r="1123" spans="1:23" s="67" customFormat="1" x14ac:dyDescent="0.25">
      <c r="A1123" s="69"/>
      <c r="B1123" s="39"/>
      <c r="C1123" s="71" t="str">
        <f>IFERROR(_xll.RssMarket($A1123,"市場部名称"),"")</f>
        <v/>
      </c>
      <c r="D1123" s="55"/>
      <c r="E1123" s="55" t="str">
        <f>IFERROR(_xll.RssMarket($A1123,"前日比"),"")</f>
        <v/>
      </c>
      <c r="F1123" s="75" t="str">
        <f>IFERROR(_xll.RssMarket($A1123,"時価総額"),"")</f>
        <v/>
      </c>
      <c r="G1123" s="75" t="e">
        <f>T20D357462[[#This Row],[時価総額]]/T20D357462[[#This Row],[現在値]]</f>
        <v>#VALUE!</v>
      </c>
      <c r="H1123" s="20"/>
      <c r="I1123" s="38"/>
      <c r="J1123" s="20"/>
      <c r="K1123" s="33"/>
      <c r="L1123" s="117"/>
      <c r="M1123" s="21"/>
      <c r="N1123" s="89"/>
      <c r="O1123" s="125" t="e">
        <f t="shared" si="37"/>
        <v>#REF!</v>
      </c>
      <c r="P1123" s="125" t="e">
        <f t="shared" si="36"/>
        <v>#REF!</v>
      </c>
      <c r="Q1123" s="147" t="e">
        <f>T20D357462[[#This Row],[スコア⑤]]/T20D357462[[#This Row],[スコア③]]</f>
        <v>#REF!</v>
      </c>
      <c r="R1123" s="76" t="e">
        <f>#REF!+#REF!</f>
        <v>#REF!</v>
      </c>
      <c r="S1123" s="76"/>
      <c r="T1123" s="119"/>
      <c r="U1123" s="76"/>
      <c r="V1123" s="76"/>
      <c r="W1123" s="109" t="e">
        <f>(T20D357462[[#This Row],[現金及び預金（億）]]-T20D357462[[#This Row],[負債（億）]])/T20D357462[[#This Row],[総資産]]*100</f>
        <v>#DIV/0!</v>
      </c>
    </row>
    <row r="1124" spans="1:23" s="67" customFormat="1" x14ac:dyDescent="0.25">
      <c r="A1124" s="69"/>
      <c r="B1124" s="39"/>
      <c r="C1124" s="71" t="str">
        <f>IFERROR(_xll.RssMarket($A1124,"市場部名称"),"")</f>
        <v/>
      </c>
      <c r="D1124" s="55"/>
      <c r="E1124" s="55" t="str">
        <f>IFERROR(_xll.RssMarket($A1124,"前日比"),"")</f>
        <v/>
      </c>
      <c r="F1124" s="75" t="str">
        <f>IFERROR(_xll.RssMarket($A1124,"時価総額"),"")</f>
        <v/>
      </c>
      <c r="G1124" s="75" t="e">
        <f>T20D357462[[#This Row],[時価総額]]/T20D357462[[#This Row],[現在値]]</f>
        <v>#VALUE!</v>
      </c>
      <c r="H1124" s="20"/>
      <c r="I1124" s="38"/>
      <c r="J1124" s="20"/>
      <c r="K1124" s="33"/>
      <c r="L1124" s="117"/>
      <c r="M1124" s="21"/>
      <c r="N1124" s="89"/>
      <c r="O1124" s="125" t="e">
        <f t="shared" si="37"/>
        <v>#REF!</v>
      </c>
      <c r="P1124" s="125" t="e">
        <f t="shared" si="36"/>
        <v>#REF!</v>
      </c>
      <c r="Q1124" s="147" t="e">
        <f>T20D357462[[#This Row],[スコア⑤]]/T20D357462[[#This Row],[スコア③]]</f>
        <v>#REF!</v>
      </c>
      <c r="R1124" s="76" t="e">
        <f>#REF!+#REF!</f>
        <v>#REF!</v>
      </c>
      <c r="S1124" s="76"/>
      <c r="T1124" s="119"/>
      <c r="U1124" s="76"/>
      <c r="V1124" s="76"/>
      <c r="W1124" s="109" t="e">
        <f>(T20D357462[[#This Row],[現金及び預金（億）]]-T20D357462[[#This Row],[負債（億）]])/T20D357462[[#This Row],[総資産]]*100</f>
        <v>#DIV/0!</v>
      </c>
    </row>
    <row r="1125" spans="1:23" s="67" customFormat="1" x14ac:dyDescent="0.25">
      <c r="A1125" s="69"/>
      <c r="B1125" s="39"/>
      <c r="C1125" s="71" t="str">
        <f>IFERROR(_xll.RssMarket($A1125,"市場部名称"),"")</f>
        <v/>
      </c>
      <c r="D1125" s="55"/>
      <c r="E1125" s="55" t="str">
        <f>IFERROR(_xll.RssMarket($A1125,"前日比"),"")</f>
        <v/>
      </c>
      <c r="F1125" s="75" t="str">
        <f>IFERROR(_xll.RssMarket($A1125,"時価総額"),"")</f>
        <v/>
      </c>
      <c r="G1125" s="75" t="e">
        <f>T20D357462[[#This Row],[時価総額]]/T20D357462[[#This Row],[現在値]]</f>
        <v>#VALUE!</v>
      </c>
      <c r="H1125" s="20"/>
      <c r="I1125" s="38"/>
      <c r="J1125" s="20"/>
      <c r="K1125" s="33"/>
      <c r="L1125" s="117"/>
      <c r="M1125" s="21"/>
      <c r="N1125" s="89"/>
      <c r="O1125" s="125" t="e">
        <f t="shared" si="37"/>
        <v>#REF!</v>
      </c>
      <c r="P1125" s="125" t="e">
        <f t="shared" si="36"/>
        <v>#REF!</v>
      </c>
      <c r="Q1125" s="147" t="e">
        <f>T20D357462[[#This Row],[スコア⑤]]/T20D357462[[#This Row],[スコア③]]</f>
        <v>#REF!</v>
      </c>
      <c r="R1125" s="76" t="e">
        <f>#REF!+#REF!</f>
        <v>#REF!</v>
      </c>
      <c r="S1125" s="76"/>
      <c r="T1125" s="119"/>
      <c r="U1125" s="76"/>
      <c r="V1125" s="76"/>
      <c r="W1125" s="109" t="e">
        <f>(T20D357462[[#This Row],[現金及び預金（億）]]-T20D357462[[#This Row],[負債（億）]])/T20D357462[[#This Row],[総資産]]*100</f>
        <v>#DIV/0!</v>
      </c>
    </row>
    <row r="1126" spans="1:23" s="67" customFormat="1" x14ac:dyDescent="0.25">
      <c r="A1126" s="69"/>
      <c r="B1126" s="39"/>
      <c r="C1126" s="71" t="str">
        <f>IFERROR(_xll.RssMarket($A1126,"市場部名称"),"")</f>
        <v/>
      </c>
      <c r="D1126" s="55"/>
      <c r="E1126" s="55" t="str">
        <f>IFERROR(_xll.RssMarket($A1126,"前日比"),"")</f>
        <v/>
      </c>
      <c r="F1126" s="75" t="str">
        <f>IFERROR(_xll.RssMarket($A1126,"時価総額"),"")</f>
        <v/>
      </c>
      <c r="G1126" s="75" t="e">
        <f>T20D357462[[#This Row],[時価総額]]/T20D357462[[#This Row],[現在値]]</f>
        <v>#VALUE!</v>
      </c>
      <c r="H1126" s="20"/>
      <c r="I1126" s="38"/>
      <c r="J1126" s="20"/>
      <c r="K1126" s="33"/>
      <c r="L1126" s="117"/>
      <c r="M1126" s="21"/>
      <c r="N1126" s="89"/>
      <c r="O1126" s="125" t="e">
        <f t="shared" si="37"/>
        <v>#REF!</v>
      </c>
      <c r="P1126" s="125" t="e">
        <f t="shared" si="36"/>
        <v>#REF!</v>
      </c>
      <c r="Q1126" s="147" t="e">
        <f>T20D357462[[#This Row],[スコア⑤]]/T20D357462[[#This Row],[スコア③]]</f>
        <v>#REF!</v>
      </c>
      <c r="R1126" s="76" t="e">
        <f>#REF!+#REF!</f>
        <v>#REF!</v>
      </c>
      <c r="S1126" s="76"/>
      <c r="T1126" s="119"/>
      <c r="U1126" s="76"/>
      <c r="V1126" s="76"/>
      <c r="W1126" s="109" t="e">
        <f>(T20D357462[[#This Row],[現金及び預金（億）]]-T20D357462[[#This Row],[負債（億）]])/T20D357462[[#This Row],[総資産]]*100</f>
        <v>#DIV/0!</v>
      </c>
    </row>
    <row r="1127" spans="1:23" s="67" customFormat="1" x14ac:dyDescent="0.25">
      <c r="A1127" s="69"/>
      <c r="B1127" s="39"/>
      <c r="C1127" s="71" t="str">
        <f>IFERROR(_xll.RssMarket($A1127,"市場部名称"),"")</f>
        <v/>
      </c>
      <c r="D1127" s="55"/>
      <c r="E1127" s="55" t="str">
        <f>IFERROR(_xll.RssMarket($A1127,"前日比"),"")</f>
        <v/>
      </c>
      <c r="F1127" s="75" t="str">
        <f>IFERROR(_xll.RssMarket($A1127,"時価総額"),"")</f>
        <v/>
      </c>
      <c r="G1127" s="75" t="e">
        <f>T20D357462[[#This Row],[時価総額]]/T20D357462[[#This Row],[現在値]]</f>
        <v>#VALUE!</v>
      </c>
      <c r="H1127" s="20"/>
      <c r="I1127" s="38"/>
      <c r="J1127" s="20"/>
      <c r="K1127" s="33"/>
      <c r="L1127" s="117"/>
      <c r="M1127" s="21"/>
      <c r="N1127" s="89"/>
      <c r="O1127" s="125" t="e">
        <f t="shared" si="37"/>
        <v>#REF!</v>
      </c>
      <c r="P1127" s="125" t="e">
        <f t="shared" si="36"/>
        <v>#REF!</v>
      </c>
      <c r="Q1127" s="147" t="e">
        <f>T20D357462[[#This Row],[スコア⑤]]/T20D357462[[#This Row],[スコア③]]</f>
        <v>#REF!</v>
      </c>
      <c r="R1127" s="76" t="e">
        <f>#REF!+#REF!</f>
        <v>#REF!</v>
      </c>
      <c r="S1127" s="76"/>
      <c r="T1127" s="119"/>
      <c r="U1127" s="76"/>
      <c r="V1127" s="76"/>
      <c r="W1127" s="109" t="e">
        <f>(T20D357462[[#This Row],[現金及び預金（億）]]-T20D357462[[#This Row],[負債（億）]])/T20D357462[[#This Row],[総資産]]*100</f>
        <v>#DIV/0!</v>
      </c>
    </row>
    <row r="1128" spans="1:23" s="67" customFormat="1" x14ac:dyDescent="0.25">
      <c r="A1128" s="69"/>
      <c r="B1128" s="39"/>
      <c r="C1128" s="71" t="str">
        <f>IFERROR(_xll.RssMarket($A1128,"市場部名称"),"")</f>
        <v/>
      </c>
      <c r="D1128" s="55"/>
      <c r="E1128" s="55" t="str">
        <f>IFERROR(_xll.RssMarket($A1128,"前日比"),"")</f>
        <v/>
      </c>
      <c r="F1128" s="75" t="str">
        <f>IFERROR(_xll.RssMarket($A1128,"時価総額"),"")</f>
        <v/>
      </c>
      <c r="G1128" s="75" t="e">
        <f>T20D357462[[#This Row],[時価総額]]/T20D357462[[#This Row],[現在値]]</f>
        <v>#VALUE!</v>
      </c>
      <c r="H1128" s="20"/>
      <c r="I1128" s="38"/>
      <c r="J1128" s="20"/>
      <c r="K1128" s="33"/>
      <c r="L1128" s="117"/>
      <c r="M1128" s="21"/>
      <c r="N1128" s="89"/>
      <c r="O1128" s="125" t="e">
        <f t="shared" si="37"/>
        <v>#REF!</v>
      </c>
      <c r="P1128" s="125" t="e">
        <f t="shared" si="36"/>
        <v>#REF!</v>
      </c>
      <c r="Q1128" s="147" t="e">
        <f>T20D357462[[#This Row],[スコア⑤]]/T20D357462[[#This Row],[スコア③]]</f>
        <v>#REF!</v>
      </c>
      <c r="R1128" s="76" t="e">
        <f>#REF!+#REF!</f>
        <v>#REF!</v>
      </c>
      <c r="S1128" s="76"/>
      <c r="T1128" s="119"/>
      <c r="U1128" s="76"/>
      <c r="V1128" s="76"/>
      <c r="W1128" s="109" t="e">
        <f>(T20D357462[[#This Row],[現金及び預金（億）]]-T20D357462[[#This Row],[負債（億）]])/T20D357462[[#This Row],[総資産]]*100</f>
        <v>#DIV/0!</v>
      </c>
    </row>
    <row r="1129" spans="1:23" s="67" customFormat="1" x14ac:dyDescent="0.25">
      <c r="A1129" s="69"/>
      <c r="B1129" s="39"/>
      <c r="C1129" s="71" t="str">
        <f>IFERROR(_xll.RssMarket($A1129,"市場部名称"),"")</f>
        <v/>
      </c>
      <c r="D1129" s="55"/>
      <c r="E1129" s="55" t="str">
        <f>IFERROR(_xll.RssMarket($A1129,"前日比"),"")</f>
        <v/>
      </c>
      <c r="F1129" s="75" t="str">
        <f>IFERROR(_xll.RssMarket($A1129,"時価総額"),"")</f>
        <v/>
      </c>
      <c r="G1129" s="75" t="e">
        <f>T20D357462[[#This Row],[時価総額]]/T20D357462[[#This Row],[現在値]]</f>
        <v>#VALUE!</v>
      </c>
      <c r="H1129" s="20"/>
      <c r="I1129" s="38"/>
      <c r="J1129" s="20"/>
      <c r="K1129" s="33"/>
      <c r="L1129" s="117"/>
      <c r="M1129" s="21"/>
      <c r="N1129" s="89"/>
      <c r="O1129" s="125" t="e">
        <f t="shared" si="37"/>
        <v>#REF!</v>
      </c>
      <c r="P1129" s="125" t="e">
        <f t="shared" si="36"/>
        <v>#REF!</v>
      </c>
      <c r="Q1129" s="147" t="e">
        <f>T20D357462[[#This Row],[スコア⑤]]/T20D357462[[#This Row],[スコア③]]</f>
        <v>#REF!</v>
      </c>
      <c r="R1129" s="76" t="e">
        <f>#REF!+#REF!</f>
        <v>#REF!</v>
      </c>
      <c r="S1129" s="76"/>
      <c r="T1129" s="119"/>
      <c r="U1129" s="76"/>
      <c r="V1129" s="76"/>
      <c r="W1129" s="109" t="e">
        <f>(T20D357462[[#This Row],[現金及び預金（億）]]-T20D357462[[#This Row],[負債（億）]])/T20D357462[[#This Row],[総資産]]*100</f>
        <v>#DIV/0!</v>
      </c>
    </row>
    <row r="1130" spans="1:23" s="67" customFormat="1" x14ac:dyDescent="0.25">
      <c r="A1130" s="69"/>
      <c r="B1130" s="39"/>
      <c r="C1130" s="71" t="str">
        <f>IFERROR(_xll.RssMarket($A1130,"市場部名称"),"")</f>
        <v/>
      </c>
      <c r="D1130" s="55"/>
      <c r="E1130" s="55" t="str">
        <f>IFERROR(_xll.RssMarket($A1130,"前日比"),"")</f>
        <v/>
      </c>
      <c r="F1130" s="75" t="str">
        <f>IFERROR(_xll.RssMarket($A1130,"時価総額"),"")</f>
        <v/>
      </c>
      <c r="G1130" s="75" t="e">
        <f>T20D357462[[#This Row],[時価総額]]/T20D357462[[#This Row],[現在値]]</f>
        <v>#VALUE!</v>
      </c>
      <c r="H1130" s="20"/>
      <c r="I1130" s="38"/>
      <c r="J1130" s="20"/>
      <c r="K1130" s="33"/>
      <c r="L1130" s="117"/>
      <c r="M1130" s="21"/>
      <c r="N1130" s="89"/>
      <c r="O1130" s="125" t="e">
        <f t="shared" si="37"/>
        <v>#REF!</v>
      </c>
      <c r="P1130" s="125" t="e">
        <f t="shared" si="36"/>
        <v>#REF!</v>
      </c>
      <c r="Q1130" s="147" t="e">
        <f>T20D357462[[#This Row],[スコア⑤]]/T20D357462[[#This Row],[スコア③]]</f>
        <v>#REF!</v>
      </c>
      <c r="R1130" s="76" t="e">
        <f>#REF!+#REF!</f>
        <v>#REF!</v>
      </c>
      <c r="S1130" s="76"/>
      <c r="T1130" s="119"/>
      <c r="U1130" s="76"/>
      <c r="V1130" s="76"/>
      <c r="W1130" s="109" t="e">
        <f>(T20D357462[[#This Row],[現金及び預金（億）]]-T20D357462[[#This Row],[負債（億）]])/T20D357462[[#This Row],[総資産]]*100</f>
        <v>#DIV/0!</v>
      </c>
    </row>
    <row r="1131" spans="1:23" s="67" customFormat="1" x14ac:dyDescent="0.25">
      <c r="A1131" s="69"/>
      <c r="B1131" s="39"/>
      <c r="C1131" s="71" t="str">
        <f>IFERROR(_xll.RssMarket($A1131,"市場部名称"),"")</f>
        <v/>
      </c>
      <c r="D1131" s="55"/>
      <c r="E1131" s="55" t="str">
        <f>IFERROR(_xll.RssMarket($A1131,"前日比"),"")</f>
        <v/>
      </c>
      <c r="F1131" s="75" t="str">
        <f>IFERROR(_xll.RssMarket($A1131,"時価総額"),"")</f>
        <v/>
      </c>
      <c r="G1131" s="75" t="e">
        <f>T20D357462[[#This Row],[時価総額]]/T20D357462[[#This Row],[現在値]]</f>
        <v>#VALUE!</v>
      </c>
      <c r="H1131" s="20"/>
      <c r="I1131" s="38"/>
      <c r="J1131" s="20"/>
      <c r="K1131" s="33"/>
      <c r="L1131" s="117"/>
      <c r="M1131" s="21"/>
      <c r="N1131" s="89"/>
      <c r="O1131" s="125" t="e">
        <f t="shared" si="37"/>
        <v>#REF!</v>
      </c>
      <c r="P1131" s="125" t="e">
        <f t="shared" si="36"/>
        <v>#REF!</v>
      </c>
      <c r="Q1131" s="147" t="e">
        <f>T20D357462[[#This Row],[スコア⑤]]/T20D357462[[#This Row],[スコア③]]</f>
        <v>#REF!</v>
      </c>
      <c r="R1131" s="76" t="e">
        <f>#REF!+#REF!</f>
        <v>#REF!</v>
      </c>
      <c r="S1131" s="76"/>
      <c r="T1131" s="119"/>
      <c r="U1131" s="76"/>
      <c r="V1131" s="76"/>
      <c r="W1131" s="109" t="e">
        <f>(T20D357462[[#This Row],[現金及び預金（億）]]-T20D357462[[#This Row],[負債（億）]])/T20D357462[[#This Row],[総資産]]*100</f>
        <v>#DIV/0!</v>
      </c>
    </row>
    <row r="1132" spans="1:23" s="67" customFormat="1" x14ac:dyDescent="0.25">
      <c r="A1132" s="69"/>
      <c r="B1132" s="39"/>
      <c r="C1132" s="71" t="str">
        <f>IFERROR(_xll.RssMarket($A1132,"市場部名称"),"")</f>
        <v/>
      </c>
      <c r="D1132" s="55"/>
      <c r="E1132" s="55" t="str">
        <f>IFERROR(_xll.RssMarket($A1132,"前日比"),"")</f>
        <v/>
      </c>
      <c r="F1132" s="75" t="str">
        <f>IFERROR(_xll.RssMarket($A1132,"時価総額"),"")</f>
        <v/>
      </c>
      <c r="G1132" s="75" t="e">
        <f>T20D357462[[#This Row],[時価総額]]/T20D357462[[#This Row],[現在値]]</f>
        <v>#VALUE!</v>
      </c>
      <c r="H1132" s="20"/>
      <c r="I1132" s="38"/>
      <c r="J1132" s="20"/>
      <c r="K1132" s="33"/>
      <c r="L1132" s="117"/>
      <c r="M1132" s="21"/>
      <c r="N1132" s="89"/>
      <c r="O1132" s="125" t="e">
        <f t="shared" si="37"/>
        <v>#REF!</v>
      </c>
      <c r="P1132" s="125" t="e">
        <f t="shared" si="36"/>
        <v>#REF!</v>
      </c>
      <c r="Q1132" s="147" t="e">
        <f>T20D357462[[#This Row],[スコア⑤]]/T20D357462[[#This Row],[スコア③]]</f>
        <v>#REF!</v>
      </c>
      <c r="R1132" s="76" t="e">
        <f>#REF!+#REF!</f>
        <v>#REF!</v>
      </c>
      <c r="S1132" s="76"/>
      <c r="T1132" s="119"/>
      <c r="U1132" s="76"/>
      <c r="V1132" s="76"/>
      <c r="W1132" s="109" t="e">
        <f>(T20D357462[[#This Row],[現金及び預金（億）]]-T20D357462[[#This Row],[負債（億）]])/T20D357462[[#This Row],[総資産]]*100</f>
        <v>#DIV/0!</v>
      </c>
    </row>
    <row r="1133" spans="1:23" s="67" customFormat="1" x14ac:dyDescent="0.25">
      <c r="A1133" s="69"/>
      <c r="B1133" s="39"/>
      <c r="C1133" s="71" t="str">
        <f>IFERROR(_xll.RssMarket($A1133,"市場部名称"),"")</f>
        <v/>
      </c>
      <c r="D1133" s="55"/>
      <c r="E1133" s="55" t="str">
        <f>IFERROR(_xll.RssMarket($A1133,"前日比"),"")</f>
        <v/>
      </c>
      <c r="F1133" s="75" t="str">
        <f>IFERROR(_xll.RssMarket($A1133,"時価総額"),"")</f>
        <v/>
      </c>
      <c r="G1133" s="75" t="e">
        <f>T20D357462[[#This Row],[時価総額]]/T20D357462[[#This Row],[現在値]]</f>
        <v>#VALUE!</v>
      </c>
      <c r="H1133" s="20"/>
      <c r="I1133" s="38"/>
      <c r="J1133" s="20"/>
      <c r="K1133" s="33"/>
      <c r="L1133" s="117"/>
      <c r="M1133" s="21"/>
      <c r="N1133" s="89"/>
      <c r="O1133" s="125" t="e">
        <f t="shared" si="37"/>
        <v>#REF!</v>
      </c>
      <c r="P1133" s="125" t="e">
        <f t="shared" si="36"/>
        <v>#REF!</v>
      </c>
      <c r="Q1133" s="147" t="e">
        <f>T20D357462[[#This Row],[スコア⑤]]/T20D357462[[#This Row],[スコア③]]</f>
        <v>#REF!</v>
      </c>
      <c r="R1133" s="76" t="e">
        <f>#REF!+#REF!</f>
        <v>#REF!</v>
      </c>
      <c r="S1133" s="76"/>
      <c r="T1133" s="119"/>
      <c r="U1133" s="76"/>
      <c r="V1133" s="76"/>
      <c r="W1133" s="109" t="e">
        <f>(T20D357462[[#This Row],[現金及び預金（億）]]-T20D357462[[#This Row],[負債（億）]])/T20D357462[[#This Row],[総資産]]*100</f>
        <v>#DIV/0!</v>
      </c>
    </row>
    <row r="1134" spans="1:23" s="67" customFormat="1" x14ac:dyDescent="0.25">
      <c r="A1134" s="69"/>
      <c r="B1134" s="39"/>
      <c r="C1134" s="71" t="str">
        <f>IFERROR(_xll.RssMarket($A1134,"市場部名称"),"")</f>
        <v/>
      </c>
      <c r="D1134" s="55"/>
      <c r="E1134" s="55" t="str">
        <f>IFERROR(_xll.RssMarket($A1134,"前日比"),"")</f>
        <v/>
      </c>
      <c r="F1134" s="75" t="str">
        <f>IFERROR(_xll.RssMarket($A1134,"時価総額"),"")</f>
        <v/>
      </c>
      <c r="G1134" s="75" t="e">
        <f>T20D357462[[#This Row],[時価総額]]/T20D357462[[#This Row],[現在値]]</f>
        <v>#VALUE!</v>
      </c>
      <c r="H1134" s="20"/>
      <c r="I1134" s="38"/>
      <c r="J1134" s="20"/>
      <c r="K1134" s="33"/>
      <c r="L1134" s="117"/>
      <c r="M1134" s="21"/>
      <c r="N1134" s="89"/>
      <c r="O1134" s="125" t="e">
        <f t="shared" si="37"/>
        <v>#REF!</v>
      </c>
      <c r="P1134" s="125" t="e">
        <f t="shared" si="36"/>
        <v>#REF!</v>
      </c>
      <c r="Q1134" s="147" t="e">
        <f>T20D357462[[#This Row],[スコア⑤]]/T20D357462[[#This Row],[スコア③]]</f>
        <v>#REF!</v>
      </c>
      <c r="R1134" s="76" t="e">
        <f>#REF!+#REF!</f>
        <v>#REF!</v>
      </c>
      <c r="S1134" s="76"/>
      <c r="T1134" s="119"/>
      <c r="U1134" s="76"/>
      <c r="V1134" s="76"/>
      <c r="W1134" s="109" t="e">
        <f>(T20D357462[[#This Row],[現金及び預金（億）]]-T20D357462[[#This Row],[負債（億）]])/T20D357462[[#This Row],[総資産]]*100</f>
        <v>#DIV/0!</v>
      </c>
    </row>
    <row r="1135" spans="1:23" s="67" customFormat="1" x14ac:dyDescent="0.25">
      <c r="A1135" s="69"/>
      <c r="B1135" s="39"/>
      <c r="C1135" s="71" t="str">
        <f>IFERROR(_xll.RssMarket($A1135,"市場部名称"),"")</f>
        <v/>
      </c>
      <c r="D1135" s="55"/>
      <c r="E1135" s="55" t="str">
        <f>IFERROR(_xll.RssMarket($A1135,"前日比"),"")</f>
        <v/>
      </c>
      <c r="F1135" s="75" t="str">
        <f>IFERROR(_xll.RssMarket($A1135,"時価総額"),"")</f>
        <v/>
      </c>
      <c r="G1135" s="75" t="e">
        <f>T20D357462[[#This Row],[時価総額]]/T20D357462[[#This Row],[現在値]]</f>
        <v>#VALUE!</v>
      </c>
      <c r="H1135" s="20"/>
      <c r="I1135" s="38"/>
      <c r="J1135" s="20"/>
      <c r="K1135" s="33"/>
      <c r="L1135" s="117"/>
      <c r="M1135" s="21"/>
      <c r="N1135" s="89"/>
      <c r="O1135" s="125" t="e">
        <f t="shared" si="37"/>
        <v>#REF!</v>
      </c>
      <c r="P1135" s="125" t="e">
        <f t="shared" si="36"/>
        <v>#REF!</v>
      </c>
      <c r="Q1135" s="147" t="e">
        <f>T20D357462[[#This Row],[スコア⑤]]/T20D357462[[#This Row],[スコア③]]</f>
        <v>#REF!</v>
      </c>
      <c r="R1135" s="76" t="e">
        <f>#REF!+#REF!</f>
        <v>#REF!</v>
      </c>
      <c r="S1135" s="76"/>
      <c r="T1135" s="119"/>
      <c r="U1135" s="76"/>
      <c r="V1135" s="76"/>
      <c r="W1135" s="109" t="e">
        <f>(T20D357462[[#This Row],[現金及び預金（億）]]-T20D357462[[#This Row],[負債（億）]])/T20D357462[[#This Row],[総資産]]*100</f>
        <v>#DIV/0!</v>
      </c>
    </row>
    <row r="1136" spans="1:23" s="67" customFormat="1" x14ac:dyDescent="0.25">
      <c r="A1136" s="69"/>
      <c r="B1136" s="39"/>
      <c r="C1136" s="71" t="str">
        <f>IFERROR(_xll.RssMarket($A1136,"市場部名称"),"")</f>
        <v/>
      </c>
      <c r="D1136" s="55"/>
      <c r="E1136" s="55" t="str">
        <f>IFERROR(_xll.RssMarket($A1136,"前日比"),"")</f>
        <v/>
      </c>
      <c r="F1136" s="75" t="str">
        <f>IFERROR(_xll.RssMarket($A1136,"時価総額"),"")</f>
        <v/>
      </c>
      <c r="G1136" s="75" t="e">
        <f>T20D357462[[#This Row],[時価総額]]/T20D357462[[#This Row],[現在値]]</f>
        <v>#VALUE!</v>
      </c>
      <c r="H1136" s="20"/>
      <c r="I1136" s="38"/>
      <c r="J1136" s="20"/>
      <c r="K1136" s="33"/>
      <c r="L1136" s="117"/>
      <c r="M1136" s="21"/>
      <c r="N1136" s="89"/>
      <c r="O1136" s="125" t="e">
        <f t="shared" si="37"/>
        <v>#REF!</v>
      </c>
      <c r="P1136" s="125" t="e">
        <f t="shared" si="36"/>
        <v>#REF!</v>
      </c>
      <c r="Q1136" s="147" t="e">
        <f>T20D357462[[#This Row],[スコア⑤]]/T20D357462[[#This Row],[スコア③]]</f>
        <v>#REF!</v>
      </c>
      <c r="R1136" s="76" t="e">
        <f>#REF!+#REF!</f>
        <v>#REF!</v>
      </c>
      <c r="S1136" s="76"/>
      <c r="T1136" s="119"/>
      <c r="U1136" s="76"/>
      <c r="V1136" s="76"/>
      <c r="W1136" s="109" t="e">
        <f>(T20D357462[[#This Row],[現金及び預金（億）]]-T20D357462[[#This Row],[負債（億）]])/T20D357462[[#This Row],[総資産]]*100</f>
        <v>#DIV/0!</v>
      </c>
    </row>
    <row r="1137" spans="1:23" s="67" customFormat="1" x14ac:dyDescent="0.25">
      <c r="A1137" s="69"/>
      <c r="B1137" s="39"/>
      <c r="C1137" s="71" t="str">
        <f>IFERROR(_xll.RssMarket($A1137,"市場部名称"),"")</f>
        <v/>
      </c>
      <c r="D1137" s="55"/>
      <c r="E1137" s="55" t="str">
        <f>IFERROR(_xll.RssMarket($A1137,"前日比"),"")</f>
        <v/>
      </c>
      <c r="F1137" s="75" t="str">
        <f>IFERROR(_xll.RssMarket($A1137,"時価総額"),"")</f>
        <v/>
      </c>
      <c r="G1137" s="75" t="e">
        <f>T20D357462[[#This Row],[時価総額]]/T20D357462[[#This Row],[現在値]]</f>
        <v>#VALUE!</v>
      </c>
      <c r="H1137" s="20"/>
      <c r="I1137" s="38"/>
      <c r="J1137" s="20"/>
      <c r="K1137" s="33"/>
      <c r="L1137" s="117"/>
      <c r="M1137" s="21"/>
      <c r="N1137" s="89"/>
      <c r="O1137" s="125" t="e">
        <f t="shared" si="37"/>
        <v>#REF!</v>
      </c>
      <c r="P1137" s="125" t="e">
        <f t="shared" si="36"/>
        <v>#REF!</v>
      </c>
      <c r="Q1137" s="147" t="e">
        <f>T20D357462[[#This Row],[スコア⑤]]/T20D357462[[#This Row],[スコア③]]</f>
        <v>#REF!</v>
      </c>
      <c r="R1137" s="76" t="e">
        <f>#REF!+#REF!</f>
        <v>#REF!</v>
      </c>
      <c r="S1137" s="76"/>
      <c r="T1137" s="119"/>
      <c r="U1137" s="76"/>
      <c r="V1137" s="76"/>
      <c r="W1137" s="109" t="e">
        <f>(T20D357462[[#This Row],[現金及び預金（億）]]-T20D357462[[#This Row],[負債（億）]])/T20D357462[[#This Row],[総資産]]*100</f>
        <v>#DIV/0!</v>
      </c>
    </row>
    <row r="1138" spans="1:23" s="67" customFormat="1" x14ac:dyDescent="0.25">
      <c r="A1138" s="69"/>
      <c r="B1138" s="39"/>
      <c r="C1138" s="71" t="str">
        <f>IFERROR(_xll.RssMarket($A1138,"市場部名称"),"")</f>
        <v/>
      </c>
      <c r="D1138" s="55"/>
      <c r="E1138" s="55" t="str">
        <f>IFERROR(_xll.RssMarket($A1138,"前日比"),"")</f>
        <v/>
      </c>
      <c r="F1138" s="75" t="str">
        <f>IFERROR(_xll.RssMarket($A1138,"時価総額"),"")</f>
        <v/>
      </c>
      <c r="G1138" s="75" t="e">
        <f>T20D357462[[#This Row],[時価総額]]/T20D357462[[#This Row],[現在値]]</f>
        <v>#VALUE!</v>
      </c>
      <c r="H1138" s="20"/>
      <c r="I1138" s="38"/>
      <c r="J1138" s="20"/>
      <c r="K1138" s="33"/>
      <c r="L1138" s="117"/>
      <c r="M1138" s="21"/>
      <c r="N1138" s="89"/>
      <c r="O1138" s="125" t="e">
        <f t="shared" si="37"/>
        <v>#REF!</v>
      </c>
      <c r="P1138" s="125" t="e">
        <f t="shared" si="36"/>
        <v>#REF!</v>
      </c>
      <c r="Q1138" s="147" t="e">
        <f>T20D357462[[#This Row],[スコア⑤]]/T20D357462[[#This Row],[スコア③]]</f>
        <v>#REF!</v>
      </c>
      <c r="R1138" s="76" t="e">
        <f>#REF!+#REF!</f>
        <v>#REF!</v>
      </c>
      <c r="S1138" s="76"/>
      <c r="T1138" s="119"/>
      <c r="U1138" s="76"/>
      <c r="V1138" s="76"/>
      <c r="W1138" s="109" t="e">
        <f>(T20D357462[[#This Row],[現金及び預金（億）]]-T20D357462[[#This Row],[負債（億）]])/T20D357462[[#This Row],[総資産]]*100</f>
        <v>#DIV/0!</v>
      </c>
    </row>
    <row r="1139" spans="1:23" s="67" customFormat="1" x14ac:dyDescent="0.25">
      <c r="A1139" s="69"/>
      <c r="B1139" s="39"/>
      <c r="C1139" s="71" t="str">
        <f>IFERROR(_xll.RssMarket($A1139,"市場部名称"),"")</f>
        <v/>
      </c>
      <c r="D1139" s="55"/>
      <c r="E1139" s="55" t="str">
        <f>IFERROR(_xll.RssMarket($A1139,"前日比"),"")</f>
        <v/>
      </c>
      <c r="F1139" s="75" t="str">
        <f>IFERROR(_xll.RssMarket($A1139,"時価総額"),"")</f>
        <v/>
      </c>
      <c r="G1139" s="75" t="e">
        <f>T20D357462[[#This Row],[時価総額]]/T20D357462[[#This Row],[現在値]]</f>
        <v>#VALUE!</v>
      </c>
      <c r="H1139" s="20"/>
      <c r="I1139" s="38"/>
      <c r="J1139" s="20"/>
      <c r="K1139" s="33"/>
      <c r="L1139" s="117"/>
      <c r="M1139" s="21"/>
      <c r="N1139" s="89"/>
      <c r="O1139" s="125" t="e">
        <f t="shared" si="37"/>
        <v>#REF!</v>
      </c>
      <c r="P1139" s="125" t="e">
        <f t="shared" si="36"/>
        <v>#REF!</v>
      </c>
      <c r="Q1139" s="147" t="e">
        <f>T20D357462[[#This Row],[スコア⑤]]/T20D357462[[#This Row],[スコア③]]</f>
        <v>#REF!</v>
      </c>
      <c r="R1139" s="76" t="e">
        <f>#REF!+#REF!</f>
        <v>#REF!</v>
      </c>
      <c r="S1139" s="76"/>
      <c r="T1139" s="119"/>
      <c r="U1139" s="76"/>
      <c r="V1139" s="76"/>
      <c r="W1139" s="109" t="e">
        <f>(T20D357462[[#This Row],[現金及び預金（億）]]-T20D357462[[#This Row],[負債（億）]])/T20D357462[[#This Row],[総資産]]*100</f>
        <v>#DIV/0!</v>
      </c>
    </row>
    <row r="1140" spans="1:23" s="67" customFormat="1" x14ac:dyDescent="0.25">
      <c r="A1140" s="69"/>
      <c r="B1140" s="39"/>
      <c r="C1140" s="71" t="str">
        <f>IFERROR(_xll.RssMarket($A1140,"市場部名称"),"")</f>
        <v/>
      </c>
      <c r="D1140" s="55"/>
      <c r="E1140" s="55" t="str">
        <f>IFERROR(_xll.RssMarket($A1140,"前日比"),"")</f>
        <v/>
      </c>
      <c r="F1140" s="75" t="str">
        <f>IFERROR(_xll.RssMarket($A1140,"時価総額"),"")</f>
        <v/>
      </c>
      <c r="G1140" s="75" t="e">
        <f>T20D357462[[#This Row],[時価総額]]/T20D357462[[#This Row],[現在値]]</f>
        <v>#VALUE!</v>
      </c>
      <c r="H1140" s="20"/>
      <c r="I1140" s="38"/>
      <c r="J1140" s="20"/>
      <c r="K1140" s="33"/>
      <c r="L1140" s="117"/>
      <c r="M1140" s="21"/>
      <c r="N1140" s="89"/>
      <c r="O1140" s="125" t="e">
        <f t="shared" si="37"/>
        <v>#REF!</v>
      </c>
      <c r="P1140" s="125" t="e">
        <f t="shared" si="36"/>
        <v>#REF!</v>
      </c>
      <c r="Q1140" s="147" t="e">
        <f>T20D357462[[#This Row],[スコア⑤]]/T20D357462[[#This Row],[スコア③]]</f>
        <v>#REF!</v>
      </c>
      <c r="R1140" s="76" t="e">
        <f>#REF!+#REF!</f>
        <v>#REF!</v>
      </c>
      <c r="S1140" s="76"/>
      <c r="T1140" s="119"/>
      <c r="U1140" s="76"/>
      <c r="V1140" s="76"/>
      <c r="W1140" s="109" t="e">
        <f>(T20D357462[[#This Row],[現金及び預金（億）]]-T20D357462[[#This Row],[負債（億）]])/T20D357462[[#This Row],[総資産]]*100</f>
        <v>#DIV/0!</v>
      </c>
    </row>
    <row r="1141" spans="1:23" s="67" customFormat="1" x14ac:dyDescent="0.25">
      <c r="A1141" s="69"/>
      <c r="B1141" s="39"/>
      <c r="C1141" s="71" t="str">
        <f>IFERROR(_xll.RssMarket($A1141,"市場部名称"),"")</f>
        <v/>
      </c>
      <c r="D1141" s="55"/>
      <c r="E1141" s="55" t="str">
        <f>IFERROR(_xll.RssMarket($A1141,"前日比"),"")</f>
        <v/>
      </c>
      <c r="F1141" s="75" t="str">
        <f>IFERROR(_xll.RssMarket($A1141,"時価総額"),"")</f>
        <v/>
      </c>
      <c r="G1141" s="75" t="e">
        <f>T20D357462[[#This Row],[時価総額]]/T20D357462[[#This Row],[現在値]]</f>
        <v>#VALUE!</v>
      </c>
      <c r="H1141" s="20"/>
      <c r="I1141" s="38"/>
      <c r="J1141" s="20"/>
      <c r="K1141" s="33"/>
      <c r="L1141" s="117"/>
      <c r="M1141" s="21"/>
      <c r="N1141" s="89"/>
      <c r="O1141" s="125" t="e">
        <f t="shared" si="37"/>
        <v>#REF!</v>
      </c>
      <c r="P1141" s="125" t="e">
        <f t="shared" si="36"/>
        <v>#REF!</v>
      </c>
      <c r="Q1141" s="147" t="e">
        <f>T20D357462[[#This Row],[スコア⑤]]/T20D357462[[#This Row],[スコア③]]</f>
        <v>#REF!</v>
      </c>
      <c r="R1141" s="76" t="e">
        <f>#REF!+#REF!</f>
        <v>#REF!</v>
      </c>
      <c r="S1141" s="76"/>
      <c r="T1141" s="119"/>
      <c r="U1141" s="76"/>
      <c r="V1141" s="76"/>
      <c r="W1141" s="109" t="e">
        <f>(T20D357462[[#This Row],[現金及び預金（億）]]-T20D357462[[#This Row],[負債（億）]])/T20D357462[[#This Row],[総資産]]*100</f>
        <v>#DIV/0!</v>
      </c>
    </row>
    <row r="1142" spans="1:23" s="67" customFormat="1" x14ac:dyDescent="0.25">
      <c r="A1142" s="69"/>
      <c r="B1142" s="39"/>
      <c r="C1142" s="71" t="str">
        <f>IFERROR(_xll.RssMarket($A1142,"市場部名称"),"")</f>
        <v/>
      </c>
      <c r="D1142" s="55"/>
      <c r="E1142" s="55" t="str">
        <f>IFERROR(_xll.RssMarket($A1142,"前日比"),"")</f>
        <v/>
      </c>
      <c r="F1142" s="75" t="str">
        <f>IFERROR(_xll.RssMarket($A1142,"時価総額"),"")</f>
        <v/>
      </c>
      <c r="G1142" s="75" t="e">
        <f>T20D357462[[#This Row],[時価総額]]/T20D357462[[#This Row],[現在値]]</f>
        <v>#VALUE!</v>
      </c>
      <c r="H1142" s="20"/>
      <c r="I1142" s="38"/>
      <c r="J1142" s="20"/>
      <c r="K1142" s="33"/>
      <c r="L1142" s="117"/>
      <c r="M1142" s="21"/>
      <c r="N1142" s="89"/>
      <c r="O1142" s="125" t="e">
        <f t="shared" si="37"/>
        <v>#REF!</v>
      </c>
      <c r="P1142" s="125" t="e">
        <f t="shared" si="36"/>
        <v>#REF!</v>
      </c>
      <c r="Q1142" s="147" t="e">
        <f>T20D357462[[#This Row],[スコア⑤]]/T20D357462[[#This Row],[スコア③]]</f>
        <v>#REF!</v>
      </c>
      <c r="R1142" s="76" t="e">
        <f>#REF!+#REF!</f>
        <v>#REF!</v>
      </c>
      <c r="S1142" s="76"/>
      <c r="T1142" s="119"/>
      <c r="U1142" s="76"/>
      <c r="V1142" s="76"/>
      <c r="W1142" s="109" t="e">
        <f>(T20D357462[[#This Row],[現金及び預金（億）]]-T20D357462[[#This Row],[負債（億）]])/T20D357462[[#This Row],[総資産]]*100</f>
        <v>#DIV/0!</v>
      </c>
    </row>
    <row r="1143" spans="1:23" s="67" customFormat="1" x14ac:dyDescent="0.25">
      <c r="A1143" s="69"/>
      <c r="B1143" s="39"/>
      <c r="C1143" s="71" t="str">
        <f>IFERROR(_xll.RssMarket($A1143,"市場部名称"),"")</f>
        <v/>
      </c>
      <c r="D1143" s="55"/>
      <c r="E1143" s="55" t="str">
        <f>IFERROR(_xll.RssMarket($A1143,"前日比"),"")</f>
        <v/>
      </c>
      <c r="F1143" s="75" t="str">
        <f>IFERROR(_xll.RssMarket($A1143,"時価総額"),"")</f>
        <v/>
      </c>
      <c r="G1143" s="75" t="e">
        <f>T20D357462[[#This Row],[時価総額]]/T20D357462[[#This Row],[現在値]]</f>
        <v>#VALUE!</v>
      </c>
      <c r="H1143" s="20"/>
      <c r="I1143" s="38"/>
      <c r="J1143" s="20"/>
      <c r="K1143" s="33"/>
      <c r="L1143" s="117"/>
      <c r="M1143" s="21"/>
      <c r="N1143" s="89"/>
      <c r="O1143" s="125" t="e">
        <f t="shared" si="37"/>
        <v>#REF!</v>
      </c>
      <c r="P1143" s="125" t="e">
        <f t="shared" si="36"/>
        <v>#REF!</v>
      </c>
      <c r="Q1143" s="147" t="e">
        <f>T20D357462[[#This Row],[スコア⑤]]/T20D357462[[#This Row],[スコア③]]</f>
        <v>#REF!</v>
      </c>
      <c r="R1143" s="76" t="e">
        <f>#REF!+#REF!</f>
        <v>#REF!</v>
      </c>
      <c r="S1143" s="76"/>
      <c r="T1143" s="119"/>
      <c r="U1143" s="76"/>
      <c r="V1143" s="76"/>
      <c r="W1143" s="109" t="e">
        <f>(T20D357462[[#This Row],[現金及び預金（億）]]-T20D357462[[#This Row],[負債（億）]])/T20D357462[[#This Row],[総資産]]*100</f>
        <v>#DIV/0!</v>
      </c>
    </row>
    <row r="1144" spans="1:23" s="67" customFormat="1" x14ac:dyDescent="0.25">
      <c r="A1144" s="69"/>
      <c r="B1144" s="39"/>
      <c r="C1144" s="71" t="str">
        <f>IFERROR(_xll.RssMarket($A1144,"市場部名称"),"")</f>
        <v/>
      </c>
      <c r="D1144" s="55"/>
      <c r="E1144" s="55" t="str">
        <f>IFERROR(_xll.RssMarket($A1144,"前日比"),"")</f>
        <v/>
      </c>
      <c r="F1144" s="75" t="str">
        <f>IFERROR(_xll.RssMarket($A1144,"時価総額"),"")</f>
        <v/>
      </c>
      <c r="G1144" s="75" t="e">
        <f>T20D357462[[#This Row],[時価総額]]/T20D357462[[#This Row],[現在値]]</f>
        <v>#VALUE!</v>
      </c>
      <c r="H1144" s="20"/>
      <c r="I1144" s="38"/>
      <c r="J1144" s="20"/>
      <c r="K1144" s="33"/>
      <c r="L1144" s="117"/>
      <c r="M1144" s="21"/>
      <c r="N1144" s="89"/>
      <c r="O1144" s="125" t="e">
        <f t="shared" si="37"/>
        <v>#REF!</v>
      </c>
      <c r="P1144" s="125" t="e">
        <f t="shared" si="36"/>
        <v>#REF!</v>
      </c>
      <c r="Q1144" s="147" t="e">
        <f>T20D357462[[#This Row],[スコア⑤]]/T20D357462[[#This Row],[スコア③]]</f>
        <v>#REF!</v>
      </c>
      <c r="R1144" s="76" t="e">
        <f>#REF!+#REF!</f>
        <v>#REF!</v>
      </c>
      <c r="S1144" s="76"/>
      <c r="T1144" s="119"/>
      <c r="U1144" s="76"/>
      <c r="V1144" s="76"/>
      <c r="W1144" s="109" t="e">
        <f>(T20D357462[[#This Row],[現金及び預金（億）]]-T20D357462[[#This Row],[負債（億）]])/T20D357462[[#This Row],[総資産]]*100</f>
        <v>#DIV/0!</v>
      </c>
    </row>
    <row r="1145" spans="1:23" s="67" customFormat="1" x14ac:dyDescent="0.25">
      <c r="A1145" s="69"/>
      <c r="B1145" s="39"/>
      <c r="C1145" s="71" t="str">
        <f>IFERROR(_xll.RssMarket($A1145,"市場部名称"),"")</f>
        <v/>
      </c>
      <c r="D1145" s="55"/>
      <c r="E1145" s="55" t="str">
        <f>IFERROR(_xll.RssMarket($A1145,"前日比"),"")</f>
        <v/>
      </c>
      <c r="F1145" s="75" t="str">
        <f>IFERROR(_xll.RssMarket($A1145,"時価総額"),"")</f>
        <v/>
      </c>
      <c r="G1145" s="75" t="e">
        <f>T20D357462[[#This Row],[時価総額]]/T20D357462[[#This Row],[現在値]]</f>
        <v>#VALUE!</v>
      </c>
      <c r="H1145" s="20"/>
      <c r="I1145" s="38"/>
      <c r="J1145" s="20"/>
      <c r="K1145" s="33"/>
      <c r="L1145" s="117"/>
      <c r="M1145" s="21"/>
      <c r="N1145" s="89"/>
      <c r="O1145" s="125" t="e">
        <f t="shared" si="37"/>
        <v>#REF!</v>
      </c>
      <c r="P1145" s="125" t="e">
        <f t="shared" si="36"/>
        <v>#REF!</v>
      </c>
      <c r="Q1145" s="147" t="e">
        <f>T20D357462[[#This Row],[スコア⑤]]/T20D357462[[#This Row],[スコア③]]</f>
        <v>#REF!</v>
      </c>
      <c r="R1145" s="76" t="e">
        <f>#REF!+#REF!</f>
        <v>#REF!</v>
      </c>
      <c r="S1145" s="76"/>
      <c r="T1145" s="119"/>
      <c r="U1145" s="76"/>
      <c r="V1145" s="76"/>
      <c r="W1145" s="109" t="e">
        <f>(T20D357462[[#This Row],[現金及び預金（億）]]-T20D357462[[#This Row],[負債（億）]])/T20D357462[[#This Row],[総資産]]*100</f>
        <v>#DIV/0!</v>
      </c>
    </row>
    <row r="1146" spans="1:23" s="67" customFormat="1" x14ac:dyDescent="0.25">
      <c r="A1146" s="69"/>
      <c r="B1146" s="39"/>
      <c r="C1146" s="71" t="str">
        <f>IFERROR(_xll.RssMarket($A1146,"市場部名称"),"")</f>
        <v/>
      </c>
      <c r="D1146" s="55"/>
      <c r="E1146" s="55" t="str">
        <f>IFERROR(_xll.RssMarket($A1146,"前日比"),"")</f>
        <v/>
      </c>
      <c r="F1146" s="75" t="str">
        <f>IFERROR(_xll.RssMarket($A1146,"時価総額"),"")</f>
        <v/>
      </c>
      <c r="G1146" s="75" t="e">
        <f>T20D357462[[#This Row],[時価総額]]/T20D357462[[#This Row],[現在値]]</f>
        <v>#VALUE!</v>
      </c>
      <c r="H1146" s="20"/>
      <c r="I1146" s="38"/>
      <c r="J1146" s="20"/>
      <c r="K1146" s="33"/>
      <c r="L1146" s="117"/>
      <c r="M1146" s="21"/>
      <c r="N1146" s="89"/>
      <c r="O1146" s="125" t="e">
        <f t="shared" si="37"/>
        <v>#REF!</v>
      </c>
      <c r="P1146" s="125" t="e">
        <f t="shared" si="36"/>
        <v>#REF!</v>
      </c>
      <c r="Q1146" s="147" t="e">
        <f>T20D357462[[#This Row],[スコア⑤]]/T20D357462[[#This Row],[スコア③]]</f>
        <v>#REF!</v>
      </c>
      <c r="R1146" s="76" t="e">
        <f>#REF!+#REF!</f>
        <v>#REF!</v>
      </c>
      <c r="S1146" s="76"/>
      <c r="T1146" s="119"/>
      <c r="U1146" s="76"/>
      <c r="V1146" s="76"/>
      <c r="W1146" s="109" t="e">
        <f>(T20D357462[[#This Row],[現金及び預金（億）]]-T20D357462[[#This Row],[負債（億）]])/T20D357462[[#This Row],[総資産]]*100</f>
        <v>#DIV/0!</v>
      </c>
    </row>
    <row r="1147" spans="1:23" s="67" customFormat="1" x14ac:dyDescent="0.25">
      <c r="A1147" s="69"/>
      <c r="B1147" s="39"/>
      <c r="C1147" s="71" t="str">
        <f>IFERROR(_xll.RssMarket($A1147,"市場部名称"),"")</f>
        <v/>
      </c>
      <c r="D1147" s="55"/>
      <c r="E1147" s="55" t="str">
        <f>IFERROR(_xll.RssMarket($A1147,"前日比"),"")</f>
        <v/>
      </c>
      <c r="F1147" s="75" t="str">
        <f>IFERROR(_xll.RssMarket($A1147,"時価総額"),"")</f>
        <v/>
      </c>
      <c r="G1147" s="75" t="e">
        <f>T20D357462[[#This Row],[時価総額]]/T20D357462[[#This Row],[現在値]]</f>
        <v>#VALUE!</v>
      </c>
      <c r="H1147" s="20"/>
      <c r="I1147" s="38"/>
      <c r="J1147" s="20"/>
      <c r="K1147" s="33"/>
      <c r="L1147" s="117"/>
      <c r="M1147" s="21"/>
      <c r="N1147" s="89"/>
      <c r="O1147" s="125" t="e">
        <f t="shared" si="37"/>
        <v>#REF!</v>
      </c>
      <c r="P1147" s="125" t="e">
        <f t="shared" si="36"/>
        <v>#REF!</v>
      </c>
      <c r="Q1147" s="147" t="e">
        <f>T20D357462[[#This Row],[スコア⑤]]/T20D357462[[#This Row],[スコア③]]</f>
        <v>#REF!</v>
      </c>
      <c r="R1147" s="76" t="e">
        <f>#REF!+#REF!</f>
        <v>#REF!</v>
      </c>
      <c r="S1147" s="76"/>
      <c r="T1147" s="119"/>
      <c r="U1147" s="76"/>
      <c r="V1147" s="76"/>
      <c r="W1147" s="109" t="e">
        <f>(T20D357462[[#This Row],[現金及び預金（億）]]-T20D357462[[#This Row],[負債（億）]])/T20D357462[[#This Row],[総資産]]*100</f>
        <v>#DIV/0!</v>
      </c>
    </row>
    <row r="1148" spans="1:23" s="67" customFormat="1" x14ac:dyDescent="0.25">
      <c r="A1148" s="69"/>
      <c r="B1148" s="39"/>
      <c r="C1148" s="71" t="str">
        <f>IFERROR(_xll.RssMarket($A1148,"市場部名称"),"")</f>
        <v/>
      </c>
      <c r="D1148" s="55"/>
      <c r="E1148" s="55" t="str">
        <f>IFERROR(_xll.RssMarket($A1148,"前日比"),"")</f>
        <v/>
      </c>
      <c r="F1148" s="75" t="str">
        <f>IFERROR(_xll.RssMarket($A1148,"時価総額"),"")</f>
        <v/>
      </c>
      <c r="G1148" s="75" t="e">
        <f>T20D357462[[#This Row],[時価総額]]/T20D357462[[#This Row],[現在値]]</f>
        <v>#VALUE!</v>
      </c>
      <c r="H1148" s="20"/>
      <c r="I1148" s="38"/>
      <c r="J1148" s="20"/>
      <c r="K1148" s="33"/>
      <c r="L1148" s="117"/>
      <c r="M1148" s="21"/>
      <c r="N1148" s="89"/>
      <c r="O1148" s="125" t="e">
        <f t="shared" si="37"/>
        <v>#REF!</v>
      </c>
      <c r="P1148" s="125" t="e">
        <f t="shared" si="36"/>
        <v>#REF!</v>
      </c>
      <c r="Q1148" s="147" t="e">
        <f>T20D357462[[#This Row],[スコア⑤]]/T20D357462[[#This Row],[スコア③]]</f>
        <v>#REF!</v>
      </c>
      <c r="R1148" s="76" t="e">
        <f>#REF!+#REF!</f>
        <v>#REF!</v>
      </c>
      <c r="S1148" s="76"/>
      <c r="T1148" s="119"/>
      <c r="U1148" s="76"/>
      <c r="V1148" s="76"/>
      <c r="W1148" s="109" t="e">
        <f>(T20D357462[[#This Row],[現金及び預金（億）]]-T20D357462[[#This Row],[負債（億）]])/T20D357462[[#This Row],[総資産]]*100</f>
        <v>#DIV/0!</v>
      </c>
    </row>
    <row r="1149" spans="1:23" s="67" customFormat="1" x14ac:dyDescent="0.25">
      <c r="A1149" s="69"/>
      <c r="B1149" s="39"/>
      <c r="C1149" s="71" t="str">
        <f>IFERROR(_xll.RssMarket($A1149,"市場部名称"),"")</f>
        <v/>
      </c>
      <c r="D1149" s="55"/>
      <c r="E1149" s="55" t="str">
        <f>IFERROR(_xll.RssMarket($A1149,"前日比"),"")</f>
        <v/>
      </c>
      <c r="F1149" s="75" t="str">
        <f>IFERROR(_xll.RssMarket($A1149,"時価総額"),"")</f>
        <v/>
      </c>
      <c r="G1149" s="75" t="e">
        <f>T20D357462[[#This Row],[時価総額]]/T20D357462[[#This Row],[現在値]]</f>
        <v>#VALUE!</v>
      </c>
      <c r="H1149" s="20"/>
      <c r="I1149" s="38"/>
      <c r="J1149" s="20"/>
      <c r="K1149" s="33"/>
      <c r="L1149" s="117"/>
      <c r="M1149" s="21"/>
      <c r="N1149" s="89"/>
      <c r="O1149" s="125" t="e">
        <f t="shared" si="37"/>
        <v>#REF!</v>
      </c>
      <c r="P1149" s="125" t="e">
        <f t="shared" ref="P1149:P1212" si="38">ROUND(((R1149/20)*(L1149/15)*(S1149/15)*(1+W1149/200))/(H1149/15)*100,0)</f>
        <v>#REF!</v>
      </c>
      <c r="Q1149" s="147" t="e">
        <f>T20D357462[[#This Row],[スコア⑤]]/T20D357462[[#This Row],[スコア③]]</f>
        <v>#REF!</v>
      </c>
      <c r="R1149" s="76" t="e">
        <f>#REF!+#REF!</f>
        <v>#REF!</v>
      </c>
      <c r="S1149" s="76"/>
      <c r="T1149" s="119"/>
      <c r="U1149" s="76"/>
      <c r="V1149" s="76"/>
      <c r="W1149" s="109" t="e">
        <f>(T20D357462[[#This Row],[現金及び預金（億）]]-T20D357462[[#This Row],[負債（億）]])/T20D357462[[#This Row],[総資産]]*100</f>
        <v>#DIV/0!</v>
      </c>
    </row>
    <row r="1150" spans="1:23" s="67" customFormat="1" x14ac:dyDescent="0.25">
      <c r="A1150" s="69"/>
      <c r="B1150" s="39"/>
      <c r="C1150" s="71" t="str">
        <f>IFERROR(_xll.RssMarket($A1150,"市場部名称"),"")</f>
        <v/>
      </c>
      <c r="D1150" s="55"/>
      <c r="E1150" s="55" t="str">
        <f>IFERROR(_xll.RssMarket($A1150,"前日比"),"")</f>
        <v/>
      </c>
      <c r="F1150" s="75" t="str">
        <f>IFERROR(_xll.RssMarket($A1150,"時価総額"),"")</f>
        <v/>
      </c>
      <c r="G1150" s="75" t="e">
        <f>T20D357462[[#This Row],[時価総額]]/T20D357462[[#This Row],[現在値]]</f>
        <v>#VALUE!</v>
      </c>
      <c r="H1150" s="20"/>
      <c r="I1150" s="38"/>
      <c r="J1150" s="20"/>
      <c r="K1150" s="33"/>
      <c r="L1150" s="117"/>
      <c r="M1150" s="21"/>
      <c r="N1150" s="89"/>
      <c r="O1150" s="125" t="e">
        <f t="shared" si="37"/>
        <v>#REF!</v>
      </c>
      <c r="P1150" s="125" t="e">
        <f t="shared" si="38"/>
        <v>#REF!</v>
      </c>
      <c r="Q1150" s="147" t="e">
        <f>T20D357462[[#This Row],[スコア⑤]]/T20D357462[[#This Row],[スコア③]]</f>
        <v>#REF!</v>
      </c>
      <c r="R1150" s="76" t="e">
        <f>#REF!+#REF!</f>
        <v>#REF!</v>
      </c>
      <c r="S1150" s="76"/>
      <c r="T1150" s="119"/>
      <c r="U1150" s="76"/>
      <c r="V1150" s="76"/>
      <c r="W1150" s="109" t="e">
        <f>(T20D357462[[#This Row],[現金及び預金（億）]]-T20D357462[[#This Row],[負債（億）]])/T20D357462[[#This Row],[総資産]]*100</f>
        <v>#DIV/0!</v>
      </c>
    </row>
    <row r="1151" spans="1:23" s="67" customFormat="1" x14ac:dyDescent="0.25">
      <c r="A1151" s="69"/>
      <c r="B1151" s="39"/>
      <c r="C1151" s="71" t="str">
        <f>IFERROR(_xll.RssMarket($A1151,"市場部名称"),"")</f>
        <v/>
      </c>
      <c r="D1151" s="55"/>
      <c r="E1151" s="55" t="str">
        <f>IFERROR(_xll.RssMarket($A1151,"前日比"),"")</f>
        <v/>
      </c>
      <c r="F1151" s="75" t="str">
        <f>IFERROR(_xll.RssMarket($A1151,"時価総額"),"")</f>
        <v/>
      </c>
      <c r="G1151" s="75" t="e">
        <f>T20D357462[[#This Row],[時価総額]]/T20D357462[[#This Row],[現在値]]</f>
        <v>#VALUE!</v>
      </c>
      <c r="H1151" s="20"/>
      <c r="I1151" s="38"/>
      <c r="J1151" s="20"/>
      <c r="K1151" s="33"/>
      <c r="L1151" s="117"/>
      <c r="M1151" s="21"/>
      <c r="N1151" s="89"/>
      <c r="O1151" s="125" t="e">
        <f t="shared" si="37"/>
        <v>#REF!</v>
      </c>
      <c r="P1151" s="125" t="e">
        <f t="shared" si="38"/>
        <v>#REF!</v>
      </c>
      <c r="Q1151" s="147" t="e">
        <f>T20D357462[[#This Row],[スコア⑤]]/T20D357462[[#This Row],[スコア③]]</f>
        <v>#REF!</v>
      </c>
      <c r="R1151" s="76" t="e">
        <f>#REF!+#REF!</f>
        <v>#REF!</v>
      </c>
      <c r="S1151" s="76"/>
      <c r="T1151" s="119"/>
      <c r="U1151" s="76"/>
      <c r="V1151" s="76"/>
      <c r="W1151" s="109" t="e">
        <f>(T20D357462[[#This Row],[現金及び預金（億）]]-T20D357462[[#This Row],[負債（億）]])/T20D357462[[#This Row],[総資産]]*100</f>
        <v>#DIV/0!</v>
      </c>
    </row>
    <row r="1152" spans="1:23" s="67" customFormat="1" x14ac:dyDescent="0.25">
      <c r="A1152" s="69"/>
      <c r="B1152" s="39"/>
      <c r="C1152" s="71" t="str">
        <f>IFERROR(_xll.RssMarket($A1152,"市場部名称"),"")</f>
        <v/>
      </c>
      <c r="D1152" s="55"/>
      <c r="E1152" s="55" t="str">
        <f>IFERROR(_xll.RssMarket($A1152,"前日比"),"")</f>
        <v/>
      </c>
      <c r="F1152" s="75" t="str">
        <f>IFERROR(_xll.RssMarket($A1152,"時価総額"),"")</f>
        <v/>
      </c>
      <c r="G1152" s="75" t="e">
        <f>T20D357462[[#This Row],[時価総額]]/T20D357462[[#This Row],[現在値]]</f>
        <v>#VALUE!</v>
      </c>
      <c r="H1152" s="20"/>
      <c r="I1152" s="38"/>
      <c r="J1152" s="20"/>
      <c r="K1152" s="33"/>
      <c r="L1152" s="117"/>
      <c r="M1152" s="21"/>
      <c r="N1152" s="89"/>
      <c r="O1152" s="125" t="e">
        <f t="shared" si="37"/>
        <v>#REF!</v>
      </c>
      <c r="P1152" s="125" t="e">
        <f t="shared" si="38"/>
        <v>#REF!</v>
      </c>
      <c r="Q1152" s="147" t="e">
        <f>T20D357462[[#This Row],[スコア⑤]]/T20D357462[[#This Row],[スコア③]]</f>
        <v>#REF!</v>
      </c>
      <c r="R1152" s="76" t="e">
        <f>#REF!+#REF!</f>
        <v>#REF!</v>
      </c>
      <c r="S1152" s="76"/>
      <c r="T1152" s="119"/>
      <c r="U1152" s="76"/>
      <c r="V1152" s="76"/>
      <c r="W1152" s="109" t="e">
        <f>(T20D357462[[#This Row],[現金及び預金（億）]]-T20D357462[[#This Row],[負債（億）]])/T20D357462[[#This Row],[総資産]]*100</f>
        <v>#DIV/0!</v>
      </c>
    </row>
    <row r="1153" spans="1:23" s="67" customFormat="1" x14ac:dyDescent="0.25">
      <c r="A1153" s="69"/>
      <c r="B1153" s="39"/>
      <c r="C1153" s="71" t="str">
        <f>IFERROR(_xll.RssMarket($A1153,"市場部名称"),"")</f>
        <v/>
      </c>
      <c r="D1153" s="55"/>
      <c r="E1153" s="55" t="str">
        <f>IFERROR(_xll.RssMarket($A1153,"前日比"),"")</f>
        <v/>
      </c>
      <c r="F1153" s="75" t="str">
        <f>IFERROR(_xll.RssMarket($A1153,"時価総額"),"")</f>
        <v/>
      </c>
      <c r="G1153" s="75" t="e">
        <f>T20D357462[[#This Row],[時価総額]]/T20D357462[[#This Row],[現在値]]</f>
        <v>#VALUE!</v>
      </c>
      <c r="H1153" s="20"/>
      <c r="I1153" s="38"/>
      <c r="J1153" s="20"/>
      <c r="K1153" s="33"/>
      <c r="L1153" s="117"/>
      <c r="M1153" s="21"/>
      <c r="N1153" s="89"/>
      <c r="O1153" s="125" t="e">
        <f t="shared" si="37"/>
        <v>#REF!</v>
      </c>
      <c r="P1153" s="125" t="e">
        <f t="shared" si="38"/>
        <v>#REF!</v>
      </c>
      <c r="Q1153" s="147" t="e">
        <f>T20D357462[[#This Row],[スコア⑤]]/T20D357462[[#This Row],[スコア③]]</f>
        <v>#REF!</v>
      </c>
      <c r="R1153" s="76" t="e">
        <f>#REF!+#REF!</f>
        <v>#REF!</v>
      </c>
      <c r="S1153" s="76"/>
      <c r="T1153" s="119"/>
      <c r="U1153" s="76"/>
      <c r="V1153" s="76"/>
      <c r="W1153" s="109" t="e">
        <f>(T20D357462[[#This Row],[現金及び預金（億）]]-T20D357462[[#This Row],[負債（億）]])/T20D357462[[#This Row],[総資産]]*100</f>
        <v>#DIV/0!</v>
      </c>
    </row>
    <row r="1154" spans="1:23" s="67" customFormat="1" x14ac:dyDescent="0.25">
      <c r="A1154" s="69"/>
      <c r="B1154" s="39"/>
      <c r="C1154" s="71" t="str">
        <f>IFERROR(_xll.RssMarket($A1154,"市場部名称"),"")</f>
        <v/>
      </c>
      <c r="D1154" s="55"/>
      <c r="E1154" s="55" t="str">
        <f>IFERROR(_xll.RssMarket($A1154,"前日比"),"")</f>
        <v/>
      </c>
      <c r="F1154" s="75" t="str">
        <f>IFERROR(_xll.RssMarket($A1154,"時価総額"),"")</f>
        <v/>
      </c>
      <c r="G1154" s="75" t="e">
        <f>T20D357462[[#This Row],[時価総額]]/T20D357462[[#This Row],[現在値]]</f>
        <v>#VALUE!</v>
      </c>
      <c r="H1154" s="20"/>
      <c r="I1154" s="38"/>
      <c r="J1154" s="20"/>
      <c r="K1154" s="33"/>
      <c r="L1154" s="117"/>
      <c r="M1154" s="21"/>
      <c r="N1154" s="89"/>
      <c r="O1154" s="125" t="e">
        <f t="shared" ref="O1154:O1217" si="39">ROUND(
 ((IF(OR(R1154="",R1154&lt;=0),20,R1154)/20)
  *(L1154/15))
 /(IFERROR(IF(H1154&gt;0,H1154,15),15)/15)
 *100,0)</f>
        <v>#REF!</v>
      </c>
      <c r="P1154" s="125" t="e">
        <f t="shared" si="38"/>
        <v>#REF!</v>
      </c>
      <c r="Q1154" s="147" t="e">
        <f>T20D357462[[#This Row],[スコア⑤]]/T20D357462[[#This Row],[スコア③]]</f>
        <v>#REF!</v>
      </c>
      <c r="R1154" s="76" t="e">
        <f>#REF!+#REF!</f>
        <v>#REF!</v>
      </c>
      <c r="S1154" s="76"/>
      <c r="T1154" s="119"/>
      <c r="U1154" s="76"/>
      <c r="V1154" s="76"/>
      <c r="W1154" s="109" t="e">
        <f>(T20D357462[[#This Row],[現金及び預金（億）]]-T20D357462[[#This Row],[負債（億）]])/T20D357462[[#This Row],[総資産]]*100</f>
        <v>#DIV/0!</v>
      </c>
    </row>
    <row r="1155" spans="1:23" s="67" customFormat="1" x14ac:dyDescent="0.25">
      <c r="A1155" s="69"/>
      <c r="B1155" s="39"/>
      <c r="C1155" s="71" t="str">
        <f>IFERROR(_xll.RssMarket($A1155,"市場部名称"),"")</f>
        <v/>
      </c>
      <c r="D1155" s="55"/>
      <c r="E1155" s="55" t="str">
        <f>IFERROR(_xll.RssMarket($A1155,"前日比"),"")</f>
        <v/>
      </c>
      <c r="F1155" s="75" t="str">
        <f>IFERROR(_xll.RssMarket($A1155,"時価総額"),"")</f>
        <v/>
      </c>
      <c r="G1155" s="75" t="e">
        <f>T20D357462[[#This Row],[時価総額]]/T20D357462[[#This Row],[現在値]]</f>
        <v>#VALUE!</v>
      </c>
      <c r="H1155" s="20"/>
      <c r="I1155" s="38"/>
      <c r="J1155" s="20"/>
      <c r="K1155" s="33"/>
      <c r="L1155" s="117"/>
      <c r="M1155" s="21"/>
      <c r="N1155" s="89"/>
      <c r="O1155" s="125" t="e">
        <f t="shared" si="39"/>
        <v>#REF!</v>
      </c>
      <c r="P1155" s="125" t="e">
        <f t="shared" si="38"/>
        <v>#REF!</v>
      </c>
      <c r="Q1155" s="147" t="e">
        <f>T20D357462[[#This Row],[スコア⑤]]/T20D357462[[#This Row],[スコア③]]</f>
        <v>#REF!</v>
      </c>
      <c r="R1155" s="76" t="e">
        <f>#REF!+#REF!</f>
        <v>#REF!</v>
      </c>
      <c r="S1155" s="76"/>
      <c r="T1155" s="119"/>
      <c r="U1155" s="76"/>
      <c r="V1155" s="76"/>
      <c r="W1155" s="109" t="e">
        <f>(T20D357462[[#This Row],[現金及び預金（億）]]-T20D357462[[#This Row],[負債（億）]])/T20D357462[[#This Row],[総資産]]*100</f>
        <v>#DIV/0!</v>
      </c>
    </row>
    <row r="1156" spans="1:23" s="67" customFormat="1" x14ac:dyDescent="0.25">
      <c r="A1156" s="69"/>
      <c r="B1156" s="39"/>
      <c r="C1156" s="71" t="str">
        <f>IFERROR(_xll.RssMarket($A1156,"市場部名称"),"")</f>
        <v/>
      </c>
      <c r="D1156" s="55"/>
      <c r="E1156" s="55" t="str">
        <f>IFERROR(_xll.RssMarket($A1156,"前日比"),"")</f>
        <v/>
      </c>
      <c r="F1156" s="75" t="str">
        <f>IFERROR(_xll.RssMarket($A1156,"時価総額"),"")</f>
        <v/>
      </c>
      <c r="G1156" s="75" t="e">
        <f>T20D357462[[#This Row],[時価総額]]/T20D357462[[#This Row],[現在値]]</f>
        <v>#VALUE!</v>
      </c>
      <c r="H1156" s="20"/>
      <c r="I1156" s="38"/>
      <c r="J1156" s="20"/>
      <c r="K1156" s="33"/>
      <c r="L1156" s="117"/>
      <c r="M1156" s="21"/>
      <c r="N1156" s="89"/>
      <c r="O1156" s="125" t="e">
        <f t="shared" si="39"/>
        <v>#REF!</v>
      </c>
      <c r="P1156" s="125" t="e">
        <f t="shared" si="38"/>
        <v>#REF!</v>
      </c>
      <c r="Q1156" s="147" t="e">
        <f>T20D357462[[#This Row],[スコア⑤]]/T20D357462[[#This Row],[スコア③]]</f>
        <v>#REF!</v>
      </c>
      <c r="R1156" s="76" t="e">
        <f>#REF!+#REF!</f>
        <v>#REF!</v>
      </c>
      <c r="S1156" s="76"/>
      <c r="T1156" s="119"/>
      <c r="U1156" s="76"/>
      <c r="V1156" s="76"/>
      <c r="W1156" s="109" t="e">
        <f>(T20D357462[[#This Row],[現金及び預金（億）]]-T20D357462[[#This Row],[負債（億）]])/T20D357462[[#This Row],[総資産]]*100</f>
        <v>#DIV/0!</v>
      </c>
    </row>
    <row r="1157" spans="1:23" s="67" customFormat="1" x14ac:dyDescent="0.25">
      <c r="A1157" s="69"/>
      <c r="B1157" s="39"/>
      <c r="C1157" s="71" t="str">
        <f>IFERROR(_xll.RssMarket($A1157,"市場部名称"),"")</f>
        <v/>
      </c>
      <c r="D1157" s="55"/>
      <c r="E1157" s="55" t="str">
        <f>IFERROR(_xll.RssMarket($A1157,"前日比"),"")</f>
        <v/>
      </c>
      <c r="F1157" s="75" t="str">
        <f>IFERROR(_xll.RssMarket($A1157,"時価総額"),"")</f>
        <v/>
      </c>
      <c r="G1157" s="75" t="e">
        <f>T20D357462[[#This Row],[時価総額]]/T20D357462[[#This Row],[現在値]]</f>
        <v>#VALUE!</v>
      </c>
      <c r="H1157" s="20"/>
      <c r="I1157" s="38"/>
      <c r="J1157" s="20"/>
      <c r="K1157" s="33"/>
      <c r="L1157" s="117"/>
      <c r="M1157" s="21"/>
      <c r="N1157" s="89"/>
      <c r="O1157" s="125" t="e">
        <f t="shared" si="39"/>
        <v>#REF!</v>
      </c>
      <c r="P1157" s="125" t="e">
        <f t="shared" si="38"/>
        <v>#REF!</v>
      </c>
      <c r="Q1157" s="147" t="e">
        <f>T20D357462[[#This Row],[スコア⑤]]/T20D357462[[#This Row],[スコア③]]</f>
        <v>#REF!</v>
      </c>
      <c r="R1157" s="76" t="e">
        <f>#REF!+#REF!</f>
        <v>#REF!</v>
      </c>
      <c r="S1157" s="76"/>
      <c r="T1157" s="119"/>
      <c r="U1157" s="76"/>
      <c r="V1157" s="76"/>
      <c r="W1157" s="109" t="e">
        <f>(T20D357462[[#This Row],[現金及び預金（億）]]-T20D357462[[#This Row],[負債（億）]])/T20D357462[[#This Row],[総資産]]*100</f>
        <v>#DIV/0!</v>
      </c>
    </row>
    <row r="1158" spans="1:23" s="67" customFormat="1" x14ac:dyDescent="0.25">
      <c r="A1158" s="69"/>
      <c r="B1158" s="39"/>
      <c r="C1158" s="71" t="str">
        <f>IFERROR(_xll.RssMarket($A1158,"市場部名称"),"")</f>
        <v/>
      </c>
      <c r="D1158" s="55"/>
      <c r="E1158" s="55" t="str">
        <f>IFERROR(_xll.RssMarket($A1158,"前日比"),"")</f>
        <v/>
      </c>
      <c r="F1158" s="75" t="str">
        <f>IFERROR(_xll.RssMarket($A1158,"時価総額"),"")</f>
        <v/>
      </c>
      <c r="G1158" s="75" t="e">
        <f>T20D357462[[#This Row],[時価総額]]/T20D357462[[#This Row],[現在値]]</f>
        <v>#VALUE!</v>
      </c>
      <c r="H1158" s="20"/>
      <c r="I1158" s="38"/>
      <c r="J1158" s="20"/>
      <c r="K1158" s="33"/>
      <c r="L1158" s="117"/>
      <c r="M1158" s="21"/>
      <c r="N1158" s="89"/>
      <c r="O1158" s="125" t="e">
        <f t="shared" si="39"/>
        <v>#REF!</v>
      </c>
      <c r="P1158" s="125" t="e">
        <f t="shared" si="38"/>
        <v>#REF!</v>
      </c>
      <c r="Q1158" s="147" t="e">
        <f>T20D357462[[#This Row],[スコア⑤]]/T20D357462[[#This Row],[スコア③]]</f>
        <v>#REF!</v>
      </c>
      <c r="R1158" s="76" t="e">
        <f>#REF!+#REF!</f>
        <v>#REF!</v>
      </c>
      <c r="S1158" s="76"/>
      <c r="T1158" s="119"/>
      <c r="U1158" s="76"/>
      <c r="V1158" s="76"/>
      <c r="W1158" s="109" t="e">
        <f>(T20D357462[[#This Row],[現金及び預金（億）]]-T20D357462[[#This Row],[負債（億）]])/T20D357462[[#This Row],[総資産]]*100</f>
        <v>#DIV/0!</v>
      </c>
    </row>
    <row r="1159" spans="1:23" s="67" customFormat="1" x14ac:dyDescent="0.25">
      <c r="A1159" s="69"/>
      <c r="B1159" s="39"/>
      <c r="C1159" s="71" t="str">
        <f>IFERROR(_xll.RssMarket($A1159,"市場部名称"),"")</f>
        <v/>
      </c>
      <c r="D1159" s="55"/>
      <c r="E1159" s="55" t="str">
        <f>IFERROR(_xll.RssMarket($A1159,"前日比"),"")</f>
        <v/>
      </c>
      <c r="F1159" s="75" t="str">
        <f>IFERROR(_xll.RssMarket($A1159,"時価総額"),"")</f>
        <v/>
      </c>
      <c r="G1159" s="75" t="e">
        <f>T20D357462[[#This Row],[時価総額]]/T20D357462[[#This Row],[現在値]]</f>
        <v>#VALUE!</v>
      </c>
      <c r="H1159" s="20"/>
      <c r="I1159" s="38"/>
      <c r="J1159" s="20"/>
      <c r="K1159" s="33"/>
      <c r="L1159" s="117"/>
      <c r="M1159" s="21"/>
      <c r="N1159" s="89"/>
      <c r="O1159" s="125" t="e">
        <f t="shared" si="39"/>
        <v>#REF!</v>
      </c>
      <c r="P1159" s="125" t="e">
        <f t="shared" si="38"/>
        <v>#REF!</v>
      </c>
      <c r="Q1159" s="147" t="e">
        <f>T20D357462[[#This Row],[スコア⑤]]/T20D357462[[#This Row],[スコア③]]</f>
        <v>#REF!</v>
      </c>
      <c r="R1159" s="76" t="e">
        <f>#REF!+#REF!</f>
        <v>#REF!</v>
      </c>
      <c r="S1159" s="76"/>
      <c r="T1159" s="119"/>
      <c r="U1159" s="76"/>
      <c r="V1159" s="76"/>
      <c r="W1159" s="109" t="e">
        <f>(T20D357462[[#This Row],[現金及び預金（億）]]-T20D357462[[#This Row],[負債（億）]])/T20D357462[[#This Row],[総資産]]*100</f>
        <v>#DIV/0!</v>
      </c>
    </row>
    <row r="1160" spans="1:23" s="67" customFormat="1" x14ac:dyDescent="0.25">
      <c r="A1160" s="69"/>
      <c r="B1160" s="39"/>
      <c r="C1160" s="71" t="str">
        <f>IFERROR(_xll.RssMarket($A1160,"市場部名称"),"")</f>
        <v/>
      </c>
      <c r="D1160" s="55"/>
      <c r="E1160" s="55" t="str">
        <f>IFERROR(_xll.RssMarket($A1160,"前日比"),"")</f>
        <v/>
      </c>
      <c r="F1160" s="75" t="str">
        <f>IFERROR(_xll.RssMarket($A1160,"時価総額"),"")</f>
        <v/>
      </c>
      <c r="G1160" s="75" t="e">
        <f>T20D357462[[#This Row],[時価総額]]/T20D357462[[#This Row],[現在値]]</f>
        <v>#VALUE!</v>
      </c>
      <c r="H1160" s="20"/>
      <c r="I1160" s="38"/>
      <c r="J1160" s="20"/>
      <c r="K1160" s="33"/>
      <c r="L1160" s="117"/>
      <c r="M1160" s="21"/>
      <c r="N1160" s="89"/>
      <c r="O1160" s="125" t="e">
        <f t="shared" si="39"/>
        <v>#REF!</v>
      </c>
      <c r="P1160" s="125" t="e">
        <f t="shared" si="38"/>
        <v>#REF!</v>
      </c>
      <c r="Q1160" s="147" t="e">
        <f>T20D357462[[#This Row],[スコア⑤]]/T20D357462[[#This Row],[スコア③]]</f>
        <v>#REF!</v>
      </c>
      <c r="R1160" s="76" t="e">
        <f>#REF!+#REF!</f>
        <v>#REF!</v>
      </c>
      <c r="S1160" s="76"/>
      <c r="T1160" s="119"/>
      <c r="U1160" s="76"/>
      <c r="V1160" s="76"/>
      <c r="W1160" s="109" t="e">
        <f>(T20D357462[[#This Row],[現金及び預金（億）]]-T20D357462[[#This Row],[負債（億）]])/T20D357462[[#This Row],[総資産]]*100</f>
        <v>#DIV/0!</v>
      </c>
    </row>
    <row r="1161" spans="1:23" s="67" customFormat="1" x14ac:dyDescent="0.25">
      <c r="A1161" s="69"/>
      <c r="B1161" s="39"/>
      <c r="C1161" s="71" t="str">
        <f>IFERROR(_xll.RssMarket($A1161,"市場部名称"),"")</f>
        <v/>
      </c>
      <c r="D1161" s="55"/>
      <c r="E1161" s="55" t="str">
        <f>IFERROR(_xll.RssMarket($A1161,"前日比"),"")</f>
        <v/>
      </c>
      <c r="F1161" s="75" t="str">
        <f>IFERROR(_xll.RssMarket($A1161,"時価総額"),"")</f>
        <v/>
      </c>
      <c r="G1161" s="75" t="e">
        <f>T20D357462[[#This Row],[時価総額]]/T20D357462[[#This Row],[現在値]]</f>
        <v>#VALUE!</v>
      </c>
      <c r="H1161" s="20"/>
      <c r="I1161" s="38"/>
      <c r="J1161" s="20"/>
      <c r="K1161" s="33"/>
      <c r="L1161" s="117"/>
      <c r="M1161" s="21"/>
      <c r="N1161" s="89"/>
      <c r="O1161" s="125" t="e">
        <f t="shared" si="39"/>
        <v>#REF!</v>
      </c>
      <c r="P1161" s="125" t="e">
        <f t="shared" si="38"/>
        <v>#REF!</v>
      </c>
      <c r="Q1161" s="147" t="e">
        <f>T20D357462[[#This Row],[スコア⑤]]/T20D357462[[#This Row],[スコア③]]</f>
        <v>#REF!</v>
      </c>
      <c r="R1161" s="76" t="e">
        <f>#REF!+#REF!</f>
        <v>#REF!</v>
      </c>
      <c r="S1161" s="76"/>
      <c r="T1161" s="119"/>
      <c r="U1161" s="76"/>
      <c r="V1161" s="76"/>
      <c r="W1161" s="109" t="e">
        <f>(T20D357462[[#This Row],[現金及び預金（億）]]-T20D357462[[#This Row],[負債（億）]])/T20D357462[[#This Row],[総資産]]*100</f>
        <v>#DIV/0!</v>
      </c>
    </row>
    <row r="1162" spans="1:23" s="67" customFormat="1" x14ac:dyDescent="0.25">
      <c r="A1162" s="69"/>
      <c r="B1162" s="39"/>
      <c r="C1162" s="71" t="str">
        <f>IFERROR(_xll.RssMarket($A1162,"市場部名称"),"")</f>
        <v/>
      </c>
      <c r="D1162" s="55"/>
      <c r="E1162" s="55" t="str">
        <f>IFERROR(_xll.RssMarket($A1162,"前日比"),"")</f>
        <v/>
      </c>
      <c r="F1162" s="75" t="str">
        <f>IFERROR(_xll.RssMarket($A1162,"時価総額"),"")</f>
        <v/>
      </c>
      <c r="G1162" s="75" t="e">
        <f>T20D357462[[#This Row],[時価総額]]/T20D357462[[#This Row],[現在値]]</f>
        <v>#VALUE!</v>
      </c>
      <c r="H1162" s="20"/>
      <c r="I1162" s="38"/>
      <c r="J1162" s="20"/>
      <c r="K1162" s="33"/>
      <c r="L1162" s="117"/>
      <c r="M1162" s="21"/>
      <c r="N1162" s="89"/>
      <c r="O1162" s="125" t="e">
        <f t="shared" si="39"/>
        <v>#REF!</v>
      </c>
      <c r="P1162" s="125" t="e">
        <f t="shared" si="38"/>
        <v>#REF!</v>
      </c>
      <c r="Q1162" s="147" t="e">
        <f>T20D357462[[#This Row],[スコア⑤]]/T20D357462[[#This Row],[スコア③]]</f>
        <v>#REF!</v>
      </c>
      <c r="R1162" s="76" t="e">
        <f>#REF!+#REF!</f>
        <v>#REF!</v>
      </c>
      <c r="S1162" s="76"/>
      <c r="T1162" s="119"/>
      <c r="U1162" s="76"/>
      <c r="V1162" s="76"/>
      <c r="W1162" s="109" t="e">
        <f>(T20D357462[[#This Row],[現金及び預金（億）]]-T20D357462[[#This Row],[負債（億）]])/T20D357462[[#This Row],[総資産]]*100</f>
        <v>#DIV/0!</v>
      </c>
    </row>
    <row r="1163" spans="1:23" s="67" customFormat="1" x14ac:dyDescent="0.25">
      <c r="A1163" s="69"/>
      <c r="B1163" s="39"/>
      <c r="C1163" s="71" t="str">
        <f>IFERROR(_xll.RssMarket($A1163,"市場部名称"),"")</f>
        <v/>
      </c>
      <c r="D1163" s="55"/>
      <c r="E1163" s="55" t="str">
        <f>IFERROR(_xll.RssMarket($A1163,"前日比"),"")</f>
        <v/>
      </c>
      <c r="F1163" s="75" t="str">
        <f>IFERROR(_xll.RssMarket($A1163,"時価総額"),"")</f>
        <v/>
      </c>
      <c r="G1163" s="75" t="e">
        <f>T20D357462[[#This Row],[時価総額]]/T20D357462[[#This Row],[現在値]]</f>
        <v>#VALUE!</v>
      </c>
      <c r="H1163" s="20"/>
      <c r="I1163" s="38"/>
      <c r="J1163" s="20"/>
      <c r="K1163" s="33"/>
      <c r="L1163" s="117"/>
      <c r="M1163" s="21"/>
      <c r="N1163" s="89"/>
      <c r="O1163" s="125" t="e">
        <f t="shared" si="39"/>
        <v>#REF!</v>
      </c>
      <c r="P1163" s="125" t="e">
        <f t="shared" si="38"/>
        <v>#REF!</v>
      </c>
      <c r="Q1163" s="147" t="e">
        <f>T20D357462[[#This Row],[スコア⑤]]/T20D357462[[#This Row],[スコア③]]</f>
        <v>#REF!</v>
      </c>
      <c r="R1163" s="76" t="e">
        <f>#REF!+#REF!</f>
        <v>#REF!</v>
      </c>
      <c r="S1163" s="76"/>
      <c r="T1163" s="119"/>
      <c r="U1163" s="76"/>
      <c r="V1163" s="76"/>
      <c r="W1163" s="109" t="e">
        <f>(T20D357462[[#This Row],[現金及び預金（億）]]-T20D357462[[#This Row],[負債（億）]])/T20D357462[[#This Row],[総資産]]*100</f>
        <v>#DIV/0!</v>
      </c>
    </row>
    <row r="1164" spans="1:23" s="67" customFormat="1" x14ac:dyDescent="0.25">
      <c r="A1164" s="69"/>
      <c r="B1164" s="39"/>
      <c r="C1164" s="71" t="str">
        <f>IFERROR(_xll.RssMarket($A1164,"市場部名称"),"")</f>
        <v/>
      </c>
      <c r="D1164" s="55"/>
      <c r="E1164" s="55" t="str">
        <f>IFERROR(_xll.RssMarket($A1164,"前日比"),"")</f>
        <v/>
      </c>
      <c r="F1164" s="75" t="str">
        <f>IFERROR(_xll.RssMarket($A1164,"時価総額"),"")</f>
        <v/>
      </c>
      <c r="G1164" s="75" t="e">
        <f>T20D357462[[#This Row],[時価総額]]/T20D357462[[#This Row],[現在値]]</f>
        <v>#VALUE!</v>
      </c>
      <c r="H1164" s="20"/>
      <c r="I1164" s="38"/>
      <c r="J1164" s="20"/>
      <c r="K1164" s="33"/>
      <c r="L1164" s="117"/>
      <c r="M1164" s="21"/>
      <c r="N1164" s="89"/>
      <c r="O1164" s="125" t="e">
        <f t="shared" si="39"/>
        <v>#REF!</v>
      </c>
      <c r="P1164" s="125" t="e">
        <f t="shared" si="38"/>
        <v>#REF!</v>
      </c>
      <c r="Q1164" s="147" t="e">
        <f>T20D357462[[#This Row],[スコア⑤]]/T20D357462[[#This Row],[スコア③]]</f>
        <v>#REF!</v>
      </c>
      <c r="R1164" s="76" t="e">
        <f>#REF!+#REF!</f>
        <v>#REF!</v>
      </c>
      <c r="S1164" s="76"/>
      <c r="T1164" s="119"/>
      <c r="U1164" s="76"/>
      <c r="V1164" s="76"/>
      <c r="W1164" s="109" t="e">
        <f>(T20D357462[[#This Row],[現金及び預金（億）]]-T20D357462[[#This Row],[負債（億）]])/T20D357462[[#This Row],[総資産]]*100</f>
        <v>#DIV/0!</v>
      </c>
    </row>
    <row r="1165" spans="1:23" s="67" customFormat="1" x14ac:dyDescent="0.25">
      <c r="A1165" s="69"/>
      <c r="B1165" s="39"/>
      <c r="C1165" s="71" t="str">
        <f>IFERROR(_xll.RssMarket($A1165,"市場部名称"),"")</f>
        <v/>
      </c>
      <c r="D1165" s="55"/>
      <c r="E1165" s="55" t="str">
        <f>IFERROR(_xll.RssMarket($A1165,"前日比"),"")</f>
        <v/>
      </c>
      <c r="F1165" s="75" t="str">
        <f>IFERROR(_xll.RssMarket($A1165,"時価総額"),"")</f>
        <v/>
      </c>
      <c r="G1165" s="75" t="e">
        <f>T20D357462[[#This Row],[時価総額]]/T20D357462[[#This Row],[現在値]]</f>
        <v>#VALUE!</v>
      </c>
      <c r="H1165" s="20"/>
      <c r="I1165" s="38"/>
      <c r="J1165" s="20"/>
      <c r="K1165" s="33"/>
      <c r="L1165" s="117"/>
      <c r="M1165" s="21"/>
      <c r="N1165" s="89"/>
      <c r="O1165" s="125" t="e">
        <f t="shared" si="39"/>
        <v>#REF!</v>
      </c>
      <c r="P1165" s="125" t="e">
        <f t="shared" si="38"/>
        <v>#REF!</v>
      </c>
      <c r="Q1165" s="147" t="e">
        <f>T20D357462[[#This Row],[スコア⑤]]/T20D357462[[#This Row],[スコア③]]</f>
        <v>#REF!</v>
      </c>
      <c r="R1165" s="76" t="e">
        <f>#REF!+#REF!</f>
        <v>#REF!</v>
      </c>
      <c r="S1165" s="76"/>
      <c r="T1165" s="119"/>
      <c r="U1165" s="76"/>
      <c r="V1165" s="76"/>
      <c r="W1165" s="109" t="e">
        <f>(T20D357462[[#This Row],[現金及び預金（億）]]-T20D357462[[#This Row],[負債（億）]])/T20D357462[[#This Row],[総資産]]*100</f>
        <v>#DIV/0!</v>
      </c>
    </row>
    <row r="1166" spans="1:23" s="67" customFormat="1" x14ac:dyDescent="0.25">
      <c r="A1166" s="69"/>
      <c r="B1166" s="39"/>
      <c r="C1166" s="71" t="str">
        <f>IFERROR(_xll.RssMarket($A1166,"市場部名称"),"")</f>
        <v/>
      </c>
      <c r="D1166" s="55"/>
      <c r="E1166" s="55" t="str">
        <f>IFERROR(_xll.RssMarket($A1166,"前日比"),"")</f>
        <v/>
      </c>
      <c r="F1166" s="75" t="str">
        <f>IFERROR(_xll.RssMarket($A1166,"時価総額"),"")</f>
        <v/>
      </c>
      <c r="G1166" s="75" t="e">
        <f>T20D357462[[#This Row],[時価総額]]/T20D357462[[#This Row],[現在値]]</f>
        <v>#VALUE!</v>
      </c>
      <c r="H1166" s="20"/>
      <c r="I1166" s="38"/>
      <c r="J1166" s="20"/>
      <c r="K1166" s="33"/>
      <c r="L1166" s="117"/>
      <c r="M1166" s="21"/>
      <c r="N1166" s="89"/>
      <c r="O1166" s="125" t="e">
        <f t="shared" si="39"/>
        <v>#REF!</v>
      </c>
      <c r="P1166" s="125" t="e">
        <f t="shared" si="38"/>
        <v>#REF!</v>
      </c>
      <c r="Q1166" s="147" t="e">
        <f>T20D357462[[#This Row],[スコア⑤]]/T20D357462[[#This Row],[スコア③]]</f>
        <v>#REF!</v>
      </c>
      <c r="R1166" s="76" t="e">
        <f>#REF!+#REF!</f>
        <v>#REF!</v>
      </c>
      <c r="S1166" s="76"/>
      <c r="T1166" s="119"/>
      <c r="U1166" s="76"/>
      <c r="V1166" s="76"/>
      <c r="W1166" s="109" t="e">
        <f>(T20D357462[[#This Row],[現金及び預金（億）]]-T20D357462[[#This Row],[負債（億）]])/T20D357462[[#This Row],[総資産]]*100</f>
        <v>#DIV/0!</v>
      </c>
    </row>
    <row r="1167" spans="1:23" s="67" customFormat="1" x14ac:dyDescent="0.25">
      <c r="A1167" s="69"/>
      <c r="B1167" s="39"/>
      <c r="C1167" s="71" t="str">
        <f>IFERROR(_xll.RssMarket($A1167,"市場部名称"),"")</f>
        <v/>
      </c>
      <c r="D1167" s="55"/>
      <c r="E1167" s="55" t="str">
        <f>IFERROR(_xll.RssMarket($A1167,"前日比"),"")</f>
        <v/>
      </c>
      <c r="F1167" s="75" t="str">
        <f>IFERROR(_xll.RssMarket($A1167,"時価総額"),"")</f>
        <v/>
      </c>
      <c r="G1167" s="75" t="e">
        <f>T20D357462[[#This Row],[時価総額]]/T20D357462[[#This Row],[現在値]]</f>
        <v>#VALUE!</v>
      </c>
      <c r="H1167" s="20"/>
      <c r="I1167" s="38"/>
      <c r="J1167" s="20"/>
      <c r="K1167" s="33"/>
      <c r="L1167" s="117"/>
      <c r="M1167" s="21"/>
      <c r="N1167" s="89"/>
      <c r="O1167" s="125" t="e">
        <f t="shared" si="39"/>
        <v>#REF!</v>
      </c>
      <c r="P1167" s="125" t="e">
        <f t="shared" si="38"/>
        <v>#REF!</v>
      </c>
      <c r="Q1167" s="147" t="e">
        <f>T20D357462[[#This Row],[スコア⑤]]/T20D357462[[#This Row],[スコア③]]</f>
        <v>#REF!</v>
      </c>
      <c r="R1167" s="76" t="e">
        <f>#REF!+#REF!</f>
        <v>#REF!</v>
      </c>
      <c r="S1167" s="76"/>
      <c r="T1167" s="119"/>
      <c r="U1167" s="76"/>
      <c r="V1167" s="76"/>
      <c r="W1167" s="109" t="e">
        <f>(T20D357462[[#This Row],[現金及び預金（億）]]-T20D357462[[#This Row],[負債（億）]])/T20D357462[[#This Row],[総資産]]*100</f>
        <v>#DIV/0!</v>
      </c>
    </row>
    <row r="1168" spans="1:23" s="67" customFormat="1" x14ac:dyDescent="0.25">
      <c r="A1168" s="69"/>
      <c r="B1168" s="39"/>
      <c r="C1168" s="71" t="str">
        <f>IFERROR(_xll.RssMarket($A1168,"市場部名称"),"")</f>
        <v/>
      </c>
      <c r="D1168" s="55"/>
      <c r="E1168" s="55" t="str">
        <f>IFERROR(_xll.RssMarket($A1168,"前日比"),"")</f>
        <v/>
      </c>
      <c r="F1168" s="75" t="str">
        <f>IFERROR(_xll.RssMarket($A1168,"時価総額"),"")</f>
        <v/>
      </c>
      <c r="G1168" s="75" t="e">
        <f>T20D357462[[#This Row],[時価総額]]/T20D357462[[#This Row],[現在値]]</f>
        <v>#VALUE!</v>
      </c>
      <c r="H1168" s="20"/>
      <c r="I1168" s="38"/>
      <c r="J1168" s="20"/>
      <c r="K1168" s="33"/>
      <c r="L1168" s="117"/>
      <c r="M1168" s="21"/>
      <c r="N1168" s="89"/>
      <c r="O1168" s="125" t="e">
        <f t="shared" si="39"/>
        <v>#REF!</v>
      </c>
      <c r="P1168" s="125" t="e">
        <f t="shared" si="38"/>
        <v>#REF!</v>
      </c>
      <c r="Q1168" s="147" t="e">
        <f>T20D357462[[#This Row],[スコア⑤]]/T20D357462[[#This Row],[スコア③]]</f>
        <v>#REF!</v>
      </c>
      <c r="R1168" s="76" t="e">
        <f>#REF!+#REF!</f>
        <v>#REF!</v>
      </c>
      <c r="S1168" s="76"/>
      <c r="T1168" s="119"/>
      <c r="U1168" s="76"/>
      <c r="V1168" s="76"/>
      <c r="W1168" s="109" t="e">
        <f>(T20D357462[[#This Row],[現金及び預金（億）]]-T20D357462[[#This Row],[負債（億）]])/T20D357462[[#This Row],[総資産]]*100</f>
        <v>#DIV/0!</v>
      </c>
    </row>
    <row r="1169" spans="1:23" s="67" customFormat="1" x14ac:dyDescent="0.25">
      <c r="A1169" s="69"/>
      <c r="B1169" s="39"/>
      <c r="C1169" s="71" t="str">
        <f>IFERROR(_xll.RssMarket($A1169,"市場部名称"),"")</f>
        <v/>
      </c>
      <c r="D1169" s="55"/>
      <c r="E1169" s="55" t="str">
        <f>IFERROR(_xll.RssMarket($A1169,"前日比"),"")</f>
        <v/>
      </c>
      <c r="F1169" s="75" t="str">
        <f>IFERROR(_xll.RssMarket($A1169,"時価総額"),"")</f>
        <v/>
      </c>
      <c r="G1169" s="75" t="e">
        <f>T20D357462[[#This Row],[時価総額]]/T20D357462[[#This Row],[現在値]]</f>
        <v>#VALUE!</v>
      </c>
      <c r="H1169" s="20"/>
      <c r="I1169" s="38"/>
      <c r="J1169" s="20"/>
      <c r="K1169" s="33"/>
      <c r="L1169" s="117"/>
      <c r="M1169" s="21"/>
      <c r="N1169" s="89"/>
      <c r="O1169" s="125" t="e">
        <f t="shared" si="39"/>
        <v>#REF!</v>
      </c>
      <c r="P1169" s="125" t="e">
        <f t="shared" si="38"/>
        <v>#REF!</v>
      </c>
      <c r="Q1169" s="147" t="e">
        <f>T20D357462[[#This Row],[スコア⑤]]/T20D357462[[#This Row],[スコア③]]</f>
        <v>#REF!</v>
      </c>
      <c r="R1169" s="76" t="e">
        <f>#REF!+#REF!</f>
        <v>#REF!</v>
      </c>
      <c r="S1169" s="76"/>
      <c r="T1169" s="119"/>
      <c r="U1169" s="76"/>
      <c r="V1169" s="76"/>
      <c r="W1169" s="109" t="e">
        <f>(T20D357462[[#This Row],[現金及び預金（億）]]-T20D357462[[#This Row],[負債（億）]])/T20D357462[[#This Row],[総資産]]*100</f>
        <v>#DIV/0!</v>
      </c>
    </row>
    <row r="1170" spans="1:23" s="67" customFormat="1" x14ac:dyDescent="0.25">
      <c r="A1170" s="69"/>
      <c r="B1170" s="39"/>
      <c r="C1170" s="71" t="str">
        <f>IFERROR(_xll.RssMarket($A1170,"市場部名称"),"")</f>
        <v/>
      </c>
      <c r="D1170" s="55"/>
      <c r="E1170" s="55" t="str">
        <f>IFERROR(_xll.RssMarket($A1170,"前日比"),"")</f>
        <v/>
      </c>
      <c r="F1170" s="75" t="str">
        <f>IFERROR(_xll.RssMarket($A1170,"時価総額"),"")</f>
        <v/>
      </c>
      <c r="G1170" s="75" t="e">
        <f>T20D357462[[#This Row],[時価総額]]/T20D357462[[#This Row],[現在値]]</f>
        <v>#VALUE!</v>
      </c>
      <c r="H1170" s="20"/>
      <c r="I1170" s="38"/>
      <c r="J1170" s="20"/>
      <c r="K1170" s="33"/>
      <c r="L1170" s="117"/>
      <c r="M1170" s="21"/>
      <c r="N1170" s="89"/>
      <c r="O1170" s="125" t="e">
        <f t="shared" si="39"/>
        <v>#REF!</v>
      </c>
      <c r="P1170" s="125" t="e">
        <f t="shared" si="38"/>
        <v>#REF!</v>
      </c>
      <c r="Q1170" s="147" t="e">
        <f>T20D357462[[#This Row],[スコア⑤]]/T20D357462[[#This Row],[スコア③]]</f>
        <v>#REF!</v>
      </c>
      <c r="R1170" s="76" t="e">
        <f>#REF!+#REF!</f>
        <v>#REF!</v>
      </c>
      <c r="S1170" s="76"/>
      <c r="T1170" s="119"/>
      <c r="U1170" s="76"/>
      <c r="V1170" s="76"/>
      <c r="W1170" s="109" t="e">
        <f>(T20D357462[[#This Row],[現金及び預金（億）]]-T20D357462[[#This Row],[負債（億）]])/T20D357462[[#This Row],[総資産]]*100</f>
        <v>#DIV/0!</v>
      </c>
    </row>
    <row r="1171" spans="1:23" s="67" customFormat="1" x14ac:dyDescent="0.25">
      <c r="A1171" s="69"/>
      <c r="B1171" s="39"/>
      <c r="C1171" s="71" t="str">
        <f>IFERROR(_xll.RssMarket($A1171,"市場部名称"),"")</f>
        <v/>
      </c>
      <c r="D1171" s="55"/>
      <c r="E1171" s="55" t="str">
        <f>IFERROR(_xll.RssMarket($A1171,"前日比"),"")</f>
        <v/>
      </c>
      <c r="F1171" s="75" t="str">
        <f>IFERROR(_xll.RssMarket($A1171,"時価総額"),"")</f>
        <v/>
      </c>
      <c r="G1171" s="75" t="e">
        <f>T20D357462[[#This Row],[時価総額]]/T20D357462[[#This Row],[現在値]]</f>
        <v>#VALUE!</v>
      </c>
      <c r="H1171" s="20"/>
      <c r="I1171" s="38"/>
      <c r="J1171" s="20"/>
      <c r="K1171" s="33"/>
      <c r="L1171" s="117"/>
      <c r="M1171" s="21"/>
      <c r="N1171" s="89"/>
      <c r="O1171" s="125" t="e">
        <f t="shared" si="39"/>
        <v>#REF!</v>
      </c>
      <c r="P1171" s="125" t="e">
        <f t="shared" si="38"/>
        <v>#REF!</v>
      </c>
      <c r="Q1171" s="147" t="e">
        <f>T20D357462[[#This Row],[スコア⑤]]/T20D357462[[#This Row],[スコア③]]</f>
        <v>#REF!</v>
      </c>
      <c r="R1171" s="76" t="e">
        <f>#REF!+#REF!</f>
        <v>#REF!</v>
      </c>
      <c r="S1171" s="76"/>
      <c r="T1171" s="119"/>
      <c r="U1171" s="76"/>
      <c r="V1171" s="76"/>
      <c r="W1171" s="109" t="e">
        <f>(T20D357462[[#This Row],[現金及び預金（億）]]-T20D357462[[#This Row],[負債（億）]])/T20D357462[[#This Row],[総資産]]*100</f>
        <v>#DIV/0!</v>
      </c>
    </row>
    <row r="1172" spans="1:23" s="67" customFormat="1" x14ac:dyDescent="0.25">
      <c r="A1172" s="69"/>
      <c r="B1172" s="39"/>
      <c r="C1172" s="71" t="str">
        <f>IFERROR(_xll.RssMarket($A1172,"市場部名称"),"")</f>
        <v/>
      </c>
      <c r="D1172" s="55"/>
      <c r="E1172" s="55" t="str">
        <f>IFERROR(_xll.RssMarket($A1172,"前日比"),"")</f>
        <v/>
      </c>
      <c r="F1172" s="75" t="str">
        <f>IFERROR(_xll.RssMarket($A1172,"時価総額"),"")</f>
        <v/>
      </c>
      <c r="G1172" s="75" t="e">
        <f>T20D357462[[#This Row],[時価総額]]/T20D357462[[#This Row],[現在値]]</f>
        <v>#VALUE!</v>
      </c>
      <c r="H1172" s="20"/>
      <c r="I1172" s="38"/>
      <c r="J1172" s="20"/>
      <c r="K1172" s="33"/>
      <c r="L1172" s="117"/>
      <c r="M1172" s="21"/>
      <c r="N1172" s="89"/>
      <c r="O1172" s="125" t="e">
        <f t="shared" si="39"/>
        <v>#REF!</v>
      </c>
      <c r="P1172" s="125" t="e">
        <f t="shared" si="38"/>
        <v>#REF!</v>
      </c>
      <c r="Q1172" s="147" t="e">
        <f>T20D357462[[#This Row],[スコア⑤]]/T20D357462[[#This Row],[スコア③]]</f>
        <v>#REF!</v>
      </c>
      <c r="R1172" s="76" t="e">
        <f>#REF!+#REF!</f>
        <v>#REF!</v>
      </c>
      <c r="S1172" s="76"/>
      <c r="T1172" s="119"/>
      <c r="U1172" s="76"/>
      <c r="V1172" s="76"/>
      <c r="W1172" s="109" t="e">
        <f>(T20D357462[[#This Row],[現金及び預金（億）]]-T20D357462[[#This Row],[負債（億）]])/T20D357462[[#This Row],[総資産]]*100</f>
        <v>#DIV/0!</v>
      </c>
    </row>
    <row r="1173" spans="1:23" s="67" customFormat="1" x14ac:dyDescent="0.25">
      <c r="A1173" s="69"/>
      <c r="B1173" s="39"/>
      <c r="C1173" s="71" t="str">
        <f>IFERROR(_xll.RssMarket($A1173,"市場部名称"),"")</f>
        <v/>
      </c>
      <c r="D1173" s="55"/>
      <c r="E1173" s="55" t="str">
        <f>IFERROR(_xll.RssMarket($A1173,"前日比"),"")</f>
        <v/>
      </c>
      <c r="F1173" s="75" t="str">
        <f>IFERROR(_xll.RssMarket($A1173,"時価総額"),"")</f>
        <v/>
      </c>
      <c r="G1173" s="75" t="e">
        <f>T20D357462[[#This Row],[時価総額]]/T20D357462[[#This Row],[現在値]]</f>
        <v>#VALUE!</v>
      </c>
      <c r="H1173" s="20"/>
      <c r="I1173" s="38"/>
      <c r="J1173" s="20"/>
      <c r="K1173" s="33"/>
      <c r="L1173" s="117"/>
      <c r="M1173" s="21"/>
      <c r="N1173" s="89"/>
      <c r="O1173" s="125" t="e">
        <f t="shared" si="39"/>
        <v>#REF!</v>
      </c>
      <c r="P1173" s="125" t="e">
        <f t="shared" si="38"/>
        <v>#REF!</v>
      </c>
      <c r="Q1173" s="147" t="e">
        <f>T20D357462[[#This Row],[スコア⑤]]/T20D357462[[#This Row],[スコア③]]</f>
        <v>#REF!</v>
      </c>
      <c r="R1173" s="76" t="e">
        <f>#REF!+#REF!</f>
        <v>#REF!</v>
      </c>
      <c r="S1173" s="76"/>
      <c r="T1173" s="119"/>
      <c r="U1173" s="76"/>
      <c r="V1173" s="76"/>
      <c r="W1173" s="109" t="e">
        <f>(T20D357462[[#This Row],[現金及び預金（億）]]-T20D357462[[#This Row],[負債（億）]])/T20D357462[[#This Row],[総資産]]*100</f>
        <v>#DIV/0!</v>
      </c>
    </row>
    <row r="1174" spans="1:23" s="67" customFormat="1" x14ac:dyDescent="0.25">
      <c r="A1174" s="69"/>
      <c r="B1174" s="39"/>
      <c r="C1174" s="71" t="str">
        <f>IFERROR(_xll.RssMarket($A1174,"市場部名称"),"")</f>
        <v/>
      </c>
      <c r="D1174" s="55"/>
      <c r="E1174" s="55" t="str">
        <f>IFERROR(_xll.RssMarket($A1174,"前日比"),"")</f>
        <v/>
      </c>
      <c r="F1174" s="75" t="str">
        <f>IFERROR(_xll.RssMarket($A1174,"時価総額"),"")</f>
        <v/>
      </c>
      <c r="G1174" s="75" t="e">
        <f>T20D357462[[#This Row],[時価総額]]/T20D357462[[#This Row],[現在値]]</f>
        <v>#VALUE!</v>
      </c>
      <c r="H1174" s="20"/>
      <c r="I1174" s="38"/>
      <c r="J1174" s="20"/>
      <c r="K1174" s="33"/>
      <c r="L1174" s="117"/>
      <c r="M1174" s="21"/>
      <c r="N1174" s="89"/>
      <c r="O1174" s="125" t="e">
        <f t="shared" si="39"/>
        <v>#REF!</v>
      </c>
      <c r="P1174" s="125" t="e">
        <f t="shared" si="38"/>
        <v>#REF!</v>
      </c>
      <c r="Q1174" s="147" t="e">
        <f>T20D357462[[#This Row],[スコア⑤]]/T20D357462[[#This Row],[スコア③]]</f>
        <v>#REF!</v>
      </c>
      <c r="R1174" s="76" t="e">
        <f>#REF!+#REF!</f>
        <v>#REF!</v>
      </c>
      <c r="S1174" s="76"/>
      <c r="T1174" s="119"/>
      <c r="U1174" s="76"/>
      <c r="V1174" s="76"/>
      <c r="W1174" s="109" t="e">
        <f>(T20D357462[[#This Row],[現金及び預金（億）]]-T20D357462[[#This Row],[負債（億）]])/T20D357462[[#This Row],[総資産]]*100</f>
        <v>#DIV/0!</v>
      </c>
    </row>
    <row r="1175" spans="1:23" s="67" customFormat="1" x14ac:dyDescent="0.25">
      <c r="A1175" s="69"/>
      <c r="B1175" s="39"/>
      <c r="C1175" s="71" t="str">
        <f>IFERROR(_xll.RssMarket($A1175,"市場部名称"),"")</f>
        <v/>
      </c>
      <c r="D1175" s="55"/>
      <c r="E1175" s="55" t="str">
        <f>IFERROR(_xll.RssMarket($A1175,"前日比"),"")</f>
        <v/>
      </c>
      <c r="F1175" s="75" t="str">
        <f>IFERROR(_xll.RssMarket($A1175,"時価総額"),"")</f>
        <v/>
      </c>
      <c r="G1175" s="75" t="e">
        <f>T20D357462[[#This Row],[時価総額]]/T20D357462[[#This Row],[現在値]]</f>
        <v>#VALUE!</v>
      </c>
      <c r="H1175" s="20"/>
      <c r="I1175" s="38"/>
      <c r="J1175" s="20"/>
      <c r="K1175" s="33"/>
      <c r="L1175" s="117"/>
      <c r="M1175" s="21"/>
      <c r="N1175" s="89"/>
      <c r="O1175" s="125" t="e">
        <f t="shared" si="39"/>
        <v>#REF!</v>
      </c>
      <c r="P1175" s="125" t="e">
        <f t="shared" si="38"/>
        <v>#REF!</v>
      </c>
      <c r="Q1175" s="147" t="e">
        <f>T20D357462[[#This Row],[スコア⑤]]/T20D357462[[#This Row],[スコア③]]</f>
        <v>#REF!</v>
      </c>
      <c r="R1175" s="76" t="e">
        <f>#REF!+#REF!</f>
        <v>#REF!</v>
      </c>
      <c r="S1175" s="76"/>
      <c r="T1175" s="119"/>
      <c r="U1175" s="76"/>
      <c r="V1175" s="76"/>
      <c r="W1175" s="109" t="e">
        <f>(T20D357462[[#This Row],[現金及び預金（億）]]-T20D357462[[#This Row],[負債（億）]])/T20D357462[[#This Row],[総資産]]*100</f>
        <v>#DIV/0!</v>
      </c>
    </row>
    <row r="1176" spans="1:23" s="67" customFormat="1" x14ac:dyDescent="0.25">
      <c r="A1176" s="69"/>
      <c r="B1176" s="39"/>
      <c r="C1176" s="71" t="str">
        <f>IFERROR(_xll.RssMarket($A1176,"市場部名称"),"")</f>
        <v/>
      </c>
      <c r="D1176" s="55"/>
      <c r="E1176" s="55" t="str">
        <f>IFERROR(_xll.RssMarket($A1176,"前日比"),"")</f>
        <v/>
      </c>
      <c r="F1176" s="75" t="str">
        <f>IFERROR(_xll.RssMarket($A1176,"時価総額"),"")</f>
        <v/>
      </c>
      <c r="G1176" s="75" t="e">
        <f>T20D357462[[#This Row],[時価総額]]/T20D357462[[#This Row],[現在値]]</f>
        <v>#VALUE!</v>
      </c>
      <c r="H1176" s="20"/>
      <c r="I1176" s="38"/>
      <c r="J1176" s="20"/>
      <c r="K1176" s="33"/>
      <c r="L1176" s="117"/>
      <c r="M1176" s="21"/>
      <c r="N1176" s="89"/>
      <c r="O1176" s="125" t="e">
        <f t="shared" si="39"/>
        <v>#REF!</v>
      </c>
      <c r="P1176" s="125" t="e">
        <f t="shared" si="38"/>
        <v>#REF!</v>
      </c>
      <c r="Q1176" s="147" t="e">
        <f>T20D357462[[#This Row],[スコア⑤]]/T20D357462[[#This Row],[スコア③]]</f>
        <v>#REF!</v>
      </c>
      <c r="R1176" s="76" t="e">
        <f>#REF!+#REF!</f>
        <v>#REF!</v>
      </c>
      <c r="S1176" s="76"/>
      <c r="T1176" s="119"/>
      <c r="U1176" s="76"/>
      <c r="V1176" s="76"/>
      <c r="W1176" s="109" t="e">
        <f>(T20D357462[[#This Row],[現金及び預金（億）]]-T20D357462[[#This Row],[負債（億）]])/T20D357462[[#This Row],[総資産]]*100</f>
        <v>#DIV/0!</v>
      </c>
    </row>
    <row r="1177" spans="1:23" s="67" customFormat="1" x14ac:dyDescent="0.25">
      <c r="A1177" s="69"/>
      <c r="B1177" s="39"/>
      <c r="C1177" s="71" t="str">
        <f>IFERROR(_xll.RssMarket($A1177,"市場部名称"),"")</f>
        <v/>
      </c>
      <c r="D1177" s="55"/>
      <c r="E1177" s="55" t="str">
        <f>IFERROR(_xll.RssMarket($A1177,"前日比"),"")</f>
        <v/>
      </c>
      <c r="F1177" s="75" t="str">
        <f>IFERROR(_xll.RssMarket($A1177,"時価総額"),"")</f>
        <v/>
      </c>
      <c r="G1177" s="75" t="e">
        <f>T20D357462[[#This Row],[時価総額]]/T20D357462[[#This Row],[現在値]]</f>
        <v>#VALUE!</v>
      </c>
      <c r="H1177" s="20"/>
      <c r="I1177" s="38"/>
      <c r="J1177" s="20"/>
      <c r="K1177" s="33"/>
      <c r="L1177" s="117"/>
      <c r="M1177" s="21"/>
      <c r="N1177" s="89"/>
      <c r="O1177" s="125" t="e">
        <f t="shared" si="39"/>
        <v>#REF!</v>
      </c>
      <c r="P1177" s="125" t="e">
        <f t="shared" si="38"/>
        <v>#REF!</v>
      </c>
      <c r="Q1177" s="147" t="e">
        <f>T20D357462[[#This Row],[スコア⑤]]/T20D357462[[#This Row],[スコア③]]</f>
        <v>#REF!</v>
      </c>
      <c r="R1177" s="76" t="e">
        <f>#REF!+#REF!</f>
        <v>#REF!</v>
      </c>
      <c r="S1177" s="76"/>
      <c r="T1177" s="119"/>
      <c r="U1177" s="76"/>
      <c r="V1177" s="76"/>
      <c r="W1177" s="109" t="e">
        <f>(T20D357462[[#This Row],[現金及び預金（億）]]-T20D357462[[#This Row],[負債（億）]])/T20D357462[[#This Row],[総資産]]*100</f>
        <v>#DIV/0!</v>
      </c>
    </row>
    <row r="1178" spans="1:23" s="67" customFormat="1" x14ac:dyDescent="0.25">
      <c r="A1178" s="69"/>
      <c r="B1178" s="39"/>
      <c r="C1178" s="71" t="str">
        <f>IFERROR(_xll.RssMarket($A1178,"市場部名称"),"")</f>
        <v/>
      </c>
      <c r="D1178" s="55"/>
      <c r="E1178" s="55" t="str">
        <f>IFERROR(_xll.RssMarket($A1178,"前日比"),"")</f>
        <v/>
      </c>
      <c r="F1178" s="75" t="str">
        <f>IFERROR(_xll.RssMarket($A1178,"時価総額"),"")</f>
        <v/>
      </c>
      <c r="G1178" s="75" t="e">
        <f>T20D357462[[#This Row],[時価総額]]/T20D357462[[#This Row],[現在値]]</f>
        <v>#VALUE!</v>
      </c>
      <c r="H1178" s="20"/>
      <c r="I1178" s="38"/>
      <c r="J1178" s="20"/>
      <c r="K1178" s="33"/>
      <c r="L1178" s="117"/>
      <c r="M1178" s="21"/>
      <c r="N1178" s="89"/>
      <c r="O1178" s="125" t="e">
        <f t="shared" si="39"/>
        <v>#REF!</v>
      </c>
      <c r="P1178" s="125" t="e">
        <f t="shared" si="38"/>
        <v>#REF!</v>
      </c>
      <c r="Q1178" s="147" t="e">
        <f>T20D357462[[#This Row],[スコア⑤]]/T20D357462[[#This Row],[スコア③]]</f>
        <v>#REF!</v>
      </c>
      <c r="R1178" s="76" t="e">
        <f>#REF!+#REF!</f>
        <v>#REF!</v>
      </c>
      <c r="S1178" s="76"/>
      <c r="T1178" s="119"/>
      <c r="U1178" s="76"/>
      <c r="V1178" s="76"/>
      <c r="W1178" s="109" t="e">
        <f>(T20D357462[[#This Row],[現金及び預金（億）]]-T20D357462[[#This Row],[負債（億）]])/T20D357462[[#This Row],[総資産]]*100</f>
        <v>#DIV/0!</v>
      </c>
    </row>
    <row r="1179" spans="1:23" s="67" customFormat="1" x14ac:dyDescent="0.25">
      <c r="A1179" s="69"/>
      <c r="B1179" s="39"/>
      <c r="C1179" s="71" t="str">
        <f>IFERROR(_xll.RssMarket($A1179,"市場部名称"),"")</f>
        <v/>
      </c>
      <c r="D1179" s="55"/>
      <c r="E1179" s="55" t="str">
        <f>IFERROR(_xll.RssMarket($A1179,"前日比"),"")</f>
        <v/>
      </c>
      <c r="F1179" s="75" t="str">
        <f>IFERROR(_xll.RssMarket($A1179,"時価総額"),"")</f>
        <v/>
      </c>
      <c r="G1179" s="75" t="e">
        <f>T20D357462[[#This Row],[時価総額]]/T20D357462[[#This Row],[現在値]]</f>
        <v>#VALUE!</v>
      </c>
      <c r="H1179" s="20"/>
      <c r="I1179" s="38"/>
      <c r="J1179" s="20"/>
      <c r="K1179" s="33"/>
      <c r="L1179" s="117"/>
      <c r="M1179" s="21"/>
      <c r="N1179" s="89"/>
      <c r="O1179" s="125" t="e">
        <f t="shared" si="39"/>
        <v>#REF!</v>
      </c>
      <c r="P1179" s="125" t="e">
        <f t="shared" si="38"/>
        <v>#REF!</v>
      </c>
      <c r="Q1179" s="147" t="e">
        <f>T20D357462[[#This Row],[スコア⑤]]/T20D357462[[#This Row],[スコア③]]</f>
        <v>#REF!</v>
      </c>
      <c r="R1179" s="76" t="e">
        <f>#REF!+#REF!</f>
        <v>#REF!</v>
      </c>
      <c r="S1179" s="76"/>
      <c r="T1179" s="119"/>
      <c r="U1179" s="76"/>
      <c r="V1179" s="76"/>
      <c r="W1179" s="109" t="e">
        <f>(T20D357462[[#This Row],[現金及び預金（億）]]-T20D357462[[#This Row],[負債（億）]])/T20D357462[[#This Row],[総資産]]*100</f>
        <v>#DIV/0!</v>
      </c>
    </row>
    <row r="1180" spans="1:23" s="67" customFormat="1" x14ac:dyDescent="0.25">
      <c r="A1180" s="69"/>
      <c r="B1180" s="39"/>
      <c r="C1180" s="71" t="str">
        <f>IFERROR(_xll.RssMarket($A1180,"市場部名称"),"")</f>
        <v/>
      </c>
      <c r="D1180" s="55"/>
      <c r="E1180" s="55" t="str">
        <f>IFERROR(_xll.RssMarket($A1180,"前日比"),"")</f>
        <v/>
      </c>
      <c r="F1180" s="75" t="str">
        <f>IFERROR(_xll.RssMarket($A1180,"時価総額"),"")</f>
        <v/>
      </c>
      <c r="G1180" s="75" t="e">
        <f>T20D357462[[#This Row],[時価総額]]/T20D357462[[#This Row],[現在値]]</f>
        <v>#VALUE!</v>
      </c>
      <c r="H1180" s="20"/>
      <c r="I1180" s="38"/>
      <c r="J1180" s="20"/>
      <c r="K1180" s="33"/>
      <c r="L1180" s="117"/>
      <c r="M1180" s="21"/>
      <c r="N1180" s="89"/>
      <c r="O1180" s="125" t="e">
        <f t="shared" si="39"/>
        <v>#REF!</v>
      </c>
      <c r="P1180" s="125" t="e">
        <f t="shared" si="38"/>
        <v>#REF!</v>
      </c>
      <c r="Q1180" s="147" t="e">
        <f>T20D357462[[#This Row],[スコア⑤]]/T20D357462[[#This Row],[スコア③]]</f>
        <v>#REF!</v>
      </c>
      <c r="R1180" s="76" t="e">
        <f>#REF!+#REF!</f>
        <v>#REF!</v>
      </c>
      <c r="S1180" s="76"/>
      <c r="T1180" s="119"/>
      <c r="U1180" s="76"/>
      <c r="V1180" s="76"/>
      <c r="W1180" s="109" t="e">
        <f>(T20D357462[[#This Row],[現金及び預金（億）]]-T20D357462[[#This Row],[負債（億）]])/T20D357462[[#This Row],[総資産]]*100</f>
        <v>#DIV/0!</v>
      </c>
    </row>
    <row r="1181" spans="1:23" s="67" customFormat="1" x14ac:dyDescent="0.25">
      <c r="A1181" s="69"/>
      <c r="B1181" s="39"/>
      <c r="C1181" s="71" t="str">
        <f>IFERROR(_xll.RssMarket($A1181,"市場部名称"),"")</f>
        <v/>
      </c>
      <c r="D1181" s="55"/>
      <c r="E1181" s="55" t="str">
        <f>IFERROR(_xll.RssMarket($A1181,"前日比"),"")</f>
        <v/>
      </c>
      <c r="F1181" s="75" t="str">
        <f>IFERROR(_xll.RssMarket($A1181,"時価総額"),"")</f>
        <v/>
      </c>
      <c r="G1181" s="75" t="e">
        <f>T20D357462[[#This Row],[時価総額]]/T20D357462[[#This Row],[現在値]]</f>
        <v>#VALUE!</v>
      </c>
      <c r="H1181" s="20"/>
      <c r="I1181" s="38"/>
      <c r="J1181" s="20"/>
      <c r="K1181" s="33"/>
      <c r="L1181" s="117"/>
      <c r="M1181" s="21"/>
      <c r="N1181" s="89"/>
      <c r="O1181" s="125" t="e">
        <f t="shared" si="39"/>
        <v>#REF!</v>
      </c>
      <c r="P1181" s="125" t="e">
        <f t="shared" si="38"/>
        <v>#REF!</v>
      </c>
      <c r="Q1181" s="147" t="e">
        <f>T20D357462[[#This Row],[スコア⑤]]/T20D357462[[#This Row],[スコア③]]</f>
        <v>#REF!</v>
      </c>
      <c r="R1181" s="76" t="e">
        <f>#REF!+#REF!</f>
        <v>#REF!</v>
      </c>
      <c r="S1181" s="76"/>
      <c r="T1181" s="119"/>
      <c r="U1181" s="76"/>
      <c r="V1181" s="76"/>
      <c r="W1181" s="109" t="e">
        <f>(T20D357462[[#This Row],[現金及び預金（億）]]-T20D357462[[#This Row],[負債（億）]])/T20D357462[[#This Row],[総資産]]*100</f>
        <v>#DIV/0!</v>
      </c>
    </row>
    <row r="1182" spans="1:23" s="67" customFormat="1" x14ac:dyDescent="0.25">
      <c r="A1182" s="69"/>
      <c r="B1182" s="39"/>
      <c r="C1182" s="71" t="str">
        <f>IFERROR(_xll.RssMarket($A1182,"市場部名称"),"")</f>
        <v/>
      </c>
      <c r="D1182" s="55"/>
      <c r="E1182" s="55" t="str">
        <f>IFERROR(_xll.RssMarket($A1182,"前日比"),"")</f>
        <v/>
      </c>
      <c r="F1182" s="75" t="str">
        <f>IFERROR(_xll.RssMarket($A1182,"時価総額"),"")</f>
        <v/>
      </c>
      <c r="G1182" s="75" t="e">
        <f>T20D357462[[#This Row],[時価総額]]/T20D357462[[#This Row],[現在値]]</f>
        <v>#VALUE!</v>
      </c>
      <c r="H1182" s="20"/>
      <c r="I1182" s="38"/>
      <c r="J1182" s="20"/>
      <c r="K1182" s="33"/>
      <c r="L1182" s="117"/>
      <c r="M1182" s="21"/>
      <c r="N1182" s="89"/>
      <c r="O1182" s="125" t="e">
        <f t="shared" si="39"/>
        <v>#REF!</v>
      </c>
      <c r="P1182" s="125" t="e">
        <f t="shared" si="38"/>
        <v>#REF!</v>
      </c>
      <c r="Q1182" s="147" t="e">
        <f>T20D357462[[#This Row],[スコア⑤]]/T20D357462[[#This Row],[スコア③]]</f>
        <v>#REF!</v>
      </c>
      <c r="R1182" s="76" t="e">
        <f>#REF!+#REF!</f>
        <v>#REF!</v>
      </c>
      <c r="S1182" s="76"/>
      <c r="T1182" s="119"/>
      <c r="U1182" s="76"/>
      <c r="V1182" s="76"/>
      <c r="W1182" s="109" t="e">
        <f>(T20D357462[[#This Row],[現金及び預金（億）]]-T20D357462[[#This Row],[負債（億）]])/T20D357462[[#This Row],[総資産]]*100</f>
        <v>#DIV/0!</v>
      </c>
    </row>
    <row r="1183" spans="1:23" s="67" customFormat="1" x14ac:dyDescent="0.25">
      <c r="A1183" s="69"/>
      <c r="B1183" s="39"/>
      <c r="C1183" s="71" t="str">
        <f>IFERROR(_xll.RssMarket($A1183,"市場部名称"),"")</f>
        <v/>
      </c>
      <c r="D1183" s="55"/>
      <c r="E1183" s="55" t="str">
        <f>IFERROR(_xll.RssMarket($A1183,"前日比"),"")</f>
        <v/>
      </c>
      <c r="F1183" s="75" t="str">
        <f>IFERROR(_xll.RssMarket($A1183,"時価総額"),"")</f>
        <v/>
      </c>
      <c r="G1183" s="75" t="e">
        <f>T20D357462[[#This Row],[時価総額]]/T20D357462[[#This Row],[現在値]]</f>
        <v>#VALUE!</v>
      </c>
      <c r="H1183" s="20"/>
      <c r="I1183" s="38"/>
      <c r="J1183" s="20"/>
      <c r="K1183" s="33"/>
      <c r="L1183" s="117"/>
      <c r="M1183" s="21"/>
      <c r="N1183" s="89"/>
      <c r="O1183" s="125" t="e">
        <f t="shared" si="39"/>
        <v>#REF!</v>
      </c>
      <c r="P1183" s="125" t="e">
        <f t="shared" si="38"/>
        <v>#REF!</v>
      </c>
      <c r="Q1183" s="147" t="e">
        <f>T20D357462[[#This Row],[スコア⑤]]/T20D357462[[#This Row],[スコア③]]</f>
        <v>#REF!</v>
      </c>
      <c r="R1183" s="76" t="e">
        <f>#REF!+#REF!</f>
        <v>#REF!</v>
      </c>
      <c r="S1183" s="76"/>
      <c r="T1183" s="119"/>
      <c r="U1183" s="76"/>
      <c r="V1183" s="76"/>
      <c r="W1183" s="109" t="e">
        <f>(T20D357462[[#This Row],[現金及び預金（億）]]-T20D357462[[#This Row],[負債（億）]])/T20D357462[[#This Row],[総資産]]*100</f>
        <v>#DIV/0!</v>
      </c>
    </row>
    <row r="1184" spans="1:23" s="67" customFormat="1" x14ac:dyDescent="0.25">
      <c r="A1184" s="69"/>
      <c r="B1184" s="39"/>
      <c r="C1184" s="71" t="str">
        <f>IFERROR(_xll.RssMarket($A1184,"市場部名称"),"")</f>
        <v/>
      </c>
      <c r="D1184" s="55"/>
      <c r="E1184" s="55" t="str">
        <f>IFERROR(_xll.RssMarket($A1184,"前日比"),"")</f>
        <v/>
      </c>
      <c r="F1184" s="75" t="str">
        <f>IFERROR(_xll.RssMarket($A1184,"時価総額"),"")</f>
        <v/>
      </c>
      <c r="G1184" s="75" t="e">
        <f>T20D357462[[#This Row],[時価総額]]/T20D357462[[#This Row],[現在値]]</f>
        <v>#VALUE!</v>
      </c>
      <c r="H1184" s="20"/>
      <c r="I1184" s="38"/>
      <c r="J1184" s="20"/>
      <c r="K1184" s="33"/>
      <c r="L1184" s="117"/>
      <c r="M1184" s="21"/>
      <c r="N1184" s="89"/>
      <c r="O1184" s="125" t="e">
        <f t="shared" si="39"/>
        <v>#REF!</v>
      </c>
      <c r="P1184" s="125" t="e">
        <f t="shared" si="38"/>
        <v>#REF!</v>
      </c>
      <c r="Q1184" s="147" t="e">
        <f>T20D357462[[#This Row],[スコア⑤]]/T20D357462[[#This Row],[スコア③]]</f>
        <v>#REF!</v>
      </c>
      <c r="R1184" s="76" t="e">
        <f>#REF!+#REF!</f>
        <v>#REF!</v>
      </c>
      <c r="S1184" s="76"/>
      <c r="T1184" s="119"/>
      <c r="U1184" s="76"/>
      <c r="V1184" s="76"/>
      <c r="W1184" s="109" t="e">
        <f>(T20D357462[[#This Row],[現金及び預金（億）]]-T20D357462[[#This Row],[負債（億）]])/T20D357462[[#This Row],[総資産]]*100</f>
        <v>#DIV/0!</v>
      </c>
    </row>
    <row r="1185" spans="1:23" s="67" customFormat="1" x14ac:dyDescent="0.25">
      <c r="A1185" s="69"/>
      <c r="B1185" s="39"/>
      <c r="C1185" s="71" t="str">
        <f>IFERROR(_xll.RssMarket($A1185,"市場部名称"),"")</f>
        <v/>
      </c>
      <c r="D1185" s="55"/>
      <c r="E1185" s="55" t="str">
        <f>IFERROR(_xll.RssMarket($A1185,"前日比"),"")</f>
        <v/>
      </c>
      <c r="F1185" s="75" t="str">
        <f>IFERROR(_xll.RssMarket($A1185,"時価総額"),"")</f>
        <v/>
      </c>
      <c r="G1185" s="75" t="e">
        <f>T20D357462[[#This Row],[時価総額]]/T20D357462[[#This Row],[現在値]]</f>
        <v>#VALUE!</v>
      </c>
      <c r="H1185" s="20"/>
      <c r="I1185" s="38"/>
      <c r="J1185" s="20"/>
      <c r="K1185" s="33"/>
      <c r="L1185" s="117"/>
      <c r="M1185" s="21"/>
      <c r="N1185" s="89"/>
      <c r="O1185" s="125" t="e">
        <f t="shared" si="39"/>
        <v>#REF!</v>
      </c>
      <c r="P1185" s="125" t="e">
        <f t="shared" si="38"/>
        <v>#REF!</v>
      </c>
      <c r="Q1185" s="147" t="e">
        <f>T20D357462[[#This Row],[スコア⑤]]/T20D357462[[#This Row],[スコア③]]</f>
        <v>#REF!</v>
      </c>
      <c r="R1185" s="76" t="e">
        <f>#REF!+#REF!</f>
        <v>#REF!</v>
      </c>
      <c r="S1185" s="76"/>
      <c r="T1185" s="119"/>
      <c r="U1185" s="76"/>
      <c r="V1185" s="76"/>
      <c r="W1185" s="109" t="e">
        <f>(T20D357462[[#This Row],[現金及び預金（億）]]-T20D357462[[#This Row],[負債（億）]])/T20D357462[[#This Row],[総資産]]*100</f>
        <v>#DIV/0!</v>
      </c>
    </row>
    <row r="1186" spans="1:23" s="67" customFormat="1" x14ac:dyDescent="0.25">
      <c r="A1186" s="69"/>
      <c r="B1186" s="39"/>
      <c r="C1186" s="71" t="str">
        <f>IFERROR(_xll.RssMarket($A1186,"市場部名称"),"")</f>
        <v/>
      </c>
      <c r="D1186" s="55"/>
      <c r="E1186" s="55" t="str">
        <f>IFERROR(_xll.RssMarket($A1186,"前日比"),"")</f>
        <v/>
      </c>
      <c r="F1186" s="75" t="str">
        <f>IFERROR(_xll.RssMarket($A1186,"時価総額"),"")</f>
        <v/>
      </c>
      <c r="G1186" s="75" t="e">
        <f>T20D357462[[#This Row],[時価総額]]/T20D357462[[#This Row],[現在値]]</f>
        <v>#VALUE!</v>
      </c>
      <c r="H1186" s="20"/>
      <c r="I1186" s="38"/>
      <c r="J1186" s="20"/>
      <c r="K1186" s="33"/>
      <c r="L1186" s="117"/>
      <c r="M1186" s="21"/>
      <c r="N1186" s="89"/>
      <c r="O1186" s="125" t="e">
        <f t="shared" si="39"/>
        <v>#REF!</v>
      </c>
      <c r="P1186" s="125" t="e">
        <f t="shared" si="38"/>
        <v>#REF!</v>
      </c>
      <c r="Q1186" s="147" t="e">
        <f>T20D357462[[#This Row],[スコア⑤]]/T20D357462[[#This Row],[スコア③]]</f>
        <v>#REF!</v>
      </c>
      <c r="R1186" s="76" t="e">
        <f>#REF!+#REF!</f>
        <v>#REF!</v>
      </c>
      <c r="S1186" s="76"/>
      <c r="T1186" s="119"/>
      <c r="U1186" s="76"/>
      <c r="V1186" s="76"/>
      <c r="W1186" s="109" t="e">
        <f>(T20D357462[[#This Row],[現金及び預金（億）]]-T20D357462[[#This Row],[負債（億）]])/T20D357462[[#This Row],[総資産]]*100</f>
        <v>#DIV/0!</v>
      </c>
    </row>
    <row r="1187" spans="1:23" s="67" customFormat="1" x14ac:dyDescent="0.25">
      <c r="A1187" s="69"/>
      <c r="B1187" s="39"/>
      <c r="C1187" s="71" t="str">
        <f>IFERROR(_xll.RssMarket($A1187,"市場部名称"),"")</f>
        <v/>
      </c>
      <c r="D1187" s="55"/>
      <c r="E1187" s="55" t="str">
        <f>IFERROR(_xll.RssMarket($A1187,"前日比"),"")</f>
        <v/>
      </c>
      <c r="F1187" s="75" t="str">
        <f>IFERROR(_xll.RssMarket($A1187,"時価総額"),"")</f>
        <v/>
      </c>
      <c r="G1187" s="75" t="e">
        <f>T20D357462[[#This Row],[時価総額]]/T20D357462[[#This Row],[現在値]]</f>
        <v>#VALUE!</v>
      </c>
      <c r="H1187" s="20"/>
      <c r="I1187" s="38"/>
      <c r="J1187" s="20"/>
      <c r="K1187" s="33"/>
      <c r="L1187" s="117"/>
      <c r="M1187" s="21"/>
      <c r="N1187" s="89"/>
      <c r="O1187" s="125" t="e">
        <f t="shared" si="39"/>
        <v>#REF!</v>
      </c>
      <c r="P1187" s="125" t="e">
        <f t="shared" si="38"/>
        <v>#REF!</v>
      </c>
      <c r="Q1187" s="147" t="e">
        <f>T20D357462[[#This Row],[スコア⑤]]/T20D357462[[#This Row],[スコア③]]</f>
        <v>#REF!</v>
      </c>
      <c r="R1187" s="76" t="e">
        <f>#REF!+#REF!</f>
        <v>#REF!</v>
      </c>
      <c r="S1187" s="76"/>
      <c r="T1187" s="119"/>
      <c r="U1187" s="76"/>
      <c r="V1187" s="76"/>
      <c r="W1187" s="109" t="e">
        <f>(T20D357462[[#This Row],[現金及び預金（億）]]-T20D357462[[#This Row],[負債（億）]])/T20D357462[[#This Row],[総資産]]*100</f>
        <v>#DIV/0!</v>
      </c>
    </row>
    <row r="1188" spans="1:23" s="67" customFormat="1" x14ac:dyDescent="0.25">
      <c r="A1188" s="69"/>
      <c r="B1188" s="39"/>
      <c r="C1188" s="71" t="str">
        <f>IFERROR(_xll.RssMarket($A1188,"市場部名称"),"")</f>
        <v/>
      </c>
      <c r="D1188" s="55"/>
      <c r="E1188" s="55" t="str">
        <f>IFERROR(_xll.RssMarket($A1188,"前日比"),"")</f>
        <v/>
      </c>
      <c r="F1188" s="75" t="str">
        <f>IFERROR(_xll.RssMarket($A1188,"時価総額"),"")</f>
        <v/>
      </c>
      <c r="G1188" s="75" t="e">
        <f>T20D357462[[#This Row],[時価総額]]/T20D357462[[#This Row],[現在値]]</f>
        <v>#VALUE!</v>
      </c>
      <c r="H1188" s="20"/>
      <c r="I1188" s="38"/>
      <c r="J1188" s="20"/>
      <c r="K1188" s="33"/>
      <c r="L1188" s="117"/>
      <c r="M1188" s="21"/>
      <c r="N1188" s="89"/>
      <c r="O1188" s="125" t="e">
        <f t="shared" si="39"/>
        <v>#REF!</v>
      </c>
      <c r="P1188" s="125" t="e">
        <f t="shared" si="38"/>
        <v>#REF!</v>
      </c>
      <c r="Q1188" s="147" t="e">
        <f>T20D357462[[#This Row],[スコア⑤]]/T20D357462[[#This Row],[スコア③]]</f>
        <v>#REF!</v>
      </c>
      <c r="R1188" s="76" t="e">
        <f>#REF!+#REF!</f>
        <v>#REF!</v>
      </c>
      <c r="S1188" s="76"/>
      <c r="T1188" s="119"/>
      <c r="U1188" s="76"/>
      <c r="V1188" s="76"/>
      <c r="W1188" s="109" t="e">
        <f>(T20D357462[[#This Row],[現金及び預金（億）]]-T20D357462[[#This Row],[負債（億）]])/T20D357462[[#This Row],[総資産]]*100</f>
        <v>#DIV/0!</v>
      </c>
    </row>
    <row r="1189" spans="1:23" s="67" customFormat="1" x14ac:dyDescent="0.25">
      <c r="A1189" s="69"/>
      <c r="B1189" s="39"/>
      <c r="C1189" s="71" t="str">
        <f>IFERROR(_xll.RssMarket($A1189,"市場部名称"),"")</f>
        <v/>
      </c>
      <c r="D1189" s="55"/>
      <c r="E1189" s="55" t="str">
        <f>IFERROR(_xll.RssMarket($A1189,"前日比"),"")</f>
        <v/>
      </c>
      <c r="F1189" s="75" t="str">
        <f>IFERROR(_xll.RssMarket($A1189,"時価総額"),"")</f>
        <v/>
      </c>
      <c r="G1189" s="75" t="e">
        <f>T20D357462[[#This Row],[時価総額]]/T20D357462[[#This Row],[現在値]]</f>
        <v>#VALUE!</v>
      </c>
      <c r="H1189" s="20"/>
      <c r="I1189" s="38"/>
      <c r="J1189" s="20"/>
      <c r="K1189" s="33"/>
      <c r="L1189" s="117"/>
      <c r="M1189" s="21"/>
      <c r="N1189" s="89"/>
      <c r="O1189" s="125" t="e">
        <f t="shared" si="39"/>
        <v>#REF!</v>
      </c>
      <c r="P1189" s="125" t="e">
        <f t="shared" si="38"/>
        <v>#REF!</v>
      </c>
      <c r="Q1189" s="147" t="e">
        <f>T20D357462[[#This Row],[スコア⑤]]/T20D357462[[#This Row],[スコア③]]</f>
        <v>#REF!</v>
      </c>
      <c r="R1189" s="76" t="e">
        <f>#REF!+#REF!</f>
        <v>#REF!</v>
      </c>
      <c r="S1189" s="76"/>
      <c r="T1189" s="119"/>
      <c r="U1189" s="76"/>
      <c r="V1189" s="76"/>
      <c r="W1189" s="109" t="e">
        <f>(T20D357462[[#This Row],[現金及び預金（億）]]-T20D357462[[#This Row],[負債（億）]])/T20D357462[[#This Row],[総資産]]*100</f>
        <v>#DIV/0!</v>
      </c>
    </row>
    <row r="1190" spans="1:23" s="67" customFormat="1" x14ac:dyDescent="0.25">
      <c r="A1190" s="69"/>
      <c r="B1190" s="39"/>
      <c r="C1190" s="71" t="str">
        <f>IFERROR(_xll.RssMarket($A1190,"市場部名称"),"")</f>
        <v/>
      </c>
      <c r="D1190" s="55"/>
      <c r="E1190" s="55" t="str">
        <f>IFERROR(_xll.RssMarket($A1190,"前日比"),"")</f>
        <v/>
      </c>
      <c r="F1190" s="75" t="str">
        <f>IFERROR(_xll.RssMarket($A1190,"時価総額"),"")</f>
        <v/>
      </c>
      <c r="G1190" s="75" t="e">
        <f>T20D357462[[#This Row],[時価総額]]/T20D357462[[#This Row],[現在値]]</f>
        <v>#VALUE!</v>
      </c>
      <c r="H1190" s="20"/>
      <c r="I1190" s="38"/>
      <c r="J1190" s="20"/>
      <c r="K1190" s="33"/>
      <c r="L1190" s="117"/>
      <c r="M1190" s="21"/>
      <c r="N1190" s="89"/>
      <c r="O1190" s="125" t="e">
        <f t="shared" si="39"/>
        <v>#REF!</v>
      </c>
      <c r="P1190" s="125" t="e">
        <f t="shared" si="38"/>
        <v>#REF!</v>
      </c>
      <c r="Q1190" s="147" t="e">
        <f>T20D357462[[#This Row],[スコア⑤]]/T20D357462[[#This Row],[スコア③]]</f>
        <v>#REF!</v>
      </c>
      <c r="R1190" s="76" t="e">
        <f>#REF!+#REF!</f>
        <v>#REF!</v>
      </c>
      <c r="S1190" s="76"/>
      <c r="T1190" s="119"/>
      <c r="U1190" s="76"/>
      <c r="V1190" s="76"/>
      <c r="W1190" s="109" t="e">
        <f>(T20D357462[[#This Row],[現金及び預金（億）]]-T20D357462[[#This Row],[負債（億）]])/T20D357462[[#This Row],[総資産]]*100</f>
        <v>#DIV/0!</v>
      </c>
    </row>
    <row r="1191" spans="1:23" s="67" customFormat="1" x14ac:dyDescent="0.25">
      <c r="A1191" s="69"/>
      <c r="B1191" s="39"/>
      <c r="C1191" s="71" t="str">
        <f>IFERROR(_xll.RssMarket($A1191,"市場部名称"),"")</f>
        <v/>
      </c>
      <c r="D1191" s="55"/>
      <c r="E1191" s="55" t="str">
        <f>IFERROR(_xll.RssMarket($A1191,"前日比"),"")</f>
        <v/>
      </c>
      <c r="F1191" s="75" t="str">
        <f>IFERROR(_xll.RssMarket($A1191,"時価総額"),"")</f>
        <v/>
      </c>
      <c r="G1191" s="75" t="e">
        <f>T20D357462[[#This Row],[時価総額]]/T20D357462[[#This Row],[現在値]]</f>
        <v>#VALUE!</v>
      </c>
      <c r="H1191" s="20"/>
      <c r="I1191" s="38"/>
      <c r="J1191" s="20"/>
      <c r="K1191" s="33"/>
      <c r="L1191" s="117"/>
      <c r="M1191" s="21"/>
      <c r="N1191" s="89"/>
      <c r="O1191" s="125" t="e">
        <f t="shared" si="39"/>
        <v>#REF!</v>
      </c>
      <c r="P1191" s="125" t="e">
        <f t="shared" si="38"/>
        <v>#REF!</v>
      </c>
      <c r="Q1191" s="147" t="e">
        <f>T20D357462[[#This Row],[スコア⑤]]/T20D357462[[#This Row],[スコア③]]</f>
        <v>#REF!</v>
      </c>
      <c r="R1191" s="76" t="e">
        <f>#REF!+#REF!</f>
        <v>#REF!</v>
      </c>
      <c r="S1191" s="76"/>
      <c r="T1191" s="119"/>
      <c r="U1191" s="76"/>
      <c r="V1191" s="76"/>
      <c r="W1191" s="109" t="e">
        <f>(T20D357462[[#This Row],[現金及び預金（億）]]-T20D357462[[#This Row],[負債（億）]])/T20D357462[[#This Row],[総資産]]*100</f>
        <v>#DIV/0!</v>
      </c>
    </row>
    <row r="1192" spans="1:23" s="67" customFormat="1" x14ac:dyDescent="0.25">
      <c r="A1192" s="69"/>
      <c r="B1192" s="39"/>
      <c r="C1192" s="71" t="str">
        <f>IFERROR(_xll.RssMarket($A1192,"市場部名称"),"")</f>
        <v/>
      </c>
      <c r="D1192" s="55"/>
      <c r="E1192" s="55" t="str">
        <f>IFERROR(_xll.RssMarket($A1192,"前日比"),"")</f>
        <v/>
      </c>
      <c r="F1192" s="75" t="str">
        <f>IFERROR(_xll.RssMarket($A1192,"時価総額"),"")</f>
        <v/>
      </c>
      <c r="G1192" s="75" t="e">
        <f>T20D357462[[#This Row],[時価総額]]/T20D357462[[#This Row],[現在値]]</f>
        <v>#VALUE!</v>
      </c>
      <c r="H1192" s="20"/>
      <c r="I1192" s="38"/>
      <c r="J1192" s="20"/>
      <c r="K1192" s="33"/>
      <c r="L1192" s="117"/>
      <c r="M1192" s="21"/>
      <c r="N1192" s="89"/>
      <c r="O1192" s="125" t="e">
        <f t="shared" si="39"/>
        <v>#REF!</v>
      </c>
      <c r="P1192" s="125" t="e">
        <f t="shared" si="38"/>
        <v>#REF!</v>
      </c>
      <c r="Q1192" s="147" t="e">
        <f>T20D357462[[#This Row],[スコア⑤]]/T20D357462[[#This Row],[スコア③]]</f>
        <v>#REF!</v>
      </c>
      <c r="R1192" s="76" t="e">
        <f>#REF!+#REF!</f>
        <v>#REF!</v>
      </c>
      <c r="S1192" s="76"/>
      <c r="T1192" s="119"/>
      <c r="U1192" s="76"/>
      <c r="V1192" s="76"/>
      <c r="W1192" s="109" t="e">
        <f>(T20D357462[[#This Row],[現金及び預金（億）]]-T20D357462[[#This Row],[負債（億）]])/T20D357462[[#This Row],[総資産]]*100</f>
        <v>#DIV/0!</v>
      </c>
    </row>
    <row r="1193" spans="1:23" s="67" customFormat="1" x14ac:dyDescent="0.25">
      <c r="A1193" s="69"/>
      <c r="B1193" s="39"/>
      <c r="C1193" s="71" t="str">
        <f>IFERROR(_xll.RssMarket($A1193,"市場部名称"),"")</f>
        <v/>
      </c>
      <c r="D1193" s="55"/>
      <c r="E1193" s="55" t="str">
        <f>IFERROR(_xll.RssMarket($A1193,"前日比"),"")</f>
        <v/>
      </c>
      <c r="F1193" s="75" t="str">
        <f>IFERROR(_xll.RssMarket($A1193,"時価総額"),"")</f>
        <v/>
      </c>
      <c r="G1193" s="75" t="e">
        <f>T20D357462[[#This Row],[時価総額]]/T20D357462[[#This Row],[現在値]]</f>
        <v>#VALUE!</v>
      </c>
      <c r="H1193" s="20"/>
      <c r="I1193" s="38"/>
      <c r="J1193" s="20"/>
      <c r="K1193" s="33"/>
      <c r="L1193" s="117"/>
      <c r="M1193" s="21"/>
      <c r="N1193" s="89"/>
      <c r="O1193" s="125" t="e">
        <f t="shared" si="39"/>
        <v>#REF!</v>
      </c>
      <c r="P1193" s="125" t="e">
        <f t="shared" si="38"/>
        <v>#REF!</v>
      </c>
      <c r="Q1193" s="147" t="e">
        <f>T20D357462[[#This Row],[スコア⑤]]/T20D357462[[#This Row],[スコア③]]</f>
        <v>#REF!</v>
      </c>
      <c r="R1193" s="76" t="e">
        <f>#REF!+#REF!</f>
        <v>#REF!</v>
      </c>
      <c r="S1193" s="76"/>
      <c r="T1193" s="119"/>
      <c r="U1193" s="76"/>
      <c r="V1193" s="76"/>
      <c r="W1193" s="109" t="e">
        <f>(T20D357462[[#This Row],[現金及び預金（億）]]-T20D357462[[#This Row],[負債（億）]])/T20D357462[[#This Row],[総資産]]*100</f>
        <v>#DIV/0!</v>
      </c>
    </row>
    <row r="1194" spans="1:23" s="67" customFormat="1" x14ac:dyDescent="0.25">
      <c r="A1194" s="69"/>
      <c r="B1194" s="39"/>
      <c r="C1194" s="71" t="str">
        <f>IFERROR(_xll.RssMarket($A1194,"市場部名称"),"")</f>
        <v/>
      </c>
      <c r="D1194" s="55"/>
      <c r="E1194" s="55" t="str">
        <f>IFERROR(_xll.RssMarket($A1194,"前日比"),"")</f>
        <v/>
      </c>
      <c r="F1194" s="75" t="str">
        <f>IFERROR(_xll.RssMarket($A1194,"時価総額"),"")</f>
        <v/>
      </c>
      <c r="G1194" s="75" t="e">
        <f>T20D357462[[#This Row],[時価総額]]/T20D357462[[#This Row],[現在値]]</f>
        <v>#VALUE!</v>
      </c>
      <c r="H1194" s="20"/>
      <c r="I1194" s="38"/>
      <c r="J1194" s="20"/>
      <c r="K1194" s="33"/>
      <c r="L1194" s="117"/>
      <c r="M1194" s="21"/>
      <c r="N1194" s="89"/>
      <c r="O1194" s="125" t="e">
        <f t="shared" si="39"/>
        <v>#REF!</v>
      </c>
      <c r="P1194" s="125" t="e">
        <f t="shared" si="38"/>
        <v>#REF!</v>
      </c>
      <c r="Q1194" s="147" t="e">
        <f>T20D357462[[#This Row],[スコア⑤]]/T20D357462[[#This Row],[スコア③]]</f>
        <v>#REF!</v>
      </c>
      <c r="R1194" s="76" t="e">
        <f>#REF!+#REF!</f>
        <v>#REF!</v>
      </c>
      <c r="S1194" s="76"/>
      <c r="T1194" s="119"/>
      <c r="U1194" s="76"/>
      <c r="V1194" s="76"/>
      <c r="W1194" s="109" t="e">
        <f>(T20D357462[[#This Row],[現金及び預金（億）]]-T20D357462[[#This Row],[負債（億）]])/T20D357462[[#This Row],[総資産]]*100</f>
        <v>#DIV/0!</v>
      </c>
    </row>
    <row r="1195" spans="1:23" s="67" customFormat="1" x14ac:dyDescent="0.25">
      <c r="A1195" s="69"/>
      <c r="B1195" s="39"/>
      <c r="C1195" s="71" t="str">
        <f>IFERROR(_xll.RssMarket($A1195,"市場部名称"),"")</f>
        <v/>
      </c>
      <c r="D1195" s="55"/>
      <c r="E1195" s="55" t="str">
        <f>IFERROR(_xll.RssMarket($A1195,"前日比"),"")</f>
        <v/>
      </c>
      <c r="F1195" s="75" t="str">
        <f>IFERROR(_xll.RssMarket($A1195,"時価総額"),"")</f>
        <v/>
      </c>
      <c r="G1195" s="75" t="e">
        <f>T20D357462[[#This Row],[時価総額]]/T20D357462[[#This Row],[現在値]]</f>
        <v>#VALUE!</v>
      </c>
      <c r="H1195" s="20"/>
      <c r="I1195" s="38"/>
      <c r="J1195" s="20"/>
      <c r="K1195" s="33"/>
      <c r="L1195" s="117"/>
      <c r="M1195" s="21"/>
      <c r="N1195" s="89"/>
      <c r="O1195" s="125" t="e">
        <f t="shared" si="39"/>
        <v>#REF!</v>
      </c>
      <c r="P1195" s="125" t="e">
        <f t="shared" si="38"/>
        <v>#REF!</v>
      </c>
      <c r="Q1195" s="147" t="e">
        <f>T20D357462[[#This Row],[スコア⑤]]/T20D357462[[#This Row],[スコア③]]</f>
        <v>#REF!</v>
      </c>
      <c r="R1195" s="76" t="e">
        <f>#REF!+#REF!</f>
        <v>#REF!</v>
      </c>
      <c r="S1195" s="76"/>
      <c r="T1195" s="119"/>
      <c r="U1195" s="76"/>
      <c r="V1195" s="76"/>
      <c r="W1195" s="109" t="e">
        <f>(T20D357462[[#This Row],[現金及び預金（億）]]-T20D357462[[#This Row],[負債（億）]])/T20D357462[[#This Row],[総資産]]*100</f>
        <v>#DIV/0!</v>
      </c>
    </row>
    <row r="1196" spans="1:23" s="67" customFormat="1" x14ac:dyDescent="0.25">
      <c r="A1196" s="69"/>
      <c r="B1196" s="39"/>
      <c r="C1196" s="71" t="str">
        <f>IFERROR(_xll.RssMarket($A1196,"市場部名称"),"")</f>
        <v/>
      </c>
      <c r="D1196" s="55"/>
      <c r="E1196" s="55" t="str">
        <f>IFERROR(_xll.RssMarket($A1196,"前日比"),"")</f>
        <v/>
      </c>
      <c r="F1196" s="75" t="str">
        <f>IFERROR(_xll.RssMarket($A1196,"時価総額"),"")</f>
        <v/>
      </c>
      <c r="G1196" s="75" t="e">
        <f>T20D357462[[#This Row],[時価総額]]/T20D357462[[#This Row],[現在値]]</f>
        <v>#VALUE!</v>
      </c>
      <c r="H1196" s="20"/>
      <c r="I1196" s="38"/>
      <c r="J1196" s="20"/>
      <c r="K1196" s="33"/>
      <c r="L1196" s="117"/>
      <c r="M1196" s="21"/>
      <c r="N1196" s="89"/>
      <c r="O1196" s="125" t="e">
        <f t="shared" si="39"/>
        <v>#REF!</v>
      </c>
      <c r="P1196" s="125" t="e">
        <f t="shared" si="38"/>
        <v>#REF!</v>
      </c>
      <c r="Q1196" s="147" t="e">
        <f>T20D357462[[#This Row],[スコア⑤]]/T20D357462[[#This Row],[スコア③]]</f>
        <v>#REF!</v>
      </c>
      <c r="R1196" s="76" t="e">
        <f>#REF!+#REF!</f>
        <v>#REF!</v>
      </c>
      <c r="S1196" s="76"/>
      <c r="T1196" s="119"/>
      <c r="U1196" s="76"/>
      <c r="V1196" s="76"/>
      <c r="W1196" s="109" t="e">
        <f>(T20D357462[[#This Row],[現金及び預金（億）]]-T20D357462[[#This Row],[負債（億）]])/T20D357462[[#This Row],[総資産]]*100</f>
        <v>#DIV/0!</v>
      </c>
    </row>
    <row r="1197" spans="1:23" s="67" customFormat="1" x14ac:dyDescent="0.25">
      <c r="A1197" s="69"/>
      <c r="B1197" s="39"/>
      <c r="C1197" s="71" t="str">
        <f>IFERROR(_xll.RssMarket($A1197,"市場部名称"),"")</f>
        <v/>
      </c>
      <c r="D1197" s="55"/>
      <c r="E1197" s="55" t="str">
        <f>IFERROR(_xll.RssMarket($A1197,"前日比"),"")</f>
        <v/>
      </c>
      <c r="F1197" s="75" t="str">
        <f>IFERROR(_xll.RssMarket($A1197,"時価総額"),"")</f>
        <v/>
      </c>
      <c r="G1197" s="75" t="e">
        <f>T20D357462[[#This Row],[時価総額]]/T20D357462[[#This Row],[現在値]]</f>
        <v>#VALUE!</v>
      </c>
      <c r="H1197" s="20"/>
      <c r="I1197" s="38"/>
      <c r="J1197" s="20"/>
      <c r="K1197" s="33"/>
      <c r="L1197" s="117"/>
      <c r="M1197" s="21"/>
      <c r="N1197" s="89"/>
      <c r="O1197" s="125" t="e">
        <f t="shared" si="39"/>
        <v>#REF!</v>
      </c>
      <c r="P1197" s="125" t="e">
        <f t="shared" si="38"/>
        <v>#REF!</v>
      </c>
      <c r="Q1197" s="147" t="e">
        <f>T20D357462[[#This Row],[スコア⑤]]/T20D357462[[#This Row],[スコア③]]</f>
        <v>#REF!</v>
      </c>
      <c r="R1197" s="76" t="e">
        <f>#REF!+#REF!</f>
        <v>#REF!</v>
      </c>
      <c r="S1197" s="76"/>
      <c r="T1197" s="119"/>
      <c r="U1197" s="76"/>
      <c r="V1197" s="76"/>
      <c r="W1197" s="109" t="e">
        <f>(T20D357462[[#This Row],[現金及び預金（億）]]-T20D357462[[#This Row],[負債（億）]])/T20D357462[[#This Row],[総資産]]*100</f>
        <v>#DIV/0!</v>
      </c>
    </row>
    <row r="1198" spans="1:23" s="67" customFormat="1" x14ac:dyDescent="0.25">
      <c r="A1198" s="69"/>
      <c r="B1198" s="39"/>
      <c r="C1198" s="71" t="str">
        <f>IFERROR(_xll.RssMarket($A1198,"市場部名称"),"")</f>
        <v/>
      </c>
      <c r="D1198" s="55"/>
      <c r="E1198" s="55" t="str">
        <f>IFERROR(_xll.RssMarket($A1198,"前日比"),"")</f>
        <v/>
      </c>
      <c r="F1198" s="75" t="str">
        <f>IFERROR(_xll.RssMarket($A1198,"時価総額"),"")</f>
        <v/>
      </c>
      <c r="G1198" s="75" t="e">
        <f>T20D357462[[#This Row],[時価総額]]/T20D357462[[#This Row],[現在値]]</f>
        <v>#VALUE!</v>
      </c>
      <c r="H1198" s="20"/>
      <c r="I1198" s="38"/>
      <c r="J1198" s="20"/>
      <c r="K1198" s="33"/>
      <c r="L1198" s="117"/>
      <c r="M1198" s="21"/>
      <c r="N1198" s="89"/>
      <c r="O1198" s="125" t="e">
        <f t="shared" si="39"/>
        <v>#REF!</v>
      </c>
      <c r="P1198" s="125" t="e">
        <f t="shared" si="38"/>
        <v>#REF!</v>
      </c>
      <c r="Q1198" s="147" t="e">
        <f>T20D357462[[#This Row],[スコア⑤]]/T20D357462[[#This Row],[スコア③]]</f>
        <v>#REF!</v>
      </c>
      <c r="R1198" s="76" t="e">
        <f>#REF!+#REF!</f>
        <v>#REF!</v>
      </c>
      <c r="S1198" s="76"/>
      <c r="T1198" s="119"/>
      <c r="U1198" s="76"/>
      <c r="V1198" s="76"/>
      <c r="W1198" s="109" t="e">
        <f>(T20D357462[[#This Row],[現金及び預金（億）]]-T20D357462[[#This Row],[負債（億）]])/T20D357462[[#This Row],[総資産]]*100</f>
        <v>#DIV/0!</v>
      </c>
    </row>
    <row r="1199" spans="1:23" s="67" customFormat="1" x14ac:dyDescent="0.25">
      <c r="A1199" s="69"/>
      <c r="B1199" s="39"/>
      <c r="C1199" s="71" t="str">
        <f>IFERROR(_xll.RssMarket($A1199,"市場部名称"),"")</f>
        <v/>
      </c>
      <c r="D1199" s="55"/>
      <c r="E1199" s="55" t="str">
        <f>IFERROR(_xll.RssMarket($A1199,"前日比"),"")</f>
        <v/>
      </c>
      <c r="F1199" s="75" t="str">
        <f>IFERROR(_xll.RssMarket($A1199,"時価総額"),"")</f>
        <v/>
      </c>
      <c r="G1199" s="75" t="e">
        <f>T20D357462[[#This Row],[時価総額]]/T20D357462[[#This Row],[現在値]]</f>
        <v>#VALUE!</v>
      </c>
      <c r="H1199" s="20"/>
      <c r="I1199" s="38"/>
      <c r="J1199" s="20"/>
      <c r="K1199" s="33"/>
      <c r="L1199" s="117"/>
      <c r="M1199" s="21"/>
      <c r="N1199" s="89"/>
      <c r="O1199" s="125" t="e">
        <f t="shared" si="39"/>
        <v>#REF!</v>
      </c>
      <c r="P1199" s="125" t="e">
        <f t="shared" si="38"/>
        <v>#REF!</v>
      </c>
      <c r="Q1199" s="147" t="e">
        <f>T20D357462[[#This Row],[スコア⑤]]/T20D357462[[#This Row],[スコア③]]</f>
        <v>#REF!</v>
      </c>
      <c r="R1199" s="76" t="e">
        <f>#REF!+#REF!</f>
        <v>#REF!</v>
      </c>
      <c r="S1199" s="76"/>
      <c r="T1199" s="119"/>
      <c r="U1199" s="76"/>
      <c r="V1199" s="76"/>
      <c r="W1199" s="109" t="e">
        <f>(T20D357462[[#This Row],[現金及び預金（億）]]-T20D357462[[#This Row],[負債（億）]])/T20D357462[[#This Row],[総資産]]*100</f>
        <v>#DIV/0!</v>
      </c>
    </row>
    <row r="1200" spans="1:23" s="67" customFormat="1" x14ac:dyDescent="0.25">
      <c r="A1200" s="69"/>
      <c r="B1200" s="39"/>
      <c r="C1200" s="71" t="str">
        <f>IFERROR(_xll.RssMarket($A1200,"市場部名称"),"")</f>
        <v/>
      </c>
      <c r="D1200" s="55"/>
      <c r="E1200" s="55" t="str">
        <f>IFERROR(_xll.RssMarket($A1200,"前日比"),"")</f>
        <v/>
      </c>
      <c r="F1200" s="75" t="str">
        <f>IFERROR(_xll.RssMarket($A1200,"時価総額"),"")</f>
        <v/>
      </c>
      <c r="G1200" s="75" t="e">
        <f>T20D357462[[#This Row],[時価総額]]/T20D357462[[#This Row],[現在値]]</f>
        <v>#VALUE!</v>
      </c>
      <c r="H1200" s="20"/>
      <c r="I1200" s="38"/>
      <c r="J1200" s="20"/>
      <c r="K1200" s="33"/>
      <c r="L1200" s="117"/>
      <c r="M1200" s="21"/>
      <c r="N1200" s="89"/>
      <c r="O1200" s="125" t="e">
        <f t="shared" si="39"/>
        <v>#REF!</v>
      </c>
      <c r="P1200" s="125" t="e">
        <f t="shared" si="38"/>
        <v>#REF!</v>
      </c>
      <c r="Q1200" s="147" t="e">
        <f>T20D357462[[#This Row],[スコア⑤]]/T20D357462[[#This Row],[スコア③]]</f>
        <v>#REF!</v>
      </c>
      <c r="R1200" s="76" t="e">
        <f>#REF!+#REF!</f>
        <v>#REF!</v>
      </c>
      <c r="S1200" s="76"/>
      <c r="T1200" s="119"/>
      <c r="U1200" s="76"/>
      <c r="V1200" s="76"/>
      <c r="W1200" s="109" t="e">
        <f>(T20D357462[[#This Row],[現金及び預金（億）]]-T20D357462[[#This Row],[負債（億）]])/T20D357462[[#This Row],[総資産]]*100</f>
        <v>#DIV/0!</v>
      </c>
    </row>
    <row r="1201" spans="1:23" s="67" customFormat="1" x14ac:dyDescent="0.25">
      <c r="A1201" s="69"/>
      <c r="B1201" s="39"/>
      <c r="C1201" s="71" t="str">
        <f>IFERROR(_xll.RssMarket($A1201,"市場部名称"),"")</f>
        <v/>
      </c>
      <c r="D1201" s="55"/>
      <c r="E1201" s="55" t="str">
        <f>IFERROR(_xll.RssMarket($A1201,"前日比"),"")</f>
        <v/>
      </c>
      <c r="F1201" s="75" t="str">
        <f>IFERROR(_xll.RssMarket($A1201,"時価総額"),"")</f>
        <v/>
      </c>
      <c r="G1201" s="75" t="e">
        <f>T20D357462[[#This Row],[時価総額]]/T20D357462[[#This Row],[現在値]]</f>
        <v>#VALUE!</v>
      </c>
      <c r="H1201" s="20"/>
      <c r="I1201" s="38"/>
      <c r="J1201" s="20"/>
      <c r="K1201" s="33"/>
      <c r="L1201" s="117"/>
      <c r="M1201" s="21"/>
      <c r="N1201" s="89"/>
      <c r="O1201" s="125" t="e">
        <f t="shared" si="39"/>
        <v>#REF!</v>
      </c>
      <c r="P1201" s="125" t="e">
        <f t="shared" si="38"/>
        <v>#REF!</v>
      </c>
      <c r="Q1201" s="147" t="e">
        <f>T20D357462[[#This Row],[スコア⑤]]/T20D357462[[#This Row],[スコア③]]</f>
        <v>#REF!</v>
      </c>
      <c r="R1201" s="76" t="e">
        <f>#REF!+#REF!</f>
        <v>#REF!</v>
      </c>
      <c r="S1201" s="76"/>
      <c r="T1201" s="119"/>
      <c r="U1201" s="76"/>
      <c r="V1201" s="76"/>
      <c r="W1201" s="109" t="e">
        <f>(T20D357462[[#This Row],[現金及び預金（億）]]-T20D357462[[#This Row],[負債（億）]])/T20D357462[[#This Row],[総資産]]*100</f>
        <v>#DIV/0!</v>
      </c>
    </row>
    <row r="1202" spans="1:23" s="67" customFormat="1" x14ac:dyDescent="0.25">
      <c r="A1202" s="69"/>
      <c r="B1202" s="39"/>
      <c r="C1202" s="71" t="str">
        <f>IFERROR(_xll.RssMarket($A1202,"市場部名称"),"")</f>
        <v/>
      </c>
      <c r="D1202" s="55"/>
      <c r="E1202" s="55" t="str">
        <f>IFERROR(_xll.RssMarket($A1202,"前日比"),"")</f>
        <v/>
      </c>
      <c r="F1202" s="75" t="str">
        <f>IFERROR(_xll.RssMarket($A1202,"時価総額"),"")</f>
        <v/>
      </c>
      <c r="G1202" s="75" t="e">
        <f>T20D357462[[#This Row],[時価総額]]/T20D357462[[#This Row],[現在値]]</f>
        <v>#VALUE!</v>
      </c>
      <c r="H1202" s="20"/>
      <c r="I1202" s="38"/>
      <c r="J1202" s="20"/>
      <c r="K1202" s="33"/>
      <c r="L1202" s="117"/>
      <c r="M1202" s="21"/>
      <c r="N1202" s="89"/>
      <c r="O1202" s="125" t="e">
        <f t="shared" si="39"/>
        <v>#REF!</v>
      </c>
      <c r="P1202" s="125" t="e">
        <f t="shared" si="38"/>
        <v>#REF!</v>
      </c>
      <c r="Q1202" s="147" t="e">
        <f>T20D357462[[#This Row],[スコア⑤]]/T20D357462[[#This Row],[スコア③]]</f>
        <v>#REF!</v>
      </c>
      <c r="R1202" s="76" t="e">
        <f>#REF!+#REF!</f>
        <v>#REF!</v>
      </c>
      <c r="S1202" s="76"/>
      <c r="T1202" s="119"/>
      <c r="U1202" s="76"/>
      <c r="V1202" s="76"/>
      <c r="W1202" s="109" t="e">
        <f>(T20D357462[[#This Row],[現金及び預金（億）]]-T20D357462[[#This Row],[負債（億）]])/T20D357462[[#This Row],[総資産]]*100</f>
        <v>#DIV/0!</v>
      </c>
    </row>
    <row r="1203" spans="1:23" s="67" customFormat="1" x14ac:dyDescent="0.25">
      <c r="A1203" s="69"/>
      <c r="B1203" s="39"/>
      <c r="C1203" s="71" t="str">
        <f>IFERROR(_xll.RssMarket($A1203,"市場部名称"),"")</f>
        <v/>
      </c>
      <c r="D1203" s="55"/>
      <c r="E1203" s="55" t="str">
        <f>IFERROR(_xll.RssMarket($A1203,"前日比"),"")</f>
        <v/>
      </c>
      <c r="F1203" s="75" t="str">
        <f>IFERROR(_xll.RssMarket($A1203,"時価総額"),"")</f>
        <v/>
      </c>
      <c r="G1203" s="75" t="e">
        <f>T20D357462[[#This Row],[時価総額]]/T20D357462[[#This Row],[現在値]]</f>
        <v>#VALUE!</v>
      </c>
      <c r="H1203" s="20"/>
      <c r="I1203" s="38"/>
      <c r="J1203" s="20"/>
      <c r="K1203" s="33"/>
      <c r="L1203" s="117"/>
      <c r="M1203" s="21"/>
      <c r="N1203" s="89"/>
      <c r="O1203" s="125" t="e">
        <f t="shared" si="39"/>
        <v>#REF!</v>
      </c>
      <c r="P1203" s="125" t="e">
        <f t="shared" si="38"/>
        <v>#REF!</v>
      </c>
      <c r="Q1203" s="147" t="e">
        <f>T20D357462[[#This Row],[スコア⑤]]/T20D357462[[#This Row],[スコア③]]</f>
        <v>#REF!</v>
      </c>
      <c r="R1203" s="76" t="e">
        <f>#REF!+#REF!</f>
        <v>#REF!</v>
      </c>
      <c r="S1203" s="76"/>
      <c r="T1203" s="119"/>
      <c r="U1203" s="76"/>
      <c r="V1203" s="76"/>
      <c r="W1203" s="109" t="e">
        <f>(T20D357462[[#This Row],[現金及び預金（億）]]-T20D357462[[#This Row],[負債（億）]])/T20D357462[[#This Row],[総資産]]*100</f>
        <v>#DIV/0!</v>
      </c>
    </row>
    <row r="1204" spans="1:23" s="67" customFormat="1" x14ac:dyDescent="0.25">
      <c r="A1204" s="69"/>
      <c r="B1204" s="39"/>
      <c r="C1204" s="71" t="str">
        <f>IFERROR(_xll.RssMarket($A1204,"市場部名称"),"")</f>
        <v/>
      </c>
      <c r="D1204" s="55"/>
      <c r="E1204" s="55" t="str">
        <f>IFERROR(_xll.RssMarket($A1204,"前日比"),"")</f>
        <v/>
      </c>
      <c r="F1204" s="75" t="str">
        <f>IFERROR(_xll.RssMarket($A1204,"時価総額"),"")</f>
        <v/>
      </c>
      <c r="G1204" s="75" t="e">
        <f>T20D357462[[#This Row],[時価総額]]/T20D357462[[#This Row],[現在値]]</f>
        <v>#VALUE!</v>
      </c>
      <c r="H1204" s="20"/>
      <c r="I1204" s="38"/>
      <c r="J1204" s="20"/>
      <c r="K1204" s="33"/>
      <c r="L1204" s="117"/>
      <c r="M1204" s="21"/>
      <c r="N1204" s="89"/>
      <c r="O1204" s="125" t="e">
        <f t="shared" si="39"/>
        <v>#REF!</v>
      </c>
      <c r="P1204" s="125" t="e">
        <f t="shared" si="38"/>
        <v>#REF!</v>
      </c>
      <c r="Q1204" s="147" t="e">
        <f>T20D357462[[#This Row],[スコア⑤]]/T20D357462[[#This Row],[スコア③]]</f>
        <v>#REF!</v>
      </c>
      <c r="R1204" s="76" t="e">
        <f>#REF!+#REF!</f>
        <v>#REF!</v>
      </c>
      <c r="S1204" s="76"/>
      <c r="T1204" s="119"/>
      <c r="U1204" s="76"/>
      <c r="V1204" s="76"/>
      <c r="W1204" s="109" t="e">
        <f>(T20D357462[[#This Row],[現金及び預金（億）]]-T20D357462[[#This Row],[負債（億）]])/T20D357462[[#This Row],[総資産]]*100</f>
        <v>#DIV/0!</v>
      </c>
    </row>
    <row r="1205" spans="1:23" s="67" customFormat="1" x14ac:dyDescent="0.25">
      <c r="A1205" s="69"/>
      <c r="B1205" s="39"/>
      <c r="C1205" s="71" t="str">
        <f>IFERROR(_xll.RssMarket($A1205,"市場部名称"),"")</f>
        <v/>
      </c>
      <c r="D1205" s="55"/>
      <c r="E1205" s="55" t="str">
        <f>IFERROR(_xll.RssMarket($A1205,"前日比"),"")</f>
        <v/>
      </c>
      <c r="F1205" s="75" t="str">
        <f>IFERROR(_xll.RssMarket($A1205,"時価総額"),"")</f>
        <v/>
      </c>
      <c r="G1205" s="75" t="e">
        <f>T20D357462[[#This Row],[時価総額]]/T20D357462[[#This Row],[現在値]]</f>
        <v>#VALUE!</v>
      </c>
      <c r="H1205" s="20"/>
      <c r="I1205" s="38"/>
      <c r="J1205" s="20"/>
      <c r="K1205" s="33"/>
      <c r="L1205" s="117"/>
      <c r="M1205" s="21"/>
      <c r="N1205" s="89"/>
      <c r="O1205" s="125" t="e">
        <f t="shared" si="39"/>
        <v>#REF!</v>
      </c>
      <c r="P1205" s="125" t="e">
        <f t="shared" si="38"/>
        <v>#REF!</v>
      </c>
      <c r="Q1205" s="147" t="e">
        <f>T20D357462[[#This Row],[スコア⑤]]/T20D357462[[#This Row],[スコア③]]</f>
        <v>#REF!</v>
      </c>
      <c r="R1205" s="76" t="e">
        <f>#REF!+#REF!</f>
        <v>#REF!</v>
      </c>
      <c r="S1205" s="76"/>
      <c r="T1205" s="119"/>
      <c r="U1205" s="76"/>
      <c r="V1205" s="76"/>
      <c r="W1205" s="109" t="e">
        <f>(T20D357462[[#This Row],[現金及び預金（億）]]-T20D357462[[#This Row],[負債（億）]])/T20D357462[[#This Row],[総資産]]*100</f>
        <v>#DIV/0!</v>
      </c>
    </row>
    <row r="1206" spans="1:23" s="67" customFormat="1" x14ac:dyDescent="0.25">
      <c r="A1206" s="69"/>
      <c r="B1206" s="39"/>
      <c r="C1206" s="71" t="str">
        <f>IFERROR(_xll.RssMarket($A1206,"市場部名称"),"")</f>
        <v/>
      </c>
      <c r="D1206" s="55"/>
      <c r="E1206" s="55" t="str">
        <f>IFERROR(_xll.RssMarket($A1206,"前日比"),"")</f>
        <v/>
      </c>
      <c r="F1206" s="75" t="str">
        <f>IFERROR(_xll.RssMarket($A1206,"時価総額"),"")</f>
        <v/>
      </c>
      <c r="G1206" s="75" t="e">
        <f>T20D357462[[#This Row],[時価総額]]/T20D357462[[#This Row],[現在値]]</f>
        <v>#VALUE!</v>
      </c>
      <c r="H1206" s="20"/>
      <c r="I1206" s="38"/>
      <c r="J1206" s="20"/>
      <c r="K1206" s="33"/>
      <c r="L1206" s="117"/>
      <c r="M1206" s="21"/>
      <c r="N1206" s="89"/>
      <c r="O1206" s="125" t="e">
        <f t="shared" si="39"/>
        <v>#REF!</v>
      </c>
      <c r="P1206" s="125" t="e">
        <f t="shared" si="38"/>
        <v>#REF!</v>
      </c>
      <c r="Q1206" s="147" t="e">
        <f>T20D357462[[#This Row],[スコア⑤]]/T20D357462[[#This Row],[スコア③]]</f>
        <v>#REF!</v>
      </c>
      <c r="R1206" s="76" t="e">
        <f>#REF!+#REF!</f>
        <v>#REF!</v>
      </c>
      <c r="S1206" s="76"/>
      <c r="T1206" s="119"/>
      <c r="U1206" s="76"/>
      <c r="V1206" s="76"/>
      <c r="W1206" s="109" t="e">
        <f>(T20D357462[[#This Row],[現金及び預金（億）]]-T20D357462[[#This Row],[負債（億）]])/T20D357462[[#This Row],[総資産]]*100</f>
        <v>#DIV/0!</v>
      </c>
    </row>
    <row r="1207" spans="1:23" s="67" customFormat="1" x14ac:dyDescent="0.25">
      <c r="A1207" s="69"/>
      <c r="B1207" s="39"/>
      <c r="C1207" s="71" t="str">
        <f>IFERROR(_xll.RssMarket($A1207,"市場部名称"),"")</f>
        <v/>
      </c>
      <c r="D1207" s="55"/>
      <c r="E1207" s="55" t="str">
        <f>IFERROR(_xll.RssMarket($A1207,"前日比"),"")</f>
        <v/>
      </c>
      <c r="F1207" s="75" t="str">
        <f>IFERROR(_xll.RssMarket($A1207,"時価総額"),"")</f>
        <v/>
      </c>
      <c r="G1207" s="75" t="e">
        <f>T20D357462[[#This Row],[時価総額]]/T20D357462[[#This Row],[現在値]]</f>
        <v>#VALUE!</v>
      </c>
      <c r="H1207" s="20"/>
      <c r="I1207" s="38"/>
      <c r="J1207" s="20"/>
      <c r="K1207" s="33"/>
      <c r="L1207" s="117"/>
      <c r="M1207" s="21"/>
      <c r="N1207" s="89"/>
      <c r="O1207" s="125" t="e">
        <f t="shared" si="39"/>
        <v>#REF!</v>
      </c>
      <c r="P1207" s="125" t="e">
        <f t="shared" si="38"/>
        <v>#REF!</v>
      </c>
      <c r="Q1207" s="147" t="e">
        <f>T20D357462[[#This Row],[スコア⑤]]/T20D357462[[#This Row],[スコア③]]</f>
        <v>#REF!</v>
      </c>
      <c r="R1207" s="76" t="e">
        <f>#REF!+#REF!</f>
        <v>#REF!</v>
      </c>
      <c r="S1207" s="76"/>
      <c r="T1207" s="119"/>
      <c r="U1207" s="76"/>
      <c r="V1207" s="76"/>
      <c r="W1207" s="109" t="e">
        <f>(T20D357462[[#This Row],[現金及び預金（億）]]-T20D357462[[#This Row],[負債（億）]])/T20D357462[[#This Row],[総資産]]*100</f>
        <v>#DIV/0!</v>
      </c>
    </row>
    <row r="1208" spans="1:23" s="67" customFormat="1" x14ac:dyDescent="0.25">
      <c r="A1208" s="69"/>
      <c r="B1208" s="39"/>
      <c r="C1208" s="71" t="str">
        <f>IFERROR(_xll.RssMarket($A1208,"市場部名称"),"")</f>
        <v/>
      </c>
      <c r="D1208" s="55"/>
      <c r="E1208" s="55" t="str">
        <f>IFERROR(_xll.RssMarket($A1208,"前日比"),"")</f>
        <v/>
      </c>
      <c r="F1208" s="75" t="str">
        <f>IFERROR(_xll.RssMarket($A1208,"時価総額"),"")</f>
        <v/>
      </c>
      <c r="G1208" s="75" t="e">
        <f>T20D357462[[#This Row],[時価総額]]/T20D357462[[#This Row],[現在値]]</f>
        <v>#VALUE!</v>
      </c>
      <c r="H1208" s="20"/>
      <c r="I1208" s="38"/>
      <c r="J1208" s="20"/>
      <c r="K1208" s="33"/>
      <c r="L1208" s="117"/>
      <c r="M1208" s="21"/>
      <c r="N1208" s="89"/>
      <c r="O1208" s="125" t="e">
        <f t="shared" si="39"/>
        <v>#REF!</v>
      </c>
      <c r="P1208" s="125" t="e">
        <f t="shared" si="38"/>
        <v>#REF!</v>
      </c>
      <c r="Q1208" s="147" t="e">
        <f>T20D357462[[#This Row],[スコア⑤]]/T20D357462[[#This Row],[スコア③]]</f>
        <v>#REF!</v>
      </c>
      <c r="R1208" s="76" t="e">
        <f>#REF!+#REF!</f>
        <v>#REF!</v>
      </c>
      <c r="S1208" s="76"/>
      <c r="T1208" s="119"/>
      <c r="U1208" s="76"/>
      <c r="V1208" s="76"/>
      <c r="W1208" s="109" t="e">
        <f>(T20D357462[[#This Row],[現金及び預金（億）]]-T20D357462[[#This Row],[負債（億）]])/T20D357462[[#This Row],[総資産]]*100</f>
        <v>#DIV/0!</v>
      </c>
    </row>
    <row r="1209" spans="1:23" s="67" customFormat="1" x14ac:dyDescent="0.25">
      <c r="A1209" s="69"/>
      <c r="B1209" s="39"/>
      <c r="C1209" s="71" t="str">
        <f>IFERROR(_xll.RssMarket($A1209,"市場部名称"),"")</f>
        <v/>
      </c>
      <c r="D1209" s="55"/>
      <c r="E1209" s="55" t="str">
        <f>IFERROR(_xll.RssMarket($A1209,"前日比"),"")</f>
        <v/>
      </c>
      <c r="F1209" s="75" t="str">
        <f>IFERROR(_xll.RssMarket($A1209,"時価総額"),"")</f>
        <v/>
      </c>
      <c r="G1209" s="75" t="e">
        <f>T20D357462[[#This Row],[時価総額]]/T20D357462[[#This Row],[現在値]]</f>
        <v>#VALUE!</v>
      </c>
      <c r="H1209" s="20"/>
      <c r="I1209" s="38"/>
      <c r="J1209" s="20"/>
      <c r="K1209" s="33"/>
      <c r="L1209" s="117"/>
      <c r="M1209" s="21"/>
      <c r="N1209" s="89"/>
      <c r="O1209" s="125" t="e">
        <f t="shared" si="39"/>
        <v>#REF!</v>
      </c>
      <c r="P1209" s="125" t="e">
        <f t="shared" si="38"/>
        <v>#REF!</v>
      </c>
      <c r="Q1209" s="147" t="e">
        <f>T20D357462[[#This Row],[スコア⑤]]/T20D357462[[#This Row],[スコア③]]</f>
        <v>#REF!</v>
      </c>
      <c r="R1209" s="76" t="e">
        <f>#REF!+#REF!</f>
        <v>#REF!</v>
      </c>
      <c r="S1209" s="76"/>
      <c r="T1209" s="119"/>
      <c r="U1209" s="76"/>
      <c r="V1209" s="76"/>
      <c r="W1209" s="109" t="e">
        <f>(T20D357462[[#This Row],[現金及び預金（億）]]-T20D357462[[#This Row],[負債（億）]])/T20D357462[[#This Row],[総資産]]*100</f>
        <v>#DIV/0!</v>
      </c>
    </row>
    <row r="1210" spans="1:23" s="67" customFormat="1" x14ac:dyDescent="0.25">
      <c r="A1210" s="69"/>
      <c r="B1210" s="39"/>
      <c r="C1210" s="71" t="str">
        <f>IFERROR(_xll.RssMarket($A1210,"市場部名称"),"")</f>
        <v/>
      </c>
      <c r="D1210" s="55"/>
      <c r="E1210" s="55" t="str">
        <f>IFERROR(_xll.RssMarket($A1210,"前日比"),"")</f>
        <v/>
      </c>
      <c r="F1210" s="75" t="str">
        <f>IFERROR(_xll.RssMarket($A1210,"時価総額"),"")</f>
        <v/>
      </c>
      <c r="G1210" s="75" t="e">
        <f>T20D357462[[#This Row],[時価総額]]/T20D357462[[#This Row],[現在値]]</f>
        <v>#VALUE!</v>
      </c>
      <c r="H1210" s="20"/>
      <c r="I1210" s="38"/>
      <c r="J1210" s="20"/>
      <c r="K1210" s="33"/>
      <c r="L1210" s="117"/>
      <c r="M1210" s="21"/>
      <c r="N1210" s="89"/>
      <c r="O1210" s="125" t="e">
        <f t="shared" si="39"/>
        <v>#REF!</v>
      </c>
      <c r="P1210" s="125" t="e">
        <f t="shared" si="38"/>
        <v>#REF!</v>
      </c>
      <c r="Q1210" s="147" t="e">
        <f>T20D357462[[#This Row],[スコア⑤]]/T20D357462[[#This Row],[スコア③]]</f>
        <v>#REF!</v>
      </c>
      <c r="R1210" s="76" t="e">
        <f>#REF!+#REF!</f>
        <v>#REF!</v>
      </c>
      <c r="S1210" s="76"/>
      <c r="T1210" s="119"/>
      <c r="U1210" s="76"/>
      <c r="V1210" s="76"/>
      <c r="W1210" s="109" t="e">
        <f>(T20D357462[[#This Row],[現金及び預金（億）]]-T20D357462[[#This Row],[負債（億）]])/T20D357462[[#This Row],[総資産]]*100</f>
        <v>#DIV/0!</v>
      </c>
    </row>
    <row r="1211" spans="1:23" s="67" customFormat="1" x14ac:dyDescent="0.25">
      <c r="A1211" s="69"/>
      <c r="B1211" s="39"/>
      <c r="C1211" s="71" t="str">
        <f>IFERROR(_xll.RssMarket($A1211,"市場部名称"),"")</f>
        <v/>
      </c>
      <c r="D1211" s="55"/>
      <c r="E1211" s="55" t="str">
        <f>IFERROR(_xll.RssMarket($A1211,"前日比"),"")</f>
        <v/>
      </c>
      <c r="F1211" s="75" t="str">
        <f>IFERROR(_xll.RssMarket($A1211,"時価総額"),"")</f>
        <v/>
      </c>
      <c r="G1211" s="75" t="e">
        <f>T20D357462[[#This Row],[時価総額]]/T20D357462[[#This Row],[現在値]]</f>
        <v>#VALUE!</v>
      </c>
      <c r="H1211" s="20"/>
      <c r="I1211" s="38"/>
      <c r="J1211" s="20"/>
      <c r="K1211" s="33"/>
      <c r="L1211" s="117"/>
      <c r="M1211" s="21"/>
      <c r="N1211" s="89"/>
      <c r="O1211" s="125" t="e">
        <f t="shared" si="39"/>
        <v>#REF!</v>
      </c>
      <c r="P1211" s="125" t="e">
        <f t="shared" si="38"/>
        <v>#REF!</v>
      </c>
      <c r="Q1211" s="147" t="e">
        <f>T20D357462[[#This Row],[スコア⑤]]/T20D357462[[#This Row],[スコア③]]</f>
        <v>#REF!</v>
      </c>
      <c r="R1211" s="76" t="e">
        <f>#REF!+#REF!</f>
        <v>#REF!</v>
      </c>
      <c r="S1211" s="76"/>
      <c r="T1211" s="119"/>
      <c r="U1211" s="76"/>
      <c r="V1211" s="76"/>
      <c r="W1211" s="109" t="e">
        <f>(T20D357462[[#This Row],[現金及び預金（億）]]-T20D357462[[#This Row],[負債（億）]])/T20D357462[[#This Row],[総資産]]*100</f>
        <v>#DIV/0!</v>
      </c>
    </row>
    <row r="1212" spans="1:23" s="67" customFormat="1" x14ac:dyDescent="0.25">
      <c r="A1212" s="69"/>
      <c r="B1212" s="39"/>
      <c r="C1212" s="71" t="str">
        <f>IFERROR(_xll.RssMarket($A1212,"市場部名称"),"")</f>
        <v/>
      </c>
      <c r="D1212" s="55"/>
      <c r="E1212" s="55" t="str">
        <f>IFERROR(_xll.RssMarket($A1212,"前日比"),"")</f>
        <v/>
      </c>
      <c r="F1212" s="75" t="str">
        <f>IFERROR(_xll.RssMarket($A1212,"時価総額"),"")</f>
        <v/>
      </c>
      <c r="G1212" s="75" t="e">
        <f>T20D357462[[#This Row],[時価総額]]/T20D357462[[#This Row],[現在値]]</f>
        <v>#VALUE!</v>
      </c>
      <c r="H1212" s="20"/>
      <c r="I1212" s="38"/>
      <c r="J1212" s="20"/>
      <c r="K1212" s="33"/>
      <c r="L1212" s="117"/>
      <c r="M1212" s="21"/>
      <c r="N1212" s="89"/>
      <c r="O1212" s="125" t="e">
        <f t="shared" si="39"/>
        <v>#REF!</v>
      </c>
      <c r="P1212" s="125" t="e">
        <f t="shared" si="38"/>
        <v>#REF!</v>
      </c>
      <c r="Q1212" s="147" t="e">
        <f>T20D357462[[#This Row],[スコア⑤]]/T20D357462[[#This Row],[スコア③]]</f>
        <v>#REF!</v>
      </c>
      <c r="R1212" s="76" t="e">
        <f>#REF!+#REF!</f>
        <v>#REF!</v>
      </c>
      <c r="S1212" s="76"/>
      <c r="T1212" s="119"/>
      <c r="U1212" s="76"/>
      <c r="V1212" s="76"/>
      <c r="W1212" s="109" t="e">
        <f>(T20D357462[[#This Row],[現金及び預金（億）]]-T20D357462[[#This Row],[負債（億）]])/T20D357462[[#This Row],[総資産]]*100</f>
        <v>#DIV/0!</v>
      </c>
    </row>
    <row r="1213" spans="1:23" s="67" customFormat="1" x14ac:dyDescent="0.25">
      <c r="A1213" s="69"/>
      <c r="B1213" s="39"/>
      <c r="C1213" s="71" t="str">
        <f>IFERROR(_xll.RssMarket($A1213,"市場部名称"),"")</f>
        <v/>
      </c>
      <c r="D1213" s="55"/>
      <c r="E1213" s="55" t="str">
        <f>IFERROR(_xll.RssMarket($A1213,"前日比"),"")</f>
        <v/>
      </c>
      <c r="F1213" s="75" t="str">
        <f>IFERROR(_xll.RssMarket($A1213,"時価総額"),"")</f>
        <v/>
      </c>
      <c r="G1213" s="75" t="e">
        <f>T20D357462[[#This Row],[時価総額]]/T20D357462[[#This Row],[現在値]]</f>
        <v>#VALUE!</v>
      </c>
      <c r="H1213" s="20"/>
      <c r="I1213" s="38"/>
      <c r="J1213" s="20"/>
      <c r="K1213" s="33"/>
      <c r="L1213" s="117"/>
      <c r="M1213" s="21"/>
      <c r="N1213" s="89"/>
      <c r="O1213" s="125" t="e">
        <f t="shared" si="39"/>
        <v>#REF!</v>
      </c>
      <c r="P1213" s="125" t="e">
        <f t="shared" ref="P1213:P1276" si="40">ROUND(((R1213/20)*(L1213/15)*(S1213/15)*(1+W1213/200))/(H1213/15)*100,0)</f>
        <v>#REF!</v>
      </c>
      <c r="Q1213" s="147" t="e">
        <f>T20D357462[[#This Row],[スコア⑤]]/T20D357462[[#This Row],[スコア③]]</f>
        <v>#REF!</v>
      </c>
      <c r="R1213" s="76" t="e">
        <f>#REF!+#REF!</f>
        <v>#REF!</v>
      </c>
      <c r="S1213" s="76"/>
      <c r="T1213" s="119"/>
      <c r="U1213" s="76"/>
      <c r="V1213" s="76"/>
      <c r="W1213" s="109" t="e">
        <f>(T20D357462[[#This Row],[現金及び預金（億）]]-T20D357462[[#This Row],[負債（億）]])/T20D357462[[#This Row],[総資産]]*100</f>
        <v>#DIV/0!</v>
      </c>
    </row>
    <row r="1214" spans="1:23" s="67" customFormat="1" x14ac:dyDescent="0.25">
      <c r="A1214" s="69"/>
      <c r="B1214" s="39"/>
      <c r="C1214" s="71" t="str">
        <f>IFERROR(_xll.RssMarket($A1214,"市場部名称"),"")</f>
        <v/>
      </c>
      <c r="D1214" s="55"/>
      <c r="E1214" s="55" t="str">
        <f>IFERROR(_xll.RssMarket($A1214,"前日比"),"")</f>
        <v/>
      </c>
      <c r="F1214" s="75" t="str">
        <f>IFERROR(_xll.RssMarket($A1214,"時価総額"),"")</f>
        <v/>
      </c>
      <c r="G1214" s="75" t="e">
        <f>T20D357462[[#This Row],[時価総額]]/T20D357462[[#This Row],[現在値]]</f>
        <v>#VALUE!</v>
      </c>
      <c r="H1214" s="20"/>
      <c r="I1214" s="38"/>
      <c r="J1214" s="20"/>
      <c r="K1214" s="33"/>
      <c r="L1214" s="117"/>
      <c r="M1214" s="21"/>
      <c r="N1214" s="89"/>
      <c r="O1214" s="125" t="e">
        <f t="shared" si="39"/>
        <v>#REF!</v>
      </c>
      <c r="P1214" s="125" t="e">
        <f t="shared" si="40"/>
        <v>#REF!</v>
      </c>
      <c r="Q1214" s="147" t="e">
        <f>T20D357462[[#This Row],[スコア⑤]]/T20D357462[[#This Row],[スコア③]]</f>
        <v>#REF!</v>
      </c>
      <c r="R1214" s="76" t="e">
        <f>#REF!+#REF!</f>
        <v>#REF!</v>
      </c>
      <c r="S1214" s="76"/>
      <c r="T1214" s="119"/>
      <c r="U1214" s="76"/>
      <c r="V1214" s="76"/>
      <c r="W1214" s="109" t="e">
        <f>(T20D357462[[#This Row],[現金及び預金（億）]]-T20D357462[[#This Row],[負債（億）]])/T20D357462[[#This Row],[総資産]]*100</f>
        <v>#DIV/0!</v>
      </c>
    </row>
    <row r="1215" spans="1:23" s="67" customFormat="1" x14ac:dyDescent="0.25">
      <c r="A1215" s="69"/>
      <c r="B1215" s="39"/>
      <c r="C1215" s="71" t="str">
        <f>IFERROR(_xll.RssMarket($A1215,"市場部名称"),"")</f>
        <v/>
      </c>
      <c r="D1215" s="55"/>
      <c r="E1215" s="55" t="str">
        <f>IFERROR(_xll.RssMarket($A1215,"前日比"),"")</f>
        <v/>
      </c>
      <c r="F1215" s="75" t="str">
        <f>IFERROR(_xll.RssMarket($A1215,"時価総額"),"")</f>
        <v/>
      </c>
      <c r="G1215" s="75" t="e">
        <f>T20D357462[[#This Row],[時価総額]]/T20D357462[[#This Row],[現在値]]</f>
        <v>#VALUE!</v>
      </c>
      <c r="H1215" s="20"/>
      <c r="I1215" s="38"/>
      <c r="J1215" s="20"/>
      <c r="K1215" s="33"/>
      <c r="L1215" s="117"/>
      <c r="M1215" s="21"/>
      <c r="N1215" s="89"/>
      <c r="O1215" s="125" t="e">
        <f t="shared" si="39"/>
        <v>#REF!</v>
      </c>
      <c r="P1215" s="125" t="e">
        <f t="shared" si="40"/>
        <v>#REF!</v>
      </c>
      <c r="Q1215" s="147" t="e">
        <f>T20D357462[[#This Row],[スコア⑤]]/T20D357462[[#This Row],[スコア③]]</f>
        <v>#REF!</v>
      </c>
      <c r="R1215" s="76" t="e">
        <f>#REF!+#REF!</f>
        <v>#REF!</v>
      </c>
      <c r="S1215" s="76"/>
      <c r="T1215" s="119"/>
      <c r="U1215" s="76"/>
      <c r="V1215" s="76"/>
      <c r="W1215" s="109" t="e">
        <f>(T20D357462[[#This Row],[現金及び預金（億）]]-T20D357462[[#This Row],[負債（億）]])/T20D357462[[#This Row],[総資産]]*100</f>
        <v>#DIV/0!</v>
      </c>
    </row>
    <row r="1216" spans="1:23" s="67" customFormat="1" x14ac:dyDescent="0.25">
      <c r="A1216" s="69"/>
      <c r="B1216" s="39"/>
      <c r="C1216" s="71" t="str">
        <f>IFERROR(_xll.RssMarket($A1216,"市場部名称"),"")</f>
        <v/>
      </c>
      <c r="D1216" s="55"/>
      <c r="E1216" s="55" t="str">
        <f>IFERROR(_xll.RssMarket($A1216,"前日比"),"")</f>
        <v/>
      </c>
      <c r="F1216" s="75" t="str">
        <f>IFERROR(_xll.RssMarket($A1216,"時価総額"),"")</f>
        <v/>
      </c>
      <c r="G1216" s="75" t="e">
        <f>T20D357462[[#This Row],[時価総額]]/T20D357462[[#This Row],[現在値]]</f>
        <v>#VALUE!</v>
      </c>
      <c r="H1216" s="20"/>
      <c r="I1216" s="38"/>
      <c r="J1216" s="20"/>
      <c r="K1216" s="33"/>
      <c r="L1216" s="117"/>
      <c r="M1216" s="21"/>
      <c r="N1216" s="89"/>
      <c r="O1216" s="125" t="e">
        <f t="shared" si="39"/>
        <v>#REF!</v>
      </c>
      <c r="P1216" s="125" t="e">
        <f t="shared" si="40"/>
        <v>#REF!</v>
      </c>
      <c r="Q1216" s="147" t="e">
        <f>T20D357462[[#This Row],[スコア⑤]]/T20D357462[[#This Row],[スコア③]]</f>
        <v>#REF!</v>
      </c>
      <c r="R1216" s="76" t="e">
        <f>#REF!+#REF!</f>
        <v>#REF!</v>
      </c>
      <c r="S1216" s="76"/>
      <c r="T1216" s="119"/>
      <c r="U1216" s="76"/>
      <c r="V1216" s="76"/>
      <c r="W1216" s="109" t="e">
        <f>(T20D357462[[#This Row],[現金及び預金（億）]]-T20D357462[[#This Row],[負債（億）]])/T20D357462[[#This Row],[総資産]]*100</f>
        <v>#DIV/0!</v>
      </c>
    </row>
    <row r="1217" spans="1:23" s="67" customFormat="1" x14ac:dyDescent="0.25">
      <c r="A1217" s="69"/>
      <c r="B1217" s="39"/>
      <c r="C1217" s="71" t="str">
        <f>IFERROR(_xll.RssMarket($A1217,"市場部名称"),"")</f>
        <v/>
      </c>
      <c r="D1217" s="55"/>
      <c r="E1217" s="55" t="str">
        <f>IFERROR(_xll.RssMarket($A1217,"前日比"),"")</f>
        <v/>
      </c>
      <c r="F1217" s="75" t="str">
        <f>IFERROR(_xll.RssMarket($A1217,"時価総額"),"")</f>
        <v/>
      </c>
      <c r="G1217" s="75" t="e">
        <f>T20D357462[[#This Row],[時価総額]]/T20D357462[[#This Row],[現在値]]</f>
        <v>#VALUE!</v>
      </c>
      <c r="H1217" s="20"/>
      <c r="I1217" s="38"/>
      <c r="J1217" s="20"/>
      <c r="K1217" s="33"/>
      <c r="L1217" s="117"/>
      <c r="M1217" s="21"/>
      <c r="N1217" s="89"/>
      <c r="O1217" s="125" t="e">
        <f t="shared" si="39"/>
        <v>#REF!</v>
      </c>
      <c r="P1217" s="125" t="e">
        <f t="shared" si="40"/>
        <v>#REF!</v>
      </c>
      <c r="Q1217" s="147" t="e">
        <f>T20D357462[[#This Row],[スコア⑤]]/T20D357462[[#This Row],[スコア③]]</f>
        <v>#REF!</v>
      </c>
      <c r="R1217" s="76" t="e">
        <f>#REF!+#REF!</f>
        <v>#REF!</v>
      </c>
      <c r="S1217" s="76"/>
      <c r="T1217" s="119"/>
      <c r="U1217" s="76"/>
      <c r="V1217" s="76"/>
      <c r="W1217" s="109" t="e">
        <f>(T20D357462[[#This Row],[現金及び預金（億）]]-T20D357462[[#This Row],[負債（億）]])/T20D357462[[#This Row],[総資産]]*100</f>
        <v>#DIV/0!</v>
      </c>
    </row>
    <row r="1218" spans="1:23" s="67" customFormat="1" x14ac:dyDescent="0.25">
      <c r="A1218" s="69"/>
      <c r="B1218" s="39"/>
      <c r="C1218" s="71" t="str">
        <f>IFERROR(_xll.RssMarket($A1218,"市場部名称"),"")</f>
        <v/>
      </c>
      <c r="D1218" s="55"/>
      <c r="E1218" s="55" t="str">
        <f>IFERROR(_xll.RssMarket($A1218,"前日比"),"")</f>
        <v/>
      </c>
      <c r="F1218" s="75" t="str">
        <f>IFERROR(_xll.RssMarket($A1218,"時価総額"),"")</f>
        <v/>
      </c>
      <c r="G1218" s="75" t="e">
        <f>T20D357462[[#This Row],[時価総額]]/T20D357462[[#This Row],[現在値]]</f>
        <v>#VALUE!</v>
      </c>
      <c r="H1218" s="20"/>
      <c r="I1218" s="38"/>
      <c r="J1218" s="20"/>
      <c r="K1218" s="33"/>
      <c r="L1218" s="117"/>
      <c r="M1218" s="21"/>
      <c r="N1218" s="89"/>
      <c r="O1218" s="125" t="e">
        <f t="shared" ref="O1218:O1281" si="41">ROUND(
 ((IF(OR(R1218="",R1218&lt;=0),20,R1218)/20)
  *(L1218/15))
 /(IFERROR(IF(H1218&gt;0,H1218,15),15)/15)
 *100,0)</f>
        <v>#REF!</v>
      </c>
      <c r="P1218" s="125" t="e">
        <f t="shared" si="40"/>
        <v>#REF!</v>
      </c>
      <c r="Q1218" s="147" t="e">
        <f>T20D357462[[#This Row],[スコア⑤]]/T20D357462[[#This Row],[スコア③]]</f>
        <v>#REF!</v>
      </c>
      <c r="R1218" s="76" t="e">
        <f>#REF!+#REF!</f>
        <v>#REF!</v>
      </c>
      <c r="S1218" s="76"/>
      <c r="T1218" s="119"/>
      <c r="U1218" s="76"/>
      <c r="V1218" s="76"/>
      <c r="W1218" s="109" t="e">
        <f>(T20D357462[[#This Row],[現金及び預金（億）]]-T20D357462[[#This Row],[負債（億）]])/T20D357462[[#This Row],[総資産]]*100</f>
        <v>#DIV/0!</v>
      </c>
    </row>
    <row r="1219" spans="1:23" s="67" customFormat="1" x14ac:dyDescent="0.25">
      <c r="A1219" s="69"/>
      <c r="B1219" s="39"/>
      <c r="C1219" s="71" t="str">
        <f>IFERROR(_xll.RssMarket($A1219,"市場部名称"),"")</f>
        <v/>
      </c>
      <c r="D1219" s="55"/>
      <c r="E1219" s="55" t="str">
        <f>IFERROR(_xll.RssMarket($A1219,"前日比"),"")</f>
        <v/>
      </c>
      <c r="F1219" s="75" t="str">
        <f>IFERROR(_xll.RssMarket($A1219,"時価総額"),"")</f>
        <v/>
      </c>
      <c r="G1219" s="75" t="e">
        <f>T20D357462[[#This Row],[時価総額]]/T20D357462[[#This Row],[現在値]]</f>
        <v>#VALUE!</v>
      </c>
      <c r="H1219" s="20"/>
      <c r="I1219" s="38"/>
      <c r="J1219" s="20"/>
      <c r="K1219" s="33"/>
      <c r="L1219" s="117"/>
      <c r="M1219" s="21"/>
      <c r="N1219" s="89"/>
      <c r="O1219" s="125" t="e">
        <f t="shared" si="41"/>
        <v>#REF!</v>
      </c>
      <c r="P1219" s="125" t="e">
        <f t="shared" si="40"/>
        <v>#REF!</v>
      </c>
      <c r="Q1219" s="147" t="e">
        <f>T20D357462[[#This Row],[スコア⑤]]/T20D357462[[#This Row],[スコア③]]</f>
        <v>#REF!</v>
      </c>
      <c r="R1219" s="76" t="e">
        <f>#REF!+#REF!</f>
        <v>#REF!</v>
      </c>
      <c r="S1219" s="76"/>
      <c r="T1219" s="119"/>
      <c r="U1219" s="76"/>
      <c r="V1219" s="76"/>
      <c r="W1219" s="109" t="e">
        <f>(T20D357462[[#This Row],[現金及び預金（億）]]-T20D357462[[#This Row],[負債（億）]])/T20D357462[[#This Row],[総資産]]*100</f>
        <v>#DIV/0!</v>
      </c>
    </row>
    <row r="1220" spans="1:23" s="67" customFormat="1" x14ac:dyDescent="0.25">
      <c r="A1220" s="69"/>
      <c r="B1220" s="39"/>
      <c r="C1220" s="71" t="str">
        <f>IFERROR(_xll.RssMarket($A1220,"市場部名称"),"")</f>
        <v/>
      </c>
      <c r="D1220" s="55"/>
      <c r="E1220" s="55" t="str">
        <f>IFERROR(_xll.RssMarket($A1220,"前日比"),"")</f>
        <v/>
      </c>
      <c r="F1220" s="75" t="str">
        <f>IFERROR(_xll.RssMarket($A1220,"時価総額"),"")</f>
        <v/>
      </c>
      <c r="G1220" s="75" t="e">
        <f>T20D357462[[#This Row],[時価総額]]/T20D357462[[#This Row],[現在値]]</f>
        <v>#VALUE!</v>
      </c>
      <c r="H1220" s="20"/>
      <c r="I1220" s="38"/>
      <c r="J1220" s="20"/>
      <c r="K1220" s="33"/>
      <c r="L1220" s="117"/>
      <c r="M1220" s="21"/>
      <c r="N1220" s="89"/>
      <c r="O1220" s="125" t="e">
        <f t="shared" si="41"/>
        <v>#REF!</v>
      </c>
      <c r="P1220" s="125" t="e">
        <f t="shared" si="40"/>
        <v>#REF!</v>
      </c>
      <c r="Q1220" s="147" t="e">
        <f>T20D357462[[#This Row],[スコア⑤]]/T20D357462[[#This Row],[スコア③]]</f>
        <v>#REF!</v>
      </c>
      <c r="R1220" s="76" t="e">
        <f>#REF!+#REF!</f>
        <v>#REF!</v>
      </c>
      <c r="S1220" s="76"/>
      <c r="T1220" s="119"/>
      <c r="U1220" s="76"/>
      <c r="V1220" s="76"/>
      <c r="W1220" s="109" t="e">
        <f>(T20D357462[[#This Row],[現金及び預金（億）]]-T20D357462[[#This Row],[負債（億）]])/T20D357462[[#This Row],[総資産]]*100</f>
        <v>#DIV/0!</v>
      </c>
    </row>
    <row r="1221" spans="1:23" s="67" customFormat="1" x14ac:dyDescent="0.25">
      <c r="A1221" s="69"/>
      <c r="B1221" s="39"/>
      <c r="C1221" s="71" t="str">
        <f>IFERROR(_xll.RssMarket($A1221,"市場部名称"),"")</f>
        <v/>
      </c>
      <c r="D1221" s="55"/>
      <c r="E1221" s="55" t="str">
        <f>IFERROR(_xll.RssMarket($A1221,"前日比"),"")</f>
        <v/>
      </c>
      <c r="F1221" s="75" t="str">
        <f>IFERROR(_xll.RssMarket($A1221,"時価総額"),"")</f>
        <v/>
      </c>
      <c r="G1221" s="75" t="e">
        <f>T20D357462[[#This Row],[時価総額]]/T20D357462[[#This Row],[現在値]]</f>
        <v>#VALUE!</v>
      </c>
      <c r="H1221" s="20"/>
      <c r="I1221" s="38"/>
      <c r="J1221" s="20"/>
      <c r="K1221" s="33"/>
      <c r="L1221" s="117"/>
      <c r="M1221" s="21"/>
      <c r="N1221" s="89"/>
      <c r="O1221" s="125" t="e">
        <f t="shared" si="41"/>
        <v>#REF!</v>
      </c>
      <c r="P1221" s="125" t="e">
        <f t="shared" si="40"/>
        <v>#REF!</v>
      </c>
      <c r="Q1221" s="147" t="e">
        <f>T20D357462[[#This Row],[スコア⑤]]/T20D357462[[#This Row],[スコア③]]</f>
        <v>#REF!</v>
      </c>
      <c r="R1221" s="76" t="e">
        <f>#REF!+#REF!</f>
        <v>#REF!</v>
      </c>
      <c r="S1221" s="76"/>
      <c r="T1221" s="119"/>
      <c r="U1221" s="76"/>
      <c r="V1221" s="76"/>
      <c r="W1221" s="109" t="e">
        <f>(T20D357462[[#This Row],[現金及び預金（億）]]-T20D357462[[#This Row],[負債（億）]])/T20D357462[[#This Row],[総資産]]*100</f>
        <v>#DIV/0!</v>
      </c>
    </row>
    <row r="1222" spans="1:23" s="67" customFormat="1" x14ac:dyDescent="0.25">
      <c r="A1222" s="69"/>
      <c r="B1222" s="39"/>
      <c r="C1222" s="71" t="str">
        <f>IFERROR(_xll.RssMarket($A1222,"市場部名称"),"")</f>
        <v/>
      </c>
      <c r="D1222" s="55"/>
      <c r="E1222" s="55" t="str">
        <f>IFERROR(_xll.RssMarket($A1222,"前日比"),"")</f>
        <v/>
      </c>
      <c r="F1222" s="75" t="str">
        <f>IFERROR(_xll.RssMarket($A1222,"時価総額"),"")</f>
        <v/>
      </c>
      <c r="G1222" s="75" t="e">
        <f>T20D357462[[#This Row],[時価総額]]/T20D357462[[#This Row],[現在値]]</f>
        <v>#VALUE!</v>
      </c>
      <c r="H1222" s="20"/>
      <c r="I1222" s="38"/>
      <c r="J1222" s="20"/>
      <c r="K1222" s="33"/>
      <c r="L1222" s="117"/>
      <c r="M1222" s="21"/>
      <c r="N1222" s="89"/>
      <c r="O1222" s="125" t="e">
        <f t="shared" si="41"/>
        <v>#REF!</v>
      </c>
      <c r="P1222" s="125" t="e">
        <f t="shared" si="40"/>
        <v>#REF!</v>
      </c>
      <c r="Q1222" s="147" t="e">
        <f>T20D357462[[#This Row],[スコア⑤]]/T20D357462[[#This Row],[スコア③]]</f>
        <v>#REF!</v>
      </c>
      <c r="R1222" s="76" t="e">
        <f>#REF!+#REF!</f>
        <v>#REF!</v>
      </c>
      <c r="S1222" s="76"/>
      <c r="T1222" s="119"/>
      <c r="U1222" s="76"/>
      <c r="V1222" s="76"/>
      <c r="W1222" s="109" t="e">
        <f>(T20D357462[[#This Row],[現金及び預金（億）]]-T20D357462[[#This Row],[負債（億）]])/T20D357462[[#This Row],[総資産]]*100</f>
        <v>#DIV/0!</v>
      </c>
    </row>
    <row r="1223" spans="1:23" s="67" customFormat="1" x14ac:dyDescent="0.25">
      <c r="A1223" s="69"/>
      <c r="B1223" s="39"/>
      <c r="C1223" s="71" t="str">
        <f>IFERROR(_xll.RssMarket($A1223,"市場部名称"),"")</f>
        <v/>
      </c>
      <c r="D1223" s="55"/>
      <c r="E1223" s="55" t="str">
        <f>IFERROR(_xll.RssMarket($A1223,"前日比"),"")</f>
        <v/>
      </c>
      <c r="F1223" s="75" t="str">
        <f>IFERROR(_xll.RssMarket($A1223,"時価総額"),"")</f>
        <v/>
      </c>
      <c r="G1223" s="75" t="e">
        <f>T20D357462[[#This Row],[時価総額]]/T20D357462[[#This Row],[現在値]]</f>
        <v>#VALUE!</v>
      </c>
      <c r="H1223" s="20"/>
      <c r="I1223" s="38"/>
      <c r="J1223" s="20"/>
      <c r="K1223" s="33"/>
      <c r="L1223" s="117"/>
      <c r="M1223" s="21"/>
      <c r="N1223" s="89"/>
      <c r="O1223" s="125" t="e">
        <f t="shared" si="41"/>
        <v>#REF!</v>
      </c>
      <c r="P1223" s="125" t="e">
        <f t="shared" si="40"/>
        <v>#REF!</v>
      </c>
      <c r="Q1223" s="147" t="e">
        <f>T20D357462[[#This Row],[スコア⑤]]/T20D357462[[#This Row],[スコア③]]</f>
        <v>#REF!</v>
      </c>
      <c r="R1223" s="76" t="e">
        <f>#REF!+#REF!</f>
        <v>#REF!</v>
      </c>
      <c r="S1223" s="76"/>
      <c r="T1223" s="119"/>
      <c r="U1223" s="76"/>
      <c r="V1223" s="76"/>
      <c r="W1223" s="109" t="e">
        <f>(T20D357462[[#This Row],[現金及び預金（億）]]-T20D357462[[#This Row],[負債（億）]])/T20D357462[[#This Row],[総資産]]*100</f>
        <v>#DIV/0!</v>
      </c>
    </row>
    <row r="1224" spans="1:23" s="67" customFormat="1" x14ac:dyDescent="0.25">
      <c r="A1224" s="69"/>
      <c r="B1224" s="39"/>
      <c r="C1224" s="71" t="str">
        <f>IFERROR(_xll.RssMarket($A1224,"市場部名称"),"")</f>
        <v/>
      </c>
      <c r="D1224" s="55"/>
      <c r="E1224" s="55" t="str">
        <f>IFERROR(_xll.RssMarket($A1224,"前日比"),"")</f>
        <v/>
      </c>
      <c r="F1224" s="75" t="str">
        <f>IFERROR(_xll.RssMarket($A1224,"時価総額"),"")</f>
        <v/>
      </c>
      <c r="G1224" s="75" t="e">
        <f>T20D357462[[#This Row],[時価総額]]/T20D357462[[#This Row],[現在値]]</f>
        <v>#VALUE!</v>
      </c>
      <c r="H1224" s="20"/>
      <c r="I1224" s="38"/>
      <c r="J1224" s="20"/>
      <c r="K1224" s="33"/>
      <c r="L1224" s="117"/>
      <c r="M1224" s="21"/>
      <c r="N1224" s="89"/>
      <c r="O1224" s="125" t="e">
        <f t="shared" si="41"/>
        <v>#REF!</v>
      </c>
      <c r="P1224" s="125" t="e">
        <f t="shared" si="40"/>
        <v>#REF!</v>
      </c>
      <c r="Q1224" s="147" t="e">
        <f>T20D357462[[#This Row],[スコア⑤]]/T20D357462[[#This Row],[スコア③]]</f>
        <v>#REF!</v>
      </c>
      <c r="R1224" s="76" t="e">
        <f>#REF!+#REF!</f>
        <v>#REF!</v>
      </c>
      <c r="S1224" s="76"/>
      <c r="T1224" s="119"/>
      <c r="U1224" s="76"/>
      <c r="V1224" s="76"/>
      <c r="W1224" s="109" t="e">
        <f>(T20D357462[[#This Row],[現金及び預金（億）]]-T20D357462[[#This Row],[負債（億）]])/T20D357462[[#This Row],[総資産]]*100</f>
        <v>#DIV/0!</v>
      </c>
    </row>
    <row r="1225" spans="1:23" s="67" customFormat="1" x14ac:dyDescent="0.25">
      <c r="A1225" s="69"/>
      <c r="B1225" s="39"/>
      <c r="C1225" s="71" t="str">
        <f>IFERROR(_xll.RssMarket($A1225,"市場部名称"),"")</f>
        <v/>
      </c>
      <c r="D1225" s="55"/>
      <c r="E1225" s="55" t="str">
        <f>IFERROR(_xll.RssMarket($A1225,"前日比"),"")</f>
        <v/>
      </c>
      <c r="F1225" s="75" t="str">
        <f>IFERROR(_xll.RssMarket($A1225,"時価総額"),"")</f>
        <v/>
      </c>
      <c r="G1225" s="75" t="e">
        <f>T20D357462[[#This Row],[時価総額]]/T20D357462[[#This Row],[現在値]]</f>
        <v>#VALUE!</v>
      </c>
      <c r="H1225" s="20"/>
      <c r="I1225" s="38"/>
      <c r="J1225" s="20"/>
      <c r="K1225" s="33"/>
      <c r="L1225" s="117"/>
      <c r="M1225" s="21"/>
      <c r="N1225" s="89"/>
      <c r="O1225" s="125" t="e">
        <f t="shared" si="41"/>
        <v>#REF!</v>
      </c>
      <c r="P1225" s="125" t="e">
        <f t="shared" si="40"/>
        <v>#REF!</v>
      </c>
      <c r="Q1225" s="147" t="e">
        <f>T20D357462[[#This Row],[スコア⑤]]/T20D357462[[#This Row],[スコア③]]</f>
        <v>#REF!</v>
      </c>
      <c r="R1225" s="76" t="e">
        <f>#REF!+#REF!</f>
        <v>#REF!</v>
      </c>
      <c r="S1225" s="76"/>
      <c r="T1225" s="119"/>
      <c r="U1225" s="76"/>
      <c r="V1225" s="76"/>
      <c r="W1225" s="109" t="e">
        <f>(T20D357462[[#This Row],[現金及び預金（億）]]-T20D357462[[#This Row],[負債（億）]])/T20D357462[[#This Row],[総資産]]*100</f>
        <v>#DIV/0!</v>
      </c>
    </row>
    <row r="1226" spans="1:23" s="67" customFormat="1" x14ac:dyDescent="0.25">
      <c r="A1226" s="69"/>
      <c r="B1226" s="39"/>
      <c r="C1226" s="71" t="str">
        <f>IFERROR(_xll.RssMarket($A1226,"市場部名称"),"")</f>
        <v/>
      </c>
      <c r="D1226" s="55"/>
      <c r="E1226" s="55" t="str">
        <f>IFERROR(_xll.RssMarket($A1226,"前日比"),"")</f>
        <v/>
      </c>
      <c r="F1226" s="75" t="str">
        <f>IFERROR(_xll.RssMarket($A1226,"時価総額"),"")</f>
        <v/>
      </c>
      <c r="G1226" s="75" t="e">
        <f>T20D357462[[#This Row],[時価総額]]/T20D357462[[#This Row],[現在値]]</f>
        <v>#VALUE!</v>
      </c>
      <c r="H1226" s="20"/>
      <c r="I1226" s="38"/>
      <c r="J1226" s="20"/>
      <c r="K1226" s="33"/>
      <c r="L1226" s="117"/>
      <c r="M1226" s="21"/>
      <c r="N1226" s="89"/>
      <c r="O1226" s="125" t="e">
        <f t="shared" si="41"/>
        <v>#REF!</v>
      </c>
      <c r="P1226" s="125" t="e">
        <f t="shared" si="40"/>
        <v>#REF!</v>
      </c>
      <c r="Q1226" s="147" t="e">
        <f>T20D357462[[#This Row],[スコア⑤]]/T20D357462[[#This Row],[スコア③]]</f>
        <v>#REF!</v>
      </c>
      <c r="R1226" s="76" t="e">
        <f>#REF!+#REF!</f>
        <v>#REF!</v>
      </c>
      <c r="S1226" s="76"/>
      <c r="T1226" s="119"/>
      <c r="U1226" s="76"/>
      <c r="V1226" s="76"/>
      <c r="W1226" s="109" t="e">
        <f>(T20D357462[[#This Row],[現金及び預金（億）]]-T20D357462[[#This Row],[負債（億）]])/T20D357462[[#This Row],[総資産]]*100</f>
        <v>#DIV/0!</v>
      </c>
    </row>
    <row r="1227" spans="1:23" s="67" customFormat="1" x14ac:dyDescent="0.25">
      <c r="A1227" s="69"/>
      <c r="B1227" s="39"/>
      <c r="C1227" s="71" t="str">
        <f>IFERROR(_xll.RssMarket($A1227,"市場部名称"),"")</f>
        <v/>
      </c>
      <c r="D1227" s="55"/>
      <c r="E1227" s="55" t="str">
        <f>IFERROR(_xll.RssMarket($A1227,"前日比"),"")</f>
        <v/>
      </c>
      <c r="F1227" s="75" t="str">
        <f>IFERROR(_xll.RssMarket($A1227,"時価総額"),"")</f>
        <v/>
      </c>
      <c r="G1227" s="75" t="e">
        <f>T20D357462[[#This Row],[時価総額]]/T20D357462[[#This Row],[現在値]]</f>
        <v>#VALUE!</v>
      </c>
      <c r="H1227" s="20"/>
      <c r="I1227" s="38"/>
      <c r="J1227" s="20"/>
      <c r="K1227" s="33"/>
      <c r="L1227" s="117"/>
      <c r="M1227" s="21"/>
      <c r="N1227" s="89"/>
      <c r="O1227" s="125" t="e">
        <f t="shared" si="41"/>
        <v>#REF!</v>
      </c>
      <c r="P1227" s="125" t="e">
        <f t="shared" si="40"/>
        <v>#REF!</v>
      </c>
      <c r="Q1227" s="147" t="e">
        <f>T20D357462[[#This Row],[スコア⑤]]/T20D357462[[#This Row],[スコア③]]</f>
        <v>#REF!</v>
      </c>
      <c r="R1227" s="76" t="e">
        <f>#REF!+#REF!</f>
        <v>#REF!</v>
      </c>
      <c r="S1227" s="76"/>
      <c r="T1227" s="119"/>
      <c r="U1227" s="76"/>
      <c r="V1227" s="76"/>
      <c r="W1227" s="109" t="e">
        <f>(T20D357462[[#This Row],[現金及び預金（億）]]-T20D357462[[#This Row],[負債（億）]])/T20D357462[[#This Row],[総資産]]*100</f>
        <v>#DIV/0!</v>
      </c>
    </row>
    <row r="1228" spans="1:23" s="67" customFormat="1" x14ac:dyDescent="0.25">
      <c r="A1228" s="69"/>
      <c r="B1228" s="39"/>
      <c r="C1228" s="71" t="str">
        <f>IFERROR(_xll.RssMarket($A1228,"市場部名称"),"")</f>
        <v/>
      </c>
      <c r="D1228" s="55"/>
      <c r="E1228" s="55" t="str">
        <f>IFERROR(_xll.RssMarket($A1228,"前日比"),"")</f>
        <v/>
      </c>
      <c r="F1228" s="75" t="str">
        <f>IFERROR(_xll.RssMarket($A1228,"時価総額"),"")</f>
        <v/>
      </c>
      <c r="G1228" s="75" t="e">
        <f>T20D357462[[#This Row],[時価総額]]/T20D357462[[#This Row],[現在値]]</f>
        <v>#VALUE!</v>
      </c>
      <c r="H1228" s="20"/>
      <c r="I1228" s="38"/>
      <c r="J1228" s="20"/>
      <c r="K1228" s="33"/>
      <c r="L1228" s="117"/>
      <c r="M1228" s="21"/>
      <c r="N1228" s="89"/>
      <c r="O1228" s="125" t="e">
        <f t="shared" si="41"/>
        <v>#REF!</v>
      </c>
      <c r="P1228" s="125" t="e">
        <f t="shared" si="40"/>
        <v>#REF!</v>
      </c>
      <c r="Q1228" s="147" t="e">
        <f>T20D357462[[#This Row],[スコア⑤]]/T20D357462[[#This Row],[スコア③]]</f>
        <v>#REF!</v>
      </c>
      <c r="R1228" s="76" t="e">
        <f>#REF!+#REF!</f>
        <v>#REF!</v>
      </c>
      <c r="S1228" s="76"/>
      <c r="T1228" s="119"/>
      <c r="U1228" s="76"/>
      <c r="V1228" s="76"/>
      <c r="W1228" s="109" t="e">
        <f>(T20D357462[[#This Row],[現金及び預金（億）]]-T20D357462[[#This Row],[負債（億）]])/T20D357462[[#This Row],[総資産]]*100</f>
        <v>#DIV/0!</v>
      </c>
    </row>
    <row r="1229" spans="1:23" s="67" customFormat="1" x14ac:dyDescent="0.25">
      <c r="A1229" s="69"/>
      <c r="B1229" s="39"/>
      <c r="C1229" s="71" t="str">
        <f>IFERROR(_xll.RssMarket($A1229,"市場部名称"),"")</f>
        <v/>
      </c>
      <c r="D1229" s="55"/>
      <c r="E1229" s="55" t="str">
        <f>IFERROR(_xll.RssMarket($A1229,"前日比"),"")</f>
        <v/>
      </c>
      <c r="F1229" s="75" t="str">
        <f>IFERROR(_xll.RssMarket($A1229,"時価総額"),"")</f>
        <v/>
      </c>
      <c r="G1229" s="75" t="e">
        <f>T20D357462[[#This Row],[時価総額]]/T20D357462[[#This Row],[現在値]]</f>
        <v>#VALUE!</v>
      </c>
      <c r="H1229" s="20"/>
      <c r="I1229" s="38"/>
      <c r="J1229" s="20"/>
      <c r="K1229" s="33"/>
      <c r="L1229" s="117"/>
      <c r="M1229" s="21"/>
      <c r="N1229" s="89"/>
      <c r="O1229" s="125" t="e">
        <f t="shared" si="41"/>
        <v>#REF!</v>
      </c>
      <c r="P1229" s="125" t="e">
        <f t="shared" si="40"/>
        <v>#REF!</v>
      </c>
      <c r="Q1229" s="147" t="e">
        <f>T20D357462[[#This Row],[スコア⑤]]/T20D357462[[#This Row],[スコア③]]</f>
        <v>#REF!</v>
      </c>
      <c r="R1229" s="76" t="e">
        <f>#REF!+#REF!</f>
        <v>#REF!</v>
      </c>
      <c r="S1229" s="76"/>
      <c r="T1229" s="119"/>
      <c r="U1229" s="76"/>
      <c r="V1229" s="76"/>
      <c r="W1229" s="109" t="e">
        <f>(T20D357462[[#This Row],[現金及び預金（億）]]-T20D357462[[#This Row],[負債（億）]])/T20D357462[[#This Row],[総資産]]*100</f>
        <v>#DIV/0!</v>
      </c>
    </row>
    <row r="1230" spans="1:23" s="67" customFormat="1" x14ac:dyDescent="0.25">
      <c r="A1230" s="69"/>
      <c r="B1230" s="39"/>
      <c r="C1230" s="71" t="str">
        <f>IFERROR(_xll.RssMarket($A1230,"市場部名称"),"")</f>
        <v/>
      </c>
      <c r="D1230" s="55"/>
      <c r="E1230" s="55" t="str">
        <f>IFERROR(_xll.RssMarket($A1230,"前日比"),"")</f>
        <v/>
      </c>
      <c r="F1230" s="75" t="str">
        <f>IFERROR(_xll.RssMarket($A1230,"時価総額"),"")</f>
        <v/>
      </c>
      <c r="G1230" s="75" t="e">
        <f>T20D357462[[#This Row],[時価総額]]/T20D357462[[#This Row],[現在値]]</f>
        <v>#VALUE!</v>
      </c>
      <c r="H1230" s="20"/>
      <c r="I1230" s="38"/>
      <c r="J1230" s="20"/>
      <c r="K1230" s="33"/>
      <c r="L1230" s="117"/>
      <c r="M1230" s="21"/>
      <c r="N1230" s="89"/>
      <c r="O1230" s="125" t="e">
        <f t="shared" si="41"/>
        <v>#REF!</v>
      </c>
      <c r="P1230" s="125" t="e">
        <f t="shared" si="40"/>
        <v>#REF!</v>
      </c>
      <c r="Q1230" s="147" t="e">
        <f>T20D357462[[#This Row],[スコア⑤]]/T20D357462[[#This Row],[スコア③]]</f>
        <v>#REF!</v>
      </c>
      <c r="R1230" s="76" t="e">
        <f>#REF!+#REF!</f>
        <v>#REF!</v>
      </c>
      <c r="S1230" s="76"/>
      <c r="T1230" s="119"/>
      <c r="U1230" s="76"/>
      <c r="V1230" s="76"/>
      <c r="W1230" s="109" t="e">
        <f>(T20D357462[[#This Row],[現金及び預金（億）]]-T20D357462[[#This Row],[負債（億）]])/T20D357462[[#This Row],[総資産]]*100</f>
        <v>#DIV/0!</v>
      </c>
    </row>
    <row r="1231" spans="1:23" s="67" customFormat="1" x14ac:dyDescent="0.25">
      <c r="A1231" s="69"/>
      <c r="B1231" s="39"/>
      <c r="C1231" s="71" t="str">
        <f>IFERROR(_xll.RssMarket($A1231,"市場部名称"),"")</f>
        <v/>
      </c>
      <c r="D1231" s="55"/>
      <c r="E1231" s="55" t="str">
        <f>IFERROR(_xll.RssMarket($A1231,"前日比"),"")</f>
        <v/>
      </c>
      <c r="F1231" s="75" t="str">
        <f>IFERROR(_xll.RssMarket($A1231,"時価総額"),"")</f>
        <v/>
      </c>
      <c r="G1231" s="75" t="e">
        <f>T20D357462[[#This Row],[時価総額]]/T20D357462[[#This Row],[現在値]]</f>
        <v>#VALUE!</v>
      </c>
      <c r="H1231" s="20"/>
      <c r="I1231" s="38"/>
      <c r="J1231" s="20"/>
      <c r="K1231" s="33"/>
      <c r="L1231" s="117"/>
      <c r="M1231" s="21"/>
      <c r="N1231" s="89"/>
      <c r="O1231" s="125" t="e">
        <f t="shared" si="41"/>
        <v>#REF!</v>
      </c>
      <c r="P1231" s="125" t="e">
        <f t="shared" si="40"/>
        <v>#REF!</v>
      </c>
      <c r="Q1231" s="147" t="e">
        <f>T20D357462[[#This Row],[スコア⑤]]/T20D357462[[#This Row],[スコア③]]</f>
        <v>#REF!</v>
      </c>
      <c r="R1231" s="76" t="e">
        <f>#REF!+#REF!</f>
        <v>#REF!</v>
      </c>
      <c r="S1231" s="76"/>
      <c r="T1231" s="119"/>
      <c r="U1231" s="76"/>
      <c r="V1231" s="76"/>
      <c r="W1231" s="109" t="e">
        <f>(T20D357462[[#This Row],[現金及び預金（億）]]-T20D357462[[#This Row],[負債（億）]])/T20D357462[[#This Row],[総資産]]*100</f>
        <v>#DIV/0!</v>
      </c>
    </row>
    <row r="1232" spans="1:23" s="67" customFormat="1" x14ac:dyDescent="0.25">
      <c r="A1232" s="69"/>
      <c r="B1232" s="39"/>
      <c r="C1232" s="71" t="str">
        <f>IFERROR(_xll.RssMarket($A1232,"市場部名称"),"")</f>
        <v/>
      </c>
      <c r="D1232" s="55"/>
      <c r="E1232" s="55" t="str">
        <f>IFERROR(_xll.RssMarket($A1232,"前日比"),"")</f>
        <v/>
      </c>
      <c r="F1232" s="75" t="str">
        <f>IFERROR(_xll.RssMarket($A1232,"時価総額"),"")</f>
        <v/>
      </c>
      <c r="G1232" s="75" t="e">
        <f>T20D357462[[#This Row],[時価総額]]/T20D357462[[#This Row],[現在値]]</f>
        <v>#VALUE!</v>
      </c>
      <c r="H1232" s="20"/>
      <c r="I1232" s="38"/>
      <c r="J1232" s="20"/>
      <c r="K1232" s="33"/>
      <c r="L1232" s="117"/>
      <c r="M1232" s="21"/>
      <c r="N1232" s="89"/>
      <c r="O1232" s="125" t="e">
        <f t="shared" si="41"/>
        <v>#REF!</v>
      </c>
      <c r="P1232" s="125" t="e">
        <f t="shared" si="40"/>
        <v>#REF!</v>
      </c>
      <c r="Q1232" s="147" t="e">
        <f>T20D357462[[#This Row],[スコア⑤]]/T20D357462[[#This Row],[スコア③]]</f>
        <v>#REF!</v>
      </c>
      <c r="R1232" s="76" t="e">
        <f>#REF!+#REF!</f>
        <v>#REF!</v>
      </c>
      <c r="S1232" s="76"/>
      <c r="T1232" s="119"/>
      <c r="U1232" s="76"/>
      <c r="V1232" s="76"/>
      <c r="W1232" s="109" t="e">
        <f>(T20D357462[[#This Row],[現金及び預金（億）]]-T20D357462[[#This Row],[負債（億）]])/T20D357462[[#This Row],[総資産]]*100</f>
        <v>#DIV/0!</v>
      </c>
    </row>
    <row r="1233" spans="1:23" s="67" customFormat="1" x14ac:dyDescent="0.25">
      <c r="A1233" s="69"/>
      <c r="B1233" s="39"/>
      <c r="C1233" s="71" t="str">
        <f>IFERROR(_xll.RssMarket($A1233,"市場部名称"),"")</f>
        <v/>
      </c>
      <c r="D1233" s="55"/>
      <c r="E1233" s="55" t="str">
        <f>IFERROR(_xll.RssMarket($A1233,"前日比"),"")</f>
        <v/>
      </c>
      <c r="F1233" s="75" t="str">
        <f>IFERROR(_xll.RssMarket($A1233,"時価総額"),"")</f>
        <v/>
      </c>
      <c r="G1233" s="75" t="e">
        <f>T20D357462[[#This Row],[時価総額]]/T20D357462[[#This Row],[現在値]]</f>
        <v>#VALUE!</v>
      </c>
      <c r="H1233" s="20"/>
      <c r="I1233" s="38"/>
      <c r="J1233" s="20"/>
      <c r="K1233" s="33"/>
      <c r="L1233" s="117"/>
      <c r="M1233" s="21"/>
      <c r="N1233" s="89"/>
      <c r="O1233" s="125" t="e">
        <f t="shared" si="41"/>
        <v>#REF!</v>
      </c>
      <c r="P1233" s="125" t="e">
        <f t="shared" si="40"/>
        <v>#REF!</v>
      </c>
      <c r="Q1233" s="147" t="e">
        <f>T20D357462[[#This Row],[スコア⑤]]/T20D357462[[#This Row],[スコア③]]</f>
        <v>#REF!</v>
      </c>
      <c r="R1233" s="76" t="e">
        <f>#REF!+#REF!</f>
        <v>#REF!</v>
      </c>
      <c r="S1233" s="76"/>
      <c r="T1233" s="119"/>
      <c r="U1233" s="76"/>
      <c r="V1233" s="76"/>
      <c r="W1233" s="109" t="e">
        <f>(T20D357462[[#This Row],[現金及び預金（億）]]-T20D357462[[#This Row],[負債（億）]])/T20D357462[[#This Row],[総資産]]*100</f>
        <v>#DIV/0!</v>
      </c>
    </row>
    <row r="1234" spans="1:23" s="67" customFormat="1" x14ac:dyDescent="0.25">
      <c r="A1234" s="69"/>
      <c r="B1234" s="39"/>
      <c r="C1234" s="71" t="str">
        <f>IFERROR(_xll.RssMarket($A1234,"市場部名称"),"")</f>
        <v/>
      </c>
      <c r="D1234" s="55"/>
      <c r="E1234" s="55" t="str">
        <f>IFERROR(_xll.RssMarket($A1234,"前日比"),"")</f>
        <v/>
      </c>
      <c r="F1234" s="75" t="str">
        <f>IFERROR(_xll.RssMarket($A1234,"時価総額"),"")</f>
        <v/>
      </c>
      <c r="G1234" s="75" t="e">
        <f>T20D357462[[#This Row],[時価総額]]/T20D357462[[#This Row],[現在値]]</f>
        <v>#VALUE!</v>
      </c>
      <c r="H1234" s="20"/>
      <c r="I1234" s="38"/>
      <c r="J1234" s="20"/>
      <c r="K1234" s="33"/>
      <c r="L1234" s="117"/>
      <c r="M1234" s="21"/>
      <c r="N1234" s="89"/>
      <c r="O1234" s="125" t="e">
        <f t="shared" si="41"/>
        <v>#REF!</v>
      </c>
      <c r="P1234" s="125" t="e">
        <f t="shared" si="40"/>
        <v>#REF!</v>
      </c>
      <c r="Q1234" s="147" t="e">
        <f>T20D357462[[#This Row],[スコア⑤]]/T20D357462[[#This Row],[スコア③]]</f>
        <v>#REF!</v>
      </c>
      <c r="R1234" s="76" t="e">
        <f>#REF!+#REF!</f>
        <v>#REF!</v>
      </c>
      <c r="S1234" s="76"/>
      <c r="T1234" s="119"/>
      <c r="U1234" s="76"/>
      <c r="V1234" s="76"/>
      <c r="W1234" s="109" t="e">
        <f>(T20D357462[[#This Row],[現金及び預金（億）]]-T20D357462[[#This Row],[負債（億）]])/T20D357462[[#This Row],[総資産]]*100</f>
        <v>#DIV/0!</v>
      </c>
    </row>
    <row r="1235" spans="1:23" s="67" customFormat="1" x14ac:dyDescent="0.25">
      <c r="A1235" s="69"/>
      <c r="B1235" s="39"/>
      <c r="C1235" s="71" t="str">
        <f>IFERROR(_xll.RssMarket($A1235,"市場部名称"),"")</f>
        <v/>
      </c>
      <c r="D1235" s="55"/>
      <c r="E1235" s="55" t="str">
        <f>IFERROR(_xll.RssMarket($A1235,"前日比"),"")</f>
        <v/>
      </c>
      <c r="F1235" s="75" t="str">
        <f>IFERROR(_xll.RssMarket($A1235,"時価総額"),"")</f>
        <v/>
      </c>
      <c r="G1235" s="75" t="e">
        <f>T20D357462[[#This Row],[時価総額]]/T20D357462[[#This Row],[現在値]]</f>
        <v>#VALUE!</v>
      </c>
      <c r="H1235" s="20"/>
      <c r="I1235" s="38"/>
      <c r="J1235" s="20"/>
      <c r="K1235" s="33"/>
      <c r="L1235" s="117"/>
      <c r="M1235" s="21"/>
      <c r="N1235" s="89"/>
      <c r="O1235" s="125" t="e">
        <f t="shared" si="41"/>
        <v>#REF!</v>
      </c>
      <c r="P1235" s="125" t="e">
        <f t="shared" si="40"/>
        <v>#REF!</v>
      </c>
      <c r="Q1235" s="147" t="e">
        <f>T20D357462[[#This Row],[スコア⑤]]/T20D357462[[#This Row],[スコア③]]</f>
        <v>#REF!</v>
      </c>
      <c r="R1235" s="76" t="e">
        <f>#REF!+#REF!</f>
        <v>#REF!</v>
      </c>
      <c r="S1235" s="76"/>
      <c r="T1235" s="119"/>
      <c r="U1235" s="76"/>
      <c r="V1235" s="76"/>
      <c r="W1235" s="109" t="e">
        <f>(T20D357462[[#This Row],[現金及び預金（億）]]-T20D357462[[#This Row],[負債（億）]])/T20D357462[[#This Row],[総資産]]*100</f>
        <v>#DIV/0!</v>
      </c>
    </row>
    <row r="1236" spans="1:23" s="67" customFormat="1" x14ac:dyDescent="0.25">
      <c r="A1236" s="69"/>
      <c r="B1236" s="39"/>
      <c r="C1236" s="71" t="str">
        <f>IFERROR(_xll.RssMarket($A1236,"市場部名称"),"")</f>
        <v/>
      </c>
      <c r="D1236" s="55"/>
      <c r="E1236" s="55" t="str">
        <f>IFERROR(_xll.RssMarket($A1236,"前日比"),"")</f>
        <v/>
      </c>
      <c r="F1236" s="75" t="str">
        <f>IFERROR(_xll.RssMarket($A1236,"時価総額"),"")</f>
        <v/>
      </c>
      <c r="G1236" s="75" t="e">
        <f>T20D357462[[#This Row],[時価総額]]/T20D357462[[#This Row],[現在値]]</f>
        <v>#VALUE!</v>
      </c>
      <c r="H1236" s="20"/>
      <c r="I1236" s="38"/>
      <c r="J1236" s="20"/>
      <c r="K1236" s="33"/>
      <c r="L1236" s="117"/>
      <c r="M1236" s="21"/>
      <c r="N1236" s="89"/>
      <c r="O1236" s="125" t="e">
        <f t="shared" si="41"/>
        <v>#REF!</v>
      </c>
      <c r="P1236" s="125" t="e">
        <f t="shared" si="40"/>
        <v>#REF!</v>
      </c>
      <c r="Q1236" s="147" t="e">
        <f>T20D357462[[#This Row],[スコア⑤]]/T20D357462[[#This Row],[スコア③]]</f>
        <v>#REF!</v>
      </c>
      <c r="R1236" s="76" t="e">
        <f>#REF!+#REF!</f>
        <v>#REF!</v>
      </c>
      <c r="S1236" s="76"/>
      <c r="T1236" s="119"/>
      <c r="U1236" s="76"/>
      <c r="V1236" s="76"/>
      <c r="W1236" s="109" t="e">
        <f>(T20D357462[[#This Row],[現金及び預金（億）]]-T20D357462[[#This Row],[負債（億）]])/T20D357462[[#This Row],[総資産]]*100</f>
        <v>#DIV/0!</v>
      </c>
    </row>
    <row r="1237" spans="1:23" s="67" customFormat="1" x14ac:dyDescent="0.25">
      <c r="A1237" s="69"/>
      <c r="B1237" s="39"/>
      <c r="C1237" s="71" t="str">
        <f>IFERROR(_xll.RssMarket($A1237,"市場部名称"),"")</f>
        <v/>
      </c>
      <c r="D1237" s="55"/>
      <c r="E1237" s="55" t="str">
        <f>IFERROR(_xll.RssMarket($A1237,"前日比"),"")</f>
        <v/>
      </c>
      <c r="F1237" s="75" t="str">
        <f>IFERROR(_xll.RssMarket($A1237,"時価総額"),"")</f>
        <v/>
      </c>
      <c r="G1237" s="75" t="e">
        <f>T20D357462[[#This Row],[時価総額]]/T20D357462[[#This Row],[現在値]]</f>
        <v>#VALUE!</v>
      </c>
      <c r="H1237" s="20"/>
      <c r="I1237" s="38"/>
      <c r="J1237" s="20"/>
      <c r="K1237" s="33"/>
      <c r="L1237" s="117"/>
      <c r="M1237" s="21"/>
      <c r="N1237" s="89"/>
      <c r="O1237" s="125" t="e">
        <f t="shared" si="41"/>
        <v>#REF!</v>
      </c>
      <c r="P1237" s="125" t="e">
        <f t="shared" si="40"/>
        <v>#REF!</v>
      </c>
      <c r="Q1237" s="147" t="e">
        <f>T20D357462[[#This Row],[スコア⑤]]/T20D357462[[#This Row],[スコア③]]</f>
        <v>#REF!</v>
      </c>
      <c r="R1237" s="76" t="e">
        <f>#REF!+#REF!</f>
        <v>#REF!</v>
      </c>
      <c r="S1237" s="76"/>
      <c r="T1237" s="119"/>
      <c r="U1237" s="76"/>
      <c r="V1237" s="76"/>
      <c r="W1237" s="109" t="e">
        <f>(T20D357462[[#This Row],[現金及び預金（億）]]-T20D357462[[#This Row],[負債（億）]])/T20D357462[[#This Row],[総資産]]*100</f>
        <v>#DIV/0!</v>
      </c>
    </row>
    <row r="1238" spans="1:23" s="67" customFormat="1" x14ac:dyDescent="0.25">
      <c r="A1238" s="69"/>
      <c r="B1238" s="39"/>
      <c r="C1238" s="71" t="str">
        <f>IFERROR(_xll.RssMarket($A1238,"市場部名称"),"")</f>
        <v/>
      </c>
      <c r="D1238" s="55"/>
      <c r="E1238" s="55" t="str">
        <f>IFERROR(_xll.RssMarket($A1238,"前日比"),"")</f>
        <v/>
      </c>
      <c r="F1238" s="75" t="str">
        <f>IFERROR(_xll.RssMarket($A1238,"時価総額"),"")</f>
        <v/>
      </c>
      <c r="G1238" s="75" t="e">
        <f>T20D357462[[#This Row],[時価総額]]/T20D357462[[#This Row],[現在値]]</f>
        <v>#VALUE!</v>
      </c>
      <c r="H1238" s="20"/>
      <c r="I1238" s="38"/>
      <c r="J1238" s="20"/>
      <c r="K1238" s="33"/>
      <c r="L1238" s="117"/>
      <c r="M1238" s="21"/>
      <c r="N1238" s="89"/>
      <c r="O1238" s="125" t="e">
        <f t="shared" si="41"/>
        <v>#REF!</v>
      </c>
      <c r="P1238" s="125" t="e">
        <f t="shared" si="40"/>
        <v>#REF!</v>
      </c>
      <c r="Q1238" s="147" t="e">
        <f>T20D357462[[#This Row],[スコア⑤]]/T20D357462[[#This Row],[スコア③]]</f>
        <v>#REF!</v>
      </c>
      <c r="R1238" s="76" t="e">
        <f>#REF!+#REF!</f>
        <v>#REF!</v>
      </c>
      <c r="S1238" s="76"/>
      <c r="T1238" s="119"/>
      <c r="U1238" s="76"/>
      <c r="V1238" s="76"/>
      <c r="W1238" s="109" t="e">
        <f>(T20D357462[[#This Row],[現金及び預金（億）]]-T20D357462[[#This Row],[負債（億）]])/T20D357462[[#This Row],[総資産]]*100</f>
        <v>#DIV/0!</v>
      </c>
    </row>
    <row r="1239" spans="1:23" s="67" customFormat="1" x14ac:dyDescent="0.25">
      <c r="A1239" s="69"/>
      <c r="B1239" s="39"/>
      <c r="C1239" s="71" t="str">
        <f>IFERROR(_xll.RssMarket($A1239,"市場部名称"),"")</f>
        <v/>
      </c>
      <c r="D1239" s="55"/>
      <c r="E1239" s="55" t="str">
        <f>IFERROR(_xll.RssMarket($A1239,"前日比"),"")</f>
        <v/>
      </c>
      <c r="F1239" s="75" t="str">
        <f>IFERROR(_xll.RssMarket($A1239,"時価総額"),"")</f>
        <v/>
      </c>
      <c r="G1239" s="75" t="e">
        <f>T20D357462[[#This Row],[時価総額]]/T20D357462[[#This Row],[現在値]]</f>
        <v>#VALUE!</v>
      </c>
      <c r="H1239" s="20"/>
      <c r="I1239" s="38"/>
      <c r="J1239" s="20"/>
      <c r="K1239" s="33"/>
      <c r="L1239" s="117"/>
      <c r="M1239" s="21"/>
      <c r="N1239" s="89"/>
      <c r="O1239" s="125" t="e">
        <f t="shared" si="41"/>
        <v>#REF!</v>
      </c>
      <c r="P1239" s="125" t="e">
        <f t="shared" si="40"/>
        <v>#REF!</v>
      </c>
      <c r="Q1239" s="147" t="e">
        <f>T20D357462[[#This Row],[スコア⑤]]/T20D357462[[#This Row],[スコア③]]</f>
        <v>#REF!</v>
      </c>
      <c r="R1239" s="76" t="e">
        <f>#REF!+#REF!</f>
        <v>#REF!</v>
      </c>
      <c r="S1239" s="76"/>
      <c r="T1239" s="119"/>
      <c r="U1239" s="76"/>
      <c r="V1239" s="76"/>
      <c r="W1239" s="109" t="e">
        <f>(T20D357462[[#This Row],[現金及び預金（億）]]-T20D357462[[#This Row],[負債（億）]])/T20D357462[[#This Row],[総資産]]*100</f>
        <v>#DIV/0!</v>
      </c>
    </row>
    <row r="1240" spans="1:23" s="67" customFormat="1" x14ac:dyDescent="0.25">
      <c r="A1240" s="69"/>
      <c r="B1240" s="39"/>
      <c r="C1240" s="71" t="str">
        <f>IFERROR(_xll.RssMarket($A1240,"市場部名称"),"")</f>
        <v/>
      </c>
      <c r="D1240" s="55"/>
      <c r="E1240" s="55" t="str">
        <f>IFERROR(_xll.RssMarket($A1240,"前日比"),"")</f>
        <v/>
      </c>
      <c r="F1240" s="75" t="str">
        <f>IFERROR(_xll.RssMarket($A1240,"時価総額"),"")</f>
        <v/>
      </c>
      <c r="G1240" s="75" t="e">
        <f>T20D357462[[#This Row],[時価総額]]/T20D357462[[#This Row],[現在値]]</f>
        <v>#VALUE!</v>
      </c>
      <c r="H1240" s="20"/>
      <c r="I1240" s="38"/>
      <c r="J1240" s="20"/>
      <c r="K1240" s="33"/>
      <c r="L1240" s="117"/>
      <c r="M1240" s="21"/>
      <c r="N1240" s="89"/>
      <c r="O1240" s="125" t="e">
        <f t="shared" si="41"/>
        <v>#REF!</v>
      </c>
      <c r="P1240" s="125" t="e">
        <f t="shared" si="40"/>
        <v>#REF!</v>
      </c>
      <c r="Q1240" s="147" t="e">
        <f>T20D357462[[#This Row],[スコア⑤]]/T20D357462[[#This Row],[スコア③]]</f>
        <v>#REF!</v>
      </c>
      <c r="R1240" s="76" t="e">
        <f>#REF!+#REF!</f>
        <v>#REF!</v>
      </c>
      <c r="S1240" s="76"/>
      <c r="T1240" s="119"/>
      <c r="U1240" s="76"/>
      <c r="V1240" s="76"/>
      <c r="W1240" s="109" t="e">
        <f>(T20D357462[[#This Row],[現金及び預金（億）]]-T20D357462[[#This Row],[負債（億）]])/T20D357462[[#This Row],[総資産]]*100</f>
        <v>#DIV/0!</v>
      </c>
    </row>
    <row r="1241" spans="1:23" s="67" customFormat="1" x14ac:dyDescent="0.25">
      <c r="A1241" s="69"/>
      <c r="B1241" s="39"/>
      <c r="C1241" s="71" t="str">
        <f>IFERROR(_xll.RssMarket($A1241,"市場部名称"),"")</f>
        <v/>
      </c>
      <c r="D1241" s="55"/>
      <c r="E1241" s="55" t="str">
        <f>IFERROR(_xll.RssMarket($A1241,"前日比"),"")</f>
        <v/>
      </c>
      <c r="F1241" s="75" t="str">
        <f>IFERROR(_xll.RssMarket($A1241,"時価総額"),"")</f>
        <v/>
      </c>
      <c r="G1241" s="75" t="e">
        <f>T20D357462[[#This Row],[時価総額]]/T20D357462[[#This Row],[現在値]]</f>
        <v>#VALUE!</v>
      </c>
      <c r="H1241" s="20"/>
      <c r="I1241" s="38"/>
      <c r="J1241" s="20"/>
      <c r="K1241" s="33"/>
      <c r="L1241" s="117"/>
      <c r="M1241" s="21"/>
      <c r="N1241" s="89"/>
      <c r="O1241" s="125" t="e">
        <f t="shared" si="41"/>
        <v>#REF!</v>
      </c>
      <c r="P1241" s="125" t="e">
        <f t="shared" si="40"/>
        <v>#REF!</v>
      </c>
      <c r="Q1241" s="147" t="e">
        <f>T20D357462[[#This Row],[スコア⑤]]/T20D357462[[#This Row],[スコア③]]</f>
        <v>#REF!</v>
      </c>
      <c r="R1241" s="76" t="e">
        <f>#REF!+#REF!</f>
        <v>#REF!</v>
      </c>
      <c r="S1241" s="76"/>
      <c r="T1241" s="119"/>
      <c r="U1241" s="76"/>
      <c r="V1241" s="76"/>
      <c r="W1241" s="109" t="e">
        <f>(T20D357462[[#This Row],[現金及び預金（億）]]-T20D357462[[#This Row],[負債（億）]])/T20D357462[[#This Row],[総資産]]*100</f>
        <v>#DIV/0!</v>
      </c>
    </row>
    <row r="1242" spans="1:23" s="67" customFormat="1" x14ac:dyDescent="0.25">
      <c r="A1242" s="69"/>
      <c r="B1242" s="39"/>
      <c r="C1242" s="71" t="str">
        <f>IFERROR(_xll.RssMarket($A1242,"市場部名称"),"")</f>
        <v/>
      </c>
      <c r="D1242" s="55"/>
      <c r="E1242" s="55" t="str">
        <f>IFERROR(_xll.RssMarket($A1242,"前日比"),"")</f>
        <v/>
      </c>
      <c r="F1242" s="75" t="str">
        <f>IFERROR(_xll.RssMarket($A1242,"時価総額"),"")</f>
        <v/>
      </c>
      <c r="G1242" s="75" t="e">
        <f>T20D357462[[#This Row],[時価総額]]/T20D357462[[#This Row],[現在値]]</f>
        <v>#VALUE!</v>
      </c>
      <c r="H1242" s="20"/>
      <c r="I1242" s="38"/>
      <c r="J1242" s="20"/>
      <c r="K1242" s="33"/>
      <c r="L1242" s="117"/>
      <c r="M1242" s="21"/>
      <c r="N1242" s="89"/>
      <c r="O1242" s="125" t="e">
        <f t="shared" si="41"/>
        <v>#REF!</v>
      </c>
      <c r="P1242" s="125" t="e">
        <f t="shared" si="40"/>
        <v>#REF!</v>
      </c>
      <c r="Q1242" s="147" t="e">
        <f>T20D357462[[#This Row],[スコア⑤]]/T20D357462[[#This Row],[スコア③]]</f>
        <v>#REF!</v>
      </c>
      <c r="R1242" s="76" t="e">
        <f>#REF!+#REF!</f>
        <v>#REF!</v>
      </c>
      <c r="S1242" s="76"/>
      <c r="T1242" s="119"/>
      <c r="U1242" s="76"/>
      <c r="V1242" s="76"/>
      <c r="W1242" s="109" t="e">
        <f>(T20D357462[[#This Row],[現金及び預金（億）]]-T20D357462[[#This Row],[負債（億）]])/T20D357462[[#This Row],[総資産]]*100</f>
        <v>#DIV/0!</v>
      </c>
    </row>
    <row r="1243" spans="1:23" s="67" customFormat="1" x14ac:dyDescent="0.25">
      <c r="A1243" s="69"/>
      <c r="B1243" s="39"/>
      <c r="C1243" s="71" t="str">
        <f>IFERROR(_xll.RssMarket($A1243,"市場部名称"),"")</f>
        <v/>
      </c>
      <c r="D1243" s="55"/>
      <c r="E1243" s="55" t="str">
        <f>IFERROR(_xll.RssMarket($A1243,"前日比"),"")</f>
        <v/>
      </c>
      <c r="F1243" s="75" t="str">
        <f>IFERROR(_xll.RssMarket($A1243,"時価総額"),"")</f>
        <v/>
      </c>
      <c r="G1243" s="75" t="e">
        <f>T20D357462[[#This Row],[時価総額]]/T20D357462[[#This Row],[現在値]]</f>
        <v>#VALUE!</v>
      </c>
      <c r="H1243" s="20"/>
      <c r="I1243" s="38"/>
      <c r="J1243" s="20"/>
      <c r="K1243" s="33"/>
      <c r="L1243" s="117"/>
      <c r="M1243" s="21"/>
      <c r="N1243" s="89"/>
      <c r="O1243" s="125" t="e">
        <f t="shared" si="41"/>
        <v>#REF!</v>
      </c>
      <c r="P1243" s="125" t="e">
        <f t="shared" si="40"/>
        <v>#REF!</v>
      </c>
      <c r="Q1243" s="147" t="e">
        <f>T20D357462[[#This Row],[スコア⑤]]/T20D357462[[#This Row],[スコア③]]</f>
        <v>#REF!</v>
      </c>
      <c r="R1243" s="76" t="e">
        <f>#REF!+#REF!</f>
        <v>#REF!</v>
      </c>
      <c r="S1243" s="76"/>
      <c r="T1243" s="119"/>
      <c r="U1243" s="76"/>
      <c r="V1243" s="76"/>
      <c r="W1243" s="109" t="e">
        <f>(T20D357462[[#This Row],[現金及び預金（億）]]-T20D357462[[#This Row],[負債（億）]])/T20D357462[[#This Row],[総資産]]*100</f>
        <v>#DIV/0!</v>
      </c>
    </row>
    <row r="1244" spans="1:23" s="67" customFormat="1" x14ac:dyDescent="0.25">
      <c r="A1244" s="69"/>
      <c r="B1244" s="39"/>
      <c r="C1244" s="71" t="str">
        <f>IFERROR(_xll.RssMarket($A1244,"市場部名称"),"")</f>
        <v/>
      </c>
      <c r="D1244" s="55"/>
      <c r="E1244" s="55" t="str">
        <f>IFERROR(_xll.RssMarket($A1244,"前日比"),"")</f>
        <v/>
      </c>
      <c r="F1244" s="75" t="str">
        <f>IFERROR(_xll.RssMarket($A1244,"時価総額"),"")</f>
        <v/>
      </c>
      <c r="G1244" s="75" t="e">
        <f>T20D357462[[#This Row],[時価総額]]/T20D357462[[#This Row],[現在値]]</f>
        <v>#VALUE!</v>
      </c>
      <c r="H1244" s="20"/>
      <c r="I1244" s="38"/>
      <c r="J1244" s="20"/>
      <c r="K1244" s="33"/>
      <c r="L1244" s="117"/>
      <c r="M1244" s="21"/>
      <c r="N1244" s="89"/>
      <c r="O1244" s="125" t="e">
        <f t="shared" si="41"/>
        <v>#REF!</v>
      </c>
      <c r="P1244" s="125" t="e">
        <f t="shared" si="40"/>
        <v>#REF!</v>
      </c>
      <c r="Q1244" s="147" t="e">
        <f>T20D357462[[#This Row],[スコア⑤]]/T20D357462[[#This Row],[スコア③]]</f>
        <v>#REF!</v>
      </c>
      <c r="R1244" s="76" t="e">
        <f>#REF!+#REF!</f>
        <v>#REF!</v>
      </c>
      <c r="S1244" s="76"/>
      <c r="T1244" s="119"/>
      <c r="U1244" s="76"/>
      <c r="V1244" s="76"/>
      <c r="W1244" s="109" t="e">
        <f>(T20D357462[[#This Row],[現金及び預金（億）]]-T20D357462[[#This Row],[負債（億）]])/T20D357462[[#This Row],[総資産]]*100</f>
        <v>#DIV/0!</v>
      </c>
    </row>
    <row r="1245" spans="1:23" s="67" customFormat="1" x14ac:dyDescent="0.25">
      <c r="A1245" s="69"/>
      <c r="B1245" s="39"/>
      <c r="C1245" s="71" t="str">
        <f>IFERROR(_xll.RssMarket($A1245,"市場部名称"),"")</f>
        <v/>
      </c>
      <c r="D1245" s="55"/>
      <c r="E1245" s="55" t="str">
        <f>IFERROR(_xll.RssMarket($A1245,"前日比"),"")</f>
        <v/>
      </c>
      <c r="F1245" s="75" t="str">
        <f>IFERROR(_xll.RssMarket($A1245,"時価総額"),"")</f>
        <v/>
      </c>
      <c r="G1245" s="75" t="e">
        <f>T20D357462[[#This Row],[時価総額]]/T20D357462[[#This Row],[現在値]]</f>
        <v>#VALUE!</v>
      </c>
      <c r="H1245" s="20"/>
      <c r="I1245" s="38"/>
      <c r="J1245" s="20"/>
      <c r="K1245" s="33"/>
      <c r="L1245" s="117"/>
      <c r="M1245" s="21"/>
      <c r="N1245" s="89"/>
      <c r="O1245" s="125" t="e">
        <f t="shared" si="41"/>
        <v>#REF!</v>
      </c>
      <c r="P1245" s="125" t="e">
        <f t="shared" si="40"/>
        <v>#REF!</v>
      </c>
      <c r="Q1245" s="147" t="e">
        <f>T20D357462[[#This Row],[スコア⑤]]/T20D357462[[#This Row],[スコア③]]</f>
        <v>#REF!</v>
      </c>
      <c r="R1245" s="76" t="e">
        <f>#REF!+#REF!</f>
        <v>#REF!</v>
      </c>
      <c r="S1245" s="76"/>
      <c r="T1245" s="119"/>
      <c r="U1245" s="76"/>
      <c r="V1245" s="76"/>
      <c r="W1245" s="109" t="e">
        <f>(T20D357462[[#This Row],[現金及び預金（億）]]-T20D357462[[#This Row],[負債（億）]])/T20D357462[[#This Row],[総資産]]*100</f>
        <v>#DIV/0!</v>
      </c>
    </row>
    <row r="1246" spans="1:23" s="67" customFormat="1" x14ac:dyDescent="0.25">
      <c r="A1246" s="69"/>
      <c r="B1246" s="39"/>
      <c r="C1246" s="71" t="str">
        <f>IFERROR(_xll.RssMarket($A1246,"市場部名称"),"")</f>
        <v/>
      </c>
      <c r="D1246" s="55"/>
      <c r="E1246" s="55" t="str">
        <f>IFERROR(_xll.RssMarket($A1246,"前日比"),"")</f>
        <v/>
      </c>
      <c r="F1246" s="75" t="str">
        <f>IFERROR(_xll.RssMarket($A1246,"時価総額"),"")</f>
        <v/>
      </c>
      <c r="G1246" s="75" t="e">
        <f>T20D357462[[#This Row],[時価総額]]/T20D357462[[#This Row],[現在値]]</f>
        <v>#VALUE!</v>
      </c>
      <c r="H1246" s="20"/>
      <c r="I1246" s="38"/>
      <c r="J1246" s="20"/>
      <c r="K1246" s="33"/>
      <c r="L1246" s="117"/>
      <c r="M1246" s="21"/>
      <c r="N1246" s="89"/>
      <c r="O1246" s="125" t="e">
        <f t="shared" si="41"/>
        <v>#REF!</v>
      </c>
      <c r="P1246" s="125" t="e">
        <f t="shared" si="40"/>
        <v>#REF!</v>
      </c>
      <c r="Q1246" s="147" t="e">
        <f>T20D357462[[#This Row],[スコア⑤]]/T20D357462[[#This Row],[スコア③]]</f>
        <v>#REF!</v>
      </c>
      <c r="R1246" s="76" t="e">
        <f>#REF!+#REF!</f>
        <v>#REF!</v>
      </c>
      <c r="S1246" s="76"/>
      <c r="T1246" s="119"/>
      <c r="U1246" s="76"/>
      <c r="V1246" s="76"/>
      <c r="W1246" s="109" t="e">
        <f>(T20D357462[[#This Row],[現金及び預金（億）]]-T20D357462[[#This Row],[負債（億）]])/T20D357462[[#This Row],[総資産]]*100</f>
        <v>#DIV/0!</v>
      </c>
    </row>
    <row r="1247" spans="1:23" s="67" customFormat="1" x14ac:dyDescent="0.25">
      <c r="A1247" s="69"/>
      <c r="B1247" s="39"/>
      <c r="C1247" s="71" t="str">
        <f>IFERROR(_xll.RssMarket($A1247,"市場部名称"),"")</f>
        <v/>
      </c>
      <c r="D1247" s="55"/>
      <c r="E1247" s="55" t="str">
        <f>IFERROR(_xll.RssMarket($A1247,"前日比"),"")</f>
        <v/>
      </c>
      <c r="F1247" s="75" t="str">
        <f>IFERROR(_xll.RssMarket($A1247,"時価総額"),"")</f>
        <v/>
      </c>
      <c r="G1247" s="75" t="e">
        <f>T20D357462[[#This Row],[時価総額]]/T20D357462[[#This Row],[現在値]]</f>
        <v>#VALUE!</v>
      </c>
      <c r="H1247" s="20"/>
      <c r="I1247" s="38"/>
      <c r="J1247" s="20"/>
      <c r="K1247" s="33"/>
      <c r="L1247" s="117"/>
      <c r="M1247" s="21"/>
      <c r="N1247" s="89"/>
      <c r="O1247" s="125" t="e">
        <f t="shared" si="41"/>
        <v>#REF!</v>
      </c>
      <c r="P1247" s="125" t="e">
        <f t="shared" si="40"/>
        <v>#REF!</v>
      </c>
      <c r="Q1247" s="147" t="e">
        <f>T20D357462[[#This Row],[スコア⑤]]/T20D357462[[#This Row],[スコア③]]</f>
        <v>#REF!</v>
      </c>
      <c r="R1247" s="76" t="e">
        <f>#REF!+#REF!</f>
        <v>#REF!</v>
      </c>
      <c r="S1247" s="76"/>
      <c r="T1247" s="119"/>
      <c r="U1247" s="76"/>
      <c r="V1247" s="76"/>
      <c r="W1247" s="109" t="e">
        <f>(T20D357462[[#This Row],[現金及び預金（億）]]-T20D357462[[#This Row],[負債（億）]])/T20D357462[[#This Row],[総資産]]*100</f>
        <v>#DIV/0!</v>
      </c>
    </row>
    <row r="1248" spans="1:23" s="67" customFormat="1" x14ac:dyDescent="0.25">
      <c r="A1248" s="69"/>
      <c r="B1248" s="39"/>
      <c r="C1248" s="71" t="str">
        <f>IFERROR(_xll.RssMarket($A1248,"市場部名称"),"")</f>
        <v/>
      </c>
      <c r="D1248" s="55"/>
      <c r="E1248" s="55" t="str">
        <f>IFERROR(_xll.RssMarket($A1248,"前日比"),"")</f>
        <v/>
      </c>
      <c r="F1248" s="75" t="str">
        <f>IFERROR(_xll.RssMarket($A1248,"時価総額"),"")</f>
        <v/>
      </c>
      <c r="G1248" s="75" t="e">
        <f>T20D357462[[#This Row],[時価総額]]/T20D357462[[#This Row],[現在値]]</f>
        <v>#VALUE!</v>
      </c>
      <c r="H1248" s="20"/>
      <c r="I1248" s="38"/>
      <c r="J1248" s="20"/>
      <c r="K1248" s="33"/>
      <c r="L1248" s="117"/>
      <c r="M1248" s="21"/>
      <c r="N1248" s="89"/>
      <c r="O1248" s="125" t="e">
        <f t="shared" si="41"/>
        <v>#REF!</v>
      </c>
      <c r="P1248" s="125" t="e">
        <f t="shared" si="40"/>
        <v>#REF!</v>
      </c>
      <c r="Q1248" s="147" t="e">
        <f>T20D357462[[#This Row],[スコア⑤]]/T20D357462[[#This Row],[スコア③]]</f>
        <v>#REF!</v>
      </c>
      <c r="R1248" s="76" t="e">
        <f>#REF!+#REF!</f>
        <v>#REF!</v>
      </c>
      <c r="S1248" s="76"/>
      <c r="T1248" s="119"/>
      <c r="U1248" s="76"/>
      <c r="V1248" s="76"/>
      <c r="W1248" s="109" t="e">
        <f>(T20D357462[[#This Row],[現金及び預金（億）]]-T20D357462[[#This Row],[負債（億）]])/T20D357462[[#This Row],[総資産]]*100</f>
        <v>#DIV/0!</v>
      </c>
    </row>
    <row r="1249" spans="1:23" s="67" customFormat="1" x14ac:dyDescent="0.25">
      <c r="A1249" s="69"/>
      <c r="B1249" s="39"/>
      <c r="C1249" s="71" t="str">
        <f>IFERROR(_xll.RssMarket($A1249,"市場部名称"),"")</f>
        <v/>
      </c>
      <c r="D1249" s="55"/>
      <c r="E1249" s="55" t="str">
        <f>IFERROR(_xll.RssMarket($A1249,"前日比"),"")</f>
        <v/>
      </c>
      <c r="F1249" s="75" t="str">
        <f>IFERROR(_xll.RssMarket($A1249,"時価総額"),"")</f>
        <v/>
      </c>
      <c r="G1249" s="75" t="e">
        <f>T20D357462[[#This Row],[時価総額]]/T20D357462[[#This Row],[現在値]]</f>
        <v>#VALUE!</v>
      </c>
      <c r="H1249" s="20"/>
      <c r="I1249" s="38"/>
      <c r="J1249" s="20"/>
      <c r="K1249" s="33"/>
      <c r="L1249" s="117"/>
      <c r="M1249" s="21"/>
      <c r="N1249" s="89"/>
      <c r="O1249" s="125" t="e">
        <f t="shared" si="41"/>
        <v>#REF!</v>
      </c>
      <c r="P1249" s="125" t="e">
        <f t="shared" si="40"/>
        <v>#REF!</v>
      </c>
      <c r="Q1249" s="147" t="e">
        <f>T20D357462[[#This Row],[スコア⑤]]/T20D357462[[#This Row],[スコア③]]</f>
        <v>#REF!</v>
      </c>
      <c r="R1249" s="76" t="e">
        <f>#REF!+#REF!</f>
        <v>#REF!</v>
      </c>
      <c r="S1249" s="76"/>
      <c r="T1249" s="119"/>
      <c r="U1249" s="76"/>
      <c r="V1249" s="76"/>
      <c r="W1249" s="109" t="e">
        <f>(T20D357462[[#This Row],[現金及び預金（億）]]-T20D357462[[#This Row],[負債（億）]])/T20D357462[[#This Row],[総資産]]*100</f>
        <v>#DIV/0!</v>
      </c>
    </row>
    <row r="1250" spans="1:23" s="67" customFormat="1" x14ac:dyDescent="0.25">
      <c r="A1250" s="69"/>
      <c r="B1250" s="39"/>
      <c r="C1250" s="71" t="str">
        <f>IFERROR(_xll.RssMarket($A1250,"市場部名称"),"")</f>
        <v/>
      </c>
      <c r="D1250" s="55"/>
      <c r="E1250" s="55" t="str">
        <f>IFERROR(_xll.RssMarket($A1250,"前日比"),"")</f>
        <v/>
      </c>
      <c r="F1250" s="75" t="str">
        <f>IFERROR(_xll.RssMarket($A1250,"時価総額"),"")</f>
        <v/>
      </c>
      <c r="G1250" s="75" t="e">
        <f>T20D357462[[#This Row],[時価総額]]/T20D357462[[#This Row],[現在値]]</f>
        <v>#VALUE!</v>
      </c>
      <c r="H1250" s="20"/>
      <c r="I1250" s="38"/>
      <c r="J1250" s="20"/>
      <c r="K1250" s="33"/>
      <c r="L1250" s="117"/>
      <c r="M1250" s="21"/>
      <c r="N1250" s="89"/>
      <c r="O1250" s="125" t="e">
        <f t="shared" si="41"/>
        <v>#REF!</v>
      </c>
      <c r="P1250" s="125" t="e">
        <f t="shared" si="40"/>
        <v>#REF!</v>
      </c>
      <c r="Q1250" s="147" t="e">
        <f>T20D357462[[#This Row],[スコア⑤]]/T20D357462[[#This Row],[スコア③]]</f>
        <v>#REF!</v>
      </c>
      <c r="R1250" s="76" t="e">
        <f>#REF!+#REF!</f>
        <v>#REF!</v>
      </c>
      <c r="S1250" s="76"/>
      <c r="T1250" s="119"/>
      <c r="U1250" s="76"/>
      <c r="V1250" s="76"/>
      <c r="W1250" s="109" t="e">
        <f>(T20D357462[[#This Row],[現金及び預金（億）]]-T20D357462[[#This Row],[負債（億）]])/T20D357462[[#This Row],[総資産]]*100</f>
        <v>#DIV/0!</v>
      </c>
    </row>
    <row r="1251" spans="1:23" s="67" customFormat="1" x14ac:dyDescent="0.25">
      <c r="A1251" s="69"/>
      <c r="B1251" s="39"/>
      <c r="C1251" s="71" t="str">
        <f>IFERROR(_xll.RssMarket($A1251,"市場部名称"),"")</f>
        <v/>
      </c>
      <c r="D1251" s="55"/>
      <c r="E1251" s="55" t="str">
        <f>IFERROR(_xll.RssMarket($A1251,"前日比"),"")</f>
        <v/>
      </c>
      <c r="F1251" s="75" t="str">
        <f>IFERROR(_xll.RssMarket($A1251,"時価総額"),"")</f>
        <v/>
      </c>
      <c r="G1251" s="75" t="e">
        <f>T20D357462[[#This Row],[時価総額]]/T20D357462[[#This Row],[現在値]]</f>
        <v>#VALUE!</v>
      </c>
      <c r="H1251" s="20"/>
      <c r="I1251" s="38"/>
      <c r="J1251" s="20"/>
      <c r="K1251" s="33"/>
      <c r="L1251" s="117"/>
      <c r="M1251" s="21"/>
      <c r="N1251" s="89"/>
      <c r="O1251" s="125" t="e">
        <f t="shared" si="41"/>
        <v>#REF!</v>
      </c>
      <c r="P1251" s="125" t="e">
        <f t="shared" si="40"/>
        <v>#REF!</v>
      </c>
      <c r="Q1251" s="147" t="e">
        <f>T20D357462[[#This Row],[スコア⑤]]/T20D357462[[#This Row],[スコア③]]</f>
        <v>#REF!</v>
      </c>
      <c r="R1251" s="76" t="e">
        <f>#REF!+#REF!</f>
        <v>#REF!</v>
      </c>
      <c r="S1251" s="76"/>
      <c r="T1251" s="119"/>
      <c r="U1251" s="76"/>
      <c r="V1251" s="76"/>
      <c r="W1251" s="109" t="e">
        <f>(T20D357462[[#This Row],[現金及び預金（億）]]-T20D357462[[#This Row],[負債（億）]])/T20D357462[[#This Row],[総資産]]*100</f>
        <v>#DIV/0!</v>
      </c>
    </row>
    <row r="1252" spans="1:23" s="67" customFormat="1" x14ac:dyDescent="0.25">
      <c r="A1252" s="69"/>
      <c r="B1252" s="39"/>
      <c r="C1252" s="71" t="str">
        <f>IFERROR(_xll.RssMarket($A1252,"市場部名称"),"")</f>
        <v/>
      </c>
      <c r="D1252" s="55"/>
      <c r="E1252" s="55" t="str">
        <f>IFERROR(_xll.RssMarket($A1252,"前日比"),"")</f>
        <v/>
      </c>
      <c r="F1252" s="75" t="str">
        <f>IFERROR(_xll.RssMarket($A1252,"時価総額"),"")</f>
        <v/>
      </c>
      <c r="G1252" s="75" t="e">
        <f>T20D357462[[#This Row],[時価総額]]/T20D357462[[#This Row],[現在値]]</f>
        <v>#VALUE!</v>
      </c>
      <c r="H1252" s="20"/>
      <c r="I1252" s="38"/>
      <c r="J1252" s="20"/>
      <c r="K1252" s="33"/>
      <c r="L1252" s="117"/>
      <c r="M1252" s="21"/>
      <c r="N1252" s="89"/>
      <c r="O1252" s="125" t="e">
        <f t="shared" si="41"/>
        <v>#REF!</v>
      </c>
      <c r="P1252" s="125" t="e">
        <f t="shared" si="40"/>
        <v>#REF!</v>
      </c>
      <c r="Q1252" s="147" t="e">
        <f>T20D357462[[#This Row],[スコア⑤]]/T20D357462[[#This Row],[スコア③]]</f>
        <v>#REF!</v>
      </c>
      <c r="R1252" s="76" t="e">
        <f>#REF!+#REF!</f>
        <v>#REF!</v>
      </c>
      <c r="S1252" s="76"/>
      <c r="T1252" s="119"/>
      <c r="U1252" s="76"/>
      <c r="V1252" s="76"/>
      <c r="W1252" s="109" t="e">
        <f>(T20D357462[[#This Row],[現金及び預金（億）]]-T20D357462[[#This Row],[負債（億）]])/T20D357462[[#This Row],[総資産]]*100</f>
        <v>#DIV/0!</v>
      </c>
    </row>
    <row r="1253" spans="1:23" s="67" customFormat="1" x14ac:dyDescent="0.25">
      <c r="A1253" s="69"/>
      <c r="B1253" s="39"/>
      <c r="C1253" s="71" t="str">
        <f>IFERROR(_xll.RssMarket($A1253,"市場部名称"),"")</f>
        <v/>
      </c>
      <c r="D1253" s="55"/>
      <c r="E1253" s="55" t="str">
        <f>IFERROR(_xll.RssMarket($A1253,"前日比"),"")</f>
        <v/>
      </c>
      <c r="F1253" s="75" t="str">
        <f>IFERROR(_xll.RssMarket($A1253,"時価総額"),"")</f>
        <v/>
      </c>
      <c r="G1253" s="75" t="e">
        <f>T20D357462[[#This Row],[時価総額]]/T20D357462[[#This Row],[現在値]]</f>
        <v>#VALUE!</v>
      </c>
      <c r="H1253" s="20"/>
      <c r="I1253" s="38"/>
      <c r="J1253" s="20"/>
      <c r="K1253" s="33"/>
      <c r="L1253" s="117"/>
      <c r="M1253" s="21"/>
      <c r="N1253" s="89"/>
      <c r="O1253" s="125" t="e">
        <f t="shared" si="41"/>
        <v>#REF!</v>
      </c>
      <c r="P1253" s="125" t="e">
        <f t="shared" si="40"/>
        <v>#REF!</v>
      </c>
      <c r="Q1253" s="147" t="e">
        <f>T20D357462[[#This Row],[スコア⑤]]/T20D357462[[#This Row],[スコア③]]</f>
        <v>#REF!</v>
      </c>
      <c r="R1253" s="76" t="e">
        <f>#REF!+#REF!</f>
        <v>#REF!</v>
      </c>
      <c r="S1253" s="76"/>
      <c r="T1253" s="119"/>
      <c r="U1253" s="76"/>
      <c r="V1253" s="76"/>
      <c r="W1253" s="109" t="e">
        <f>(T20D357462[[#This Row],[現金及び預金（億）]]-T20D357462[[#This Row],[負債（億）]])/T20D357462[[#This Row],[総資産]]*100</f>
        <v>#DIV/0!</v>
      </c>
    </row>
    <row r="1254" spans="1:23" s="67" customFormat="1" x14ac:dyDescent="0.25">
      <c r="A1254" s="69"/>
      <c r="B1254" s="39"/>
      <c r="C1254" s="71" t="str">
        <f>IFERROR(_xll.RssMarket($A1254,"市場部名称"),"")</f>
        <v/>
      </c>
      <c r="D1254" s="55"/>
      <c r="E1254" s="55" t="str">
        <f>IFERROR(_xll.RssMarket($A1254,"前日比"),"")</f>
        <v/>
      </c>
      <c r="F1254" s="75" t="str">
        <f>IFERROR(_xll.RssMarket($A1254,"時価総額"),"")</f>
        <v/>
      </c>
      <c r="G1254" s="75" t="e">
        <f>T20D357462[[#This Row],[時価総額]]/T20D357462[[#This Row],[現在値]]</f>
        <v>#VALUE!</v>
      </c>
      <c r="H1254" s="20"/>
      <c r="I1254" s="38"/>
      <c r="J1254" s="20"/>
      <c r="K1254" s="33"/>
      <c r="L1254" s="117"/>
      <c r="M1254" s="21"/>
      <c r="N1254" s="89"/>
      <c r="O1254" s="125" t="e">
        <f t="shared" si="41"/>
        <v>#REF!</v>
      </c>
      <c r="P1254" s="125" t="e">
        <f t="shared" si="40"/>
        <v>#REF!</v>
      </c>
      <c r="Q1254" s="147" t="e">
        <f>T20D357462[[#This Row],[スコア⑤]]/T20D357462[[#This Row],[スコア③]]</f>
        <v>#REF!</v>
      </c>
      <c r="R1254" s="76" t="e">
        <f>#REF!+#REF!</f>
        <v>#REF!</v>
      </c>
      <c r="S1254" s="76"/>
      <c r="T1254" s="119"/>
      <c r="U1254" s="76"/>
      <c r="V1254" s="76"/>
      <c r="W1254" s="109" t="e">
        <f>(T20D357462[[#This Row],[現金及び預金（億）]]-T20D357462[[#This Row],[負債（億）]])/T20D357462[[#This Row],[総資産]]*100</f>
        <v>#DIV/0!</v>
      </c>
    </row>
    <row r="1255" spans="1:23" s="67" customFormat="1" x14ac:dyDescent="0.25">
      <c r="A1255" s="69"/>
      <c r="B1255" s="39"/>
      <c r="C1255" s="71" t="str">
        <f>IFERROR(_xll.RssMarket($A1255,"市場部名称"),"")</f>
        <v/>
      </c>
      <c r="D1255" s="55"/>
      <c r="E1255" s="55" t="str">
        <f>IFERROR(_xll.RssMarket($A1255,"前日比"),"")</f>
        <v/>
      </c>
      <c r="F1255" s="75" t="str">
        <f>IFERROR(_xll.RssMarket($A1255,"時価総額"),"")</f>
        <v/>
      </c>
      <c r="G1255" s="75" t="e">
        <f>T20D357462[[#This Row],[時価総額]]/T20D357462[[#This Row],[現在値]]</f>
        <v>#VALUE!</v>
      </c>
      <c r="H1255" s="20"/>
      <c r="I1255" s="38"/>
      <c r="J1255" s="20"/>
      <c r="K1255" s="33"/>
      <c r="L1255" s="117"/>
      <c r="M1255" s="21"/>
      <c r="N1255" s="89"/>
      <c r="O1255" s="125" t="e">
        <f t="shared" si="41"/>
        <v>#REF!</v>
      </c>
      <c r="P1255" s="125" t="e">
        <f t="shared" si="40"/>
        <v>#REF!</v>
      </c>
      <c r="Q1255" s="147" t="e">
        <f>T20D357462[[#This Row],[スコア⑤]]/T20D357462[[#This Row],[スコア③]]</f>
        <v>#REF!</v>
      </c>
      <c r="R1255" s="76" t="e">
        <f>#REF!+#REF!</f>
        <v>#REF!</v>
      </c>
      <c r="S1255" s="76"/>
      <c r="T1255" s="119"/>
      <c r="U1255" s="76"/>
      <c r="V1255" s="76"/>
      <c r="W1255" s="109" t="e">
        <f>(T20D357462[[#This Row],[現金及び預金（億）]]-T20D357462[[#This Row],[負債（億）]])/T20D357462[[#This Row],[総資産]]*100</f>
        <v>#DIV/0!</v>
      </c>
    </row>
    <row r="1256" spans="1:23" s="67" customFormat="1" x14ac:dyDescent="0.25">
      <c r="A1256" s="69"/>
      <c r="B1256" s="39"/>
      <c r="C1256" s="71" t="str">
        <f>IFERROR(_xll.RssMarket($A1256,"市場部名称"),"")</f>
        <v/>
      </c>
      <c r="D1256" s="55"/>
      <c r="E1256" s="55" t="str">
        <f>IFERROR(_xll.RssMarket($A1256,"前日比"),"")</f>
        <v/>
      </c>
      <c r="F1256" s="75" t="str">
        <f>IFERROR(_xll.RssMarket($A1256,"時価総額"),"")</f>
        <v/>
      </c>
      <c r="G1256" s="75" t="e">
        <f>T20D357462[[#This Row],[時価総額]]/T20D357462[[#This Row],[現在値]]</f>
        <v>#VALUE!</v>
      </c>
      <c r="H1256" s="20"/>
      <c r="I1256" s="38"/>
      <c r="J1256" s="20"/>
      <c r="K1256" s="33"/>
      <c r="L1256" s="117"/>
      <c r="M1256" s="21"/>
      <c r="N1256" s="89"/>
      <c r="O1256" s="125" t="e">
        <f t="shared" si="41"/>
        <v>#REF!</v>
      </c>
      <c r="P1256" s="125" t="e">
        <f t="shared" si="40"/>
        <v>#REF!</v>
      </c>
      <c r="Q1256" s="147" t="e">
        <f>T20D357462[[#This Row],[スコア⑤]]/T20D357462[[#This Row],[スコア③]]</f>
        <v>#REF!</v>
      </c>
      <c r="R1256" s="76" t="e">
        <f>#REF!+#REF!</f>
        <v>#REF!</v>
      </c>
      <c r="S1256" s="76"/>
      <c r="T1256" s="119"/>
      <c r="U1256" s="76"/>
      <c r="V1256" s="76"/>
      <c r="W1256" s="109" t="e">
        <f>(T20D357462[[#This Row],[現金及び預金（億）]]-T20D357462[[#This Row],[負債（億）]])/T20D357462[[#This Row],[総資産]]*100</f>
        <v>#DIV/0!</v>
      </c>
    </row>
    <row r="1257" spans="1:23" s="67" customFormat="1" x14ac:dyDescent="0.25">
      <c r="A1257" s="69"/>
      <c r="B1257" s="39"/>
      <c r="C1257" s="71" t="str">
        <f>IFERROR(_xll.RssMarket($A1257,"市場部名称"),"")</f>
        <v/>
      </c>
      <c r="D1257" s="55"/>
      <c r="E1257" s="55" t="str">
        <f>IFERROR(_xll.RssMarket($A1257,"前日比"),"")</f>
        <v/>
      </c>
      <c r="F1257" s="75" t="str">
        <f>IFERROR(_xll.RssMarket($A1257,"時価総額"),"")</f>
        <v/>
      </c>
      <c r="G1257" s="75" t="e">
        <f>T20D357462[[#This Row],[時価総額]]/T20D357462[[#This Row],[現在値]]</f>
        <v>#VALUE!</v>
      </c>
      <c r="H1257" s="20"/>
      <c r="I1257" s="38"/>
      <c r="J1257" s="20"/>
      <c r="K1257" s="33"/>
      <c r="L1257" s="117"/>
      <c r="M1257" s="21"/>
      <c r="N1257" s="89"/>
      <c r="O1257" s="125" t="e">
        <f t="shared" si="41"/>
        <v>#REF!</v>
      </c>
      <c r="P1257" s="125" t="e">
        <f t="shared" si="40"/>
        <v>#REF!</v>
      </c>
      <c r="Q1257" s="147" t="e">
        <f>T20D357462[[#This Row],[スコア⑤]]/T20D357462[[#This Row],[スコア③]]</f>
        <v>#REF!</v>
      </c>
      <c r="R1257" s="76" t="e">
        <f>#REF!+#REF!</f>
        <v>#REF!</v>
      </c>
      <c r="S1257" s="76"/>
      <c r="T1257" s="119"/>
      <c r="U1257" s="76"/>
      <c r="V1257" s="76"/>
      <c r="W1257" s="109" t="e">
        <f>(T20D357462[[#This Row],[現金及び預金（億）]]-T20D357462[[#This Row],[負債（億）]])/T20D357462[[#This Row],[総資産]]*100</f>
        <v>#DIV/0!</v>
      </c>
    </row>
    <row r="1258" spans="1:23" s="67" customFormat="1" x14ac:dyDescent="0.25">
      <c r="A1258" s="69"/>
      <c r="B1258" s="39"/>
      <c r="C1258" s="71" t="str">
        <f>IFERROR(_xll.RssMarket($A1258,"市場部名称"),"")</f>
        <v/>
      </c>
      <c r="D1258" s="55"/>
      <c r="E1258" s="55" t="str">
        <f>IFERROR(_xll.RssMarket($A1258,"前日比"),"")</f>
        <v/>
      </c>
      <c r="F1258" s="75" t="str">
        <f>IFERROR(_xll.RssMarket($A1258,"時価総額"),"")</f>
        <v/>
      </c>
      <c r="G1258" s="75" t="e">
        <f>T20D357462[[#This Row],[時価総額]]/T20D357462[[#This Row],[現在値]]</f>
        <v>#VALUE!</v>
      </c>
      <c r="H1258" s="20"/>
      <c r="I1258" s="38"/>
      <c r="J1258" s="20"/>
      <c r="K1258" s="33"/>
      <c r="L1258" s="117"/>
      <c r="M1258" s="21"/>
      <c r="N1258" s="89"/>
      <c r="O1258" s="125" t="e">
        <f t="shared" si="41"/>
        <v>#REF!</v>
      </c>
      <c r="P1258" s="125" t="e">
        <f t="shared" si="40"/>
        <v>#REF!</v>
      </c>
      <c r="Q1258" s="147" t="e">
        <f>T20D357462[[#This Row],[スコア⑤]]/T20D357462[[#This Row],[スコア③]]</f>
        <v>#REF!</v>
      </c>
      <c r="R1258" s="76" t="e">
        <f>#REF!+#REF!</f>
        <v>#REF!</v>
      </c>
      <c r="S1258" s="76"/>
      <c r="T1258" s="119"/>
      <c r="U1258" s="76"/>
      <c r="V1258" s="76"/>
      <c r="W1258" s="109" t="e">
        <f>(T20D357462[[#This Row],[現金及び預金（億）]]-T20D357462[[#This Row],[負債（億）]])/T20D357462[[#This Row],[総資産]]*100</f>
        <v>#DIV/0!</v>
      </c>
    </row>
    <row r="1259" spans="1:23" s="67" customFormat="1" x14ac:dyDescent="0.25">
      <c r="A1259" s="69"/>
      <c r="B1259" s="39"/>
      <c r="C1259" s="71" t="str">
        <f>IFERROR(_xll.RssMarket($A1259,"市場部名称"),"")</f>
        <v/>
      </c>
      <c r="D1259" s="55"/>
      <c r="E1259" s="55" t="str">
        <f>IFERROR(_xll.RssMarket($A1259,"前日比"),"")</f>
        <v/>
      </c>
      <c r="F1259" s="75" t="str">
        <f>IFERROR(_xll.RssMarket($A1259,"時価総額"),"")</f>
        <v/>
      </c>
      <c r="G1259" s="75" t="e">
        <f>T20D357462[[#This Row],[時価総額]]/T20D357462[[#This Row],[現在値]]</f>
        <v>#VALUE!</v>
      </c>
      <c r="H1259" s="20"/>
      <c r="I1259" s="38"/>
      <c r="J1259" s="20"/>
      <c r="K1259" s="33"/>
      <c r="L1259" s="117"/>
      <c r="M1259" s="21"/>
      <c r="N1259" s="89"/>
      <c r="O1259" s="125" t="e">
        <f t="shared" si="41"/>
        <v>#REF!</v>
      </c>
      <c r="P1259" s="125" t="e">
        <f t="shared" si="40"/>
        <v>#REF!</v>
      </c>
      <c r="Q1259" s="147" t="e">
        <f>T20D357462[[#This Row],[スコア⑤]]/T20D357462[[#This Row],[スコア③]]</f>
        <v>#REF!</v>
      </c>
      <c r="R1259" s="76" t="e">
        <f>#REF!+#REF!</f>
        <v>#REF!</v>
      </c>
      <c r="S1259" s="76"/>
      <c r="T1259" s="119"/>
      <c r="U1259" s="76"/>
      <c r="V1259" s="76"/>
      <c r="W1259" s="109" t="e">
        <f>(T20D357462[[#This Row],[現金及び預金（億）]]-T20D357462[[#This Row],[負債（億）]])/T20D357462[[#This Row],[総資産]]*100</f>
        <v>#DIV/0!</v>
      </c>
    </row>
    <row r="1260" spans="1:23" s="67" customFormat="1" x14ac:dyDescent="0.25">
      <c r="A1260" s="69"/>
      <c r="B1260" s="39"/>
      <c r="C1260" s="71" t="str">
        <f>IFERROR(_xll.RssMarket($A1260,"市場部名称"),"")</f>
        <v/>
      </c>
      <c r="D1260" s="55"/>
      <c r="E1260" s="55" t="str">
        <f>IFERROR(_xll.RssMarket($A1260,"前日比"),"")</f>
        <v/>
      </c>
      <c r="F1260" s="75" t="str">
        <f>IFERROR(_xll.RssMarket($A1260,"時価総額"),"")</f>
        <v/>
      </c>
      <c r="G1260" s="75" t="e">
        <f>T20D357462[[#This Row],[時価総額]]/T20D357462[[#This Row],[現在値]]</f>
        <v>#VALUE!</v>
      </c>
      <c r="H1260" s="20"/>
      <c r="I1260" s="38"/>
      <c r="J1260" s="20"/>
      <c r="K1260" s="33"/>
      <c r="L1260" s="117"/>
      <c r="M1260" s="21"/>
      <c r="N1260" s="89"/>
      <c r="O1260" s="125" t="e">
        <f t="shared" si="41"/>
        <v>#REF!</v>
      </c>
      <c r="P1260" s="125" t="e">
        <f t="shared" si="40"/>
        <v>#REF!</v>
      </c>
      <c r="Q1260" s="147" t="e">
        <f>T20D357462[[#This Row],[スコア⑤]]/T20D357462[[#This Row],[スコア③]]</f>
        <v>#REF!</v>
      </c>
      <c r="R1260" s="76" t="e">
        <f>#REF!+#REF!</f>
        <v>#REF!</v>
      </c>
      <c r="S1260" s="76"/>
      <c r="T1260" s="119"/>
      <c r="U1260" s="76"/>
      <c r="V1260" s="76"/>
      <c r="W1260" s="109" t="e">
        <f>(T20D357462[[#This Row],[現金及び預金（億）]]-T20D357462[[#This Row],[負債（億）]])/T20D357462[[#This Row],[総資産]]*100</f>
        <v>#DIV/0!</v>
      </c>
    </row>
    <row r="1261" spans="1:23" s="67" customFormat="1" x14ac:dyDescent="0.25">
      <c r="A1261" s="69"/>
      <c r="B1261" s="39"/>
      <c r="C1261" s="71" t="str">
        <f>IFERROR(_xll.RssMarket($A1261,"市場部名称"),"")</f>
        <v/>
      </c>
      <c r="D1261" s="55"/>
      <c r="E1261" s="55" t="str">
        <f>IFERROR(_xll.RssMarket($A1261,"前日比"),"")</f>
        <v/>
      </c>
      <c r="F1261" s="75" t="str">
        <f>IFERROR(_xll.RssMarket($A1261,"時価総額"),"")</f>
        <v/>
      </c>
      <c r="G1261" s="75" t="e">
        <f>T20D357462[[#This Row],[時価総額]]/T20D357462[[#This Row],[現在値]]</f>
        <v>#VALUE!</v>
      </c>
      <c r="H1261" s="20"/>
      <c r="I1261" s="38"/>
      <c r="J1261" s="20"/>
      <c r="K1261" s="33"/>
      <c r="L1261" s="117"/>
      <c r="M1261" s="21"/>
      <c r="N1261" s="89"/>
      <c r="O1261" s="125" t="e">
        <f t="shared" si="41"/>
        <v>#REF!</v>
      </c>
      <c r="P1261" s="125" t="e">
        <f t="shared" si="40"/>
        <v>#REF!</v>
      </c>
      <c r="Q1261" s="147" t="e">
        <f>T20D357462[[#This Row],[スコア⑤]]/T20D357462[[#This Row],[スコア③]]</f>
        <v>#REF!</v>
      </c>
      <c r="R1261" s="76" t="e">
        <f>#REF!+#REF!</f>
        <v>#REF!</v>
      </c>
      <c r="S1261" s="76"/>
      <c r="T1261" s="119"/>
      <c r="U1261" s="76"/>
      <c r="V1261" s="76"/>
      <c r="W1261" s="109" t="e">
        <f>(T20D357462[[#This Row],[現金及び預金（億）]]-T20D357462[[#This Row],[負債（億）]])/T20D357462[[#This Row],[総資産]]*100</f>
        <v>#DIV/0!</v>
      </c>
    </row>
    <row r="1262" spans="1:23" s="67" customFormat="1" x14ac:dyDescent="0.25">
      <c r="A1262" s="69"/>
      <c r="B1262" s="39"/>
      <c r="C1262" s="71" t="str">
        <f>IFERROR(_xll.RssMarket($A1262,"市場部名称"),"")</f>
        <v/>
      </c>
      <c r="D1262" s="55"/>
      <c r="E1262" s="55" t="str">
        <f>IFERROR(_xll.RssMarket($A1262,"前日比"),"")</f>
        <v/>
      </c>
      <c r="F1262" s="75" t="str">
        <f>IFERROR(_xll.RssMarket($A1262,"時価総額"),"")</f>
        <v/>
      </c>
      <c r="G1262" s="75" t="e">
        <f>T20D357462[[#This Row],[時価総額]]/T20D357462[[#This Row],[現在値]]</f>
        <v>#VALUE!</v>
      </c>
      <c r="H1262" s="20"/>
      <c r="I1262" s="38"/>
      <c r="J1262" s="20"/>
      <c r="K1262" s="33"/>
      <c r="L1262" s="117"/>
      <c r="M1262" s="21"/>
      <c r="N1262" s="89"/>
      <c r="O1262" s="125" t="e">
        <f t="shared" si="41"/>
        <v>#REF!</v>
      </c>
      <c r="P1262" s="125" t="e">
        <f t="shared" si="40"/>
        <v>#REF!</v>
      </c>
      <c r="Q1262" s="147" t="e">
        <f>T20D357462[[#This Row],[スコア⑤]]/T20D357462[[#This Row],[スコア③]]</f>
        <v>#REF!</v>
      </c>
      <c r="R1262" s="76" t="e">
        <f>#REF!+#REF!</f>
        <v>#REF!</v>
      </c>
      <c r="S1262" s="76"/>
      <c r="T1262" s="119"/>
      <c r="U1262" s="76"/>
      <c r="V1262" s="76"/>
      <c r="W1262" s="109" t="e">
        <f>(T20D357462[[#This Row],[現金及び預金（億）]]-T20D357462[[#This Row],[負債（億）]])/T20D357462[[#This Row],[総資産]]*100</f>
        <v>#DIV/0!</v>
      </c>
    </row>
    <row r="1263" spans="1:23" s="67" customFormat="1" x14ac:dyDescent="0.25">
      <c r="A1263" s="69"/>
      <c r="B1263" s="39"/>
      <c r="C1263" s="71" t="str">
        <f>IFERROR(_xll.RssMarket($A1263,"市場部名称"),"")</f>
        <v/>
      </c>
      <c r="D1263" s="55"/>
      <c r="E1263" s="55" t="str">
        <f>IFERROR(_xll.RssMarket($A1263,"前日比"),"")</f>
        <v/>
      </c>
      <c r="F1263" s="75" t="str">
        <f>IFERROR(_xll.RssMarket($A1263,"時価総額"),"")</f>
        <v/>
      </c>
      <c r="G1263" s="75" t="e">
        <f>T20D357462[[#This Row],[時価総額]]/T20D357462[[#This Row],[現在値]]</f>
        <v>#VALUE!</v>
      </c>
      <c r="H1263" s="20"/>
      <c r="I1263" s="38"/>
      <c r="J1263" s="20"/>
      <c r="K1263" s="33"/>
      <c r="L1263" s="117"/>
      <c r="M1263" s="21"/>
      <c r="N1263" s="89"/>
      <c r="O1263" s="125" t="e">
        <f t="shared" si="41"/>
        <v>#REF!</v>
      </c>
      <c r="P1263" s="125" t="e">
        <f t="shared" si="40"/>
        <v>#REF!</v>
      </c>
      <c r="Q1263" s="147" t="e">
        <f>T20D357462[[#This Row],[スコア⑤]]/T20D357462[[#This Row],[スコア③]]</f>
        <v>#REF!</v>
      </c>
      <c r="R1263" s="76" t="e">
        <f>#REF!+#REF!</f>
        <v>#REF!</v>
      </c>
      <c r="S1263" s="76"/>
      <c r="T1263" s="119"/>
      <c r="U1263" s="76"/>
      <c r="V1263" s="76"/>
      <c r="W1263" s="109" t="e">
        <f>(T20D357462[[#This Row],[現金及び預金（億）]]-T20D357462[[#This Row],[負債（億）]])/T20D357462[[#This Row],[総資産]]*100</f>
        <v>#DIV/0!</v>
      </c>
    </row>
    <row r="1264" spans="1:23" s="67" customFormat="1" x14ac:dyDescent="0.25">
      <c r="A1264" s="69"/>
      <c r="B1264" s="39"/>
      <c r="C1264" s="71" t="str">
        <f>IFERROR(_xll.RssMarket($A1264,"市場部名称"),"")</f>
        <v/>
      </c>
      <c r="D1264" s="55"/>
      <c r="E1264" s="55" t="str">
        <f>IFERROR(_xll.RssMarket($A1264,"前日比"),"")</f>
        <v/>
      </c>
      <c r="F1264" s="75" t="str">
        <f>IFERROR(_xll.RssMarket($A1264,"時価総額"),"")</f>
        <v/>
      </c>
      <c r="G1264" s="75" t="e">
        <f>T20D357462[[#This Row],[時価総額]]/T20D357462[[#This Row],[現在値]]</f>
        <v>#VALUE!</v>
      </c>
      <c r="H1264" s="20"/>
      <c r="I1264" s="38"/>
      <c r="J1264" s="20"/>
      <c r="K1264" s="33"/>
      <c r="L1264" s="117"/>
      <c r="M1264" s="21"/>
      <c r="N1264" s="89"/>
      <c r="O1264" s="125" t="e">
        <f t="shared" si="41"/>
        <v>#REF!</v>
      </c>
      <c r="P1264" s="125" t="e">
        <f t="shared" si="40"/>
        <v>#REF!</v>
      </c>
      <c r="Q1264" s="147" t="e">
        <f>T20D357462[[#This Row],[スコア⑤]]/T20D357462[[#This Row],[スコア③]]</f>
        <v>#REF!</v>
      </c>
      <c r="R1264" s="76" t="e">
        <f>#REF!+#REF!</f>
        <v>#REF!</v>
      </c>
      <c r="S1264" s="76"/>
      <c r="T1264" s="119"/>
      <c r="U1264" s="76"/>
      <c r="V1264" s="76"/>
      <c r="W1264" s="109" t="e">
        <f>(T20D357462[[#This Row],[現金及び預金（億）]]-T20D357462[[#This Row],[負債（億）]])/T20D357462[[#This Row],[総資産]]*100</f>
        <v>#DIV/0!</v>
      </c>
    </row>
    <row r="1265" spans="1:23" s="67" customFormat="1" x14ac:dyDescent="0.25">
      <c r="A1265" s="69"/>
      <c r="B1265" s="39"/>
      <c r="C1265" s="71" t="str">
        <f>IFERROR(_xll.RssMarket($A1265,"市場部名称"),"")</f>
        <v/>
      </c>
      <c r="D1265" s="55"/>
      <c r="E1265" s="55" t="str">
        <f>IFERROR(_xll.RssMarket($A1265,"前日比"),"")</f>
        <v/>
      </c>
      <c r="F1265" s="75" t="str">
        <f>IFERROR(_xll.RssMarket($A1265,"時価総額"),"")</f>
        <v/>
      </c>
      <c r="G1265" s="75" t="e">
        <f>T20D357462[[#This Row],[時価総額]]/T20D357462[[#This Row],[現在値]]</f>
        <v>#VALUE!</v>
      </c>
      <c r="H1265" s="20"/>
      <c r="I1265" s="38"/>
      <c r="J1265" s="20"/>
      <c r="K1265" s="33"/>
      <c r="L1265" s="117"/>
      <c r="M1265" s="21"/>
      <c r="N1265" s="89"/>
      <c r="O1265" s="125" t="e">
        <f t="shared" si="41"/>
        <v>#REF!</v>
      </c>
      <c r="P1265" s="125" t="e">
        <f t="shared" si="40"/>
        <v>#REF!</v>
      </c>
      <c r="Q1265" s="147" t="e">
        <f>T20D357462[[#This Row],[スコア⑤]]/T20D357462[[#This Row],[スコア③]]</f>
        <v>#REF!</v>
      </c>
      <c r="R1265" s="76" t="e">
        <f>#REF!+#REF!</f>
        <v>#REF!</v>
      </c>
      <c r="S1265" s="76"/>
      <c r="T1265" s="119"/>
      <c r="U1265" s="76"/>
      <c r="V1265" s="76"/>
      <c r="W1265" s="109" t="e">
        <f>(T20D357462[[#This Row],[現金及び預金（億）]]-T20D357462[[#This Row],[負債（億）]])/T20D357462[[#This Row],[総資産]]*100</f>
        <v>#DIV/0!</v>
      </c>
    </row>
    <row r="1266" spans="1:23" s="67" customFormat="1" x14ac:dyDescent="0.25">
      <c r="A1266" s="69"/>
      <c r="B1266" s="39"/>
      <c r="C1266" s="71" t="str">
        <f>IFERROR(_xll.RssMarket($A1266,"市場部名称"),"")</f>
        <v/>
      </c>
      <c r="D1266" s="55"/>
      <c r="E1266" s="55" t="str">
        <f>IFERROR(_xll.RssMarket($A1266,"前日比"),"")</f>
        <v/>
      </c>
      <c r="F1266" s="75" t="str">
        <f>IFERROR(_xll.RssMarket($A1266,"時価総額"),"")</f>
        <v/>
      </c>
      <c r="G1266" s="75" t="e">
        <f>T20D357462[[#This Row],[時価総額]]/T20D357462[[#This Row],[現在値]]</f>
        <v>#VALUE!</v>
      </c>
      <c r="H1266" s="20"/>
      <c r="I1266" s="38"/>
      <c r="J1266" s="20"/>
      <c r="K1266" s="33"/>
      <c r="L1266" s="117"/>
      <c r="M1266" s="21"/>
      <c r="N1266" s="89"/>
      <c r="O1266" s="125" t="e">
        <f t="shared" si="41"/>
        <v>#REF!</v>
      </c>
      <c r="P1266" s="125" t="e">
        <f t="shared" si="40"/>
        <v>#REF!</v>
      </c>
      <c r="Q1266" s="147" t="e">
        <f>T20D357462[[#This Row],[スコア⑤]]/T20D357462[[#This Row],[スコア③]]</f>
        <v>#REF!</v>
      </c>
      <c r="R1266" s="76" t="e">
        <f>#REF!+#REF!</f>
        <v>#REF!</v>
      </c>
      <c r="S1266" s="76"/>
      <c r="T1266" s="119"/>
      <c r="U1266" s="76"/>
      <c r="V1266" s="76"/>
      <c r="W1266" s="109" t="e">
        <f>(T20D357462[[#This Row],[現金及び預金（億）]]-T20D357462[[#This Row],[負債（億）]])/T20D357462[[#This Row],[総資産]]*100</f>
        <v>#DIV/0!</v>
      </c>
    </row>
    <row r="1267" spans="1:23" s="67" customFormat="1" x14ac:dyDescent="0.25">
      <c r="A1267" s="69"/>
      <c r="B1267" s="39"/>
      <c r="C1267" s="71" t="str">
        <f>IFERROR(_xll.RssMarket($A1267,"市場部名称"),"")</f>
        <v/>
      </c>
      <c r="D1267" s="55"/>
      <c r="E1267" s="55" t="str">
        <f>IFERROR(_xll.RssMarket($A1267,"前日比"),"")</f>
        <v/>
      </c>
      <c r="F1267" s="75" t="str">
        <f>IFERROR(_xll.RssMarket($A1267,"時価総額"),"")</f>
        <v/>
      </c>
      <c r="G1267" s="75" t="e">
        <f>T20D357462[[#This Row],[時価総額]]/T20D357462[[#This Row],[現在値]]</f>
        <v>#VALUE!</v>
      </c>
      <c r="H1267" s="20"/>
      <c r="I1267" s="38"/>
      <c r="J1267" s="20"/>
      <c r="K1267" s="33"/>
      <c r="L1267" s="117"/>
      <c r="M1267" s="21"/>
      <c r="N1267" s="89"/>
      <c r="O1267" s="125" t="e">
        <f t="shared" si="41"/>
        <v>#REF!</v>
      </c>
      <c r="P1267" s="125" t="e">
        <f t="shared" si="40"/>
        <v>#REF!</v>
      </c>
      <c r="Q1267" s="147" t="e">
        <f>T20D357462[[#This Row],[スコア⑤]]/T20D357462[[#This Row],[スコア③]]</f>
        <v>#REF!</v>
      </c>
      <c r="R1267" s="76" t="e">
        <f>#REF!+#REF!</f>
        <v>#REF!</v>
      </c>
      <c r="S1267" s="76"/>
      <c r="T1267" s="119"/>
      <c r="U1267" s="76"/>
      <c r="V1267" s="76"/>
      <c r="W1267" s="109" t="e">
        <f>(T20D357462[[#This Row],[現金及び預金（億）]]-T20D357462[[#This Row],[負債（億）]])/T20D357462[[#This Row],[総資産]]*100</f>
        <v>#DIV/0!</v>
      </c>
    </row>
    <row r="1268" spans="1:23" s="67" customFormat="1" x14ac:dyDescent="0.25">
      <c r="A1268" s="69"/>
      <c r="B1268" s="39"/>
      <c r="C1268" s="71" t="str">
        <f>IFERROR(_xll.RssMarket($A1268,"市場部名称"),"")</f>
        <v/>
      </c>
      <c r="D1268" s="55"/>
      <c r="E1268" s="55" t="str">
        <f>IFERROR(_xll.RssMarket($A1268,"前日比"),"")</f>
        <v/>
      </c>
      <c r="F1268" s="75" t="str">
        <f>IFERROR(_xll.RssMarket($A1268,"時価総額"),"")</f>
        <v/>
      </c>
      <c r="G1268" s="75" t="e">
        <f>T20D357462[[#This Row],[時価総額]]/T20D357462[[#This Row],[現在値]]</f>
        <v>#VALUE!</v>
      </c>
      <c r="H1268" s="20"/>
      <c r="I1268" s="38"/>
      <c r="J1268" s="20"/>
      <c r="K1268" s="33"/>
      <c r="L1268" s="117"/>
      <c r="M1268" s="21"/>
      <c r="N1268" s="89"/>
      <c r="O1268" s="125" t="e">
        <f t="shared" si="41"/>
        <v>#REF!</v>
      </c>
      <c r="P1268" s="125" t="e">
        <f t="shared" si="40"/>
        <v>#REF!</v>
      </c>
      <c r="Q1268" s="147" t="e">
        <f>T20D357462[[#This Row],[スコア⑤]]/T20D357462[[#This Row],[スコア③]]</f>
        <v>#REF!</v>
      </c>
      <c r="R1268" s="76" t="e">
        <f>#REF!+#REF!</f>
        <v>#REF!</v>
      </c>
      <c r="S1268" s="76"/>
      <c r="T1268" s="119"/>
      <c r="U1268" s="76"/>
      <c r="V1268" s="76"/>
      <c r="W1268" s="109" t="e">
        <f>(T20D357462[[#This Row],[現金及び預金（億）]]-T20D357462[[#This Row],[負債（億）]])/T20D357462[[#This Row],[総資産]]*100</f>
        <v>#DIV/0!</v>
      </c>
    </row>
    <row r="1269" spans="1:23" s="67" customFormat="1" x14ac:dyDescent="0.25">
      <c r="A1269" s="69"/>
      <c r="B1269" s="39"/>
      <c r="C1269" s="71" t="str">
        <f>IFERROR(_xll.RssMarket($A1269,"市場部名称"),"")</f>
        <v/>
      </c>
      <c r="D1269" s="55"/>
      <c r="E1269" s="55" t="str">
        <f>IFERROR(_xll.RssMarket($A1269,"前日比"),"")</f>
        <v/>
      </c>
      <c r="F1269" s="75" t="str">
        <f>IFERROR(_xll.RssMarket($A1269,"時価総額"),"")</f>
        <v/>
      </c>
      <c r="G1269" s="75" t="e">
        <f>T20D357462[[#This Row],[時価総額]]/T20D357462[[#This Row],[現在値]]</f>
        <v>#VALUE!</v>
      </c>
      <c r="H1269" s="20"/>
      <c r="I1269" s="38"/>
      <c r="J1269" s="20"/>
      <c r="K1269" s="33"/>
      <c r="L1269" s="117"/>
      <c r="M1269" s="21"/>
      <c r="N1269" s="89"/>
      <c r="O1269" s="125" t="e">
        <f t="shared" si="41"/>
        <v>#REF!</v>
      </c>
      <c r="P1269" s="125" t="e">
        <f t="shared" si="40"/>
        <v>#REF!</v>
      </c>
      <c r="Q1269" s="147" t="e">
        <f>T20D357462[[#This Row],[スコア⑤]]/T20D357462[[#This Row],[スコア③]]</f>
        <v>#REF!</v>
      </c>
      <c r="R1269" s="76" t="e">
        <f>#REF!+#REF!</f>
        <v>#REF!</v>
      </c>
      <c r="S1269" s="76"/>
      <c r="T1269" s="119"/>
      <c r="U1269" s="76"/>
      <c r="V1269" s="76"/>
      <c r="W1269" s="109" t="e">
        <f>(T20D357462[[#This Row],[現金及び預金（億）]]-T20D357462[[#This Row],[負債（億）]])/T20D357462[[#This Row],[総資産]]*100</f>
        <v>#DIV/0!</v>
      </c>
    </row>
    <row r="1270" spans="1:23" s="67" customFormat="1" x14ac:dyDescent="0.25">
      <c r="A1270" s="69"/>
      <c r="B1270" s="39"/>
      <c r="C1270" s="71" t="str">
        <f>IFERROR(_xll.RssMarket($A1270,"市場部名称"),"")</f>
        <v/>
      </c>
      <c r="D1270" s="55"/>
      <c r="E1270" s="55" t="str">
        <f>IFERROR(_xll.RssMarket($A1270,"前日比"),"")</f>
        <v/>
      </c>
      <c r="F1270" s="75" t="str">
        <f>IFERROR(_xll.RssMarket($A1270,"時価総額"),"")</f>
        <v/>
      </c>
      <c r="G1270" s="75" t="e">
        <f>T20D357462[[#This Row],[時価総額]]/T20D357462[[#This Row],[現在値]]</f>
        <v>#VALUE!</v>
      </c>
      <c r="H1270" s="20"/>
      <c r="I1270" s="38"/>
      <c r="J1270" s="20"/>
      <c r="K1270" s="33"/>
      <c r="L1270" s="117"/>
      <c r="M1270" s="21"/>
      <c r="N1270" s="89"/>
      <c r="O1270" s="125" t="e">
        <f t="shared" si="41"/>
        <v>#REF!</v>
      </c>
      <c r="P1270" s="125" t="e">
        <f t="shared" si="40"/>
        <v>#REF!</v>
      </c>
      <c r="Q1270" s="147" t="e">
        <f>T20D357462[[#This Row],[スコア⑤]]/T20D357462[[#This Row],[スコア③]]</f>
        <v>#REF!</v>
      </c>
      <c r="R1270" s="76" t="e">
        <f>#REF!+#REF!</f>
        <v>#REF!</v>
      </c>
      <c r="S1270" s="76"/>
      <c r="T1270" s="119"/>
      <c r="U1270" s="76"/>
      <c r="V1270" s="76"/>
      <c r="W1270" s="109" t="e">
        <f>(T20D357462[[#This Row],[現金及び預金（億）]]-T20D357462[[#This Row],[負債（億）]])/T20D357462[[#This Row],[総資産]]*100</f>
        <v>#DIV/0!</v>
      </c>
    </row>
    <row r="1271" spans="1:23" s="67" customFormat="1" x14ac:dyDescent="0.25">
      <c r="A1271" s="69"/>
      <c r="B1271" s="39"/>
      <c r="C1271" s="71" t="str">
        <f>IFERROR(_xll.RssMarket($A1271,"市場部名称"),"")</f>
        <v/>
      </c>
      <c r="D1271" s="55"/>
      <c r="E1271" s="55" t="str">
        <f>IFERROR(_xll.RssMarket($A1271,"前日比"),"")</f>
        <v/>
      </c>
      <c r="F1271" s="75" t="str">
        <f>IFERROR(_xll.RssMarket($A1271,"時価総額"),"")</f>
        <v/>
      </c>
      <c r="G1271" s="75" t="e">
        <f>T20D357462[[#This Row],[時価総額]]/T20D357462[[#This Row],[現在値]]</f>
        <v>#VALUE!</v>
      </c>
      <c r="H1271" s="20"/>
      <c r="I1271" s="38"/>
      <c r="J1271" s="20"/>
      <c r="K1271" s="33"/>
      <c r="L1271" s="117"/>
      <c r="M1271" s="21"/>
      <c r="N1271" s="89"/>
      <c r="O1271" s="125" t="e">
        <f t="shared" si="41"/>
        <v>#REF!</v>
      </c>
      <c r="P1271" s="125" t="e">
        <f t="shared" si="40"/>
        <v>#REF!</v>
      </c>
      <c r="Q1271" s="147" t="e">
        <f>T20D357462[[#This Row],[スコア⑤]]/T20D357462[[#This Row],[スコア③]]</f>
        <v>#REF!</v>
      </c>
      <c r="R1271" s="76" t="e">
        <f>#REF!+#REF!</f>
        <v>#REF!</v>
      </c>
      <c r="S1271" s="76"/>
      <c r="T1271" s="119"/>
      <c r="U1271" s="76"/>
      <c r="V1271" s="76"/>
      <c r="W1271" s="109" t="e">
        <f>(T20D357462[[#This Row],[現金及び預金（億）]]-T20D357462[[#This Row],[負債（億）]])/T20D357462[[#This Row],[総資産]]*100</f>
        <v>#DIV/0!</v>
      </c>
    </row>
    <row r="1272" spans="1:23" s="67" customFormat="1" x14ac:dyDescent="0.25">
      <c r="A1272" s="69"/>
      <c r="B1272" s="39"/>
      <c r="C1272" s="71" t="str">
        <f>IFERROR(_xll.RssMarket($A1272,"市場部名称"),"")</f>
        <v/>
      </c>
      <c r="D1272" s="55"/>
      <c r="E1272" s="55" t="str">
        <f>IFERROR(_xll.RssMarket($A1272,"前日比"),"")</f>
        <v/>
      </c>
      <c r="F1272" s="75" t="str">
        <f>IFERROR(_xll.RssMarket($A1272,"時価総額"),"")</f>
        <v/>
      </c>
      <c r="G1272" s="75" t="e">
        <f>T20D357462[[#This Row],[時価総額]]/T20D357462[[#This Row],[現在値]]</f>
        <v>#VALUE!</v>
      </c>
      <c r="H1272" s="20"/>
      <c r="I1272" s="38"/>
      <c r="J1272" s="20"/>
      <c r="K1272" s="33"/>
      <c r="L1272" s="117"/>
      <c r="M1272" s="21"/>
      <c r="N1272" s="89"/>
      <c r="O1272" s="125" t="e">
        <f t="shared" si="41"/>
        <v>#REF!</v>
      </c>
      <c r="P1272" s="125" t="e">
        <f t="shared" si="40"/>
        <v>#REF!</v>
      </c>
      <c r="Q1272" s="147" t="e">
        <f>T20D357462[[#This Row],[スコア⑤]]/T20D357462[[#This Row],[スコア③]]</f>
        <v>#REF!</v>
      </c>
      <c r="R1272" s="76" t="e">
        <f>#REF!+#REF!</f>
        <v>#REF!</v>
      </c>
      <c r="S1272" s="76"/>
      <c r="T1272" s="119"/>
      <c r="U1272" s="76"/>
      <c r="V1272" s="76"/>
      <c r="W1272" s="109" t="e">
        <f>(T20D357462[[#This Row],[現金及び預金（億）]]-T20D357462[[#This Row],[負債（億）]])/T20D357462[[#This Row],[総資産]]*100</f>
        <v>#DIV/0!</v>
      </c>
    </row>
    <row r="1273" spans="1:23" s="67" customFormat="1" x14ac:dyDescent="0.25">
      <c r="A1273" s="69"/>
      <c r="B1273" s="39"/>
      <c r="C1273" s="71" t="str">
        <f>IFERROR(_xll.RssMarket($A1273,"市場部名称"),"")</f>
        <v/>
      </c>
      <c r="D1273" s="55"/>
      <c r="E1273" s="55" t="str">
        <f>IFERROR(_xll.RssMarket($A1273,"前日比"),"")</f>
        <v/>
      </c>
      <c r="F1273" s="75" t="str">
        <f>IFERROR(_xll.RssMarket($A1273,"時価総額"),"")</f>
        <v/>
      </c>
      <c r="G1273" s="75" t="e">
        <f>T20D357462[[#This Row],[時価総額]]/T20D357462[[#This Row],[現在値]]</f>
        <v>#VALUE!</v>
      </c>
      <c r="H1273" s="20"/>
      <c r="I1273" s="38"/>
      <c r="J1273" s="20"/>
      <c r="K1273" s="33"/>
      <c r="L1273" s="117"/>
      <c r="M1273" s="21"/>
      <c r="N1273" s="89"/>
      <c r="O1273" s="125" t="e">
        <f t="shared" si="41"/>
        <v>#REF!</v>
      </c>
      <c r="P1273" s="125" t="e">
        <f t="shared" si="40"/>
        <v>#REF!</v>
      </c>
      <c r="Q1273" s="147" t="e">
        <f>T20D357462[[#This Row],[スコア⑤]]/T20D357462[[#This Row],[スコア③]]</f>
        <v>#REF!</v>
      </c>
      <c r="R1273" s="76" t="e">
        <f>#REF!+#REF!</f>
        <v>#REF!</v>
      </c>
      <c r="S1273" s="76"/>
      <c r="T1273" s="119"/>
      <c r="U1273" s="76"/>
      <c r="V1273" s="76"/>
      <c r="W1273" s="109" t="e">
        <f>(T20D357462[[#This Row],[現金及び預金（億）]]-T20D357462[[#This Row],[負債（億）]])/T20D357462[[#This Row],[総資産]]*100</f>
        <v>#DIV/0!</v>
      </c>
    </row>
    <row r="1274" spans="1:23" s="67" customFormat="1" x14ac:dyDescent="0.25">
      <c r="A1274" s="69"/>
      <c r="B1274" s="39"/>
      <c r="C1274" s="71" t="str">
        <f>IFERROR(_xll.RssMarket($A1274,"市場部名称"),"")</f>
        <v/>
      </c>
      <c r="D1274" s="55"/>
      <c r="E1274" s="55" t="str">
        <f>IFERROR(_xll.RssMarket($A1274,"前日比"),"")</f>
        <v/>
      </c>
      <c r="F1274" s="75" t="str">
        <f>IFERROR(_xll.RssMarket($A1274,"時価総額"),"")</f>
        <v/>
      </c>
      <c r="G1274" s="75" t="e">
        <f>T20D357462[[#This Row],[時価総額]]/T20D357462[[#This Row],[現在値]]</f>
        <v>#VALUE!</v>
      </c>
      <c r="H1274" s="20"/>
      <c r="I1274" s="38"/>
      <c r="J1274" s="20"/>
      <c r="K1274" s="33"/>
      <c r="L1274" s="117"/>
      <c r="M1274" s="21"/>
      <c r="N1274" s="89"/>
      <c r="O1274" s="125" t="e">
        <f t="shared" si="41"/>
        <v>#REF!</v>
      </c>
      <c r="P1274" s="125" t="e">
        <f t="shared" si="40"/>
        <v>#REF!</v>
      </c>
      <c r="Q1274" s="147" t="e">
        <f>T20D357462[[#This Row],[スコア⑤]]/T20D357462[[#This Row],[スコア③]]</f>
        <v>#REF!</v>
      </c>
      <c r="R1274" s="76" t="e">
        <f>#REF!+#REF!</f>
        <v>#REF!</v>
      </c>
      <c r="S1274" s="76"/>
      <c r="T1274" s="119"/>
      <c r="U1274" s="76"/>
      <c r="V1274" s="76"/>
      <c r="W1274" s="109" t="e">
        <f>(T20D357462[[#This Row],[現金及び預金（億）]]-T20D357462[[#This Row],[負債（億）]])/T20D357462[[#This Row],[総資産]]*100</f>
        <v>#DIV/0!</v>
      </c>
    </row>
    <row r="1275" spans="1:23" s="67" customFormat="1" x14ac:dyDescent="0.25">
      <c r="A1275" s="69"/>
      <c r="B1275" s="39"/>
      <c r="C1275" s="71" t="str">
        <f>IFERROR(_xll.RssMarket($A1275,"市場部名称"),"")</f>
        <v/>
      </c>
      <c r="D1275" s="55"/>
      <c r="E1275" s="55" t="str">
        <f>IFERROR(_xll.RssMarket($A1275,"前日比"),"")</f>
        <v/>
      </c>
      <c r="F1275" s="75" t="str">
        <f>IFERROR(_xll.RssMarket($A1275,"時価総額"),"")</f>
        <v/>
      </c>
      <c r="G1275" s="75" t="e">
        <f>T20D357462[[#This Row],[時価総額]]/T20D357462[[#This Row],[現在値]]</f>
        <v>#VALUE!</v>
      </c>
      <c r="H1275" s="20"/>
      <c r="I1275" s="38"/>
      <c r="J1275" s="20"/>
      <c r="K1275" s="33"/>
      <c r="L1275" s="117"/>
      <c r="M1275" s="21"/>
      <c r="N1275" s="89"/>
      <c r="O1275" s="125" t="e">
        <f t="shared" si="41"/>
        <v>#REF!</v>
      </c>
      <c r="P1275" s="125" t="e">
        <f t="shared" si="40"/>
        <v>#REF!</v>
      </c>
      <c r="Q1275" s="147" t="e">
        <f>T20D357462[[#This Row],[スコア⑤]]/T20D357462[[#This Row],[スコア③]]</f>
        <v>#REF!</v>
      </c>
      <c r="R1275" s="76" t="e">
        <f>#REF!+#REF!</f>
        <v>#REF!</v>
      </c>
      <c r="S1275" s="76"/>
      <c r="T1275" s="119"/>
      <c r="U1275" s="76"/>
      <c r="V1275" s="76"/>
      <c r="W1275" s="109" t="e">
        <f>(T20D357462[[#This Row],[現金及び預金（億）]]-T20D357462[[#This Row],[負債（億）]])/T20D357462[[#This Row],[総資産]]*100</f>
        <v>#DIV/0!</v>
      </c>
    </row>
    <row r="1276" spans="1:23" s="67" customFormat="1" x14ac:dyDescent="0.25">
      <c r="A1276" s="69"/>
      <c r="B1276" s="39"/>
      <c r="C1276" s="71" t="str">
        <f>IFERROR(_xll.RssMarket($A1276,"市場部名称"),"")</f>
        <v/>
      </c>
      <c r="D1276" s="55"/>
      <c r="E1276" s="55" t="str">
        <f>IFERROR(_xll.RssMarket($A1276,"前日比"),"")</f>
        <v/>
      </c>
      <c r="F1276" s="75" t="str">
        <f>IFERROR(_xll.RssMarket($A1276,"時価総額"),"")</f>
        <v/>
      </c>
      <c r="G1276" s="75" t="e">
        <f>T20D357462[[#This Row],[時価総額]]/T20D357462[[#This Row],[現在値]]</f>
        <v>#VALUE!</v>
      </c>
      <c r="H1276" s="20"/>
      <c r="I1276" s="38"/>
      <c r="J1276" s="20"/>
      <c r="K1276" s="33"/>
      <c r="L1276" s="117"/>
      <c r="M1276" s="21"/>
      <c r="N1276" s="89"/>
      <c r="O1276" s="125" t="e">
        <f t="shared" si="41"/>
        <v>#REF!</v>
      </c>
      <c r="P1276" s="125" t="e">
        <f t="shared" si="40"/>
        <v>#REF!</v>
      </c>
      <c r="Q1276" s="147" t="e">
        <f>T20D357462[[#This Row],[スコア⑤]]/T20D357462[[#This Row],[スコア③]]</f>
        <v>#REF!</v>
      </c>
      <c r="R1276" s="76" t="e">
        <f>#REF!+#REF!</f>
        <v>#REF!</v>
      </c>
      <c r="S1276" s="76"/>
      <c r="T1276" s="119"/>
      <c r="U1276" s="76"/>
      <c r="V1276" s="76"/>
      <c r="W1276" s="109" t="e">
        <f>(T20D357462[[#This Row],[現金及び預金（億）]]-T20D357462[[#This Row],[負債（億）]])/T20D357462[[#This Row],[総資産]]*100</f>
        <v>#DIV/0!</v>
      </c>
    </row>
    <row r="1277" spans="1:23" s="67" customFormat="1" x14ac:dyDescent="0.25">
      <c r="A1277" s="69"/>
      <c r="B1277" s="39"/>
      <c r="C1277" s="71" t="str">
        <f>IFERROR(_xll.RssMarket($A1277,"市場部名称"),"")</f>
        <v/>
      </c>
      <c r="D1277" s="55"/>
      <c r="E1277" s="55" t="str">
        <f>IFERROR(_xll.RssMarket($A1277,"前日比"),"")</f>
        <v/>
      </c>
      <c r="F1277" s="75" t="str">
        <f>IFERROR(_xll.RssMarket($A1277,"時価総額"),"")</f>
        <v/>
      </c>
      <c r="G1277" s="75" t="e">
        <f>T20D357462[[#This Row],[時価総額]]/T20D357462[[#This Row],[現在値]]</f>
        <v>#VALUE!</v>
      </c>
      <c r="H1277" s="20"/>
      <c r="I1277" s="38"/>
      <c r="J1277" s="20"/>
      <c r="K1277" s="33"/>
      <c r="L1277" s="117"/>
      <c r="M1277" s="21"/>
      <c r="N1277" s="89"/>
      <c r="O1277" s="125" t="e">
        <f t="shared" si="41"/>
        <v>#REF!</v>
      </c>
      <c r="P1277" s="125" t="e">
        <f t="shared" ref="P1277:P1340" si="42">ROUND(((R1277/20)*(L1277/15)*(S1277/15)*(1+W1277/200))/(H1277/15)*100,0)</f>
        <v>#REF!</v>
      </c>
      <c r="Q1277" s="147" t="e">
        <f>T20D357462[[#This Row],[スコア⑤]]/T20D357462[[#This Row],[スコア③]]</f>
        <v>#REF!</v>
      </c>
      <c r="R1277" s="76" t="e">
        <f>#REF!+#REF!</f>
        <v>#REF!</v>
      </c>
      <c r="S1277" s="76"/>
      <c r="T1277" s="119"/>
      <c r="U1277" s="76"/>
      <c r="V1277" s="76"/>
      <c r="W1277" s="109" t="e">
        <f>(T20D357462[[#This Row],[現金及び預金（億）]]-T20D357462[[#This Row],[負債（億）]])/T20D357462[[#This Row],[総資産]]*100</f>
        <v>#DIV/0!</v>
      </c>
    </row>
    <row r="1278" spans="1:23" s="67" customFormat="1" x14ac:dyDescent="0.25">
      <c r="A1278" s="69"/>
      <c r="B1278" s="39"/>
      <c r="C1278" s="71" t="str">
        <f>IFERROR(_xll.RssMarket($A1278,"市場部名称"),"")</f>
        <v/>
      </c>
      <c r="D1278" s="55"/>
      <c r="E1278" s="55" t="str">
        <f>IFERROR(_xll.RssMarket($A1278,"前日比"),"")</f>
        <v/>
      </c>
      <c r="F1278" s="75" t="str">
        <f>IFERROR(_xll.RssMarket($A1278,"時価総額"),"")</f>
        <v/>
      </c>
      <c r="G1278" s="75" t="e">
        <f>T20D357462[[#This Row],[時価総額]]/T20D357462[[#This Row],[現在値]]</f>
        <v>#VALUE!</v>
      </c>
      <c r="H1278" s="20"/>
      <c r="I1278" s="38"/>
      <c r="J1278" s="20"/>
      <c r="K1278" s="33"/>
      <c r="L1278" s="117"/>
      <c r="M1278" s="21"/>
      <c r="N1278" s="89"/>
      <c r="O1278" s="125" t="e">
        <f t="shared" si="41"/>
        <v>#REF!</v>
      </c>
      <c r="P1278" s="125" t="e">
        <f t="shared" si="42"/>
        <v>#REF!</v>
      </c>
      <c r="Q1278" s="147" t="e">
        <f>T20D357462[[#This Row],[スコア⑤]]/T20D357462[[#This Row],[スコア③]]</f>
        <v>#REF!</v>
      </c>
      <c r="R1278" s="76" t="e">
        <f>#REF!+#REF!</f>
        <v>#REF!</v>
      </c>
      <c r="S1278" s="76"/>
      <c r="T1278" s="119"/>
      <c r="U1278" s="76"/>
      <c r="V1278" s="76"/>
      <c r="W1278" s="109" t="e">
        <f>(T20D357462[[#This Row],[現金及び預金（億）]]-T20D357462[[#This Row],[負債（億）]])/T20D357462[[#This Row],[総資産]]*100</f>
        <v>#DIV/0!</v>
      </c>
    </row>
    <row r="1279" spans="1:23" s="67" customFormat="1" x14ac:dyDescent="0.25">
      <c r="A1279" s="69"/>
      <c r="B1279" s="39"/>
      <c r="C1279" s="71" t="str">
        <f>IFERROR(_xll.RssMarket($A1279,"市場部名称"),"")</f>
        <v/>
      </c>
      <c r="D1279" s="55"/>
      <c r="E1279" s="55" t="str">
        <f>IFERROR(_xll.RssMarket($A1279,"前日比"),"")</f>
        <v/>
      </c>
      <c r="F1279" s="75" t="str">
        <f>IFERROR(_xll.RssMarket($A1279,"時価総額"),"")</f>
        <v/>
      </c>
      <c r="G1279" s="75" t="e">
        <f>T20D357462[[#This Row],[時価総額]]/T20D357462[[#This Row],[現在値]]</f>
        <v>#VALUE!</v>
      </c>
      <c r="H1279" s="20"/>
      <c r="I1279" s="38"/>
      <c r="J1279" s="20"/>
      <c r="K1279" s="33"/>
      <c r="L1279" s="117"/>
      <c r="M1279" s="21"/>
      <c r="N1279" s="89"/>
      <c r="O1279" s="125" t="e">
        <f t="shared" si="41"/>
        <v>#REF!</v>
      </c>
      <c r="P1279" s="125" t="e">
        <f t="shared" si="42"/>
        <v>#REF!</v>
      </c>
      <c r="Q1279" s="147" t="e">
        <f>T20D357462[[#This Row],[スコア⑤]]/T20D357462[[#This Row],[スコア③]]</f>
        <v>#REF!</v>
      </c>
      <c r="R1279" s="76" t="e">
        <f>#REF!+#REF!</f>
        <v>#REF!</v>
      </c>
      <c r="S1279" s="76"/>
      <c r="T1279" s="119"/>
      <c r="U1279" s="76"/>
      <c r="V1279" s="76"/>
      <c r="W1279" s="109" t="e">
        <f>(T20D357462[[#This Row],[現金及び預金（億）]]-T20D357462[[#This Row],[負債（億）]])/T20D357462[[#This Row],[総資産]]*100</f>
        <v>#DIV/0!</v>
      </c>
    </row>
    <row r="1280" spans="1:23" s="67" customFormat="1" x14ac:dyDescent="0.25">
      <c r="A1280" s="69"/>
      <c r="B1280" s="39"/>
      <c r="C1280" s="71" t="str">
        <f>IFERROR(_xll.RssMarket($A1280,"市場部名称"),"")</f>
        <v/>
      </c>
      <c r="D1280" s="55"/>
      <c r="E1280" s="55" t="str">
        <f>IFERROR(_xll.RssMarket($A1280,"前日比"),"")</f>
        <v/>
      </c>
      <c r="F1280" s="75" t="str">
        <f>IFERROR(_xll.RssMarket($A1280,"時価総額"),"")</f>
        <v/>
      </c>
      <c r="G1280" s="75" t="e">
        <f>T20D357462[[#This Row],[時価総額]]/T20D357462[[#This Row],[現在値]]</f>
        <v>#VALUE!</v>
      </c>
      <c r="H1280" s="20"/>
      <c r="I1280" s="38"/>
      <c r="J1280" s="20"/>
      <c r="K1280" s="33"/>
      <c r="L1280" s="117"/>
      <c r="M1280" s="21"/>
      <c r="N1280" s="89"/>
      <c r="O1280" s="125" t="e">
        <f t="shared" si="41"/>
        <v>#REF!</v>
      </c>
      <c r="P1280" s="125" t="e">
        <f t="shared" si="42"/>
        <v>#REF!</v>
      </c>
      <c r="Q1280" s="147" t="e">
        <f>T20D357462[[#This Row],[スコア⑤]]/T20D357462[[#This Row],[スコア③]]</f>
        <v>#REF!</v>
      </c>
      <c r="R1280" s="76" t="e">
        <f>#REF!+#REF!</f>
        <v>#REF!</v>
      </c>
      <c r="S1280" s="76"/>
      <c r="T1280" s="119"/>
      <c r="U1280" s="76"/>
      <c r="V1280" s="76"/>
      <c r="W1280" s="109" t="e">
        <f>(T20D357462[[#This Row],[現金及び預金（億）]]-T20D357462[[#This Row],[負債（億）]])/T20D357462[[#This Row],[総資産]]*100</f>
        <v>#DIV/0!</v>
      </c>
    </row>
    <row r="1281" spans="1:23" s="67" customFormat="1" x14ac:dyDescent="0.25">
      <c r="A1281" s="69"/>
      <c r="B1281" s="39"/>
      <c r="C1281" s="71" t="str">
        <f>IFERROR(_xll.RssMarket($A1281,"市場部名称"),"")</f>
        <v/>
      </c>
      <c r="D1281" s="55"/>
      <c r="E1281" s="55" t="str">
        <f>IFERROR(_xll.RssMarket($A1281,"前日比"),"")</f>
        <v/>
      </c>
      <c r="F1281" s="75" t="str">
        <f>IFERROR(_xll.RssMarket($A1281,"時価総額"),"")</f>
        <v/>
      </c>
      <c r="G1281" s="75" t="e">
        <f>T20D357462[[#This Row],[時価総額]]/T20D357462[[#This Row],[現在値]]</f>
        <v>#VALUE!</v>
      </c>
      <c r="H1281" s="20"/>
      <c r="I1281" s="38"/>
      <c r="J1281" s="20"/>
      <c r="K1281" s="33"/>
      <c r="L1281" s="117"/>
      <c r="M1281" s="21"/>
      <c r="N1281" s="89"/>
      <c r="O1281" s="125" t="e">
        <f t="shared" si="41"/>
        <v>#REF!</v>
      </c>
      <c r="P1281" s="125" t="e">
        <f t="shared" si="42"/>
        <v>#REF!</v>
      </c>
      <c r="Q1281" s="147" t="e">
        <f>T20D357462[[#This Row],[スコア⑤]]/T20D357462[[#This Row],[スコア③]]</f>
        <v>#REF!</v>
      </c>
      <c r="R1281" s="76" t="e">
        <f>#REF!+#REF!</f>
        <v>#REF!</v>
      </c>
      <c r="S1281" s="76"/>
      <c r="T1281" s="119"/>
      <c r="U1281" s="76"/>
      <c r="V1281" s="76"/>
      <c r="W1281" s="109" t="e">
        <f>(T20D357462[[#This Row],[現金及び預金（億）]]-T20D357462[[#This Row],[負債（億）]])/T20D357462[[#This Row],[総資産]]*100</f>
        <v>#DIV/0!</v>
      </c>
    </row>
    <row r="1282" spans="1:23" s="67" customFormat="1" x14ac:dyDescent="0.25">
      <c r="A1282" s="69"/>
      <c r="B1282" s="39"/>
      <c r="C1282" s="71" t="str">
        <f>IFERROR(_xll.RssMarket($A1282,"市場部名称"),"")</f>
        <v/>
      </c>
      <c r="D1282" s="55"/>
      <c r="E1282" s="55" t="str">
        <f>IFERROR(_xll.RssMarket($A1282,"前日比"),"")</f>
        <v/>
      </c>
      <c r="F1282" s="75" t="str">
        <f>IFERROR(_xll.RssMarket($A1282,"時価総額"),"")</f>
        <v/>
      </c>
      <c r="G1282" s="75" t="e">
        <f>T20D357462[[#This Row],[時価総額]]/T20D357462[[#This Row],[現在値]]</f>
        <v>#VALUE!</v>
      </c>
      <c r="H1282" s="20"/>
      <c r="I1282" s="38"/>
      <c r="J1282" s="20"/>
      <c r="K1282" s="33"/>
      <c r="L1282" s="117"/>
      <c r="M1282" s="21"/>
      <c r="N1282" s="89"/>
      <c r="O1282" s="125" t="e">
        <f t="shared" ref="O1282:O1345" si="43">ROUND(
 ((IF(OR(R1282="",R1282&lt;=0),20,R1282)/20)
  *(L1282/15))
 /(IFERROR(IF(H1282&gt;0,H1282,15),15)/15)
 *100,0)</f>
        <v>#REF!</v>
      </c>
      <c r="P1282" s="125" t="e">
        <f t="shared" si="42"/>
        <v>#REF!</v>
      </c>
      <c r="Q1282" s="147" t="e">
        <f>T20D357462[[#This Row],[スコア⑤]]/T20D357462[[#This Row],[スコア③]]</f>
        <v>#REF!</v>
      </c>
      <c r="R1282" s="76" t="e">
        <f>#REF!+#REF!</f>
        <v>#REF!</v>
      </c>
      <c r="S1282" s="76"/>
      <c r="T1282" s="119"/>
      <c r="U1282" s="76"/>
      <c r="V1282" s="76"/>
      <c r="W1282" s="109" t="e">
        <f>(T20D357462[[#This Row],[現金及び預金（億）]]-T20D357462[[#This Row],[負債（億）]])/T20D357462[[#This Row],[総資産]]*100</f>
        <v>#DIV/0!</v>
      </c>
    </row>
    <row r="1283" spans="1:23" s="67" customFormat="1" x14ac:dyDescent="0.25">
      <c r="A1283" s="69"/>
      <c r="B1283" s="39"/>
      <c r="C1283" s="71" t="str">
        <f>IFERROR(_xll.RssMarket($A1283,"市場部名称"),"")</f>
        <v/>
      </c>
      <c r="D1283" s="55"/>
      <c r="E1283" s="55" t="str">
        <f>IFERROR(_xll.RssMarket($A1283,"前日比"),"")</f>
        <v/>
      </c>
      <c r="F1283" s="75" t="str">
        <f>IFERROR(_xll.RssMarket($A1283,"時価総額"),"")</f>
        <v/>
      </c>
      <c r="G1283" s="75" t="e">
        <f>T20D357462[[#This Row],[時価総額]]/T20D357462[[#This Row],[現在値]]</f>
        <v>#VALUE!</v>
      </c>
      <c r="H1283" s="20"/>
      <c r="I1283" s="38"/>
      <c r="J1283" s="20"/>
      <c r="K1283" s="33"/>
      <c r="L1283" s="117"/>
      <c r="M1283" s="21"/>
      <c r="N1283" s="89"/>
      <c r="O1283" s="125" t="e">
        <f t="shared" si="43"/>
        <v>#REF!</v>
      </c>
      <c r="P1283" s="125" t="e">
        <f t="shared" si="42"/>
        <v>#REF!</v>
      </c>
      <c r="Q1283" s="147" t="e">
        <f>T20D357462[[#This Row],[スコア⑤]]/T20D357462[[#This Row],[スコア③]]</f>
        <v>#REF!</v>
      </c>
      <c r="R1283" s="76" t="e">
        <f>#REF!+#REF!</f>
        <v>#REF!</v>
      </c>
      <c r="S1283" s="76"/>
      <c r="T1283" s="119"/>
      <c r="U1283" s="76"/>
      <c r="V1283" s="76"/>
      <c r="W1283" s="109" t="e">
        <f>(T20D357462[[#This Row],[現金及び預金（億）]]-T20D357462[[#This Row],[負債（億）]])/T20D357462[[#This Row],[総資産]]*100</f>
        <v>#DIV/0!</v>
      </c>
    </row>
    <row r="1284" spans="1:23" s="67" customFormat="1" x14ac:dyDescent="0.25">
      <c r="A1284" s="69"/>
      <c r="B1284" s="39"/>
      <c r="C1284" s="71" t="str">
        <f>IFERROR(_xll.RssMarket($A1284,"市場部名称"),"")</f>
        <v/>
      </c>
      <c r="D1284" s="55"/>
      <c r="E1284" s="55" t="str">
        <f>IFERROR(_xll.RssMarket($A1284,"前日比"),"")</f>
        <v/>
      </c>
      <c r="F1284" s="75" t="str">
        <f>IFERROR(_xll.RssMarket($A1284,"時価総額"),"")</f>
        <v/>
      </c>
      <c r="G1284" s="75" t="e">
        <f>T20D357462[[#This Row],[時価総額]]/T20D357462[[#This Row],[現在値]]</f>
        <v>#VALUE!</v>
      </c>
      <c r="H1284" s="20"/>
      <c r="I1284" s="38"/>
      <c r="J1284" s="20"/>
      <c r="K1284" s="33"/>
      <c r="L1284" s="117"/>
      <c r="M1284" s="21"/>
      <c r="N1284" s="89"/>
      <c r="O1284" s="125" t="e">
        <f t="shared" si="43"/>
        <v>#REF!</v>
      </c>
      <c r="P1284" s="125" t="e">
        <f t="shared" si="42"/>
        <v>#REF!</v>
      </c>
      <c r="Q1284" s="147" t="e">
        <f>T20D357462[[#This Row],[スコア⑤]]/T20D357462[[#This Row],[スコア③]]</f>
        <v>#REF!</v>
      </c>
      <c r="R1284" s="76" t="e">
        <f>#REF!+#REF!</f>
        <v>#REF!</v>
      </c>
      <c r="S1284" s="76"/>
      <c r="T1284" s="119"/>
      <c r="U1284" s="76"/>
      <c r="V1284" s="76"/>
      <c r="W1284" s="109" t="e">
        <f>(T20D357462[[#This Row],[現金及び預金（億）]]-T20D357462[[#This Row],[負債（億）]])/T20D357462[[#This Row],[総資産]]*100</f>
        <v>#DIV/0!</v>
      </c>
    </row>
    <row r="1285" spans="1:23" s="67" customFormat="1" x14ac:dyDescent="0.25">
      <c r="A1285" s="69"/>
      <c r="B1285" s="39"/>
      <c r="C1285" s="71" t="str">
        <f>IFERROR(_xll.RssMarket($A1285,"市場部名称"),"")</f>
        <v/>
      </c>
      <c r="D1285" s="55"/>
      <c r="E1285" s="55" t="str">
        <f>IFERROR(_xll.RssMarket($A1285,"前日比"),"")</f>
        <v/>
      </c>
      <c r="F1285" s="75" t="str">
        <f>IFERROR(_xll.RssMarket($A1285,"時価総額"),"")</f>
        <v/>
      </c>
      <c r="G1285" s="75" t="e">
        <f>T20D357462[[#This Row],[時価総額]]/T20D357462[[#This Row],[現在値]]</f>
        <v>#VALUE!</v>
      </c>
      <c r="H1285" s="20"/>
      <c r="I1285" s="38"/>
      <c r="J1285" s="20"/>
      <c r="K1285" s="33"/>
      <c r="L1285" s="117"/>
      <c r="M1285" s="21"/>
      <c r="N1285" s="89"/>
      <c r="O1285" s="125" t="e">
        <f t="shared" si="43"/>
        <v>#REF!</v>
      </c>
      <c r="P1285" s="125" t="e">
        <f t="shared" si="42"/>
        <v>#REF!</v>
      </c>
      <c r="Q1285" s="147" t="e">
        <f>T20D357462[[#This Row],[スコア⑤]]/T20D357462[[#This Row],[スコア③]]</f>
        <v>#REF!</v>
      </c>
      <c r="R1285" s="76" t="e">
        <f>#REF!+#REF!</f>
        <v>#REF!</v>
      </c>
      <c r="S1285" s="76"/>
      <c r="T1285" s="119"/>
      <c r="U1285" s="76"/>
      <c r="V1285" s="76"/>
      <c r="W1285" s="109" t="e">
        <f>(T20D357462[[#This Row],[現金及び預金（億）]]-T20D357462[[#This Row],[負債（億）]])/T20D357462[[#This Row],[総資産]]*100</f>
        <v>#DIV/0!</v>
      </c>
    </row>
    <row r="1286" spans="1:23" s="67" customFormat="1" x14ac:dyDescent="0.25">
      <c r="A1286" s="69"/>
      <c r="B1286" s="39"/>
      <c r="C1286" s="71" t="str">
        <f>IFERROR(_xll.RssMarket($A1286,"市場部名称"),"")</f>
        <v/>
      </c>
      <c r="D1286" s="55"/>
      <c r="E1286" s="55" t="str">
        <f>IFERROR(_xll.RssMarket($A1286,"前日比"),"")</f>
        <v/>
      </c>
      <c r="F1286" s="75" t="str">
        <f>IFERROR(_xll.RssMarket($A1286,"時価総額"),"")</f>
        <v/>
      </c>
      <c r="G1286" s="75" t="e">
        <f>T20D357462[[#This Row],[時価総額]]/T20D357462[[#This Row],[現在値]]</f>
        <v>#VALUE!</v>
      </c>
      <c r="H1286" s="20"/>
      <c r="I1286" s="38"/>
      <c r="J1286" s="20"/>
      <c r="K1286" s="33"/>
      <c r="L1286" s="117"/>
      <c r="M1286" s="21"/>
      <c r="N1286" s="89"/>
      <c r="O1286" s="125" t="e">
        <f t="shared" si="43"/>
        <v>#REF!</v>
      </c>
      <c r="P1286" s="125" t="e">
        <f t="shared" si="42"/>
        <v>#REF!</v>
      </c>
      <c r="Q1286" s="147" t="e">
        <f>T20D357462[[#This Row],[スコア⑤]]/T20D357462[[#This Row],[スコア③]]</f>
        <v>#REF!</v>
      </c>
      <c r="R1286" s="76" t="e">
        <f>#REF!+#REF!</f>
        <v>#REF!</v>
      </c>
      <c r="S1286" s="76"/>
      <c r="T1286" s="119"/>
      <c r="U1286" s="76"/>
      <c r="V1286" s="76"/>
      <c r="W1286" s="109" t="e">
        <f>(T20D357462[[#This Row],[現金及び預金（億）]]-T20D357462[[#This Row],[負債（億）]])/T20D357462[[#This Row],[総資産]]*100</f>
        <v>#DIV/0!</v>
      </c>
    </row>
    <row r="1287" spans="1:23" s="67" customFormat="1" x14ac:dyDescent="0.25">
      <c r="A1287" s="69"/>
      <c r="B1287" s="39"/>
      <c r="C1287" s="71" t="str">
        <f>IFERROR(_xll.RssMarket($A1287,"市場部名称"),"")</f>
        <v/>
      </c>
      <c r="D1287" s="55"/>
      <c r="E1287" s="55" t="str">
        <f>IFERROR(_xll.RssMarket($A1287,"前日比"),"")</f>
        <v/>
      </c>
      <c r="F1287" s="75" t="str">
        <f>IFERROR(_xll.RssMarket($A1287,"時価総額"),"")</f>
        <v/>
      </c>
      <c r="G1287" s="75" t="e">
        <f>T20D357462[[#This Row],[時価総額]]/T20D357462[[#This Row],[現在値]]</f>
        <v>#VALUE!</v>
      </c>
      <c r="H1287" s="20"/>
      <c r="I1287" s="38"/>
      <c r="J1287" s="20"/>
      <c r="K1287" s="33"/>
      <c r="L1287" s="117"/>
      <c r="M1287" s="21"/>
      <c r="N1287" s="89"/>
      <c r="O1287" s="125" t="e">
        <f t="shared" si="43"/>
        <v>#REF!</v>
      </c>
      <c r="P1287" s="125" t="e">
        <f t="shared" si="42"/>
        <v>#REF!</v>
      </c>
      <c r="Q1287" s="147" t="e">
        <f>T20D357462[[#This Row],[スコア⑤]]/T20D357462[[#This Row],[スコア③]]</f>
        <v>#REF!</v>
      </c>
      <c r="R1287" s="76" t="e">
        <f>#REF!+#REF!</f>
        <v>#REF!</v>
      </c>
      <c r="S1287" s="76"/>
      <c r="T1287" s="119"/>
      <c r="U1287" s="76"/>
      <c r="V1287" s="76"/>
      <c r="W1287" s="109" t="e">
        <f>(T20D357462[[#This Row],[現金及び預金（億）]]-T20D357462[[#This Row],[負債（億）]])/T20D357462[[#This Row],[総資産]]*100</f>
        <v>#DIV/0!</v>
      </c>
    </row>
    <row r="1288" spans="1:23" s="67" customFormat="1" x14ac:dyDescent="0.25">
      <c r="A1288" s="69"/>
      <c r="B1288" s="39"/>
      <c r="C1288" s="71" t="str">
        <f>IFERROR(_xll.RssMarket($A1288,"市場部名称"),"")</f>
        <v/>
      </c>
      <c r="D1288" s="55"/>
      <c r="E1288" s="55" t="str">
        <f>IFERROR(_xll.RssMarket($A1288,"前日比"),"")</f>
        <v/>
      </c>
      <c r="F1288" s="75" t="str">
        <f>IFERROR(_xll.RssMarket($A1288,"時価総額"),"")</f>
        <v/>
      </c>
      <c r="G1288" s="75" t="e">
        <f>T20D357462[[#This Row],[時価総額]]/T20D357462[[#This Row],[現在値]]</f>
        <v>#VALUE!</v>
      </c>
      <c r="H1288" s="20"/>
      <c r="I1288" s="38"/>
      <c r="J1288" s="20"/>
      <c r="K1288" s="33"/>
      <c r="L1288" s="117"/>
      <c r="M1288" s="21"/>
      <c r="N1288" s="89"/>
      <c r="O1288" s="125" t="e">
        <f t="shared" si="43"/>
        <v>#REF!</v>
      </c>
      <c r="P1288" s="125" t="e">
        <f t="shared" si="42"/>
        <v>#REF!</v>
      </c>
      <c r="Q1288" s="147" t="e">
        <f>T20D357462[[#This Row],[スコア⑤]]/T20D357462[[#This Row],[スコア③]]</f>
        <v>#REF!</v>
      </c>
      <c r="R1288" s="76" t="e">
        <f>#REF!+#REF!</f>
        <v>#REF!</v>
      </c>
      <c r="S1288" s="76"/>
      <c r="T1288" s="119"/>
      <c r="U1288" s="76"/>
      <c r="V1288" s="76"/>
      <c r="W1288" s="109" t="e">
        <f>(T20D357462[[#This Row],[現金及び預金（億）]]-T20D357462[[#This Row],[負債（億）]])/T20D357462[[#This Row],[総資産]]*100</f>
        <v>#DIV/0!</v>
      </c>
    </row>
    <row r="1289" spans="1:23" s="67" customFormat="1" x14ac:dyDescent="0.25">
      <c r="A1289" s="69"/>
      <c r="B1289" s="39"/>
      <c r="C1289" s="71" t="str">
        <f>IFERROR(_xll.RssMarket($A1289,"市場部名称"),"")</f>
        <v/>
      </c>
      <c r="D1289" s="55"/>
      <c r="E1289" s="55" t="str">
        <f>IFERROR(_xll.RssMarket($A1289,"前日比"),"")</f>
        <v/>
      </c>
      <c r="F1289" s="75" t="str">
        <f>IFERROR(_xll.RssMarket($A1289,"時価総額"),"")</f>
        <v/>
      </c>
      <c r="G1289" s="75" t="e">
        <f>T20D357462[[#This Row],[時価総額]]/T20D357462[[#This Row],[現在値]]</f>
        <v>#VALUE!</v>
      </c>
      <c r="H1289" s="20"/>
      <c r="I1289" s="38"/>
      <c r="J1289" s="20"/>
      <c r="K1289" s="33"/>
      <c r="L1289" s="117"/>
      <c r="M1289" s="21"/>
      <c r="N1289" s="89"/>
      <c r="O1289" s="125" t="e">
        <f t="shared" si="43"/>
        <v>#REF!</v>
      </c>
      <c r="P1289" s="125" t="e">
        <f t="shared" si="42"/>
        <v>#REF!</v>
      </c>
      <c r="Q1289" s="147" t="e">
        <f>T20D357462[[#This Row],[スコア⑤]]/T20D357462[[#This Row],[スコア③]]</f>
        <v>#REF!</v>
      </c>
      <c r="R1289" s="76" t="e">
        <f>#REF!+#REF!</f>
        <v>#REF!</v>
      </c>
      <c r="S1289" s="76"/>
      <c r="T1289" s="119"/>
      <c r="U1289" s="76"/>
      <c r="V1289" s="76"/>
      <c r="W1289" s="109" t="e">
        <f>(T20D357462[[#This Row],[現金及び預金（億）]]-T20D357462[[#This Row],[負債（億）]])/T20D357462[[#This Row],[総資産]]*100</f>
        <v>#DIV/0!</v>
      </c>
    </row>
    <row r="1290" spans="1:23" s="67" customFormat="1" x14ac:dyDescent="0.25">
      <c r="A1290" s="69"/>
      <c r="B1290" s="39"/>
      <c r="C1290" s="71" t="str">
        <f>IFERROR(_xll.RssMarket($A1290,"市場部名称"),"")</f>
        <v/>
      </c>
      <c r="D1290" s="55"/>
      <c r="E1290" s="55" t="str">
        <f>IFERROR(_xll.RssMarket($A1290,"前日比"),"")</f>
        <v/>
      </c>
      <c r="F1290" s="75" t="str">
        <f>IFERROR(_xll.RssMarket($A1290,"時価総額"),"")</f>
        <v/>
      </c>
      <c r="G1290" s="75" t="e">
        <f>T20D357462[[#This Row],[時価総額]]/T20D357462[[#This Row],[現在値]]</f>
        <v>#VALUE!</v>
      </c>
      <c r="H1290" s="20"/>
      <c r="I1290" s="38"/>
      <c r="J1290" s="20"/>
      <c r="K1290" s="33"/>
      <c r="L1290" s="117"/>
      <c r="M1290" s="21"/>
      <c r="N1290" s="89"/>
      <c r="O1290" s="125" t="e">
        <f t="shared" si="43"/>
        <v>#REF!</v>
      </c>
      <c r="P1290" s="125" t="e">
        <f t="shared" si="42"/>
        <v>#REF!</v>
      </c>
      <c r="Q1290" s="147" t="e">
        <f>T20D357462[[#This Row],[スコア⑤]]/T20D357462[[#This Row],[スコア③]]</f>
        <v>#REF!</v>
      </c>
      <c r="R1290" s="76" t="e">
        <f>#REF!+#REF!</f>
        <v>#REF!</v>
      </c>
      <c r="S1290" s="76"/>
      <c r="T1290" s="119"/>
      <c r="U1290" s="76"/>
      <c r="V1290" s="76"/>
      <c r="W1290" s="109" t="e">
        <f>(T20D357462[[#This Row],[現金及び預金（億）]]-T20D357462[[#This Row],[負債（億）]])/T20D357462[[#This Row],[総資産]]*100</f>
        <v>#DIV/0!</v>
      </c>
    </row>
    <row r="1291" spans="1:23" s="67" customFormat="1" x14ac:dyDescent="0.25">
      <c r="A1291" s="69"/>
      <c r="B1291" s="39"/>
      <c r="C1291" s="71" t="str">
        <f>IFERROR(_xll.RssMarket($A1291,"市場部名称"),"")</f>
        <v/>
      </c>
      <c r="D1291" s="55"/>
      <c r="E1291" s="55" t="str">
        <f>IFERROR(_xll.RssMarket($A1291,"前日比"),"")</f>
        <v/>
      </c>
      <c r="F1291" s="75" t="str">
        <f>IFERROR(_xll.RssMarket($A1291,"時価総額"),"")</f>
        <v/>
      </c>
      <c r="G1291" s="75" t="e">
        <f>T20D357462[[#This Row],[時価総額]]/T20D357462[[#This Row],[現在値]]</f>
        <v>#VALUE!</v>
      </c>
      <c r="H1291" s="20"/>
      <c r="I1291" s="38"/>
      <c r="J1291" s="20"/>
      <c r="K1291" s="33"/>
      <c r="L1291" s="117"/>
      <c r="M1291" s="21"/>
      <c r="N1291" s="89"/>
      <c r="O1291" s="125" t="e">
        <f t="shared" si="43"/>
        <v>#REF!</v>
      </c>
      <c r="P1291" s="125" t="e">
        <f t="shared" si="42"/>
        <v>#REF!</v>
      </c>
      <c r="Q1291" s="147" t="e">
        <f>T20D357462[[#This Row],[スコア⑤]]/T20D357462[[#This Row],[スコア③]]</f>
        <v>#REF!</v>
      </c>
      <c r="R1291" s="76" t="e">
        <f>#REF!+#REF!</f>
        <v>#REF!</v>
      </c>
      <c r="S1291" s="76"/>
      <c r="T1291" s="119"/>
      <c r="U1291" s="76"/>
      <c r="V1291" s="76"/>
      <c r="W1291" s="109" t="e">
        <f>(T20D357462[[#This Row],[現金及び預金（億）]]-T20D357462[[#This Row],[負債（億）]])/T20D357462[[#This Row],[総資産]]*100</f>
        <v>#DIV/0!</v>
      </c>
    </row>
    <row r="1292" spans="1:23" s="67" customFormat="1" x14ac:dyDescent="0.25">
      <c r="A1292" s="69"/>
      <c r="B1292" s="39"/>
      <c r="C1292" s="71" t="str">
        <f>IFERROR(_xll.RssMarket($A1292,"市場部名称"),"")</f>
        <v/>
      </c>
      <c r="D1292" s="55"/>
      <c r="E1292" s="55" t="str">
        <f>IFERROR(_xll.RssMarket($A1292,"前日比"),"")</f>
        <v/>
      </c>
      <c r="F1292" s="75" t="str">
        <f>IFERROR(_xll.RssMarket($A1292,"時価総額"),"")</f>
        <v/>
      </c>
      <c r="G1292" s="75" t="e">
        <f>T20D357462[[#This Row],[時価総額]]/T20D357462[[#This Row],[現在値]]</f>
        <v>#VALUE!</v>
      </c>
      <c r="H1292" s="20"/>
      <c r="I1292" s="38"/>
      <c r="J1292" s="20"/>
      <c r="K1292" s="33"/>
      <c r="L1292" s="117"/>
      <c r="M1292" s="21"/>
      <c r="N1292" s="89"/>
      <c r="O1292" s="125" t="e">
        <f t="shared" si="43"/>
        <v>#REF!</v>
      </c>
      <c r="P1292" s="125" t="e">
        <f t="shared" si="42"/>
        <v>#REF!</v>
      </c>
      <c r="Q1292" s="147" t="e">
        <f>T20D357462[[#This Row],[スコア⑤]]/T20D357462[[#This Row],[スコア③]]</f>
        <v>#REF!</v>
      </c>
      <c r="R1292" s="76" t="e">
        <f>#REF!+#REF!</f>
        <v>#REF!</v>
      </c>
      <c r="S1292" s="76"/>
      <c r="T1292" s="119"/>
      <c r="U1292" s="76"/>
      <c r="V1292" s="76"/>
      <c r="W1292" s="109" t="e">
        <f>(T20D357462[[#This Row],[現金及び預金（億）]]-T20D357462[[#This Row],[負債（億）]])/T20D357462[[#This Row],[総資産]]*100</f>
        <v>#DIV/0!</v>
      </c>
    </row>
    <row r="1293" spans="1:23" s="67" customFormat="1" x14ac:dyDescent="0.25">
      <c r="A1293" s="69"/>
      <c r="B1293" s="39"/>
      <c r="C1293" s="71" t="str">
        <f>IFERROR(_xll.RssMarket($A1293,"市場部名称"),"")</f>
        <v/>
      </c>
      <c r="D1293" s="55"/>
      <c r="E1293" s="55" t="str">
        <f>IFERROR(_xll.RssMarket($A1293,"前日比"),"")</f>
        <v/>
      </c>
      <c r="F1293" s="75" t="str">
        <f>IFERROR(_xll.RssMarket($A1293,"時価総額"),"")</f>
        <v/>
      </c>
      <c r="G1293" s="75" t="e">
        <f>T20D357462[[#This Row],[時価総額]]/T20D357462[[#This Row],[現在値]]</f>
        <v>#VALUE!</v>
      </c>
      <c r="H1293" s="20"/>
      <c r="I1293" s="38"/>
      <c r="J1293" s="20"/>
      <c r="K1293" s="33"/>
      <c r="L1293" s="117"/>
      <c r="M1293" s="21"/>
      <c r="N1293" s="89"/>
      <c r="O1293" s="125" t="e">
        <f t="shared" si="43"/>
        <v>#REF!</v>
      </c>
      <c r="P1293" s="125" t="e">
        <f t="shared" si="42"/>
        <v>#REF!</v>
      </c>
      <c r="Q1293" s="147" t="e">
        <f>T20D357462[[#This Row],[スコア⑤]]/T20D357462[[#This Row],[スコア③]]</f>
        <v>#REF!</v>
      </c>
      <c r="R1293" s="76" t="e">
        <f>#REF!+#REF!</f>
        <v>#REF!</v>
      </c>
      <c r="S1293" s="76"/>
      <c r="T1293" s="119"/>
      <c r="U1293" s="76"/>
      <c r="V1293" s="76"/>
      <c r="W1293" s="109" t="e">
        <f>(T20D357462[[#This Row],[現金及び預金（億）]]-T20D357462[[#This Row],[負債（億）]])/T20D357462[[#This Row],[総資産]]*100</f>
        <v>#DIV/0!</v>
      </c>
    </row>
    <row r="1294" spans="1:23" s="67" customFormat="1" x14ac:dyDescent="0.25">
      <c r="A1294" s="69"/>
      <c r="B1294" s="39"/>
      <c r="C1294" s="71" t="str">
        <f>IFERROR(_xll.RssMarket($A1294,"市場部名称"),"")</f>
        <v/>
      </c>
      <c r="D1294" s="55"/>
      <c r="E1294" s="55" t="str">
        <f>IFERROR(_xll.RssMarket($A1294,"前日比"),"")</f>
        <v/>
      </c>
      <c r="F1294" s="75" t="str">
        <f>IFERROR(_xll.RssMarket($A1294,"時価総額"),"")</f>
        <v/>
      </c>
      <c r="G1294" s="75" t="e">
        <f>T20D357462[[#This Row],[時価総額]]/T20D357462[[#This Row],[現在値]]</f>
        <v>#VALUE!</v>
      </c>
      <c r="H1294" s="20"/>
      <c r="I1294" s="38"/>
      <c r="J1294" s="20"/>
      <c r="K1294" s="33"/>
      <c r="L1294" s="117"/>
      <c r="M1294" s="21"/>
      <c r="N1294" s="89"/>
      <c r="O1294" s="125" t="e">
        <f t="shared" si="43"/>
        <v>#REF!</v>
      </c>
      <c r="P1294" s="125" t="e">
        <f t="shared" si="42"/>
        <v>#REF!</v>
      </c>
      <c r="Q1294" s="147" t="e">
        <f>T20D357462[[#This Row],[スコア⑤]]/T20D357462[[#This Row],[スコア③]]</f>
        <v>#REF!</v>
      </c>
      <c r="R1294" s="76" t="e">
        <f>#REF!+#REF!</f>
        <v>#REF!</v>
      </c>
      <c r="S1294" s="76"/>
      <c r="T1294" s="119"/>
      <c r="U1294" s="76"/>
      <c r="V1294" s="76"/>
      <c r="W1294" s="109" t="e">
        <f>(T20D357462[[#This Row],[現金及び預金（億）]]-T20D357462[[#This Row],[負債（億）]])/T20D357462[[#This Row],[総資産]]*100</f>
        <v>#DIV/0!</v>
      </c>
    </row>
    <row r="1295" spans="1:23" s="67" customFormat="1" x14ac:dyDescent="0.25">
      <c r="A1295" s="69"/>
      <c r="B1295" s="39"/>
      <c r="C1295" s="71" t="str">
        <f>IFERROR(_xll.RssMarket($A1295,"市場部名称"),"")</f>
        <v/>
      </c>
      <c r="D1295" s="55"/>
      <c r="E1295" s="55" t="str">
        <f>IFERROR(_xll.RssMarket($A1295,"前日比"),"")</f>
        <v/>
      </c>
      <c r="F1295" s="75" t="str">
        <f>IFERROR(_xll.RssMarket($A1295,"時価総額"),"")</f>
        <v/>
      </c>
      <c r="G1295" s="75" t="e">
        <f>T20D357462[[#This Row],[時価総額]]/T20D357462[[#This Row],[現在値]]</f>
        <v>#VALUE!</v>
      </c>
      <c r="H1295" s="20"/>
      <c r="I1295" s="38"/>
      <c r="J1295" s="20"/>
      <c r="K1295" s="33"/>
      <c r="L1295" s="117"/>
      <c r="M1295" s="21"/>
      <c r="N1295" s="89"/>
      <c r="O1295" s="125" t="e">
        <f t="shared" si="43"/>
        <v>#REF!</v>
      </c>
      <c r="P1295" s="125" t="e">
        <f t="shared" si="42"/>
        <v>#REF!</v>
      </c>
      <c r="Q1295" s="147" t="e">
        <f>T20D357462[[#This Row],[スコア⑤]]/T20D357462[[#This Row],[スコア③]]</f>
        <v>#REF!</v>
      </c>
      <c r="R1295" s="76" t="e">
        <f>#REF!+#REF!</f>
        <v>#REF!</v>
      </c>
      <c r="S1295" s="76"/>
      <c r="T1295" s="119"/>
      <c r="U1295" s="76"/>
      <c r="V1295" s="76"/>
      <c r="W1295" s="109" t="e">
        <f>(T20D357462[[#This Row],[現金及び預金（億）]]-T20D357462[[#This Row],[負債（億）]])/T20D357462[[#This Row],[総資産]]*100</f>
        <v>#DIV/0!</v>
      </c>
    </row>
    <row r="1296" spans="1:23" s="67" customFormat="1" x14ac:dyDescent="0.25">
      <c r="A1296" s="69"/>
      <c r="B1296" s="39"/>
      <c r="C1296" s="71" t="str">
        <f>IFERROR(_xll.RssMarket($A1296,"市場部名称"),"")</f>
        <v/>
      </c>
      <c r="D1296" s="55"/>
      <c r="E1296" s="55" t="str">
        <f>IFERROR(_xll.RssMarket($A1296,"前日比"),"")</f>
        <v/>
      </c>
      <c r="F1296" s="75" t="str">
        <f>IFERROR(_xll.RssMarket($A1296,"時価総額"),"")</f>
        <v/>
      </c>
      <c r="G1296" s="75" t="e">
        <f>T20D357462[[#This Row],[時価総額]]/T20D357462[[#This Row],[現在値]]</f>
        <v>#VALUE!</v>
      </c>
      <c r="H1296" s="20"/>
      <c r="I1296" s="38"/>
      <c r="J1296" s="20"/>
      <c r="K1296" s="33"/>
      <c r="L1296" s="117"/>
      <c r="M1296" s="21"/>
      <c r="N1296" s="89"/>
      <c r="O1296" s="125" t="e">
        <f t="shared" si="43"/>
        <v>#REF!</v>
      </c>
      <c r="P1296" s="125" t="e">
        <f t="shared" si="42"/>
        <v>#REF!</v>
      </c>
      <c r="Q1296" s="147" t="e">
        <f>T20D357462[[#This Row],[スコア⑤]]/T20D357462[[#This Row],[スコア③]]</f>
        <v>#REF!</v>
      </c>
      <c r="R1296" s="76" t="e">
        <f>#REF!+#REF!</f>
        <v>#REF!</v>
      </c>
      <c r="S1296" s="76"/>
      <c r="T1296" s="119"/>
      <c r="U1296" s="76"/>
      <c r="V1296" s="76"/>
      <c r="W1296" s="109" t="e">
        <f>(T20D357462[[#This Row],[現金及び預金（億）]]-T20D357462[[#This Row],[負債（億）]])/T20D357462[[#This Row],[総資産]]*100</f>
        <v>#DIV/0!</v>
      </c>
    </row>
    <row r="1297" spans="1:23" s="67" customFormat="1" x14ac:dyDescent="0.25">
      <c r="A1297" s="69"/>
      <c r="B1297" s="39"/>
      <c r="C1297" s="71" t="str">
        <f>IFERROR(_xll.RssMarket($A1297,"市場部名称"),"")</f>
        <v/>
      </c>
      <c r="D1297" s="55"/>
      <c r="E1297" s="55" t="str">
        <f>IFERROR(_xll.RssMarket($A1297,"前日比"),"")</f>
        <v/>
      </c>
      <c r="F1297" s="75" t="str">
        <f>IFERROR(_xll.RssMarket($A1297,"時価総額"),"")</f>
        <v/>
      </c>
      <c r="G1297" s="75" t="e">
        <f>T20D357462[[#This Row],[時価総額]]/T20D357462[[#This Row],[現在値]]</f>
        <v>#VALUE!</v>
      </c>
      <c r="H1297" s="20"/>
      <c r="I1297" s="38"/>
      <c r="J1297" s="20"/>
      <c r="K1297" s="33"/>
      <c r="L1297" s="117"/>
      <c r="M1297" s="21"/>
      <c r="N1297" s="89"/>
      <c r="O1297" s="125" t="e">
        <f t="shared" si="43"/>
        <v>#REF!</v>
      </c>
      <c r="P1297" s="125" t="e">
        <f t="shared" si="42"/>
        <v>#REF!</v>
      </c>
      <c r="Q1297" s="147" t="e">
        <f>T20D357462[[#This Row],[スコア⑤]]/T20D357462[[#This Row],[スコア③]]</f>
        <v>#REF!</v>
      </c>
      <c r="R1297" s="76" t="e">
        <f>#REF!+#REF!</f>
        <v>#REF!</v>
      </c>
      <c r="S1297" s="76"/>
      <c r="T1297" s="119"/>
      <c r="U1297" s="76"/>
      <c r="V1297" s="76"/>
      <c r="W1297" s="109" t="e">
        <f>(T20D357462[[#This Row],[現金及び預金（億）]]-T20D357462[[#This Row],[負債（億）]])/T20D357462[[#This Row],[総資産]]*100</f>
        <v>#DIV/0!</v>
      </c>
    </row>
    <row r="1298" spans="1:23" s="67" customFormat="1" x14ac:dyDescent="0.25">
      <c r="A1298" s="69"/>
      <c r="B1298" s="39"/>
      <c r="C1298" s="71" t="str">
        <f>IFERROR(_xll.RssMarket($A1298,"市場部名称"),"")</f>
        <v/>
      </c>
      <c r="D1298" s="55"/>
      <c r="E1298" s="55" t="str">
        <f>IFERROR(_xll.RssMarket($A1298,"前日比"),"")</f>
        <v/>
      </c>
      <c r="F1298" s="75" t="str">
        <f>IFERROR(_xll.RssMarket($A1298,"時価総額"),"")</f>
        <v/>
      </c>
      <c r="G1298" s="75" t="e">
        <f>T20D357462[[#This Row],[時価総額]]/T20D357462[[#This Row],[現在値]]</f>
        <v>#VALUE!</v>
      </c>
      <c r="H1298" s="20"/>
      <c r="I1298" s="38"/>
      <c r="J1298" s="20"/>
      <c r="K1298" s="33"/>
      <c r="L1298" s="117"/>
      <c r="M1298" s="21"/>
      <c r="N1298" s="89"/>
      <c r="O1298" s="125" t="e">
        <f t="shared" si="43"/>
        <v>#REF!</v>
      </c>
      <c r="P1298" s="125" t="e">
        <f t="shared" si="42"/>
        <v>#REF!</v>
      </c>
      <c r="Q1298" s="147" t="e">
        <f>T20D357462[[#This Row],[スコア⑤]]/T20D357462[[#This Row],[スコア③]]</f>
        <v>#REF!</v>
      </c>
      <c r="R1298" s="76" t="e">
        <f>#REF!+#REF!</f>
        <v>#REF!</v>
      </c>
      <c r="S1298" s="76"/>
      <c r="T1298" s="119"/>
      <c r="U1298" s="76"/>
      <c r="V1298" s="76"/>
      <c r="W1298" s="109" t="e">
        <f>(T20D357462[[#This Row],[現金及び預金（億）]]-T20D357462[[#This Row],[負債（億）]])/T20D357462[[#This Row],[総資産]]*100</f>
        <v>#DIV/0!</v>
      </c>
    </row>
    <row r="1299" spans="1:23" s="67" customFormat="1" x14ac:dyDescent="0.25">
      <c r="A1299" s="69"/>
      <c r="B1299" s="39"/>
      <c r="C1299" s="71" t="str">
        <f>IFERROR(_xll.RssMarket($A1299,"市場部名称"),"")</f>
        <v/>
      </c>
      <c r="D1299" s="55"/>
      <c r="E1299" s="55" t="str">
        <f>IFERROR(_xll.RssMarket($A1299,"前日比"),"")</f>
        <v/>
      </c>
      <c r="F1299" s="75" t="str">
        <f>IFERROR(_xll.RssMarket($A1299,"時価総額"),"")</f>
        <v/>
      </c>
      <c r="G1299" s="75" t="e">
        <f>T20D357462[[#This Row],[時価総額]]/T20D357462[[#This Row],[現在値]]</f>
        <v>#VALUE!</v>
      </c>
      <c r="H1299" s="20"/>
      <c r="I1299" s="38"/>
      <c r="J1299" s="20"/>
      <c r="K1299" s="33"/>
      <c r="L1299" s="117"/>
      <c r="M1299" s="21"/>
      <c r="N1299" s="89"/>
      <c r="O1299" s="125" t="e">
        <f t="shared" si="43"/>
        <v>#REF!</v>
      </c>
      <c r="P1299" s="125" t="e">
        <f t="shared" si="42"/>
        <v>#REF!</v>
      </c>
      <c r="Q1299" s="147" t="e">
        <f>T20D357462[[#This Row],[スコア⑤]]/T20D357462[[#This Row],[スコア③]]</f>
        <v>#REF!</v>
      </c>
      <c r="R1299" s="76" t="e">
        <f>#REF!+#REF!</f>
        <v>#REF!</v>
      </c>
      <c r="S1299" s="76"/>
      <c r="T1299" s="119"/>
      <c r="U1299" s="76"/>
      <c r="V1299" s="76"/>
      <c r="W1299" s="109" t="e">
        <f>(T20D357462[[#This Row],[現金及び預金（億）]]-T20D357462[[#This Row],[負債（億）]])/T20D357462[[#This Row],[総資産]]*100</f>
        <v>#DIV/0!</v>
      </c>
    </row>
    <row r="1300" spans="1:23" s="67" customFormat="1" x14ac:dyDescent="0.25">
      <c r="A1300" s="69"/>
      <c r="B1300" s="39"/>
      <c r="C1300" s="71" t="str">
        <f>IFERROR(_xll.RssMarket($A1300,"市場部名称"),"")</f>
        <v/>
      </c>
      <c r="D1300" s="55"/>
      <c r="E1300" s="55" t="str">
        <f>IFERROR(_xll.RssMarket($A1300,"前日比"),"")</f>
        <v/>
      </c>
      <c r="F1300" s="75" t="str">
        <f>IFERROR(_xll.RssMarket($A1300,"時価総額"),"")</f>
        <v/>
      </c>
      <c r="G1300" s="75" t="e">
        <f>T20D357462[[#This Row],[時価総額]]/T20D357462[[#This Row],[現在値]]</f>
        <v>#VALUE!</v>
      </c>
      <c r="H1300" s="20"/>
      <c r="I1300" s="38"/>
      <c r="J1300" s="20"/>
      <c r="K1300" s="33"/>
      <c r="L1300" s="117"/>
      <c r="M1300" s="21"/>
      <c r="N1300" s="89"/>
      <c r="O1300" s="125" t="e">
        <f t="shared" si="43"/>
        <v>#REF!</v>
      </c>
      <c r="P1300" s="125" t="e">
        <f t="shared" si="42"/>
        <v>#REF!</v>
      </c>
      <c r="Q1300" s="147" t="e">
        <f>T20D357462[[#This Row],[スコア⑤]]/T20D357462[[#This Row],[スコア③]]</f>
        <v>#REF!</v>
      </c>
      <c r="R1300" s="76" t="e">
        <f>#REF!+#REF!</f>
        <v>#REF!</v>
      </c>
      <c r="S1300" s="76"/>
      <c r="T1300" s="119"/>
      <c r="U1300" s="76"/>
      <c r="V1300" s="76"/>
      <c r="W1300" s="109" t="e">
        <f>(T20D357462[[#This Row],[現金及び預金（億）]]-T20D357462[[#This Row],[負債（億）]])/T20D357462[[#This Row],[総資産]]*100</f>
        <v>#DIV/0!</v>
      </c>
    </row>
    <row r="1301" spans="1:23" s="67" customFormat="1" x14ac:dyDescent="0.25">
      <c r="A1301" s="69"/>
      <c r="B1301" s="39"/>
      <c r="C1301" s="71" t="str">
        <f>IFERROR(_xll.RssMarket($A1301,"市場部名称"),"")</f>
        <v/>
      </c>
      <c r="D1301" s="55"/>
      <c r="E1301" s="55" t="str">
        <f>IFERROR(_xll.RssMarket($A1301,"前日比"),"")</f>
        <v/>
      </c>
      <c r="F1301" s="75" t="str">
        <f>IFERROR(_xll.RssMarket($A1301,"時価総額"),"")</f>
        <v/>
      </c>
      <c r="G1301" s="75" t="e">
        <f>T20D357462[[#This Row],[時価総額]]/T20D357462[[#This Row],[現在値]]</f>
        <v>#VALUE!</v>
      </c>
      <c r="H1301" s="20"/>
      <c r="I1301" s="38"/>
      <c r="J1301" s="20"/>
      <c r="K1301" s="33"/>
      <c r="L1301" s="117"/>
      <c r="M1301" s="21"/>
      <c r="N1301" s="89"/>
      <c r="O1301" s="125" t="e">
        <f t="shared" si="43"/>
        <v>#REF!</v>
      </c>
      <c r="P1301" s="125" t="e">
        <f t="shared" si="42"/>
        <v>#REF!</v>
      </c>
      <c r="Q1301" s="147" t="e">
        <f>T20D357462[[#This Row],[スコア⑤]]/T20D357462[[#This Row],[スコア③]]</f>
        <v>#REF!</v>
      </c>
      <c r="R1301" s="76" t="e">
        <f>#REF!+#REF!</f>
        <v>#REF!</v>
      </c>
      <c r="S1301" s="76"/>
      <c r="T1301" s="119"/>
      <c r="U1301" s="76"/>
      <c r="V1301" s="76"/>
      <c r="W1301" s="109" t="e">
        <f>(T20D357462[[#This Row],[現金及び預金（億）]]-T20D357462[[#This Row],[負債（億）]])/T20D357462[[#This Row],[総資産]]*100</f>
        <v>#DIV/0!</v>
      </c>
    </row>
    <row r="1302" spans="1:23" s="67" customFormat="1" x14ac:dyDescent="0.25">
      <c r="A1302" s="69"/>
      <c r="B1302" s="39"/>
      <c r="C1302" s="71" t="str">
        <f>IFERROR(_xll.RssMarket($A1302,"市場部名称"),"")</f>
        <v/>
      </c>
      <c r="D1302" s="55"/>
      <c r="E1302" s="55" t="str">
        <f>IFERROR(_xll.RssMarket($A1302,"前日比"),"")</f>
        <v/>
      </c>
      <c r="F1302" s="75" t="str">
        <f>IFERROR(_xll.RssMarket($A1302,"時価総額"),"")</f>
        <v/>
      </c>
      <c r="G1302" s="75" t="e">
        <f>T20D357462[[#This Row],[時価総額]]/T20D357462[[#This Row],[現在値]]</f>
        <v>#VALUE!</v>
      </c>
      <c r="H1302" s="20"/>
      <c r="I1302" s="38"/>
      <c r="J1302" s="20"/>
      <c r="K1302" s="33"/>
      <c r="L1302" s="117"/>
      <c r="M1302" s="21"/>
      <c r="N1302" s="89"/>
      <c r="O1302" s="125" t="e">
        <f t="shared" si="43"/>
        <v>#REF!</v>
      </c>
      <c r="P1302" s="125" t="e">
        <f t="shared" si="42"/>
        <v>#REF!</v>
      </c>
      <c r="Q1302" s="147" t="e">
        <f>T20D357462[[#This Row],[スコア⑤]]/T20D357462[[#This Row],[スコア③]]</f>
        <v>#REF!</v>
      </c>
      <c r="R1302" s="76" t="e">
        <f>#REF!+#REF!</f>
        <v>#REF!</v>
      </c>
      <c r="S1302" s="76"/>
      <c r="T1302" s="119"/>
      <c r="U1302" s="76"/>
      <c r="V1302" s="76"/>
      <c r="W1302" s="109" t="e">
        <f>(T20D357462[[#This Row],[現金及び預金（億）]]-T20D357462[[#This Row],[負債（億）]])/T20D357462[[#This Row],[総資産]]*100</f>
        <v>#DIV/0!</v>
      </c>
    </row>
    <row r="1303" spans="1:23" s="67" customFormat="1" x14ac:dyDescent="0.25">
      <c r="A1303" s="69"/>
      <c r="B1303" s="39"/>
      <c r="C1303" s="71" t="str">
        <f>IFERROR(_xll.RssMarket($A1303,"市場部名称"),"")</f>
        <v/>
      </c>
      <c r="D1303" s="55"/>
      <c r="E1303" s="55" t="str">
        <f>IFERROR(_xll.RssMarket($A1303,"前日比"),"")</f>
        <v/>
      </c>
      <c r="F1303" s="75" t="str">
        <f>IFERROR(_xll.RssMarket($A1303,"時価総額"),"")</f>
        <v/>
      </c>
      <c r="G1303" s="75" t="e">
        <f>T20D357462[[#This Row],[時価総額]]/T20D357462[[#This Row],[現在値]]</f>
        <v>#VALUE!</v>
      </c>
      <c r="H1303" s="20"/>
      <c r="I1303" s="38"/>
      <c r="J1303" s="20"/>
      <c r="K1303" s="33"/>
      <c r="L1303" s="117"/>
      <c r="M1303" s="21"/>
      <c r="N1303" s="89"/>
      <c r="O1303" s="125" t="e">
        <f t="shared" si="43"/>
        <v>#REF!</v>
      </c>
      <c r="P1303" s="125" t="e">
        <f t="shared" si="42"/>
        <v>#REF!</v>
      </c>
      <c r="Q1303" s="147" t="e">
        <f>T20D357462[[#This Row],[スコア⑤]]/T20D357462[[#This Row],[スコア③]]</f>
        <v>#REF!</v>
      </c>
      <c r="R1303" s="76" t="e">
        <f>#REF!+#REF!</f>
        <v>#REF!</v>
      </c>
      <c r="S1303" s="76"/>
      <c r="T1303" s="119"/>
      <c r="U1303" s="76"/>
      <c r="V1303" s="76"/>
      <c r="W1303" s="109" t="e">
        <f>(T20D357462[[#This Row],[現金及び預金（億）]]-T20D357462[[#This Row],[負債（億）]])/T20D357462[[#This Row],[総資産]]*100</f>
        <v>#DIV/0!</v>
      </c>
    </row>
    <row r="1304" spans="1:23" s="67" customFormat="1" x14ac:dyDescent="0.25">
      <c r="A1304" s="69"/>
      <c r="B1304" s="39"/>
      <c r="C1304" s="71" t="str">
        <f>IFERROR(_xll.RssMarket($A1304,"市場部名称"),"")</f>
        <v/>
      </c>
      <c r="D1304" s="55"/>
      <c r="E1304" s="55" t="str">
        <f>IFERROR(_xll.RssMarket($A1304,"前日比"),"")</f>
        <v/>
      </c>
      <c r="F1304" s="75" t="str">
        <f>IFERROR(_xll.RssMarket($A1304,"時価総額"),"")</f>
        <v/>
      </c>
      <c r="G1304" s="75" t="e">
        <f>T20D357462[[#This Row],[時価総額]]/T20D357462[[#This Row],[現在値]]</f>
        <v>#VALUE!</v>
      </c>
      <c r="H1304" s="20"/>
      <c r="I1304" s="38"/>
      <c r="J1304" s="20"/>
      <c r="K1304" s="33"/>
      <c r="L1304" s="117"/>
      <c r="M1304" s="21"/>
      <c r="N1304" s="89"/>
      <c r="O1304" s="125" t="e">
        <f t="shared" si="43"/>
        <v>#REF!</v>
      </c>
      <c r="P1304" s="125" t="e">
        <f t="shared" si="42"/>
        <v>#REF!</v>
      </c>
      <c r="Q1304" s="147" t="e">
        <f>T20D357462[[#This Row],[スコア⑤]]/T20D357462[[#This Row],[スコア③]]</f>
        <v>#REF!</v>
      </c>
      <c r="R1304" s="76" t="e">
        <f>#REF!+#REF!</f>
        <v>#REF!</v>
      </c>
      <c r="S1304" s="76"/>
      <c r="T1304" s="119"/>
      <c r="U1304" s="76"/>
      <c r="V1304" s="76"/>
      <c r="W1304" s="109" t="e">
        <f>(T20D357462[[#This Row],[現金及び預金（億）]]-T20D357462[[#This Row],[負債（億）]])/T20D357462[[#This Row],[総資産]]*100</f>
        <v>#DIV/0!</v>
      </c>
    </row>
    <row r="1305" spans="1:23" s="67" customFormat="1" x14ac:dyDescent="0.25">
      <c r="A1305" s="69"/>
      <c r="B1305" s="39"/>
      <c r="C1305" s="71" t="str">
        <f>IFERROR(_xll.RssMarket($A1305,"市場部名称"),"")</f>
        <v/>
      </c>
      <c r="D1305" s="55"/>
      <c r="E1305" s="55" t="str">
        <f>IFERROR(_xll.RssMarket($A1305,"前日比"),"")</f>
        <v/>
      </c>
      <c r="F1305" s="75" t="str">
        <f>IFERROR(_xll.RssMarket($A1305,"時価総額"),"")</f>
        <v/>
      </c>
      <c r="G1305" s="75" t="e">
        <f>T20D357462[[#This Row],[時価総額]]/T20D357462[[#This Row],[現在値]]</f>
        <v>#VALUE!</v>
      </c>
      <c r="H1305" s="20"/>
      <c r="I1305" s="38"/>
      <c r="J1305" s="20"/>
      <c r="K1305" s="33"/>
      <c r="L1305" s="117"/>
      <c r="M1305" s="21"/>
      <c r="N1305" s="89"/>
      <c r="O1305" s="125" t="e">
        <f t="shared" si="43"/>
        <v>#REF!</v>
      </c>
      <c r="P1305" s="125" t="e">
        <f t="shared" si="42"/>
        <v>#REF!</v>
      </c>
      <c r="Q1305" s="147" t="e">
        <f>T20D357462[[#This Row],[スコア⑤]]/T20D357462[[#This Row],[スコア③]]</f>
        <v>#REF!</v>
      </c>
      <c r="R1305" s="76" t="e">
        <f>#REF!+#REF!</f>
        <v>#REF!</v>
      </c>
      <c r="S1305" s="76"/>
      <c r="T1305" s="119"/>
      <c r="U1305" s="76"/>
      <c r="V1305" s="76"/>
      <c r="W1305" s="109" t="e">
        <f>(T20D357462[[#This Row],[現金及び預金（億）]]-T20D357462[[#This Row],[負債（億）]])/T20D357462[[#This Row],[総資産]]*100</f>
        <v>#DIV/0!</v>
      </c>
    </row>
    <row r="1306" spans="1:23" s="67" customFormat="1" x14ac:dyDescent="0.25">
      <c r="A1306" s="69"/>
      <c r="B1306" s="39"/>
      <c r="C1306" s="71" t="str">
        <f>IFERROR(_xll.RssMarket($A1306,"市場部名称"),"")</f>
        <v/>
      </c>
      <c r="D1306" s="55"/>
      <c r="E1306" s="55" t="str">
        <f>IFERROR(_xll.RssMarket($A1306,"前日比"),"")</f>
        <v/>
      </c>
      <c r="F1306" s="75" t="str">
        <f>IFERROR(_xll.RssMarket($A1306,"時価総額"),"")</f>
        <v/>
      </c>
      <c r="G1306" s="75" t="e">
        <f>T20D357462[[#This Row],[時価総額]]/T20D357462[[#This Row],[現在値]]</f>
        <v>#VALUE!</v>
      </c>
      <c r="H1306" s="20"/>
      <c r="I1306" s="38"/>
      <c r="J1306" s="20"/>
      <c r="K1306" s="33"/>
      <c r="L1306" s="117"/>
      <c r="M1306" s="21"/>
      <c r="N1306" s="89"/>
      <c r="O1306" s="125" t="e">
        <f t="shared" si="43"/>
        <v>#REF!</v>
      </c>
      <c r="P1306" s="125" t="e">
        <f t="shared" si="42"/>
        <v>#REF!</v>
      </c>
      <c r="Q1306" s="147" t="e">
        <f>T20D357462[[#This Row],[スコア⑤]]/T20D357462[[#This Row],[スコア③]]</f>
        <v>#REF!</v>
      </c>
      <c r="R1306" s="76" t="e">
        <f>#REF!+#REF!</f>
        <v>#REF!</v>
      </c>
      <c r="S1306" s="76"/>
      <c r="T1306" s="119"/>
      <c r="U1306" s="76"/>
      <c r="V1306" s="76"/>
      <c r="W1306" s="109" t="e">
        <f>(T20D357462[[#This Row],[現金及び預金（億）]]-T20D357462[[#This Row],[負債（億）]])/T20D357462[[#This Row],[総資産]]*100</f>
        <v>#DIV/0!</v>
      </c>
    </row>
    <row r="1307" spans="1:23" s="67" customFormat="1" x14ac:dyDescent="0.25">
      <c r="A1307" s="69"/>
      <c r="B1307" s="39"/>
      <c r="C1307" s="71" t="str">
        <f>IFERROR(_xll.RssMarket($A1307,"市場部名称"),"")</f>
        <v/>
      </c>
      <c r="D1307" s="55"/>
      <c r="E1307" s="55" t="str">
        <f>IFERROR(_xll.RssMarket($A1307,"前日比"),"")</f>
        <v/>
      </c>
      <c r="F1307" s="75" t="str">
        <f>IFERROR(_xll.RssMarket($A1307,"時価総額"),"")</f>
        <v/>
      </c>
      <c r="G1307" s="75" t="e">
        <f>T20D357462[[#This Row],[時価総額]]/T20D357462[[#This Row],[現在値]]</f>
        <v>#VALUE!</v>
      </c>
      <c r="H1307" s="20"/>
      <c r="I1307" s="38"/>
      <c r="J1307" s="20"/>
      <c r="K1307" s="33"/>
      <c r="L1307" s="117"/>
      <c r="M1307" s="21"/>
      <c r="N1307" s="89"/>
      <c r="O1307" s="125" t="e">
        <f t="shared" si="43"/>
        <v>#REF!</v>
      </c>
      <c r="P1307" s="125" t="e">
        <f t="shared" si="42"/>
        <v>#REF!</v>
      </c>
      <c r="Q1307" s="147" t="e">
        <f>T20D357462[[#This Row],[スコア⑤]]/T20D357462[[#This Row],[スコア③]]</f>
        <v>#REF!</v>
      </c>
      <c r="R1307" s="76" t="e">
        <f>#REF!+#REF!</f>
        <v>#REF!</v>
      </c>
      <c r="S1307" s="76"/>
      <c r="T1307" s="119"/>
      <c r="U1307" s="76"/>
      <c r="V1307" s="76"/>
      <c r="W1307" s="109" t="e">
        <f>(T20D357462[[#This Row],[現金及び預金（億）]]-T20D357462[[#This Row],[負債（億）]])/T20D357462[[#This Row],[総資産]]*100</f>
        <v>#DIV/0!</v>
      </c>
    </row>
    <row r="1308" spans="1:23" s="67" customFormat="1" x14ac:dyDescent="0.25">
      <c r="A1308" s="69"/>
      <c r="B1308" s="39"/>
      <c r="C1308" s="71" t="str">
        <f>IFERROR(_xll.RssMarket($A1308,"市場部名称"),"")</f>
        <v/>
      </c>
      <c r="D1308" s="55"/>
      <c r="E1308" s="55" t="str">
        <f>IFERROR(_xll.RssMarket($A1308,"前日比"),"")</f>
        <v/>
      </c>
      <c r="F1308" s="75" t="str">
        <f>IFERROR(_xll.RssMarket($A1308,"時価総額"),"")</f>
        <v/>
      </c>
      <c r="G1308" s="75" t="e">
        <f>T20D357462[[#This Row],[時価総額]]/T20D357462[[#This Row],[現在値]]</f>
        <v>#VALUE!</v>
      </c>
      <c r="H1308" s="20"/>
      <c r="I1308" s="38"/>
      <c r="J1308" s="20"/>
      <c r="K1308" s="33"/>
      <c r="L1308" s="117"/>
      <c r="M1308" s="21"/>
      <c r="N1308" s="89"/>
      <c r="O1308" s="125" t="e">
        <f t="shared" si="43"/>
        <v>#REF!</v>
      </c>
      <c r="P1308" s="125" t="e">
        <f t="shared" si="42"/>
        <v>#REF!</v>
      </c>
      <c r="Q1308" s="147" t="e">
        <f>T20D357462[[#This Row],[スコア⑤]]/T20D357462[[#This Row],[スコア③]]</f>
        <v>#REF!</v>
      </c>
      <c r="R1308" s="76" t="e">
        <f>#REF!+#REF!</f>
        <v>#REF!</v>
      </c>
      <c r="S1308" s="76"/>
      <c r="T1308" s="119"/>
      <c r="U1308" s="76"/>
      <c r="V1308" s="76"/>
      <c r="W1308" s="109" t="e">
        <f>(T20D357462[[#This Row],[現金及び預金（億）]]-T20D357462[[#This Row],[負債（億）]])/T20D357462[[#This Row],[総資産]]*100</f>
        <v>#DIV/0!</v>
      </c>
    </row>
    <row r="1309" spans="1:23" s="67" customFormat="1" x14ac:dyDescent="0.25">
      <c r="A1309" s="69"/>
      <c r="B1309" s="39"/>
      <c r="C1309" s="71" t="str">
        <f>IFERROR(_xll.RssMarket($A1309,"市場部名称"),"")</f>
        <v/>
      </c>
      <c r="D1309" s="55"/>
      <c r="E1309" s="55" t="str">
        <f>IFERROR(_xll.RssMarket($A1309,"前日比"),"")</f>
        <v/>
      </c>
      <c r="F1309" s="75" t="str">
        <f>IFERROR(_xll.RssMarket($A1309,"時価総額"),"")</f>
        <v/>
      </c>
      <c r="G1309" s="75" t="e">
        <f>T20D357462[[#This Row],[時価総額]]/T20D357462[[#This Row],[現在値]]</f>
        <v>#VALUE!</v>
      </c>
      <c r="H1309" s="20"/>
      <c r="I1309" s="38"/>
      <c r="J1309" s="20"/>
      <c r="K1309" s="33"/>
      <c r="L1309" s="117"/>
      <c r="M1309" s="21"/>
      <c r="N1309" s="89"/>
      <c r="O1309" s="125" t="e">
        <f t="shared" si="43"/>
        <v>#REF!</v>
      </c>
      <c r="P1309" s="125" t="e">
        <f t="shared" si="42"/>
        <v>#REF!</v>
      </c>
      <c r="Q1309" s="147" t="e">
        <f>T20D357462[[#This Row],[スコア⑤]]/T20D357462[[#This Row],[スコア③]]</f>
        <v>#REF!</v>
      </c>
      <c r="R1309" s="76" t="e">
        <f>#REF!+#REF!</f>
        <v>#REF!</v>
      </c>
      <c r="S1309" s="76"/>
      <c r="T1309" s="119"/>
      <c r="U1309" s="76"/>
      <c r="V1309" s="76"/>
      <c r="W1309" s="109" t="e">
        <f>(T20D357462[[#This Row],[現金及び預金（億）]]-T20D357462[[#This Row],[負債（億）]])/T20D357462[[#This Row],[総資産]]*100</f>
        <v>#DIV/0!</v>
      </c>
    </row>
    <row r="1310" spans="1:23" s="67" customFormat="1" x14ac:dyDescent="0.25">
      <c r="A1310" s="69"/>
      <c r="B1310" s="39"/>
      <c r="C1310" s="71" t="str">
        <f>IFERROR(_xll.RssMarket($A1310,"市場部名称"),"")</f>
        <v/>
      </c>
      <c r="D1310" s="55"/>
      <c r="E1310" s="55" t="str">
        <f>IFERROR(_xll.RssMarket($A1310,"前日比"),"")</f>
        <v/>
      </c>
      <c r="F1310" s="75" t="str">
        <f>IFERROR(_xll.RssMarket($A1310,"時価総額"),"")</f>
        <v/>
      </c>
      <c r="G1310" s="75" t="e">
        <f>T20D357462[[#This Row],[時価総額]]/T20D357462[[#This Row],[現在値]]</f>
        <v>#VALUE!</v>
      </c>
      <c r="H1310" s="20"/>
      <c r="I1310" s="38"/>
      <c r="J1310" s="20"/>
      <c r="K1310" s="33"/>
      <c r="L1310" s="117"/>
      <c r="M1310" s="21"/>
      <c r="N1310" s="89"/>
      <c r="O1310" s="125" t="e">
        <f t="shared" si="43"/>
        <v>#REF!</v>
      </c>
      <c r="P1310" s="125" t="e">
        <f t="shared" si="42"/>
        <v>#REF!</v>
      </c>
      <c r="Q1310" s="147" t="e">
        <f>T20D357462[[#This Row],[スコア⑤]]/T20D357462[[#This Row],[スコア③]]</f>
        <v>#REF!</v>
      </c>
      <c r="R1310" s="76" t="e">
        <f>#REF!+#REF!</f>
        <v>#REF!</v>
      </c>
      <c r="S1310" s="76"/>
      <c r="T1310" s="119"/>
      <c r="U1310" s="76"/>
      <c r="V1310" s="76"/>
      <c r="W1310" s="109" t="e">
        <f>(T20D357462[[#This Row],[現金及び預金（億）]]-T20D357462[[#This Row],[負債（億）]])/T20D357462[[#This Row],[総資産]]*100</f>
        <v>#DIV/0!</v>
      </c>
    </row>
    <row r="1311" spans="1:23" s="67" customFormat="1" x14ac:dyDescent="0.25">
      <c r="A1311" s="69"/>
      <c r="B1311" s="39"/>
      <c r="C1311" s="71" t="str">
        <f>IFERROR(_xll.RssMarket($A1311,"市場部名称"),"")</f>
        <v/>
      </c>
      <c r="D1311" s="55"/>
      <c r="E1311" s="55" t="str">
        <f>IFERROR(_xll.RssMarket($A1311,"前日比"),"")</f>
        <v/>
      </c>
      <c r="F1311" s="75" t="str">
        <f>IFERROR(_xll.RssMarket($A1311,"時価総額"),"")</f>
        <v/>
      </c>
      <c r="G1311" s="75" t="e">
        <f>T20D357462[[#This Row],[時価総額]]/T20D357462[[#This Row],[現在値]]</f>
        <v>#VALUE!</v>
      </c>
      <c r="H1311" s="20"/>
      <c r="I1311" s="38"/>
      <c r="J1311" s="20"/>
      <c r="K1311" s="33"/>
      <c r="L1311" s="117"/>
      <c r="M1311" s="21"/>
      <c r="N1311" s="89"/>
      <c r="O1311" s="125" t="e">
        <f t="shared" si="43"/>
        <v>#REF!</v>
      </c>
      <c r="P1311" s="125" t="e">
        <f t="shared" si="42"/>
        <v>#REF!</v>
      </c>
      <c r="Q1311" s="147" t="e">
        <f>T20D357462[[#This Row],[スコア⑤]]/T20D357462[[#This Row],[スコア③]]</f>
        <v>#REF!</v>
      </c>
      <c r="R1311" s="76" t="e">
        <f>#REF!+#REF!</f>
        <v>#REF!</v>
      </c>
      <c r="S1311" s="76"/>
      <c r="T1311" s="119"/>
      <c r="U1311" s="76"/>
      <c r="V1311" s="76"/>
      <c r="W1311" s="109" t="e">
        <f>(T20D357462[[#This Row],[現金及び預金（億）]]-T20D357462[[#This Row],[負債（億）]])/T20D357462[[#This Row],[総資産]]*100</f>
        <v>#DIV/0!</v>
      </c>
    </row>
    <row r="1312" spans="1:23" s="67" customFormat="1" x14ac:dyDescent="0.25">
      <c r="A1312" s="69"/>
      <c r="B1312" s="39"/>
      <c r="C1312" s="71" t="str">
        <f>IFERROR(_xll.RssMarket($A1312,"市場部名称"),"")</f>
        <v/>
      </c>
      <c r="D1312" s="55"/>
      <c r="E1312" s="55" t="str">
        <f>IFERROR(_xll.RssMarket($A1312,"前日比"),"")</f>
        <v/>
      </c>
      <c r="F1312" s="75" t="str">
        <f>IFERROR(_xll.RssMarket($A1312,"時価総額"),"")</f>
        <v/>
      </c>
      <c r="G1312" s="75" t="e">
        <f>T20D357462[[#This Row],[時価総額]]/T20D357462[[#This Row],[現在値]]</f>
        <v>#VALUE!</v>
      </c>
      <c r="H1312" s="20"/>
      <c r="I1312" s="38"/>
      <c r="J1312" s="20"/>
      <c r="K1312" s="33"/>
      <c r="L1312" s="117"/>
      <c r="M1312" s="21"/>
      <c r="N1312" s="89"/>
      <c r="O1312" s="125" t="e">
        <f t="shared" si="43"/>
        <v>#REF!</v>
      </c>
      <c r="P1312" s="125" t="e">
        <f t="shared" si="42"/>
        <v>#REF!</v>
      </c>
      <c r="Q1312" s="147" t="e">
        <f>T20D357462[[#This Row],[スコア⑤]]/T20D357462[[#This Row],[スコア③]]</f>
        <v>#REF!</v>
      </c>
      <c r="R1312" s="76" t="e">
        <f>#REF!+#REF!</f>
        <v>#REF!</v>
      </c>
      <c r="S1312" s="76"/>
      <c r="T1312" s="119"/>
      <c r="U1312" s="76"/>
      <c r="V1312" s="76"/>
      <c r="W1312" s="109" t="e">
        <f>(T20D357462[[#This Row],[現金及び預金（億）]]-T20D357462[[#This Row],[負債（億）]])/T20D357462[[#This Row],[総資産]]*100</f>
        <v>#DIV/0!</v>
      </c>
    </row>
    <row r="1313" spans="1:23" s="67" customFormat="1" x14ac:dyDescent="0.25">
      <c r="A1313" s="69"/>
      <c r="B1313" s="39"/>
      <c r="C1313" s="71" t="str">
        <f>IFERROR(_xll.RssMarket($A1313,"市場部名称"),"")</f>
        <v/>
      </c>
      <c r="D1313" s="55"/>
      <c r="E1313" s="55" t="str">
        <f>IFERROR(_xll.RssMarket($A1313,"前日比"),"")</f>
        <v/>
      </c>
      <c r="F1313" s="75" t="str">
        <f>IFERROR(_xll.RssMarket($A1313,"時価総額"),"")</f>
        <v/>
      </c>
      <c r="G1313" s="75" t="e">
        <f>T20D357462[[#This Row],[時価総額]]/T20D357462[[#This Row],[現在値]]</f>
        <v>#VALUE!</v>
      </c>
      <c r="H1313" s="20"/>
      <c r="I1313" s="38"/>
      <c r="J1313" s="20"/>
      <c r="K1313" s="33"/>
      <c r="L1313" s="117"/>
      <c r="M1313" s="21"/>
      <c r="N1313" s="89"/>
      <c r="O1313" s="125" t="e">
        <f t="shared" si="43"/>
        <v>#REF!</v>
      </c>
      <c r="P1313" s="125" t="e">
        <f t="shared" si="42"/>
        <v>#REF!</v>
      </c>
      <c r="Q1313" s="147" t="e">
        <f>T20D357462[[#This Row],[スコア⑤]]/T20D357462[[#This Row],[スコア③]]</f>
        <v>#REF!</v>
      </c>
      <c r="R1313" s="76" t="e">
        <f>#REF!+#REF!</f>
        <v>#REF!</v>
      </c>
      <c r="S1313" s="76"/>
      <c r="T1313" s="119"/>
      <c r="U1313" s="76"/>
      <c r="V1313" s="76"/>
      <c r="W1313" s="109" t="e">
        <f>(T20D357462[[#This Row],[現金及び預金（億）]]-T20D357462[[#This Row],[負債（億）]])/T20D357462[[#This Row],[総資産]]*100</f>
        <v>#DIV/0!</v>
      </c>
    </row>
    <row r="1314" spans="1:23" s="67" customFormat="1" x14ac:dyDescent="0.25">
      <c r="A1314" s="69"/>
      <c r="B1314" s="39"/>
      <c r="C1314" s="71" t="str">
        <f>IFERROR(_xll.RssMarket($A1314,"市場部名称"),"")</f>
        <v/>
      </c>
      <c r="D1314" s="55"/>
      <c r="E1314" s="55" t="str">
        <f>IFERROR(_xll.RssMarket($A1314,"前日比"),"")</f>
        <v/>
      </c>
      <c r="F1314" s="75" t="str">
        <f>IFERROR(_xll.RssMarket($A1314,"時価総額"),"")</f>
        <v/>
      </c>
      <c r="G1314" s="75" t="e">
        <f>T20D357462[[#This Row],[時価総額]]/T20D357462[[#This Row],[現在値]]</f>
        <v>#VALUE!</v>
      </c>
      <c r="H1314" s="20"/>
      <c r="I1314" s="38"/>
      <c r="J1314" s="20"/>
      <c r="K1314" s="33"/>
      <c r="L1314" s="117"/>
      <c r="M1314" s="21"/>
      <c r="N1314" s="89"/>
      <c r="O1314" s="125" t="e">
        <f t="shared" si="43"/>
        <v>#REF!</v>
      </c>
      <c r="P1314" s="125" t="e">
        <f t="shared" si="42"/>
        <v>#REF!</v>
      </c>
      <c r="Q1314" s="147" t="e">
        <f>T20D357462[[#This Row],[スコア⑤]]/T20D357462[[#This Row],[スコア③]]</f>
        <v>#REF!</v>
      </c>
      <c r="R1314" s="76" t="e">
        <f>#REF!+#REF!</f>
        <v>#REF!</v>
      </c>
      <c r="S1314" s="76"/>
      <c r="T1314" s="119"/>
      <c r="U1314" s="76"/>
      <c r="V1314" s="76"/>
      <c r="W1314" s="109" t="e">
        <f>(T20D357462[[#This Row],[現金及び預金（億）]]-T20D357462[[#This Row],[負債（億）]])/T20D357462[[#This Row],[総資産]]*100</f>
        <v>#DIV/0!</v>
      </c>
    </row>
    <row r="1315" spans="1:23" s="67" customFormat="1" x14ac:dyDescent="0.25">
      <c r="A1315" s="69"/>
      <c r="B1315" s="39"/>
      <c r="C1315" s="71" t="str">
        <f>IFERROR(_xll.RssMarket($A1315,"市場部名称"),"")</f>
        <v/>
      </c>
      <c r="D1315" s="55"/>
      <c r="E1315" s="55" t="str">
        <f>IFERROR(_xll.RssMarket($A1315,"前日比"),"")</f>
        <v/>
      </c>
      <c r="F1315" s="75" t="str">
        <f>IFERROR(_xll.RssMarket($A1315,"時価総額"),"")</f>
        <v/>
      </c>
      <c r="G1315" s="75" t="e">
        <f>T20D357462[[#This Row],[時価総額]]/T20D357462[[#This Row],[現在値]]</f>
        <v>#VALUE!</v>
      </c>
      <c r="H1315" s="20"/>
      <c r="I1315" s="38"/>
      <c r="J1315" s="20"/>
      <c r="K1315" s="33"/>
      <c r="L1315" s="117"/>
      <c r="M1315" s="21"/>
      <c r="N1315" s="89"/>
      <c r="O1315" s="125" t="e">
        <f t="shared" si="43"/>
        <v>#REF!</v>
      </c>
      <c r="P1315" s="125" t="e">
        <f t="shared" si="42"/>
        <v>#REF!</v>
      </c>
      <c r="Q1315" s="147" t="e">
        <f>T20D357462[[#This Row],[スコア⑤]]/T20D357462[[#This Row],[スコア③]]</f>
        <v>#REF!</v>
      </c>
      <c r="R1315" s="76" t="e">
        <f>#REF!+#REF!</f>
        <v>#REF!</v>
      </c>
      <c r="S1315" s="76"/>
      <c r="T1315" s="119"/>
      <c r="U1315" s="76"/>
      <c r="V1315" s="76"/>
      <c r="W1315" s="109" t="e">
        <f>(T20D357462[[#This Row],[現金及び預金（億）]]-T20D357462[[#This Row],[負債（億）]])/T20D357462[[#This Row],[総資産]]*100</f>
        <v>#DIV/0!</v>
      </c>
    </row>
    <row r="1316" spans="1:23" s="67" customFormat="1" x14ac:dyDescent="0.25">
      <c r="A1316" s="69"/>
      <c r="B1316" s="39"/>
      <c r="C1316" s="71" t="str">
        <f>IFERROR(_xll.RssMarket($A1316,"市場部名称"),"")</f>
        <v/>
      </c>
      <c r="D1316" s="55"/>
      <c r="E1316" s="55" t="str">
        <f>IFERROR(_xll.RssMarket($A1316,"前日比"),"")</f>
        <v/>
      </c>
      <c r="F1316" s="75" t="str">
        <f>IFERROR(_xll.RssMarket($A1316,"時価総額"),"")</f>
        <v/>
      </c>
      <c r="G1316" s="75" t="e">
        <f>T20D357462[[#This Row],[時価総額]]/T20D357462[[#This Row],[現在値]]</f>
        <v>#VALUE!</v>
      </c>
      <c r="H1316" s="20"/>
      <c r="I1316" s="38"/>
      <c r="J1316" s="20"/>
      <c r="K1316" s="33"/>
      <c r="L1316" s="117"/>
      <c r="M1316" s="21"/>
      <c r="N1316" s="89"/>
      <c r="O1316" s="125" t="e">
        <f t="shared" si="43"/>
        <v>#REF!</v>
      </c>
      <c r="P1316" s="125" t="e">
        <f t="shared" si="42"/>
        <v>#REF!</v>
      </c>
      <c r="Q1316" s="147" t="e">
        <f>T20D357462[[#This Row],[スコア⑤]]/T20D357462[[#This Row],[スコア③]]</f>
        <v>#REF!</v>
      </c>
      <c r="R1316" s="76" t="e">
        <f>#REF!+#REF!</f>
        <v>#REF!</v>
      </c>
      <c r="S1316" s="76"/>
      <c r="T1316" s="119"/>
      <c r="U1316" s="76"/>
      <c r="V1316" s="76"/>
      <c r="W1316" s="109" t="e">
        <f>(T20D357462[[#This Row],[現金及び預金（億）]]-T20D357462[[#This Row],[負債（億）]])/T20D357462[[#This Row],[総資産]]*100</f>
        <v>#DIV/0!</v>
      </c>
    </row>
    <row r="1317" spans="1:23" s="67" customFormat="1" x14ac:dyDescent="0.25">
      <c r="A1317" s="69"/>
      <c r="B1317" s="39"/>
      <c r="C1317" s="71" t="str">
        <f>IFERROR(_xll.RssMarket($A1317,"市場部名称"),"")</f>
        <v/>
      </c>
      <c r="D1317" s="55"/>
      <c r="E1317" s="55" t="str">
        <f>IFERROR(_xll.RssMarket($A1317,"前日比"),"")</f>
        <v/>
      </c>
      <c r="F1317" s="75" t="str">
        <f>IFERROR(_xll.RssMarket($A1317,"時価総額"),"")</f>
        <v/>
      </c>
      <c r="G1317" s="75" t="e">
        <f>T20D357462[[#This Row],[時価総額]]/T20D357462[[#This Row],[現在値]]</f>
        <v>#VALUE!</v>
      </c>
      <c r="H1317" s="20"/>
      <c r="I1317" s="38"/>
      <c r="J1317" s="20"/>
      <c r="K1317" s="33"/>
      <c r="L1317" s="117"/>
      <c r="M1317" s="21"/>
      <c r="N1317" s="89"/>
      <c r="O1317" s="125" t="e">
        <f t="shared" si="43"/>
        <v>#REF!</v>
      </c>
      <c r="P1317" s="125" t="e">
        <f t="shared" si="42"/>
        <v>#REF!</v>
      </c>
      <c r="Q1317" s="147" t="e">
        <f>T20D357462[[#This Row],[スコア⑤]]/T20D357462[[#This Row],[スコア③]]</f>
        <v>#REF!</v>
      </c>
      <c r="R1317" s="76" t="e">
        <f>#REF!+#REF!</f>
        <v>#REF!</v>
      </c>
      <c r="S1317" s="76"/>
      <c r="T1317" s="119"/>
      <c r="U1317" s="76"/>
      <c r="V1317" s="76"/>
      <c r="W1317" s="109" t="e">
        <f>(T20D357462[[#This Row],[現金及び預金（億）]]-T20D357462[[#This Row],[負債（億）]])/T20D357462[[#This Row],[総資産]]*100</f>
        <v>#DIV/0!</v>
      </c>
    </row>
    <row r="1318" spans="1:23" s="67" customFormat="1" x14ac:dyDescent="0.25">
      <c r="A1318" s="69"/>
      <c r="B1318" s="39"/>
      <c r="C1318" s="71" t="str">
        <f>IFERROR(_xll.RssMarket($A1318,"市場部名称"),"")</f>
        <v/>
      </c>
      <c r="D1318" s="55"/>
      <c r="E1318" s="55" t="str">
        <f>IFERROR(_xll.RssMarket($A1318,"前日比"),"")</f>
        <v/>
      </c>
      <c r="F1318" s="75" t="str">
        <f>IFERROR(_xll.RssMarket($A1318,"時価総額"),"")</f>
        <v/>
      </c>
      <c r="G1318" s="75" t="e">
        <f>T20D357462[[#This Row],[時価総額]]/T20D357462[[#This Row],[現在値]]</f>
        <v>#VALUE!</v>
      </c>
      <c r="H1318" s="20"/>
      <c r="I1318" s="38"/>
      <c r="J1318" s="20"/>
      <c r="K1318" s="33"/>
      <c r="L1318" s="117"/>
      <c r="M1318" s="21"/>
      <c r="N1318" s="89"/>
      <c r="O1318" s="125" t="e">
        <f t="shared" si="43"/>
        <v>#REF!</v>
      </c>
      <c r="P1318" s="125" t="e">
        <f t="shared" si="42"/>
        <v>#REF!</v>
      </c>
      <c r="Q1318" s="147" t="e">
        <f>T20D357462[[#This Row],[スコア⑤]]/T20D357462[[#This Row],[スコア③]]</f>
        <v>#REF!</v>
      </c>
      <c r="R1318" s="76" t="e">
        <f>#REF!+#REF!</f>
        <v>#REF!</v>
      </c>
      <c r="S1318" s="76"/>
      <c r="T1318" s="119"/>
      <c r="U1318" s="76"/>
      <c r="V1318" s="76"/>
      <c r="W1318" s="109" t="e">
        <f>(T20D357462[[#This Row],[現金及び預金（億）]]-T20D357462[[#This Row],[負債（億）]])/T20D357462[[#This Row],[総資産]]*100</f>
        <v>#DIV/0!</v>
      </c>
    </row>
    <row r="1319" spans="1:23" s="67" customFormat="1" x14ac:dyDescent="0.25">
      <c r="A1319" s="69"/>
      <c r="B1319" s="39"/>
      <c r="C1319" s="71" t="str">
        <f>IFERROR(_xll.RssMarket($A1319,"市場部名称"),"")</f>
        <v/>
      </c>
      <c r="D1319" s="55"/>
      <c r="E1319" s="55" t="str">
        <f>IFERROR(_xll.RssMarket($A1319,"前日比"),"")</f>
        <v/>
      </c>
      <c r="F1319" s="75" t="str">
        <f>IFERROR(_xll.RssMarket($A1319,"時価総額"),"")</f>
        <v/>
      </c>
      <c r="G1319" s="75" t="e">
        <f>T20D357462[[#This Row],[時価総額]]/T20D357462[[#This Row],[現在値]]</f>
        <v>#VALUE!</v>
      </c>
      <c r="H1319" s="20"/>
      <c r="I1319" s="38"/>
      <c r="J1319" s="20"/>
      <c r="K1319" s="33"/>
      <c r="L1319" s="117"/>
      <c r="M1319" s="21"/>
      <c r="N1319" s="89"/>
      <c r="O1319" s="125" t="e">
        <f t="shared" si="43"/>
        <v>#REF!</v>
      </c>
      <c r="P1319" s="125" t="e">
        <f t="shared" si="42"/>
        <v>#REF!</v>
      </c>
      <c r="Q1319" s="147" t="e">
        <f>T20D357462[[#This Row],[スコア⑤]]/T20D357462[[#This Row],[スコア③]]</f>
        <v>#REF!</v>
      </c>
      <c r="R1319" s="76" t="e">
        <f>#REF!+#REF!</f>
        <v>#REF!</v>
      </c>
      <c r="S1319" s="76"/>
      <c r="T1319" s="119"/>
      <c r="U1319" s="76"/>
      <c r="V1319" s="76"/>
      <c r="W1319" s="109" t="e">
        <f>(T20D357462[[#This Row],[現金及び預金（億）]]-T20D357462[[#This Row],[負債（億）]])/T20D357462[[#This Row],[総資産]]*100</f>
        <v>#DIV/0!</v>
      </c>
    </row>
    <row r="1320" spans="1:23" s="67" customFormat="1" x14ac:dyDescent="0.25">
      <c r="A1320" s="69"/>
      <c r="B1320" s="39"/>
      <c r="C1320" s="71" t="str">
        <f>IFERROR(_xll.RssMarket($A1320,"市場部名称"),"")</f>
        <v/>
      </c>
      <c r="D1320" s="55"/>
      <c r="E1320" s="55" t="str">
        <f>IFERROR(_xll.RssMarket($A1320,"前日比"),"")</f>
        <v/>
      </c>
      <c r="F1320" s="75" t="str">
        <f>IFERROR(_xll.RssMarket($A1320,"時価総額"),"")</f>
        <v/>
      </c>
      <c r="G1320" s="75" t="e">
        <f>T20D357462[[#This Row],[時価総額]]/T20D357462[[#This Row],[現在値]]</f>
        <v>#VALUE!</v>
      </c>
      <c r="H1320" s="20"/>
      <c r="I1320" s="38"/>
      <c r="J1320" s="20"/>
      <c r="K1320" s="33"/>
      <c r="L1320" s="117"/>
      <c r="M1320" s="21"/>
      <c r="N1320" s="89"/>
      <c r="O1320" s="125" t="e">
        <f t="shared" si="43"/>
        <v>#REF!</v>
      </c>
      <c r="P1320" s="125" t="e">
        <f t="shared" si="42"/>
        <v>#REF!</v>
      </c>
      <c r="Q1320" s="147" t="e">
        <f>T20D357462[[#This Row],[スコア⑤]]/T20D357462[[#This Row],[スコア③]]</f>
        <v>#REF!</v>
      </c>
      <c r="R1320" s="76" t="e">
        <f>#REF!+#REF!</f>
        <v>#REF!</v>
      </c>
      <c r="S1320" s="76"/>
      <c r="T1320" s="119"/>
      <c r="U1320" s="76"/>
      <c r="V1320" s="76"/>
      <c r="W1320" s="109" t="e">
        <f>(T20D357462[[#This Row],[現金及び預金（億）]]-T20D357462[[#This Row],[負債（億）]])/T20D357462[[#This Row],[総資産]]*100</f>
        <v>#DIV/0!</v>
      </c>
    </row>
    <row r="1321" spans="1:23" s="67" customFormat="1" x14ac:dyDescent="0.25">
      <c r="A1321" s="69"/>
      <c r="B1321" s="39"/>
      <c r="C1321" s="71" t="str">
        <f>IFERROR(_xll.RssMarket($A1321,"市場部名称"),"")</f>
        <v/>
      </c>
      <c r="D1321" s="55"/>
      <c r="E1321" s="55" t="str">
        <f>IFERROR(_xll.RssMarket($A1321,"前日比"),"")</f>
        <v/>
      </c>
      <c r="F1321" s="75" t="str">
        <f>IFERROR(_xll.RssMarket($A1321,"時価総額"),"")</f>
        <v/>
      </c>
      <c r="G1321" s="75" t="e">
        <f>T20D357462[[#This Row],[時価総額]]/T20D357462[[#This Row],[現在値]]</f>
        <v>#VALUE!</v>
      </c>
      <c r="H1321" s="20"/>
      <c r="I1321" s="38"/>
      <c r="J1321" s="20"/>
      <c r="K1321" s="33"/>
      <c r="L1321" s="117"/>
      <c r="M1321" s="21"/>
      <c r="N1321" s="89"/>
      <c r="O1321" s="125" t="e">
        <f t="shared" si="43"/>
        <v>#REF!</v>
      </c>
      <c r="P1321" s="125" t="e">
        <f t="shared" si="42"/>
        <v>#REF!</v>
      </c>
      <c r="Q1321" s="147" t="e">
        <f>T20D357462[[#This Row],[スコア⑤]]/T20D357462[[#This Row],[スコア③]]</f>
        <v>#REF!</v>
      </c>
      <c r="R1321" s="76" t="e">
        <f>#REF!+#REF!</f>
        <v>#REF!</v>
      </c>
      <c r="S1321" s="76"/>
      <c r="T1321" s="119"/>
      <c r="U1321" s="76"/>
      <c r="V1321" s="76"/>
      <c r="W1321" s="109" t="e">
        <f>(T20D357462[[#This Row],[現金及び預金（億）]]-T20D357462[[#This Row],[負債（億）]])/T20D357462[[#This Row],[総資産]]*100</f>
        <v>#DIV/0!</v>
      </c>
    </row>
    <row r="1322" spans="1:23" s="67" customFormat="1" x14ac:dyDescent="0.25">
      <c r="A1322" s="69"/>
      <c r="B1322" s="39"/>
      <c r="C1322" s="71" t="str">
        <f>IFERROR(_xll.RssMarket($A1322,"市場部名称"),"")</f>
        <v/>
      </c>
      <c r="D1322" s="55"/>
      <c r="E1322" s="55" t="str">
        <f>IFERROR(_xll.RssMarket($A1322,"前日比"),"")</f>
        <v/>
      </c>
      <c r="F1322" s="75" t="str">
        <f>IFERROR(_xll.RssMarket($A1322,"時価総額"),"")</f>
        <v/>
      </c>
      <c r="G1322" s="75" t="e">
        <f>T20D357462[[#This Row],[時価総額]]/T20D357462[[#This Row],[現在値]]</f>
        <v>#VALUE!</v>
      </c>
      <c r="H1322" s="20"/>
      <c r="I1322" s="38"/>
      <c r="J1322" s="20"/>
      <c r="K1322" s="33"/>
      <c r="L1322" s="117"/>
      <c r="M1322" s="21"/>
      <c r="N1322" s="89"/>
      <c r="O1322" s="125" t="e">
        <f t="shared" si="43"/>
        <v>#REF!</v>
      </c>
      <c r="P1322" s="125" t="e">
        <f t="shared" si="42"/>
        <v>#REF!</v>
      </c>
      <c r="Q1322" s="147" t="e">
        <f>T20D357462[[#This Row],[スコア⑤]]/T20D357462[[#This Row],[スコア③]]</f>
        <v>#REF!</v>
      </c>
      <c r="R1322" s="76" t="e">
        <f>#REF!+#REF!</f>
        <v>#REF!</v>
      </c>
      <c r="S1322" s="76"/>
      <c r="T1322" s="119"/>
      <c r="U1322" s="76"/>
      <c r="V1322" s="76"/>
      <c r="W1322" s="109" t="e">
        <f>(T20D357462[[#This Row],[現金及び預金（億）]]-T20D357462[[#This Row],[負債（億）]])/T20D357462[[#This Row],[総資産]]*100</f>
        <v>#DIV/0!</v>
      </c>
    </row>
    <row r="1323" spans="1:23" s="67" customFormat="1" x14ac:dyDescent="0.25">
      <c r="A1323" s="69"/>
      <c r="B1323" s="39"/>
      <c r="C1323" s="71" t="str">
        <f>IFERROR(_xll.RssMarket($A1323,"市場部名称"),"")</f>
        <v/>
      </c>
      <c r="D1323" s="55"/>
      <c r="E1323" s="55" t="str">
        <f>IFERROR(_xll.RssMarket($A1323,"前日比"),"")</f>
        <v/>
      </c>
      <c r="F1323" s="75" t="str">
        <f>IFERROR(_xll.RssMarket($A1323,"時価総額"),"")</f>
        <v/>
      </c>
      <c r="G1323" s="75" t="e">
        <f>T20D357462[[#This Row],[時価総額]]/T20D357462[[#This Row],[現在値]]</f>
        <v>#VALUE!</v>
      </c>
      <c r="H1323" s="20"/>
      <c r="I1323" s="38"/>
      <c r="J1323" s="20"/>
      <c r="K1323" s="33"/>
      <c r="L1323" s="117"/>
      <c r="M1323" s="21"/>
      <c r="N1323" s="89"/>
      <c r="O1323" s="125" t="e">
        <f t="shared" si="43"/>
        <v>#REF!</v>
      </c>
      <c r="P1323" s="125" t="e">
        <f t="shared" si="42"/>
        <v>#REF!</v>
      </c>
      <c r="Q1323" s="147" t="e">
        <f>T20D357462[[#This Row],[スコア⑤]]/T20D357462[[#This Row],[スコア③]]</f>
        <v>#REF!</v>
      </c>
      <c r="R1323" s="76" t="e">
        <f>#REF!+#REF!</f>
        <v>#REF!</v>
      </c>
      <c r="S1323" s="76"/>
      <c r="T1323" s="119"/>
      <c r="U1323" s="76"/>
      <c r="V1323" s="76"/>
      <c r="W1323" s="109" t="e">
        <f>(T20D357462[[#This Row],[現金及び預金（億）]]-T20D357462[[#This Row],[負債（億）]])/T20D357462[[#This Row],[総資産]]*100</f>
        <v>#DIV/0!</v>
      </c>
    </row>
    <row r="1324" spans="1:23" s="67" customFormat="1" x14ac:dyDescent="0.25">
      <c r="A1324" s="69"/>
      <c r="B1324" s="39"/>
      <c r="C1324" s="71" t="str">
        <f>IFERROR(_xll.RssMarket($A1324,"市場部名称"),"")</f>
        <v/>
      </c>
      <c r="D1324" s="55"/>
      <c r="E1324" s="55" t="str">
        <f>IFERROR(_xll.RssMarket($A1324,"前日比"),"")</f>
        <v/>
      </c>
      <c r="F1324" s="75" t="str">
        <f>IFERROR(_xll.RssMarket($A1324,"時価総額"),"")</f>
        <v/>
      </c>
      <c r="G1324" s="75" t="e">
        <f>T20D357462[[#This Row],[時価総額]]/T20D357462[[#This Row],[現在値]]</f>
        <v>#VALUE!</v>
      </c>
      <c r="H1324" s="20"/>
      <c r="I1324" s="38"/>
      <c r="J1324" s="20"/>
      <c r="K1324" s="33"/>
      <c r="L1324" s="117"/>
      <c r="M1324" s="21"/>
      <c r="N1324" s="89"/>
      <c r="O1324" s="125" t="e">
        <f t="shared" si="43"/>
        <v>#REF!</v>
      </c>
      <c r="P1324" s="125" t="e">
        <f t="shared" si="42"/>
        <v>#REF!</v>
      </c>
      <c r="Q1324" s="147" t="e">
        <f>T20D357462[[#This Row],[スコア⑤]]/T20D357462[[#This Row],[スコア③]]</f>
        <v>#REF!</v>
      </c>
      <c r="R1324" s="76" t="e">
        <f>#REF!+#REF!</f>
        <v>#REF!</v>
      </c>
      <c r="S1324" s="76"/>
      <c r="T1324" s="119"/>
      <c r="U1324" s="76"/>
      <c r="V1324" s="76"/>
      <c r="W1324" s="109" t="e">
        <f>(T20D357462[[#This Row],[現金及び預金（億）]]-T20D357462[[#This Row],[負債（億）]])/T20D357462[[#This Row],[総資産]]*100</f>
        <v>#DIV/0!</v>
      </c>
    </row>
    <row r="1325" spans="1:23" s="67" customFormat="1" x14ac:dyDescent="0.25">
      <c r="A1325" s="69"/>
      <c r="B1325" s="39"/>
      <c r="C1325" s="71" t="str">
        <f>IFERROR(_xll.RssMarket($A1325,"市場部名称"),"")</f>
        <v/>
      </c>
      <c r="D1325" s="55"/>
      <c r="E1325" s="55" t="str">
        <f>IFERROR(_xll.RssMarket($A1325,"前日比"),"")</f>
        <v/>
      </c>
      <c r="F1325" s="75" t="str">
        <f>IFERROR(_xll.RssMarket($A1325,"時価総額"),"")</f>
        <v/>
      </c>
      <c r="G1325" s="75" t="e">
        <f>T20D357462[[#This Row],[時価総額]]/T20D357462[[#This Row],[現在値]]</f>
        <v>#VALUE!</v>
      </c>
      <c r="H1325" s="20"/>
      <c r="I1325" s="38"/>
      <c r="J1325" s="20"/>
      <c r="K1325" s="33"/>
      <c r="L1325" s="117"/>
      <c r="M1325" s="21"/>
      <c r="N1325" s="89"/>
      <c r="O1325" s="125" t="e">
        <f t="shared" si="43"/>
        <v>#REF!</v>
      </c>
      <c r="P1325" s="125" t="e">
        <f t="shared" si="42"/>
        <v>#REF!</v>
      </c>
      <c r="Q1325" s="147" t="e">
        <f>T20D357462[[#This Row],[スコア⑤]]/T20D357462[[#This Row],[スコア③]]</f>
        <v>#REF!</v>
      </c>
      <c r="R1325" s="76" t="e">
        <f>#REF!+#REF!</f>
        <v>#REF!</v>
      </c>
      <c r="S1325" s="76"/>
      <c r="T1325" s="119"/>
      <c r="U1325" s="76"/>
      <c r="V1325" s="76"/>
      <c r="W1325" s="109" t="e">
        <f>(T20D357462[[#This Row],[現金及び預金（億）]]-T20D357462[[#This Row],[負債（億）]])/T20D357462[[#This Row],[総資産]]*100</f>
        <v>#DIV/0!</v>
      </c>
    </row>
    <row r="1326" spans="1:23" s="67" customFormat="1" x14ac:dyDescent="0.25">
      <c r="A1326" s="69"/>
      <c r="B1326" s="39"/>
      <c r="C1326" s="71" t="str">
        <f>IFERROR(_xll.RssMarket($A1326,"市場部名称"),"")</f>
        <v/>
      </c>
      <c r="D1326" s="55"/>
      <c r="E1326" s="55" t="str">
        <f>IFERROR(_xll.RssMarket($A1326,"前日比"),"")</f>
        <v/>
      </c>
      <c r="F1326" s="75" t="str">
        <f>IFERROR(_xll.RssMarket($A1326,"時価総額"),"")</f>
        <v/>
      </c>
      <c r="G1326" s="75" t="e">
        <f>T20D357462[[#This Row],[時価総額]]/T20D357462[[#This Row],[現在値]]</f>
        <v>#VALUE!</v>
      </c>
      <c r="H1326" s="20"/>
      <c r="I1326" s="38"/>
      <c r="J1326" s="20"/>
      <c r="K1326" s="33"/>
      <c r="L1326" s="117"/>
      <c r="M1326" s="21"/>
      <c r="N1326" s="89"/>
      <c r="O1326" s="125" t="e">
        <f t="shared" si="43"/>
        <v>#REF!</v>
      </c>
      <c r="P1326" s="125" t="e">
        <f t="shared" si="42"/>
        <v>#REF!</v>
      </c>
      <c r="Q1326" s="147" t="e">
        <f>T20D357462[[#This Row],[スコア⑤]]/T20D357462[[#This Row],[スコア③]]</f>
        <v>#REF!</v>
      </c>
      <c r="R1326" s="76" t="e">
        <f>#REF!+#REF!</f>
        <v>#REF!</v>
      </c>
      <c r="S1326" s="76"/>
      <c r="T1326" s="119"/>
      <c r="U1326" s="76"/>
      <c r="V1326" s="76"/>
      <c r="W1326" s="109" t="e">
        <f>(T20D357462[[#This Row],[現金及び預金（億）]]-T20D357462[[#This Row],[負債（億）]])/T20D357462[[#This Row],[総資産]]*100</f>
        <v>#DIV/0!</v>
      </c>
    </row>
    <row r="1327" spans="1:23" s="67" customFormat="1" x14ac:dyDescent="0.25">
      <c r="A1327" s="69"/>
      <c r="B1327" s="39"/>
      <c r="C1327" s="71" t="str">
        <f>IFERROR(_xll.RssMarket($A1327,"市場部名称"),"")</f>
        <v/>
      </c>
      <c r="D1327" s="55"/>
      <c r="E1327" s="55" t="str">
        <f>IFERROR(_xll.RssMarket($A1327,"前日比"),"")</f>
        <v/>
      </c>
      <c r="F1327" s="75" t="str">
        <f>IFERROR(_xll.RssMarket($A1327,"時価総額"),"")</f>
        <v/>
      </c>
      <c r="G1327" s="75" t="e">
        <f>T20D357462[[#This Row],[時価総額]]/T20D357462[[#This Row],[現在値]]</f>
        <v>#VALUE!</v>
      </c>
      <c r="H1327" s="20"/>
      <c r="I1327" s="38"/>
      <c r="J1327" s="20"/>
      <c r="K1327" s="33"/>
      <c r="L1327" s="117"/>
      <c r="M1327" s="21"/>
      <c r="N1327" s="89"/>
      <c r="O1327" s="125" t="e">
        <f t="shared" si="43"/>
        <v>#REF!</v>
      </c>
      <c r="P1327" s="125" t="e">
        <f t="shared" si="42"/>
        <v>#REF!</v>
      </c>
      <c r="Q1327" s="147" t="e">
        <f>T20D357462[[#This Row],[スコア⑤]]/T20D357462[[#This Row],[スコア③]]</f>
        <v>#REF!</v>
      </c>
      <c r="R1327" s="76" t="e">
        <f>#REF!+#REF!</f>
        <v>#REF!</v>
      </c>
      <c r="S1327" s="76"/>
      <c r="T1327" s="119"/>
      <c r="U1327" s="76"/>
      <c r="V1327" s="76"/>
      <c r="W1327" s="109" t="e">
        <f>(T20D357462[[#This Row],[現金及び預金（億）]]-T20D357462[[#This Row],[負債（億）]])/T20D357462[[#This Row],[総資産]]*100</f>
        <v>#DIV/0!</v>
      </c>
    </row>
    <row r="1328" spans="1:23" s="67" customFormat="1" x14ac:dyDescent="0.25">
      <c r="A1328" s="69"/>
      <c r="B1328" s="39"/>
      <c r="C1328" s="71" t="str">
        <f>IFERROR(_xll.RssMarket($A1328,"市場部名称"),"")</f>
        <v/>
      </c>
      <c r="D1328" s="55"/>
      <c r="E1328" s="55" t="str">
        <f>IFERROR(_xll.RssMarket($A1328,"前日比"),"")</f>
        <v/>
      </c>
      <c r="F1328" s="75" t="str">
        <f>IFERROR(_xll.RssMarket($A1328,"時価総額"),"")</f>
        <v/>
      </c>
      <c r="G1328" s="75" t="e">
        <f>T20D357462[[#This Row],[時価総額]]/T20D357462[[#This Row],[現在値]]</f>
        <v>#VALUE!</v>
      </c>
      <c r="H1328" s="20"/>
      <c r="I1328" s="38"/>
      <c r="J1328" s="20"/>
      <c r="K1328" s="33"/>
      <c r="L1328" s="117"/>
      <c r="M1328" s="21"/>
      <c r="N1328" s="89"/>
      <c r="O1328" s="125" t="e">
        <f t="shared" si="43"/>
        <v>#REF!</v>
      </c>
      <c r="P1328" s="125" t="e">
        <f t="shared" si="42"/>
        <v>#REF!</v>
      </c>
      <c r="Q1328" s="147" t="e">
        <f>T20D357462[[#This Row],[スコア⑤]]/T20D357462[[#This Row],[スコア③]]</f>
        <v>#REF!</v>
      </c>
      <c r="R1328" s="76" t="e">
        <f>#REF!+#REF!</f>
        <v>#REF!</v>
      </c>
      <c r="S1328" s="76"/>
      <c r="T1328" s="119"/>
      <c r="U1328" s="76"/>
      <c r="V1328" s="76"/>
      <c r="W1328" s="109" t="e">
        <f>(T20D357462[[#This Row],[現金及び預金（億）]]-T20D357462[[#This Row],[負債（億）]])/T20D357462[[#This Row],[総資産]]*100</f>
        <v>#DIV/0!</v>
      </c>
    </row>
    <row r="1329" spans="1:23" s="67" customFormat="1" x14ac:dyDescent="0.25">
      <c r="A1329" s="69"/>
      <c r="B1329" s="39"/>
      <c r="C1329" s="71" t="str">
        <f>IFERROR(_xll.RssMarket($A1329,"市場部名称"),"")</f>
        <v/>
      </c>
      <c r="D1329" s="55"/>
      <c r="E1329" s="55" t="str">
        <f>IFERROR(_xll.RssMarket($A1329,"前日比"),"")</f>
        <v/>
      </c>
      <c r="F1329" s="75" t="str">
        <f>IFERROR(_xll.RssMarket($A1329,"時価総額"),"")</f>
        <v/>
      </c>
      <c r="G1329" s="75" t="e">
        <f>T20D357462[[#This Row],[時価総額]]/T20D357462[[#This Row],[現在値]]</f>
        <v>#VALUE!</v>
      </c>
      <c r="H1329" s="20"/>
      <c r="I1329" s="38"/>
      <c r="J1329" s="20"/>
      <c r="K1329" s="33"/>
      <c r="L1329" s="117"/>
      <c r="M1329" s="21"/>
      <c r="N1329" s="89"/>
      <c r="O1329" s="125" t="e">
        <f t="shared" si="43"/>
        <v>#REF!</v>
      </c>
      <c r="P1329" s="125" t="e">
        <f t="shared" si="42"/>
        <v>#REF!</v>
      </c>
      <c r="Q1329" s="147" t="e">
        <f>T20D357462[[#This Row],[スコア⑤]]/T20D357462[[#This Row],[スコア③]]</f>
        <v>#REF!</v>
      </c>
      <c r="R1329" s="76" t="e">
        <f>#REF!+#REF!</f>
        <v>#REF!</v>
      </c>
      <c r="S1329" s="76"/>
      <c r="T1329" s="119"/>
      <c r="U1329" s="76"/>
      <c r="V1329" s="76"/>
      <c r="W1329" s="109" t="e">
        <f>(T20D357462[[#This Row],[現金及び預金（億）]]-T20D357462[[#This Row],[負債（億）]])/T20D357462[[#This Row],[総資産]]*100</f>
        <v>#DIV/0!</v>
      </c>
    </row>
    <row r="1330" spans="1:23" s="67" customFormat="1" x14ac:dyDescent="0.25">
      <c r="A1330" s="69"/>
      <c r="B1330" s="39"/>
      <c r="C1330" s="71" t="str">
        <f>IFERROR(_xll.RssMarket($A1330,"市場部名称"),"")</f>
        <v/>
      </c>
      <c r="D1330" s="55"/>
      <c r="E1330" s="55" t="str">
        <f>IFERROR(_xll.RssMarket($A1330,"前日比"),"")</f>
        <v/>
      </c>
      <c r="F1330" s="75" t="str">
        <f>IFERROR(_xll.RssMarket($A1330,"時価総額"),"")</f>
        <v/>
      </c>
      <c r="G1330" s="75" t="e">
        <f>T20D357462[[#This Row],[時価総額]]/T20D357462[[#This Row],[現在値]]</f>
        <v>#VALUE!</v>
      </c>
      <c r="H1330" s="20"/>
      <c r="I1330" s="38"/>
      <c r="J1330" s="20"/>
      <c r="K1330" s="33"/>
      <c r="L1330" s="117"/>
      <c r="M1330" s="21"/>
      <c r="N1330" s="89"/>
      <c r="O1330" s="125" t="e">
        <f t="shared" si="43"/>
        <v>#REF!</v>
      </c>
      <c r="P1330" s="125" t="e">
        <f t="shared" si="42"/>
        <v>#REF!</v>
      </c>
      <c r="Q1330" s="147" t="e">
        <f>T20D357462[[#This Row],[スコア⑤]]/T20D357462[[#This Row],[スコア③]]</f>
        <v>#REF!</v>
      </c>
      <c r="R1330" s="76" t="e">
        <f>#REF!+#REF!</f>
        <v>#REF!</v>
      </c>
      <c r="S1330" s="76"/>
      <c r="T1330" s="119"/>
      <c r="U1330" s="76"/>
      <c r="V1330" s="76"/>
      <c r="W1330" s="109" t="e">
        <f>(T20D357462[[#This Row],[現金及び預金（億）]]-T20D357462[[#This Row],[負債（億）]])/T20D357462[[#This Row],[総資産]]*100</f>
        <v>#DIV/0!</v>
      </c>
    </row>
    <row r="1331" spans="1:23" s="67" customFormat="1" x14ac:dyDescent="0.25">
      <c r="A1331" s="69"/>
      <c r="B1331" s="39"/>
      <c r="C1331" s="71" t="str">
        <f>IFERROR(_xll.RssMarket($A1331,"市場部名称"),"")</f>
        <v/>
      </c>
      <c r="D1331" s="55"/>
      <c r="E1331" s="55" t="str">
        <f>IFERROR(_xll.RssMarket($A1331,"前日比"),"")</f>
        <v/>
      </c>
      <c r="F1331" s="75" t="str">
        <f>IFERROR(_xll.RssMarket($A1331,"時価総額"),"")</f>
        <v/>
      </c>
      <c r="G1331" s="75" t="e">
        <f>T20D357462[[#This Row],[時価総額]]/T20D357462[[#This Row],[現在値]]</f>
        <v>#VALUE!</v>
      </c>
      <c r="H1331" s="20"/>
      <c r="I1331" s="38"/>
      <c r="J1331" s="20"/>
      <c r="K1331" s="33"/>
      <c r="L1331" s="117"/>
      <c r="M1331" s="21"/>
      <c r="N1331" s="89"/>
      <c r="O1331" s="125" t="e">
        <f t="shared" si="43"/>
        <v>#REF!</v>
      </c>
      <c r="P1331" s="125" t="e">
        <f t="shared" si="42"/>
        <v>#REF!</v>
      </c>
      <c r="Q1331" s="147" t="e">
        <f>T20D357462[[#This Row],[スコア⑤]]/T20D357462[[#This Row],[スコア③]]</f>
        <v>#REF!</v>
      </c>
      <c r="R1331" s="76" t="e">
        <f>#REF!+#REF!</f>
        <v>#REF!</v>
      </c>
      <c r="S1331" s="76"/>
      <c r="T1331" s="119"/>
      <c r="U1331" s="76"/>
      <c r="V1331" s="76"/>
      <c r="W1331" s="109" t="e">
        <f>(T20D357462[[#This Row],[現金及び預金（億）]]-T20D357462[[#This Row],[負債（億）]])/T20D357462[[#This Row],[総資産]]*100</f>
        <v>#DIV/0!</v>
      </c>
    </row>
    <row r="1332" spans="1:23" s="67" customFormat="1" x14ac:dyDescent="0.25">
      <c r="A1332" s="69"/>
      <c r="B1332" s="39"/>
      <c r="C1332" s="71" t="str">
        <f>IFERROR(_xll.RssMarket($A1332,"市場部名称"),"")</f>
        <v/>
      </c>
      <c r="D1332" s="55"/>
      <c r="E1332" s="55" t="str">
        <f>IFERROR(_xll.RssMarket($A1332,"前日比"),"")</f>
        <v/>
      </c>
      <c r="F1332" s="75" t="str">
        <f>IFERROR(_xll.RssMarket($A1332,"時価総額"),"")</f>
        <v/>
      </c>
      <c r="G1332" s="75" t="e">
        <f>T20D357462[[#This Row],[時価総額]]/T20D357462[[#This Row],[現在値]]</f>
        <v>#VALUE!</v>
      </c>
      <c r="H1332" s="20"/>
      <c r="I1332" s="38"/>
      <c r="J1332" s="20"/>
      <c r="K1332" s="33"/>
      <c r="L1332" s="117"/>
      <c r="M1332" s="21"/>
      <c r="N1332" s="89"/>
      <c r="O1332" s="125" t="e">
        <f t="shared" si="43"/>
        <v>#REF!</v>
      </c>
      <c r="P1332" s="125" t="e">
        <f t="shared" si="42"/>
        <v>#REF!</v>
      </c>
      <c r="Q1332" s="147" t="e">
        <f>T20D357462[[#This Row],[スコア⑤]]/T20D357462[[#This Row],[スコア③]]</f>
        <v>#REF!</v>
      </c>
      <c r="R1332" s="76" t="e">
        <f>#REF!+#REF!</f>
        <v>#REF!</v>
      </c>
      <c r="S1332" s="76"/>
      <c r="T1332" s="119"/>
      <c r="U1332" s="76"/>
      <c r="V1332" s="76"/>
      <c r="W1332" s="109" t="e">
        <f>(T20D357462[[#This Row],[現金及び預金（億）]]-T20D357462[[#This Row],[負債（億）]])/T20D357462[[#This Row],[総資産]]*100</f>
        <v>#DIV/0!</v>
      </c>
    </row>
    <row r="1333" spans="1:23" s="67" customFormat="1" x14ac:dyDescent="0.25">
      <c r="A1333" s="69"/>
      <c r="B1333" s="39"/>
      <c r="C1333" s="71" t="str">
        <f>IFERROR(_xll.RssMarket($A1333,"市場部名称"),"")</f>
        <v/>
      </c>
      <c r="D1333" s="55"/>
      <c r="E1333" s="55" t="str">
        <f>IFERROR(_xll.RssMarket($A1333,"前日比"),"")</f>
        <v/>
      </c>
      <c r="F1333" s="75" t="str">
        <f>IFERROR(_xll.RssMarket($A1333,"時価総額"),"")</f>
        <v/>
      </c>
      <c r="G1333" s="75" t="e">
        <f>T20D357462[[#This Row],[時価総額]]/T20D357462[[#This Row],[現在値]]</f>
        <v>#VALUE!</v>
      </c>
      <c r="H1333" s="20"/>
      <c r="I1333" s="38"/>
      <c r="J1333" s="20"/>
      <c r="K1333" s="33"/>
      <c r="L1333" s="117"/>
      <c r="M1333" s="21"/>
      <c r="N1333" s="89"/>
      <c r="O1333" s="125" t="e">
        <f t="shared" si="43"/>
        <v>#REF!</v>
      </c>
      <c r="P1333" s="125" t="e">
        <f t="shared" si="42"/>
        <v>#REF!</v>
      </c>
      <c r="Q1333" s="147" t="e">
        <f>T20D357462[[#This Row],[スコア⑤]]/T20D357462[[#This Row],[スコア③]]</f>
        <v>#REF!</v>
      </c>
      <c r="R1333" s="76" t="e">
        <f>#REF!+#REF!</f>
        <v>#REF!</v>
      </c>
      <c r="S1333" s="76"/>
      <c r="T1333" s="119"/>
      <c r="U1333" s="76"/>
      <c r="V1333" s="76"/>
      <c r="W1333" s="109" t="e">
        <f>(T20D357462[[#This Row],[現金及び預金（億）]]-T20D357462[[#This Row],[負債（億）]])/T20D357462[[#This Row],[総資産]]*100</f>
        <v>#DIV/0!</v>
      </c>
    </row>
    <row r="1334" spans="1:23" s="67" customFormat="1" x14ac:dyDescent="0.25">
      <c r="A1334" s="69"/>
      <c r="B1334" s="39"/>
      <c r="C1334" s="71" t="str">
        <f>IFERROR(_xll.RssMarket($A1334,"市場部名称"),"")</f>
        <v/>
      </c>
      <c r="D1334" s="55"/>
      <c r="E1334" s="55" t="str">
        <f>IFERROR(_xll.RssMarket($A1334,"前日比"),"")</f>
        <v/>
      </c>
      <c r="F1334" s="75" t="str">
        <f>IFERROR(_xll.RssMarket($A1334,"時価総額"),"")</f>
        <v/>
      </c>
      <c r="G1334" s="75" t="e">
        <f>T20D357462[[#This Row],[時価総額]]/T20D357462[[#This Row],[現在値]]</f>
        <v>#VALUE!</v>
      </c>
      <c r="H1334" s="20"/>
      <c r="I1334" s="38"/>
      <c r="J1334" s="20"/>
      <c r="K1334" s="33"/>
      <c r="L1334" s="117"/>
      <c r="M1334" s="21"/>
      <c r="N1334" s="89"/>
      <c r="O1334" s="125" t="e">
        <f t="shared" si="43"/>
        <v>#REF!</v>
      </c>
      <c r="P1334" s="125" t="e">
        <f t="shared" si="42"/>
        <v>#REF!</v>
      </c>
      <c r="Q1334" s="147" t="e">
        <f>T20D357462[[#This Row],[スコア⑤]]/T20D357462[[#This Row],[スコア③]]</f>
        <v>#REF!</v>
      </c>
      <c r="R1334" s="76" t="e">
        <f>#REF!+#REF!</f>
        <v>#REF!</v>
      </c>
      <c r="S1334" s="76"/>
      <c r="T1334" s="119"/>
      <c r="U1334" s="76"/>
      <c r="V1334" s="76"/>
      <c r="W1334" s="109" t="e">
        <f>(T20D357462[[#This Row],[現金及び預金（億）]]-T20D357462[[#This Row],[負債（億）]])/T20D357462[[#This Row],[総資産]]*100</f>
        <v>#DIV/0!</v>
      </c>
    </row>
    <row r="1335" spans="1:23" s="67" customFormat="1" x14ac:dyDescent="0.25">
      <c r="A1335" s="69"/>
      <c r="B1335" s="39"/>
      <c r="C1335" s="71" t="str">
        <f>IFERROR(_xll.RssMarket($A1335,"市場部名称"),"")</f>
        <v/>
      </c>
      <c r="D1335" s="55"/>
      <c r="E1335" s="55" t="str">
        <f>IFERROR(_xll.RssMarket($A1335,"前日比"),"")</f>
        <v/>
      </c>
      <c r="F1335" s="75" t="str">
        <f>IFERROR(_xll.RssMarket($A1335,"時価総額"),"")</f>
        <v/>
      </c>
      <c r="G1335" s="75" t="e">
        <f>T20D357462[[#This Row],[時価総額]]/T20D357462[[#This Row],[現在値]]</f>
        <v>#VALUE!</v>
      </c>
      <c r="H1335" s="20"/>
      <c r="I1335" s="38"/>
      <c r="J1335" s="20"/>
      <c r="K1335" s="33"/>
      <c r="L1335" s="117"/>
      <c r="M1335" s="21"/>
      <c r="N1335" s="89"/>
      <c r="O1335" s="125" t="e">
        <f t="shared" si="43"/>
        <v>#REF!</v>
      </c>
      <c r="P1335" s="125" t="e">
        <f t="shared" si="42"/>
        <v>#REF!</v>
      </c>
      <c r="Q1335" s="147" t="e">
        <f>T20D357462[[#This Row],[スコア⑤]]/T20D357462[[#This Row],[スコア③]]</f>
        <v>#REF!</v>
      </c>
      <c r="R1335" s="76" t="e">
        <f>#REF!+#REF!</f>
        <v>#REF!</v>
      </c>
      <c r="S1335" s="76"/>
      <c r="T1335" s="119"/>
      <c r="U1335" s="76"/>
      <c r="V1335" s="76"/>
      <c r="W1335" s="109" t="e">
        <f>(T20D357462[[#This Row],[現金及び預金（億）]]-T20D357462[[#This Row],[負債（億）]])/T20D357462[[#This Row],[総資産]]*100</f>
        <v>#DIV/0!</v>
      </c>
    </row>
    <row r="1336" spans="1:23" s="67" customFormat="1" x14ac:dyDescent="0.25">
      <c r="A1336" s="69"/>
      <c r="B1336" s="39"/>
      <c r="C1336" s="71" t="str">
        <f>IFERROR(_xll.RssMarket($A1336,"市場部名称"),"")</f>
        <v/>
      </c>
      <c r="D1336" s="55"/>
      <c r="E1336" s="55" t="str">
        <f>IFERROR(_xll.RssMarket($A1336,"前日比"),"")</f>
        <v/>
      </c>
      <c r="F1336" s="75" t="str">
        <f>IFERROR(_xll.RssMarket($A1336,"時価総額"),"")</f>
        <v/>
      </c>
      <c r="G1336" s="75" t="e">
        <f>T20D357462[[#This Row],[時価総額]]/T20D357462[[#This Row],[現在値]]</f>
        <v>#VALUE!</v>
      </c>
      <c r="H1336" s="20"/>
      <c r="I1336" s="38"/>
      <c r="J1336" s="20"/>
      <c r="K1336" s="33"/>
      <c r="L1336" s="117"/>
      <c r="M1336" s="21"/>
      <c r="N1336" s="89"/>
      <c r="O1336" s="125" t="e">
        <f t="shared" si="43"/>
        <v>#REF!</v>
      </c>
      <c r="P1336" s="125" t="e">
        <f t="shared" si="42"/>
        <v>#REF!</v>
      </c>
      <c r="Q1336" s="147" t="e">
        <f>T20D357462[[#This Row],[スコア⑤]]/T20D357462[[#This Row],[スコア③]]</f>
        <v>#REF!</v>
      </c>
      <c r="R1336" s="76" t="e">
        <f>#REF!+#REF!</f>
        <v>#REF!</v>
      </c>
      <c r="S1336" s="76"/>
      <c r="T1336" s="119"/>
      <c r="U1336" s="76"/>
      <c r="V1336" s="76"/>
      <c r="W1336" s="109" t="e">
        <f>(T20D357462[[#This Row],[現金及び預金（億）]]-T20D357462[[#This Row],[負債（億）]])/T20D357462[[#This Row],[総資産]]*100</f>
        <v>#DIV/0!</v>
      </c>
    </row>
    <row r="1337" spans="1:23" s="67" customFormat="1" x14ac:dyDescent="0.25">
      <c r="A1337" s="69"/>
      <c r="B1337" s="39"/>
      <c r="C1337" s="71" t="str">
        <f>IFERROR(_xll.RssMarket($A1337,"市場部名称"),"")</f>
        <v/>
      </c>
      <c r="D1337" s="55"/>
      <c r="E1337" s="55" t="str">
        <f>IFERROR(_xll.RssMarket($A1337,"前日比"),"")</f>
        <v/>
      </c>
      <c r="F1337" s="75" t="str">
        <f>IFERROR(_xll.RssMarket($A1337,"時価総額"),"")</f>
        <v/>
      </c>
      <c r="G1337" s="75" t="e">
        <f>T20D357462[[#This Row],[時価総額]]/T20D357462[[#This Row],[現在値]]</f>
        <v>#VALUE!</v>
      </c>
      <c r="H1337" s="20"/>
      <c r="I1337" s="38"/>
      <c r="J1337" s="20"/>
      <c r="K1337" s="33"/>
      <c r="L1337" s="117"/>
      <c r="M1337" s="21"/>
      <c r="N1337" s="89"/>
      <c r="O1337" s="125" t="e">
        <f t="shared" si="43"/>
        <v>#REF!</v>
      </c>
      <c r="P1337" s="125" t="e">
        <f t="shared" si="42"/>
        <v>#REF!</v>
      </c>
      <c r="Q1337" s="147" t="e">
        <f>T20D357462[[#This Row],[スコア⑤]]/T20D357462[[#This Row],[スコア③]]</f>
        <v>#REF!</v>
      </c>
      <c r="R1337" s="76" t="e">
        <f>#REF!+#REF!</f>
        <v>#REF!</v>
      </c>
      <c r="S1337" s="76"/>
      <c r="T1337" s="119"/>
      <c r="U1337" s="76"/>
      <c r="V1337" s="76"/>
      <c r="W1337" s="109" t="e">
        <f>(T20D357462[[#This Row],[現金及び預金（億）]]-T20D357462[[#This Row],[負債（億）]])/T20D357462[[#This Row],[総資産]]*100</f>
        <v>#DIV/0!</v>
      </c>
    </row>
    <row r="1338" spans="1:23" s="67" customFormat="1" x14ac:dyDescent="0.25">
      <c r="A1338" s="69"/>
      <c r="B1338" s="39"/>
      <c r="C1338" s="71" t="str">
        <f>IFERROR(_xll.RssMarket($A1338,"市場部名称"),"")</f>
        <v/>
      </c>
      <c r="D1338" s="55"/>
      <c r="E1338" s="55" t="str">
        <f>IFERROR(_xll.RssMarket($A1338,"前日比"),"")</f>
        <v/>
      </c>
      <c r="F1338" s="75" t="str">
        <f>IFERROR(_xll.RssMarket($A1338,"時価総額"),"")</f>
        <v/>
      </c>
      <c r="G1338" s="75" t="e">
        <f>T20D357462[[#This Row],[時価総額]]/T20D357462[[#This Row],[現在値]]</f>
        <v>#VALUE!</v>
      </c>
      <c r="H1338" s="20"/>
      <c r="I1338" s="38"/>
      <c r="J1338" s="20"/>
      <c r="K1338" s="33"/>
      <c r="L1338" s="117"/>
      <c r="M1338" s="21"/>
      <c r="N1338" s="89"/>
      <c r="O1338" s="125" t="e">
        <f t="shared" si="43"/>
        <v>#REF!</v>
      </c>
      <c r="P1338" s="125" t="e">
        <f t="shared" si="42"/>
        <v>#REF!</v>
      </c>
      <c r="Q1338" s="147" t="e">
        <f>T20D357462[[#This Row],[スコア⑤]]/T20D357462[[#This Row],[スコア③]]</f>
        <v>#REF!</v>
      </c>
      <c r="R1338" s="76" t="e">
        <f>#REF!+#REF!</f>
        <v>#REF!</v>
      </c>
      <c r="S1338" s="76"/>
      <c r="T1338" s="119"/>
      <c r="U1338" s="76"/>
      <c r="V1338" s="76"/>
      <c r="W1338" s="109" t="e">
        <f>(T20D357462[[#This Row],[現金及び預金（億）]]-T20D357462[[#This Row],[負債（億）]])/T20D357462[[#This Row],[総資産]]*100</f>
        <v>#DIV/0!</v>
      </c>
    </row>
    <row r="1339" spans="1:23" s="67" customFormat="1" x14ac:dyDescent="0.25">
      <c r="A1339" s="69"/>
      <c r="B1339" s="39"/>
      <c r="C1339" s="71" t="str">
        <f>IFERROR(_xll.RssMarket($A1339,"市場部名称"),"")</f>
        <v/>
      </c>
      <c r="D1339" s="55"/>
      <c r="E1339" s="55" t="str">
        <f>IFERROR(_xll.RssMarket($A1339,"前日比"),"")</f>
        <v/>
      </c>
      <c r="F1339" s="75" t="str">
        <f>IFERROR(_xll.RssMarket($A1339,"時価総額"),"")</f>
        <v/>
      </c>
      <c r="G1339" s="75" t="e">
        <f>T20D357462[[#This Row],[時価総額]]/T20D357462[[#This Row],[現在値]]</f>
        <v>#VALUE!</v>
      </c>
      <c r="H1339" s="20"/>
      <c r="I1339" s="38"/>
      <c r="J1339" s="20"/>
      <c r="K1339" s="33"/>
      <c r="L1339" s="117"/>
      <c r="M1339" s="21"/>
      <c r="N1339" s="89"/>
      <c r="O1339" s="125" t="e">
        <f t="shared" si="43"/>
        <v>#REF!</v>
      </c>
      <c r="P1339" s="125" t="e">
        <f t="shared" si="42"/>
        <v>#REF!</v>
      </c>
      <c r="Q1339" s="147" t="e">
        <f>T20D357462[[#This Row],[スコア⑤]]/T20D357462[[#This Row],[スコア③]]</f>
        <v>#REF!</v>
      </c>
      <c r="R1339" s="76" t="e">
        <f>#REF!+#REF!</f>
        <v>#REF!</v>
      </c>
      <c r="S1339" s="76"/>
      <c r="T1339" s="119"/>
      <c r="U1339" s="76"/>
      <c r="V1339" s="76"/>
      <c r="W1339" s="109" t="e">
        <f>(T20D357462[[#This Row],[現金及び預金（億）]]-T20D357462[[#This Row],[負債（億）]])/T20D357462[[#This Row],[総資産]]*100</f>
        <v>#DIV/0!</v>
      </c>
    </row>
    <row r="1340" spans="1:23" s="67" customFormat="1" x14ac:dyDescent="0.25">
      <c r="A1340" s="69"/>
      <c r="B1340" s="39"/>
      <c r="C1340" s="71" t="str">
        <f>IFERROR(_xll.RssMarket($A1340,"市場部名称"),"")</f>
        <v/>
      </c>
      <c r="D1340" s="55"/>
      <c r="E1340" s="55" t="str">
        <f>IFERROR(_xll.RssMarket($A1340,"前日比"),"")</f>
        <v/>
      </c>
      <c r="F1340" s="75" t="str">
        <f>IFERROR(_xll.RssMarket($A1340,"時価総額"),"")</f>
        <v/>
      </c>
      <c r="G1340" s="75" t="e">
        <f>T20D357462[[#This Row],[時価総額]]/T20D357462[[#This Row],[現在値]]</f>
        <v>#VALUE!</v>
      </c>
      <c r="H1340" s="20"/>
      <c r="I1340" s="38"/>
      <c r="J1340" s="20"/>
      <c r="K1340" s="33"/>
      <c r="L1340" s="117"/>
      <c r="M1340" s="21"/>
      <c r="N1340" s="89"/>
      <c r="O1340" s="125" t="e">
        <f t="shared" si="43"/>
        <v>#REF!</v>
      </c>
      <c r="P1340" s="125" t="e">
        <f t="shared" si="42"/>
        <v>#REF!</v>
      </c>
      <c r="Q1340" s="147" t="e">
        <f>T20D357462[[#This Row],[スコア⑤]]/T20D357462[[#This Row],[スコア③]]</f>
        <v>#REF!</v>
      </c>
      <c r="R1340" s="76" t="e">
        <f>#REF!+#REF!</f>
        <v>#REF!</v>
      </c>
      <c r="S1340" s="76"/>
      <c r="T1340" s="119"/>
      <c r="U1340" s="76"/>
      <c r="V1340" s="76"/>
      <c r="W1340" s="109" t="e">
        <f>(T20D357462[[#This Row],[現金及び預金（億）]]-T20D357462[[#This Row],[負債（億）]])/T20D357462[[#This Row],[総資産]]*100</f>
        <v>#DIV/0!</v>
      </c>
    </row>
    <row r="1341" spans="1:23" s="67" customFormat="1" x14ac:dyDescent="0.25">
      <c r="A1341" s="69"/>
      <c r="B1341" s="39"/>
      <c r="C1341" s="71" t="str">
        <f>IFERROR(_xll.RssMarket($A1341,"市場部名称"),"")</f>
        <v/>
      </c>
      <c r="D1341" s="55"/>
      <c r="E1341" s="55" t="str">
        <f>IFERROR(_xll.RssMarket($A1341,"前日比"),"")</f>
        <v/>
      </c>
      <c r="F1341" s="75" t="str">
        <f>IFERROR(_xll.RssMarket($A1341,"時価総額"),"")</f>
        <v/>
      </c>
      <c r="G1341" s="75" t="e">
        <f>T20D357462[[#This Row],[時価総額]]/T20D357462[[#This Row],[現在値]]</f>
        <v>#VALUE!</v>
      </c>
      <c r="H1341" s="20"/>
      <c r="I1341" s="38"/>
      <c r="J1341" s="20"/>
      <c r="K1341" s="33"/>
      <c r="L1341" s="117"/>
      <c r="M1341" s="21"/>
      <c r="N1341" s="89"/>
      <c r="O1341" s="125" t="e">
        <f t="shared" si="43"/>
        <v>#REF!</v>
      </c>
      <c r="P1341" s="125" t="e">
        <f t="shared" ref="P1341:P1404" si="44">ROUND(((R1341/20)*(L1341/15)*(S1341/15)*(1+W1341/200))/(H1341/15)*100,0)</f>
        <v>#REF!</v>
      </c>
      <c r="Q1341" s="147" t="e">
        <f>T20D357462[[#This Row],[スコア⑤]]/T20D357462[[#This Row],[スコア③]]</f>
        <v>#REF!</v>
      </c>
      <c r="R1341" s="76" t="e">
        <f>#REF!+#REF!</f>
        <v>#REF!</v>
      </c>
      <c r="S1341" s="76"/>
      <c r="T1341" s="119"/>
      <c r="U1341" s="76"/>
      <c r="V1341" s="76"/>
      <c r="W1341" s="109" t="e">
        <f>(T20D357462[[#This Row],[現金及び預金（億）]]-T20D357462[[#This Row],[負債（億）]])/T20D357462[[#This Row],[総資産]]*100</f>
        <v>#DIV/0!</v>
      </c>
    </row>
    <row r="1342" spans="1:23" s="67" customFormat="1" x14ac:dyDescent="0.25">
      <c r="A1342" s="69"/>
      <c r="B1342" s="39"/>
      <c r="C1342" s="71" t="str">
        <f>IFERROR(_xll.RssMarket($A1342,"市場部名称"),"")</f>
        <v/>
      </c>
      <c r="D1342" s="55"/>
      <c r="E1342" s="55" t="str">
        <f>IFERROR(_xll.RssMarket($A1342,"前日比"),"")</f>
        <v/>
      </c>
      <c r="F1342" s="75" t="str">
        <f>IFERROR(_xll.RssMarket($A1342,"時価総額"),"")</f>
        <v/>
      </c>
      <c r="G1342" s="75" t="e">
        <f>T20D357462[[#This Row],[時価総額]]/T20D357462[[#This Row],[現在値]]</f>
        <v>#VALUE!</v>
      </c>
      <c r="H1342" s="20"/>
      <c r="I1342" s="38"/>
      <c r="J1342" s="20"/>
      <c r="K1342" s="33"/>
      <c r="L1342" s="117"/>
      <c r="M1342" s="21"/>
      <c r="N1342" s="89"/>
      <c r="O1342" s="125" t="e">
        <f t="shared" si="43"/>
        <v>#REF!</v>
      </c>
      <c r="P1342" s="125" t="e">
        <f t="shared" si="44"/>
        <v>#REF!</v>
      </c>
      <c r="Q1342" s="147" t="e">
        <f>T20D357462[[#This Row],[スコア⑤]]/T20D357462[[#This Row],[スコア③]]</f>
        <v>#REF!</v>
      </c>
      <c r="R1342" s="76" t="e">
        <f>#REF!+#REF!</f>
        <v>#REF!</v>
      </c>
      <c r="S1342" s="76"/>
      <c r="T1342" s="119"/>
      <c r="U1342" s="76"/>
      <c r="V1342" s="76"/>
      <c r="W1342" s="109" t="e">
        <f>(T20D357462[[#This Row],[現金及び預金（億）]]-T20D357462[[#This Row],[負債（億）]])/T20D357462[[#This Row],[総資産]]*100</f>
        <v>#DIV/0!</v>
      </c>
    </row>
    <row r="1343" spans="1:23" s="67" customFormat="1" x14ac:dyDescent="0.25">
      <c r="A1343" s="69"/>
      <c r="B1343" s="39"/>
      <c r="C1343" s="71" t="str">
        <f>IFERROR(_xll.RssMarket($A1343,"市場部名称"),"")</f>
        <v/>
      </c>
      <c r="D1343" s="55"/>
      <c r="E1343" s="55" t="str">
        <f>IFERROR(_xll.RssMarket($A1343,"前日比"),"")</f>
        <v/>
      </c>
      <c r="F1343" s="75" t="str">
        <f>IFERROR(_xll.RssMarket($A1343,"時価総額"),"")</f>
        <v/>
      </c>
      <c r="G1343" s="75" t="e">
        <f>T20D357462[[#This Row],[時価総額]]/T20D357462[[#This Row],[現在値]]</f>
        <v>#VALUE!</v>
      </c>
      <c r="H1343" s="20"/>
      <c r="I1343" s="38"/>
      <c r="J1343" s="20"/>
      <c r="K1343" s="33"/>
      <c r="L1343" s="117"/>
      <c r="M1343" s="21"/>
      <c r="N1343" s="89"/>
      <c r="O1343" s="125" t="e">
        <f t="shared" si="43"/>
        <v>#REF!</v>
      </c>
      <c r="P1343" s="125" t="e">
        <f t="shared" si="44"/>
        <v>#REF!</v>
      </c>
      <c r="Q1343" s="147" t="e">
        <f>T20D357462[[#This Row],[スコア⑤]]/T20D357462[[#This Row],[スコア③]]</f>
        <v>#REF!</v>
      </c>
      <c r="R1343" s="76" t="e">
        <f>#REF!+#REF!</f>
        <v>#REF!</v>
      </c>
      <c r="S1343" s="76"/>
      <c r="T1343" s="119"/>
      <c r="U1343" s="76"/>
      <c r="V1343" s="76"/>
      <c r="W1343" s="109" t="e">
        <f>(T20D357462[[#This Row],[現金及び預金（億）]]-T20D357462[[#This Row],[負債（億）]])/T20D357462[[#This Row],[総資産]]*100</f>
        <v>#DIV/0!</v>
      </c>
    </row>
    <row r="1344" spans="1:23" s="67" customFormat="1" x14ac:dyDescent="0.25">
      <c r="A1344" s="69"/>
      <c r="B1344" s="39"/>
      <c r="C1344" s="71" t="str">
        <f>IFERROR(_xll.RssMarket($A1344,"市場部名称"),"")</f>
        <v/>
      </c>
      <c r="D1344" s="55"/>
      <c r="E1344" s="55" t="str">
        <f>IFERROR(_xll.RssMarket($A1344,"前日比"),"")</f>
        <v/>
      </c>
      <c r="F1344" s="75" t="str">
        <f>IFERROR(_xll.RssMarket($A1344,"時価総額"),"")</f>
        <v/>
      </c>
      <c r="G1344" s="75" t="e">
        <f>T20D357462[[#This Row],[時価総額]]/T20D357462[[#This Row],[現在値]]</f>
        <v>#VALUE!</v>
      </c>
      <c r="H1344" s="20"/>
      <c r="I1344" s="38"/>
      <c r="J1344" s="20"/>
      <c r="K1344" s="33"/>
      <c r="L1344" s="117"/>
      <c r="M1344" s="21"/>
      <c r="N1344" s="89"/>
      <c r="O1344" s="125" t="e">
        <f t="shared" si="43"/>
        <v>#REF!</v>
      </c>
      <c r="P1344" s="125" t="e">
        <f t="shared" si="44"/>
        <v>#REF!</v>
      </c>
      <c r="Q1344" s="147" t="e">
        <f>T20D357462[[#This Row],[スコア⑤]]/T20D357462[[#This Row],[スコア③]]</f>
        <v>#REF!</v>
      </c>
      <c r="R1344" s="76" t="e">
        <f>#REF!+#REF!</f>
        <v>#REF!</v>
      </c>
      <c r="S1344" s="76"/>
      <c r="T1344" s="119"/>
      <c r="U1344" s="76"/>
      <c r="V1344" s="76"/>
      <c r="W1344" s="109" t="e">
        <f>(T20D357462[[#This Row],[現金及び預金（億）]]-T20D357462[[#This Row],[負債（億）]])/T20D357462[[#This Row],[総資産]]*100</f>
        <v>#DIV/0!</v>
      </c>
    </row>
    <row r="1345" spans="1:23" s="67" customFormat="1" x14ac:dyDescent="0.25">
      <c r="A1345" s="69"/>
      <c r="B1345" s="39"/>
      <c r="C1345" s="71" t="str">
        <f>IFERROR(_xll.RssMarket($A1345,"市場部名称"),"")</f>
        <v/>
      </c>
      <c r="D1345" s="55"/>
      <c r="E1345" s="55" t="str">
        <f>IFERROR(_xll.RssMarket($A1345,"前日比"),"")</f>
        <v/>
      </c>
      <c r="F1345" s="75" t="str">
        <f>IFERROR(_xll.RssMarket($A1345,"時価総額"),"")</f>
        <v/>
      </c>
      <c r="G1345" s="75" t="e">
        <f>T20D357462[[#This Row],[時価総額]]/T20D357462[[#This Row],[現在値]]</f>
        <v>#VALUE!</v>
      </c>
      <c r="H1345" s="20"/>
      <c r="I1345" s="38"/>
      <c r="J1345" s="20"/>
      <c r="K1345" s="33"/>
      <c r="L1345" s="117"/>
      <c r="M1345" s="21"/>
      <c r="N1345" s="89"/>
      <c r="O1345" s="125" t="e">
        <f t="shared" si="43"/>
        <v>#REF!</v>
      </c>
      <c r="P1345" s="125" t="e">
        <f t="shared" si="44"/>
        <v>#REF!</v>
      </c>
      <c r="Q1345" s="147" t="e">
        <f>T20D357462[[#This Row],[スコア⑤]]/T20D357462[[#This Row],[スコア③]]</f>
        <v>#REF!</v>
      </c>
      <c r="R1345" s="76" t="e">
        <f>#REF!+#REF!</f>
        <v>#REF!</v>
      </c>
      <c r="S1345" s="76"/>
      <c r="T1345" s="119"/>
      <c r="U1345" s="76"/>
      <c r="V1345" s="76"/>
      <c r="W1345" s="109" t="e">
        <f>(T20D357462[[#This Row],[現金及び預金（億）]]-T20D357462[[#This Row],[負債（億）]])/T20D357462[[#This Row],[総資産]]*100</f>
        <v>#DIV/0!</v>
      </c>
    </row>
    <row r="1346" spans="1:23" s="67" customFormat="1" x14ac:dyDescent="0.25">
      <c r="A1346" s="69"/>
      <c r="B1346" s="39"/>
      <c r="C1346" s="71" t="str">
        <f>IFERROR(_xll.RssMarket($A1346,"市場部名称"),"")</f>
        <v/>
      </c>
      <c r="D1346" s="55"/>
      <c r="E1346" s="55" t="str">
        <f>IFERROR(_xll.RssMarket($A1346,"前日比"),"")</f>
        <v/>
      </c>
      <c r="F1346" s="75" t="str">
        <f>IFERROR(_xll.RssMarket($A1346,"時価総額"),"")</f>
        <v/>
      </c>
      <c r="G1346" s="75" t="e">
        <f>T20D357462[[#This Row],[時価総額]]/T20D357462[[#This Row],[現在値]]</f>
        <v>#VALUE!</v>
      </c>
      <c r="H1346" s="20"/>
      <c r="I1346" s="38"/>
      <c r="J1346" s="20"/>
      <c r="K1346" s="33"/>
      <c r="L1346" s="117"/>
      <c r="M1346" s="21"/>
      <c r="N1346" s="89"/>
      <c r="O1346" s="125" t="e">
        <f t="shared" ref="O1346:O1409" si="45">ROUND(
 ((IF(OR(R1346="",R1346&lt;=0),20,R1346)/20)
  *(L1346/15))
 /(IFERROR(IF(H1346&gt;0,H1346,15),15)/15)
 *100,0)</f>
        <v>#REF!</v>
      </c>
      <c r="P1346" s="125" t="e">
        <f t="shared" si="44"/>
        <v>#REF!</v>
      </c>
      <c r="Q1346" s="147" t="e">
        <f>T20D357462[[#This Row],[スコア⑤]]/T20D357462[[#This Row],[スコア③]]</f>
        <v>#REF!</v>
      </c>
      <c r="R1346" s="76" t="e">
        <f>#REF!+#REF!</f>
        <v>#REF!</v>
      </c>
      <c r="S1346" s="76"/>
      <c r="T1346" s="119"/>
      <c r="U1346" s="76"/>
      <c r="V1346" s="76"/>
      <c r="W1346" s="109" t="e">
        <f>(T20D357462[[#This Row],[現金及び預金（億）]]-T20D357462[[#This Row],[負債（億）]])/T20D357462[[#This Row],[総資産]]*100</f>
        <v>#DIV/0!</v>
      </c>
    </row>
    <row r="1347" spans="1:23" s="67" customFormat="1" x14ac:dyDescent="0.25">
      <c r="A1347" s="69"/>
      <c r="B1347" s="39"/>
      <c r="C1347" s="71" t="str">
        <f>IFERROR(_xll.RssMarket($A1347,"市場部名称"),"")</f>
        <v/>
      </c>
      <c r="D1347" s="55"/>
      <c r="E1347" s="55" t="str">
        <f>IFERROR(_xll.RssMarket($A1347,"前日比"),"")</f>
        <v/>
      </c>
      <c r="F1347" s="75" t="str">
        <f>IFERROR(_xll.RssMarket($A1347,"時価総額"),"")</f>
        <v/>
      </c>
      <c r="G1347" s="75" t="e">
        <f>T20D357462[[#This Row],[時価総額]]/T20D357462[[#This Row],[現在値]]</f>
        <v>#VALUE!</v>
      </c>
      <c r="H1347" s="20"/>
      <c r="I1347" s="38"/>
      <c r="J1347" s="20"/>
      <c r="K1347" s="33"/>
      <c r="L1347" s="117"/>
      <c r="M1347" s="21"/>
      <c r="N1347" s="89"/>
      <c r="O1347" s="125" t="e">
        <f t="shared" si="45"/>
        <v>#REF!</v>
      </c>
      <c r="P1347" s="125" t="e">
        <f t="shared" si="44"/>
        <v>#REF!</v>
      </c>
      <c r="Q1347" s="147" t="e">
        <f>T20D357462[[#This Row],[スコア⑤]]/T20D357462[[#This Row],[スコア③]]</f>
        <v>#REF!</v>
      </c>
      <c r="R1347" s="76" t="e">
        <f>#REF!+#REF!</f>
        <v>#REF!</v>
      </c>
      <c r="S1347" s="76"/>
      <c r="T1347" s="119"/>
      <c r="U1347" s="76"/>
      <c r="V1347" s="76"/>
      <c r="W1347" s="109" t="e">
        <f>(T20D357462[[#This Row],[現金及び預金（億）]]-T20D357462[[#This Row],[負債（億）]])/T20D357462[[#This Row],[総資産]]*100</f>
        <v>#DIV/0!</v>
      </c>
    </row>
    <row r="1348" spans="1:23" s="67" customFormat="1" x14ac:dyDescent="0.25">
      <c r="A1348" s="69"/>
      <c r="B1348" s="39"/>
      <c r="C1348" s="71" t="str">
        <f>IFERROR(_xll.RssMarket($A1348,"市場部名称"),"")</f>
        <v/>
      </c>
      <c r="D1348" s="55"/>
      <c r="E1348" s="55" t="str">
        <f>IFERROR(_xll.RssMarket($A1348,"前日比"),"")</f>
        <v/>
      </c>
      <c r="F1348" s="75" t="str">
        <f>IFERROR(_xll.RssMarket($A1348,"時価総額"),"")</f>
        <v/>
      </c>
      <c r="G1348" s="75" t="e">
        <f>T20D357462[[#This Row],[時価総額]]/T20D357462[[#This Row],[現在値]]</f>
        <v>#VALUE!</v>
      </c>
      <c r="H1348" s="20"/>
      <c r="I1348" s="38"/>
      <c r="J1348" s="20"/>
      <c r="K1348" s="33"/>
      <c r="L1348" s="117"/>
      <c r="M1348" s="21"/>
      <c r="N1348" s="89"/>
      <c r="O1348" s="125" t="e">
        <f t="shared" si="45"/>
        <v>#REF!</v>
      </c>
      <c r="P1348" s="125" t="e">
        <f t="shared" si="44"/>
        <v>#REF!</v>
      </c>
      <c r="Q1348" s="147" t="e">
        <f>T20D357462[[#This Row],[スコア⑤]]/T20D357462[[#This Row],[スコア③]]</f>
        <v>#REF!</v>
      </c>
      <c r="R1348" s="76" t="e">
        <f>#REF!+#REF!</f>
        <v>#REF!</v>
      </c>
      <c r="S1348" s="76"/>
      <c r="T1348" s="119"/>
      <c r="U1348" s="76"/>
      <c r="V1348" s="76"/>
      <c r="W1348" s="109" t="e">
        <f>(T20D357462[[#This Row],[現金及び預金（億）]]-T20D357462[[#This Row],[負債（億）]])/T20D357462[[#This Row],[総資産]]*100</f>
        <v>#DIV/0!</v>
      </c>
    </row>
    <row r="1349" spans="1:23" s="67" customFormat="1" x14ac:dyDescent="0.25">
      <c r="A1349" s="69"/>
      <c r="B1349" s="39"/>
      <c r="C1349" s="71" t="str">
        <f>IFERROR(_xll.RssMarket($A1349,"市場部名称"),"")</f>
        <v/>
      </c>
      <c r="D1349" s="55"/>
      <c r="E1349" s="55" t="str">
        <f>IFERROR(_xll.RssMarket($A1349,"前日比"),"")</f>
        <v/>
      </c>
      <c r="F1349" s="75" t="str">
        <f>IFERROR(_xll.RssMarket($A1349,"時価総額"),"")</f>
        <v/>
      </c>
      <c r="G1349" s="75" t="e">
        <f>T20D357462[[#This Row],[時価総額]]/T20D357462[[#This Row],[現在値]]</f>
        <v>#VALUE!</v>
      </c>
      <c r="H1349" s="20"/>
      <c r="I1349" s="38"/>
      <c r="J1349" s="20"/>
      <c r="K1349" s="33"/>
      <c r="L1349" s="117"/>
      <c r="M1349" s="21"/>
      <c r="N1349" s="89"/>
      <c r="O1349" s="125" t="e">
        <f t="shared" si="45"/>
        <v>#REF!</v>
      </c>
      <c r="P1349" s="125" t="e">
        <f t="shared" si="44"/>
        <v>#REF!</v>
      </c>
      <c r="Q1349" s="147" t="e">
        <f>T20D357462[[#This Row],[スコア⑤]]/T20D357462[[#This Row],[スコア③]]</f>
        <v>#REF!</v>
      </c>
      <c r="R1349" s="76" t="e">
        <f>#REF!+#REF!</f>
        <v>#REF!</v>
      </c>
      <c r="S1349" s="76"/>
      <c r="T1349" s="119"/>
      <c r="U1349" s="76"/>
      <c r="V1349" s="76"/>
      <c r="W1349" s="109" t="e">
        <f>(T20D357462[[#This Row],[現金及び預金（億）]]-T20D357462[[#This Row],[負債（億）]])/T20D357462[[#This Row],[総資産]]*100</f>
        <v>#DIV/0!</v>
      </c>
    </row>
    <row r="1350" spans="1:23" s="67" customFormat="1" x14ac:dyDescent="0.25">
      <c r="A1350" s="69"/>
      <c r="B1350" s="39"/>
      <c r="C1350" s="71" t="str">
        <f>IFERROR(_xll.RssMarket($A1350,"市場部名称"),"")</f>
        <v/>
      </c>
      <c r="D1350" s="55"/>
      <c r="E1350" s="55" t="str">
        <f>IFERROR(_xll.RssMarket($A1350,"前日比"),"")</f>
        <v/>
      </c>
      <c r="F1350" s="75" t="str">
        <f>IFERROR(_xll.RssMarket($A1350,"時価総額"),"")</f>
        <v/>
      </c>
      <c r="G1350" s="75" t="e">
        <f>T20D357462[[#This Row],[時価総額]]/T20D357462[[#This Row],[現在値]]</f>
        <v>#VALUE!</v>
      </c>
      <c r="H1350" s="20"/>
      <c r="I1350" s="38"/>
      <c r="J1350" s="20"/>
      <c r="K1350" s="33"/>
      <c r="L1350" s="117"/>
      <c r="M1350" s="21"/>
      <c r="N1350" s="89"/>
      <c r="O1350" s="125" t="e">
        <f t="shared" si="45"/>
        <v>#REF!</v>
      </c>
      <c r="P1350" s="125" t="e">
        <f t="shared" si="44"/>
        <v>#REF!</v>
      </c>
      <c r="Q1350" s="147" t="e">
        <f>T20D357462[[#This Row],[スコア⑤]]/T20D357462[[#This Row],[スコア③]]</f>
        <v>#REF!</v>
      </c>
      <c r="R1350" s="76" t="e">
        <f>#REF!+#REF!</f>
        <v>#REF!</v>
      </c>
      <c r="S1350" s="76"/>
      <c r="T1350" s="119"/>
      <c r="U1350" s="76"/>
      <c r="V1350" s="76"/>
      <c r="W1350" s="109" t="e">
        <f>(T20D357462[[#This Row],[現金及び預金（億）]]-T20D357462[[#This Row],[負債（億）]])/T20D357462[[#This Row],[総資産]]*100</f>
        <v>#DIV/0!</v>
      </c>
    </row>
    <row r="1351" spans="1:23" s="67" customFormat="1" x14ac:dyDescent="0.25">
      <c r="A1351" s="69"/>
      <c r="B1351" s="39"/>
      <c r="C1351" s="71" t="str">
        <f>IFERROR(_xll.RssMarket($A1351,"市場部名称"),"")</f>
        <v/>
      </c>
      <c r="D1351" s="55"/>
      <c r="E1351" s="55" t="str">
        <f>IFERROR(_xll.RssMarket($A1351,"前日比"),"")</f>
        <v/>
      </c>
      <c r="F1351" s="75" t="str">
        <f>IFERROR(_xll.RssMarket($A1351,"時価総額"),"")</f>
        <v/>
      </c>
      <c r="G1351" s="75" t="e">
        <f>T20D357462[[#This Row],[時価総額]]/T20D357462[[#This Row],[現在値]]</f>
        <v>#VALUE!</v>
      </c>
      <c r="H1351" s="20"/>
      <c r="I1351" s="38"/>
      <c r="J1351" s="20"/>
      <c r="K1351" s="33"/>
      <c r="L1351" s="117"/>
      <c r="M1351" s="21"/>
      <c r="N1351" s="89"/>
      <c r="O1351" s="125" t="e">
        <f t="shared" si="45"/>
        <v>#REF!</v>
      </c>
      <c r="P1351" s="125" t="e">
        <f t="shared" si="44"/>
        <v>#REF!</v>
      </c>
      <c r="Q1351" s="147" t="e">
        <f>T20D357462[[#This Row],[スコア⑤]]/T20D357462[[#This Row],[スコア③]]</f>
        <v>#REF!</v>
      </c>
      <c r="R1351" s="76" t="e">
        <f>#REF!+#REF!</f>
        <v>#REF!</v>
      </c>
      <c r="S1351" s="76"/>
      <c r="T1351" s="119"/>
      <c r="U1351" s="76"/>
      <c r="V1351" s="76"/>
      <c r="W1351" s="109" t="e">
        <f>(T20D357462[[#This Row],[現金及び預金（億）]]-T20D357462[[#This Row],[負債（億）]])/T20D357462[[#This Row],[総資産]]*100</f>
        <v>#DIV/0!</v>
      </c>
    </row>
    <row r="1352" spans="1:23" s="67" customFormat="1" x14ac:dyDescent="0.25">
      <c r="A1352" s="69"/>
      <c r="B1352" s="39"/>
      <c r="C1352" s="71" t="str">
        <f>IFERROR(_xll.RssMarket($A1352,"市場部名称"),"")</f>
        <v/>
      </c>
      <c r="D1352" s="55"/>
      <c r="E1352" s="55" t="str">
        <f>IFERROR(_xll.RssMarket($A1352,"前日比"),"")</f>
        <v/>
      </c>
      <c r="F1352" s="75" t="str">
        <f>IFERROR(_xll.RssMarket($A1352,"時価総額"),"")</f>
        <v/>
      </c>
      <c r="G1352" s="75" t="e">
        <f>T20D357462[[#This Row],[時価総額]]/T20D357462[[#This Row],[現在値]]</f>
        <v>#VALUE!</v>
      </c>
      <c r="H1352" s="20"/>
      <c r="I1352" s="38"/>
      <c r="J1352" s="20"/>
      <c r="K1352" s="33"/>
      <c r="L1352" s="117"/>
      <c r="M1352" s="21"/>
      <c r="N1352" s="89"/>
      <c r="O1352" s="125" t="e">
        <f t="shared" si="45"/>
        <v>#REF!</v>
      </c>
      <c r="P1352" s="125" t="e">
        <f t="shared" si="44"/>
        <v>#REF!</v>
      </c>
      <c r="Q1352" s="147" t="e">
        <f>T20D357462[[#This Row],[スコア⑤]]/T20D357462[[#This Row],[スコア③]]</f>
        <v>#REF!</v>
      </c>
      <c r="R1352" s="76" t="e">
        <f>#REF!+#REF!</f>
        <v>#REF!</v>
      </c>
      <c r="S1352" s="76"/>
      <c r="T1352" s="119"/>
      <c r="U1352" s="76"/>
      <c r="V1352" s="76"/>
      <c r="W1352" s="109" t="e">
        <f>(T20D357462[[#This Row],[現金及び預金（億）]]-T20D357462[[#This Row],[負債（億）]])/T20D357462[[#This Row],[総資産]]*100</f>
        <v>#DIV/0!</v>
      </c>
    </row>
    <row r="1353" spans="1:23" s="67" customFormat="1" x14ac:dyDescent="0.25">
      <c r="A1353" s="69"/>
      <c r="B1353" s="39"/>
      <c r="C1353" s="71" t="str">
        <f>IFERROR(_xll.RssMarket($A1353,"市場部名称"),"")</f>
        <v/>
      </c>
      <c r="D1353" s="55"/>
      <c r="E1353" s="55" t="str">
        <f>IFERROR(_xll.RssMarket($A1353,"前日比"),"")</f>
        <v/>
      </c>
      <c r="F1353" s="75" t="str">
        <f>IFERROR(_xll.RssMarket($A1353,"時価総額"),"")</f>
        <v/>
      </c>
      <c r="G1353" s="75" t="e">
        <f>T20D357462[[#This Row],[時価総額]]/T20D357462[[#This Row],[現在値]]</f>
        <v>#VALUE!</v>
      </c>
      <c r="H1353" s="20"/>
      <c r="I1353" s="38"/>
      <c r="J1353" s="20"/>
      <c r="K1353" s="33"/>
      <c r="L1353" s="117"/>
      <c r="M1353" s="21"/>
      <c r="N1353" s="89"/>
      <c r="O1353" s="125" t="e">
        <f t="shared" si="45"/>
        <v>#REF!</v>
      </c>
      <c r="P1353" s="125" t="e">
        <f t="shared" si="44"/>
        <v>#REF!</v>
      </c>
      <c r="Q1353" s="147" t="e">
        <f>T20D357462[[#This Row],[スコア⑤]]/T20D357462[[#This Row],[スコア③]]</f>
        <v>#REF!</v>
      </c>
      <c r="R1353" s="76" t="e">
        <f>#REF!+#REF!</f>
        <v>#REF!</v>
      </c>
      <c r="S1353" s="76"/>
      <c r="T1353" s="119"/>
      <c r="U1353" s="76"/>
      <c r="V1353" s="76"/>
      <c r="W1353" s="109" t="e">
        <f>(T20D357462[[#This Row],[現金及び預金（億）]]-T20D357462[[#This Row],[負債（億）]])/T20D357462[[#This Row],[総資産]]*100</f>
        <v>#DIV/0!</v>
      </c>
    </row>
    <row r="1354" spans="1:23" s="67" customFormat="1" x14ac:dyDescent="0.25">
      <c r="A1354" s="69"/>
      <c r="B1354" s="39"/>
      <c r="C1354" s="71" t="str">
        <f>IFERROR(_xll.RssMarket($A1354,"市場部名称"),"")</f>
        <v/>
      </c>
      <c r="D1354" s="55"/>
      <c r="E1354" s="55" t="str">
        <f>IFERROR(_xll.RssMarket($A1354,"前日比"),"")</f>
        <v/>
      </c>
      <c r="F1354" s="75" t="str">
        <f>IFERROR(_xll.RssMarket($A1354,"時価総額"),"")</f>
        <v/>
      </c>
      <c r="G1354" s="75" t="e">
        <f>T20D357462[[#This Row],[時価総額]]/T20D357462[[#This Row],[現在値]]</f>
        <v>#VALUE!</v>
      </c>
      <c r="H1354" s="20"/>
      <c r="I1354" s="38"/>
      <c r="J1354" s="20"/>
      <c r="K1354" s="33"/>
      <c r="L1354" s="117"/>
      <c r="M1354" s="21"/>
      <c r="N1354" s="89"/>
      <c r="O1354" s="125" t="e">
        <f t="shared" si="45"/>
        <v>#REF!</v>
      </c>
      <c r="P1354" s="125" t="e">
        <f t="shared" si="44"/>
        <v>#REF!</v>
      </c>
      <c r="Q1354" s="147" t="e">
        <f>T20D357462[[#This Row],[スコア⑤]]/T20D357462[[#This Row],[スコア③]]</f>
        <v>#REF!</v>
      </c>
      <c r="R1354" s="76" t="e">
        <f>#REF!+#REF!</f>
        <v>#REF!</v>
      </c>
      <c r="S1354" s="76"/>
      <c r="T1354" s="119"/>
      <c r="U1354" s="76"/>
      <c r="V1354" s="76"/>
      <c r="W1354" s="109" t="e">
        <f>(T20D357462[[#This Row],[現金及び預金（億）]]-T20D357462[[#This Row],[負債（億）]])/T20D357462[[#This Row],[総資産]]*100</f>
        <v>#DIV/0!</v>
      </c>
    </row>
    <row r="1355" spans="1:23" s="67" customFormat="1" x14ac:dyDescent="0.25">
      <c r="A1355" s="69"/>
      <c r="B1355" s="39"/>
      <c r="C1355" s="71" t="str">
        <f>IFERROR(_xll.RssMarket($A1355,"市場部名称"),"")</f>
        <v/>
      </c>
      <c r="D1355" s="55"/>
      <c r="E1355" s="55" t="str">
        <f>IFERROR(_xll.RssMarket($A1355,"前日比"),"")</f>
        <v/>
      </c>
      <c r="F1355" s="75" t="str">
        <f>IFERROR(_xll.RssMarket($A1355,"時価総額"),"")</f>
        <v/>
      </c>
      <c r="G1355" s="75" t="e">
        <f>T20D357462[[#This Row],[時価総額]]/T20D357462[[#This Row],[現在値]]</f>
        <v>#VALUE!</v>
      </c>
      <c r="H1355" s="20"/>
      <c r="I1355" s="38"/>
      <c r="J1355" s="20"/>
      <c r="K1355" s="33"/>
      <c r="L1355" s="117"/>
      <c r="M1355" s="21"/>
      <c r="N1355" s="89"/>
      <c r="O1355" s="125" t="e">
        <f t="shared" si="45"/>
        <v>#REF!</v>
      </c>
      <c r="P1355" s="125" t="e">
        <f t="shared" si="44"/>
        <v>#REF!</v>
      </c>
      <c r="Q1355" s="147" t="e">
        <f>T20D357462[[#This Row],[スコア⑤]]/T20D357462[[#This Row],[スコア③]]</f>
        <v>#REF!</v>
      </c>
      <c r="R1355" s="76" t="e">
        <f>#REF!+#REF!</f>
        <v>#REF!</v>
      </c>
      <c r="S1355" s="76"/>
      <c r="T1355" s="119"/>
      <c r="U1355" s="76"/>
      <c r="V1355" s="76"/>
      <c r="W1355" s="109" t="e">
        <f>(T20D357462[[#This Row],[現金及び預金（億）]]-T20D357462[[#This Row],[負債（億）]])/T20D357462[[#This Row],[総資産]]*100</f>
        <v>#DIV/0!</v>
      </c>
    </row>
    <row r="1356" spans="1:23" s="67" customFormat="1" x14ac:dyDescent="0.25">
      <c r="A1356" s="69"/>
      <c r="B1356" s="39"/>
      <c r="C1356" s="71" t="str">
        <f>IFERROR(_xll.RssMarket($A1356,"市場部名称"),"")</f>
        <v/>
      </c>
      <c r="D1356" s="55"/>
      <c r="E1356" s="55" t="str">
        <f>IFERROR(_xll.RssMarket($A1356,"前日比"),"")</f>
        <v/>
      </c>
      <c r="F1356" s="75" t="str">
        <f>IFERROR(_xll.RssMarket($A1356,"時価総額"),"")</f>
        <v/>
      </c>
      <c r="G1356" s="75" t="e">
        <f>T20D357462[[#This Row],[時価総額]]/T20D357462[[#This Row],[現在値]]</f>
        <v>#VALUE!</v>
      </c>
      <c r="H1356" s="20"/>
      <c r="I1356" s="38"/>
      <c r="J1356" s="20"/>
      <c r="K1356" s="33"/>
      <c r="L1356" s="117"/>
      <c r="M1356" s="21"/>
      <c r="N1356" s="89"/>
      <c r="O1356" s="125" t="e">
        <f t="shared" si="45"/>
        <v>#REF!</v>
      </c>
      <c r="P1356" s="125" t="e">
        <f t="shared" si="44"/>
        <v>#REF!</v>
      </c>
      <c r="Q1356" s="147" t="e">
        <f>T20D357462[[#This Row],[スコア⑤]]/T20D357462[[#This Row],[スコア③]]</f>
        <v>#REF!</v>
      </c>
      <c r="R1356" s="76" t="e">
        <f>#REF!+#REF!</f>
        <v>#REF!</v>
      </c>
      <c r="S1356" s="76"/>
      <c r="T1356" s="119"/>
      <c r="U1356" s="76"/>
      <c r="V1356" s="76"/>
      <c r="W1356" s="109" t="e">
        <f>(T20D357462[[#This Row],[現金及び預金（億）]]-T20D357462[[#This Row],[負債（億）]])/T20D357462[[#This Row],[総資産]]*100</f>
        <v>#DIV/0!</v>
      </c>
    </row>
    <row r="1357" spans="1:23" s="67" customFormat="1" x14ac:dyDescent="0.25">
      <c r="A1357" s="69"/>
      <c r="B1357" s="39"/>
      <c r="C1357" s="71" t="str">
        <f>IFERROR(_xll.RssMarket($A1357,"市場部名称"),"")</f>
        <v/>
      </c>
      <c r="D1357" s="55"/>
      <c r="E1357" s="55" t="str">
        <f>IFERROR(_xll.RssMarket($A1357,"前日比"),"")</f>
        <v/>
      </c>
      <c r="F1357" s="75" t="str">
        <f>IFERROR(_xll.RssMarket($A1357,"時価総額"),"")</f>
        <v/>
      </c>
      <c r="G1357" s="75" t="e">
        <f>T20D357462[[#This Row],[時価総額]]/T20D357462[[#This Row],[現在値]]</f>
        <v>#VALUE!</v>
      </c>
      <c r="H1357" s="20"/>
      <c r="I1357" s="38"/>
      <c r="J1357" s="20"/>
      <c r="K1357" s="33"/>
      <c r="L1357" s="117"/>
      <c r="M1357" s="21"/>
      <c r="N1357" s="89"/>
      <c r="O1357" s="125" t="e">
        <f t="shared" si="45"/>
        <v>#REF!</v>
      </c>
      <c r="P1357" s="125" t="e">
        <f t="shared" si="44"/>
        <v>#REF!</v>
      </c>
      <c r="Q1357" s="147" t="e">
        <f>T20D357462[[#This Row],[スコア⑤]]/T20D357462[[#This Row],[スコア③]]</f>
        <v>#REF!</v>
      </c>
      <c r="R1357" s="76" t="e">
        <f>#REF!+#REF!</f>
        <v>#REF!</v>
      </c>
      <c r="S1357" s="76"/>
      <c r="T1357" s="119"/>
      <c r="U1357" s="76"/>
      <c r="V1357" s="76"/>
      <c r="W1357" s="109" t="e">
        <f>(T20D357462[[#This Row],[現金及び預金（億）]]-T20D357462[[#This Row],[負債（億）]])/T20D357462[[#This Row],[総資産]]*100</f>
        <v>#DIV/0!</v>
      </c>
    </row>
    <row r="1358" spans="1:23" s="67" customFormat="1" x14ac:dyDescent="0.25">
      <c r="A1358" s="69"/>
      <c r="B1358" s="39"/>
      <c r="C1358" s="71" t="str">
        <f>IFERROR(_xll.RssMarket($A1358,"市場部名称"),"")</f>
        <v/>
      </c>
      <c r="D1358" s="55"/>
      <c r="E1358" s="55" t="str">
        <f>IFERROR(_xll.RssMarket($A1358,"前日比"),"")</f>
        <v/>
      </c>
      <c r="F1358" s="75" t="str">
        <f>IFERROR(_xll.RssMarket($A1358,"時価総額"),"")</f>
        <v/>
      </c>
      <c r="G1358" s="75" t="e">
        <f>T20D357462[[#This Row],[時価総額]]/T20D357462[[#This Row],[現在値]]</f>
        <v>#VALUE!</v>
      </c>
      <c r="H1358" s="20"/>
      <c r="I1358" s="38"/>
      <c r="J1358" s="20"/>
      <c r="K1358" s="33"/>
      <c r="L1358" s="117"/>
      <c r="M1358" s="21"/>
      <c r="N1358" s="89"/>
      <c r="O1358" s="125" t="e">
        <f t="shared" si="45"/>
        <v>#REF!</v>
      </c>
      <c r="P1358" s="125" t="e">
        <f t="shared" si="44"/>
        <v>#REF!</v>
      </c>
      <c r="Q1358" s="147" t="e">
        <f>T20D357462[[#This Row],[スコア⑤]]/T20D357462[[#This Row],[スコア③]]</f>
        <v>#REF!</v>
      </c>
      <c r="R1358" s="76" t="e">
        <f>#REF!+#REF!</f>
        <v>#REF!</v>
      </c>
      <c r="S1358" s="76"/>
      <c r="T1358" s="119"/>
      <c r="U1358" s="76"/>
      <c r="V1358" s="76"/>
      <c r="W1358" s="109" t="e">
        <f>(T20D357462[[#This Row],[現金及び預金（億）]]-T20D357462[[#This Row],[負債（億）]])/T20D357462[[#This Row],[総資産]]*100</f>
        <v>#DIV/0!</v>
      </c>
    </row>
    <row r="1359" spans="1:23" s="67" customFormat="1" x14ac:dyDescent="0.25">
      <c r="A1359" s="69"/>
      <c r="B1359" s="39"/>
      <c r="C1359" s="71" t="str">
        <f>IFERROR(_xll.RssMarket($A1359,"市場部名称"),"")</f>
        <v/>
      </c>
      <c r="D1359" s="55"/>
      <c r="E1359" s="55" t="str">
        <f>IFERROR(_xll.RssMarket($A1359,"前日比"),"")</f>
        <v/>
      </c>
      <c r="F1359" s="75" t="str">
        <f>IFERROR(_xll.RssMarket($A1359,"時価総額"),"")</f>
        <v/>
      </c>
      <c r="G1359" s="75" t="e">
        <f>T20D357462[[#This Row],[時価総額]]/T20D357462[[#This Row],[現在値]]</f>
        <v>#VALUE!</v>
      </c>
      <c r="H1359" s="20"/>
      <c r="I1359" s="38"/>
      <c r="J1359" s="20"/>
      <c r="K1359" s="33"/>
      <c r="L1359" s="117"/>
      <c r="M1359" s="21"/>
      <c r="N1359" s="89"/>
      <c r="O1359" s="125" t="e">
        <f t="shared" si="45"/>
        <v>#REF!</v>
      </c>
      <c r="P1359" s="125" t="e">
        <f t="shared" si="44"/>
        <v>#REF!</v>
      </c>
      <c r="Q1359" s="147" t="e">
        <f>T20D357462[[#This Row],[スコア⑤]]/T20D357462[[#This Row],[スコア③]]</f>
        <v>#REF!</v>
      </c>
      <c r="R1359" s="76" t="e">
        <f>#REF!+#REF!</f>
        <v>#REF!</v>
      </c>
      <c r="S1359" s="76"/>
      <c r="T1359" s="119"/>
      <c r="U1359" s="76"/>
      <c r="V1359" s="76"/>
      <c r="W1359" s="109" t="e">
        <f>(T20D357462[[#This Row],[現金及び預金（億）]]-T20D357462[[#This Row],[負債（億）]])/T20D357462[[#This Row],[総資産]]*100</f>
        <v>#DIV/0!</v>
      </c>
    </row>
    <row r="1360" spans="1:23" s="67" customFormat="1" x14ac:dyDescent="0.25">
      <c r="A1360" s="69"/>
      <c r="B1360" s="39"/>
      <c r="C1360" s="71" t="str">
        <f>IFERROR(_xll.RssMarket($A1360,"市場部名称"),"")</f>
        <v/>
      </c>
      <c r="D1360" s="55"/>
      <c r="E1360" s="55" t="str">
        <f>IFERROR(_xll.RssMarket($A1360,"前日比"),"")</f>
        <v/>
      </c>
      <c r="F1360" s="75" t="str">
        <f>IFERROR(_xll.RssMarket($A1360,"時価総額"),"")</f>
        <v/>
      </c>
      <c r="G1360" s="75" t="e">
        <f>T20D357462[[#This Row],[時価総額]]/T20D357462[[#This Row],[現在値]]</f>
        <v>#VALUE!</v>
      </c>
      <c r="H1360" s="20"/>
      <c r="I1360" s="38"/>
      <c r="J1360" s="20"/>
      <c r="K1360" s="33"/>
      <c r="L1360" s="117"/>
      <c r="M1360" s="21"/>
      <c r="N1360" s="89"/>
      <c r="O1360" s="125" t="e">
        <f t="shared" si="45"/>
        <v>#REF!</v>
      </c>
      <c r="P1360" s="125" t="e">
        <f t="shared" si="44"/>
        <v>#REF!</v>
      </c>
      <c r="Q1360" s="147" t="e">
        <f>T20D357462[[#This Row],[スコア⑤]]/T20D357462[[#This Row],[スコア③]]</f>
        <v>#REF!</v>
      </c>
      <c r="R1360" s="76" t="e">
        <f>#REF!+#REF!</f>
        <v>#REF!</v>
      </c>
      <c r="S1360" s="76"/>
      <c r="T1360" s="119"/>
      <c r="U1360" s="76"/>
      <c r="V1360" s="76"/>
      <c r="W1360" s="109" t="e">
        <f>(T20D357462[[#This Row],[現金及び預金（億）]]-T20D357462[[#This Row],[負債（億）]])/T20D357462[[#This Row],[総資産]]*100</f>
        <v>#DIV/0!</v>
      </c>
    </row>
    <row r="1361" spans="1:23" s="67" customFormat="1" x14ac:dyDescent="0.25">
      <c r="A1361" s="69"/>
      <c r="B1361" s="39"/>
      <c r="C1361" s="71" t="str">
        <f>IFERROR(_xll.RssMarket($A1361,"市場部名称"),"")</f>
        <v/>
      </c>
      <c r="D1361" s="55"/>
      <c r="E1361" s="55" t="str">
        <f>IFERROR(_xll.RssMarket($A1361,"前日比"),"")</f>
        <v/>
      </c>
      <c r="F1361" s="75" t="str">
        <f>IFERROR(_xll.RssMarket($A1361,"時価総額"),"")</f>
        <v/>
      </c>
      <c r="G1361" s="75" t="e">
        <f>T20D357462[[#This Row],[時価総額]]/T20D357462[[#This Row],[現在値]]</f>
        <v>#VALUE!</v>
      </c>
      <c r="H1361" s="20"/>
      <c r="I1361" s="38"/>
      <c r="J1361" s="20"/>
      <c r="K1361" s="33"/>
      <c r="L1361" s="117"/>
      <c r="M1361" s="21"/>
      <c r="N1361" s="89"/>
      <c r="O1361" s="125" t="e">
        <f t="shared" si="45"/>
        <v>#REF!</v>
      </c>
      <c r="P1361" s="125" t="e">
        <f t="shared" si="44"/>
        <v>#REF!</v>
      </c>
      <c r="Q1361" s="147" t="e">
        <f>T20D357462[[#This Row],[スコア⑤]]/T20D357462[[#This Row],[スコア③]]</f>
        <v>#REF!</v>
      </c>
      <c r="R1361" s="76" t="e">
        <f>#REF!+#REF!</f>
        <v>#REF!</v>
      </c>
      <c r="S1361" s="76"/>
      <c r="T1361" s="119"/>
      <c r="U1361" s="76"/>
      <c r="V1361" s="76"/>
      <c r="W1361" s="109" t="e">
        <f>(T20D357462[[#This Row],[現金及び預金（億）]]-T20D357462[[#This Row],[負債（億）]])/T20D357462[[#This Row],[総資産]]*100</f>
        <v>#DIV/0!</v>
      </c>
    </row>
    <row r="1362" spans="1:23" s="67" customFormat="1" x14ac:dyDescent="0.25">
      <c r="A1362" s="69"/>
      <c r="B1362" s="39"/>
      <c r="C1362" s="71" t="str">
        <f>IFERROR(_xll.RssMarket($A1362,"市場部名称"),"")</f>
        <v/>
      </c>
      <c r="D1362" s="55"/>
      <c r="E1362" s="55" t="str">
        <f>IFERROR(_xll.RssMarket($A1362,"前日比"),"")</f>
        <v/>
      </c>
      <c r="F1362" s="75" t="str">
        <f>IFERROR(_xll.RssMarket($A1362,"時価総額"),"")</f>
        <v/>
      </c>
      <c r="G1362" s="75" t="e">
        <f>T20D357462[[#This Row],[時価総額]]/T20D357462[[#This Row],[現在値]]</f>
        <v>#VALUE!</v>
      </c>
      <c r="H1362" s="20"/>
      <c r="I1362" s="38"/>
      <c r="J1362" s="20"/>
      <c r="K1362" s="33"/>
      <c r="L1362" s="117"/>
      <c r="M1362" s="21"/>
      <c r="N1362" s="89"/>
      <c r="O1362" s="125" t="e">
        <f t="shared" si="45"/>
        <v>#REF!</v>
      </c>
      <c r="P1362" s="125" t="e">
        <f t="shared" si="44"/>
        <v>#REF!</v>
      </c>
      <c r="Q1362" s="147" t="e">
        <f>T20D357462[[#This Row],[スコア⑤]]/T20D357462[[#This Row],[スコア③]]</f>
        <v>#REF!</v>
      </c>
      <c r="R1362" s="76" t="e">
        <f>#REF!+#REF!</f>
        <v>#REF!</v>
      </c>
      <c r="S1362" s="76"/>
      <c r="T1362" s="119"/>
      <c r="U1362" s="76"/>
      <c r="V1362" s="76"/>
      <c r="W1362" s="109" t="e">
        <f>(T20D357462[[#This Row],[現金及び預金（億）]]-T20D357462[[#This Row],[負債（億）]])/T20D357462[[#This Row],[総資産]]*100</f>
        <v>#DIV/0!</v>
      </c>
    </row>
    <row r="1363" spans="1:23" s="67" customFormat="1" x14ac:dyDescent="0.25">
      <c r="A1363" s="69"/>
      <c r="B1363" s="39"/>
      <c r="C1363" s="71" t="str">
        <f>IFERROR(_xll.RssMarket($A1363,"市場部名称"),"")</f>
        <v/>
      </c>
      <c r="D1363" s="55"/>
      <c r="E1363" s="55" t="str">
        <f>IFERROR(_xll.RssMarket($A1363,"前日比"),"")</f>
        <v/>
      </c>
      <c r="F1363" s="75" t="str">
        <f>IFERROR(_xll.RssMarket($A1363,"時価総額"),"")</f>
        <v/>
      </c>
      <c r="G1363" s="75" t="e">
        <f>T20D357462[[#This Row],[時価総額]]/T20D357462[[#This Row],[現在値]]</f>
        <v>#VALUE!</v>
      </c>
      <c r="H1363" s="20"/>
      <c r="I1363" s="38"/>
      <c r="J1363" s="20"/>
      <c r="K1363" s="33"/>
      <c r="L1363" s="117"/>
      <c r="M1363" s="21"/>
      <c r="N1363" s="89"/>
      <c r="O1363" s="125" t="e">
        <f t="shared" si="45"/>
        <v>#REF!</v>
      </c>
      <c r="P1363" s="125" t="e">
        <f t="shared" si="44"/>
        <v>#REF!</v>
      </c>
      <c r="Q1363" s="147" t="e">
        <f>T20D357462[[#This Row],[スコア⑤]]/T20D357462[[#This Row],[スコア③]]</f>
        <v>#REF!</v>
      </c>
      <c r="R1363" s="76" t="e">
        <f>#REF!+#REF!</f>
        <v>#REF!</v>
      </c>
      <c r="S1363" s="76"/>
      <c r="T1363" s="119"/>
      <c r="U1363" s="76"/>
      <c r="V1363" s="76"/>
      <c r="W1363" s="109" t="e">
        <f>(T20D357462[[#This Row],[現金及び預金（億）]]-T20D357462[[#This Row],[負債（億）]])/T20D357462[[#This Row],[総資産]]*100</f>
        <v>#DIV/0!</v>
      </c>
    </row>
    <row r="1364" spans="1:23" s="67" customFormat="1" x14ac:dyDescent="0.25">
      <c r="A1364" s="69"/>
      <c r="B1364" s="39"/>
      <c r="C1364" s="71" t="str">
        <f>IFERROR(_xll.RssMarket($A1364,"市場部名称"),"")</f>
        <v/>
      </c>
      <c r="D1364" s="55"/>
      <c r="E1364" s="55" t="str">
        <f>IFERROR(_xll.RssMarket($A1364,"前日比"),"")</f>
        <v/>
      </c>
      <c r="F1364" s="75" t="str">
        <f>IFERROR(_xll.RssMarket($A1364,"時価総額"),"")</f>
        <v/>
      </c>
      <c r="G1364" s="75" t="e">
        <f>T20D357462[[#This Row],[時価総額]]/T20D357462[[#This Row],[現在値]]</f>
        <v>#VALUE!</v>
      </c>
      <c r="H1364" s="20"/>
      <c r="I1364" s="38"/>
      <c r="J1364" s="20"/>
      <c r="K1364" s="33"/>
      <c r="L1364" s="117"/>
      <c r="M1364" s="21"/>
      <c r="N1364" s="89"/>
      <c r="O1364" s="125" t="e">
        <f t="shared" si="45"/>
        <v>#REF!</v>
      </c>
      <c r="P1364" s="125" t="e">
        <f t="shared" si="44"/>
        <v>#REF!</v>
      </c>
      <c r="Q1364" s="147" t="e">
        <f>T20D357462[[#This Row],[スコア⑤]]/T20D357462[[#This Row],[スコア③]]</f>
        <v>#REF!</v>
      </c>
      <c r="R1364" s="76" t="e">
        <f>#REF!+#REF!</f>
        <v>#REF!</v>
      </c>
      <c r="S1364" s="76"/>
      <c r="T1364" s="119"/>
      <c r="U1364" s="76"/>
      <c r="V1364" s="76"/>
      <c r="W1364" s="109" t="e">
        <f>(T20D357462[[#This Row],[現金及び預金（億）]]-T20D357462[[#This Row],[負債（億）]])/T20D357462[[#This Row],[総資産]]*100</f>
        <v>#DIV/0!</v>
      </c>
    </row>
    <row r="1365" spans="1:23" s="67" customFormat="1" x14ac:dyDescent="0.25">
      <c r="A1365" s="69"/>
      <c r="B1365" s="39"/>
      <c r="C1365" s="71" t="str">
        <f>IFERROR(_xll.RssMarket($A1365,"市場部名称"),"")</f>
        <v/>
      </c>
      <c r="D1365" s="55"/>
      <c r="E1365" s="55" t="str">
        <f>IFERROR(_xll.RssMarket($A1365,"前日比"),"")</f>
        <v/>
      </c>
      <c r="F1365" s="75" t="str">
        <f>IFERROR(_xll.RssMarket($A1365,"時価総額"),"")</f>
        <v/>
      </c>
      <c r="G1365" s="75" t="e">
        <f>T20D357462[[#This Row],[時価総額]]/T20D357462[[#This Row],[現在値]]</f>
        <v>#VALUE!</v>
      </c>
      <c r="H1365" s="20"/>
      <c r="I1365" s="38"/>
      <c r="J1365" s="20"/>
      <c r="K1365" s="33"/>
      <c r="L1365" s="117"/>
      <c r="M1365" s="21"/>
      <c r="N1365" s="89"/>
      <c r="O1365" s="125" t="e">
        <f t="shared" si="45"/>
        <v>#REF!</v>
      </c>
      <c r="P1365" s="125" t="e">
        <f t="shared" si="44"/>
        <v>#REF!</v>
      </c>
      <c r="Q1365" s="147" t="e">
        <f>T20D357462[[#This Row],[スコア⑤]]/T20D357462[[#This Row],[スコア③]]</f>
        <v>#REF!</v>
      </c>
      <c r="R1365" s="76" t="e">
        <f>#REF!+#REF!</f>
        <v>#REF!</v>
      </c>
      <c r="S1365" s="76"/>
      <c r="T1365" s="119"/>
      <c r="U1365" s="76"/>
      <c r="V1365" s="76"/>
      <c r="W1365" s="109" t="e">
        <f>(T20D357462[[#This Row],[現金及び預金（億）]]-T20D357462[[#This Row],[負債（億）]])/T20D357462[[#This Row],[総資産]]*100</f>
        <v>#DIV/0!</v>
      </c>
    </row>
    <row r="1366" spans="1:23" s="67" customFormat="1" x14ac:dyDescent="0.25">
      <c r="A1366" s="69"/>
      <c r="B1366" s="39"/>
      <c r="C1366" s="71" t="str">
        <f>IFERROR(_xll.RssMarket($A1366,"市場部名称"),"")</f>
        <v/>
      </c>
      <c r="D1366" s="55"/>
      <c r="E1366" s="55" t="str">
        <f>IFERROR(_xll.RssMarket($A1366,"前日比"),"")</f>
        <v/>
      </c>
      <c r="F1366" s="75" t="str">
        <f>IFERROR(_xll.RssMarket($A1366,"時価総額"),"")</f>
        <v/>
      </c>
      <c r="G1366" s="75" t="e">
        <f>T20D357462[[#This Row],[時価総額]]/T20D357462[[#This Row],[現在値]]</f>
        <v>#VALUE!</v>
      </c>
      <c r="H1366" s="20"/>
      <c r="I1366" s="38"/>
      <c r="J1366" s="20"/>
      <c r="K1366" s="33"/>
      <c r="L1366" s="117"/>
      <c r="M1366" s="21"/>
      <c r="N1366" s="89"/>
      <c r="O1366" s="125" t="e">
        <f t="shared" si="45"/>
        <v>#REF!</v>
      </c>
      <c r="P1366" s="125" t="e">
        <f t="shared" si="44"/>
        <v>#REF!</v>
      </c>
      <c r="Q1366" s="147" t="e">
        <f>T20D357462[[#This Row],[スコア⑤]]/T20D357462[[#This Row],[スコア③]]</f>
        <v>#REF!</v>
      </c>
      <c r="R1366" s="76" t="e">
        <f>#REF!+#REF!</f>
        <v>#REF!</v>
      </c>
      <c r="S1366" s="76"/>
      <c r="T1366" s="119"/>
      <c r="U1366" s="76"/>
      <c r="V1366" s="76"/>
      <c r="W1366" s="109" t="e">
        <f>(T20D357462[[#This Row],[現金及び預金（億）]]-T20D357462[[#This Row],[負債（億）]])/T20D357462[[#This Row],[総資産]]*100</f>
        <v>#DIV/0!</v>
      </c>
    </row>
    <row r="1367" spans="1:23" s="67" customFormat="1" x14ac:dyDescent="0.25">
      <c r="A1367" s="69"/>
      <c r="B1367" s="39"/>
      <c r="C1367" s="71" t="str">
        <f>IFERROR(_xll.RssMarket($A1367,"市場部名称"),"")</f>
        <v/>
      </c>
      <c r="D1367" s="55"/>
      <c r="E1367" s="55" t="str">
        <f>IFERROR(_xll.RssMarket($A1367,"前日比"),"")</f>
        <v/>
      </c>
      <c r="F1367" s="75" t="str">
        <f>IFERROR(_xll.RssMarket($A1367,"時価総額"),"")</f>
        <v/>
      </c>
      <c r="G1367" s="75" t="e">
        <f>T20D357462[[#This Row],[時価総額]]/T20D357462[[#This Row],[現在値]]</f>
        <v>#VALUE!</v>
      </c>
      <c r="H1367" s="20"/>
      <c r="I1367" s="38"/>
      <c r="J1367" s="20"/>
      <c r="K1367" s="33"/>
      <c r="L1367" s="117"/>
      <c r="M1367" s="21"/>
      <c r="N1367" s="89"/>
      <c r="O1367" s="125" t="e">
        <f t="shared" si="45"/>
        <v>#REF!</v>
      </c>
      <c r="P1367" s="125" t="e">
        <f t="shared" si="44"/>
        <v>#REF!</v>
      </c>
      <c r="Q1367" s="147" t="e">
        <f>T20D357462[[#This Row],[スコア⑤]]/T20D357462[[#This Row],[スコア③]]</f>
        <v>#REF!</v>
      </c>
      <c r="R1367" s="76" t="e">
        <f>#REF!+#REF!</f>
        <v>#REF!</v>
      </c>
      <c r="S1367" s="76"/>
      <c r="T1367" s="119"/>
      <c r="U1367" s="76"/>
      <c r="V1367" s="76"/>
      <c r="W1367" s="109" t="e">
        <f>(T20D357462[[#This Row],[現金及び預金（億）]]-T20D357462[[#This Row],[負債（億）]])/T20D357462[[#This Row],[総資産]]*100</f>
        <v>#DIV/0!</v>
      </c>
    </row>
    <row r="1368" spans="1:23" s="67" customFormat="1" x14ac:dyDescent="0.25">
      <c r="A1368" s="69"/>
      <c r="B1368" s="39"/>
      <c r="C1368" s="71" t="str">
        <f>IFERROR(_xll.RssMarket($A1368,"市場部名称"),"")</f>
        <v/>
      </c>
      <c r="D1368" s="55"/>
      <c r="E1368" s="55" t="str">
        <f>IFERROR(_xll.RssMarket($A1368,"前日比"),"")</f>
        <v/>
      </c>
      <c r="F1368" s="75" t="str">
        <f>IFERROR(_xll.RssMarket($A1368,"時価総額"),"")</f>
        <v/>
      </c>
      <c r="G1368" s="75" t="e">
        <f>T20D357462[[#This Row],[時価総額]]/T20D357462[[#This Row],[現在値]]</f>
        <v>#VALUE!</v>
      </c>
      <c r="H1368" s="20"/>
      <c r="I1368" s="38"/>
      <c r="J1368" s="20"/>
      <c r="K1368" s="33"/>
      <c r="L1368" s="117"/>
      <c r="M1368" s="21"/>
      <c r="N1368" s="89"/>
      <c r="O1368" s="125" t="e">
        <f t="shared" si="45"/>
        <v>#REF!</v>
      </c>
      <c r="P1368" s="125" t="e">
        <f t="shared" si="44"/>
        <v>#REF!</v>
      </c>
      <c r="Q1368" s="147" t="e">
        <f>T20D357462[[#This Row],[スコア⑤]]/T20D357462[[#This Row],[スコア③]]</f>
        <v>#REF!</v>
      </c>
      <c r="R1368" s="76" t="e">
        <f>#REF!+#REF!</f>
        <v>#REF!</v>
      </c>
      <c r="S1368" s="76"/>
      <c r="T1368" s="119"/>
      <c r="U1368" s="76"/>
      <c r="V1368" s="76"/>
      <c r="W1368" s="109" t="e">
        <f>(T20D357462[[#This Row],[現金及び預金（億）]]-T20D357462[[#This Row],[負債（億）]])/T20D357462[[#This Row],[総資産]]*100</f>
        <v>#DIV/0!</v>
      </c>
    </row>
    <row r="1369" spans="1:23" s="67" customFormat="1" x14ac:dyDescent="0.25">
      <c r="A1369" s="69"/>
      <c r="B1369" s="39"/>
      <c r="C1369" s="71" t="str">
        <f>IFERROR(_xll.RssMarket($A1369,"市場部名称"),"")</f>
        <v/>
      </c>
      <c r="D1369" s="55"/>
      <c r="E1369" s="55" t="str">
        <f>IFERROR(_xll.RssMarket($A1369,"前日比"),"")</f>
        <v/>
      </c>
      <c r="F1369" s="75" t="str">
        <f>IFERROR(_xll.RssMarket($A1369,"時価総額"),"")</f>
        <v/>
      </c>
      <c r="G1369" s="75" t="e">
        <f>T20D357462[[#This Row],[時価総額]]/T20D357462[[#This Row],[現在値]]</f>
        <v>#VALUE!</v>
      </c>
      <c r="H1369" s="20"/>
      <c r="I1369" s="38"/>
      <c r="J1369" s="20"/>
      <c r="K1369" s="33"/>
      <c r="L1369" s="117"/>
      <c r="M1369" s="21"/>
      <c r="N1369" s="89"/>
      <c r="O1369" s="125" t="e">
        <f t="shared" si="45"/>
        <v>#REF!</v>
      </c>
      <c r="P1369" s="125" t="e">
        <f t="shared" si="44"/>
        <v>#REF!</v>
      </c>
      <c r="Q1369" s="147" t="e">
        <f>T20D357462[[#This Row],[スコア⑤]]/T20D357462[[#This Row],[スコア③]]</f>
        <v>#REF!</v>
      </c>
      <c r="R1369" s="76" t="e">
        <f>#REF!+#REF!</f>
        <v>#REF!</v>
      </c>
      <c r="S1369" s="76"/>
      <c r="T1369" s="119"/>
      <c r="U1369" s="76"/>
      <c r="V1369" s="76"/>
      <c r="W1369" s="109" t="e">
        <f>(T20D357462[[#This Row],[現金及び預金（億）]]-T20D357462[[#This Row],[負債（億）]])/T20D357462[[#This Row],[総資産]]*100</f>
        <v>#DIV/0!</v>
      </c>
    </row>
    <row r="1370" spans="1:23" s="67" customFormat="1" x14ac:dyDescent="0.25">
      <c r="A1370" s="69"/>
      <c r="B1370" s="39"/>
      <c r="C1370" s="71" t="str">
        <f>IFERROR(_xll.RssMarket($A1370,"市場部名称"),"")</f>
        <v/>
      </c>
      <c r="D1370" s="55"/>
      <c r="E1370" s="55" t="str">
        <f>IFERROR(_xll.RssMarket($A1370,"前日比"),"")</f>
        <v/>
      </c>
      <c r="F1370" s="75" t="str">
        <f>IFERROR(_xll.RssMarket($A1370,"時価総額"),"")</f>
        <v/>
      </c>
      <c r="G1370" s="75" t="e">
        <f>T20D357462[[#This Row],[時価総額]]/T20D357462[[#This Row],[現在値]]</f>
        <v>#VALUE!</v>
      </c>
      <c r="H1370" s="20"/>
      <c r="I1370" s="38"/>
      <c r="J1370" s="20"/>
      <c r="K1370" s="33"/>
      <c r="L1370" s="117"/>
      <c r="M1370" s="21"/>
      <c r="N1370" s="89"/>
      <c r="O1370" s="125" t="e">
        <f t="shared" si="45"/>
        <v>#REF!</v>
      </c>
      <c r="P1370" s="125" t="e">
        <f t="shared" si="44"/>
        <v>#REF!</v>
      </c>
      <c r="Q1370" s="147" t="e">
        <f>T20D357462[[#This Row],[スコア⑤]]/T20D357462[[#This Row],[スコア③]]</f>
        <v>#REF!</v>
      </c>
      <c r="R1370" s="76" t="e">
        <f>#REF!+#REF!</f>
        <v>#REF!</v>
      </c>
      <c r="S1370" s="76"/>
      <c r="T1370" s="119"/>
      <c r="U1370" s="76"/>
      <c r="V1370" s="76"/>
      <c r="W1370" s="109" t="e">
        <f>(T20D357462[[#This Row],[現金及び預金（億）]]-T20D357462[[#This Row],[負債（億）]])/T20D357462[[#This Row],[総資産]]*100</f>
        <v>#DIV/0!</v>
      </c>
    </row>
    <row r="1371" spans="1:23" s="67" customFormat="1" x14ac:dyDescent="0.25">
      <c r="A1371" s="69"/>
      <c r="B1371" s="39"/>
      <c r="C1371" s="71" t="str">
        <f>IFERROR(_xll.RssMarket($A1371,"市場部名称"),"")</f>
        <v/>
      </c>
      <c r="D1371" s="55"/>
      <c r="E1371" s="55" t="str">
        <f>IFERROR(_xll.RssMarket($A1371,"前日比"),"")</f>
        <v/>
      </c>
      <c r="F1371" s="75" t="str">
        <f>IFERROR(_xll.RssMarket($A1371,"時価総額"),"")</f>
        <v/>
      </c>
      <c r="G1371" s="75" t="e">
        <f>T20D357462[[#This Row],[時価総額]]/T20D357462[[#This Row],[現在値]]</f>
        <v>#VALUE!</v>
      </c>
      <c r="H1371" s="20"/>
      <c r="I1371" s="38"/>
      <c r="J1371" s="20"/>
      <c r="K1371" s="33"/>
      <c r="L1371" s="117"/>
      <c r="M1371" s="21"/>
      <c r="N1371" s="89"/>
      <c r="O1371" s="125" t="e">
        <f t="shared" si="45"/>
        <v>#REF!</v>
      </c>
      <c r="P1371" s="125" t="e">
        <f t="shared" si="44"/>
        <v>#REF!</v>
      </c>
      <c r="Q1371" s="147" t="e">
        <f>T20D357462[[#This Row],[スコア⑤]]/T20D357462[[#This Row],[スコア③]]</f>
        <v>#REF!</v>
      </c>
      <c r="R1371" s="76" t="e">
        <f>#REF!+#REF!</f>
        <v>#REF!</v>
      </c>
      <c r="S1371" s="76"/>
      <c r="T1371" s="119"/>
      <c r="U1371" s="76"/>
      <c r="V1371" s="76"/>
      <c r="W1371" s="109" t="e">
        <f>(T20D357462[[#This Row],[現金及び預金（億）]]-T20D357462[[#This Row],[負債（億）]])/T20D357462[[#This Row],[総資産]]*100</f>
        <v>#DIV/0!</v>
      </c>
    </row>
    <row r="1372" spans="1:23" s="67" customFormat="1" x14ac:dyDescent="0.25">
      <c r="A1372" s="69"/>
      <c r="B1372" s="39"/>
      <c r="C1372" s="71" t="str">
        <f>IFERROR(_xll.RssMarket($A1372,"市場部名称"),"")</f>
        <v/>
      </c>
      <c r="D1372" s="55"/>
      <c r="E1372" s="55" t="str">
        <f>IFERROR(_xll.RssMarket($A1372,"前日比"),"")</f>
        <v/>
      </c>
      <c r="F1372" s="75" t="str">
        <f>IFERROR(_xll.RssMarket($A1372,"時価総額"),"")</f>
        <v/>
      </c>
      <c r="G1372" s="75" t="e">
        <f>T20D357462[[#This Row],[時価総額]]/T20D357462[[#This Row],[現在値]]</f>
        <v>#VALUE!</v>
      </c>
      <c r="H1372" s="20"/>
      <c r="I1372" s="38"/>
      <c r="J1372" s="20"/>
      <c r="K1372" s="33"/>
      <c r="L1372" s="117"/>
      <c r="M1372" s="21"/>
      <c r="N1372" s="89"/>
      <c r="O1372" s="125" t="e">
        <f t="shared" si="45"/>
        <v>#REF!</v>
      </c>
      <c r="P1372" s="125" t="e">
        <f t="shared" si="44"/>
        <v>#REF!</v>
      </c>
      <c r="Q1372" s="147" t="e">
        <f>T20D357462[[#This Row],[スコア⑤]]/T20D357462[[#This Row],[スコア③]]</f>
        <v>#REF!</v>
      </c>
      <c r="R1372" s="76" t="e">
        <f>#REF!+#REF!</f>
        <v>#REF!</v>
      </c>
      <c r="S1372" s="76"/>
      <c r="T1372" s="119"/>
      <c r="U1372" s="76"/>
      <c r="V1372" s="76"/>
      <c r="W1372" s="109" t="e">
        <f>(T20D357462[[#This Row],[現金及び預金（億）]]-T20D357462[[#This Row],[負債（億）]])/T20D357462[[#This Row],[総資産]]*100</f>
        <v>#DIV/0!</v>
      </c>
    </row>
    <row r="1373" spans="1:23" s="67" customFormat="1" x14ac:dyDescent="0.25">
      <c r="A1373" s="69"/>
      <c r="B1373" s="39"/>
      <c r="C1373" s="71" t="str">
        <f>IFERROR(_xll.RssMarket($A1373,"市場部名称"),"")</f>
        <v/>
      </c>
      <c r="D1373" s="55"/>
      <c r="E1373" s="55" t="str">
        <f>IFERROR(_xll.RssMarket($A1373,"前日比"),"")</f>
        <v/>
      </c>
      <c r="F1373" s="75" t="str">
        <f>IFERROR(_xll.RssMarket($A1373,"時価総額"),"")</f>
        <v/>
      </c>
      <c r="G1373" s="75" t="e">
        <f>T20D357462[[#This Row],[時価総額]]/T20D357462[[#This Row],[現在値]]</f>
        <v>#VALUE!</v>
      </c>
      <c r="H1373" s="20"/>
      <c r="I1373" s="38"/>
      <c r="J1373" s="20"/>
      <c r="K1373" s="33"/>
      <c r="L1373" s="117"/>
      <c r="M1373" s="21"/>
      <c r="N1373" s="89"/>
      <c r="O1373" s="125" t="e">
        <f t="shared" si="45"/>
        <v>#REF!</v>
      </c>
      <c r="P1373" s="125" t="e">
        <f t="shared" si="44"/>
        <v>#REF!</v>
      </c>
      <c r="Q1373" s="147" t="e">
        <f>T20D357462[[#This Row],[スコア⑤]]/T20D357462[[#This Row],[スコア③]]</f>
        <v>#REF!</v>
      </c>
      <c r="R1373" s="76" t="e">
        <f>#REF!+#REF!</f>
        <v>#REF!</v>
      </c>
      <c r="S1373" s="76"/>
      <c r="T1373" s="119"/>
      <c r="U1373" s="76"/>
      <c r="V1373" s="76"/>
      <c r="W1373" s="109" t="e">
        <f>(T20D357462[[#This Row],[現金及び預金（億）]]-T20D357462[[#This Row],[負債（億）]])/T20D357462[[#This Row],[総資産]]*100</f>
        <v>#DIV/0!</v>
      </c>
    </row>
    <row r="1374" spans="1:23" s="67" customFormat="1" x14ac:dyDescent="0.25">
      <c r="A1374" s="69"/>
      <c r="B1374" s="39"/>
      <c r="C1374" s="71" t="str">
        <f>IFERROR(_xll.RssMarket($A1374,"市場部名称"),"")</f>
        <v/>
      </c>
      <c r="D1374" s="55"/>
      <c r="E1374" s="55" t="str">
        <f>IFERROR(_xll.RssMarket($A1374,"前日比"),"")</f>
        <v/>
      </c>
      <c r="F1374" s="75" t="str">
        <f>IFERROR(_xll.RssMarket($A1374,"時価総額"),"")</f>
        <v/>
      </c>
      <c r="G1374" s="75" t="e">
        <f>T20D357462[[#This Row],[時価総額]]/T20D357462[[#This Row],[現在値]]</f>
        <v>#VALUE!</v>
      </c>
      <c r="H1374" s="20"/>
      <c r="I1374" s="38"/>
      <c r="J1374" s="20"/>
      <c r="K1374" s="33"/>
      <c r="L1374" s="117"/>
      <c r="M1374" s="21"/>
      <c r="N1374" s="89"/>
      <c r="O1374" s="125" t="e">
        <f t="shared" si="45"/>
        <v>#REF!</v>
      </c>
      <c r="P1374" s="125" t="e">
        <f t="shared" si="44"/>
        <v>#REF!</v>
      </c>
      <c r="Q1374" s="147" t="e">
        <f>T20D357462[[#This Row],[スコア⑤]]/T20D357462[[#This Row],[スコア③]]</f>
        <v>#REF!</v>
      </c>
      <c r="R1374" s="76" t="e">
        <f>#REF!+#REF!</f>
        <v>#REF!</v>
      </c>
      <c r="S1374" s="76"/>
      <c r="T1374" s="119"/>
      <c r="U1374" s="76"/>
      <c r="V1374" s="76"/>
      <c r="W1374" s="109" t="e">
        <f>(T20D357462[[#This Row],[現金及び預金（億）]]-T20D357462[[#This Row],[負債（億）]])/T20D357462[[#This Row],[総資産]]*100</f>
        <v>#DIV/0!</v>
      </c>
    </row>
    <row r="1375" spans="1:23" s="67" customFormat="1" x14ac:dyDescent="0.25">
      <c r="A1375" s="69"/>
      <c r="B1375" s="39"/>
      <c r="C1375" s="71" t="str">
        <f>IFERROR(_xll.RssMarket($A1375,"市場部名称"),"")</f>
        <v/>
      </c>
      <c r="D1375" s="55"/>
      <c r="E1375" s="55" t="str">
        <f>IFERROR(_xll.RssMarket($A1375,"前日比"),"")</f>
        <v/>
      </c>
      <c r="F1375" s="75" t="str">
        <f>IFERROR(_xll.RssMarket($A1375,"時価総額"),"")</f>
        <v/>
      </c>
      <c r="G1375" s="75" t="e">
        <f>T20D357462[[#This Row],[時価総額]]/T20D357462[[#This Row],[現在値]]</f>
        <v>#VALUE!</v>
      </c>
      <c r="H1375" s="20"/>
      <c r="I1375" s="38"/>
      <c r="J1375" s="20"/>
      <c r="K1375" s="33"/>
      <c r="L1375" s="117"/>
      <c r="M1375" s="21"/>
      <c r="N1375" s="89"/>
      <c r="O1375" s="125" t="e">
        <f t="shared" si="45"/>
        <v>#REF!</v>
      </c>
      <c r="P1375" s="125" t="e">
        <f t="shared" si="44"/>
        <v>#REF!</v>
      </c>
      <c r="Q1375" s="147" t="e">
        <f>T20D357462[[#This Row],[スコア⑤]]/T20D357462[[#This Row],[スコア③]]</f>
        <v>#REF!</v>
      </c>
      <c r="R1375" s="76" t="e">
        <f>#REF!+#REF!</f>
        <v>#REF!</v>
      </c>
      <c r="S1375" s="76"/>
      <c r="T1375" s="119"/>
      <c r="U1375" s="76"/>
      <c r="V1375" s="76"/>
      <c r="W1375" s="109" t="e">
        <f>(T20D357462[[#This Row],[現金及び預金（億）]]-T20D357462[[#This Row],[負債（億）]])/T20D357462[[#This Row],[総資産]]*100</f>
        <v>#DIV/0!</v>
      </c>
    </row>
    <row r="1376" spans="1:23" s="67" customFormat="1" x14ac:dyDescent="0.25">
      <c r="A1376" s="69"/>
      <c r="B1376" s="39"/>
      <c r="C1376" s="71" t="str">
        <f>IFERROR(_xll.RssMarket($A1376,"市場部名称"),"")</f>
        <v/>
      </c>
      <c r="D1376" s="55"/>
      <c r="E1376" s="55" t="str">
        <f>IFERROR(_xll.RssMarket($A1376,"前日比"),"")</f>
        <v/>
      </c>
      <c r="F1376" s="75" t="str">
        <f>IFERROR(_xll.RssMarket($A1376,"時価総額"),"")</f>
        <v/>
      </c>
      <c r="G1376" s="75" t="e">
        <f>T20D357462[[#This Row],[時価総額]]/T20D357462[[#This Row],[現在値]]</f>
        <v>#VALUE!</v>
      </c>
      <c r="H1376" s="20"/>
      <c r="I1376" s="38"/>
      <c r="J1376" s="20"/>
      <c r="K1376" s="33"/>
      <c r="L1376" s="117"/>
      <c r="M1376" s="21"/>
      <c r="N1376" s="89"/>
      <c r="O1376" s="125" t="e">
        <f t="shared" si="45"/>
        <v>#REF!</v>
      </c>
      <c r="P1376" s="125" t="e">
        <f t="shared" si="44"/>
        <v>#REF!</v>
      </c>
      <c r="Q1376" s="147" t="e">
        <f>T20D357462[[#This Row],[スコア⑤]]/T20D357462[[#This Row],[スコア③]]</f>
        <v>#REF!</v>
      </c>
      <c r="R1376" s="76" t="e">
        <f>#REF!+#REF!</f>
        <v>#REF!</v>
      </c>
      <c r="S1376" s="76"/>
      <c r="T1376" s="119"/>
      <c r="U1376" s="76"/>
      <c r="V1376" s="76"/>
      <c r="W1376" s="109" t="e">
        <f>(T20D357462[[#This Row],[現金及び預金（億）]]-T20D357462[[#This Row],[負債（億）]])/T20D357462[[#This Row],[総資産]]*100</f>
        <v>#DIV/0!</v>
      </c>
    </row>
    <row r="1377" spans="1:23" s="67" customFormat="1" x14ac:dyDescent="0.25">
      <c r="A1377" s="69"/>
      <c r="B1377" s="39"/>
      <c r="C1377" s="71" t="str">
        <f>IFERROR(_xll.RssMarket($A1377,"市場部名称"),"")</f>
        <v/>
      </c>
      <c r="D1377" s="55"/>
      <c r="E1377" s="55" t="str">
        <f>IFERROR(_xll.RssMarket($A1377,"前日比"),"")</f>
        <v/>
      </c>
      <c r="F1377" s="75" t="str">
        <f>IFERROR(_xll.RssMarket($A1377,"時価総額"),"")</f>
        <v/>
      </c>
      <c r="G1377" s="75" t="e">
        <f>T20D357462[[#This Row],[時価総額]]/T20D357462[[#This Row],[現在値]]</f>
        <v>#VALUE!</v>
      </c>
      <c r="H1377" s="20"/>
      <c r="I1377" s="38"/>
      <c r="J1377" s="20"/>
      <c r="K1377" s="33"/>
      <c r="L1377" s="117"/>
      <c r="M1377" s="21"/>
      <c r="N1377" s="89"/>
      <c r="O1377" s="125" t="e">
        <f t="shared" si="45"/>
        <v>#REF!</v>
      </c>
      <c r="P1377" s="125" t="e">
        <f t="shared" si="44"/>
        <v>#REF!</v>
      </c>
      <c r="Q1377" s="147" t="e">
        <f>T20D357462[[#This Row],[スコア⑤]]/T20D357462[[#This Row],[スコア③]]</f>
        <v>#REF!</v>
      </c>
      <c r="R1377" s="76" t="e">
        <f>#REF!+#REF!</f>
        <v>#REF!</v>
      </c>
      <c r="S1377" s="76"/>
      <c r="T1377" s="119"/>
      <c r="U1377" s="76"/>
      <c r="V1377" s="76"/>
      <c r="W1377" s="109" t="e">
        <f>(T20D357462[[#This Row],[現金及び預金（億）]]-T20D357462[[#This Row],[負債（億）]])/T20D357462[[#This Row],[総資産]]*100</f>
        <v>#DIV/0!</v>
      </c>
    </row>
    <row r="1378" spans="1:23" s="67" customFormat="1" x14ac:dyDescent="0.25">
      <c r="A1378" s="69"/>
      <c r="B1378" s="39"/>
      <c r="C1378" s="71" t="str">
        <f>IFERROR(_xll.RssMarket($A1378,"市場部名称"),"")</f>
        <v/>
      </c>
      <c r="D1378" s="55"/>
      <c r="E1378" s="55" t="str">
        <f>IFERROR(_xll.RssMarket($A1378,"前日比"),"")</f>
        <v/>
      </c>
      <c r="F1378" s="75" t="str">
        <f>IFERROR(_xll.RssMarket($A1378,"時価総額"),"")</f>
        <v/>
      </c>
      <c r="G1378" s="75" t="e">
        <f>T20D357462[[#This Row],[時価総額]]/T20D357462[[#This Row],[現在値]]</f>
        <v>#VALUE!</v>
      </c>
      <c r="H1378" s="20"/>
      <c r="I1378" s="38"/>
      <c r="J1378" s="20"/>
      <c r="K1378" s="33"/>
      <c r="L1378" s="117"/>
      <c r="M1378" s="21"/>
      <c r="N1378" s="89"/>
      <c r="O1378" s="125" t="e">
        <f t="shared" si="45"/>
        <v>#REF!</v>
      </c>
      <c r="P1378" s="125" t="e">
        <f t="shared" si="44"/>
        <v>#REF!</v>
      </c>
      <c r="Q1378" s="147" t="e">
        <f>T20D357462[[#This Row],[スコア⑤]]/T20D357462[[#This Row],[スコア③]]</f>
        <v>#REF!</v>
      </c>
      <c r="R1378" s="76" t="e">
        <f>#REF!+#REF!</f>
        <v>#REF!</v>
      </c>
      <c r="S1378" s="76"/>
      <c r="T1378" s="119"/>
      <c r="U1378" s="76"/>
      <c r="V1378" s="76"/>
      <c r="W1378" s="109" t="e">
        <f>(T20D357462[[#This Row],[現金及び預金（億）]]-T20D357462[[#This Row],[負債（億）]])/T20D357462[[#This Row],[総資産]]*100</f>
        <v>#DIV/0!</v>
      </c>
    </row>
    <row r="1379" spans="1:23" s="67" customFormat="1" x14ac:dyDescent="0.25">
      <c r="A1379" s="69"/>
      <c r="B1379" s="39"/>
      <c r="C1379" s="71" t="str">
        <f>IFERROR(_xll.RssMarket($A1379,"市場部名称"),"")</f>
        <v/>
      </c>
      <c r="D1379" s="55"/>
      <c r="E1379" s="55" t="str">
        <f>IFERROR(_xll.RssMarket($A1379,"前日比"),"")</f>
        <v/>
      </c>
      <c r="F1379" s="75" t="str">
        <f>IFERROR(_xll.RssMarket($A1379,"時価総額"),"")</f>
        <v/>
      </c>
      <c r="G1379" s="75" t="e">
        <f>T20D357462[[#This Row],[時価総額]]/T20D357462[[#This Row],[現在値]]</f>
        <v>#VALUE!</v>
      </c>
      <c r="H1379" s="20"/>
      <c r="I1379" s="38"/>
      <c r="J1379" s="20"/>
      <c r="K1379" s="33"/>
      <c r="L1379" s="117"/>
      <c r="M1379" s="21"/>
      <c r="N1379" s="89"/>
      <c r="O1379" s="125" t="e">
        <f t="shared" si="45"/>
        <v>#REF!</v>
      </c>
      <c r="P1379" s="125" t="e">
        <f t="shared" si="44"/>
        <v>#REF!</v>
      </c>
      <c r="Q1379" s="147" t="e">
        <f>T20D357462[[#This Row],[スコア⑤]]/T20D357462[[#This Row],[スコア③]]</f>
        <v>#REF!</v>
      </c>
      <c r="R1379" s="76" t="e">
        <f>#REF!+#REF!</f>
        <v>#REF!</v>
      </c>
      <c r="S1379" s="76"/>
      <c r="T1379" s="119"/>
      <c r="U1379" s="76"/>
      <c r="V1379" s="76"/>
      <c r="W1379" s="109" t="e">
        <f>(T20D357462[[#This Row],[現金及び預金（億）]]-T20D357462[[#This Row],[負債（億）]])/T20D357462[[#This Row],[総資産]]*100</f>
        <v>#DIV/0!</v>
      </c>
    </row>
    <row r="1380" spans="1:23" s="67" customFormat="1" x14ac:dyDescent="0.25">
      <c r="A1380" s="69"/>
      <c r="B1380" s="39"/>
      <c r="C1380" s="71" t="str">
        <f>IFERROR(_xll.RssMarket($A1380,"市場部名称"),"")</f>
        <v/>
      </c>
      <c r="D1380" s="55"/>
      <c r="E1380" s="55" t="str">
        <f>IFERROR(_xll.RssMarket($A1380,"前日比"),"")</f>
        <v/>
      </c>
      <c r="F1380" s="75" t="str">
        <f>IFERROR(_xll.RssMarket($A1380,"時価総額"),"")</f>
        <v/>
      </c>
      <c r="G1380" s="75" t="e">
        <f>T20D357462[[#This Row],[時価総額]]/T20D357462[[#This Row],[現在値]]</f>
        <v>#VALUE!</v>
      </c>
      <c r="H1380" s="20"/>
      <c r="I1380" s="38"/>
      <c r="J1380" s="20"/>
      <c r="K1380" s="33"/>
      <c r="L1380" s="117"/>
      <c r="M1380" s="21"/>
      <c r="N1380" s="89"/>
      <c r="O1380" s="125" t="e">
        <f t="shared" si="45"/>
        <v>#REF!</v>
      </c>
      <c r="P1380" s="125" t="e">
        <f t="shared" si="44"/>
        <v>#REF!</v>
      </c>
      <c r="Q1380" s="147" t="e">
        <f>T20D357462[[#This Row],[スコア⑤]]/T20D357462[[#This Row],[スコア③]]</f>
        <v>#REF!</v>
      </c>
      <c r="R1380" s="76" t="e">
        <f>#REF!+#REF!</f>
        <v>#REF!</v>
      </c>
      <c r="S1380" s="76"/>
      <c r="T1380" s="119"/>
      <c r="U1380" s="76"/>
      <c r="V1380" s="76"/>
      <c r="W1380" s="109" t="e">
        <f>(T20D357462[[#This Row],[現金及び預金（億）]]-T20D357462[[#This Row],[負債（億）]])/T20D357462[[#This Row],[総資産]]*100</f>
        <v>#DIV/0!</v>
      </c>
    </row>
    <row r="1381" spans="1:23" s="67" customFormat="1" x14ac:dyDescent="0.25">
      <c r="A1381" s="69"/>
      <c r="B1381" s="39"/>
      <c r="C1381" s="71" t="str">
        <f>IFERROR(_xll.RssMarket($A1381,"市場部名称"),"")</f>
        <v/>
      </c>
      <c r="D1381" s="55"/>
      <c r="E1381" s="55" t="str">
        <f>IFERROR(_xll.RssMarket($A1381,"前日比"),"")</f>
        <v/>
      </c>
      <c r="F1381" s="75" t="str">
        <f>IFERROR(_xll.RssMarket($A1381,"時価総額"),"")</f>
        <v/>
      </c>
      <c r="G1381" s="75" t="e">
        <f>T20D357462[[#This Row],[時価総額]]/T20D357462[[#This Row],[現在値]]</f>
        <v>#VALUE!</v>
      </c>
      <c r="H1381" s="20"/>
      <c r="I1381" s="38"/>
      <c r="J1381" s="20"/>
      <c r="K1381" s="33"/>
      <c r="L1381" s="117"/>
      <c r="M1381" s="21"/>
      <c r="N1381" s="89"/>
      <c r="O1381" s="125" t="e">
        <f t="shared" si="45"/>
        <v>#REF!</v>
      </c>
      <c r="P1381" s="125" t="e">
        <f t="shared" si="44"/>
        <v>#REF!</v>
      </c>
      <c r="Q1381" s="147" t="e">
        <f>T20D357462[[#This Row],[スコア⑤]]/T20D357462[[#This Row],[スコア③]]</f>
        <v>#REF!</v>
      </c>
      <c r="R1381" s="76" t="e">
        <f>#REF!+#REF!</f>
        <v>#REF!</v>
      </c>
      <c r="S1381" s="76"/>
      <c r="T1381" s="119"/>
      <c r="U1381" s="76"/>
      <c r="V1381" s="76"/>
      <c r="W1381" s="109" t="e">
        <f>(T20D357462[[#This Row],[現金及び預金（億）]]-T20D357462[[#This Row],[負債（億）]])/T20D357462[[#This Row],[総資産]]*100</f>
        <v>#DIV/0!</v>
      </c>
    </row>
    <row r="1382" spans="1:23" s="67" customFormat="1" x14ac:dyDescent="0.25">
      <c r="A1382" s="69"/>
      <c r="B1382" s="39"/>
      <c r="C1382" s="71" t="str">
        <f>IFERROR(_xll.RssMarket($A1382,"市場部名称"),"")</f>
        <v/>
      </c>
      <c r="D1382" s="55"/>
      <c r="E1382" s="55" t="str">
        <f>IFERROR(_xll.RssMarket($A1382,"前日比"),"")</f>
        <v/>
      </c>
      <c r="F1382" s="75" t="str">
        <f>IFERROR(_xll.RssMarket($A1382,"時価総額"),"")</f>
        <v/>
      </c>
      <c r="G1382" s="75" t="e">
        <f>T20D357462[[#This Row],[時価総額]]/T20D357462[[#This Row],[現在値]]</f>
        <v>#VALUE!</v>
      </c>
      <c r="H1382" s="20"/>
      <c r="I1382" s="38"/>
      <c r="J1382" s="20"/>
      <c r="K1382" s="33"/>
      <c r="L1382" s="117"/>
      <c r="M1382" s="21"/>
      <c r="N1382" s="89"/>
      <c r="O1382" s="125" t="e">
        <f t="shared" si="45"/>
        <v>#REF!</v>
      </c>
      <c r="P1382" s="125" t="e">
        <f t="shared" si="44"/>
        <v>#REF!</v>
      </c>
      <c r="Q1382" s="147" t="e">
        <f>T20D357462[[#This Row],[スコア⑤]]/T20D357462[[#This Row],[スコア③]]</f>
        <v>#REF!</v>
      </c>
      <c r="R1382" s="76" t="e">
        <f>#REF!+#REF!</f>
        <v>#REF!</v>
      </c>
      <c r="S1382" s="76"/>
      <c r="T1382" s="119"/>
      <c r="U1382" s="76"/>
      <c r="V1382" s="76"/>
      <c r="W1382" s="109" t="e">
        <f>(T20D357462[[#This Row],[現金及び預金（億）]]-T20D357462[[#This Row],[負債（億）]])/T20D357462[[#This Row],[総資産]]*100</f>
        <v>#DIV/0!</v>
      </c>
    </row>
    <row r="1383" spans="1:23" s="67" customFormat="1" x14ac:dyDescent="0.25">
      <c r="A1383" s="69"/>
      <c r="B1383" s="39"/>
      <c r="C1383" s="71" t="str">
        <f>IFERROR(_xll.RssMarket($A1383,"市場部名称"),"")</f>
        <v/>
      </c>
      <c r="D1383" s="55"/>
      <c r="E1383" s="55" t="str">
        <f>IFERROR(_xll.RssMarket($A1383,"前日比"),"")</f>
        <v/>
      </c>
      <c r="F1383" s="75" t="str">
        <f>IFERROR(_xll.RssMarket($A1383,"時価総額"),"")</f>
        <v/>
      </c>
      <c r="G1383" s="75" t="e">
        <f>T20D357462[[#This Row],[時価総額]]/T20D357462[[#This Row],[現在値]]</f>
        <v>#VALUE!</v>
      </c>
      <c r="H1383" s="20"/>
      <c r="I1383" s="38"/>
      <c r="J1383" s="20"/>
      <c r="K1383" s="33"/>
      <c r="L1383" s="117"/>
      <c r="M1383" s="21"/>
      <c r="N1383" s="89"/>
      <c r="O1383" s="125" t="e">
        <f t="shared" si="45"/>
        <v>#REF!</v>
      </c>
      <c r="P1383" s="125" t="e">
        <f t="shared" si="44"/>
        <v>#REF!</v>
      </c>
      <c r="Q1383" s="147" t="e">
        <f>T20D357462[[#This Row],[スコア⑤]]/T20D357462[[#This Row],[スコア③]]</f>
        <v>#REF!</v>
      </c>
      <c r="R1383" s="76" t="e">
        <f>#REF!+#REF!</f>
        <v>#REF!</v>
      </c>
      <c r="S1383" s="76"/>
      <c r="T1383" s="119"/>
      <c r="U1383" s="76"/>
      <c r="V1383" s="76"/>
      <c r="W1383" s="109" t="e">
        <f>(T20D357462[[#This Row],[現金及び預金（億）]]-T20D357462[[#This Row],[負債（億）]])/T20D357462[[#This Row],[総資産]]*100</f>
        <v>#DIV/0!</v>
      </c>
    </row>
    <row r="1384" spans="1:23" s="67" customFormat="1" x14ac:dyDescent="0.25">
      <c r="A1384" s="69"/>
      <c r="B1384" s="39"/>
      <c r="C1384" s="71" t="str">
        <f>IFERROR(_xll.RssMarket($A1384,"市場部名称"),"")</f>
        <v/>
      </c>
      <c r="D1384" s="55"/>
      <c r="E1384" s="55" t="str">
        <f>IFERROR(_xll.RssMarket($A1384,"前日比"),"")</f>
        <v/>
      </c>
      <c r="F1384" s="75" t="str">
        <f>IFERROR(_xll.RssMarket($A1384,"時価総額"),"")</f>
        <v/>
      </c>
      <c r="G1384" s="75" t="e">
        <f>T20D357462[[#This Row],[時価総額]]/T20D357462[[#This Row],[現在値]]</f>
        <v>#VALUE!</v>
      </c>
      <c r="H1384" s="20"/>
      <c r="I1384" s="38"/>
      <c r="J1384" s="20"/>
      <c r="K1384" s="33"/>
      <c r="L1384" s="117"/>
      <c r="M1384" s="21"/>
      <c r="N1384" s="89"/>
      <c r="O1384" s="125" t="e">
        <f t="shared" si="45"/>
        <v>#REF!</v>
      </c>
      <c r="P1384" s="125" t="e">
        <f t="shared" si="44"/>
        <v>#REF!</v>
      </c>
      <c r="Q1384" s="147" t="e">
        <f>T20D357462[[#This Row],[スコア⑤]]/T20D357462[[#This Row],[スコア③]]</f>
        <v>#REF!</v>
      </c>
      <c r="R1384" s="76" t="e">
        <f>#REF!+#REF!</f>
        <v>#REF!</v>
      </c>
      <c r="S1384" s="76"/>
      <c r="T1384" s="119"/>
      <c r="U1384" s="76"/>
      <c r="V1384" s="76"/>
      <c r="W1384" s="109" t="e">
        <f>(T20D357462[[#This Row],[現金及び預金（億）]]-T20D357462[[#This Row],[負債（億）]])/T20D357462[[#This Row],[総資産]]*100</f>
        <v>#DIV/0!</v>
      </c>
    </row>
    <row r="1385" spans="1:23" s="67" customFormat="1" x14ac:dyDescent="0.25">
      <c r="A1385" s="69"/>
      <c r="B1385" s="39"/>
      <c r="C1385" s="71" t="str">
        <f>IFERROR(_xll.RssMarket($A1385,"市場部名称"),"")</f>
        <v/>
      </c>
      <c r="D1385" s="55"/>
      <c r="E1385" s="55" t="str">
        <f>IFERROR(_xll.RssMarket($A1385,"前日比"),"")</f>
        <v/>
      </c>
      <c r="F1385" s="75" t="str">
        <f>IFERROR(_xll.RssMarket($A1385,"時価総額"),"")</f>
        <v/>
      </c>
      <c r="G1385" s="75" t="e">
        <f>T20D357462[[#This Row],[時価総額]]/T20D357462[[#This Row],[現在値]]</f>
        <v>#VALUE!</v>
      </c>
      <c r="H1385" s="20"/>
      <c r="I1385" s="38"/>
      <c r="J1385" s="20"/>
      <c r="K1385" s="33"/>
      <c r="L1385" s="117"/>
      <c r="M1385" s="21"/>
      <c r="N1385" s="89"/>
      <c r="O1385" s="125" t="e">
        <f t="shared" si="45"/>
        <v>#REF!</v>
      </c>
      <c r="P1385" s="125" t="e">
        <f t="shared" si="44"/>
        <v>#REF!</v>
      </c>
      <c r="Q1385" s="147" t="e">
        <f>T20D357462[[#This Row],[スコア⑤]]/T20D357462[[#This Row],[スコア③]]</f>
        <v>#REF!</v>
      </c>
      <c r="R1385" s="76" t="e">
        <f>#REF!+#REF!</f>
        <v>#REF!</v>
      </c>
      <c r="S1385" s="76"/>
      <c r="T1385" s="119"/>
      <c r="U1385" s="76"/>
      <c r="V1385" s="76"/>
      <c r="W1385" s="109" t="e">
        <f>(T20D357462[[#This Row],[現金及び預金（億）]]-T20D357462[[#This Row],[負債（億）]])/T20D357462[[#This Row],[総資産]]*100</f>
        <v>#DIV/0!</v>
      </c>
    </row>
    <row r="1386" spans="1:23" s="67" customFormat="1" x14ac:dyDescent="0.25">
      <c r="A1386" s="69"/>
      <c r="B1386" s="39"/>
      <c r="C1386" s="71" t="str">
        <f>IFERROR(_xll.RssMarket($A1386,"市場部名称"),"")</f>
        <v/>
      </c>
      <c r="D1386" s="55"/>
      <c r="E1386" s="55" t="str">
        <f>IFERROR(_xll.RssMarket($A1386,"前日比"),"")</f>
        <v/>
      </c>
      <c r="F1386" s="75" t="str">
        <f>IFERROR(_xll.RssMarket($A1386,"時価総額"),"")</f>
        <v/>
      </c>
      <c r="G1386" s="75" t="e">
        <f>T20D357462[[#This Row],[時価総額]]/T20D357462[[#This Row],[現在値]]</f>
        <v>#VALUE!</v>
      </c>
      <c r="H1386" s="20"/>
      <c r="I1386" s="38"/>
      <c r="J1386" s="20"/>
      <c r="K1386" s="33"/>
      <c r="L1386" s="117"/>
      <c r="M1386" s="21"/>
      <c r="N1386" s="89"/>
      <c r="O1386" s="125" t="e">
        <f t="shared" si="45"/>
        <v>#REF!</v>
      </c>
      <c r="P1386" s="125" t="e">
        <f t="shared" si="44"/>
        <v>#REF!</v>
      </c>
      <c r="Q1386" s="147" t="e">
        <f>T20D357462[[#This Row],[スコア⑤]]/T20D357462[[#This Row],[スコア③]]</f>
        <v>#REF!</v>
      </c>
      <c r="R1386" s="76" t="e">
        <f>#REF!+#REF!</f>
        <v>#REF!</v>
      </c>
      <c r="S1386" s="76"/>
      <c r="T1386" s="119"/>
      <c r="U1386" s="76"/>
      <c r="V1386" s="76"/>
      <c r="W1386" s="109" t="e">
        <f>(T20D357462[[#This Row],[現金及び預金（億）]]-T20D357462[[#This Row],[負債（億）]])/T20D357462[[#This Row],[総資産]]*100</f>
        <v>#DIV/0!</v>
      </c>
    </row>
    <row r="1387" spans="1:23" s="67" customFormat="1" x14ac:dyDescent="0.25">
      <c r="A1387" s="69"/>
      <c r="B1387" s="39"/>
      <c r="C1387" s="71" t="str">
        <f>IFERROR(_xll.RssMarket($A1387,"市場部名称"),"")</f>
        <v/>
      </c>
      <c r="D1387" s="55"/>
      <c r="E1387" s="55" t="str">
        <f>IFERROR(_xll.RssMarket($A1387,"前日比"),"")</f>
        <v/>
      </c>
      <c r="F1387" s="75" t="str">
        <f>IFERROR(_xll.RssMarket($A1387,"時価総額"),"")</f>
        <v/>
      </c>
      <c r="G1387" s="75" t="e">
        <f>T20D357462[[#This Row],[時価総額]]/T20D357462[[#This Row],[現在値]]</f>
        <v>#VALUE!</v>
      </c>
      <c r="H1387" s="20"/>
      <c r="I1387" s="38"/>
      <c r="J1387" s="20"/>
      <c r="K1387" s="33"/>
      <c r="L1387" s="117"/>
      <c r="M1387" s="21"/>
      <c r="N1387" s="89"/>
      <c r="O1387" s="125" t="e">
        <f t="shared" si="45"/>
        <v>#REF!</v>
      </c>
      <c r="P1387" s="125" t="e">
        <f t="shared" si="44"/>
        <v>#REF!</v>
      </c>
      <c r="Q1387" s="147" t="e">
        <f>T20D357462[[#This Row],[スコア⑤]]/T20D357462[[#This Row],[スコア③]]</f>
        <v>#REF!</v>
      </c>
      <c r="R1387" s="76" t="e">
        <f>#REF!+#REF!</f>
        <v>#REF!</v>
      </c>
      <c r="S1387" s="76"/>
      <c r="T1387" s="119"/>
      <c r="U1387" s="76"/>
      <c r="V1387" s="76"/>
      <c r="W1387" s="109" t="e">
        <f>(T20D357462[[#This Row],[現金及び預金（億）]]-T20D357462[[#This Row],[負債（億）]])/T20D357462[[#This Row],[総資産]]*100</f>
        <v>#DIV/0!</v>
      </c>
    </row>
    <row r="1388" spans="1:23" s="67" customFormat="1" x14ac:dyDescent="0.25">
      <c r="A1388" s="69"/>
      <c r="B1388" s="39"/>
      <c r="C1388" s="71" t="str">
        <f>IFERROR(_xll.RssMarket($A1388,"市場部名称"),"")</f>
        <v/>
      </c>
      <c r="D1388" s="55"/>
      <c r="E1388" s="55" t="str">
        <f>IFERROR(_xll.RssMarket($A1388,"前日比"),"")</f>
        <v/>
      </c>
      <c r="F1388" s="75" t="str">
        <f>IFERROR(_xll.RssMarket($A1388,"時価総額"),"")</f>
        <v/>
      </c>
      <c r="G1388" s="75" t="e">
        <f>T20D357462[[#This Row],[時価総額]]/T20D357462[[#This Row],[現在値]]</f>
        <v>#VALUE!</v>
      </c>
      <c r="H1388" s="20"/>
      <c r="I1388" s="38"/>
      <c r="J1388" s="20"/>
      <c r="K1388" s="33"/>
      <c r="L1388" s="117"/>
      <c r="M1388" s="21"/>
      <c r="N1388" s="89"/>
      <c r="O1388" s="125" t="e">
        <f t="shared" si="45"/>
        <v>#REF!</v>
      </c>
      <c r="P1388" s="125" t="e">
        <f t="shared" si="44"/>
        <v>#REF!</v>
      </c>
      <c r="Q1388" s="147" t="e">
        <f>T20D357462[[#This Row],[スコア⑤]]/T20D357462[[#This Row],[スコア③]]</f>
        <v>#REF!</v>
      </c>
      <c r="R1388" s="76" t="e">
        <f>#REF!+#REF!</f>
        <v>#REF!</v>
      </c>
      <c r="S1388" s="76"/>
      <c r="T1388" s="119"/>
      <c r="U1388" s="76"/>
      <c r="V1388" s="76"/>
      <c r="W1388" s="109" t="e">
        <f>(T20D357462[[#This Row],[現金及び預金（億）]]-T20D357462[[#This Row],[負債（億）]])/T20D357462[[#This Row],[総資産]]*100</f>
        <v>#DIV/0!</v>
      </c>
    </row>
    <row r="1389" spans="1:23" s="67" customFormat="1" x14ac:dyDescent="0.25">
      <c r="A1389" s="69"/>
      <c r="B1389" s="39"/>
      <c r="C1389" s="71" t="str">
        <f>IFERROR(_xll.RssMarket($A1389,"市場部名称"),"")</f>
        <v/>
      </c>
      <c r="D1389" s="55"/>
      <c r="E1389" s="55" t="str">
        <f>IFERROR(_xll.RssMarket($A1389,"前日比"),"")</f>
        <v/>
      </c>
      <c r="F1389" s="75" t="str">
        <f>IFERROR(_xll.RssMarket($A1389,"時価総額"),"")</f>
        <v/>
      </c>
      <c r="G1389" s="75" t="e">
        <f>T20D357462[[#This Row],[時価総額]]/T20D357462[[#This Row],[現在値]]</f>
        <v>#VALUE!</v>
      </c>
      <c r="H1389" s="20"/>
      <c r="I1389" s="38"/>
      <c r="J1389" s="20"/>
      <c r="K1389" s="33"/>
      <c r="L1389" s="117"/>
      <c r="M1389" s="21"/>
      <c r="N1389" s="89"/>
      <c r="O1389" s="125" t="e">
        <f t="shared" si="45"/>
        <v>#REF!</v>
      </c>
      <c r="P1389" s="125" t="e">
        <f t="shared" si="44"/>
        <v>#REF!</v>
      </c>
      <c r="Q1389" s="147" t="e">
        <f>T20D357462[[#This Row],[スコア⑤]]/T20D357462[[#This Row],[スコア③]]</f>
        <v>#REF!</v>
      </c>
      <c r="R1389" s="76" t="e">
        <f>#REF!+#REF!</f>
        <v>#REF!</v>
      </c>
      <c r="S1389" s="76"/>
      <c r="T1389" s="119"/>
      <c r="U1389" s="76"/>
      <c r="V1389" s="76"/>
      <c r="W1389" s="109" t="e">
        <f>(T20D357462[[#This Row],[現金及び預金（億）]]-T20D357462[[#This Row],[負債（億）]])/T20D357462[[#This Row],[総資産]]*100</f>
        <v>#DIV/0!</v>
      </c>
    </row>
    <row r="1390" spans="1:23" s="67" customFormat="1" x14ac:dyDescent="0.25">
      <c r="A1390" s="69"/>
      <c r="B1390" s="39"/>
      <c r="C1390" s="71" t="str">
        <f>IFERROR(_xll.RssMarket($A1390,"市場部名称"),"")</f>
        <v/>
      </c>
      <c r="D1390" s="55"/>
      <c r="E1390" s="55" t="str">
        <f>IFERROR(_xll.RssMarket($A1390,"前日比"),"")</f>
        <v/>
      </c>
      <c r="F1390" s="75" t="str">
        <f>IFERROR(_xll.RssMarket($A1390,"時価総額"),"")</f>
        <v/>
      </c>
      <c r="G1390" s="75" t="e">
        <f>T20D357462[[#This Row],[時価総額]]/T20D357462[[#This Row],[現在値]]</f>
        <v>#VALUE!</v>
      </c>
      <c r="H1390" s="20"/>
      <c r="I1390" s="38"/>
      <c r="J1390" s="20"/>
      <c r="K1390" s="33"/>
      <c r="L1390" s="117"/>
      <c r="M1390" s="21"/>
      <c r="N1390" s="89"/>
      <c r="O1390" s="125" t="e">
        <f t="shared" si="45"/>
        <v>#REF!</v>
      </c>
      <c r="P1390" s="125" t="e">
        <f t="shared" si="44"/>
        <v>#REF!</v>
      </c>
      <c r="Q1390" s="147" t="e">
        <f>T20D357462[[#This Row],[スコア⑤]]/T20D357462[[#This Row],[スコア③]]</f>
        <v>#REF!</v>
      </c>
      <c r="R1390" s="76" t="e">
        <f>#REF!+#REF!</f>
        <v>#REF!</v>
      </c>
      <c r="S1390" s="76"/>
      <c r="T1390" s="119"/>
      <c r="U1390" s="76"/>
      <c r="V1390" s="76"/>
      <c r="W1390" s="109" t="e">
        <f>(T20D357462[[#This Row],[現金及び預金（億）]]-T20D357462[[#This Row],[負債（億）]])/T20D357462[[#This Row],[総資産]]*100</f>
        <v>#DIV/0!</v>
      </c>
    </row>
    <row r="1391" spans="1:23" s="67" customFormat="1" x14ac:dyDescent="0.25">
      <c r="A1391" s="69"/>
      <c r="B1391" s="39"/>
      <c r="C1391" s="71" t="str">
        <f>IFERROR(_xll.RssMarket($A1391,"市場部名称"),"")</f>
        <v/>
      </c>
      <c r="D1391" s="55"/>
      <c r="E1391" s="55" t="str">
        <f>IFERROR(_xll.RssMarket($A1391,"前日比"),"")</f>
        <v/>
      </c>
      <c r="F1391" s="75" t="str">
        <f>IFERROR(_xll.RssMarket($A1391,"時価総額"),"")</f>
        <v/>
      </c>
      <c r="G1391" s="75" t="e">
        <f>T20D357462[[#This Row],[時価総額]]/T20D357462[[#This Row],[現在値]]</f>
        <v>#VALUE!</v>
      </c>
      <c r="H1391" s="20"/>
      <c r="I1391" s="38"/>
      <c r="J1391" s="20"/>
      <c r="K1391" s="33"/>
      <c r="L1391" s="117"/>
      <c r="M1391" s="21"/>
      <c r="N1391" s="89"/>
      <c r="O1391" s="125" t="e">
        <f t="shared" si="45"/>
        <v>#REF!</v>
      </c>
      <c r="P1391" s="125" t="e">
        <f t="shared" si="44"/>
        <v>#REF!</v>
      </c>
      <c r="Q1391" s="147" t="e">
        <f>T20D357462[[#This Row],[スコア⑤]]/T20D357462[[#This Row],[スコア③]]</f>
        <v>#REF!</v>
      </c>
      <c r="R1391" s="76" t="e">
        <f>#REF!+#REF!</f>
        <v>#REF!</v>
      </c>
      <c r="S1391" s="76"/>
      <c r="T1391" s="119"/>
      <c r="U1391" s="76"/>
      <c r="V1391" s="76"/>
      <c r="W1391" s="109" t="e">
        <f>(T20D357462[[#This Row],[現金及び預金（億）]]-T20D357462[[#This Row],[負債（億）]])/T20D357462[[#This Row],[総資産]]*100</f>
        <v>#DIV/0!</v>
      </c>
    </row>
    <row r="1392" spans="1:23" s="67" customFormat="1" x14ac:dyDescent="0.25">
      <c r="A1392" s="69"/>
      <c r="B1392" s="39"/>
      <c r="C1392" s="71" t="str">
        <f>IFERROR(_xll.RssMarket($A1392,"市場部名称"),"")</f>
        <v/>
      </c>
      <c r="D1392" s="55"/>
      <c r="E1392" s="55" t="str">
        <f>IFERROR(_xll.RssMarket($A1392,"前日比"),"")</f>
        <v/>
      </c>
      <c r="F1392" s="75" t="str">
        <f>IFERROR(_xll.RssMarket($A1392,"時価総額"),"")</f>
        <v/>
      </c>
      <c r="G1392" s="75" t="e">
        <f>T20D357462[[#This Row],[時価総額]]/T20D357462[[#This Row],[現在値]]</f>
        <v>#VALUE!</v>
      </c>
      <c r="H1392" s="20"/>
      <c r="I1392" s="38"/>
      <c r="J1392" s="20"/>
      <c r="K1392" s="33"/>
      <c r="L1392" s="117"/>
      <c r="M1392" s="21"/>
      <c r="N1392" s="89"/>
      <c r="O1392" s="125" t="e">
        <f t="shared" si="45"/>
        <v>#REF!</v>
      </c>
      <c r="P1392" s="125" t="e">
        <f t="shared" si="44"/>
        <v>#REF!</v>
      </c>
      <c r="Q1392" s="147" t="e">
        <f>T20D357462[[#This Row],[スコア⑤]]/T20D357462[[#This Row],[スコア③]]</f>
        <v>#REF!</v>
      </c>
      <c r="R1392" s="76" t="e">
        <f>#REF!+#REF!</f>
        <v>#REF!</v>
      </c>
      <c r="S1392" s="76"/>
      <c r="T1392" s="119"/>
      <c r="U1392" s="76"/>
      <c r="V1392" s="76"/>
      <c r="W1392" s="109" t="e">
        <f>(T20D357462[[#This Row],[現金及び預金（億）]]-T20D357462[[#This Row],[負債（億）]])/T20D357462[[#This Row],[総資産]]*100</f>
        <v>#DIV/0!</v>
      </c>
    </row>
    <row r="1393" spans="1:23" s="67" customFormat="1" x14ac:dyDescent="0.25">
      <c r="A1393" s="69"/>
      <c r="B1393" s="39"/>
      <c r="C1393" s="71" t="str">
        <f>IFERROR(_xll.RssMarket($A1393,"市場部名称"),"")</f>
        <v/>
      </c>
      <c r="D1393" s="55"/>
      <c r="E1393" s="55" t="str">
        <f>IFERROR(_xll.RssMarket($A1393,"前日比"),"")</f>
        <v/>
      </c>
      <c r="F1393" s="75" t="str">
        <f>IFERROR(_xll.RssMarket($A1393,"時価総額"),"")</f>
        <v/>
      </c>
      <c r="G1393" s="75" t="e">
        <f>T20D357462[[#This Row],[時価総額]]/T20D357462[[#This Row],[現在値]]</f>
        <v>#VALUE!</v>
      </c>
      <c r="H1393" s="20"/>
      <c r="I1393" s="38"/>
      <c r="J1393" s="20"/>
      <c r="K1393" s="33"/>
      <c r="L1393" s="117"/>
      <c r="M1393" s="21"/>
      <c r="N1393" s="89"/>
      <c r="O1393" s="125" t="e">
        <f t="shared" si="45"/>
        <v>#REF!</v>
      </c>
      <c r="P1393" s="125" t="e">
        <f t="shared" si="44"/>
        <v>#REF!</v>
      </c>
      <c r="Q1393" s="147" t="e">
        <f>T20D357462[[#This Row],[スコア⑤]]/T20D357462[[#This Row],[スコア③]]</f>
        <v>#REF!</v>
      </c>
      <c r="R1393" s="76" t="e">
        <f>#REF!+#REF!</f>
        <v>#REF!</v>
      </c>
      <c r="S1393" s="76"/>
      <c r="T1393" s="119"/>
      <c r="U1393" s="76"/>
      <c r="V1393" s="76"/>
      <c r="W1393" s="109" t="e">
        <f>(T20D357462[[#This Row],[現金及び預金（億）]]-T20D357462[[#This Row],[負債（億）]])/T20D357462[[#This Row],[総資産]]*100</f>
        <v>#DIV/0!</v>
      </c>
    </row>
    <row r="1394" spans="1:23" s="67" customFormat="1" x14ac:dyDescent="0.25">
      <c r="A1394" s="69"/>
      <c r="B1394" s="39"/>
      <c r="C1394" s="71" t="str">
        <f>IFERROR(_xll.RssMarket($A1394,"市場部名称"),"")</f>
        <v/>
      </c>
      <c r="D1394" s="55"/>
      <c r="E1394" s="55" t="str">
        <f>IFERROR(_xll.RssMarket($A1394,"前日比"),"")</f>
        <v/>
      </c>
      <c r="F1394" s="75" t="str">
        <f>IFERROR(_xll.RssMarket($A1394,"時価総額"),"")</f>
        <v/>
      </c>
      <c r="G1394" s="75" t="e">
        <f>T20D357462[[#This Row],[時価総額]]/T20D357462[[#This Row],[現在値]]</f>
        <v>#VALUE!</v>
      </c>
      <c r="H1394" s="20"/>
      <c r="I1394" s="38"/>
      <c r="J1394" s="20"/>
      <c r="K1394" s="33"/>
      <c r="L1394" s="117"/>
      <c r="M1394" s="21"/>
      <c r="N1394" s="89"/>
      <c r="O1394" s="125" t="e">
        <f t="shared" si="45"/>
        <v>#REF!</v>
      </c>
      <c r="P1394" s="125" t="e">
        <f t="shared" si="44"/>
        <v>#REF!</v>
      </c>
      <c r="Q1394" s="147" t="e">
        <f>T20D357462[[#This Row],[スコア⑤]]/T20D357462[[#This Row],[スコア③]]</f>
        <v>#REF!</v>
      </c>
      <c r="R1394" s="76" t="e">
        <f>#REF!+#REF!</f>
        <v>#REF!</v>
      </c>
      <c r="S1394" s="76"/>
      <c r="T1394" s="119"/>
      <c r="U1394" s="76"/>
      <c r="V1394" s="76"/>
      <c r="W1394" s="109" t="e">
        <f>(T20D357462[[#This Row],[現金及び預金（億）]]-T20D357462[[#This Row],[負債（億）]])/T20D357462[[#This Row],[総資産]]*100</f>
        <v>#DIV/0!</v>
      </c>
    </row>
    <row r="1395" spans="1:23" s="67" customFormat="1" x14ac:dyDescent="0.25">
      <c r="A1395" s="69"/>
      <c r="B1395" s="39"/>
      <c r="C1395" s="71" t="str">
        <f>IFERROR(_xll.RssMarket($A1395,"市場部名称"),"")</f>
        <v/>
      </c>
      <c r="D1395" s="55"/>
      <c r="E1395" s="55" t="str">
        <f>IFERROR(_xll.RssMarket($A1395,"前日比"),"")</f>
        <v/>
      </c>
      <c r="F1395" s="75" t="str">
        <f>IFERROR(_xll.RssMarket($A1395,"時価総額"),"")</f>
        <v/>
      </c>
      <c r="G1395" s="75" t="e">
        <f>T20D357462[[#This Row],[時価総額]]/T20D357462[[#This Row],[現在値]]</f>
        <v>#VALUE!</v>
      </c>
      <c r="H1395" s="20"/>
      <c r="I1395" s="38"/>
      <c r="J1395" s="20"/>
      <c r="K1395" s="33"/>
      <c r="L1395" s="117"/>
      <c r="M1395" s="21"/>
      <c r="N1395" s="89"/>
      <c r="O1395" s="125" t="e">
        <f t="shared" si="45"/>
        <v>#REF!</v>
      </c>
      <c r="P1395" s="125" t="e">
        <f t="shared" si="44"/>
        <v>#REF!</v>
      </c>
      <c r="Q1395" s="147" t="e">
        <f>T20D357462[[#This Row],[スコア⑤]]/T20D357462[[#This Row],[スコア③]]</f>
        <v>#REF!</v>
      </c>
      <c r="R1395" s="76" t="e">
        <f>#REF!+#REF!</f>
        <v>#REF!</v>
      </c>
      <c r="S1395" s="76"/>
      <c r="T1395" s="119"/>
      <c r="U1395" s="76"/>
      <c r="V1395" s="76"/>
      <c r="W1395" s="109" t="e">
        <f>(T20D357462[[#This Row],[現金及び預金（億）]]-T20D357462[[#This Row],[負債（億）]])/T20D357462[[#This Row],[総資産]]*100</f>
        <v>#DIV/0!</v>
      </c>
    </row>
    <row r="1396" spans="1:23" s="67" customFormat="1" x14ac:dyDescent="0.25">
      <c r="A1396" s="69"/>
      <c r="B1396" s="39"/>
      <c r="C1396" s="71" t="str">
        <f>IFERROR(_xll.RssMarket($A1396,"市場部名称"),"")</f>
        <v/>
      </c>
      <c r="D1396" s="55"/>
      <c r="E1396" s="55" t="str">
        <f>IFERROR(_xll.RssMarket($A1396,"前日比"),"")</f>
        <v/>
      </c>
      <c r="F1396" s="75" t="str">
        <f>IFERROR(_xll.RssMarket($A1396,"時価総額"),"")</f>
        <v/>
      </c>
      <c r="G1396" s="75" t="e">
        <f>T20D357462[[#This Row],[時価総額]]/T20D357462[[#This Row],[現在値]]</f>
        <v>#VALUE!</v>
      </c>
      <c r="H1396" s="20"/>
      <c r="I1396" s="38"/>
      <c r="J1396" s="20"/>
      <c r="K1396" s="33"/>
      <c r="L1396" s="117"/>
      <c r="M1396" s="21"/>
      <c r="N1396" s="89"/>
      <c r="O1396" s="125" t="e">
        <f t="shared" si="45"/>
        <v>#REF!</v>
      </c>
      <c r="P1396" s="125" t="e">
        <f t="shared" si="44"/>
        <v>#REF!</v>
      </c>
      <c r="Q1396" s="147" t="e">
        <f>T20D357462[[#This Row],[スコア⑤]]/T20D357462[[#This Row],[スコア③]]</f>
        <v>#REF!</v>
      </c>
      <c r="R1396" s="76" t="e">
        <f>#REF!+#REF!</f>
        <v>#REF!</v>
      </c>
      <c r="S1396" s="76"/>
      <c r="T1396" s="119"/>
      <c r="U1396" s="76"/>
      <c r="V1396" s="76"/>
      <c r="W1396" s="109" t="e">
        <f>(T20D357462[[#This Row],[現金及び預金（億）]]-T20D357462[[#This Row],[負債（億）]])/T20D357462[[#This Row],[総資産]]*100</f>
        <v>#DIV/0!</v>
      </c>
    </row>
    <row r="1397" spans="1:23" s="67" customFormat="1" x14ac:dyDescent="0.25">
      <c r="A1397" s="69"/>
      <c r="B1397" s="39"/>
      <c r="C1397" s="71" t="str">
        <f>IFERROR(_xll.RssMarket($A1397,"市場部名称"),"")</f>
        <v/>
      </c>
      <c r="D1397" s="55"/>
      <c r="E1397" s="55" t="str">
        <f>IFERROR(_xll.RssMarket($A1397,"前日比"),"")</f>
        <v/>
      </c>
      <c r="F1397" s="75" t="str">
        <f>IFERROR(_xll.RssMarket($A1397,"時価総額"),"")</f>
        <v/>
      </c>
      <c r="G1397" s="75" t="e">
        <f>T20D357462[[#This Row],[時価総額]]/T20D357462[[#This Row],[現在値]]</f>
        <v>#VALUE!</v>
      </c>
      <c r="H1397" s="20"/>
      <c r="I1397" s="38"/>
      <c r="J1397" s="20"/>
      <c r="K1397" s="33"/>
      <c r="L1397" s="117"/>
      <c r="M1397" s="21"/>
      <c r="N1397" s="89"/>
      <c r="O1397" s="125" t="e">
        <f t="shared" si="45"/>
        <v>#REF!</v>
      </c>
      <c r="P1397" s="125" t="e">
        <f t="shared" si="44"/>
        <v>#REF!</v>
      </c>
      <c r="Q1397" s="147" t="e">
        <f>T20D357462[[#This Row],[スコア⑤]]/T20D357462[[#This Row],[スコア③]]</f>
        <v>#REF!</v>
      </c>
      <c r="R1397" s="76" t="e">
        <f>#REF!+#REF!</f>
        <v>#REF!</v>
      </c>
      <c r="S1397" s="76"/>
      <c r="T1397" s="119"/>
      <c r="U1397" s="76"/>
      <c r="V1397" s="76"/>
      <c r="W1397" s="109" t="e">
        <f>(T20D357462[[#This Row],[現金及び預金（億）]]-T20D357462[[#This Row],[負債（億）]])/T20D357462[[#This Row],[総資産]]*100</f>
        <v>#DIV/0!</v>
      </c>
    </row>
    <row r="1398" spans="1:23" s="67" customFormat="1" x14ac:dyDescent="0.25">
      <c r="A1398" s="69"/>
      <c r="B1398" s="39"/>
      <c r="C1398" s="71" t="str">
        <f>IFERROR(_xll.RssMarket($A1398,"市場部名称"),"")</f>
        <v/>
      </c>
      <c r="D1398" s="55"/>
      <c r="E1398" s="55" t="str">
        <f>IFERROR(_xll.RssMarket($A1398,"前日比"),"")</f>
        <v/>
      </c>
      <c r="F1398" s="75" t="str">
        <f>IFERROR(_xll.RssMarket($A1398,"時価総額"),"")</f>
        <v/>
      </c>
      <c r="G1398" s="75" t="e">
        <f>T20D357462[[#This Row],[時価総額]]/T20D357462[[#This Row],[現在値]]</f>
        <v>#VALUE!</v>
      </c>
      <c r="H1398" s="20"/>
      <c r="I1398" s="38"/>
      <c r="J1398" s="20"/>
      <c r="K1398" s="33"/>
      <c r="L1398" s="117"/>
      <c r="M1398" s="21"/>
      <c r="N1398" s="89"/>
      <c r="O1398" s="125" t="e">
        <f t="shared" si="45"/>
        <v>#REF!</v>
      </c>
      <c r="P1398" s="125" t="e">
        <f t="shared" si="44"/>
        <v>#REF!</v>
      </c>
      <c r="Q1398" s="147" t="e">
        <f>T20D357462[[#This Row],[スコア⑤]]/T20D357462[[#This Row],[スコア③]]</f>
        <v>#REF!</v>
      </c>
      <c r="R1398" s="76" t="e">
        <f>#REF!+#REF!</f>
        <v>#REF!</v>
      </c>
      <c r="S1398" s="76"/>
      <c r="T1398" s="119"/>
      <c r="U1398" s="76"/>
      <c r="V1398" s="76"/>
      <c r="W1398" s="109" t="e">
        <f>(T20D357462[[#This Row],[現金及び預金（億）]]-T20D357462[[#This Row],[負債（億）]])/T20D357462[[#This Row],[総資産]]*100</f>
        <v>#DIV/0!</v>
      </c>
    </row>
    <row r="1399" spans="1:23" s="67" customFormat="1" x14ac:dyDescent="0.25">
      <c r="A1399" s="69"/>
      <c r="B1399" s="39"/>
      <c r="C1399" s="71" t="str">
        <f>IFERROR(_xll.RssMarket($A1399,"市場部名称"),"")</f>
        <v/>
      </c>
      <c r="D1399" s="55"/>
      <c r="E1399" s="55" t="str">
        <f>IFERROR(_xll.RssMarket($A1399,"前日比"),"")</f>
        <v/>
      </c>
      <c r="F1399" s="75" t="str">
        <f>IFERROR(_xll.RssMarket($A1399,"時価総額"),"")</f>
        <v/>
      </c>
      <c r="G1399" s="75" t="e">
        <f>T20D357462[[#This Row],[時価総額]]/T20D357462[[#This Row],[現在値]]</f>
        <v>#VALUE!</v>
      </c>
      <c r="H1399" s="20"/>
      <c r="I1399" s="38"/>
      <c r="J1399" s="20"/>
      <c r="K1399" s="33"/>
      <c r="L1399" s="117"/>
      <c r="M1399" s="21"/>
      <c r="N1399" s="89"/>
      <c r="O1399" s="125" t="e">
        <f t="shared" si="45"/>
        <v>#REF!</v>
      </c>
      <c r="P1399" s="125" t="e">
        <f t="shared" si="44"/>
        <v>#REF!</v>
      </c>
      <c r="Q1399" s="147" t="e">
        <f>T20D357462[[#This Row],[スコア⑤]]/T20D357462[[#This Row],[スコア③]]</f>
        <v>#REF!</v>
      </c>
      <c r="R1399" s="76" t="e">
        <f>#REF!+#REF!</f>
        <v>#REF!</v>
      </c>
      <c r="S1399" s="76"/>
      <c r="T1399" s="119"/>
      <c r="U1399" s="76"/>
      <c r="V1399" s="76"/>
      <c r="W1399" s="109" t="e">
        <f>(T20D357462[[#This Row],[現金及び預金（億）]]-T20D357462[[#This Row],[負債（億）]])/T20D357462[[#This Row],[総資産]]*100</f>
        <v>#DIV/0!</v>
      </c>
    </row>
    <row r="1400" spans="1:23" s="67" customFormat="1" x14ac:dyDescent="0.25">
      <c r="A1400" s="69"/>
      <c r="B1400" s="39"/>
      <c r="C1400" s="71" t="str">
        <f>IFERROR(_xll.RssMarket($A1400,"市場部名称"),"")</f>
        <v/>
      </c>
      <c r="D1400" s="55"/>
      <c r="E1400" s="55" t="str">
        <f>IFERROR(_xll.RssMarket($A1400,"前日比"),"")</f>
        <v/>
      </c>
      <c r="F1400" s="75" t="str">
        <f>IFERROR(_xll.RssMarket($A1400,"時価総額"),"")</f>
        <v/>
      </c>
      <c r="G1400" s="75" t="e">
        <f>T20D357462[[#This Row],[時価総額]]/T20D357462[[#This Row],[現在値]]</f>
        <v>#VALUE!</v>
      </c>
      <c r="H1400" s="20"/>
      <c r="I1400" s="38"/>
      <c r="J1400" s="20"/>
      <c r="K1400" s="33"/>
      <c r="L1400" s="117"/>
      <c r="M1400" s="21"/>
      <c r="N1400" s="89"/>
      <c r="O1400" s="125" t="e">
        <f t="shared" si="45"/>
        <v>#REF!</v>
      </c>
      <c r="P1400" s="125" t="e">
        <f t="shared" si="44"/>
        <v>#REF!</v>
      </c>
      <c r="Q1400" s="147" t="e">
        <f>T20D357462[[#This Row],[スコア⑤]]/T20D357462[[#This Row],[スコア③]]</f>
        <v>#REF!</v>
      </c>
      <c r="R1400" s="76" t="e">
        <f>#REF!+#REF!</f>
        <v>#REF!</v>
      </c>
      <c r="S1400" s="76"/>
      <c r="T1400" s="119"/>
      <c r="U1400" s="76"/>
      <c r="V1400" s="76"/>
      <c r="W1400" s="109" t="e">
        <f>(T20D357462[[#This Row],[現金及び預金（億）]]-T20D357462[[#This Row],[負債（億）]])/T20D357462[[#This Row],[総資産]]*100</f>
        <v>#DIV/0!</v>
      </c>
    </row>
    <row r="1401" spans="1:23" s="67" customFormat="1" x14ac:dyDescent="0.25">
      <c r="A1401" s="69"/>
      <c r="B1401" s="39"/>
      <c r="C1401" s="71" t="str">
        <f>IFERROR(_xll.RssMarket($A1401,"市場部名称"),"")</f>
        <v/>
      </c>
      <c r="D1401" s="55"/>
      <c r="E1401" s="55" t="str">
        <f>IFERROR(_xll.RssMarket($A1401,"前日比"),"")</f>
        <v/>
      </c>
      <c r="F1401" s="75" t="str">
        <f>IFERROR(_xll.RssMarket($A1401,"時価総額"),"")</f>
        <v/>
      </c>
      <c r="G1401" s="75" t="e">
        <f>T20D357462[[#This Row],[時価総額]]/T20D357462[[#This Row],[現在値]]</f>
        <v>#VALUE!</v>
      </c>
      <c r="H1401" s="20"/>
      <c r="I1401" s="38"/>
      <c r="J1401" s="20"/>
      <c r="K1401" s="33"/>
      <c r="L1401" s="117"/>
      <c r="M1401" s="21"/>
      <c r="N1401" s="89"/>
      <c r="O1401" s="125" t="e">
        <f t="shared" si="45"/>
        <v>#REF!</v>
      </c>
      <c r="P1401" s="125" t="e">
        <f t="shared" si="44"/>
        <v>#REF!</v>
      </c>
      <c r="Q1401" s="147" t="e">
        <f>T20D357462[[#This Row],[スコア⑤]]/T20D357462[[#This Row],[スコア③]]</f>
        <v>#REF!</v>
      </c>
      <c r="R1401" s="76" t="e">
        <f>#REF!+#REF!</f>
        <v>#REF!</v>
      </c>
      <c r="S1401" s="76"/>
      <c r="T1401" s="119"/>
      <c r="U1401" s="76"/>
      <c r="V1401" s="76"/>
      <c r="W1401" s="109" t="e">
        <f>(T20D357462[[#This Row],[現金及び預金（億）]]-T20D357462[[#This Row],[負債（億）]])/T20D357462[[#This Row],[総資産]]*100</f>
        <v>#DIV/0!</v>
      </c>
    </row>
    <row r="1402" spans="1:23" s="67" customFormat="1" x14ac:dyDescent="0.25">
      <c r="A1402" s="69"/>
      <c r="B1402" s="39"/>
      <c r="C1402" s="71" t="str">
        <f>IFERROR(_xll.RssMarket($A1402,"市場部名称"),"")</f>
        <v/>
      </c>
      <c r="D1402" s="55"/>
      <c r="E1402" s="55" t="str">
        <f>IFERROR(_xll.RssMarket($A1402,"前日比"),"")</f>
        <v/>
      </c>
      <c r="F1402" s="75" t="str">
        <f>IFERROR(_xll.RssMarket($A1402,"時価総額"),"")</f>
        <v/>
      </c>
      <c r="G1402" s="75" t="e">
        <f>T20D357462[[#This Row],[時価総額]]/T20D357462[[#This Row],[現在値]]</f>
        <v>#VALUE!</v>
      </c>
      <c r="H1402" s="20"/>
      <c r="I1402" s="38"/>
      <c r="J1402" s="20"/>
      <c r="K1402" s="33"/>
      <c r="L1402" s="117"/>
      <c r="M1402" s="21"/>
      <c r="N1402" s="89"/>
      <c r="O1402" s="125" t="e">
        <f t="shared" si="45"/>
        <v>#REF!</v>
      </c>
      <c r="P1402" s="125" t="e">
        <f t="shared" si="44"/>
        <v>#REF!</v>
      </c>
      <c r="Q1402" s="147" t="e">
        <f>T20D357462[[#This Row],[スコア⑤]]/T20D357462[[#This Row],[スコア③]]</f>
        <v>#REF!</v>
      </c>
      <c r="R1402" s="76" t="e">
        <f>#REF!+#REF!</f>
        <v>#REF!</v>
      </c>
      <c r="S1402" s="76"/>
      <c r="T1402" s="119"/>
      <c r="U1402" s="76"/>
      <c r="V1402" s="76"/>
      <c r="W1402" s="109" t="e">
        <f>(T20D357462[[#This Row],[現金及び預金（億）]]-T20D357462[[#This Row],[負債（億）]])/T20D357462[[#This Row],[総資産]]*100</f>
        <v>#DIV/0!</v>
      </c>
    </row>
    <row r="1403" spans="1:23" s="67" customFormat="1" x14ac:dyDescent="0.25">
      <c r="A1403" s="69"/>
      <c r="B1403" s="39"/>
      <c r="C1403" s="71" t="str">
        <f>IFERROR(_xll.RssMarket($A1403,"市場部名称"),"")</f>
        <v/>
      </c>
      <c r="D1403" s="55"/>
      <c r="E1403" s="55" t="str">
        <f>IFERROR(_xll.RssMarket($A1403,"前日比"),"")</f>
        <v/>
      </c>
      <c r="F1403" s="75" t="str">
        <f>IFERROR(_xll.RssMarket($A1403,"時価総額"),"")</f>
        <v/>
      </c>
      <c r="G1403" s="75" t="e">
        <f>T20D357462[[#This Row],[時価総額]]/T20D357462[[#This Row],[現在値]]</f>
        <v>#VALUE!</v>
      </c>
      <c r="H1403" s="20"/>
      <c r="I1403" s="38"/>
      <c r="J1403" s="20"/>
      <c r="K1403" s="33"/>
      <c r="L1403" s="117"/>
      <c r="M1403" s="21"/>
      <c r="N1403" s="89"/>
      <c r="O1403" s="125" t="e">
        <f t="shared" si="45"/>
        <v>#REF!</v>
      </c>
      <c r="P1403" s="125" t="e">
        <f t="shared" si="44"/>
        <v>#REF!</v>
      </c>
      <c r="Q1403" s="147" t="e">
        <f>T20D357462[[#This Row],[スコア⑤]]/T20D357462[[#This Row],[スコア③]]</f>
        <v>#REF!</v>
      </c>
      <c r="R1403" s="76" t="e">
        <f>#REF!+#REF!</f>
        <v>#REF!</v>
      </c>
      <c r="S1403" s="76"/>
      <c r="T1403" s="119"/>
      <c r="U1403" s="76"/>
      <c r="V1403" s="76"/>
      <c r="W1403" s="109" t="e">
        <f>(T20D357462[[#This Row],[現金及び預金（億）]]-T20D357462[[#This Row],[負債（億）]])/T20D357462[[#This Row],[総資産]]*100</f>
        <v>#DIV/0!</v>
      </c>
    </row>
    <row r="1404" spans="1:23" s="67" customFormat="1" x14ac:dyDescent="0.25">
      <c r="A1404" s="69"/>
      <c r="B1404" s="39"/>
      <c r="C1404" s="71" t="str">
        <f>IFERROR(_xll.RssMarket($A1404,"市場部名称"),"")</f>
        <v/>
      </c>
      <c r="D1404" s="55"/>
      <c r="E1404" s="55" t="str">
        <f>IFERROR(_xll.RssMarket($A1404,"前日比"),"")</f>
        <v/>
      </c>
      <c r="F1404" s="75" t="str">
        <f>IFERROR(_xll.RssMarket($A1404,"時価総額"),"")</f>
        <v/>
      </c>
      <c r="G1404" s="75" t="e">
        <f>T20D357462[[#This Row],[時価総額]]/T20D357462[[#This Row],[現在値]]</f>
        <v>#VALUE!</v>
      </c>
      <c r="H1404" s="20"/>
      <c r="I1404" s="38"/>
      <c r="J1404" s="20"/>
      <c r="K1404" s="33"/>
      <c r="L1404" s="117"/>
      <c r="M1404" s="21"/>
      <c r="N1404" s="89"/>
      <c r="O1404" s="125" t="e">
        <f t="shared" si="45"/>
        <v>#REF!</v>
      </c>
      <c r="P1404" s="125" t="e">
        <f t="shared" si="44"/>
        <v>#REF!</v>
      </c>
      <c r="Q1404" s="147" t="e">
        <f>T20D357462[[#This Row],[スコア⑤]]/T20D357462[[#This Row],[スコア③]]</f>
        <v>#REF!</v>
      </c>
      <c r="R1404" s="76" t="e">
        <f>#REF!+#REF!</f>
        <v>#REF!</v>
      </c>
      <c r="S1404" s="76"/>
      <c r="T1404" s="119"/>
      <c r="U1404" s="76"/>
      <c r="V1404" s="76"/>
      <c r="W1404" s="109" t="e">
        <f>(T20D357462[[#This Row],[現金及び預金（億）]]-T20D357462[[#This Row],[負債（億）]])/T20D357462[[#This Row],[総資産]]*100</f>
        <v>#DIV/0!</v>
      </c>
    </row>
    <row r="1405" spans="1:23" s="67" customFormat="1" x14ac:dyDescent="0.25">
      <c r="A1405" s="69"/>
      <c r="B1405" s="39"/>
      <c r="C1405" s="71" t="str">
        <f>IFERROR(_xll.RssMarket($A1405,"市場部名称"),"")</f>
        <v/>
      </c>
      <c r="D1405" s="55"/>
      <c r="E1405" s="55" t="str">
        <f>IFERROR(_xll.RssMarket($A1405,"前日比"),"")</f>
        <v/>
      </c>
      <c r="F1405" s="75" t="str">
        <f>IFERROR(_xll.RssMarket($A1405,"時価総額"),"")</f>
        <v/>
      </c>
      <c r="G1405" s="75" t="e">
        <f>T20D357462[[#This Row],[時価総額]]/T20D357462[[#This Row],[現在値]]</f>
        <v>#VALUE!</v>
      </c>
      <c r="H1405" s="20"/>
      <c r="I1405" s="38"/>
      <c r="J1405" s="20"/>
      <c r="K1405" s="33"/>
      <c r="L1405" s="117"/>
      <c r="M1405" s="21"/>
      <c r="N1405" s="89"/>
      <c r="O1405" s="125" t="e">
        <f t="shared" si="45"/>
        <v>#REF!</v>
      </c>
      <c r="P1405" s="125" t="e">
        <f t="shared" ref="P1405:P1468" si="46">ROUND(((R1405/20)*(L1405/15)*(S1405/15)*(1+W1405/200))/(H1405/15)*100,0)</f>
        <v>#REF!</v>
      </c>
      <c r="Q1405" s="147" t="e">
        <f>T20D357462[[#This Row],[スコア⑤]]/T20D357462[[#This Row],[スコア③]]</f>
        <v>#REF!</v>
      </c>
      <c r="R1405" s="76" t="e">
        <f>#REF!+#REF!</f>
        <v>#REF!</v>
      </c>
      <c r="S1405" s="76"/>
      <c r="T1405" s="119"/>
      <c r="U1405" s="76"/>
      <c r="V1405" s="76"/>
      <c r="W1405" s="109" t="e">
        <f>(T20D357462[[#This Row],[現金及び預金（億）]]-T20D357462[[#This Row],[負債（億）]])/T20D357462[[#This Row],[総資産]]*100</f>
        <v>#DIV/0!</v>
      </c>
    </row>
    <row r="1406" spans="1:23" s="67" customFormat="1" x14ac:dyDescent="0.25">
      <c r="A1406" s="69"/>
      <c r="B1406" s="39"/>
      <c r="C1406" s="71" t="str">
        <f>IFERROR(_xll.RssMarket($A1406,"市場部名称"),"")</f>
        <v/>
      </c>
      <c r="D1406" s="55"/>
      <c r="E1406" s="55" t="str">
        <f>IFERROR(_xll.RssMarket($A1406,"前日比"),"")</f>
        <v/>
      </c>
      <c r="F1406" s="75" t="str">
        <f>IFERROR(_xll.RssMarket($A1406,"時価総額"),"")</f>
        <v/>
      </c>
      <c r="G1406" s="75" t="e">
        <f>T20D357462[[#This Row],[時価総額]]/T20D357462[[#This Row],[現在値]]</f>
        <v>#VALUE!</v>
      </c>
      <c r="H1406" s="20"/>
      <c r="I1406" s="38"/>
      <c r="J1406" s="20"/>
      <c r="K1406" s="33"/>
      <c r="L1406" s="117"/>
      <c r="M1406" s="21"/>
      <c r="N1406" s="89"/>
      <c r="O1406" s="125" t="e">
        <f t="shared" si="45"/>
        <v>#REF!</v>
      </c>
      <c r="P1406" s="125" t="e">
        <f t="shared" si="46"/>
        <v>#REF!</v>
      </c>
      <c r="Q1406" s="147" t="e">
        <f>T20D357462[[#This Row],[スコア⑤]]/T20D357462[[#This Row],[スコア③]]</f>
        <v>#REF!</v>
      </c>
      <c r="R1406" s="76" t="e">
        <f>#REF!+#REF!</f>
        <v>#REF!</v>
      </c>
      <c r="S1406" s="76"/>
      <c r="T1406" s="119"/>
      <c r="U1406" s="76"/>
      <c r="V1406" s="76"/>
      <c r="W1406" s="109" t="e">
        <f>(T20D357462[[#This Row],[現金及び預金（億）]]-T20D357462[[#This Row],[負債（億）]])/T20D357462[[#This Row],[総資産]]*100</f>
        <v>#DIV/0!</v>
      </c>
    </row>
    <row r="1407" spans="1:23" s="67" customFormat="1" x14ac:dyDescent="0.25">
      <c r="A1407" s="69"/>
      <c r="B1407" s="39"/>
      <c r="C1407" s="71" t="str">
        <f>IFERROR(_xll.RssMarket($A1407,"市場部名称"),"")</f>
        <v/>
      </c>
      <c r="D1407" s="55"/>
      <c r="E1407" s="55" t="str">
        <f>IFERROR(_xll.RssMarket($A1407,"前日比"),"")</f>
        <v/>
      </c>
      <c r="F1407" s="75" t="str">
        <f>IFERROR(_xll.RssMarket($A1407,"時価総額"),"")</f>
        <v/>
      </c>
      <c r="G1407" s="75" t="e">
        <f>T20D357462[[#This Row],[時価総額]]/T20D357462[[#This Row],[現在値]]</f>
        <v>#VALUE!</v>
      </c>
      <c r="H1407" s="20"/>
      <c r="I1407" s="38"/>
      <c r="J1407" s="20"/>
      <c r="K1407" s="33"/>
      <c r="L1407" s="117"/>
      <c r="M1407" s="21"/>
      <c r="N1407" s="89"/>
      <c r="O1407" s="125" t="e">
        <f t="shared" si="45"/>
        <v>#REF!</v>
      </c>
      <c r="P1407" s="125" t="e">
        <f t="shared" si="46"/>
        <v>#REF!</v>
      </c>
      <c r="Q1407" s="147" t="e">
        <f>T20D357462[[#This Row],[スコア⑤]]/T20D357462[[#This Row],[スコア③]]</f>
        <v>#REF!</v>
      </c>
      <c r="R1407" s="76" t="e">
        <f>#REF!+#REF!</f>
        <v>#REF!</v>
      </c>
      <c r="S1407" s="76"/>
      <c r="T1407" s="119"/>
      <c r="U1407" s="76"/>
      <c r="V1407" s="76"/>
      <c r="W1407" s="109" t="e">
        <f>(T20D357462[[#This Row],[現金及び預金（億）]]-T20D357462[[#This Row],[負債（億）]])/T20D357462[[#This Row],[総資産]]*100</f>
        <v>#DIV/0!</v>
      </c>
    </row>
    <row r="1408" spans="1:23" s="67" customFormat="1" x14ac:dyDescent="0.25">
      <c r="A1408" s="69"/>
      <c r="B1408" s="39"/>
      <c r="C1408" s="71" t="str">
        <f>IFERROR(_xll.RssMarket($A1408,"市場部名称"),"")</f>
        <v/>
      </c>
      <c r="D1408" s="55"/>
      <c r="E1408" s="55" t="str">
        <f>IFERROR(_xll.RssMarket($A1408,"前日比"),"")</f>
        <v/>
      </c>
      <c r="F1408" s="75" t="str">
        <f>IFERROR(_xll.RssMarket($A1408,"時価総額"),"")</f>
        <v/>
      </c>
      <c r="G1408" s="75" t="e">
        <f>T20D357462[[#This Row],[時価総額]]/T20D357462[[#This Row],[現在値]]</f>
        <v>#VALUE!</v>
      </c>
      <c r="H1408" s="20"/>
      <c r="I1408" s="38"/>
      <c r="J1408" s="20"/>
      <c r="K1408" s="33"/>
      <c r="L1408" s="117"/>
      <c r="M1408" s="21"/>
      <c r="N1408" s="89"/>
      <c r="O1408" s="125" t="e">
        <f t="shared" si="45"/>
        <v>#REF!</v>
      </c>
      <c r="P1408" s="125" t="e">
        <f t="shared" si="46"/>
        <v>#REF!</v>
      </c>
      <c r="Q1408" s="147" t="e">
        <f>T20D357462[[#This Row],[スコア⑤]]/T20D357462[[#This Row],[スコア③]]</f>
        <v>#REF!</v>
      </c>
      <c r="R1408" s="76" t="e">
        <f>#REF!+#REF!</f>
        <v>#REF!</v>
      </c>
      <c r="S1408" s="76"/>
      <c r="T1408" s="119"/>
      <c r="U1408" s="76"/>
      <c r="V1408" s="76"/>
      <c r="W1408" s="109" t="e">
        <f>(T20D357462[[#This Row],[現金及び預金（億）]]-T20D357462[[#This Row],[負債（億）]])/T20D357462[[#This Row],[総資産]]*100</f>
        <v>#DIV/0!</v>
      </c>
    </row>
    <row r="1409" spans="1:23" s="67" customFormat="1" x14ac:dyDescent="0.25">
      <c r="A1409" s="69"/>
      <c r="B1409" s="39"/>
      <c r="C1409" s="71" t="str">
        <f>IFERROR(_xll.RssMarket($A1409,"市場部名称"),"")</f>
        <v/>
      </c>
      <c r="D1409" s="55"/>
      <c r="E1409" s="55" t="str">
        <f>IFERROR(_xll.RssMarket($A1409,"前日比"),"")</f>
        <v/>
      </c>
      <c r="F1409" s="75" t="str">
        <f>IFERROR(_xll.RssMarket($A1409,"時価総額"),"")</f>
        <v/>
      </c>
      <c r="G1409" s="75" t="e">
        <f>T20D357462[[#This Row],[時価総額]]/T20D357462[[#This Row],[現在値]]</f>
        <v>#VALUE!</v>
      </c>
      <c r="H1409" s="20"/>
      <c r="I1409" s="38"/>
      <c r="J1409" s="20"/>
      <c r="K1409" s="33"/>
      <c r="L1409" s="117"/>
      <c r="M1409" s="21"/>
      <c r="N1409" s="89"/>
      <c r="O1409" s="125" t="e">
        <f t="shared" si="45"/>
        <v>#REF!</v>
      </c>
      <c r="P1409" s="125" t="e">
        <f t="shared" si="46"/>
        <v>#REF!</v>
      </c>
      <c r="Q1409" s="147" t="e">
        <f>T20D357462[[#This Row],[スコア⑤]]/T20D357462[[#This Row],[スコア③]]</f>
        <v>#REF!</v>
      </c>
      <c r="R1409" s="76" t="e">
        <f>#REF!+#REF!</f>
        <v>#REF!</v>
      </c>
      <c r="S1409" s="76"/>
      <c r="T1409" s="119"/>
      <c r="U1409" s="76"/>
      <c r="V1409" s="76"/>
      <c r="W1409" s="109" t="e">
        <f>(T20D357462[[#This Row],[現金及び預金（億）]]-T20D357462[[#This Row],[負債（億）]])/T20D357462[[#This Row],[総資産]]*100</f>
        <v>#DIV/0!</v>
      </c>
    </row>
    <row r="1410" spans="1:23" s="67" customFormat="1" x14ac:dyDescent="0.25">
      <c r="A1410" s="69"/>
      <c r="B1410" s="39"/>
      <c r="C1410" s="71" t="str">
        <f>IFERROR(_xll.RssMarket($A1410,"市場部名称"),"")</f>
        <v/>
      </c>
      <c r="D1410" s="55"/>
      <c r="E1410" s="55" t="str">
        <f>IFERROR(_xll.RssMarket($A1410,"前日比"),"")</f>
        <v/>
      </c>
      <c r="F1410" s="75" t="str">
        <f>IFERROR(_xll.RssMarket($A1410,"時価総額"),"")</f>
        <v/>
      </c>
      <c r="G1410" s="75" t="e">
        <f>T20D357462[[#This Row],[時価総額]]/T20D357462[[#This Row],[現在値]]</f>
        <v>#VALUE!</v>
      </c>
      <c r="H1410" s="20"/>
      <c r="I1410" s="38"/>
      <c r="J1410" s="20"/>
      <c r="K1410" s="33"/>
      <c r="L1410" s="117"/>
      <c r="M1410" s="21"/>
      <c r="N1410" s="89"/>
      <c r="O1410" s="125" t="e">
        <f t="shared" ref="O1410:O1473" si="47">ROUND(
 ((IF(OR(R1410="",R1410&lt;=0),20,R1410)/20)
  *(L1410/15))
 /(IFERROR(IF(H1410&gt;0,H1410,15),15)/15)
 *100,0)</f>
        <v>#REF!</v>
      </c>
      <c r="P1410" s="125" t="e">
        <f t="shared" si="46"/>
        <v>#REF!</v>
      </c>
      <c r="Q1410" s="147" t="e">
        <f>T20D357462[[#This Row],[スコア⑤]]/T20D357462[[#This Row],[スコア③]]</f>
        <v>#REF!</v>
      </c>
      <c r="R1410" s="76" t="e">
        <f>#REF!+#REF!</f>
        <v>#REF!</v>
      </c>
      <c r="S1410" s="76"/>
      <c r="T1410" s="119"/>
      <c r="U1410" s="76"/>
      <c r="V1410" s="76"/>
      <c r="W1410" s="109" t="e">
        <f>(T20D357462[[#This Row],[現金及び預金（億）]]-T20D357462[[#This Row],[負債（億）]])/T20D357462[[#This Row],[総資産]]*100</f>
        <v>#DIV/0!</v>
      </c>
    </row>
    <row r="1411" spans="1:23" s="67" customFormat="1" x14ac:dyDescent="0.25">
      <c r="A1411" s="69"/>
      <c r="B1411" s="39"/>
      <c r="C1411" s="71" t="str">
        <f>IFERROR(_xll.RssMarket($A1411,"市場部名称"),"")</f>
        <v/>
      </c>
      <c r="D1411" s="55"/>
      <c r="E1411" s="55" t="str">
        <f>IFERROR(_xll.RssMarket($A1411,"前日比"),"")</f>
        <v/>
      </c>
      <c r="F1411" s="75" t="str">
        <f>IFERROR(_xll.RssMarket($A1411,"時価総額"),"")</f>
        <v/>
      </c>
      <c r="G1411" s="75" t="e">
        <f>T20D357462[[#This Row],[時価総額]]/T20D357462[[#This Row],[現在値]]</f>
        <v>#VALUE!</v>
      </c>
      <c r="H1411" s="20"/>
      <c r="I1411" s="38"/>
      <c r="J1411" s="20"/>
      <c r="K1411" s="33"/>
      <c r="L1411" s="117"/>
      <c r="M1411" s="21"/>
      <c r="N1411" s="89"/>
      <c r="O1411" s="125" t="e">
        <f t="shared" si="47"/>
        <v>#REF!</v>
      </c>
      <c r="P1411" s="125" t="e">
        <f t="shared" si="46"/>
        <v>#REF!</v>
      </c>
      <c r="Q1411" s="147" t="e">
        <f>T20D357462[[#This Row],[スコア⑤]]/T20D357462[[#This Row],[スコア③]]</f>
        <v>#REF!</v>
      </c>
      <c r="R1411" s="76" t="e">
        <f>#REF!+#REF!</f>
        <v>#REF!</v>
      </c>
      <c r="S1411" s="76"/>
      <c r="T1411" s="119"/>
      <c r="U1411" s="76"/>
      <c r="V1411" s="76"/>
      <c r="W1411" s="109" t="e">
        <f>(T20D357462[[#This Row],[現金及び預金（億）]]-T20D357462[[#This Row],[負債（億）]])/T20D357462[[#This Row],[総資産]]*100</f>
        <v>#DIV/0!</v>
      </c>
    </row>
    <row r="1412" spans="1:23" s="67" customFormat="1" x14ac:dyDescent="0.25">
      <c r="A1412" s="69"/>
      <c r="B1412" s="39"/>
      <c r="C1412" s="71" t="str">
        <f>IFERROR(_xll.RssMarket($A1412,"市場部名称"),"")</f>
        <v/>
      </c>
      <c r="D1412" s="55"/>
      <c r="E1412" s="55" t="str">
        <f>IFERROR(_xll.RssMarket($A1412,"前日比"),"")</f>
        <v/>
      </c>
      <c r="F1412" s="75" t="str">
        <f>IFERROR(_xll.RssMarket($A1412,"時価総額"),"")</f>
        <v/>
      </c>
      <c r="G1412" s="75" t="e">
        <f>T20D357462[[#This Row],[時価総額]]/T20D357462[[#This Row],[現在値]]</f>
        <v>#VALUE!</v>
      </c>
      <c r="H1412" s="20"/>
      <c r="I1412" s="38"/>
      <c r="J1412" s="20"/>
      <c r="K1412" s="33"/>
      <c r="L1412" s="117"/>
      <c r="M1412" s="21"/>
      <c r="N1412" s="89"/>
      <c r="O1412" s="125" t="e">
        <f t="shared" si="47"/>
        <v>#REF!</v>
      </c>
      <c r="P1412" s="125" t="e">
        <f t="shared" si="46"/>
        <v>#REF!</v>
      </c>
      <c r="Q1412" s="147" t="e">
        <f>T20D357462[[#This Row],[スコア⑤]]/T20D357462[[#This Row],[スコア③]]</f>
        <v>#REF!</v>
      </c>
      <c r="R1412" s="76" t="e">
        <f>#REF!+#REF!</f>
        <v>#REF!</v>
      </c>
      <c r="S1412" s="76"/>
      <c r="T1412" s="119"/>
      <c r="U1412" s="76"/>
      <c r="V1412" s="76"/>
      <c r="W1412" s="109" t="e">
        <f>(T20D357462[[#This Row],[現金及び預金（億）]]-T20D357462[[#This Row],[負債（億）]])/T20D357462[[#This Row],[総資産]]*100</f>
        <v>#DIV/0!</v>
      </c>
    </row>
    <row r="1413" spans="1:23" s="67" customFormat="1" x14ac:dyDescent="0.25">
      <c r="A1413" s="69"/>
      <c r="B1413" s="39"/>
      <c r="C1413" s="71" t="str">
        <f>IFERROR(_xll.RssMarket($A1413,"市場部名称"),"")</f>
        <v/>
      </c>
      <c r="D1413" s="55"/>
      <c r="E1413" s="55" t="str">
        <f>IFERROR(_xll.RssMarket($A1413,"前日比"),"")</f>
        <v/>
      </c>
      <c r="F1413" s="75" t="str">
        <f>IFERROR(_xll.RssMarket($A1413,"時価総額"),"")</f>
        <v/>
      </c>
      <c r="G1413" s="75" t="e">
        <f>T20D357462[[#This Row],[時価総額]]/T20D357462[[#This Row],[現在値]]</f>
        <v>#VALUE!</v>
      </c>
      <c r="H1413" s="20"/>
      <c r="I1413" s="38"/>
      <c r="J1413" s="20"/>
      <c r="K1413" s="33"/>
      <c r="L1413" s="117"/>
      <c r="M1413" s="21"/>
      <c r="N1413" s="89"/>
      <c r="O1413" s="125" t="e">
        <f t="shared" si="47"/>
        <v>#REF!</v>
      </c>
      <c r="P1413" s="125" t="e">
        <f t="shared" si="46"/>
        <v>#REF!</v>
      </c>
      <c r="Q1413" s="147" t="e">
        <f>T20D357462[[#This Row],[スコア⑤]]/T20D357462[[#This Row],[スコア③]]</f>
        <v>#REF!</v>
      </c>
      <c r="R1413" s="76" t="e">
        <f>#REF!+#REF!</f>
        <v>#REF!</v>
      </c>
      <c r="S1413" s="76"/>
      <c r="T1413" s="119"/>
      <c r="U1413" s="76"/>
      <c r="V1413" s="76"/>
      <c r="W1413" s="109" t="e">
        <f>(T20D357462[[#This Row],[現金及び預金（億）]]-T20D357462[[#This Row],[負債（億）]])/T20D357462[[#This Row],[総資産]]*100</f>
        <v>#DIV/0!</v>
      </c>
    </row>
    <row r="1414" spans="1:23" s="67" customFormat="1" x14ac:dyDescent="0.25">
      <c r="A1414" s="69"/>
      <c r="B1414" s="39"/>
      <c r="C1414" s="71" t="str">
        <f>IFERROR(_xll.RssMarket($A1414,"市場部名称"),"")</f>
        <v/>
      </c>
      <c r="D1414" s="55"/>
      <c r="E1414" s="55" t="str">
        <f>IFERROR(_xll.RssMarket($A1414,"前日比"),"")</f>
        <v/>
      </c>
      <c r="F1414" s="75" t="str">
        <f>IFERROR(_xll.RssMarket($A1414,"時価総額"),"")</f>
        <v/>
      </c>
      <c r="G1414" s="75" t="e">
        <f>T20D357462[[#This Row],[時価総額]]/T20D357462[[#This Row],[現在値]]</f>
        <v>#VALUE!</v>
      </c>
      <c r="H1414" s="20"/>
      <c r="I1414" s="38"/>
      <c r="J1414" s="20"/>
      <c r="K1414" s="33"/>
      <c r="L1414" s="117"/>
      <c r="M1414" s="21"/>
      <c r="N1414" s="89"/>
      <c r="O1414" s="125" t="e">
        <f t="shared" si="47"/>
        <v>#REF!</v>
      </c>
      <c r="P1414" s="125" t="e">
        <f t="shared" si="46"/>
        <v>#REF!</v>
      </c>
      <c r="Q1414" s="147" t="e">
        <f>T20D357462[[#This Row],[スコア⑤]]/T20D357462[[#This Row],[スコア③]]</f>
        <v>#REF!</v>
      </c>
      <c r="R1414" s="76" t="e">
        <f>#REF!+#REF!</f>
        <v>#REF!</v>
      </c>
      <c r="S1414" s="76"/>
      <c r="T1414" s="119"/>
      <c r="U1414" s="76"/>
      <c r="V1414" s="76"/>
      <c r="W1414" s="109" t="e">
        <f>(T20D357462[[#This Row],[現金及び預金（億）]]-T20D357462[[#This Row],[負債（億）]])/T20D357462[[#This Row],[総資産]]*100</f>
        <v>#DIV/0!</v>
      </c>
    </row>
    <row r="1415" spans="1:23" s="67" customFormat="1" x14ac:dyDescent="0.25">
      <c r="A1415" s="69"/>
      <c r="B1415" s="39"/>
      <c r="C1415" s="71" t="str">
        <f>IFERROR(_xll.RssMarket($A1415,"市場部名称"),"")</f>
        <v/>
      </c>
      <c r="D1415" s="55"/>
      <c r="E1415" s="55" t="str">
        <f>IFERROR(_xll.RssMarket($A1415,"前日比"),"")</f>
        <v/>
      </c>
      <c r="F1415" s="75" t="str">
        <f>IFERROR(_xll.RssMarket($A1415,"時価総額"),"")</f>
        <v/>
      </c>
      <c r="G1415" s="75" t="e">
        <f>T20D357462[[#This Row],[時価総額]]/T20D357462[[#This Row],[現在値]]</f>
        <v>#VALUE!</v>
      </c>
      <c r="H1415" s="20"/>
      <c r="I1415" s="38"/>
      <c r="J1415" s="20"/>
      <c r="K1415" s="33"/>
      <c r="L1415" s="117"/>
      <c r="M1415" s="21"/>
      <c r="N1415" s="89"/>
      <c r="O1415" s="125" t="e">
        <f t="shared" si="47"/>
        <v>#REF!</v>
      </c>
      <c r="P1415" s="125" t="e">
        <f t="shared" si="46"/>
        <v>#REF!</v>
      </c>
      <c r="Q1415" s="147" t="e">
        <f>T20D357462[[#This Row],[スコア⑤]]/T20D357462[[#This Row],[スコア③]]</f>
        <v>#REF!</v>
      </c>
      <c r="R1415" s="76" t="e">
        <f>#REF!+#REF!</f>
        <v>#REF!</v>
      </c>
      <c r="S1415" s="76"/>
      <c r="T1415" s="119"/>
      <c r="U1415" s="76"/>
      <c r="V1415" s="76"/>
      <c r="W1415" s="109" t="e">
        <f>(T20D357462[[#This Row],[現金及び預金（億）]]-T20D357462[[#This Row],[負債（億）]])/T20D357462[[#This Row],[総資産]]*100</f>
        <v>#DIV/0!</v>
      </c>
    </row>
    <row r="1416" spans="1:23" s="67" customFormat="1" x14ac:dyDescent="0.25">
      <c r="A1416" s="69"/>
      <c r="B1416" s="39"/>
      <c r="C1416" s="71" t="str">
        <f>IFERROR(_xll.RssMarket($A1416,"市場部名称"),"")</f>
        <v/>
      </c>
      <c r="D1416" s="55"/>
      <c r="E1416" s="55" t="str">
        <f>IFERROR(_xll.RssMarket($A1416,"前日比"),"")</f>
        <v/>
      </c>
      <c r="F1416" s="75" t="str">
        <f>IFERROR(_xll.RssMarket($A1416,"時価総額"),"")</f>
        <v/>
      </c>
      <c r="G1416" s="75" t="e">
        <f>T20D357462[[#This Row],[時価総額]]/T20D357462[[#This Row],[現在値]]</f>
        <v>#VALUE!</v>
      </c>
      <c r="H1416" s="20"/>
      <c r="I1416" s="38"/>
      <c r="J1416" s="20"/>
      <c r="K1416" s="33"/>
      <c r="L1416" s="117"/>
      <c r="M1416" s="21"/>
      <c r="N1416" s="89"/>
      <c r="O1416" s="125" t="e">
        <f t="shared" si="47"/>
        <v>#REF!</v>
      </c>
      <c r="P1416" s="125" t="e">
        <f t="shared" si="46"/>
        <v>#REF!</v>
      </c>
      <c r="Q1416" s="147" t="e">
        <f>T20D357462[[#This Row],[スコア⑤]]/T20D357462[[#This Row],[スコア③]]</f>
        <v>#REF!</v>
      </c>
      <c r="R1416" s="76" t="e">
        <f>#REF!+#REF!</f>
        <v>#REF!</v>
      </c>
      <c r="S1416" s="76"/>
      <c r="T1416" s="119"/>
      <c r="U1416" s="76"/>
      <c r="V1416" s="76"/>
      <c r="W1416" s="109" t="e">
        <f>(T20D357462[[#This Row],[現金及び預金（億）]]-T20D357462[[#This Row],[負債（億）]])/T20D357462[[#This Row],[総資産]]*100</f>
        <v>#DIV/0!</v>
      </c>
    </row>
    <row r="1417" spans="1:23" s="67" customFormat="1" x14ac:dyDescent="0.25">
      <c r="A1417" s="69"/>
      <c r="B1417" s="39"/>
      <c r="C1417" s="71" t="str">
        <f>IFERROR(_xll.RssMarket($A1417,"市場部名称"),"")</f>
        <v/>
      </c>
      <c r="D1417" s="55"/>
      <c r="E1417" s="55" t="str">
        <f>IFERROR(_xll.RssMarket($A1417,"前日比"),"")</f>
        <v/>
      </c>
      <c r="F1417" s="75" t="str">
        <f>IFERROR(_xll.RssMarket($A1417,"時価総額"),"")</f>
        <v/>
      </c>
      <c r="G1417" s="75" t="e">
        <f>T20D357462[[#This Row],[時価総額]]/T20D357462[[#This Row],[現在値]]</f>
        <v>#VALUE!</v>
      </c>
      <c r="H1417" s="20"/>
      <c r="I1417" s="38"/>
      <c r="J1417" s="20"/>
      <c r="K1417" s="33"/>
      <c r="L1417" s="117"/>
      <c r="M1417" s="21"/>
      <c r="N1417" s="89"/>
      <c r="O1417" s="125" t="e">
        <f t="shared" si="47"/>
        <v>#REF!</v>
      </c>
      <c r="P1417" s="125" t="e">
        <f t="shared" si="46"/>
        <v>#REF!</v>
      </c>
      <c r="Q1417" s="147" t="e">
        <f>T20D357462[[#This Row],[スコア⑤]]/T20D357462[[#This Row],[スコア③]]</f>
        <v>#REF!</v>
      </c>
      <c r="R1417" s="76" t="e">
        <f>#REF!+#REF!</f>
        <v>#REF!</v>
      </c>
      <c r="S1417" s="76"/>
      <c r="T1417" s="119"/>
      <c r="U1417" s="76"/>
      <c r="V1417" s="76"/>
      <c r="W1417" s="109" t="e">
        <f>(T20D357462[[#This Row],[現金及び預金（億）]]-T20D357462[[#This Row],[負債（億）]])/T20D357462[[#This Row],[総資産]]*100</f>
        <v>#DIV/0!</v>
      </c>
    </row>
    <row r="1418" spans="1:23" s="67" customFormat="1" x14ac:dyDescent="0.25">
      <c r="A1418" s="69"/>
      <c r="B1418" s="39"/>
      <c r="C1418" s="71" t="str">
        <f>IFERROR(_xll.RssMarket($A1418,"市場部名称"),"")</f>
        <v/>
      </c>
      <c r="D1418" s="55"/>
      <c r="E1418" s="55" t="str">
        <f>IFERROR(_xll.RssMarket($A1418,"前日比"),"")</f>
        <v/>
      </c>
      <c r="F1418" s="75" t="str">
        <f>IFERROR(_xll.RssMarket($A1418,"時価総額"),"")</f>
        <v/>
      </c>
      <c r="G1418" s="75" t="e">
        <f>T20D357462[[#This Row],[時価総額]]/T20D357462[[#This Row],[現在値]]</f>
        <v>#VALUE!</v>
      </c>
      <c r="H1418" s="20"/>
      <c r="I1418" s="38"/>
      <c r="J1418" s="20"/>
      <c r="K1418" s="33"/>
      <c r="L1418" s="117"/>
      <c r="M1418" s="21"/>
      <c r="N1418" s="89"/>
      <c r="O1418" s="125" t="e">
        <f t="shared" si="47"/>
        <v>#REF!</v>
      </c>
      <c r="P1418" s="125" t="e">
        <f t="shared" si="46"/>
        <v>#REF!</v>
      </c>
      <c r="Q1418" s="147" t="e">
        <f>T20D357462[[#This Row],[スコア⑤]]/T20D357462[[#This Row],[スコア③]]</f>
        <v>#REF!</v>
      </c>
      <c r="R1418" s="76" t="e">
        <f>#REF!+#REF!</f>
        <v>#REF!</v>
      </c>
      <c r="S1418" s="76"/>
      <c r="T1418" s="119"/>
      <c r="U1418" s="76"/>
      <c r="V1418" s="76"/>
      <c r="W1418" s="109" t="e">
        <f>(T20D357462[[#This Row],[現金及び預金（億）]]-T20D357462[[#This Row],[負債（億）]])/T20D357462[[#This Row],[総資産]]*100</f>
        <v>#DIV/0!</v>
      </c>
    </row>
    <row r="1419" spans="1:23" s="67" customFormat="1" x14ac:dyDescent="0.25">
      <c r="A1419" s="69"/>
      <c r="B1419" s="39"/>
      <c r="C1419" s="71" t="str">
        <f>IFERROR(_xll.RssMarket($A1419,"市場部名称"),"")</f>
        <v/>
      </c>
      <c r="D1419" s="55"/>
      <c r="E1419" s="55" t="str">
        <f>IFERROR(_xll.RssMarket($A1419,"前日比"),"")</f>
        <v/>
      </c>
      <c r="F1419" s="75" t="str">
        <f>IFERROR(_xll.RssMarket($A1419,"時価総額"),"")</f>
        <v/>
      </c>
      <c r="G1419" s="75" t="e">
        <f>T20D357462[[#This Row],[時価総額]]/T20D357462[[#This Row],[現在値]]</f>
        <v>#VALUE!</v>
      </c>
      <c r="H1419" s="20"/>
      <c r="I1419" s="38"/>
      <c r="J1419" s="20"/>
      <c r="K1419" s="33"/>
      <c r="L1419" s="117"/>
      <c r="M1419" s="21"/>
      <c r="N1419" s="89"/>
      <c r="O1419" s="125" t="e">
        <f t="shared" si="47"/>
        <v>#REF!</v>
      </c>
      <c r="P1419" s="125" t="e">
        <f t="shared" si="46"/>
        <v>#REF!</v>
      </c>
      <c r="Q1419" s="147" t="e">
        <f>T20D357462[[#This Row],[スコア⑤]]/T20D357462[[#This Row],[スコア③]]</f>
        <v>#REF!</v>
      </c>
      <c r="R1419" s="76" t="e">
        <f>#REF!+#REF!</f>
        <v>#REF!</v>
      </c>
      <c r="S1419" s="76"/>
      <c r="T1419" s="119"/>
      <c r="U1419" s="76"/>
      <c r="V1419" s="76"/>
      <c r="W1419" s="109" t="e">
        <f>(T20D357462[[#This Row],[現金及び預金（億）]]-T20D357462[[#This Row],[負債（億）]])/T20D357462[[#This Row],[総資産]]*100</f>
        <v>#DIV/0!</v>
      </c>
    </row>
    <row r="1420" spans="1:23" s="67" customFormat="1" x14ac:dyDescent="0.25">
      <c r="A1420" s="69"/>
      <c r="B1420" s="39"/>
      <c r="C1420" s="71" t="str">
        <f>IFERROR(_xll.RssMarket($A1420,"市場部名称"),"")</f>
        <v/>
      </c>
      <c r="D1420" s="55"/>
      <c r="E1420" s="55" t="str">
        <f>IFERROR(_xll.RssMarket($A1420,"前日比"),"")</f>
        <v/>
      </c>
      <c r="F1420" s="75" t="str">
        <f>IFERROR(_xll.RssMarket($A1420,"時価総額"),"")</f>
        <v/>
      </c>
      <c r="G1420" s="75" t="e">
        <f>T20D357462[[#This Row],[時価総額]]/T20D357462[[#This Row],[現在値]]</f>
        <v>#VALUE!</v>
      </c>
      <c r="H1420" s="20"/>
      <c r="I1420" s="38"/>
      <c r="J1420" s="20"/>
      <c r="K1420" s="33"/>
      <c r="L1420" s="117"/>
      <c r="M1420" s="21"/>
      <c r="N1420" s="89"/>
      <c r="O1420" s="125" t="e">
        <f t="shared" si="47"/>
        <v>#REF!</v>
      </c>
      <c r="P1420" s="125" t="e">
        <f t="shared" si="46"/>
        <v>#REF!</v>
      </c>
      <c r="Q1420" s="147" t="e">
        <f>T20D357462[[#This Row],[スコア⑤]]/T20D357462[[#This Row],[スコア③]]</f>
        <v>#REF!</v>
      </c>
      <c r="R1420" s="76" t="e">
        <f>#REF!+#REF!</f>
        <v>#REF!</v>
      </c>
      <c r="S1420" s="76"/>
      <c r="T1420" s="119"/>
      <c r="U1420" s="76"/>
      <c r="V1420" s="76"/>
      <c r="W1420" s="109" t="e">
        <f>(T20D357462[[#This Row],[現金及び預金（億）]]-T20D357462[[#This Row],[負債（億）]])/T20D357462[[#This Row],[総資産]]*100</f>
        <v>#DIV/0!</v>
      </c>
    </row>
    <row r="1421" spans="1:23" s="67" customFormat="1" x14ac:dyDescent="0.25">
      <c r="A1421" s="69"/>
      <c r="B1421" s="39"/>
      <c r="C1421" s="71" t="str">
        <f>IFERROR(_xll.RssMarket($A1421,"市場部名称"),"")</f>
        <v/>
      </c>
      <c r="D1421" s="55"/>
      <c r="E1421" s="55" t="str">
        <f>IFERROR(_xll.RssMarket($A1421,"前日比"),"")</f>
        <v/>
      </c>
      <c r="F1421" s="75" t="str">
        <f>IFERROR(_xll.RssMarket($A1421,"時価総額"),"")</f>
        <v/>
      </c>
      <c r="G1421" s="75" t="e">
        <f>T20D357462[[#This Row],[時価総額]]/T20D357462[[#This Row],[現在値]]</f>
        <v>#VALUE!</v>
      </c>
      <c r="H1421" s="20"/>
      <c r="I1421" s="38"/>
      <c r="J1421" s="20"/>
      <c r="K1421" s="33"/>
      <c r="L1421" s="117"/>
      <c r="M1421" s="21"/>
      <c r="N1421" s="89"/>
      <c r="O1421" s="125" t="e">
        <f t="shared" si="47"/>
        <v>#REF!</v>
      </c>
      <c r="P1421" s="125" t="e">
        <f t="shared" si="46"/>
        <v>#REF!</v>
      </c>
      <c r="Q1421" s="147" t="e">
        <f>T20D357462[[#This Row],[スコア⑤]]/T20D357462[[#This Row],[スコア③]]</f>
        <v>#REF!</v>
      </c>
      <c r="R1421" s="76" t="e">
        <f>#REF!+#REF!</f>
        <v>#REF!</v>
      </c>
      <c r="S1421" s="76"/>
      <c r="T1421" s="119"/>
      <c r="U1421" s="76"/>
      <c r="V1421" s="76"/>
      <c r="W1421" s="109" t="e">
        <f>(T20D357462[[#This Row],[現金及び預金（億）]]-T20D357462[[#This Row],[負債（億）]])/T20D357462[[#This Row],[総資産]]*100</f>
        <v>#DIV/0!</v>
      </c>
    </row>
    <row r="1422" spans="1:23" s="67" customFormat="1" x14ac:dyDescent="0.25">
      <c r="A1422" s="69"/>
      <c r="B1422" s="39"/>
      <c r="C1422" s="71" t="str">
        <f>IFERROR(_xll.RssMarket($A1422,"市場部名称"),"")</f>
        <v/>
      </c>
      <c r="D1422" s="55"/>
      <c r="E1422" s="55" t="str">
        <f>IFERROR(_xll.RssMarket($A1422,"前日比"),"")</f>
        <v/>
      </c>
      <c r="F1422" s="75" t="str">
        <f>IFERROR(_xll.RssMarket($A1422,"時価総額"),"")</f>
        <v/>
      </c>
      <c r="G1422" s="75" t="e">
        <f>T20D357462[[#This Row],[時価総額]]/T20D357462[[#This Row],[現在値]]</f>
        <v>#VALUE!</v>
      </c>
      <c r="H1422" s="20"/>
      <c r="I1422" s="38"/>
      <c r="J1422" s="20"/>
      <c r="K1422" s="33"/>
      <c r="L1422" s="117"/>
      <c r="M1422" s="21"/>
      <c r="N1422" s="89"/>
      <c r="O1422" s="125" t="e">
        <f t="shared" si="47"/>
        <v>#REF!</v>
      </c>
      <c r="P1422" s="125" t="e">
        <f t="shared" si="46"/>
        <v>#REF!</v>
      </c>
      <c r="Q1422" s="147" t="e">
        <f>T20D357462[[#This Row],[スコア⑤]]/T20D357462[[#This Row],[スコア③]]</f>
        <v>#REF!</v>
      </c>
      <c r="R1422" s="76" t="e">
        <f>#REF!+#REF!</f>
        <v>#REF!</v>
      </c>
      <c r="S1422" s="76"/>
      <c r="T1422" s="119"/>
      <c r="U1422" s="76"/>
      <c r="V1422" s="76"/>
      <c r="W1422" s="109" t="e">
        <f>(T20D357462[[#This Row],[現金及び預金（億）]]-T20D357462[[#This Row],[負債（億）]])/T20D357462[[#This Row],[総資産]]*100</f>
        <v>#DIV/0!</v>
      </c>
    </row>
    <row r="1423" spans="1:23" s="67" customFormat="1" x14ac:dyDescent="0.25">
      <c r="A1423" s="69"/>
      <c r="B1423" s="39"/>
      <c r="C1423" s="71" t="str">
        <f>IFERROR(_xll.RssMarket($A1423,"市場部名称"),"")</f>
        <v/>
      </c>
      <c r="D1423" s="55"/>
      <c r="E1423" s="55" t="str">
        <f>IFERROR(_xll.RssMarket($A1423,"前日比"),"")</f>
        <v/>
      </c>
      <c r="F1423" s="75" t="str">
        <f>IFERROR(_xll.RssMarket($A1423,"時価総額"),"")</f>
        <v/>
      </c>
      <c r="G1423" s="75" t="e">
        <f>T20D357462[[#This Row],[時価総額]]/T20D357462[[#This Row],[現在値]]</f>
        <v>#VALUE!</v>
      </c>
      <c r="H1423" s="20"/>
      <c r="I1423" s="38"/>
      <c r="J1423" s="20"/>
      <c r="K1423" s="33"/>
      <c r="L1423" s="117"/>
      <c r="M1423" s="21"/>
      <c r="N1423" s="89"/>
      <c r="O1423" s="125" t="e">
        <f t="shared" si="47"/>
        <v>#REF!</v>
      </c>
      <c r="P1423" s="125" t="e">
        <f t="shared" si="46"/>
        <v>#REF!</v>
      </c>
      <c r="Q1423" s="147" t="e">
        <f>T20D357462[[#This Row],[スコア⑤]]/T20D357462[[#This Row],[スコア③]]</f>
        <v>#REF!</v>
      </c>
      <c r="R1423" s="76" t="e">
        <f>#REF!+#REF!</f>
        <v>#REF!</v>
      </c>
      <c r="S1423" s="76"/>
      <c r="T1423" s="119"/>
      <c r="U1423" s="76"/>
      <c r="V1423" s="76"/>
      <c r="W1423" s="109" t="e">
        <f>(T20D357462[[#This Row],[現金及び預金（億）]]-T20D357462[[#This Row],[負債（億）]])/T20D357462[[#This Row],[総資産]]*100</f>
        <v>#DIV/0!</v>
      </c>
    </row>
    <row r="1424" spans="1:23" s="67" customFormat="1" x14ac:dyDescent="0.25">
      <c r="A1424" s="69"/>
      <c r="B1424" s="39"/>
      <c r="C1424" s="71" t="str">
        <f>IFERROR(_xll.RssMarket($A1424,"市場部名称"),"")</f>
        <v/>
      </c>
      <c r="D1424" s="55"/>
      <c r="E1424" s="55" t="str">
        <f>IFERROR(_xll.RssMarket($A1424,"前日比"),"")</f>
        <v/>
      </c>
      <c r="F1424" s="75" t="str">
        <f>IFERROR(_xll.RssMarket($A1424,"時価総額"),"")</f>
        <v/>
      </c>
      <c r="G1424" s="75" t="e">
        <f>T20D357462[[#This Row],[時価総額]]/T20D357462[[#This Row],[現在値]]</f>
        <v>#VALUE!</v>
      </c>
      <c r="H1424" s="20"/>
      <c r="I1424" s="38"/>
      <c r="J1424" s="20"/>
      <c r="K1424" s="33"/>
      <c r="L1424" s="117"/>
      <c r="M1424" s="21"/>
      <c r="N1424" s="89"/>
      <c r="O1424" s="125" t="e">
        <f t="shared" si="47"/>
        <v>#REF!</v>
      </c>
      <c r="P1424" s="125" t="e">
        <f t="shared" si="46"/>
        <v>#REF!</v>
      </c>
      <c r="Q1424" s="147" t="e">
        <f>T20D357462[[#This Row],[スコア⑤]]/T20D357462[[#This Row],[スコア③]]</f>
        <v>#REF!</v>
      </c>
      <c r="R1424" s="76" t="e">
        <f>#REF!+#REF!</f>
        <v>#REF!</v>
      </c>
      <c r="S1424" s="76"/>
      <c r="T1424" s="119"/>
      <c r="U1424" s="76"/>
      <c r="V1424" s="76"/>
      <c r="W1424" s="109" t="e">
        <f>(T20D357462[[#This Row],[現金及び預金（億）]]-T20D357462[[#This Row],[負債（億）]])/T20D357462[[#This Row],[総資産]]*100</f>
        <v>#DIV/0!</v>
      </c>
    </row>
    <row r="1425" spans="1:23" s="67" customFormat="1" x14ac:dyDescent="0.25">
      <c r="A1425" s="69"/>
      <c r="B1425" s="39"/>
      <c r="C1425" s="71" t="str">
        <f>IFERROR(_xll.RssMarket($A1425,"市場部名称"),"")</f>
        <v/>
      </c>
      <c r="D1425" s="55"/>
      <c r="E1425" s="55" t="str">
        <f>IFERROR(_xll.RssMarket($A1425,"前日比"),"")</f>
        <v/>
      </c>
      <c r="F1425" s="75" t="str">
        <f>IFERROR(_xll.RssMarket($A1425,"時価総額"),"")</f>
        <v/>
      </c>
      <c r="G1425" s="75" t="e">
        <f>T20D357462[[#This Row],[時価総額]]/T20D357462[[#This Row],[現在値]]</f>
        <v>#VALUE!</v>
      </c>
      <c r="H1425" s="20"/>
      <c r="I1425" s="38"/>
      <c r="J1425" s="20"/>
      <c r="K1425" s="33"/>
      <c r="L1425" s="117"/>
      <c r="M1425" s="21"/>
      <c r="N1425" s="89"/>
      <c r="O1425" s="125" t="e">
        <f t="shared" si="47"/>
        <v>#REF!</v>
      </c>
      <c r="P1425" s="125" t="e">
        <f t="shared" si="46"/>
        <v>#REF!</v>
      </c>
      <c r="Q1425" s="147" t="e">
        <f>T20D357462[[#This Row],[スコア⑤]]/T20D357462[[#This Row],[スコア③]]</f>
        <v>#REF!</v>
      </c>
      <c r="R1425" s="76" t="e">
        <f>#REF!+#REF!</f>
        <v>#REF!</v>
      </c>
      <c r="S1425" s="76"/>
      <c r="T1425" s="119"/>
      <c r="U1425" s="76"/>
      <c r="V1425" s="76"/>
      <c r="W1425" s="109" t="e">
        <f>(T20D357462[[#This Row],[現金及び預金（億）]]-T20D357462[[#This Row],[負債（億）]])/T20D357462[[#This Row],[総資産]]*100</f>
        <v>#DIV/0!</v>
      </c>
    </row>
    <row r="1426" spans="1:23" s="67" customFormat="1" x14ac:dyDescent="0.25">
      <c r="A1426" s="69"/>
      <c r="B1426" s="39"/>
      <c r="C1426" s="71" t="str">
        <f>IFERROR(_xll.RssMarket($A1426,"市場部名称"),"")</f>
        <v/>
      </c>
      <c r="D1426" s="55"/>
      <c r="E1426" s="55" t="str">
        <f>IFERROR(_xll.RssMarket($A1426,"前日比"),"")</f>
        <v/>
      </c>
      <c r="F1426" s="75" t="str">
        <f>IFERROR(_xll.RssMarket($A1426,"時価総額"),"")</f>
        <v/>
      </c>
      <c r="G1426" s="75" t="e">
        <f>T20D357462[[#This Row],[時価総額]]/T20D357462[[#This Row],[現在値]]</f>
        <v>#VALUE!</v>
      </c>
      <c r="H1426" s="20"/>
      <c r="I1426" s="38"/>
      <c r="J1426" s="20"/>
      <c r="K1426" s="33"/>
      <c r="L1426" s="117"/>
      <c r="M1426" s="21"/>
      <c r="N1426" s="89"/>
      <c r="O1426" s="125" t="e">
        <f t="shared" si="47"/>
        <v>#REF!</v>
      </c>
      <c r="P1426" s="125" t="e">
        <f t="shared" si="46"/>
        <v>#REF!</v>
      </c>
      <c r="Q1426" s="147" t="e">
        <f>T20D357462[[#This Row],[スコア⑤]]/T20D357462[[#This Row],[スコア③]]</f>
        <v>#REF!</v>
      </c>
      <c r="R1426" s="76" t="e">
        <f>#REF!+#REF!</f>
        <v>#REF!</v>
      </c>
      <c r="S1426" s="76"/>
      <c r="T1426" s="119"/>
      <c r="U1426" s="76"/>
      <c r="V1426" s="76"/>
      <c r="W1426" s="109" t="e">
        <f>(T20D357462[[#This Row],[現金及び預金（億）]]-T20D357462[[#This Row],[負債（億）]])/T20D357462[[#This Row],[総資産]]*100</f>
        <v>#DIV/0!</v>
      </c>
    </row>
    <row r="1427" spans="1:23" s="67" customFormat="1" x14ac:dyDescent="0.25">
      <c r="A1427" s="69"/>
      <c r="B1427" s="39"/>
      <c r="C1427" s="71" t="str">
        <f>IFERROR(_xll.RssMarket($A1427,"市場部名称"),"")</f>
        <v/>
      </c>
      <c r="D1427" s="55"/>
      <c r="E1427" s="55" t="str">
        <f>IFERROR(_xll.RssMarket($A1427,"前日比"),"")</f>
        <v/>
      </c>
      <c r="F1427" s="75" t="str">
        <f>IFERROR(_xll.RssMarket($A1427,"時価総額"),"")</f>
        <v/>
      </c>
      <c r="G1427" s="75" t="e">
        <f>T20D357462[[#This Row],[時価総額]]/T20D357462[[#This Row],[現在値]]</f>
        <v>#VALUE!</v>
      </c>
      <c r="H1427" s="20"/>
      <c r="I1427" s="38"/>
      <c r="J1427" s="20"/>
      <c r="K1427" s="33"/>
      <c r="L1427" s="117"/>
      <c r="M1427" s="21"/>
      <c r="N1427" s="89"/>
      <c r="O1427" s="125" t="e">
        <f t="shared" si="47"/>
        <v>#REF!</v>
      </c>
      <c r="P1427" s="125" t="e">
        <f t="shared" si="46"/>
        <v>#REF!</v>
      </c>
      <c r="Q1427" s="147" t="e">
        <f>T20D357462[[#This Row],[スコア⑤]]/T20D357462[[#This Row],[スコア③]]</f>
        <v>#REF!</v>
      </c>
      <c r="R1427" s="76" t="e">
        <f>#REF!+#REF!</f>
        <v>#REF!</v>
      </c>
      <c r="S1427" s="76"/>
      <c r="T1427" s="119"/>
      <c r="U1427" s="76"/>
      <c r="V1427" s="76"/>
      <c r="W1427" s="109" t="e">
        <f>(T20D357462[[#This Row],[現金及び預金（億）]]-T20D357462[[#This Row],[負債（億）]])/T20D357462[[#This Row],[総資産]]*100</f>
        <v>#DIV/0!</v>
      </c>
    </row>
    <row r="1428" spans="1:23" s="67" customFormat="1" x14ac:dyDescent="0.25">
      <c r="A1428" s="69"/>
      <c r="B1428" s="39"/>
      <c r="C1428" s="71" t="str">
        <f>IFERROR(_xll.RssMarket($A1428,"市場部名称"),"")</f>
        <v/>
      </c>
      <c r="D1428" s="55"/>
      <c r="E1428" s="55" t="str">
        <f>IFERROR(_xll.RssMarket($A1428,"前日比"),"")</f>
        <v/>
      </c>
      <c r="F1428" s="75" t="str">
        <f>IFERROR(_xll.RssMarket($A1428,"時価総額"),"")</f>
        <v/>
      </c>
      <c r="G1428" s="75" t="e">
        <f>T20D357462[[#This Row],[時価総額]]/T20D357462[[#This Row],[現在値]]</f>
        <v>#VALUE!</v>
      </c>
      <c r="H1428" s="20"/>
      <c r="I1428" s="38"/>
      <c r="J1428" s="20"/>
      <c r="K1428" s="33"/>
      <c r="L1428" s="117"/>
      <c r="M1428" s="21"/>
      <c r="N1428" s="89"/>
      <c r="O1428" s="125" t="e">
        <f t="shared" si="47"/>
        <v>#REF!</v>
      </c>
      <c r="P1428" s="125" t="e">
        <f t="shared" si="46"/>
        <v>#REF!</v>
      </c>
      <c r="Q1428" s="147" t="e">
        <f>T20D357462[[#This Row],[スコア⑤]]/T20D357462[[#This Row],[スコア③]]</f>
        <v>#REF!</v>
      </c>
      <c r="R1428" s="76" t="e">
        <f>#REF!+#REF!</f>
        <v>#REF!</v>
      </c>
      <c r="S1428" s="76"/>
      <c r="T1428" s="119"/>
      <c r="U1428" s="76"/>
      <c r="V1428" s="76"/>
      <c r="W1428" s="109" t="e">
        <f>(T20D357462[[#This Row],[現金及び預金（億）]]-T20D357462[[#This Row],[負債（億）]])/T20D357462[[#This Row],[総資産]]*100</f>
        <v>#DIV/0!</v>
      </c>
    </row>
    <row r="1429" spans="1:23" s="67" customFormat="1" x14ac:dyDescent="0.25">
      <c r="A1429" s="69"/>
      <c r="B1429" s="39"/>
      <c r="C1429" s="71" t="str">
        <f>IFERROR(_xll.RssMarket($A1429,"市場部名称"),"")</f>
        <v/>
      </c>
      <c r="D1429" s="55"/>
      <c r="E1429" s="55" t="str">
        <f>IFERROR(_xll.RssMarket($A1429,"前日比"),"")</f>
        <v/>
      </c>
      <c r="F1429" s="75" t="str">
        <f>IFERROR(_xll.RssMarket($A1429,"時価総額"),"")</f>
        <v/>
      </c>
      <c r="G1429" s="75" t="e">
        <f>T20D357462[[#This Row],[時価総額]]/T20D357462[[#This Row],[現在値]]</f>
        <v>#VALUE!</v>
      </c>
      <c r="H1429" s="20"/>
      <c r="I1429" s="38"/>
      <c r="J1429" s="20"/>
      <c r="K1429" s="33"/>
      <c r="L1429" s="117"/>
      <c r="M1429" s="21"/>
      <c r="N1429" s="89"/>
      <c r="O1429" s="125" t="e">
        <f t="shared" si="47"/>
        <v>#REF!</v>
      </c>
      <c r="P1429" s="125" t="e">
        <f t="shared" si="46"/>
        <v>#REF!</v>
      </c>
      <c r="Q1429" s="147" t="e">
        <f>T20D357462[[#This Row],[スコア⑤]]/T20D357462[[#This Row],[スコア③]]</f>
        <v>#REF!</v>
      </c>
      <c r="R1429" s="76" t="e">
        <f>#REF!+#REF!</f>
        <v>#REF!</v>
      </c>
      <c r="S1429" s="76"/>
      <c r="T1429" s="119"/>
      <c r="U1429" s="76"/>
      <c r="V1429" s="76"/>
      <c r="W1429" s="109" t="e">
        <f>(T20D357462[[#This Row],[現金及び預金（億）]]-T20D357462[[#This Row],[負債（億）]])/T20D357462[[#This Row],[総資産]]*100</f>
        <v>#DIV/0!</v>
      </c>
    </row>
    <row r="1430" spans="1:23" s="67" customFormat="1" x14ac:dyDescent="0.25">
      <c r="A1430" s="69"/>
      <c r="B1430" s="39"/>
      <c r="C1430" s="71" t="str">
        <f>IFERROR(_xll.RssMarket($A1430,"市場部名称"),"")</f>
        <v/>
      </c>
      <c r="D1430" s="55"/>
      <c r="E1430" s="55" t="str">
        <f>IFERROR(_xll.RssMarket($A1430,"前日比"),"")</f>
        <v/>
      </c>
      <c r="F1430" s="75" t="str">
        <f>IFERROR(_xll.RssMarket($A1430,"時価総額"),"")</f>
        <v/>
      </c>
      <c r="G1430" s="75" t="e">
        <f>T20D357462[[#This Row],[時価総額]]/T20D357462[[#This Row],[現在値]]</f>
        <v>#VALUE!</v>
      </c>
      <c r="H1430" s="20"/>
      <c r="I1430" s="38"/>
      <c r="J1430" s="20"/>
      <c r="K1430" s="33"/>
      <c r="L1430" s="117"/>
      <c r="M1430" s="21"/>
      <c r="N1430" s="89"/>
      <c r="O1430" s="125" t="e">
        <f t="shared" si="47"/>
        <v>#REF!</v>
      </c>
      <c r="P1430" s="125" t="e">
        <f t="shared" si="46"/>
        <v>#REF!</v>
      </c>
      <c r="Q1430" s="147" t="e">
        <f>T20D357462[[#This Row],[スコア⑤]]/T20D357462[[#This Row],[スコア③]]</f>
        <v>#REF!</v>
      </c>
      <c r="R1430" s="76" t="e">
        <f>#REF!+#REF!</f>
        <v>#REF!</v>
      </c>
      <c r="S1430" s="76"/>
      <c r="T1430" s="119"/>
      <c r="U1430" s="76"/>
      <c r="V1430" s="76"/>
      <c r="W1430" s="109" t="e">
        <f>(T20D357462[[#This Row],[現金及び預金（億）]]-T20D357462[[#This Row],[負債（億）]])/T20D357462[[#This Row],[総資産]]*100</f>
        <v>#DIV/0!</v>
      </c>
    </row>
    <row r="1431" spans="1:23" s="67" customFormat="1" x14ac:dyDescent="0.25">
      <c r="A1431" s="69"/>
      <c r="B1431" s="39"/>
      <c r="C1431" s="71" t="str">
        <f>IFERROR(_xll.RssMarket($A1431,"市場部名称"),"")</f>
        <v/>
      </c>
      <c r="D1431" s="55"/>
      <c r="E1431" s="55" t="str">
        <f>IFERROR(_xll.RssMarket($A1431,"前日比"),"")</f>
        <v/>
      </c>
      <c r="F1431" s="75" t="str">
        <f>IFERROR(_xll.RssMarket($A1431,"時価総額"),"")</f>
        <v/>
      </c>
      <c r="G1431" s="75" t="e">
        <f>T20D357462[[#This Row],[時価総額]]/T20D357462[[#This Row],[現在値]]</f>
        <v>#VALUE!</v>
      </c>
      <c r="H1431" s="20"/>
      <c r="I1431" s="38"/>
      <c r="J1431" s="20"/>
      <c r="K1431" s="33"/>
      <c r="L1431" s="117"/>
      <c r="M1431" s="21"/>
      <c r="N1431" s="89"/>
      <c r="O1431" s="125" t="e">
        <f t="shared" si="47"/>
        <v>#REF!</v>
      </c>
      <c r="P1431" s="125" t="e">
        <f t="shared" si="46"/>
        <v>#REF!</v>
      </c>
      <c r="Q1431" s="147" t="e">
        <f>T20D357462[[#This Row],[スコア⑤]]/T20D357462[[#This Row],[スコア③]]</f>
        <v>#REF!</v>
      </c>
      <c r="R1431" s="76" t="e">
        <f>#REF!+#REF!</f>
        <v>#REF!</v>
      </c>
      <c r="S1431" s="76"/>
      <c r="T1431" s="119"/>
      <c r="U1431" s="76"/>
      <c r="V1431" s="76"/>
      <c r="W1431" s="109" t="e">
        <f>(T20D357462[[#This Row],[現金及び預金（億）]]-T20D357462[[#This Row],[負債（億）]])/T20D357462[[#This Row],[総資産]]*100</f>
        <v>#DIV/0!</v>
      </c>
    </row>
    <row r="1432" spans="1:23" s="67" customFormat="1" x14ac:dyDescent="0.25">
      <c r="A1432" s="69"/>
      <c r="B1432" s="39"/>
      <c r="C1432" s="71" t="str">
        <f>IFERROR(_xll.RssMarket($A1432,"市場部名称"),"")</f>
        <v/>
      </c>
      <c r="D1432" s="55"/>
      <c r="E1432" s="55" t="str">
        <f>IFERROR(_xll.RssMarket($A1432,"前日比"),"")</f>
        <v/>
      </c>
      <c r="F1432" s="75" t="str">
        <f>IFERROR(_xll.RssMarket($A1432,"時価総額"),"")</f>
        <v/>
      </c>
      <c r="G1432" s="75" t="e">
        <f>T20D357462[[#This Row],[時価総額]]/T20D357462[[#This Row],[現在値]]</f>
        <v>#VALUE!</v>
      </c>
      <c r="H1432" s="20"/>
      <c r="I1432" s="38"/>
      <c r="J1432" s="20"/>
      <c r="K1432" s="33"/>
      <c r="L1432" s="117"/>
      <c r="M1432" s="21"/>
      <c r="N1432" s="89"/>
      <c r="O1432" s="125" t="e">
        <f t="shared" si="47"/>
        <v>#REF!</v>
      </c>
      <c r="P1432" s="125" t="e">
        <f t="shared" si="46"/>
        <v>#REF!</v>
      </c>
      <c r="Q1432" s="147" t="e">
        <f>T20D357462[[#This Row],[スコア⑤]]/T20D357462[[#This Row],[スコア③]]</f>
        <v>#REF!</v>
      </c>
      <c r="R1432" s="76" t="e">
        <f>#REF!+#REF!</f>
        <v>#REF!</v>
      </c>
      <c r="S1432" s="76"/>
      <c r="T1432" s="119"/>
      <c r="U1432" s="76"/>
      <c r="V1432" s="76"/>
      <c r="W1432" s="109" t="e">
        <f>(T20D357462[[#This Row],[現金及び預金（億）]]-T20D357462[[#This Row],[負債（億）]])/T20D357462[[#This Row],[総資産]]*100</f>
        <v>#DIV/0!</v>
      </c>
    </row>
    <row r="1433" spans="1:23" s="67" customFormat="1" x14ac:dyDescent="0.25">
      <c r="A1433" s="69"/>
      <c r="B1433" s="39"/>
      <c r="C1433" s="71" t="str">
        <f>IFERROR(_xll.RssMarket($A1433,"市場部名称"),"")</f>
        <v/>
      </c>
      <c r="D1433" s="55"/>
      <c r="E1433" s="55" t="str">
        <f>IFERROR(_xll.RssMarket($A1433,"前日比"),"")</f>
        <v/>
      </c>
      <c r="F1433" s="75" t="str">
        <f>IFERROR(_xll.RssMarket($A1433,"時価総額"),"")</f>
        <v/>
      </c>
      <c r="G1433" s="75" t="e">
        <f>T20D357462[[#This Row],[時価総額]]/T20D357462[[#This Row],[現在値]]</f>
        <v>#VALUE!</v>
      </c>
      <c r="H1433" s="20"/>
      <c r="I1433" s="38"/>
      <c r="J1433" s="20"/>
      <c r="K1433" s="33"/>
      <c r="L1433" s="117"/>
      <c r="M1433" s="21"/>
      <c r="N1433" s="89"/>
      <c r="O1433" s="125" t="e">
        <f t="shared" si="47"/>
        <v>#REF!</v>
      </c>
      <c r="P1433" s="125" t="e">
        <f t="shared" si="46"/>
        <v>#REF!</v>
      </c>
      <c r="Q1433" s="147" t="e">
        <f>T20D357462[[#This Row],[スコア⑤]]/T20D357462[[#This Row],[スコア③]]</f>
        <v>#REF!</v>
      </c>
      <c r="R1433" s="76" t="e">
        <f>#REF!+#REF!</f>
        <v>#REF!</v>
      </c>
      <c r="S1433" s="76"/>
      <c r="T1433" s="119"/>
      <c r="U1433" s="76"/>
      <c r="V1433" s="76"/>
      <c r="W1433" s="109" t="e">
        <f>(T20D357462[[#This Row],[現金及び預金（億）]]-T20D357462[[#This Row],[負債（億）]])/T20D357462[[#This Row],[総資産]]*100</f>
        <v>#DIV/0!</v>
      </c>
    </row>
    <row r="1434" spans="1:23" s="67" customFormat="1" x14ac:dyDescent="0.25">
      <c r="A1434" s="69"/>
      <c r="B1434" s="39"/>
      <c r="C1434" s="71" t="str">
        <f>IFERROR(_xll.RssMarket($A1434,"市場部名称"),"")</f>
        <v/>
      </c>
      <c r="D1434" s="55"/>
      <c r="E1434" s="55" t="str">
        <f>IFERROR(_xll.RssMarket($A1434,"前日比"),"")</f>
        <v/>
      </c>
      <c r="F1434" s="75" t="str">
        <f>IFERROR(_xll.RssMarket($A1434,"時価総額"),"")</f>
        <v/>
      </c>
      <c r="G1434" s="75" t="e">
        <f>T20D357462[[#This Row],[時価総額]]/T20D357462[[#This Row],[現在値]]</f>
        <v>#VALUE!</v>
      </c>
      <c r="H1434" s="20"/>
      <c r="I1434" s="38"/>
      <c r="J1434" s="20"/>
      <c r="K1434" s="33"/>
      <c r="L1434" s="117"/>
      <c r="M1434" s="21"/>
      <c r="N1434" s="89"/>
      <c r="O1434" s="125" t="e">
        <f t="shared" si="47"/>
        <v>#REF!</v>
      </c>
      <c r="P1434" s="125" t="e">
        <f t="shared" si="46"/>
        <v>#REF!</v>
      </c>
      <c r="Q1434" s="147" t="e">
        <f>T20D357462[[#This Row],[スコア⑤]]/T20D357462[[#This Row],[スコア③]]</f>
        <v>#REF!</v>
      </c>
      <c r="R1434" s="76" t="e">
        <f>#REF!+#REF!</f>
        <v>#REF!</v>
      </c>
      <c r="S1434" s="76"/>
      <c r="T1434" s="119"/>
      <c r="U1434" s="76"/>
      <c r="V1434" s="76"/>
      <c r="W1434" s="109" t="e">
        <f>(T20D357462[[#This Row],[現金及び預金（億）]]-T20D357462[[#This Row],[負債（億）]])/T20D357462[[#This Row],[総資産]]*100</f>
        <v>#DIV/0!</v>
      </c>
    </row>
    <row r="1435" spans="1:23" s="67" customFormat="1" x14ac:dyDescent="0.25">
      <c r="A1435" s="69"/>
      <c r="B1435" s="39"/>
      <c r="C1435" s="71" t="str">
        <f>IFERROR(_xll.RssMarket($A1435,"市場部名称"),"")</f>
        <v/>
      </c>
      <c r="D1435" s="55"/>
      <c r="E1435" s="55" t="str">
        <f>IFERROR(_xll.RssMarket($A1435,"前日比"),"")</f>
        <v/>
      </c>
      <c r="F1435" s="75" t="str">
        <f>IFERROR(_xll.RssMarket($A1435,"時価総額"),"")</f>
        <v/>
      </c>
      <c r="G1435" s="75" t="e">
        <f>T20D357462[[#This Row],[時価総額]]/T20D357462[[#This Row],[現在値]]</f>
        <v>#VALUE!</v>
      </c>
      <c r="H1435" s="20"/>
      <c r="I1435" s="38"/>
      <c r="J1435" s="20"/>
      <c r="K1435" s="33"/>
      <c r="L1435" s="117"/>
      <c r="M1435" s="21"/>
      <c r="N1435" s="89"/>
      <c r="O1435" s="125" t="e">
        <f t="shared" si="47"/>
        <v>#REF!</v>
      </c>
      <c r="P1435" s="125" t="e">
        <f t="shared" si="46"/>
        <v>#REF!</v>
      </c>
      <c r="Q1435" s="147" t="e">
        <f>T20D357462[[#This Row],[スコア⑤]]/T20D357462[[#This Row],[スコア③]]</f>
        <v>#REF!</v>
      </c>
      <c r="R1435" s="76" t="e">
        <f>#REF!+#REF!</f>
        <v>#REF!</v>
      </c>
      <c r="S1435" s="76"/>
      <c r="T1435" s="119"/>
      <c r="U1435" s="76"/>
      <c r="V1435" s="76"/>
      <c r="W1435" s="109" t="e">
        <f>(T20D357462[[#This Row],[現金及び預金（億）]]-T20D357462[[#This Row],[負債（億）]])/T20D357462[[#This Row],[総資産]]*100</f>
        <v>#DIV/0!</v>
      </c>
    </row>
    <row r="1436" spans="1:23" s="67" customFormat="1" x14ac:dyDescent="0.25">
      <c r="A1436" s="69"/>
      <c r="B1436" s="39"/>
      <c r="C1436" s="71" t="str">
        <f>IFERROR(_xll.RssMarket($A1436,"市場部名称"),"")</f>
        <v/>
      </c>
      <c r="D1436" s="55"/>
      <c r="E1436" s="55" t="str">
        <f>IFERROR(_xll.RssMarket($A1436,"前日比"),"")</f>
        <v/>
      </c>
      <c r="F1436" s="75" t="str">
        <f>IFERROR(_xll.RssMarket($A1436,"時価総額"),"")</f>
        <v/>
      </c>
      <c r="G1436" s="75" t="e">
        <f>T20D357462[[#This Row],[時価総額]]/T20D357462[[#This Row],[現在値]]</f>
        <v>#VALUE!</v>
      </c>
      <c r="H1436" s="20"/>
      <c r="I1436" s="38"/>
      <c r="J1436" s="20"/>
      <c r="K1436" s="33"/>
      <c r="L1436" s="117"/>
      <c r="M1436" s="21"/>
      <c r="N1436" s="89"/>
      <c r="O1436" s="125" t="e">
        <f t="shared" si="47"/>
        <v>#REF!</v>
      </c>
      <c r="P1436" s="125" t="e">
        <f t="shared" si="46"/>
        <v>#REF!</v>
      </c>
      <c r="Q1436" s="147" t="e">
        <f>T20D357462[[#This Row],[スコア⑤]]/T20D357462[[#This Row],[スコア③]]</f>
        <v>#REF!</v>
      </c>
      <c r="R1436" s="76" t="e">
        <f>#REF!+#REF!</f>
        <v>#REF!</v>
      </c>
      <c r="S1436" s="76"/>
      <c r="T1436" s="119"/>
      <c r="U1436" s="76"/>
      <c r="V1436" s="76"/>
      <c r="W1436" s="109" t="e">
        <f>(T20D357462[[#This Row],[現金及び預金（億）]]-T20D357462[[#This Row],[負債（億）]])/T20D357462[[#This Row],[総資産]]*100</f>
        <v>#DIV/0!</v>
      </c>
    </row>
    <row r="1437" spans="1:23" s="67" customFormat="1" x14ac:dyDescent="0.25">
      <c r="A1437" s="69"/>
      <c r="B1437" s="39"/>
      <c r="C1437" s="71" t="str">
        <f>IFERROR(_xll.RssMarket($A1437,"市場部名称"),"")</f>
        <v/>
      </c>
      <c r="D1437" s="55"/>
      <c r="E1437" s="55" t="str">
        <f>IFERROR(_xll.RssMarket($A1437,"前日比"),"")</f>
        <v/>
      </c>
      <c r="F1437" s="75" t="str">
        <f>IFERROR(_xll.RssMarket($A1437,"時価総額"),"")</f>
        <v/>
      </c>
      <c r="G1437" s="75" t="e">
        <f>T20D357462[[#This Row],[時価総額]]/T20D357462[[#This Row],[現在値]]</f>
        <v>#VALUE!</v>
      </c>
      <c r="H1437" s="20"/>
      <c r="I1437" s="38"/>
      <c r="J1437" s="20"/>
      <c r="K1437" s="33"/>
      <c r="L1437" s="117"/>
      <c r="M1437" s="21"/>
      <c r="N1437" s="89"/>
      <c r="O1437" s="125" t="e">
        <f t="shared" si="47"/>
        <v>#REF!</v>
      </c>
      <c r="P1437" s="125" t="e">
        <f t="shared" si="46"/>
        <v>#REF!</v>
      </c>
      <c r="Q1437" s="147" t="e">
        <f>T20D357462[[#This Row],[スコア⑤]]/T20D357462[[#This Row],[スコア③]]</f>
        <v>#REF!</v>
      </c>
      <c r="R1437" s="76" t="e">
        <f>#REF!+#REF!</f>
        <v>#REF!</v>
      </c>
      <c r="S1437" s="76"/>
      <c r="T1437" s="119"/>
      <c r="U1437" s="76"/>
      <c r="V1437" s="76"/>
      <c r="W1437" s="109" t="e">
        <f>(T20D357462[[#This Row],[現金及び預金（億）]]-T20D357462[[#This Row],[負債（億）]])/T20D357462[[#This Row],[総資産]]*100</f>
        <v>#DIV/0!</v>
      </c>
    </row>
    <row r="1438" spans="1:23" s="67" customFormat="1" x14ac:dyDescent="0.25">
      <c r="A1438" s="69"/>
      <c r="B1438" s="39"/>
      <c r="C1438" s="71" t="str">
        <f>IFERROR(_xll.RssMarket($A1438,"市場部名称"),"")</f>
        <v/>
      </c>
      <c r="D1438" s="55"/>
      <c r="E1438" s="55" t="str">
        <f>IFERROR(_xll.RssMarket($A1438,"前日比"),"")</f>
        <v/>
      </c>
      <c r="F1438" s="75" t="str">
        <f>IFERROR(_xll.RssMarket($A1438,"時価総額"),"")</f>
        <v/>
      </c>
      <c r="G1438" s="75" t="e">
        <f>T20D357462[[#This Row],[時価総額]]/T20D357462[[#This Row],[現在値]]</f>
        <v>#VALUE!</v>
      </c>
      <c r="H1438" s="20"/>
      <c r="I1438" s="38"/>
      <c r="J1438" s="20"/>
      <c r="K1438" s="33"/>
      <c r="L1438" s="117"/>
      <c r="M1438" s="21"/>
      <c r="N1438" s="89"/>
      <c r="O1438" s="125" t="e">
        <f t="shared" si="47"/>
        <v>#REF!</v>
      </c>
      <c r="P1438" s="125" t="e">
        <f t="shared" si="46"/>
        <v>#REF!</v>
      </c>
      <c r="Q1438" s="147" t="e">
        <f>T20D357462[[#This Row],[スコア⑤]]/T20D357462[[#This Row],[スコア③]]</f>
        <v>#REF!</v>
      </c>
      <c r="R1438" s="76" t="e">
        <f>#REF!+#REF!</f>
        <v>#REF!</v>
      </c>
      <c r="S1438" s="76"/>
      <c r="T1438" s="119"/>
      <c r="U1438" s="76"/>
      <c r="V1438" s="76"/>
      <c r="W1438" s="109" t="e">
        <f>(T20D357462[[#This Row],[現金及び預金（億）]]-T20D357462[[#This Row],[負債（億）]])/T20D357462[[#This Row],[総資産]]*100</f>
        <v>#DIV/0!</v>
      </c>
    </row>
    <row r="1439" spans="1:23" s="67" customFormat="1" x14ac:dyDescent="0.25">
      <c r="A1439" s="69"/>
      <c r="B1439" s="39"/>
      <c r="C1439" s="71" t="str">
        <f>IFERROR(_xll.RssMarket($A1439,"市場部名称"),"")</f>
        <v/>
      </c>
      <c r="D1439" s="55"/>
      <c r="E1439" s="55" t="str">
        <f>IFERROR(_xll.RssMarket($A1439,"前日比"),"")</f>
        <v/>
      </c>
      <c r="F1439" s="75" t="str">
        <f>IFERROR(_xll.RssMarket($A1439,"時価総額"),"")</f>
        <v/>
      </c>
      <c r="G1439" s="75" t="e">
        <f>T20D357462[[#This Row],[時価総額]]/T20D357462[[#This Row],[現在値]]</f>
        <v>#VALUE!</v>
      </c>
      <c r="H1439" s="20"/>
      <c r="I1439" s="38"/>
      <c r="J1439" s="20"/>
      <c r="K1439" s="33"/>
      <c r="L1439" s="117"/>
      <c r="M1439" s="21"/>
      <c r="N1439" s="89"/>
      <c r="O1439" s="125" t="e">
        <f t="shared" si="47"/>
        <v>#REF!</v>
      </c>
      <c r="P1439" s="125" t="e">
        <f t="shared" si="46"/>
        <v>#REF!</v>
      </c>
      <c r="Q1439" s="147" t="e">
        <f>T20D357462[[#This Row],[スコア⑤]]/T20D357462[[#This Row],[スコア③]]</f>
        <v>#REF!</v>
      </c>
      <c r="R1439" s="76" t="e">
        <f>#REF!+#REF!</f>
        <v>#REF!</v>
      </c>
      <c r="S1439" s="76"/>
      <c r="T1439" s="119"/>
      <c r="U1439" s="76"/>
      <c r="V1439" s="76"/>
      <c r="W1439" s="109" t="e">
        <f>(T20D357462[[#This Row],[現金及び預金（億）]]-T20D357462[[#This Row],[負債（億）]])/T20D357462[[#This Row],[総資産]]*100</f>
        <v>#DIV/0!</v>
      </c>
    </row>
    <row r="1440" spans="1:23" s="67" customFormat="1" x14ac:dyDescent="0.25">
      <c r="A1440" s="69"/>
      <c r="B1440" s="39"/>
      <c r="C1440" s="71" t="str">
        <f>IFERROR(_xll.RssMarket($A1440,"市場部名称"),"")</f>
        <v/>
      </c>
      <c r="D1440" s="55"/>
      <c r="E1440" s="55" t="str">
        <f>IFERROR(_xll.RssMarket($A1440,"前日比"),"")</f>
        <v/>
      </c>
      <c r="F1440" s="75" t="str">
        <f>IFERROR(_xll.RssMarket($A1440,"時価総額"),"")</f>
        <v/>
      </c>
      <c r="G1440" s="75" t="e">
        <f>T20D357462[[#This Row],[時価総額]]/T20D357462[[#This Row],[現在値]]</f>
        <v>#VALUE!</v>
      </c>
      <c r="H1440" s="20"/>
      <c r="I1440" s="38"/>
      <c r="J1440" s="20"/>
      <c r="K1440" s="33"/>
      <c r="L1440" s="117"/>
      <c r="M1440" s="21"/>
      <c r="N1440" s="89"/>
      <c r="O1440" s="125" t="e">
        <f t="shared" si="47"/>
        <v>#REF!</v>
      </c>
      <c r="P1440" s="125" t="e">
        <f t="shared" si="46"/>
        <v>#REF!</v>
      </c>
      <c r="Q1440" s="147" t="e">
        <f>T20D357462[[#This Row],[スコア⑤]]/T20D357462[[#This Row],[スコア③]]</f>
        <v>#REF!</v>
      </c>
      <c r="R1440" s="76" t="e">
        <f>#REF!+#REF!</f>
        <v>#REF!</v>
      </c>
      <c r="S1440" s="76"/>
      <c r="T1440" s="119"/>
      <c r="U1440" s="76"/>
      <c r="V1440" s="76"/>
      <c r="W1440" s="109" t="e">
        <f>(T20D357462[[#This Row],[現金及び預金（億）]]-T20D357462[[#This Row],[負債（億）]])/T20D357462[[#This Row],[総資産]]*100</f>
        <v>#DIV/0!</v>
      </c>
    </row>
    <row r="1441" spans="1:23" s="67" customFormat="1" x14ac:dyDescent="0.25">
      <c r="A1441" s="69"/>
      <c r="B1441" s="39"/>
      <c r="C1441" s="71" t="str">
        <f>IFERROR(_xll.RssMarket($A1441,"市場部名称"),"")</f>
        <v/>
      </c>
      <c r="D1441" s="55"/>
      <c r="E1441" s="55" t="str">
        <f>IFERROR(_xll.RssMarket($A1441,"前日比"),"")</f>
        <v/>
      </c>
      <c r="F1441" s="75" t="str">
        <f>IFERROR(_xll.RssMarket($A1441,"時価総額"),"")</f>
        <v/>
      </c>
      <c r="G1441" s="75" t="e">
        <f>T20D357462[[#This Row],[時価総額]]/T20D357462[[#This Row],[現在値]]</f>
        <v>#VALUE!</v>
      </c>
      <c r="H1441" s="20"/>
      <c r="I1441" s="38"/>
      <c r="J1441" s="20"/>
      <c r="K1441" s="33"/>
      <c r="L1441" s="117"/>
      <c r="M1441" s="21"/>
      <c r="N1441" s="89"/>
      <c r="O1441" s="125" t="e">
        <f t="shared" si="47"/>
        <v>#REF!</v>
      </c>
      <c r="P1441" s="125" t="e">
        <f t="shared" si="46"/>
        <v>#REF!</v>
      </c>
      <c r="Q1441" s="147" t="e">
        <f>T20D357462[[#This Row],[スコア⑤]]/T20D357462[[#This Row],[スコア③]]</f>
        <v>#REF!</v>
      </c>
      <c r="R1441" s="76" t="e">
        <f>#REF!+#REF!</f>
        <v>#REF!</v>
      </c>
      <c r="S1441" s="76"/>
      <c r="T1441" s="119"/>
      <c r="U1441" s="76"/>
      <c r="V1441" s="76"/>
      <c r="W1441" s="109" t="e">
        <f>(T20D357462[[#This Row],[現金及び預金（億）]]-T20D357462[[#This Row],[負債（億）]])/T20D357462[[#This Row],[総資産]]*100</f>
        <v>#DIV/0!</v>
      </c>
    </row>
    <row r="1442" spans="1:23" s="67" customFormat="1" x14ac:dyDescent="0.25">
      <c r="A1442" s="69"/>
      <c r="B1442" s="39"/>
      <c r="C1442" s="71" t="str">
        <f>IFERROR(_xll.RssMarket($A1442,"市場部名称"),"")</f>
        <v/>
      </c>
      <c r="D1442" s="55"/>
      <c r="E1442" s="55" t="str">
        <f>IFERROR(_xll.RssMarket($A1442,"前日比"),"")</f>
        <v/>
      </c>
      <c r="F1442" s="75" t="str">
        <f>IFERROR(_xll.RssMarket($A1442,"時価総額"),"")</f>
        <v/>
      </c>
      <c r="G1442" s="75" t="e">
        <f>T20D357462[[#This Row],[時価総額]]/T20D357462[[#This Row],[現在値]]</f>
        <v>#VALUE!</v>
      </c>
      <c r="H1442" s="20"/>
      <c r="I1442" s="38"/>
      <c r="J1442" s="20"/>
      <c r="K1442" s="33"/>
      <c r="L1442" s="117"/>
      <c r="M1442" s="21"/>
      <c r="N1442" s="89"/>
      <c r="O1442" s="125" t="e">
        <f t="shared" si="47"/>
        <v>#REF!</v>
      </c>
      <c r="P1442" s="125" t="e">
        <f t="shared" si="46"/>
        <v>#REF!</v>
      </c>
      <c r="Q1442" s="147" t="e">
        <f>T20D357462[[#This Row],[スコア⑤]]/T20D357462[[#This Row],[スコア③]]</f>
        <v>#REF!</v>
      </c>
      <c r="R1442" s="76" t="e">
        <f>#REF!+#REF!</f>
        <v>#REF!</v>
      </c>
      <c r="S1442" s="76"/>
      <c r="T1442" s="119"/>
      <c r="U1442" s="76"/>
      <c r="V1442" s="76"/>
      <c r="W1442" s="109" t="e">
        <f>(T20D357462[[#This Row],[現金及び預金（億）]]-T20D357462[[#This Row],[負債（億）]])/T20D357462[[#This Row],[総資産]]*100</f>
        <v>#DIV/0!</v>
      </c>
    </row>
    <row r="1443" spans="1:23" s="67" customFormat="1" x14ac:dyDescent="0.25">
      <c r="A1443" s="69"/>
      <c r="B1443" s="39"/>
      <c r="C1443" s="71" t="str">
        <f>IFERROR(_xll.RssMarket($A1443,"市場部名称"),"")</f>
        <v/>
      </c>
      <c r="D1443" s="55"/>
      <c r="E1443" s="55" t="str">
        <f>IFERROR(_xll.RssMarket($A1443,"前日比"),"")</f>
        <v/>
      </c>
      <c r="F1443" s="75" t="str">
        <f>IFERROR(_xll.RssMarket($A1443,"時価総額"),"")</f>
        <v/>
      </c>
      <c r="G1443" s="75" t="e">
        <f>T20D357462[[#This Row],[時価総額]]/T20D357462[[#This Row],[現在値]]</f>
        <v>#VALUE!</v>
      </c>
      <c r="H1443" s="20"/>
      <c r="I1443" s="38"/>
      <c r="J1443" s="20"/>
      <c r="K1443" s="33"/>
      <c r="L1443" s="117"/>
      <c r="M1443" s="21"/>
      <c r="N1443" s="89"/>
      <c r="O1443" s="125" t="e">
        <f t="shared" si="47"/>
        <v>#REF!</v>
      </c>
      <c r="P1443" s="125" t="e">
        <f t="shared" si="46"/>
        <v>#REF!</v>
      </c>
      <c r="Q1443" s="147" t="e">
        <f>T20D357462[[#This Row],[スコア⑤]]/T20D357462[[#This Row],[スコア③]]</f>
        <v>#REF!</v>
      </c>
      <c r="R1443" s="76" t="e">
        <f>#REF!+#REF!</f>
        <v>#REF!</v>
      </c>
      <c r="S1443" s="76"/>
      <c r="T1443" s="119"/>
      <c r="U1443" s="76"/>
      <c r="V1443" s="76"/>
      <c r="W1443" s="109" t="e">
        <f>(T20D357462[[#This Row],[現金及び預金（億）]]-T20D357462[[#This Row],[負債（億）]])/T20D357462[[#This Row],[総資産]]*100</f>
        <v>#DIV/0!</v>
      </c>
    </row>
    <row r="1444" spans="1:23" s="67" customFormat="1" x14ac:dyDescent="0.25">
      <c r="A1444" s="69"/>
      <c r="B1444" s="39"/>
      <c r="C1444" s="71" t="str">
        <f>IFERROR(_xll.RssMarket($A1444,"市場部名称"),"")</f>
        <v/>
      </c>
      <c r="D1444" s="55"/>
      <c r="E1444" s="55" t="str">
        <f>IFERROR(_xll.RssMarket($A1444,"前日比"),"")</f>
        <v/>
      </c>
      <c r="F1444" s="75" t="str">
        <f>IFERROR(_xll.RssMarket($A1444,"時価総額"),"")</f>
        <v/>
      </c>
      <c r="G1444" s="75" t="e">
        <f>T20D357462[[#This Row],[時価総額]]/T20D357462[[#This Row],[現在値]]</f>
        <v>#VALUE!</v>
      </c>
      <c r="H1444" s="20"/>
      <c r="I1444" s="38"/>
      <c r="J1444" s="20"/>
      <c r="K1444" s="33"/>
      <c r="L1444" s="117"/>
      <c r="M1444" s="21"/>
      <c r="N1444" s="89"/>
      <c r="O1444" s="125" t="e">
        <f t="shared" si="47"/>
        <v>#REF!</v>
      </c>
      <c r="P1444" s="125" t="e">
        <f t="shared" si="46"/>
        <v>#REF!</v>
      </c>
      <c r="Q1444" s="147" t="e">
        <f>T20D357462[[#This Row],[スコア⑤]]/T20D357462[[#This Row],[スコア③]]</f>
        <v>#REF!</v>
      </c>
      <c r="R1444" s="76" t="e">
        <f>#REF!+#REF!</f>
        <v>#REF!</v>
      </c>
      <c r="S1444" s="76"/>
      <c r="T1444" s="119"/>
      <c r="U1444" s="76"/>
      <c r="V1444" s="76"/>
      <c r="W1444" s="109" t="e">
        <f>(T20D357462[[#This Row],[現金及び預金（億）]]-T20D357462[[#This Row],[負債（億）]])/T20D357462[[#This Row],[総資産]]*100</f>
        <v>#DIV/0!</v>
      </c>
    </row>
    <row r="1445" spans="1:23" s="67" customFormat="1" x14ac:dyDescent="0.25">
      <c r="A1445" s="69"/>
      <c r="B1445" s="39"/>
      <c r="C1445" s="71" t="str">
        <f>IFERROR(_xll.RssMarket($A1445,"市場部名称"),"")</f>
        <v/>
      </c>
      <c r="D1445" s="55"/>
      <c r="E1445" s="55" t="str">
        <f>IFERROR(_xll.RssMarket($A1445,"前日比"),"")</f>
        <v/>
      </c>
      <c r="F1445" s="75" t="str">
        <f>IFERROR(_xll.RssMarket($A1445,"時価総額"),"")</f>
        <v/>
      </c>
      <c r="G1445" s="75" t="e">
        <f>T20D357462[[#This Row],[時価総額]]/T20D357462[[#This Row],[現在値]]</f>
        <v>#VALUE!</v>
      </c>
      <c r="H1445" s="20"/>
      <c r="I1445" s="38"/>
      <c r="J1445" s="20"/>
      <c r="K1445" s="33"/>
      <c r="L1445" s="117"/>
      <c r="M1445" s="21"/>
      <c r="N1445" s="89"/>
      <c r="O1445" s="125" t="e">
        <f t="shared" si="47"/>
        <v>#REF!</v>
      </c>
      <c r="P1445" s="125" t="e">
        <f t="shared" si="46"/>
        <v>#REF!</v>
      </c>
      <c r="Q1445" s="147" t="e">
        <f>T20D357462[[#This Row],[スコア⑤]]/T20D357462[[#This Row],[スコア③]]</f>
        <v>#REF!</v>
      </c>
      <c r="R1445" s="76" t="e">
        <f>#REF!+#REF!</f>
        <v>#REF!</v>
      </c>
      <c r="S1445" s="76"/>
      <c r="T1445" s="119"/>
      <c r="U1445" s="76"/>
      <c r="V1445" s="76"/>
      <c r="W1445" s="109" t="e">
        <f>(T20D357462[[#This Row],[現金及び預金（億）]]-T20D357462[[#This Row],[負債（億）]])/T20D357462[[#This Row],[総資産]]*100</f>
        <v>#DIV/0!</v>
      </c>
    </row>
    <row r="1446" spans="1:23" s="67" customFormat="1" x14ac:dyDescent="0.25">
      <c r="A1446" s="69"/>
      <c r="B1446" s="39"/>
      <c r="C1446" s="71" t="str">
        <f>IFERROR(_xll.RssMarket($A1446,"市場部名称"),"")</f>
        <v/>
      </c>
      <c r="D1446" s="55"/>
      <c r="E1446" s="55" t="str">
        <f>IFERROR(_xll.RssMarket($A1446,"前日比"),"")</f>
        <v/>
      </c>
      <c r="F1446" s="75" t="str">
        <f>IFERROR(_xll.RssMarket($A1446,"時価総額"),"")</f>
        <v/>
      </c>
      <c r="G1446" s="75" t="e">
        <f>T20D357462[[#This Row],[時価総額]]/T20D357462[[#This Row],[現在値]]</f>
        <v>#VALUE!</v>
      </c>
      <c r="H1446" s="20"/>
      <c r="I1446" s="38"/>
      <c r="J1446" s="20"/>
      <c r="K1446" s="33"/>
      <c r="L1446" s="117"/>
      <c r="M1446" s="21"/>
      <c r="N1446" s="89"/>
      <c r="O1446" s="125" t="e">
        <f t="shared" si="47"/>
        <v>#REF!</v>
      </c>
      <c r="P1446" s="125" t="e">
        <f t="shared" si="46"/>
        <v>#REF!</v>
      </c>
      <c r="Q1446" s="147" t="e">
        <f>T20D357462[[#This Row],[スコア⑤]]/T20D357462[[#This Row],[スコア③]]</f>
        <v>#REF!</v>
      </c>
      <c r="R1446" s="76" t="e">
        <f>#REF!+#REF!</f>
        <v>#REF!</v>
      </c>
      <c r="S1446" s="76"/>
      <c r="T1446" s="119"/>
      <c r="U1446" s="76"/>
      <c r="V1446" s="76"/>
      <c r="W1446" s="109" t="e">
        <f>(T20D357462[[#This Row],[現金及び預金（億）]]-T20D357462[[#This Row],[負債（億）]])/T20D357462[[#This Row],[総資産]]*100</f>
        <v>#DIV/0!</v>
      </c>
    </row>
    <row r="1447" spans="1:23" s="67" customFormat="1" x14ac:dyDescent="0.25">
      <c r="A1447" s="69"/>
      <c r="B1447" s="39"/>
      <c r="C1447" s="71" t="str">
        <f>IFERROR(_xll.RssMarket($A1447,"市場部名称"),"")</f>
        <v/>
      </c>
      <c r="D1447" s="55"/>
      <c r="E1447" s="55" t="str">
        <f>IFERROR(_xll.RssMarket($A1447,"前日比"),"")</f>
        <v/>
      </c>
      <c r="F1447" s="75" t="str">
        <f>IFERROR(_xll.RssMarket($A1447,"時価総額"),"")</f>
        <v/>
      </c>
      <c r="G1447" s="75" t="e">
        <f>T20D357462[[#This Row],[時価総額]]/T20D357462[[#This Row],[現在値]]</f>
        <v>#VALUE!</v>
      </c>
      <c r="H1447" s="20"/>
      <c r="I1447" s="38"/>
      <c r="J1447" s="20"/>
      <c r="K1447" s="33"/>
      <c r="L1447" s="117"/>
      <c r="M1447" s="21"/>
      <c r="N1447" s="89"/>
      <c r="O1447" s="125" t="e">
        <f t="shared" si="47"/>
        <v>#REF!</v>
      </c>
      <c r="P1447" s="125" t="e">
        <f t="shared" si="46"/>
        <v>#REF!</v>
      </c>
      <c r="Q1447" s="147" t="e">
        <f>T20D357462[[#This Row],[スコア⑤]]/T20D357462[[#This Row],[スコア③]]</f>
        <v>#REF!</v>
      </c>
      <c r="R1447" s="76" t="e">
        <f>#REF!+#REF!</f>
        <v>#REF!</v>
      </c>
      <c r="S1447" s="76"/>
      <c r="T1447" s="119"/>
      <c r="U1447" s="76"/>
      <c r="V1447" s="76"/>
      <c r="W1447" s="109" t="e">
        <f>(T20D357462[[#This Row],[現金及び預金（億）]]-T20D357462[[#This Row],[負債（億）]])/T20D357462[[#This Row],[総資産]]*100</f>
        <v>#DIV/0!</v>
      </c>
    </row>
    <row r="1448" spans="1:23" s="67" customFormat="1" x14ac:dyDescent="0.25">
      <c r="A1448" s="69"/>
      <c r="B1448" s="39"/>
      <c r="C1448" s="71" t="str">
        <f>IFERROR(_xll.RssMarket($A1448,"市場部名称"),"")</f>
        <v/>
      </c>
      <c r="D1448" s="55"/>
      <c r="E1448" s="55" t="str">
        <f>IFERROR(_xll.RssMarket($A1448,"前日比"),"")</f>
        <v/>
      </c>
      <c r="F1448" s="75" t="str">
        <f>IFERROR(_xll.RssMarket($A1448,"時価総額"),"")</f>
        <v/>
      </c>
      <c r="G1448" s="75" t="e">
        <f>T20D357462[[#This Row],[時価総額]]/T20D357462[[#This Row],[現在値]]</f>
        <v>#VALUE!</v>
      </c>
      <c r="H1448" s="20"/>
      <c r="I1448" s="38"/>
      <c r="J1448" s="20"/>
      <c r="K1448" s="33"/>
      <c r="L1448" s="117"/>
      <c r="M1448" s="21"/>
      <c r="N1448" s="89"/>
      <c r="O1448" s="125" t="e">
        <f t="shared" si="47"/>
        <v>#REF!</v>
      </c>
      <c r="P1448" s="125" t="e">
        <f t="shared" si="46"/>
        <v>#REF!</v>
      </c>
      <c r="Q1448" s="147" t="e">
        <f>T20D357462[[#This Row],[スコア⑤]]/T20D357462[[#This Row],[スコア③]]</f>
        <v>#REF!</v>
      </c>
      <c r="R1448" s="76" t="e">
        <f>#REF!+#REF!</f>
        <v>#REF!</v>
      </c>
      <c r="S1448" s="76"/>
      <c r="T1448" s="119"/>
      <c r="U1448" s="76"/>
      <c r="V1448" s="76"/>
      <c r="W1448" s="109" t="e">
        <f>(T20D357462[[#This Row],[現金及び預金（億）]]-T20D357462[[#This Row],[負債（億）]])/T20D357462[[#This Row],[総資産]]*100</f>
        <v>#DIV/0!</v>
      </c>
    </row>
    <row r="1449" spans="1:23" s="67" customFormat="1" x14ac:dyDescent="0.25">
      <c r="A1449" s="69"/>
      <c r="B1449" s="39"/>
      <c r="C1449" s="71" t="str">
        <f>IFERROR(_xll.RssMarket($A1449,"市場部名称"),"")</f>
        <v/>
      </c>
      <c r="D1449" s="55"/>
      <c r="E1449" s="55" t="str">
        <f>IFERROR(_xll.RssMarket($A1449,"前日比"),"")</f>
        <v/>
      </c>
      <c r="F1449" s="75" t="str">
        <f>IFERROR(_xll.RssMarket($A1449,"時価総額"),"")</f>
        <v/>
      </c>
      <c r="G1449" s="75" t="e">
        <f>T20D357462[[#This Row],[時価総額]]/T20D357462[[#This Row],[現在値]]</f>
        <v>#VALUE!</v>
      </c>
      <c r="H1449" s="20"/>
      <c r="I1449" s="38"/>
      <c r="J1449" s="20"/>
      <c r="K1449" s="33"/>
      <c r="L1449" s="117"/>
      <c r="M1449" s="21"/>
      <c r="N1449" s="89"/>
      <c r="O1449" s="125" t="e">
        <f t="shared" si="47"/>
        <v>#REF!</v>
      </c>
      <c r="P1449" s="125" t="e">
        <f t="shared" si="46"/>
        <v>#REF!</v>
      </c>
      <c r="Q1449" s="147" t="e">
        <f>T20D357462[[#This Row],[スコア⑤]]/T20D357462[[#This Row],[スコア③]]</f>
        <v>#REF!</v>
      </c>
      <c r="R1449" s="76" t="e">
        <f>#REF!+#REF!</f>
        <v>#REF!</v>
      </c>
      <c r="S1449" s="76"/>
      <c r="T1449" s="119"/>
      <c r="U1449" s="76"/>
      <c r="V1449" s="76"/>
      <c r="W1449" s="109" t="e">
        <f>(T20D357462[[#This Row],[現金及び預金（億）]]-T20D357462[[#This Row],[負債（億）]])/T20D357462[[#This Row],[総資産]]*100</f>
        <v>#DIV/0!</v>
      </c>
    </row>
    <row r="1450" spans="1:23" s="67" customFormat="1" x14ac:dyDescent="0.25">
      <c r="A1450" s="69"/>
      <c r="B1450" s="39"/>
      <c r="C1450" s="71" t="str">
        <f>IFERROR(_xll.RssMarket($A1450,"市場部名称"),"")</f>
        <v/>
      </c>
      <c r="D1450" s="55"/>
      <c r="E1450" s="55" t="str">
        <f>IFERROR(_xll.RssMarket($A1450,"前日比"),"")</f>
        <v/>
      </c>
      <c r="F1450" s="75" t="str">
        <f>IFERROR(_xll.RssMarket($A1450,"時価総額"),"")</f>
        <v/>
      </c>
      <c r="G1450" s="75" t="e">
        <f>T20D357462[[#This Row],[時価総額]]/T20D357462[[#This Row],[現在値]]</f>
        <v>#VALUE!</v>
      </c>
      <c r="H1450" s="20"/>
      <c r="I1450" s="38"/>
      <c r="J1450" s="20"/>
      <c r="K1450" s="33"/>
      <c r="L1450" s="117"/>
      <c r="M1450" s="21"/>
      <c r="N1450" s="89"/>
      <c r="O1450" s="125" t="e">
        <f t="shared" si="47"/>
        <v>#REF!</v>
      </c>
      <c r="P1450" s="125" t="e">
        <f t="shared" si="46"/>
        <v>#REF!</v>
      </c>
      <c r="Q1450" s="147" t="e">
        <f>T20D357462[[#This Row],[スコア⑤]]/T20D357462[[#This Row],[スコア③]]</f>
        <v>#REF!</v>
      </c>
      <c r="R1450" s="76" t="e">
        <f>#REF!+#REF!</f>
        <v>#REF!</v>
      </c>
      <c r="S1450" s="76"/>
      <c r="T1450" s="119"/>
      <c r="U1450" s="76"/>
      <c r="V1450" s="76"/>
      <c r="W1450" s="109" t="e">
        <f>(T20D357462[[#This Row],[現金及び預金（億）]]-T20D357462[[#This Row],[負債（億）]])/T20D357462[[#This Row],[総資産]]*100</f>
        <v>#DIV/0!</v>
      </c>
    </row>
    <row r="1451" spans="1:23" s="67" customFormat="1" x14ac:dyDescent="0.25">
      <c r="A1451" s="69"/>
      <c r="B1451" s="39"/>
      <c r="C1451" s="71" t="str">
        <f>IFERROR(_xll.RssMarket($A1451,"市場部名称"),"")</f>
        <v/>
      </c>
      <c r="D1451" s="55"/>
      <c r="E1451" s="55" t="str">
        <f>IFERROR(_xll.RssMarket($A1451,"前日比"),"")</f>
        <v/>
      </c>
      <c r="F1451" s="75" t="str">
        <f>IFERROR(_xll.RssMarket($A1451,"時価総額"),"")</f>
        <v/>
      </c>
      <c r="G1451" s="75" t="e">
        <f>T20D357462[[#This Row],[時価総額]]/T20D357462[[#This Row],[現在値]]</f>
        <v>#VALUE!</v>
      </c>
      <c r="H1451" s="20"/>
      <c r="I1451" s="38"/>
      <c r="J1451" s="20"/>
      <c r="K1451" s="33"/>
      <c r="L1451" s="117"/>
      <c r="M1451" s="21"/>
      <c r="N1451" s="89"/>
      <c r="O1451" s="125" t="e">
        <f t="shared" si="47"/>
        <v>#REF!</v>
      </c>
      <c r="P1451" s="125" t="e">
        <f t="shared" si="46"/>
        <v>#REF!</v>
      </c>
      <c r="Q1451" s="147" t="e">
        <f>T20D357462[[#This Row],[スコア⑤]]/T20D357462[[#This Row],[スコア③]]</f>
        <v>#REF!</v>
      </c>
      <c r="R1451" s="76" t="e">
        <f>#REF!+#REF!</f>
        <v>#REF!</v>
      </c>
      <c r="S1451" s="76"/>
      <c r="T1451" s="119"/>
      <c r="U1451" s="76"/>
      <c r="V1451" s="76"/>
      <c r="W1451" s="109" t="e">
        <f>(T20D357462[[#This Row],[現金及び預金（億）]]-T20D357462[[#This Row],[負債（億）]])/T20D357462[[#This Row],[総資産]]*100</f>
        <v>#DIV/0!</v>
      </c>
    </row>
    <row r="1452" spans="1:23" s="67" customFormat="1" x14ac:dyDescent="0.25">
      <c r="A1452" s="69"/>
      <c r="B1452" s="39"/>
      <c r="C1452" s="71" t="str">
        <f>IFERROR(_xll.RssMarket($A1452,"市場部名称"),"")</f>
        <v/>
      </c>
      <c r="D1452" s="55"/>
      <c r="E1452" s="55" t="str">
        <f>IFERROR(_xll.RssMarket($A1452,"前日比"),"")</f>
        <v/>
      </c>
      <c r="F1452" s="75" t="str">
        <f>IFERROR(_xll.RssMarket($A1452,"時価総額"),"")</f>
        <v/>
      </c>
      <c r="G1452" s="75" t="e">
        <f>T20D357462[[#This Row],[時価総額]]/T20D357462[[#This Row],[現在値]]</f>
        <v>#VALUE!</v>
      </c>
      <c r="H1452" s="20"/>
      <c r="I1452" s="38"/>
      <c r="J1452" s="20"/>
      <c r="K1452" s="33"/>
      <c r="L1452" s="117"/>
      <c r="M1452" s="21"/>
      <c r="N1452" s="89"/>
      <c r="O1452" s="125" t="e">
        <f t="shared" si="47"/>
        <v>#REF!</v>
      </c>
      <c r="P1452" s="125" t="e">
        <f t="shared" si="46"/>
        <v>#REF!</v>
      </c>
      <c r="Q1452" s="147" t="e">
        <f>T20D357462[[#This Row],[スコア⑤]]/T20D357462[[#This Row],[スコア③]]</f>
        <v>#REF!</v>
      </c>
      <c r="R1452" s="76" t="e">
        <f>#REF!+#REF!</f>
        <v>#REF!</v>
      </c>
      <c r="S1452" s="76"/>
      <c r="T1452" s="119"/>
      <c r="U1452" s="76"/>
      <c r="V1452" s="76"/>
      <c r="W1452" s="109" t="e">
        <f>(T20D357462[[#This Row],[現金及び預金（億）]]-T20D357462[[#This Row],[負債（億）]])/T20D357462[[#This Row],[総資産]]*100</f>
        <v>#DIV/0!</v>
      </c>
    </row>
    <row r="1453" spans="1:23" s="67" customFormat="1" x14ac:dyDescent="0.25">
      <c r="A1453" s="69"/>
      <c r="B1453" s="39"/>
      <c r="C1453" s="71" t="str">
        <f>IFERROR(_xll.RssMarket($A1453,"市場部名称"),"")</f>
        <v/>
      </c>
      <c r="D1453" s="55"/>
      <c r="E1453" s="55" t="str">
        <f>IFERROR(_xll.RssMarket($A1453,"前日比"),"")</f>
        <v/>
      </c>
      <c r="F1453" s="75" t="str">
        <f>IFERROR(_xll.RssMarket($A1453,"時価総額"),"")</f>
        <v/>
      </c>
      <c r="G1453" s="75" t="e">
        <f>T20D357462[[#This Row],[時価総額]]/T20D357462[[#This Row],[現在値]]</f>
        <v>#VALUE!</v>
      </c>
      <c r="H1453" s="20"/>
      <c r="I1453" s="38"/>
      <c r="J1453" s="20"/>
      <c r="K1453" s="33"/>
      <c r="L1453" s="117"/>
      <c r="M1453" s="21"/>
      <c r="N1453" s="89"/>
      <c r="O1453" s="125" t="e">
        <f t="shared" si="47"/>
        <v>#REF!</v>
      </c>
      <c r="P1453" s="125" t="e">
        <f t="shared" si="46"/>
        <v>#REF!</v>
      </c>
      <c r="Q1453" s="147" t="e">
        <f>T20D357462[[#This Row],[スコア⑤]]/T20D357462[[#This Row],[スコア③]]</f>
        <v>#REF!</v>
      </c>
      <c r="R1453" s="76" t="e">
        <f>#REF!+#REF!</f>
        <v>#REF!</v>
      </c>
      <c r="S1453" s="76"/>
      <c r="T1453" s="119"/>
      <c r="U1453" s="76"/>
      <c r="V1453" s="76"/>
      <c r="W1453" s="109" t="e">
        <f>(T20D357462[[#This Row],[現金及び預金（億）]]-T20D357462[[#This Row],[負債（億）]])/T20D357462[[#This Row],[総資産]]*100</f>
        <v>#DIV/0!</v>
      </c>
    </row>
    <row r="1454" spans="1:23" s="67" customFormat="1" x14ac:dyDescent="0.25">
      <c r="A1454" s="69"/>
      <c r="B1454" s="39"/>
      <c r="C1454" s="71" t="str">
        <f>IFERROR(_xll.RssMarket($A1454,"市場部名称"),"")</f>
        <v/>
      </c>
      <c r="D1454" s="55"/>
      <c r="E1454" s="55" t="str">
        <f>IFERROR(_xll.RssMarket($A1454,"前日比"),"")</f>
        <v/>
      </c>
      <c r="F1454" s="75" t="str">
        <f>IFERROR(_xll.RssMarket($A1454,"時価総額"),"")</f>
        <v/>
      </c>
      <c r="G1454" s="75" t="e">
        <f>T20D357462[[#This Row],[時価総額]]/T20D357462[[#This Row],[現在値]]</f>
        <v>#VALUE!</v>
      </c>
      <c r="H1454" s="20"/>
      <c r="I1454" s="38"/>
      <c r="J1454" s="20"/>
      <c r="K1454" s="33"/>
      <c r="L1454" s="117"/>
      <c r="M1454" s="21"/>
      <c r="N1454" s="89"/>
      <c r="O1454" s="125" t="e">
        <f t="shared" si="47"/>
        <v>#REF!</v>
      </c>
      <c r="P1454" s="125" t="e">
        <f t="shared" si="46"/>
        <v>#REF!</v>
      </c>
      <c r="Q1454" s="147" t="e">
        <f>T20D357462[[#This Row],[スコア⑤]]/T20D357462[[#This Row],[スコア③]]</f>
        <v>#REF!</v>
      </c>
      <c r="R1454" s="76" t="e">
        <f>#REF!+#REF!</f>
        <v>#REF!</v>
      </c>
      <c r="S1454" s="76"/>
      <c r="T1454" s="119"/>
      <c r="U1454" s="76"/>
      <c r="V1454" s="76"/>
      <c r="W1454" s="109" t="e">
        <f>(T20D357462[[#This Row],[現金及び預金（億）]]-T20D357462[[#This Row],[負債（億）]])/T20D357462[[#This Row],[総資産]]*100</f>
        <v>#DIV/0!</v>
      </c>
    </row>
    <row r="1455" spans="1:23" s="67" customFormat="1" x14ac:dyDescent="0.25">
      <c r="A1455" s="69"/>
      <c r="B1455" s="39"/>
      <c r="C1455" s="71" t="str">
        <f>IFERROR(_xll.RssMarket($A1455,"市場部名称"),"")</f>
        <v/>
      </c>
      <c r="D1455" s="55"/>
      <c r="E1455" s="55" t="str">
        <f>IFERROR(_xll.RssMarket($A1455,"前日比"),"")</f>
        <v/>
      </c>
      <c r="F1455" s="75" t="str">
        <f>IFERROR(_xll.RssMarket($A1455,"時価総額"),"")</f>
        <v/>
      </c>
      <c r="G1455" s="75" t="e">
        <f>T20D357462[[#This Row],[時価総額]]/T20D357462[[#This Row],[現在値]]</f>
        <v>#VALUE!</v>
      </c>
      <c r="H1455" s="20"/>
      <c r="I1455" s="38"/>
      <c r="J1455" s="20"/>
      <c r="K1455" s="33"/>
      <c r="L1455" s="117"/>
      <c r="M1455" s="21"/>
      <c r="N1455" s="89"/>
      <c r="O1455" s="125" t="e">
        <f t="shared" si="47"/>
        <v>#REF!</v>
      </c>
      <c r="P1455" s="125" t="e">
        <f t="shared" si="46"/>
        <v>#REF!</v>
      </c>
      <c r="Q1455" s="147" t="e">
        <f>T20D357462[[#This Row],[スコア⑤]]/T20D357462[[#This Row],[スコア③]]</f>
        <v>#REF!</v>
      </c>
      <c r="R1455" s="76" t="e">
        <f>#REF!+#REF!</f>
        <v>#REF!</v>
      </c>
      <c r="S1455" s="76"/>
      <c r="T1455" s="119"/>
      <c r="U1455" s="76"/>
      <c r="V1455" s="76"/>
      <c r="W1455" s="109" t="e">
        <f>(T20D357462[[#This Row],[現金及び預金（億）]]-T20D357462[[#This Row],[負債（億）]])/T20D357462[[#This Row],[総資産]]*100</f>
        <v>#DIV/0!</v>
      </c>
    </row>
    <row r="1456" spans="1:23" s="67" customFormat="1" x14ac:dyDescent="0.25">
      <c r="A1456" s="69"/>
      <c r="B1456" s="39"/>
      <c r="C1456" s="71" t="str">
        <f>IFERROR(_xll.RssMarket($A1456,"市場部名称"),"")</f>
        <v/>
      </c>
      <c r="D1456" s="55"/>
      <c r="E1456" s="55" t="str">
        <f>IFERROR(_xll.RssMarket($A1456,"前日比"),"")</f>
        <v/>
      </c>
      <c r="F1456" s="75" t="str">
        <f>IFERROR(_xll.RssMarket($A1456,"時価総額"),"")</f>
        <v/>
      </c>
      <c r="G1456" s="75" t="e">
        <f>T20D357462[[#This Row],[時価総額]]/T20D357462[[#This Row],[現在値]]</f>
        <v>#VALUE!</v>
      </c>
      <c r="H1456" s="20"/>
      <c r="I1456" s="38"/>
      <c r="J1456" s="20"/>
      <c r="K1456" s="33"/>
      <c r="L1456" s="117"/>
      <c r="M1456" s="21"/>
      <c r="N1456" s="89"/>
      <c r="O1456" s="125" t="e">
        <f t="shared" si="47"/>
        <v>#REF!</v>
      </c>
      <c r="P1456" s="125" t="e">
        <f t="shared" si="46"/>
        <v>#REF!</v>
      </c>
      <c r="Q1456" s="147" t="e">
        <f>T20D357462[[#This Row],[スコア⑤]]/T20D357462[[#This Row],[スコア③]]</f>
        <v>#REF!</v>
      </c>
      <c r="R1456" s="76" t="e">
        <f>#REF!+#REF!</f>
        <v>#REF!</v>
      </c>
      <c r="S1456" s="76"/>
      <c r="T1456" s="119"/>
      <c r="U1456" s="76"/>
      <c r="V1456" s="76"/>
      <c r="W1456" s="109" t="e">
        <f>(T20D357462[[#This Row],[現金及び預金（億）]]-T20D357462[[#This Row],[負債（億）]])/T20D357462[[#This Row],[総資産]]*100</f>
        <v>#DIV/0!</v>
      </c>
    </row>
    <row r="1457" spans="1:23" s="67" customFormat="1" x14ac:dyDescent="0.25">
      <c r="A1457" s="69"/>
      <c r="B1457" s="39"/>
      <c r="C1457" s="71" t="str">
        <f>IFERROR(_xll.RssMarket($A1457,"市場部名称"),"")</f>
        <v/>
      </c>
      <c r="D1457" s="55"/>
      <c r="E1457" s="55" t="str">
        <f>IFERROR(_xll.RssMarket($A1457,"前日比"),"")</f>
        <v/>
      </c>
      <c r="F1457" s="75" t="str">
        <f>IFERROR(_xll.RssMarket($A1457,"時価総額"),"")</f>
        <v/>
      </c>
      <c r="G1457" s="75" t="e">
        <f>T20D357462[[#This Row],[時価総額]]/T20D357462[[#This Row],[現在値]]</f>
        <v>#VALUE!</v>
      </c>
      <c r="H1457" s="20"/>
      <c r="I1457" s="38"/>
      <c r="J1457" s="20"/>
      <c r="K1457" s="33"/>
      <c r="L1457" s="117"/>
      <c r="M1457" s="21"/>
      <c r="N1457" s="89"/>
      <c r="O1457" s="125" t="e">
        <f t="shared" si="47"/>
        <v>#REF!</v>
      </c>
      <c r="P1457" s="125" t="e">
        <f t="shared" si="46"/>
        <v>#REF!</v>
      </c>
      <c r="Q1457" s="147" t="e">
        <f>T20D357462[[#This Row],[スコア⑤]]/T20D357462[[#This Row],[スコア③]]</f>
        <v>#REF!</v>
      </c>
      <c r="R1457" s="76" t="e">
        <f>#REF!+#REF!</f>
        <v>#REF!</v>
      </c>
      <c r="S1457" s="76"/>
      <c r="T1457" s="119"/>
      <c r="U1457" s="76"/>
      <c r="V1457" s="76"/>
      <c r="W1457" s="109" t="e">
        <f>(T20D357462[[#This Row],[現金及び預金（億）]]-T20D357462[[#This Row],[負債（億）]])/T20D357462[[#This Row],[総資産]]*100</f>
        <v>#DIV/0!</v>
      </c>
    </row>
    <row r="1458" spans="1:23" s="67" customFormat="1" x14ac:dyDescent="0.25">
      <c r="A1458" s="69"/>
      <c r="B1458" s="39"/>
      <c r="C1458" s="71" t="str">
        <f>IFERROR(_xll.RssMarket($A1458,"市場部名称"),"")</f>
        <v/>
      </c>
      <c r="D1458" s="55"/>
      <c r="E1458" s="55" t="str">
        <f>IFERROR(_xll.RssMarket($A1458,"前日比"),"")</f>
        <v/>
      </c>
      <c r="F1458" s="75" t="str">
        <f>IFERROR(_xll.RssMarket($A1458,"時価総額"),"")</f>
        <v/>
      </c>
      <c r="G1458" s="75" t="e">
        <f>T20D357462[[#This Row],[時価総額]]/T20D357462[[#This Row],[現在値]]</f>
        <v>#VALUE!</v>
      </c>
      <c r="H1458" s="20"/>
      <c r="I1458" s="38"/>
      <c r="J1458" s="20"/>
      <c r="K1458" s="33"/>
      <c r="L1458" s="117"/>
      <c r="M1458" s="21"/>
      <c r="N1458" s="89"/>
      <c r="O1458" s="125" t="e">
        <f t="shared" si="47"/>
        <v>#REF!</v>
      </c>
      <c r="P1458" s="125" t="e">
        <f t="shared" si="46"/>
        <v>#REF!</v>
      </c>
      <c r="Q1458" s="147" t="e">
        <f>T20D357462[[#This Row],[スコア⑤]]/T20D357462[[#This Row],[スコア③]]</f>
        <v>#REF!</v>
      </c>
      <c r="R1458" s="76" t="e">
        <f>#REF!+#REF!</f>
        <v>#REF!</v>
      </c>
      <c r="S1458" s="76"/>
      <c r="T1458" s="119"/>
      <c r="U1458" s="76"/>
      <c r="V1458" s="76"/>
      <c r="W1458" s="109" t="e">
        <f>(T20D357462[[#This Row],[現金及び預金（億）]]-T20D357462[[#This Row],[負債（億）]])/T20D357462[[#This Row],[総資産]]*100</f>
        <v>#DIV/0!</v>
      </c>
    </row>
    <row r="1459" spans="1:23" s="67" customFormat="1" x14ac:dyDescent="0.25">
      <c r="A1459" s="69"/>
      <c r="B1459" s="39"/>
      <c r="C1459" s="71" t="str">
        <f>IFERROR(_xll.RssMarket($A1459,"市場部名称"),"")</f>
        <v/>
      </c>
      <c r="D1459" s="55"/>
      <c r="E1459" s="55" t="str">
        <f>IFERROR(_xll.RssMarket($A1459,"前日比"),"")</f>
        <v/>
      </c>
      <c r="F1459" s="75" t="str">
        <f>IFERROR(_xll.RssMarket($A1459,"時価総額"),"")</f>
        <v/>
      </c>
      <c r="G1459" s="75" t="e">
        <f>T20D357462[[#This Row],[時価総額]]/T20D357462[[#This Row],[現在値]]</f>
        <v>#VALUE!</v>
      </c>
      <c r="H1459" s="20"/>
      <c r="I1459" s="38"/>
      <c r="J1459" s="20"/>
      <c r="K1459" s="33"/>
      <c r="L1459" s="117"/>
      <c r="M1459" s="21"/>
      <c r="N1459" s="89"/>
      <c r="O1459" s="125" t="e">
        <f t="shared" si="47"/>
        <v>#REF!</v>
      </c>
      <c r="P1459" s="125" t="e">
        <f t="shared" si="46"/>
        <v>#REF!</v>
      </c>
      <c r="Q1459" s="147" t="e">
        <f>T20D357462[[#This Row],[スコア⑤]]/T20D357462[[#This Row],[スコア③]]</f>
        <v>#REF!</v>
      </c>
      <c r="R1459" s="76" t="e">
        <f>#REF!+#REF!</f>
        <v>#REF!</v>
      </c>
      <c r="S1459" s="76"/>
      <c r="T1459" s="119"/>
      <c r="U1459" s="76"/>
      <c r="V1459" s="76"/>
      <c r="W1459" s="109" t="e">
        <f>(T20D357462[[#This Row],[現金及び預金（億）]]-T20D357462[[#This Row],[負債（億）]])/T20D357462[[#This Row],[総資産]]*100</f>
        <v>#DIV/0!</v>
      </c>
    </row>
    <row r="1460" spans="1:23" s="67" customFormat="1" x14ac:dyDescent="0.25">
      <c r="A1460" s="69"/>
      <c r="B1460" s="39"/>
      <c r="C1460" s="71" t="str">
        <f>IFERROR(_xll.RssMarket($A1460,"市場部名称"),"")</f>
        <v/>
      </c>
      <c r="D1460" s="55"/>
      <c r="E1460" s="55" t="str">
        <f>IFERROR(_xll.RssMarket($A1460,"前日比"),"")</f>
        <v/>
      </c>
      <c r="F1460" s="75" t="str">
        <f>IFERROR(_xll.RssMarket($A1460,"時価総額"),"")</f>
        <v/>
      </c>
      <c r="G1460" s="75" t="e">
        <f>T20D357462[[#This Row],[時価総額]]/T20D357462[[#This Row],[現在値]]</f>
        <v>#VALUE!</v>
      </c>
      <c r="H1460" s="20"/>
      <c r="I1460" s="38"/>
      <c r="J1460" s="20"/>
      <c r="K1460" s="33"/>
      <c r="L1460" s="117"/>
      <c r="M1460" s="21"/>
      <c r="N1460" s="89"/>
      <c r="O1460" s="125" t="e">
        <f t="shared" si="47"/>
        <v>#REF!</v>
      </c>
      <c r="P1460" s="125" t="e">
        <f t="shared" si="46"/>
        <v>#REF!</v>
      </c>
      <c r="Q1460" s="147" t="e">
        <f>T20D357462[[#This Row],[スコア⑤]]/T20D357462[[#This Row],[スコア③]]</f>
        <v>#REF!</v>
      </c>
      <c r="R1460" s="76" t="e">
        <f>#REF!+#REF!</f>
        <v>#REF!</v>
      </c>
      <c r="S1460" s="76"/>
      <c r="T1460" s="119"/>
      <c r="U1460" s="76"/>
      <c r="V1460" s="76"/>
      <c r="W1460" s="109" t="e">
        <f>(T20D357462[[#This Row],[現金及び預金（億）]]-T20D357462[[#This Row],[負債（億）]])/T20D357462[[#This Row],[総資産]]*100</f>
        <v>#DIV/0!</v>
      </c>
    </row>
    <row r="1461" spans="1:23" s="67" customFormat="1" x14ac:dyDescent="0.25">
      <c r="A1461" s="69"/>
      <c r="B1461" s="39"/>
      <c r="C1461" s="71" t="str">
        <f>IFERROR(_xll.RssMarket($A1461,"市場部名称"),"")</f>
        <v/>
      </c>
      <c r="D1461" s="55"/>
      <c r="E1461" s="55" t="str">
        <f>IFERROR(_xll.RssMarket($A1461,"前日比"),"")</f>
        <v/>
      </c>
      <c r="F1461" s="75" t="str">
        <f>IFERROR(_xll.RssMarket($A1461,"時価総額"),"")</f>
        <v/>
      </c>
      <c r="G1461" s="75" t="e">
        <f>T20D357462[[#This Row],[時価総額]]/T20D357462[[#This Row],[現在値]]</f>
        <v>#VALUE!</v>
      </c>
      <c r="H1461" s="20"/>
      <c r="I1461" s="38"/>
      <c r="J1461" s="20"/>
      <c r="K1461" s="33"/>
      <c r="L1461" s="117"/>
      <c r="M1461" s="21"/>
      <c r="N1461" s="89"/>
      <c r="O1461" s="125" t="e">
        <f t="shared" si="47"/>
        <v>#REF!</v>
      </c>
      <c r="P1461" s="125" t="e">
        <f t="shared" si="46"/>
        <v>#REF!</v>
      </c>
      <c r="Q1461" s="147" t="e">
        <f>T20D357462[[#This Row],[スコア⑤]]/T20D357462[[#This Row],[スコア③]]</f>
        <v>#REF!</v>
      </c>
      <c r="R1461" s="76" t="e">
        <f>#REF!+#REF!</f>
        <v>#REF!</v>
      </c>
      <c r="S1461" s="76"/>
      <c r="T1461" s="119"/>
      <c r="U1461" s="76"/>
      <c r="V1461" s="76"/>
      <c r="W1461" s="109" t="e">
        <f>(T20D357462[[#This Row],[現金及び預金（億）]]-T20D357462[[#This Row],[負債（億）]])/T20D357462[[#This Row],[総資産]]*100</f>
        <v>#DIV/0!</v>
      </c>
    </row>
    <row r="1462" spans="1:23" s="67" customFormat="1" x14ac:dyDescent="0.25">
      <c r="A1462" s="69"/>
      <c r="B1462" s="39"/>
      <c r="C1462" s="71" t="str">
        <f>IFERROR(_xll.RssMarket($A1462,"市場部名称"),"")</f>
        <v/>
      </c>
      <c r="D1462" s="55"/>
      <c r="E1462" s="55" t="str">
        <f>IFERROR(_xll.RssMarket($A1462,"前日比"),"")</f>
        <v/>
      </c>
      <c r="F1462" s="75" t="str">
        <f>IFERROR(_xll.RssMarket($A1462,"時価総額"),"")</f>
        <v/>
      </c>
      <c r="G1462" s="75" t="e">
        <f>T20D357462[[#This Row],[時価総額]]/T20D357462[[#This Row],[現在値]]</f>
        <v>#VALUE!</v>
      </c>
      <c r="H1462" s="20"/>
      <c r="I1462" s="38"/>
      <c r="J1462" s="20"/>
      <c r="K1462" s="33"/>
      <c r="L1462" s="117"/>
      <c r="M1462" s="21"/>
      <c r="N1462" s="89"/>
      <c r="O1462" s="125" t="e">
        <f t="shared" si="47"/>
        <v>#REF!</v>
      </c>
      <c r="P1462" s="125" t="e">
        <f t="shared" si="46"/>
        <v>#REF!</v>
      </c>
      <c r="Q1462" s="147" t="e">
        <f>T20D357462[[#This Row],[スコア⑤]]/T20D357462[[#This Row],[スコア③]]</f>
        <v>#REF!</v>
      </c>
      <c r="R1462" s="76" t="e">
        <f>#REF!+#REF!</f>
        <v>#REF!</v>
      </c>
      <c r="S1462" s="76"/>
      <c r="T1462" s="119"/>
      <c r="U1462" s="76"/>
      <c r="V1462" s="76"/>
      <c r="W1462" s="109" t="e">
        <f>(T20D357462[[#This Row],[現金及び預金（億）]]-T20D357462[[#This Row],[負債（億）]])/T20D357462[[#This Row],[総資産]]*100</f>
        <v>#DIV/0!</v>
      </c>
    </row>
    <row r="1463" spans="1:23" s="67" customFormat="1" x14ac:dyDescent="0.25">
      <c r="A1463" s="69"/>
      <c r="B1463" s="39"/>
      <c r="C1463" s="71" t="str">
        <f>IFERROR(_xll.RssMarket($A1463,"市場部名称"),"")</f>
        <v/>
      </c>
      <c r="D1463" s="55"/>
      <c r="E1463" s="55" t="str">
        <f>IFERROR(_xll.RssMarket($A1463,"前日比"),"")</f>
        <v/>
      </c>
      <c r="F1463" s="75" t="str">
        <f>IFERROR(_xll.RssMarket($A1463,"時価総額"),"")</f>
        <v/>
      </c>
      <c r="G1463" s="75" t="e">
        <f>T20D357462[[#This Row],[時価総額]]/T20D357462[[#This Row],[現在値]]</f>
        <v>#VALUE!</v>
      </c>
      <c r="H1463" s="20"/>
      <c r="I1463" s="38"/>
      <c r="J1463" s="20"/>
      <c r="K1463" s="33"/>
      <c r="L1463" s="117"/>
      <c r="M1463" s="21"/>
      <c r="N1463" s="89"/>
      <c r="O1463" s="125" t="e">
        <f t="shared" si="47"/>
        <v>#REF!</v>
      </c>
      <c r="P1463" s="125" t="e">
        <f t="shared" si="46"/>
        <v>#REF!</v>
      </c>
      <c r="Q1463" s="147" t="e">
        <f>T20D357462[[#This Row],[スコア⑤]]/T20D357462[[#This Row],[スコア③]]</f>
        <v>#REF!</v>
      </c>
      <c r="R1463" s="76" t="e">
        <f>#REF!+#REF!</f>
        <v>#REF!</v>
      </c>
      <c r="S1463" s="76"/>
      <c r="T1463" s="119"/>
      <c r="U1463" s="76"/>
      <c r="V1463" s="76"/>
      <c r="W1463" s="109" t="e">
        <f>(T20D357462[[#This Row],[現金及び預金（億）]]-T20D357462[[#This Row],[負債（億）]])/T20D357462[[#This Row],[総資産]]*100</f>
        <v>#DIV/0!</v>
      </c>
    </row>
    <row r="1464" spans="1:23" s="67" customFormat="1" x14ac:dyDescent="0.25">
      <c r="A1464" s="69"/>
      <c r="B1464" s="39"/>
      <c r="C1464" s="71" t="str">
        <f>IFERROR(_xll.RssMarket($A1464,"市場部名称"),"")</f>
        <v/>
      </c>
      <c r="D1464" s="55"/>
      <c r="E1464" s="55" t="str">
        <f>IFERROR(_xll.RssMarket($A1464,"前日比"),"")</f>
        <v/>
      </c>
      <c r="F1464" s="75" t="str">
        <f>IFERROR(_xll.RssMarket($A1464,"時価総額"),"")</f>
        <v/>
      </c>
      <c r="G1464" s="75" t="e">
        <f>T20D357462[[#This Row],[時価総額]]/T20D357462[[#This Row],[現在値]]</f>
        <v>#VALUE!</v>
      </c>
      <c r="H1464" s="20"/>
      <c r="I1464" s="38"/>
      <c r="J1464" s="20"/>
      <c r="K1464" s="33"/>
      <c r="L1464" s="117"/>
      <c r="M1464" s="21"/>
      <c r="N1464" s="89"/>
      <c r="O1464" s="125" t="e">
        <f t="shared" si="47"/>
        <v>#REF!</v>
      </c>
      <c r="P1464" s="125" t="e">
        <f t="shared" si="46"/>
        <v>#REF!</v>
      </c>
      <c r="Q1464" s="147" t="e">
        <f>T20D357462[[#This Row],[スコア⑤]]/T20D357462[[#This Row],[スコア③]]</f>
        <v>#REF!</v>
      </c>
      <c r="R1464" s="76" t="e">
        <f>#REF!+#REF!</f>
        <v>#REF!</v>
      </c>
      <c r="S1464" s="76"/>
      <c r="T1464" s="119"/>
      <c r="U1464" s="76"/>
      <c r="V1464" s="76"/>
      <c r="W1464" s="109" t="e">
        <f>(T20D357462[[#This Row],[現金及び預金（億）]]-T20D357462[[#This Row],[負債（億）]])/T20D357462[[#This Row],[総資産]]*100</f>
        <v>#DIV/0!</v>
      </c>
    </row>
    <row r="1465" spans="1:23" s="67" customFormat="1" x14ac:dyDescent="0.25">
      <c r="A1465" s="69"/>
      <c r="B1465" s="39"/>
      <c r="C1465" s="71" t="str">
        <f>IFERROR(_xll.RssMarket($A1465,"市場部名称"),"")</f>
        <v/>
      </c>
      <c r="D1465" s="55"/>
      <c r="E1465" s="55" t="str">
        <f>IFERROR(_xll.RssMarket($A1465,"前日比"),"")</f>
        <v/>
      </c>
      <c r="F1465" s="75" t="str">
        <f>IFERROR(_xll.RssMarket($A1465,"時価総額"),"")</f>
        <v/>
      </c>
      <c r="G1465" s="75" t="e">
        <f>T20D357462[[#This Row],[時価総額]]/T20D357462[[#This Row],[現在値]]</f>
        <v>#VALUE!</v>
      </c>
      <c r="H1465" s="20"/>
      <c r="I1465" s="38"/>
      <c r="J1465" s="20"/>
      <c r="K1465" s="33"/>
      <c r="L1465" s="117"/>
      <c r="M1465" s="21"/>
      <c r="N1465" s="89"/>
      <c r="O1465" s="125" t="e">
        <f t="shared" si="47"/>
        <v>#REF!</v>
      </c>
      <c r="P1465" s="125" t="e">
        <f t="shared" si="46"/>
        <v>#REF!</v>
      </c>
      <c r="Q1465" s="147" t="e">
        <f>T20D357462[[#This Row],[スコア⑤]]/T20D357462[[#This Row],[スコア③]]</f>
        <v>#REF!</v>
      </c>
      <c r="R1465" s="76" t="e">
        <f>#REF!+#REF!</f>
        <v>#REF!</v>
      </c>
      <c r="S1465" s="76"/>
      <c r="T1465" s="119"/>
      <c r="U1465" s="76"/>
      <c r="V1465" s="76"/>
      <c r="W1465" s="109" t="e">
        <f>(T20D357462[[#This Row],[現金及び預金（億）]]-T20D357462[[#This Row],[負債（億）]])/T20D357462[[#This Row],[総資産]]*100</f>
        <v>#DIV/0!</v>
      </c>
    </row>
    <row r="1466" spans="1:23" s="67" customFormat="1" x14ac:dyDescent="0.25">
      <c r="A1466" s="69"/>
      <c r="B1466" s="39"/>
      <c r="C1466" s="71" t="str">
        <f>IFERROR(_xll.RssMarket($A1466,"市場部名称"),"")</f>
        <v/>
      </c>
      <c r="D1466" s="55"/>
      <c r="E1466" s="55" t="str">
        <f>IFERROR(_xll.RssMarket($A1466,"前日比"),"")</f>
        <v/>
      </c>
      <c r="F1466" s="75" t="str">
        <f>IFERROR(_xll.RssMarket($A1466,"時価総額"),"")</f>
        <v/>
      </c>
      <c r="G1466" s="75" t="e">
        <f>T20D357462[[#This Row],[時価総額]]/T20D357462[[#This Row],[現在値]]</f>
        <v>#VALUE!</v>
      </c>
      <c r="H1466" s="20"/>
      <c r="I1466" s="38"/>
      <c r="J1466" s="20"/>
      <c r="K1466" s="33"/>
      <c r="L1466" s="117"/>
      <c r="M1466" s="21"/>
      <c r="N1466" s="89"/>
      <c r="O1466" s="125" t="e">
        <f t="shared" si="47"/>
        <v>#REF!</v>
      </c>
      <c r="P1466" s="125" t="e">
        <f t="shared" si="46"/>
        <v>#REF!</v>
      </c>
      <c r="Q1466" s="147" t="e">
        <f>T20D357462[[#This Row],[スコア⑤]]/T20D357462[[#This Row],[スコア③]]</f>
        <v>#REF!</v>
      </c>
      <c r="R1466" s="76" t="e">
        <f>#REF!+#REF!</f>
        <v>#REF!</v>
      </c>
      <c r="S1466" s="76"/>
      <c r="T1466" s="119"/>
      <c r="U1466" s="76"/>
      <c r="V1466" s="76"/>
      <c r="W1466" s="109" t="e">
        <f>(T20D357462[[#This Row],[現金及び預金（億）]]-T20D357462[[#This Row],[負債（億）]])/T20D357462[[#This Row],[総資産]]*100</f>
        <v>#DIV/0!</v>
      </c>
    </row>
    <row r="1467" spans="1:23" s="67" customFormat="1" x14ac:dyDescent="0.25">
      <c r="A1467" s="69"/>
      <c r="B1467" s="39"/>
      <c r="C1467" s="71" t="str">
        <f>IFERROR(_xll.RssMarket($A1467,"市場部名称"),"")</f>
        <v/>
      </c>
      <c r="D1467" s="55"/>
      <c r="E1467" s="55" t="str">
        <f>IFERROR(_xll.RssMarket($A1467,"前日比"),"")</f>
        <v/>
      </c>
      <c r="F1467" s="75" t="str">
        <f>IFERROR(_xll.RssMarket($A1467,"時価総額"),"")</f>
        <v/>
      </c>
      <c r="G1467" s="75" t="e">
        <f>T20D357462[[#This Row],[時価総額]]/T20D357462[[#This Row],[現在値]]</f>
        <v>#VALUE!</v>
      </c>
      <c r="H1467" s="20"/>
      <c r="I1467" s="38"/>
      <c r="J1467" s="20"/>
      <c r="K1467" s="33"/>
      <c r="L1467" s="117"/>
      <c r="M1467" s="21"/>
      <c r="N1467" s="89"/>
      <c r="O1467" s="125" t="e">
        <f t="shared" si="47"/>
        <v>#REF!</v>
      </c>
      <c r="P1467" s="125" t="e">
        <f t="shared" si="46"/>
        <v>#REF!</v>
      </c>
      <c r="Q1467" s="147" t="e">
        <f>T20D357462[[#This Row],[スコア⑤]]/T20D357462[[#This Row],[スコア③]]</f>
        <v>#REF!</v>
      </c>
      <c r="R1467" s="76" t="e">
        <f>#REF!+#REF!</f>
        <v>#REF!</v>
      </c>
      <c r="S1467" s="76"/>
      <c r="T1467" s="119"/>
      <c r="U1467" s="76"/>
      <c r="V1467" s="76"/>
      <c r="W1467" s="109" t="e">
        <f>(T20D357462[[#This Row],[現金及び預金（億）]]-T20D357462[[#This Row],[負債（億）]])/T20D357462[[#This Row],[総資産]]*100</f>
        <v>#DIV/0!</v>
      </c>
    </row>
    <row r="1468" spans="1:23" s="67" customFormat="1" x14ac:dyDescent="0.25">
      <c r="A1468" s="69"/>
      <c r="B1468" s="39"/>
      <c r="C1468" s="71" t="str">
        <f>IFERROR(_xll.RssMarket($A1468,"市場部名称"),"")</f>
        <v/>
      </c>
      <c r="D1468" s="55"/>
      <c r="E1468" s="55" t="str">
        <f>IFERROR(_xll.RssMarket($A1468,"前日比"),"")</f>
        <v/>
      </c>
      <c r="F1468" s="75" t="str">
        <f>IFERROR(_xll.RssMarket($A1468,"時価総額"),"")</f>
        <v/>
      </c>
      <c r="G1468" s="75" t="e">
        <f>T20D357462[[#This Row],[時価総額]]/T20D357462[[#This Row],[現在値]]</f>
        <v>#VALUE!</v>
      </c>
      <c r="H1468" s="20"/>
      <c r="I1468" s="38"/>
      <c r="J1468" s="20"/>
      <c r="K1468" s="33"/>
      <c r="L1468" s="117"/>
      <c r="M1468" s="21"/>
      <c r="N1468" s="89"/>
      <c r="O1468" s="125" t="e">
        <f t="shared" si="47"/>
        <v>#REF!</v>
      </c>
      <c r="P1468" s="125" t="e">
        <f t="shared" si="46"/>
        <v>#REF!</v>
      </c>
      <c r="Q1468" s="147" t="e">
        <f>T20D357462[[#This Row],[スコア⑤]]/T20D357462[[#This Row],[スコア③]]</f>
        <v>#REF!</v>
      </c>
      <c r="R1468" s="76" t="e">
        <f>#REF!+#REF!</f>
        <v>#REF!</v>
      </c>
      <c r="S1468" s="76"/>
      <c r="T1468" s="119"/>
      <c r="U1468" s="76"/>
      <c r="V1468" s="76"/>
      <c r="W1468" s="109" t="e">
        <f>(T20D357462[[#This Row],[現金及び預金（億）]]-T20D357462[[#This Row],[負債（億）]])/T20D357462[[#This Row],[総資産]]*100</f>
        <v>#DIV/0!</v>
      </c>
    </row>
    <row r="1469" spans="1:23" s="67" customFormat="1" x14ac:dyDescent="0.25">
      <c r="A1469" s="69"/>
      <c r="B1469" s="39"/>
      <c r="C1469" s="71" t="str">
        <f>IFERROR(_xll.RssMarket($A1469,"市場部名称"),"")</f>
        <v/>
      </c>
      <c r="D1469" s="55"/>
      <c r="E1469" s="55" t="str">
        <f>IFERROR(_xll.RssMarket($A1469,"前日比"),"")</f>
        <v/>
      </c>
      <c r="F1469" s="75" t="str">
        <f>IFERROR(_xll.RssMarket($A1469,"時価総額"),"")</f>
        <v/>
      </c>
      <c r="G1469" s="75" t="e">
        <f>T20D357462[[#This Row],[時価総額]]/T20D357462[[#This Row],[現在値]]</f>
        <v>#VALUE!</v>
      </c>
      <c r="H1469" s="20"/>
      <c r="I1469" s="38"/>
      <c r="J1469" s="20"/>
      <c r="K1469" s="33"/>
      <c r="L1469" s="117"/>
      <c r="M1469" s="21"/>
      <c r="N1469" s="89"/>
      <c r="O1469" s="125" t="e">
        <f t="shared" si="47"/>
        <v>#REF!</v>
      </c>
      <c r="P1469" s="125" t="e">
        <f t="shared" ref="P1469:P1532" si="48">ROUND(((R1469/20)*(L1469/15)*(S1469/15)*(1+W1469/200))/(H1469/15)*100,0)</f>
        <v>#REF!</v>
      </c>
      <c r="Q1469" s="147" t="e">
        <f>T20D357462[[#This Row],[スコア⑤]]/T20D357462[[#This Row],[スコア③]]</f>
        <v>#REF!</v>
      </c>
      <c r="R1469" s="76" t="e">
        <f>#REF!+#REF!</f>
        <v>#REF!</v>
      </c>
      <c r="S1469" s="76"/>
      <c r="T1469" s="119"/>
      <c r="U1469" s="76"/>
      <c r="V1469" s="76"/>
      <c r="W1469" s="109" t="e">
        <f>(T20D357462[[#This Row],[現金及び預金（億）]]-T20D357462[[#This Row],[負債（億）]])/T20D357462[[#This Row],[総資産]]*100</f>
        <v>#DIV/0!</v>
      </c>
    </row>
    <row r="1470" spans="1:23" s="67" customFormat="1" x14ac:dyDescent="0.25">
      <c r="A1470" s="69"/>
      <c r="B1470" s="39"/>
      <c r="C1470" s="71" t="str">
        <f>IFERROR(_xll.RssMarket($A1470,"市場部名称"),"")</f>
        <v/>
      </c>
      <c r="D1470" s="55"/>
      <c r="E1470" s="55" t="str">
        <f>IFERROR(_xll.RssMarket($A1470,"前日比"),"")</f>
        <v/>
      </c>
      <c r="F1470" s="75" t="str">
        <f>IFERROR(_xll.RssMarket($A1470,"時価総額"),"")</f>
        <v/>
      </c>
      <c r="G1470" s="75" t="e">
        <f>T20D357462[[#This Row],[時価総額]]/T20D357462[[#This Row],[現在値]]</f>
        <v>#VALUE!</v>
      </c>
      <c r="H1470" s="20"/>
      <c r="I1470" s="38"/>
      <c r="J1470" s="20"/>
      <c r="K1470" s="33"/>
      <c r="L1470" s="117"/>
      <c r="M1470" s="21"/>
      <c r="N1470" s="89"/>
      <c r="O1470" s="125" t="e">
        <f t="shared" si="47"/>
        <v>#REF!</v>
      </c>
      <c r="P1470" s="125" t="e">
        <f t="shared" si="48"/>
        <v>#REF!</v>
      </c>
      <c r="Q1470" s="147" t="e">
        <f>T20D357462[[#This Row],[スコア⑤]]/T20D357462[[#This Row],[スコア③]]</f>
        <v>#REF!</v>
      </c>
      <c r="R1470" s="76" t="e">
        <f>#REF!+#REF!</f>
        <v>#REF!</v>
      </c>
      <c r="S1470" s="76"/>
      <c r="T1470" s="119"/>
      <c r="U1470" s="76"/>
      <c r="V1470" s="76"/>
      <c r="W1470" s="109" t="e">
        <f>(T20D357462[[#This Row],[現金及び預金（億）]]-T20D357462[[#This Row],[負債（億）]])/T20D357462[[#This Row],[総資産]]*100</f>
        <v>#DIV/0!</v>
      </c>
    </row>
    <row r="1471" spans="1:23" s="67" customFormat="1" x14ac:dyDescent="0.25">
      <c r="A1471" s="69"/>
      <c r="B1471" s="39"/>
      <c r="C1471" s="71" t="str">
        <f>IFERROR(_xll.RssMarket($A1471,"市場部名称"),"")</f>
        <v/>
      </c>
      <c r="D1471" s="55"/>
      <c r="E1471" s="55" t="str">
        <f>IFERROR(_xll.RssMarket($A1471,"前日比"),"")</f>
        <v/>
      </c>
      <c r="F1471" s="75" t="str">
        <f>IFERROR(_xll.RssMarket($A1471,"時価総額"),"")</f>
        <v/>
      </c>
      <c r="G1471" s="75" t="e">
        <f>T20D357462[[#This Row],[時価総額]]/T20D357462[[#This Row],[現在値]]</f>
        <v>#VALUE!</v>
      </c>
      <c r="H1471" s="20"/>
      <c r="I1471" s="38"/>
      <c r="J1471" s="20"/>
      <c r="K1471" s="33"/>
      <c r="L1471" s="117"/>
      <c r="M1471" s="21"/>
      <c r="N1471" s="89"/>
      <c r="O1471" s="125" t="e">
        <f t="shared" si="47"/>
        <v>#REF!</v>
      </c>
      <c r="P1471" s="125" t="e">
        <f t="shared" si="48"/>
        <v>#REF!</v>
      </c>
      <c r="Q1471" s="147" t="e">
        <f>T20D357462[[#This Row],[スコア⑤]]/T20D357462[[#This Row],[スコア③]]</f>
        <v>#REF!</v>
      </c>
      <c r="R1471" s="76" t="e">
        <f>#REF!+#REF!</f>
        <v>#REF!</v>
      </c>
      <c r="S1471" s="76"/>
      <c r="T1471" s="119"/>
      <c r="U1471" s="76"/>
      <c r="V1471" s="76"/>
      <c r="W1471" s="109" t="e">
        <f>(T20D357462[[#This Row],[現金及び預金（億）]]-T20D357462[[#This Row],[負債（億）]])/T20D357462[[#This Row],[総資産]]*100</f>
        <v>#DIV/0!</v>
      </c>
    </row>
    <row r="1472" spans="1:23" s="67" customFormat="1" x14ac:dyDescent="0.25">
      <c r="A1472" s="69"/>
      <c r="B1472" s="39"/>
      <c r="C1472" s="71" t="str">
        <f>IFERROR(_xll.RssMarket($A1472,"市場部名称"),"")</f>
        <v/>
      </c>
      <c r="D1472" s="55"/>
      <c r="E1472" s="55" t="str">
        <f>IFERROR(_xll.RssMarket($A1472,"前日比"),"")</f>
        <v/>
      </c>
      <c r="F1472" s="75" t="str">
        <f>IFERROR(_xll.RssMarket($A1472,"時価総額"),"")</f>
        <v/>
      </c>
      <c r="G1472" s="75" t="e">
        <f>T20D357462[[#This Row],[時価総額]]/T20D357462[[#This Row],[現在値]]</f>
        <v>#VALUE!</v>
      </c>
      <c r="H1472" s="20"/>
      <c r="I1472" s="38"/>
      <c r="J1472" s="20"/>
      <c r="K1472" s="33"/>
      <c r="L1472" s="117"/>
      <c r="M1472" s="21"/>
      <c r="N1472" s="89"/>
      <c r="O1472" s="125" t="e">
        <f t="shared" si="47"/>
        <v>#REF!</v>
      </c>
      <c r="P1472" s="125" t="e">
        <f t="shared" si="48"/>
        <v>#REF!</v>
      </c>
      <c r="Q1472" s="147" t="e">
        <f>T20D357462[[#This Row],[スコア⑤]]/T20D357462[[#This Row],[スコア③]]</f>
        <v>#REF!</v>
      </c>
      <c r="R1472" s="76" t="e">
        <f>#REF!+#REF!</f>
        <v>#REF!</v>
      </c>
      <c r="S1472" s="76"/>
      <c r="T1472" s="119"/>
      <c r="U1472" s="76"/>
      <c r="V1472" s="76"/>
      <c r="W1472" s="109" t="e">
        <f>(T20D357462[[#This Row],[現金及び預金（億）]]-T20D357462[[#This Row],[負債（億）]])/T20D357462[[#This Row],[総資産]]*100</f>
        <v>#DIV/0!</v>
      </c>
    </row>
    <row r="1473" spans="1:23" s="67" customFormat="1" x14ac:dyDescent="0.25">
      <c r="A1473" s="69"/>
      <c r="B1473" s="39"/>
      <c r="C1473" s="71" t="str">
        <f>IFERROR(_xll.RssMarket($A1473,"市場部名称"),"")</f>
        <v/>
      </c>
      <c r="D1473" s="55"/>
      <c r="E1473" s="55" t="str">
        <f>IFERROR(_xll.RssMarket($A1473,"前日比"),"")</f>
        <v/>
      </c>
      <c r="F1473" s="75" t="str">
        <f>IFERROR(_xll.RssMarket($A1473,"時価総額"),"")</f>
        <v/>
      </c>
      <c r="G1473" s="75" t="e">
        <f>T20D357462[[#This Row],[時価総額]]/T20D357462[[#This Row],[現在値]]</f>
        <v>#VALUE!</v>
      </c>
      <c r="H1473" s="20"/>
      <c r="I1473" s="38"/>
      <c r="J1473" s="20"/>
      <c r="K1473" s="33"/>
      <c r="L1473" s="117"/>
      <c r="M1473" s="21"/>
      <c r="N1473" s="89"/>
      <c r="O1473" s="125" t="e">
        <f t="shared" si="47"/>
        <v>#REF!</v>
      </c>
      <c r="P1473" s="125" t="e">
        <f t="shared" si="48"/>
        <v>#REF!</v>
      </c>
      <c r="Q1473" s="147" t="e">
        <f>T20D357462[[#This Row],[スコア⑤]]/T20D357462[[#This Row],[スコア③]]</f>
        <v>#REF!</v>
      </c>
      <c r="R1473" s="76" t="e">
        <f>#REF!+#REF!</f>
        <v>#REF!</v>
      </c>
      <c r="S1473" s="76"/>
      <c r="T1473" s="119"/>
      <c r="U1473" s="76"/>
      <c r="V1473" s="76"/>
      <c r="W1473" s="109" t="e">
        <f>(T20D357462[[#This Row],[現金及び預金（億）]]-T20D357462[[#This Row],[負債（億）]])/T20D357462[[#This Row],[総資産]]*100</f>
        <v>#DIV/0!</v>
      </c>
    </row>
    <row r="1474" spans="1:23" s="67" customFormat="1" x14ac:dyDescent="0.25">
      <c r="A1474" s="69"/>
      <c r="B1474" s="39"/>
      <c r="C1474" s="71" t="str">
        <f>IFERROR(_xll.RssMarket($A1474,"市場部名称"),"")</f>
        <v/>
      </c>
      <c r="D1474" s="55"/>
      <c r="E1474" s="55" t="str">
        <f>IFERROR(_xll.RssMarket($A1474,"前日比"),"")</f>
        <v/>
      </c>
      <c r="F1474" s="75" t="str">
        <f>IFERROR(_xll.RssMarket($A1474,"時価総額"),"")</f>
        <v/>
      </c>
      <c r="G1474" s="75" t="e">
        <f>T20D357462[[#This Row],[時価総額]]/T20D357462[[#This Row],[現在値]]</f>
        <v>#VALUE!</v>
      </c>
      <c r="H1474" s="20"/>
      <c r="I1474" s="38"/>
      <c r="J1474" s="20"/>
      <c r="K1474" s="33"/>
      <c r="L1474" s="117"/>
      <c r="M1474" s="21"/>
      <c r="N1474" s="89"/>
      <c r="O1474" s="125" t="e">
        <f t="shared" ref="O1474:O1537" si="49">ROUND(
 ((IF(OR(R1474="",R1474&lt;=0),20,R1474)/20)
  *(L1474/15))
 /(IFERROR(IF(H1474&gt;0,H1474,15),15)/15)
 *100,0)</f>
        <v>#REF!</v>
      </c>
      <c r="P1474" s="125" t="e">
        <f t="shared" si="48"/>
        <v>#REF!</v>
      </c>
      <c r="Q1474" s="147" t="e">
        <f>T20D357462[[#This Row],[スコア⑤]]/T20D357462[[#This Row],[スコア③]]</f>
        <v>#REF!</v>
      </c>
      <c r="R1474" s="76" t="e">
        <f>#REF!+#REF!</f>
        <v>#REF!</v>
      </c>
      <c r="S1474" s="76"/>
      <c r="T1474" s="119"/>
      <c r="U1474" s="76"/>
      <c r="V1474" s="76"/>
      <c r="W1474" s="109" t="e">
        <f>(T20D357462[[#This Row],[現金及び預金（億）]]-T20D357462[[#This Row],[負債（億）]])/T20D357462[[#This Row],[総資産]]*100</f>
        <v>#DIV/0!</v>
      </c>
    </row>
    <row r="1475" spans="1:23" s="67" customFormat="1" x14ac:dyDescent="0.25">
      <c r="A1475" s="69"/>
      <c r="B1475" s="39"/>
      <c r="C1475" s="71" t="str">
        <f>IFERROR(_xll.RssMarket($A1475,"市場部名称"),"")</f>
        <v/>
      </c>
      <c r="D1475" s="55"/>
      <c r="E1475" s="55" t="str">
        <f>IFERROR(_xll.RssMarket($A1475,"前日比"),"")</f>
        <v/>
      </c>
      <c r="F1475" s="75" t="str">
        <f>IFERROR(_xll.RssMarket($A1475,"時価総額"),"")</f>
        <v/>
      </c>
      <c r="G1475" s="75" t="e">
        <f>T20D357462[[#This Row],[時価総額]]/T20D357462[[#This Row],[現在値]]</f>
        <v>#VALUE!</v>
      </c>
      <c r="H1475" s="20"/>
      <c r="I1475" s="38"/>
      <c r="J1475" s="20"/>
      <c r="K1475" s="33"/>
      <c r="L1475" s="117"/>
      <c r="M1475" s="21"/>
      <c r="N1475" s="89"/>
      <c r="O1475" s="125" t="e">
        <f t="shared" si="49"/>
        <v>#REF!</v>
      </c>
      <c r="P1475" s="125" t="e">
        <f t="shared" si="48"/>
        <v>#REF!</v>
      </c>
      <c r="Q1475" s="147" t="e">
        <f>T20D357462[[#This Row],[スコア⑤]]/T20D357462[[#This Row],[スコア③]]</f>
        <v>#REF!</v>
      </c>
      <c r="R1475" s="76" t="e">
        <f>#REF!+#REF!</f>
        <v>#REF!</v>
      </c>
      <c r="S1475" s="76"/>
      <c r="T1475" s="119"/>
      <c r="U1475" s="76"/>
      <c r="V1475" s="76"/>
      <c r="W1475" s="109" t="e">
        <f>(T20D357462[[#This Row],[現金及び預金（億）]]-T20D357462[[#This Row],[負債（億）]])/T20D357462[[#This Row],[総資産]]*100</f>
        <v>#DIV/0!</v>
      </c>
    </row>
    <row r="1476" spans="1:23" s="67" customFormat="1" x14ac:dyDescent="0.25">
      <c r="A1476" s="69"/>
      <c r="B1476" s="39"/>
      <c r="C1476" s="71" t="str">
        <f>IFERROR(_xll.RssMarket($A1476,"市場部名称"),"")</f>
        <v/>
      </c>
      <c r="D1476" s="55"/>
      <c r="E1476" s="55" t="str">
        <f>IFERROR(_xll.RssMarket($A1476,"前日比"),"")</f>
        <v/>
      </c>
      <c r="F1476" s="75" t="str">
        <f>IFERROR(_xll.RssMarket($A1476,"時価総額"),"")</f>
        <v/>
      </c>
      <c r="G1476" s="75" t="e">
        <f>T20D357462[[#This Row],[時価総額]]/T20D357462[[#This Row],[現在値]]</f>
        <v>#VALUE!</v>
      </c>
      <c r="H1476" s="20"/>
      <c r="I1476" s="38"/>
      <c r="J1476" s="20"/>
      <c r="K1476" s="33"/>
      <c r="L1476" s="117"/>
      <c r="M1476" s="21"/>
      <c r="N1476" s="89"/>
      <c r="O1476" s="125" t="e">
        <f t="shared" si="49"/>
        <v>#REF!</v>
      </c>
      <c r="P1476" s="125" t="e">
        <f t="shared" si="48"/>
        <v>#REF!</v>
      </c>
      <c r="Q1476" s="147" t="e">
        <f>T20D357462[[#This Row],[スコア⑤]]/T20D357462[[#This Row],[スコア③]]</f>
        <v>#REF!</v>
      </c>
      <c r="R1476" s="76" t="e">
        <f>#REF!+#REF!</f>
        <v>#REF!</v>
      </c>
      <c r="S1476" s="76"/>
      <c r="T1476" s="119"/>
      <c r="U1476" s="76"/>
      <c r="V1476" s="76"/>
      <c r="W1476" s="109" t="e">
        <f>(T20D357462[[#This Row],[現金及び預金（億）]]-T20D357462[[#This Row],[負債（億）]])/T20D357462[[#This Row],[総資産]]*100</f>
        <v>#DIV/0!</v>
      </c>
    </row>
    <row r="1477" spans="1:23" s="67" customFormat="1" x14ac:dyDescent="0.25">
      <c r="A1477" s="69"/>
      <c r="B1477" s="39"/>
      <c r="C1477" s="71" t="str">
        <f>IFERROR(_xll.RssMarket($A1477,"市場部名称"),"")</f>
        <v/>
      </c>
      <c r="D1477" s="55"/>
      <c r="E1477" s="55" t="str">
        <f>IFERROR(_xll.RssMarket($A1477,"前日比"),"")</f>
        <v/>
      </c>
      <c r="F1477" s="75" t="str">
        <f>IFERROR(_xll.RssMarket($A1477,"時価総額"),"")</f>
        <v/>
      </c>
      <c r="G1477" s="75" t="e">
        <f>T20D357462[[#This Row],[時価総額]]/T20D357462[[#This Row],[現在値]]</f>
        <v>#VALUE!</v>
      </c>
      <c r="H1477" s="20"/>
      <c r="I1477" s="38"/>
      <c r="J1477" s="20"/>
      <c r="K1477" s="33"/>
      <c r="L1477" s="117"/>
      <c r="M1477" s="21"/>
      <c r="N1477" s="89"/>
      <c r="O1477" s="125" t="e">
        <f t="shared" si="49"/>
        <v>#REF!</v>
      </c>
      <c r="P1477" s="125" t="e">
        <f t="shared" si="48"/>
        <v>#REF!</v>
      </c>
      <c r="Q1477" s="147" t="e">
        <f>T20D357462[[#This Row],[スコア⑤]]/T20D357462[[#This Row],[スコア③]]</f>
        <v>#REF!</v>
      </c>
      <c r="R1477" s="76" t="e">
        <f>#REF!+#REF!</f>
        <v>#REF!</v>
      </c>
      <c r="S1477" s="76"/>
      <c r="T1477" s="119"/>
      <c r="U1477" s="76"/>
      <c r="V1477" s="76"/>
      <c r="W1477" s="109" t="e">
        <f>(T20D357462[[#This Row],[現金及び預金（億）]]-T20D357462[[#This Row],[負債（億）]])/T20D357462[[#This Row],[総資産]]*100</f>
        <v>#DIV/0!</v>
      </c>
    </row>
    <row r="1478" spans="1:23" s="67" customFormat="1" x14ac:dyDescent="0.25">
      <c r="A1478" s="69"/>
      <c r="B1478" s="39"/>
      <c r="C1478" s="71" t="str">
        <f>IFERROR(_xll.RssMarket($A1478,"市場部名称"),"")</f>
        <v/>
      </c>
      <c r="D1478" s="55"/>
      <c r="E1478" s="55" t="str">
        <f>IFERROR(_xll.RssMarket($A1478,"前日比"),"")</f>
        <v/>
      </c>
      <c r="F1478" s="75" t="str">
        <f>IFERROR(_xll.RssMarket($A1478,"時価総額"),"")</f>
        <v/>
      </c>
      <c r="G1478" s="75" t="e">
        <f>T20D357462[[#This Row],[時価総額]]/T20D357462[[#This Row],[現在値]]</f>
        <v>#VALUE!</v>
      </c>
      <c r="H1478" s="20"/>
      <c r="I1478" s="38"/>
      <c r="J1478" s="20"/>
      <c r="K1478" s="33"/>
      <c r="L1478" s="117"/>
      <c r="M1478" s="21"/>
      <c r="N1478" s="89"/>
      <c r="O1478" s="125" t="e">
        <f t="shared" si="49"/>
        <v>#REF!</v>
      </c>
      <c r="P1478" s="125" t="e">
        <f t="shared" si="48"/>
        <v>#REF!</v>
      </c>
      <c r="Q1478" s="147" t="e">
        <f>T20D357462[[#This Row],[スコア⑤]]/T20D357462[[#This Row],[スコア③]]</f>
        <v>#REF!</v>
      </c>
      <c r="R1478" s="76" t="e">
        <f>#REF!+#REF!</f>
        <v>#REF!</v>
      </c>
      <c r="S1478" s="76"/>
      <c r="T1478" s="119"/>
      <c r="U1478" s="76"/>
      <c r="V1478" s="76"/>
      <c r="W1478" s="109" t="e">
        <f>(T20D357462[[#This Row],[現金及び預金（億）]]-T20D357462[[#This Row],[負債（億）]])/T20D357462[[#This Row],[総資産]]*100</f>
        <v>#DIV/0!</v>
      </c>
    </row>
    <row r="1479" spans="1:23" s="67" customFormat="1" x14ac:dyDescent="0.25">
      <c r="A1479" s="69"/>
      <c r="B1479" s="39"/>
      <c r="C1479" s="71" t="str">
        <f>IFERROR(_xll.RssMarket($A1479,"市場部名称"),"")</f>
        <v/>
      </c>
      <c r="D1479" s="55"/>
      <c r="E1479" s="55" t="str">
        <f>IFERROR(_xll.RssMarket($A1479,"前日比"),"")</f>
        <v/>
      </c>
      <c r="F1479" s="75" t="str">
        <f>IFERROR(_xll.RssMarket($A1479,"時価総額"),"")</f>
        <v/>
      </c>
      <c r="G1479" s="75" t="e">
        <f>T20D357462[[#This Row],[時価総額]]/T20D357462[[#This Row],[現在値]]</f>
        <v>#VALUE!</v>
      </c>
      <c r="H1479" s="20"/>
      <c r="I1479" s="38"/>
      <c r="J1479" s="20"/>
      <c r="K1479" s="33"/>
      <c r="L1479" s="117"/>
      <c r="M1479" s="21"/>
      <c r="N1479" s="89"/>
      <c r="O1479" s="125" t="e">
        <f t="shared" si="49"/>
        <v>#REF!</v>
      </c>
      <c r="P1479" s="125" t="e">
        <f t="shared" si="48"/>
        <v>#REF!</v>
      </c>
      <c r="Q1479" s="147" t="e">
        <f>T20D357462[[#This Row],[スコア⑤]]/T20D357462[[#This Row],[スコア③]]</f>
        <v>#REF!</v>
      </c>
      <c r="R1479" s="76" t="e">
        <f>#REF!+#REF!</f>
        <v>#REF!</v>
      </c>
      <c r="S1479" s="76"/>
      <c r="T1479" s="119"/>
      <c r="U1479" s="76"/>
      <c r="V1479" s="76"/>
      <c r="W1479" s="109" t="e">
        <f>(T20D357462[[#This Row],[現金及び預金（億）]]-T20D357462[[#This Row],[負債（億）]])/T20D357462[[#This Row],[総資産]]*100</f>
        <v>#DIV/0!</v>
      </c>
    </row>
    <row r="1480" spans="1:23" s="67" customFormat="1" x14ac:dyDescent="0.25">
      <c r="A1480" s="69"/>
      <c r="B1480" s="39"/>
      <c r="C1480" s="71" t="str">
        <f>IFERROR(_xll.RssMarket($A1480,"市場部名称"),"")</f>
        <v/>
      </c>
      <c r="D1480" s="55"/>
      <c r="E1480" s="55" t="str">
        <f>IFERROR(_xll.RssMarket($A1480,"前日比"),"")</f>
        <v/>
      </c>
      <c r="F1480" s="75" t="str">
        <f>IFERROR(_xll.RssMarket($A1480,"時価総額"),"")</f>
        <v/>
      </c>
      <c r="G1480" s="75" t="e">
        <f>T20D357462[[#This Row],[時価総額]]/T20D357462[[#This Row],[現在値]]</f>
        <v>#VALUE!</v>
      </c>
      <c r="H1480" s="20"/>
      <c r="I1480" s="38"/>
      <c r="J1480" s="20"/>
      <c r="K1480" s="33"/>
      <c r="L1480" s="117"/>
      <c r="M1480" s="21"/>
      <c r="N1480" s="89"/>
      <c r="O1480" s="125" t="e">
        <f t="shared" si="49"/>
        <v>#REF!</v>
      </c>
      <c r="P1480" s="125" t="e">
        <f t="shared" si="48"/>
        <v>#REF!</v>
      </c>
      <c r="Q1480" s="147" t="e">
        <f>T20D357462[[#This Row],[スコア⑤]]/T20D357462[[#This Row],[スコア③]]</f>
        <v>#REF!</v>
      </c>
      <c r="R1480" s="76" t="e">
        <f>#REF!+#REF!</f>
        <v>#REF!</v>
      </c>
      <c r="S1480" s="76"/>
      <c r="T1480" s="119"/>
      <c r="U1480" s="76"/>
      <c r="V1480" s="76"/>
      <c r="W1480" s="109" t="e">
        <f>(T20D357462[[#This Row],[現金及び預金（億）]]-T20D357462[[#This Row],[負債（億）]])/T20D357462[[#This Row],[総資産]]*100</f>
        <v>#DIV/0!</v>
      </c>
    </row>
    <row r="1481" spans="1:23" s="67" customFormat="1" x14ac:dyDescent="0.25">
      <c r="A1481" s="69"/>
      <c r="B1481" s="39"/>
      <c r="C1481" s="71" t="str">
        <f>IFERROR(_xll.RssMarket($A1481,"市場部名称"),"")</f>
        <v/>
      </c>
      <c r="D1481" s="55"/>
      <c r="E1481" s="55" t="str">
        <f>IFERROR(_xll.RssMarket($A1481,"前日比"),"")</f>
        <v/>
      </c>
      <c r="F1481" s="75" t="str">
        <f>IFERROR(_xll.RssMarket($A1481,"時価総額"),"")</f>
        <v/>
      </c>
      <c r="G1481" s="75" t="e">
        <f>T20D357462[[#This Row],[時価総額]]/T20D357462[[#This Row],[現在値]]</f>
        <v>#VALUE!</v>
      </c>
      <c r="H1481" s="20"/>
      <c r="I1481" s="38"/>
      <c r="J1481" s="20"/>
      <c r="K1481" s="33"/>
      <c r="L1481" s="117"/>
      <c r="M1481" s="21"/>
      <c r="N1481" s="89"/>
      <c r="O1481" s="125" t="e">
        <f t="shared" si="49"/>
        <v>#REF!</v>
      </c>
      <c r="P1481" s="125" t="e">
        <f t="shared" si="48"/>
        <v>#REF!</v>
      </c>
      <c r="Q1481" s="147" t="e">
        <f>T20D357462[[#This Row],[スコア⑤]]/T20D357462[[#This Row],[スコア③]]</f>
        <v>#REF!</v>
      </c>
      <c r="R1481" s="76" t="e">
        <f>#REF!+#REF!</f>
        <v>#REF!</v>
      </c>
      <c r="S1481" s="76"/>
      <c r="T1481" s="119"/>
      <c r="U1481" s="76"/>
      <c r="V1481" s="76"/>
      <c r="W1481" s="109" t="e">
        <f>(T20D357462[[#This Row],[現金及び預金（億）]]-T20D357462[[#This Row],[負債（億）]])/T20D357462[[#This Row],[総資産]]*100</f>
        <v>#DIV/0!</v>
      </c>
    </row>
    <row r="1482" spans="1:23" s="67" customFormat="1" x14ac:dyDescent="0.25">
      <c r="A1482" s="69"/>
      <c r="B1482" s="39"/>
      <c r="C1482" s="71" t="str">
        <f>IFERROR(_xll.RssMarket($A1482,"市場部名称"),"")</f>
        <v/>
      </c>
      <c r="D1482" s="55"/>
      <c r="E1482" s="55" t="str">
        <f>IFERROR(_xll.RssMarket($A1482,"前日比"),"")</f>
        <v/>
      </c>
      <c r="F1482" s="75" t="str">
        <f>IFERROR(_xll.RssMarket($A1482,"時価総額"),"")</f>
        <v/>
      </c>
      <c r="G1482" s="75" t="e">
        <f>T20D357462[[#This Row],[時価総額]]/T20D357462[[#This Row],[現在値]]</f>
        <v>#VALUE!</v>
      </c>
      <c r="H1482" s="20"/>
      <c r="I1482" s="38"/>
      <c r="J1482" s="20"/>
      <c r="K1482" s="33"/>
      <c r="L1482" s="117"/>
      <c r="M1482" s="21"/>
      <c r="N1482" s="89"/>
      <c r="O1482" s="125" t="e">
        <f t="shared" si="49"/>
        <v>#REF!</v>
      </c>
      <c r="P1482" s="125" t="e">
        <f t="shared" si="48"/>
        <v>#REF!</v>
      </c>
      <c r="Q1482" s="147" t="e">
        <f>T20D357462[[#This Row],[スコア⑤]]/T20D357462[[#This Row],[スコア③]]</f>
        <v>#REF!</v>
      </c>
      <c r="R1482" s="76" t="e">
        <f>#REF!+#REF!</f>
        <v>#REF!</v>
      </c>
      <c r="S1482" s="76"/>
      <c r="T1482" s="119"/>
      <c r="U1482" s="76"/>
      <c r="V1482" s="76"/>
      <c r="W1482" s="109" t="e">
        <f>(T20D357462[[#This Row],[現金及び預金（億）]]-T20D357462[[#This Row],[負債（億）]])/T20D357462[[#This Row],[総資産]]*100</f>
        <v>#DIV/0!</v>
      </c>
    </row>
    <row r="1483" spans="1:23" s="67" customFormat="1" x14ac:dyDescent="0.25">
      <c r="A1483" s="69"/>
      <c r="B1483" s="39"/>
      <c r="C1483" s="71" t="str">
        <f>IFERROR(_xll.RssMarket($A1483,"市場部名称"),"")</f>
        <v/>
      </c>
      <c r="D1483" s="55"/>
      <c r="E1483" s="55" t="str">
        <f>IFERROR(_xll.RssMarket($A1483,"前日比"),"")</f>
        <v/>
      </c>
      <c r="F1483" s="75" t="str">
        <f>IFERROR(_xll.RssMarket($A1483,"時価総額"),"")</f>
        <v/>
      </c>
      <c r="G1483" s="75" t="e">
        <f>T20D357462[[#This Row],[時価総額]]/T20D357462[[#This Row],[現在値]]</f>
        <v>#VALUE!</v>
      </c>
      <c r="H1483" s="20"/>
      <c r="I1483" s="38"/>
      <c r="J1483" s="20"/>
      <c r="K1483" s="33"/>
      <c r="L1483" s="117"/>
      <c r="M1483" s="21"/>
      <c r="N1483" s="89"/>
      <c r="O1483" s="125" t="e">
        <f t="shared" si="49"/>
        <v>#REF!</v>
      </c>
      <c r="P1483" s="125" t="e">
        <f t="shared" si="48"/>
        <v>#REF!</v>
      </c>
      <c r="Q1483" s="147" t="e">
        <f>T20D357462[[#This Row],[スコア⑤]]/T20D357462[[#This Row],[スコア③]]</f>
        <v>#REF!</v>
      </c>
      <c r="R1483" s="76" t="e">
        <f>#REF!+#REF!</f>
        <v>#REF!</v>
      </c>
      <c r="S1483" s="76"/>
      <c r="T1483" s="119"/>
      <c r="U1483" s="76"/>
      <c r="V1483" s="76"/>
      <c r="W1483" s="109" t="e">
        <f>(T20D357462[[#This Row],[現金及び預金（億）]]-T20D357462[[#This Row],[負債（億）]])/T20D357462[[#This Row],[総資産]]*100</f>
        <v>#DIV/0!</v>
      </c>
    </row>
    <row r="1484" spans="1:23" s="67" customFormat="1" x14ac:dyDescent="0.25">
      <c r="A1484" s="69"/>
      <c r="B1484" s="39"/>
      <c r="C1484" s="71" t="str">
        <f>IFERROR(_xll.RssMarket($A1484,"市場部名称"),"")</f>
        <v/>
      </c>
      <c r="D1484" s="55"/>
      <c r="E1484" s="55" t="str">
        <f>IFERROR(_xll.RssMarket($A1484,"前日比"),"")</f>
        <v/>
      </c>
      <c r="F1484" s="75" t="str">
        <f>IFERROR(_xll.RssMarket($A1484,"時価総額"),"")</f>
        <v/>
      </c>
      <c r="G1484" s="75" t="e">
        <f>T20D357462[[#This Row],[時価総額]]/T20D357462[[#This Row],[現在値]]</f>
        <v>#VALUE!</v>
      </c>
      <c r="H1484" s="20"/>
      <c r="I1484" s="38"/>
      <c r="J1484" s="20"/>
      <c r="K1484" s="33"/>
      <c r="L1484" s="117"/>
      <c r="M1484" s="21"/>
      <c r="N1484" s="89"/>
      <c r="O1484" s="125" t="e">
        <f t="shared" si="49"/>
        <v>#REF!</v>
      </c>
      <c r="P1484" s="125" t="e">
        <f t="shared" si="48"/>
        <v>#REF!</v>
      </c>
      <c r="Q1484" s="147" t="e">
        <f>T20D357462[[#This Row],[スコア⑤]]/T20D357462[[#This Row],[スコア③]]</f>
        <v>#REF!</v>
      </c>
      <c r="R1484" s="76" t="e">
        <f>#REF!+#REF!</f>
        <v>#REF!</v>
      </c>
      <c r="S1484" s="76"/>
      <c r="T1484" s="119"/>
      <c r="U1484" s="76"/>
      <c r="V1484" s="76"/>
      <c r="W1484" s="109" t="e">
        <f>(T20D357462[[#This Row],[現金及び預金（億）]]-T20D357462[[#This Row],[負債（億）]])/T20D357462[[#This Row],[総資産]]*100</f>
        <v>#DIV/0!</v>
      </c>
    </row>
    <row r="1485" spans="1:23" s="67" customFormat="1" x14ac:dyDescent="0.25">
      <c r="A1485" s="69"/>
      <c r="B1485" s="39"/>
      <c r="C1485" s="71" t="str">
        <f>IFERROR(_xll.RssMarket($A1485,"市場部名称"),"")</f>
        <v/>
      </c>
      <c r="D1485" s="55"/>
      <c r="E1485" s="55" t="str">
        <f>IFERROR(_xll.RssMarket($A1485,"前日比"),"")</f>
        <v/>
      </c>
      <c r="F1485" s="75" t="str">
        <f>IFERROR(_xll.RssMarket($A1485,"時価総額"),"")</f>
        <v/>
      </c>
      <c r="G1485" s="75" t="e">
        <f>T20D357462[[#This Row],[時価総額]]/T20D357462[[#This Row],[現在値]]</f>
        <v>#VALUE!</v>
      </c>
      <c r="H1485" s="20"/>
      <c r="I1485" s="38"/>
      <c r="J1485" s="20"/>
      <c r="K1485" s="33"/>
      <c r="L1485" s="117"/>
      <c r="M1485" s="21"/>
      <c r="N1485" s="89"/>
      <c r="O1485" s="125" t="e">
        <f t="shared" si="49"/>
        <v>#REF!</v>
      </c>
      <c r="P1485" s="125" t="e">
        <f t="shared" si="48"/>
        <v>#REF!</v>
      </c>
      <c r="Q1485" s="147" t="e">
        <f>T20D357462[[#This Row],[スコア⑤]]/T20D357462[[#This Row],[スコア③]]</f>
        <v>#REF!</v>
      </c>
      <c r="R1485" s="76" t="e">
        <f>#REF!+#REF!</f>
        <v>#REF!</v>
      </c>
      <c r="S1485" s="76"/>
      <c r="T1485" s="119"/>
      <c r="U1485" s="76"/>
      <c r="V1485" s="76"/>
      <c r="W1485" s="109" t="e">
        <f>(T20D357462[[#This Row],[現金及び預金（億）]]-T20D357462[[#This Row],[負債（億）]])/T20D357462[[#This Row],[総資産]]*100</f>
        <v>#DIV/0!</v>
      </c>
    </row>
    <row r="1486" spans="1:23" s="67" customFormat="1" x14ac:dyDescent="0.25">
      <c r="A1486" s="69"/>
      <c r="B1486" s="39"/>
      <c r="C1486" s="71" t="str">
        <f>IFERROR(_xll.RssMarket($A1486,"市場部名称"),"")</f>
        <v/>
      </c>
      <c r="D1486" s="55"/>
      <c r="E1486" s="55" t="str">
        <f>IFERROR(_xll.RssMarket($A1486,"前日比"),"")</f>
        <v/>
      </c>
      <c r="F1486" s="75" t="str">
        <f>IFERROR(_xll.RssMarket($A1486,"時価総額"),"")</f>
        <v/>
      </c>
      <c r="G1486" s="75" t="e">
        <f>T20D357462[[#This Row],[時価総額]]/T20D357462[[#This Row],[現在値]]</f>
        <v>#VALUE!</v>
      </c>
      <c r="H1486" s="20"/>
      <c r="I1486" s="38"/>
      <c r="J1486" s="20"/>
      <c r="K1486" s="33"/>
      <c r="L1486" s="117"/>
      <c r="M1486" s="21"/>
      <c r="N1486" s="89"/>
      <c r="O1486" s="125" t="e">
        <f t="shared" si="49"/>
        <v>#REF!</v>
      </c>
      <c r="P1486" s="125" t="e">
        <f t="shared" si="48"/>
        <v>#REF!</v>
      </c>
      <c r="Q1486" s="147" t="e">
        <f>T20D357462[[#This Row],[スコア⑤]]/T20D357462[[#This Row],[スコア③]]</f>
        <v>#REF!</v>
      </c>
      <c r="R1486" s="76" t="e">
        <f>#REF!+#REF!</f>
        <v>#REF!</v>
      </c>
      <c r="S1486" s="76"/>
      <c r="T1486" s="119"/>
      <c r="U1486" s="76"/>
      <c r="V1486" s="76"/>
      <c r="W1486" s="109" t="e">
        <f>(T20D357462[[#This Row],[現金及び預金（億）]]-T20D357462[[#This Row],[負債（億）]])/T20D357462[[#This Row],[総資産]]*100</f>
        <v>#DIV/0!</v>
      </c>
    </row>
    <row r="1487" spans="1:23" s="67" customFormat="1" x14ac:dyDescent="0.25">
      <c r="A1487" s="69"/>
      <c r="B1487" s="39"/>
      <c r="C1487" s="71" t="str">
        <f>IFERROR(_xll.RssMarket($A1487,"市場部名称"),"")</f>
        <v/>
      </c>
      <c r="D1487" s="55"/>
      <c r="E1487" s="55" t="str">
        <f>IFERROR(_xll.RssMarket($A1487,"前日比"),"")</f>
        <v/>
      </c>
      <c r="F1487" s="75" t="str">
        <f>IFERROR(_xll.RssMarket($A1487,"時価総額"),"")</f>
        <v/>
      </c>
      <c r="G1487" s="75" t="e">
        <f>T20D357462[[#This Row],[時価総額]]/T20D357462[[#This Row],[現在値]]</f>
        <v>#VALUE!</v>
      </c>
      <c r="H1487" s="20"/>
      <c r="I1487" s="38"/>
      <c r="J1487" s="20"/>
      <c r="K1487" s="33"/>
      <c r="L1487" s="117"/>
      <c r="M1487" s="21"/>
      <c r="N1487" s="89"/>
      <c r="O1487" s="125" t="e">
        <f t="shared" si="49"/>
        <v>#REF!</v>
      </c>
      <c r="P1487" s="125" t="e">
        <f t="shared" si="48"/>
        <v>#REF!</v>
      </c>
      <c r="Q1487" s="147" t="e">
        <f>T20D357462[[#This Row],[スコア⑤]]/T20D357462[[#This Row],[スコア③]]</f>
        <v>#REF!</v>
      </c>
      <c r="R1487" s="76" t="e">
        <f>#REF!+#REF!</f>
        <v>#REF!</v>
      </c>
      <c r="S1487" s="76"/>
      <c r="T1487" s="119"/>
      <c r="U1487" s="76"/>
      <c r="V1487" s="76"/>
      <c r="W1487" s="109" t="e">
        <f>(T20D357462[[#This Row],[現金及び預金（億）]]-T20D357462[[#This Row],[負債（億）]])/T20D357462[[#This Row],[総資産]]*100</f>
        <v>#DIV/0!</v>
      </c>
    </row>
    <row r="1488" spans="1:23" s="67" customFormat="1" x14ac:dyDescent="0.25">
      <c r="A1488" s="69"/>
      <c r="B1488" s="39"/>
      <c r="C1488" s="71" t="str">
        <f>IFERROR(_xll.RssMarket($A1488,"市場部名称"),"")</f>
        <v/>
      </c>
      <c r="D1488" s="55"/>
      <c r="E1488" s="55" t="str">
        <f>IFERROR(_xll.RssMarket($A1488,"前日比"),"")</f>
        <v/>
      </c>
      <c r="F1488" s="75" t="str">
        <f>IFERROR(_xll.RssMarket($A1488,"時価総額"),"")</f>
        <v/>
      </c>
      <c r="G1488" s="75" t="e">
        <f>T20D357462[[#This Row],[時価総額]]/T20D357462[[#This Row],[現在値]]</f>
        <v>#VALUE!</v>
      </c>
      <c r="H1488" s="20"/>
      <c r="I1488" s="38"/>
      <c r="J1488" s="20"/>
      <c r="K1488" s="33"/>
      <c r="L1488" s="117"/>
      <c r="M1488" s="21"/>
      <c r="N1488" s="89"/>
      <c r="O1488" s="125" t="e">
        <f t="shared" si="49"/>
        <v>#REF!</v>
      </c>
      <c r="P1488" s="125" t="e">
        <f t="shared" si="48"/>
        <v>#REF!</v>
      </c>
      <c r="Q1488" s="147" t="e">
        <f>T20D357462[[#This Row],[スコア⑤]]/T20D357462[[#This Row],[スコア③]]</f>
        <v>#REF!</v>
      </c>
      <c r="R1488" s="76" t="e">
        <f>#REF!+#REF!</f>
        <v>#REF!</v>
      </c>
      <c r="S1488" s="76"/>
      <c r="T1488" s="119"/>
      <c r="U1488" s="76"/>
      <c r="V1488" s="76"/>
      <c r="W1488" s="109" t="e">
        <f>(T20D357462[[#This Row],[現金及び預金（億）]]-T20D357462[[#This Row],[負債（億）]])/T20D357462[[#This Row],[総資産]]*100</f>
        <v>#DIV/0!</v>
      </c>
    </row>
    <row r="1489" spans="1:23" s="67" customFormat="1" x14ac:dyDescent="0.25">
      <c r="A1489" s="69"/>
      <c r="B1489" s="39"/>
      <c r="C1489" s="71" t="str">
        <f>IFERROR(_xll.RssMarket($A1489,"市場部名称"),"")</f>
        <v/>
      </c>
      <c r="D1489" s="55"/>
      <c r="E1489" s="55" t="str">
        <f>IFERROR(_xll.RssMarket($A1489,"前日比"),"")</f>
        <v/>
      </c>
      <c r="F1489" s="75" t="str">
        <f>IFERROR(_xll.RssMarket($A1489,"時価総額"),"")</f>
        <v/>
      </c>
      <c r="G1489" s="75" t="e">
        <f>T20D357462[[#This Row],[時価総額]]/T20D357462[[#This Row],[現在値]]</f>
        <v>#VALUE!</v>
      </c>
      <c r="H1489" s="20"/>
      <c r="I1489" s="38"/>
      <c r="J1489" s="20"/>
      <c r="K1489" s="33"/>
      <c r="L1489" s="117"/>
      <c r="M1489" s="21"/>
      <c r="N1489" s="89"/>
      <c r="O1489" s="125" t="e">
        <f t="shared" si="49"/>
        <v>#REF!</v>
      </c>
      <c r="P1489" s="125" t="e">
        <f t="shared" si="48"/>
        <v>#REF!</v>
      </c>
      <c r="Q1489" s="147" t="e">
        <f>T20D357462[[#This Row],[スコア⑤]]/T20D357462[[#This Row],[スコア③]]</f>
        <v>#REF!</v>
      </c>
      <c r="R1489" s="76" t="e">
        <f>#REF!+#REF!</f>
        <v>#REF!</v>
      </c>
      <c r="S1489" s="76"/>
      <c r="T1489" s="119"/>
      <c r="U1489" s="76"/>
      <c r="V1489" s="76"/>
      <c r="W1489" s="109" t="e">
        <f>(T20D357462[[#This Row],[現金及び預金（億）]]-T20D357462[[#This Row],[負債（億）]])/T20D357462[[#This Row],[総資産]]*100</f>
        <v>#DIV/0!</v>
      </c>
    </row>
    <row r="1490" spans="1:23" s="67" customFormat="1" x14ac:dyDescent="0.25">
      <c r="A1490" s="69"/>
      <c r="B1490" s="39"/>
      <c r="C1490" s="71" t="str">
        <f>IFERROR(_xll.RssMarket($A1490,"市場部名称"),"")</f>
        <v/>
      </c>
      <c r="D1490" s="55"/>
      <c r="E1490" s="55" t="str">
        <f>IFERROR(_xll.RssMarket($A1490,"前日比"),"")</f>
        <v/>
      </c>
      <c r="F1490" s="75" t="str">
        <f>IFERROR(_xll.RssMarket($A1490,"時価総額"),"")</f>
        <v/>
      </c>
      <c r="G1490" s="75" t="e">
        <f>T20D357462[[#This Row],[時価総額]]/T20D357462[[#This Row],[現在値]]</f>
        <v>#VALUE!</v>
      </c>
      <c r="H1490" s="20"/>
      <c r="I1490" s="38"/>
      <c r="J1490" s="20"/>
      <c r="K1490" s="33"/>
      <c r="L1490" s="117"/>
      <c r="M1490" s="21"/>
      <c r="N1490" s="89"/>
      <c r="O1490" s="125" t="e">
        <f t="shared" si="49"/>
        <v>#REF!</v>
      </c>
      <c r="P1490" s="125" t="e">
        <f t="shared" si="48"/>
        <v>#REF!</v>
      </c>
      <c r="Q1490" s="147" t="e">
        <f>T20D357462[[#This Row],[スコア⑤]]/T20D357462[[#This Row],[スコア③]]</f>
        <v>#REF!</v>
      </c>
      <c r="R1490" s="76" t="e">
        <f>#REF!+#REF!</f>
        <v>#REF!</v>
      </c>
      <c r="S1490" s="76"/>
      <c r="T1490" s="119"/>
      <c r="U1490" s="76"/>
      <c r="V1490" s="76"/>
      <c r="W1490" s="109" t="e">
        <f>(T20D357462[[#This Row],[現金及び預金（億）]]-T20D357462[[#This Row],[負債（億）]])/T20D357462[[#This Row],[総資産]]*100</f>
        <v>#DIV/0!</v>
      </c>
    </row>
    <row r="1491" spans="1:23" s="67" customFormat="1" x14ac:dyDescent="0.25">
      <c r="A1491" s="69"/>
      <c r="B1491" s="39"/>
      <c r="C1491" s="71" t="str">
        <f>IFERROR(_xll.RssMarket($A1491,"市場部名称"),"")</f>
        <v/>
      </c>
      <c r="D1491" s="55"/>
      <c r="E1491" s="55" t="str">
        <f>IFERROR(_xll.RssMarket($A1491,"前日比"),"")</f>
        <v/>
      </c>
      <c r="F1491" s="75" t="str">
        <f>IFERROR(_xll.RssMarket($A1491,"時価総額"),"")</f>
        <v/>
      </c>
      <c r="G1491" s="75" t="e">
        <f>T20D357462[[#This Row],[時価総額]]/T20D357462[[#This Row],[現在値]]</f>
        <v>#VALUE!</v>
      </c>
      <c r="H1491" s="20"/>
      <c r="I1491" s="38"/>
      <c r="J1491" s="20"/>
      <c r="K1491" s="33"/>
      <c r="L1491" s="117"/>
      <c r="M1491" s="21"/>
      <c r="N1491" s="89"/>
      <c r="O1491" s="125" t="e">
        <f t="shared" si="49"/>
        <v>#REF!</v>
      </c>
      <c r="P1491" s="125" t="e">
        <f t="shared" si="48"/>
        <v>#REF!</v>
      </c>
      <c r="Q1491" s="147" t="e">
        <f>T20D357462[[#This Row],[スコア⑤]]/T20D357462[[#This Row],[スコア③]]</f>
        <v>#REF!</v>
      </c>
      <c r="R1491" s="76" t="e">
        <f>#REF!+#REF!</f>
        <v>#REF!</v>
      </c>
      <c r="S1491" s="76"/>
      <c r="T1491" s="119"/>
      <c r="U1491" s="76"/>
      <c r="V1491" s="76"/>
      <c r="W1491" s="109" t="e">
        <f>(T20D357462[[#This Row],[現金及び預金（億）]]-T20D357462[[#This Row],[負債（億）]])/T20D357462[[#This Row],[総資産]]*100</f>
        <v>#DIV/0!</v>
      </c>
    </row>
    <row r="1492" spans="1:23" s="67" customFormat="1" x14ac:dyDescent="0.25">
      <c r="A1492" s="69"/>
      <c r="B1492" s="39"/>
      <c r="C1492" s="71" t="str">
        <f>IFERROR(_xll.RssMarket($A1492,"市場部名称"),"")</f>
        <v/>
      </c>
      <c r="D1492" s="55"/>
      <c r="E1492" s="55" t="str">
        <f>IFERROR(_xll.RssMarket($A1492,"前日比"),"")</f>
        <v/>
      </c>
      <c r="F1492" s="75" t="str">
        <f>IFERROR(_xll.RssMarket($A1492,"時価総額"),"")</f>
        <v/>
      </c>
      <c r="G1492" s="75" t="e">
        <f>T20D357462[[#This Row],[時価総額]]/T20D357462[[#This Row],[現在値]]</f>
        <v>#VALUE!</v>
      </c>
      <c r="H1492" s="20"/>
      <c r="I1492" s="38"/>
      <c r="J1492" s="20"/>
      <c r="K1492" s="33"/>
      <c r="L1492" s="117"/>
      <c r="M1492" s="21"/>
      <c r="N1492" s="89"/>
      <c r="O1492" s="125" t="e">
        <f t="shared" si="49"/>
        <v>#REF!</v>
      </c>
      <c r="P1492" s="125" t="e">
        <f t="shared" si="48"/>
        <v>#REF!</v>
      </c>
      <c r="Q1492" s="147" t="e">
        <f>T20D357462[[#This Row],[スコア⑤]]/T20D357462[[#This Row],[スコア③]]</f>
        <v>#REF!</v>
      </c>
      <c r="R1492" s="76" t="e">
        <f>#REF!+#REF!</f>
        <v>#REF!</v>
      </c>
      <c r="S1492" s="76"/>
      <c r="T1492" s="119"/>
      <c r="U1492" s="76"/>
      <c r="V1492" s="76"/>
      <c r="W1492" s="109" t="e">
        <f>(T20D357462[[#This Row],[現金及び預金（億）]]-T20D357462[[#This Row],[負債（億）]])/T20D357462[[#This Row],[総資産]]*100</f>
        <v>#DIV/0!</v>
      </c>
    </row>
    <row r="1493" spans="1:23" s="67" customFormat="1" x14ac:dyDescent="0.25">
      <c r="A1493" s="69"/>
      <c r="B1493" s="39"/>
      <c r="C1493" s="71" t="str">
        <f>IFERROR(_xll.RssMarket($A1493,"市場部名称"),"")</f>
        <v/>
      </c>
      <c r="D1493" s="55"/>
      <c r="E1493" s="55" t="str">
        <f>IFERROR(_xll.RssMarket($A1493,"前日比"),"")</f>
        <v/>
      </c>
      <c r="F1493" s="75" t="str">
        <f>IFERROR(_xll.RssMarket($A1493,"時価総額"),"")</f>
        <v/>
      </c>
      <c r="G1493" s="75" t="e">
        <f>T20D357462[[#This Row],[時価総額]]/T20D357462[[#This Row],[現在値]]</f>
        <v>#VALUE!</v>
      </c>
      <c r="H1493" s="20"/>
      <c r="I1493" s="38"/>
      <c r="J1493" s="20"/>
      <c r="K1493" s="33"/>
      <c r="L1493" s="117"/>
      <c r="M1493" s="21"/>
      <c r="N1493" s="89"/>
      <c r="O1493" s="125" t="e">
        <f t="shared" si="49"/>
        <v>#REF!</v>
      </c>
      <c r="P1493" s="125" t="e">
        <f t="shared" si="48"/>
        <v>#REF!</v>
      </c>
      <c r="Q1493" s="147" t="e">
        <f>T20D357462[[#This Row],[スコア⑤]]/T20D357462[[#This Row],[スコア③]]</f>
        <v>#REF!</v>
      </c>
      <c r="R1493" s="76" t="e">
        <f>#REF!+#REF!</f>
        <v>#REF!</v>
      </c>
      <c r="S1493" s="76"/>
      <c r="T1493" s="119"/>
      <c r="U1493" s="76"/>
      <c r="V1493" s="76"/>
      <c r="W1493" s="109" t="e">
        <f>(T20D357462[[#This Row],[現金及び預金（億）]]-T20D357462[[#This Row],[負債（億）]])/T20D357462[[#This Row],[総資産]]*100</f>
        <v>#DIV/0!</v>
      </c>
    </row>
    <row r="1494" spans="1:23" s="67" customFormat="1" x14ac:dyDescent="0.25">
      <c r="A1494" s="69"/>
      <c r="B1494" s="39"/>
      <c r="C1494" s="71" t="str">
        <f>IFERROR(_xll.RssMarket($A1494,"市場部名称"),"")</f>
        <v/>
      </c>
      <c r="D1494" s="55"/>
      <c r="E1494" s="55" t="str">
        <f>IFERROR(_xll.RssMarket($A1494,"前日比"),"")</f>
        <v/>
      </c>
      <c r="F1494" s="75" t="str">
        <f>IFERROR(_xll.RssMarket($A1494,"時価総額"),"")</f>
        <v/>
      </c>
      <c r="G1494" s="75" t="e">
        <f>T20D357462[[#This Row],[時価総額]]/T20D357462[[#This Row],[現在値]]</f>
        <v>#VALUE!</v>
      </c>
      <c r="H1494" s="20"/>
      <c r="I1494" s="38"/>
      <c r="J1494" s="20"/>
      <c r="K1494" s="33"/>
      <c r="L1494" s="117"/>
      <c r="M1494" s="21"/>
      <c r="N1494" s="89"/>
      <c r="O1494" s="125" t="e">
        <f t="shared" si="49"/>
        <v>#REF!</v>
      </c>
      <c r="P1494" s="125" t="e">
        <f t="shared" si="48"/>
        <v>#REF!</v>
      </c>
      <c r="Q1494" s="147" t="e">
        <f>T20D357462[[#This Row],[スコア⑤]]/T20D357462[[#This Row],[スコア③]]</f>
        <v>#REF!</v>
      </c>
      <c r="R1494" s="76" t="e">
        <f>#REF!+#REF!</f>
        <v>#REF!</v>
      </c>
      <c r="S1494" s="76"/>
      <c r="T1494" s="119"/>
      <c r="U1494" s="76"/>
      <c r="V1494" s="76"/>
      <c r="W1494" s="109" t="e">
        <f>(T20D357462[[#This Row],[現金及び預金（億）]]-T20D357462[[#This Row],[負債（億）]])/T20D357462[[#This Row],[総資産]]*100</f>
        <v>#DIV/0!</v>
      </c>
    </row>
    <row r="1495" spans="1:23" s="67" customFormat="1" x14ac:dyDescent="0.25">
      <c r="A1495" s="69"/>
      <c r="B1495" s="39"/>
      <c r="C1495" s="71" t="str">
        <f>IFERROR(_xll.RssMarket($A1495,"市場部名称"),"")</f>
        <v/>
      </c>
      <c r="D1495" s="55"/>
      <c r="E1495" s="55" t="str">
        <f>IFERROR(_xll.RssMarket($A1495,"前日比"),"")</f>
        <v/>
      </c>
      <c r="F1495" s="75" t="str">
        <f>IFERROR(_xll.RssMarket($A1495,"時価総額"),"")</f>
        <v/>
      </c>
      <c r="G1495" s="75" t="e">
        <f>T20D357462[[#This Row],[時価総額]]/T20D357462[[#This Row],[現在値]]</f>
        <v>#VALUE!</v>
      </c>
      <c r="H1495" s="20"/>
      <c r="I1495" s="38"/>
      <c r="J1495" s="20"/>
      <c r="K1495" s="33"/>
      <c r="L1495" s="117"/>
      <c r="M1495" s="21"/>
      <c r="N1495" s="89"/>
      <c r="O1495" s="125" t="e">
        <f t="shared" si="49"/>
        <v>#REF!</v>
      </c>
      <c r="P1495" s="125" t="e">
        <f t="shared" si="48"/>
        <v>#REF!</v>
      </c>
      <c r="Q1495" s="147" t="e">
        <f>T20D357462[[#This Row],[スコア⑤]]/T20D357462[[#This Row],[スコア③]]</f>
        <v>#REF!</v>
      </c>
      <c r="R1495" s="76" t="e">
        <f>#REF!+#REF!</f>
        <v>#REF!</v>
      </c>
      <c r="S1495" s="76"/>
      <c r="T1495" s="119"/>
      <c r="U1495" s="76"/>
      <c r="V1495" s="76"/>
      <c r="W1495" s="109" t="e">
        <f>(T20D357462[[#This Row],[現金及び預金（億）]]-T20D357462[[#This Row],[負債（億）]])/T20D357462[[#This Row],[総資産]]*100</f>
        <v>#DIV/0!</v>
      </c>
    </row>
    <row r="1496" spans="1:23" s="67" customFormat="1" x14ac:dyDescent="0.25">
      <c r="A1496" s="69"/>
      <c r="B1496" s="39"/>
      <c r="C1496" s="71" t="str">
        <f>IFERROR(_xll.RssMarket($A1496,"市場部名称"),"")</f>
        <v/>
      </c>
      <c r="D1496" s="55"/>
      <c r="E1496" s="55" t="str">
        <f>IFERROR(_xll.RssMarket($A1496,"前日比"),"")</f>
        <v/>
      </c>
      <c r="F1496" s="75" t="str">
        <f>IFERROR(_xll.RssMarket($A1496,"時価総額"),"")</f>
        <v/>
      </c>
      <c r="G1496" s="75" t="e">
        <f>T20D357462[[#This Row],[時価総額]]/T20D357462[[#This Row],[現在値]]</f>
        <v>#VALUE!</v>
      </c>
      <c r="H1496" s="20"/>
      <c r="I1496" s="38"/>
      <c r="J1496" s="20"/>
      <c r="K1496" s="33"/>
      <c r="L1496" s="117"/>
      <c r="M1496" s="21"/>
      <c r="N1496" s="89"/>
      <c r="O1496" s="125" t="e">
        <f t="shared" si="49"/>
        <v>#REF!</v>
      </c>
      <c r="P1496" s="125" t="e">
        <f t="shared" si="48"/>
        <v>#REF!</v>
      </c>
      <c r="Q1496" s="147" t="e">
        <f>T20D357462[[#This Row],[スコア⑤]]/T20D357462[[#This Row],[スコア③]]</f>
        <v>#REF!</v>
      </c>
      <c r="R1496" s="76" t="e">
        <f>#REF!+#REF!</f>
        <v>#REF!</v>
      </c>
      <c r="S1496" s="76"/>
      <c r="T1496" s="119"/>
      <c r="U1496" s="76"/>
      <c r="V1496" s="76"/>
      <c r="W1496" s="109" t="e">
        <f>(T20D357462[[#This Row],[現金及び預金（億）]]-T20D357462[[#This Row],[負債（億）]])/T20D357462[[#This Row],[総資産]]*100</f>
        <v>#DIV/0!</v>
      </c>
    </row>
    <row r="1497" spans="1:23" s="67" customFormat="1" x14ac:dyDescent="0.25">
      <c r="A1497" s="69"/>
      <c r="B1497" s="39"/>
      <c r="C1497" s="71" t="str">
        <f>IFERROR(_xll.RssMarket($A1497,"市場部名称"),"")</f>
        <v/>
      </c>
      <c r="D1497" s="55"/>
      <c r="E1497" s="55" t="str">
        <f>IFERROR(_xll.RssMarket($A1497,"前日比"),"")</f>
        <v/>
      </c>
      <c r="F1497" s="75" t="str">
        <f>IFERROR(_xll.RssMarket($A1497,"時価総額"),"")</f>
        <v/>
      </c>
      <c r="G1497" s="75" t="e">
        <f>T20D357462[[#This Row],[時価総額]]/T20D357462[[#This Row],[現在値]]</f>
        <v>#VALUE!</v>
      </c>
      <c r="H1497" s="20"/>
      <c r="I1497" s="38"/>
      <c r="J1497" s="20"/>
      <c r="K1497" s="33"/>
      <c r="L1497" s="117"/>
      <c r="M1497" s="21"/>
      <c r="N1497" s="89"/>
      <c r="O1497" s="125" t="e">
        <f t="shared" si="49"/>
        <v>#REF!</v>
      </c>
      <c r="P1497" s="125" t="e">
        <f t="shared" si="48"/>
        <v>#REF!</v>
      </c>
      <c r="Q1497" s="147" t="e">
        <f>T20D357462[[#This Row],[スコア⑤]]/T20D357462[[#This Row],[スコア③]]</f>
        <v>#REF!</v>
      </c>
      <c r="R1497" s="76" t="e">
        <f>#REF!+#REF!</f>
        <v>#REF!</v>
      </c>
      <c r="S1497" s="76"/>
      <c r="T1497" s="119"/>
      <c r="U1497" s="76"/>
      <c r="V1497" s="76"/>
      <c r="W1497" s="109" t="e">
        <f>(T20D357462[[#This Row],[現金及び預金（億）]]-T20D357462[[#This Row],[負債（億）]])/T20D357462[[#This Row],[総資産]]*100</f>
        <v>#DIV/0!</v>
      </c>
    </row>
    <row r="1498" spans="1:23" s="67" customFormat="1" x14ac:dyDescent="0.25">
      <c r="A1498" s="69"/>
      <c r="B1498" s="39"/>
      <c r="C1498" s="71" t="str">
        <f>IFERROR(_xll.RssMarket($A1498,"市場部名称"),"")</f>
        <v/>
      </c>
      <c r="D1498" s="55"/>
      <c r="E1498" s="55" t="str">
        <f>IFERROR(_xll.RssMarket($A1498,"前日比"),"")</f>
        <v/>
      </c>
      <c r="F1498" s="75" t="str">
        <f>IFERROR(_xll.RssMarket($A1498,"時価総額"),"")</f>
        <v/>
      </c>
      <c r="G1498" s="75" t="e">
        <f>T20D357462[[#This Row],[時価総額]]/T20D357462[[#This Row],[現在値]]</f>
        <v>#VALUE!</v>
      </c>
      <c r="H1498" s="20"/>
      <c r="I1498" s="38"/>
      <c r="J1498" s="20"/>
      <c r="K1498" s="33"/>
      <c r="L1498" s="117"/>
      <c r="M1498" s="21"/>
      <c r="N1498" s="89"/>
      <c r="O1498" s="125" t="e">
        <f t="shared" si="49"/>
        <v>#REF!</v>
      </c>
      <c r="P1498" s="125" t="e">
        <f t="shared" si="48"/>
        <v>#REF!</v>
      </c>
      <c r="Q1498" s="147" t="e">
        <f>T20D357462[[#This Row],[スコア⑤]]/T20D357462[[#This Row],[スコア③]]</f>
        <v>#REF!</v>
      </c>
      <c r="R1498" s="76" t="e">
        <f>#REF!+#REF!</f>
        <v>#REF!</v>
      </c>
      <c r="S1498" s="76"/>
      <c r="T1498" s="119"/>
      <c r="U1498" s="76"/>
      <c r="V1498" s="76"/>
      <c r="W1498" s="109" t="e">
        <f>(T20D357462[[#This Row],[現金及び預金（億）]]-T20D357462[[#This Row],[負債（億）]])/T20D357462[[#This Row],[総資産]]*100</f>
        <v>#DIV/0!</v>
      </c>
    </row>
    <row r="1499" spans="1:23" s="67" customFormat="1" x14ac:dyDescent="0.25">
      <c r="A1499" s="69"/>
      <c r="B1499" s="39"/>
      <c r="C1499" s="71" t="str">
        <f>IFERROR(_xll.RssMarket($A1499,"市場部名称"),"")</f>
        <v/>
      </c>
      <c r="D1499" s="55"/>
      <c r="E1499" s="55" t="str">
        <f>IFERROR(_xll.RssMarket($A1499,"前日比"),"")</f>
        <v/>
      </c>
      <c r="F1499" s="75" t="str">
        <f>IFERROR(_xll.RssMarket($A1499,"時価総額"),"")</f>
        <v/>
      </c>
      <c r="G1499" s="75" t="e">
        <f>T20D357462[[#This Row],[時価総額]]/T20D357462[[#This Row],[現在値]]</f>
        <v>#VALUE!</v>
      </c>
      <c r="H1499" s="20"/>
      <c r="I1499" s="38"/>
      <c r="J1499" s="20"/>
      <c r="K1499" s="33"/>
      <c r="L1499" s="117"/>
      <c r="M1499" s="21"/>
      <c r="N1499" s="89"/>
      <c r="O1499" s="125" t="e">
        <f t="shared" si="49"/>
        <v>#REF!</v>
      </c>
      <c r="P1499" s="125" t="e">
        <f t="shared" si="48"/>
        <v>#REF!</v>
      </c>
      <c r="Q1499" s="147" t="e">
        <f>T20D357462[[#This Row],[スコア⑤]]/T20D357462[[#This Row],[スコア③]]</f>
        <v>#REF!</v>
      </c>
      <c r="R1499" s="76" t="e">
        <f>#REF!+#REF!</f>
        <v>#REF!</v>
      </c>
      <c r="S1499" s="76"/>
      <c r="T1499" s="119"/>
      <c r="U1499" s="76"/>
      <c r="V1499" s="76"/>
      <c r="W1499" s="109" t="e">
        <f>(T20D357462[[#This Row],[現金及び預金（億）]]-T20D357462[[#This Row],[負債（億）]])/T20D357462[[#This Row],[総資産]]*100</f>
        <v>#DIV/0!</v>
      </c>
    </row>
    <row r="1500" spans="1:23" s="67" customFormat="1" x14ac:dyDescent="0.25">
      <c r="A1500" s="69"/>
      <c r="B1500" s="39"/>
      <c r="C1500" s="71" t="str">
        <f>IFERROR(_xll.RssMarket($A1500,"市場部名称"),"")</f>
        <v/>
      </c>
      <c r="D1500" s="55"/>
      <c r="E1500" s="55" t="str">
        <f>IFERROR(_xll.RssMarket($A1500,"前日比"),"")</f>
        <v/>
      </c>
      <c r="F1500" s="75" t="str">
        <f>IFERROR(_xll.RssMarket($A1500,"時価総額"),"")</f>
        <v/>
      </c>
      <c r="G1500" s="75" t="e">
        <f>T20D357462[[#This Row],[時価総額]]/T20D357462[[#This Row],[現在値]]</f>
        <v>#VALUE!</v>
      </c>
      <c r="H1500" s="20"/>
      <c r="I1500" s="38"/>
      <c r="J1500" s="20"/>
      <c r="K1500" s="33"/>
      <c r="L1500" s="117"/>
      <c r="M1500" s="21"/>
      <c r="N1500" s="89"/>
      <c r="O1500" s="125" t="e">
        <f t="shared" si="49"/>
        <v>#REF!</v>
      </c>
      <c r="P1500" s="125" t="e">
        <f t="shared" si="48"/>
        <v>#REF!</v>
      </c>
      <c r="Q1500" s="147" t="e">
        <f>T20D357462[[#This Row],[スコア⑤]]/T20D357462[[#This Row],[スコア③]]</f>
        <v>#REF!</v>
      </c>
      <c r="R1500" s="76" t="e">
        <f>#REF!+#REF!</f>
        <v>#REF!</v>
      </c>
      <c r="S1500" s="76"/>
      <c r="T1500" s="119"/>
      <c r="U1500" s="76"/>
      <c r="V1500" s="76"/>
      <c r="W1500" s="109" t="e">
        <f>(T20D357462[[#This Row],[現金及び預金（億）]]-T20D357462[[#This Row],[負債（億）]])/T20D357462[[#This Row],[総資産]]*100</f>
        <v>#DIV/0!</v>
      </c>
    </row>
    <row r="1501" spans="1:23" s="67" customFormat="1" x14ac:dyDescent="0.25">
      <c r="A1501" s="69"/>
      <c r="B1501" s="39"/>
      <c r="C1501" s="71" t="str">
        <f>IFERROR(_xll.RssMarket($A1501,"市場部名称"),"")</f>
        <v/>
      </c>
      <c r="D1501" s="55"/>
      <c r="E1501" s="55" t="str">
        <f>IFERROR(_xll.RssMarket($A1501,"前日比"),"")</f>
        <v/>
      </c>
      <c r="F1501" s="75" t="str">
        <f>IFERROR(_xll.RssMarket($A1501,"時価総額"),"")</f>
        <v/>
      </c>
      <c r="G1501" s="75" t="e">
        <f>T20D357462[[#This Row],[時価総額]]/T20D357462[[#This Row],[現在値]]</f>
        <v>#VALUE!</v>
      </c>
      <c r="H1501" s="20"/>
      <c r="I1501" s="38"/>
      <c r="J1501" s="20"/>
      <c r="K1501" s="33"/>
      <c r="L1501" s="117"/>
      <c r="M1501" s="21"/>
      <c r="N1501" s="89"/>
      <c r="O1501" s="125" t="e">
        <f t="shared" si="49"/>
        <v>#REF!</v>
      </c>
      <c r="P1501" s="125" t="e">
        <f t="shared" si="48"/>
        <v>#REF!</v>
      </c>
      <c r="Q1501" s="147" t="e">
        <f>T20D357462[[#This Row],[スコア⑤]]/T20D357462[[#This Row],[スコア③]]</f>
        <v>#REF!</v>
      </c>
      <c r="R1501" s="76" t="e">
        <f>#REF!+#REF!</f>
        <v>#REF!</v>
      </c>
      <c r="S1501" s="76"/>
      <c r="T1501" s="119"/>
      <c r="U1501" s="76"/>
      <c r="V1501" s="76"/>
      <c r="W1501" s="109" t="e">
        <f>(T20D357462[[#This Row],[現金及び預金（億）]]-T20D357462[[#This Row],[負債（億）]])/T20D357462[[#This Row],[総資産]]*100</f>
        <v>#DIV/0!</v>
      </c>
    </row>
    <row r="1502" spans="1:23" s="67" customFormat="1" x14ac:dyDescent="0.25">
      <c r="A1502" s="69"/>
      <c r="B1502" s="39"/>
      <c r="C1502" s="71" t="str">
        <f>IFERROR(_xll.RssMarket($A1502,"市場部名称"),"")</f>
        <v/>
      </c>
      <c r="D1502" s="55"/>
      <c r="E1502" s="55" t="str">
        <f>IFERROR(_xll.RssMarket($A1502,"前日比"),"")</f>
        <v/>
      </c>
      <c r="F1502" s="75" t="str">
        <f>IFERROR(_xll.RssMarket($A1502,"時価総額"),"")</f>
        <v/>
      </c>
      <c r="G1502" s="75" t="e">
        <f>T20D357462[[#This Row],[時価総額]]/T20D357462[[#This Row],[現在値]]</f>
        <v>#VALUE!</v>
      </c>
      <c r="H1502" s="20"/>
      <c r="I1502" s="38"/>
      <c r="J1502" s="20"/>
      <c r="K1502" s="33"/>
      <c r="L1502" s="117"/>
      <c r="M1502" s="21"/>
      <c r="N1502" s="89"/>
      <c r="O1502" s="125" t="e">
        <f t="shared" si="49"/>
        <v>#REF!</v>
      </c>
      <c r="P1502" s="125" t="e">
        <f t="shared" si="48"/>
        <v>#REF!</v>
      </c>
      <c r="Q1502" s="147" t="e">
        <f>T20D357462[[#This Row],[スコア⑤]]/T20D357462[[#This Row],[スコア③]]</f>
        <v>#REF!</v>
      </c>
      <c r="R1502" s="76" t="e">
        <f>#REF!+#REF!</f>
        <v>#REF!</v>
      </c>
      <c r="S1502" s="76"/>
      <c r="T1502" s="119"/>
      <c r="U1502" s="76"/>
      <c r="V1502" s="76"/>
      <c r="W1502" s="109" t="e">
        <f>(T20D357462[[#This Row],[現金及び預金（億）]]-T20D357462[[#This Row],[負債（億）]])/T20D357462[[#This Row],[総資産]]*100</f>
        <v>#DIV/0!</v>
      </c>
    </row>
    <row r="1503" spans="1:23" s="67" customFormat="1" x14ac:dyDescent="0.25">
      <c r="A1503" s="69"/>
      <c r="B1503" s="39"/>
      <c r="C1503" s="71" t="str">
        <f>IFERROR(_xll.RssMarket($A1503,"市場部名称"),"")</f>
        <v/>
      </c>
      <c r="D1503" s="55"/>
      <c r="E1503" s="55" t="str">
        <f>IFERROR(_xll.RssMarket($A1503,"前日比"),"")</f>
        <v/>
      </c>
      <c r="F1503" s="75" t="str">
        <f>IFERROR(_xll.RssMarket($A1503,"時価総額"),"")</f>
        <v/>
      </c>
      <c r="G1503" s="75" t="e">
        <f>T20D357462[[#This Row],[時価総額]]/T20D357462[[#This Row],[現在値]]</f>
        <v>#VALUE!</v>
      </c>
      <c r="H1503" s="20"/>
      <c r="I1503" s="38"/>
      <c r="J1503" s="20"/>
      <c r="K1503" s="33"/>
      <c r="L1503" s="117"/>
      <c r="M1503" s="21"/>
      <c r="N1503" s="89"/>
      <c r="O1503" s="125" t="e">
        <f t="shared" si="49"/>
        <v>#REF!</v>
      </c>
      <c r="P1503" s="125" t="e">
        <f t="shared" si="48"/>
        <v>#REF!</v>
      </c>
      <c r="Q1503" s="147" t="e">
        <f>T20D357462[[#This Row],[スコア⑤]]/T20D357462[[#This Row],[スコア③]]</f>
        <v>#REF!</v>
      </c>
      <c r="R1503" s="76" t="e">
        <f>#REF!+#REF!</f>
        <v>#REF!</v>
      </c>
      <c r="S1503" s="76"/>
      <c r="T1503" s="119"/>
      <c r="U1503" s="76"/>
      <c r="V1503" s="76"/>
      <c r="W1503" s="109" t="e">
        <f>(T20D357462[[#This Row],[現金及び預金（億）]]-T20D357462[[#This Row],[負債（億）]])/T20D357462[[#This Row],[総資産]]*100</f>
        <v>#DIV/0!</v>
      </c>
    </row>
    <row r="1504" spans="1:23" s="67" customFormat="1" x14ac:dyDescent="0.25">
      <c r="A1504" s="69"/>
      <c r="B1504" s="39"/>
      <c r="C1504" s="71" t="str">
        <f>IFERROR(_xll.RssMarket($A1504,"市場部名称"),"")</f>
        <v/>
      </c>
      <c r="D1504" s="55"/>
      <c r="E1504" s="55" t="str">
        <f>IFERROR(_xll.RssMarket($A1504,"前日比"),"")</f>
        <v/>
      </c>
      <c r="F1504" s="75" t="str">
        <f>IFERROR(_xll.RssMarket($A1504,"時価総額"),"")</f>
        <v/>
      </c>
      <c r="G1504" s="75" t="e">
        <f>T20D357462[[#This Row],[時価総額]]/T20D357462[[#This Row],[現在値]]</f>
        <v>#VALUE!</v>
      </c>
      <c r="H1504" s="20"/>
      <c r="I1504" s="38"/>
      <c r="J1504" s="20"/>
      <c r="K1504" s="33"/>
      <c r="L1504" s="117"/>
      <c r="M1504" s="21"/>
      <c r="N1504" s="89"/>
      <c r="O1504" s="125" t="e">
        <f t="shared" si="49"/>
        <v>#REF!</v>
      </c>
      <c r="P1504" s="125" t="e">
        <f t="shared" si="48"/>
        <v>#REF!</v>
      </c>
      <c r="Q1504" s="147" t="e">
        <f>T20D357462[[#This Row],[スコア⑤]]/T20D357462[[#This Row],[スコア③]]</f>
        <v>#REF!</v>
      </c>
      <c r="R1504" s="76" t="e">
        <f>#REF!+#REF!</f>
        <v>#REF!</v>
      </c>
      <c r="S1504" s="76"/>
      <c r="T1504" s="119"/>
      <c r="U1504" s="76"/>
      <c r="V1504" s="76"/>
      <c r="W1504" s="109" t="e">
        <f>(T20D357462[[#This Row],[現金及び預金（億）]]-T20D357462[[#This Row],[負債（億）]])/T20D357462[[#This Row],[総資産]]*100</f>
        <v>#DIV/0!</v>
      </c>
    </row>
    <row r="1505" spans="1:23" s="67" customFormat="1" x14ac:dyDescent="0.25">
      <c r="A1505" s="69"/>
      <c r="B1505" s="39"/>
      <c r="C1505" s="71" t="str">
        <f>IFERROR(_xll.RssMarket($A1505,"市場部名称"),"")</f>
        <v/>
      </c>
      <c r="D1505" s="55"/>
      <c r="E1505" s="55" t="str">
        <f>IFERROR(_xll.RssMarket($A1505,"前日比"),"")</f>
        <v/>
      </c>
      <c r="F1505" s="75" t="str">
        <f>IFERROR(_xll.RssMarket($A1505,"時価総額"),"")</f>
        <v/>
      </c>
      <c r="G1505" s="75" t="e">
        <f>T20D357462[[#This Row],[時価総額]]/T20D357462[[#This Row],[現在値]]</f>
        <v>#VALUE!</v>
      </c>
      <c r="H1505" s="20"/>
      <c r="I1505" s="38"/>
      <c r="J1505" s="20"/>
      <c r="K1505" s="33"/>
      <c r="L1505" s="117"/>
      <c r="M1505" s="21"/>
      <c r="N1505" s="89"/>
      <c r="O1505" s="125" t="e">
        <f t="shared" si="49"/>
        <v>#REF!</v>
      </c>
      <c r="P1505" s="125" t="e">
        <f t="shared" si="48"/>
        <v>#REF!</v>
      </c>
      <c r="Q1505" s="147" t="e">
        <f>T20D357462[[#This Row],[スコア⑤]]/T20D357462[[#This Row],[スコア③]]</f>
        <v>#REF!</v>
      </c>
      <c r="R1505" s="76" t="e">
        <f>#REF!+#REF!</f>
        <v>#REF!</v>
      </c>
      <c r="S1505" s="76"/>
      <c r="T1505" s="119"/>
      <c r="U1505" s="76"/>
      <c r="V1505" s="76"/>
      <c r="W1505" s="109" t="e">
        <f>(T20D357462[[#This Row],[現金及び預金（億）]]-T20D357462[[#This Row],[負債（億）]])/T20D357462[[#This Row],[総資産]]*100</f>
        <v>#DIV/0!</v>
      </c>
    </row>
    <row r="1506" spans="1:23" s="67" customFormat="1" x14ac:dyDescent="0.25">
      <c r="A1506" s="69"/>
      <c r="B1506" s="39"/>
      <c r="C1506" s="71" t="str">
        <f>IFERROR(_xll.RssMarket($A1506,"市場部名称"),"")</f>
        <v/>
      </c>
      <c r="D1506" s="55"/>
      <c r="E1506" s="55" t="str">
        <f>IFERROR(_xll.RssMarket($A1506,"前日比"),"")</f>
        <v/>
      </c>
      <c r="F1506" s="75" t="str">
        <f>IFERROR(_xll.RssMarket($A1506,"時価総額"),"")</f>
        <v/>
      </c>
      <c r="G1506" s="75" t="e">
        <f>T20D357462[[#This Row],[時価総額]]/T20D357462[[#This Row],[現在値]]</f>
        <v>#VALUE!</v>
      </c>
      <c r="H1506" s="20"/>
      <c r="I1506" s="38"/>
      <c r="J1506" s="20"/>
      <c r="K1506" s="33"/>
      <c r="L1506" s="117"/>
      <c r="M1506" s="21"/>
      <c r="N1506" s="89"/>
      <c r="O1506" s="125" t="e">
        <f t="shared" si="49"/>
        <v>#REF!</v>
      </c>
      <c r="P1506" s="125" t="e">
        <f t="shared" si="48"/>
        <v>#REF!</v>
      </c>
      <c r="Q1506" s="147" t="e">
        <f>T20D357462[[#This Row],[スコア⑤]]/T20D357462[[#This Row],[スコア③]]</f>
        <v>#REF!</v>
      </c>
      <c r="R1506" s="76" t="e">
        <f>#REF!+#REF!</f>
        <v>#REF!</v>
      </c>
      <c r="S1506" s="76"/>
      <c r="T1506" s="119"/>
      <c r="U1506" s="76"/>
      <c r="V1506" s="76"/>
      <c r="W1506" s="109" t="e">
        <f>(T20D357462[[#This Row],[現金及び預金（億）]]-T20D357462[[#This Row],[負債（億）]])/T20D357462[[#This Row],[総資産]]*100</f>
        <v>#DIV/0!</v>
      </c>
    </row>
    <row r="1507" spans="1:23" s="67" customFormat="1" x14ac:dyDescent="0.25">
      <c r="A1507" s="69"/>
      <c r="B1507" s="39"/>
      <c r="C1507" s="71" t="str">
        <f>IFERROR(_xll.RssMarket($A1507,"市場部名称"),"")</f>
        <v/>
      </c>
      <c r="D1507" s="55"/>
      <c r="E1507" s="55" t="str">
        <f>IFERROR(_xll.RssMarket($A1507,"前日比"),"")</f>
        <v/>
      </c>
      <c r="F1507" s="75" t="str">
        <f>IFERROR(_xll.RssMarket($A1507,"時価総額"),"")</f>
        <v/>
      </c>
      <c r="G1507" s="75" t="e">
        <f>T20D357462[[#This Row],[時価総額]]/T20D357462[[#This Row],[現在値]]</f>
        <v>#VALUE!</v>
      </c>
      <c r="H1507" s="20"/>
      <c r="I1507" s="38"/>
      <c r="J1507" s="20"/>
      <c r="K1507" s="33"/>
      <c r="L1507" s="117"/>
      <c r="M1507" s="21"/>
      <c r="N1507" s="89"/>
      <c r="O1507" s="125" t="e">
        <f t="shared" si="49"/>
        <v>#REF!</v>
      </c>
      <c r="P1507" s="125" t="e">
        <f t="shared" si="48"/>
        <v>#REF!</v>
      </c>
      <c r="Q1507" s="147" t="e">
        <f>T20D357462[[#This Row],[スコア⑤]]/T20D357462[[#This Row],[スコア③]]</f>
        <v>#REF!</v>
      </c>
      <c r="R1507" s="76" t="e">
        <f>#REF!+#REF!</f>
        <v>#REF!</v>
      </c>
      <c r="S1507" s="76"/>
      <c r="T1507" s="119"/>
      <c r="U1507" s="76"/>
      <c r="V1507" s="76"/>
      <c r="W1507" s="109" t="e">
        <f>(T20D357462[[#This Row],[現金及び預金（億）]]-T20D357462[[#This Row],[負債（億）]])/T20D357462[[#This Row],[総資産]]*100</f>
        <v>#DIV/0!</v>
      </c>
    </row>
    <row r="1508" spans="1:23" s="67" customFormat="1" x14ac:dyDescent="0.25">
      <c r="A1508" s="69"/>
      <c r="B1508" s="39"/>
      <c r="C1508" s="71" t="str">
        <f>IFERROR(_xll.RssMarket($A1508,"市場部名称"),"")</f>
        <v/>
      </c>
      <c r="D1508" s="55"/>
      <c r="E1508" s="55" t="str">
        <f>IFERROR(_xll.RssMarket($A1508,"前日比"),"")</f>
        <v/>
      </c>
      <c r="F1508" s="75" t="str">
        <f>IFERROR(_xll.RssMarket($A1508,"時価総額"),"")</f>
        <v/>
      </c>
      <c r="G1508" s="75" t="e">
        <f>T20D357462[[#This Row],[時価総額]]/T20D357462[[#This Row],[現在値]]</f>
        <v>#VALUE!</v>
      </c>
      <c r="H1508" s="20"/>
      <c r="I1508" s="38"/>
      <c r="J1508" s="20"/>
      <c r="K1508" s="33"/>
      <c r="L1508" s="117"/>
      <c r="M1508" s="21"/>
      <c r="N1508" s="89"/>
      <c r="O1508" s="125" t="e">
        <f t="shared" si="49"/>
        <v>#REF!</v>
      </c>
      <c r="P1508" s="125" t="e">
        <f t="shared" si="48"/>
        <v>#REF!</v>
      </c>
      <c r="Q1508" s="147" t="e">
        <f>T20D357462[[#This Row],[スコア⑤]]/T20D357462[[#This Row],[スコア③]]</f>
        <v>#REF!</v>
      </c>
      <c r="R1508" s="76" t="e">
        <f>#REF!+#REF!</f>
        <v>#REF!</v>
      </c>
      <c r="S1508" s="76"/>
      <c r="T1508" s="119"/>
      <c r="U1508" s="76"/>
      <c r="V1508" s="76"/>
      <c r="W1508" s="109" t="e">
        <f>(T20D357462[[#This Row],[現金及び預金（億）]]-T20D357462[[#This Row],[負債（億）]])/T20D357462[[#This Row],[総資産]]*100</f>
        <v>#DIV/0!</v>
      </c>
    </row>
    <row r="1509" spans="1:23" s="67" customFormat="1" x14ac:dyDescent="0.25">
      <c r="A1509" s="69"/>
      <c r="B1509" s="39"/>
      <c r="C1509" s="71" t="str">
        <f>IFERROR(_xll.RssMarket($A1509,"市場部名称"),"")</f>
        <v/>
      </c>
      <c r="D1509" s="55"/>
      <c r="E1509" s="55" t="str">
        <f>IFERROR(_xll.RssMarket($A1509,"前日比"),"")</f>
        <v/>
      </c>
      <c r="F1509" s="75" t="str">
        <f>IFERROR(_xll.RssMarket($A1509,"時価総額"),"")</f>
        <v/>
      </c>
      <c r="G1509" s="75" t="e">
        <f>T20D357462[[#This Row],[時価総額]]/T20D357462[[#This Row],[現在値]]</f>
        <v>#VALUE!</v>
      </c>
      <c r="H1509" s="20"/>
      <c r="I1509" s="38"/>
      <c r="J1509" s="20"/>
      <c r="K1509" s="33"/>
      <c r="L1509" s="117"/>
      <c r="M1509" s="21"/>
      <c r="N1509" s="89"/>
      <c r="O1509" s="125" t="e">
        <f t="shared" si="49"/>
        <v>#REF!</v>
      </c>
      <c r="P1509" s="125" t="e">
        <f t="shared" si="48"/>
        <v>#REF!</v>
      </c>
      <c r="Q1509" s="147" t="e">
        <f>T20D357462[[#This Row],[スコア⑤]]/T20D357462[[#This Row],[スコア③]]</f>
        <v>#REF!</v>
      </c>
      <c r="R1509" s="76" t="e">
        <f>#REF!+#REF!</f>
        <v>#REF!</v>
      </c>
      <c r="S1509" s="76"/>
      <c r="T1509" s="119"/>
      <c r="U1509" s="76"/>
      <c r="V1509" s="76"/>
      <c r="W1509" s="109" t="e">
        <f>(T20D357462[[#This Row],[現金及び預金（億）]]-T20D357462[[#This Row],[負債（億）]])/T20D357462[[#This Row],[総資産]]*100</f>
        <v>#DIV/0!</v>
      </c>
    </row>
    <row r="1510" spans="1:23" s="67" customFormat="1" x14ac:dyDescent="0.25">
      <c r="A1510" s="69"/>
      <c r="B1510" s="39"/>
      <c r="C1510" s="71" t="str">
        <f>IFERROR(_xll.RssMarket($A1510,"市場部名称"),"")</f>
        <v/>
      </c>
      <c r="D1510" s="55"/>
      <c r="E1510" s="55" t="str">
        <f>IFERROR(_xll.RssMarket($A1510,"前日比"),"")</f>
        <v/>
      </c>
      <c r="F1510" s="75" t="str">
        <f>IFERROR(_xll.RssMarket($A1510,"時価総額"),"")</f>
        <v/>
      </c>
      <c r="G1510" s="75" t="e">
        <f>T20D357462[[#This Row],[時価総額]]/T20D357462[[#This Row],[現在値]]</f>
        <v>#VALUE!</v>
      </c>
      <c r="H1510" s="20"/>
      <c r="I1510" s="38"/>
      <c r="J1510" s="20"/>
      <c r="K1510" s="33"/>
      <c r="L1510" s="117"/>
      <c r="M1510" s="21"/>
      <c r="N1510" s="89"/>
      <c r="O1510" s="125" t="e">
        <f t="shared" si="49"/>
        <v>#REF!</v>
      </c>
      <c r="P1510" s="125" t="e">
        <f t="shared" si="48"/>
        <v>#REF!</v>
      </c>
      <c r="Q1510" s="147" t="e">
        <f>T20D357462[[#This Row],[スコア⑤]]/T20D357462[[#This Row],[スコア③]]</f>
        <v>#REF!</v>
      </c>
      <c r="R1510" s="76" t="e">
        <f>#REF!+#REF!</f>
        <v>#REF!</v>
      </c>
      <c r="S1510" s="76"/>
      <c r="T1510" s="119"/>
      <c r="U1510" s="76"/>
      <c r="V1510" s="76"/>
      <c r="W1510" s="109" t="e">
        <f>(T20D357462[[#This Row],[現金及び預金（億）]]-T20D357462[[#This Row],[負債（億）]])/T20D357462[[#This Row],[総資産]]*100</f>
        <v>#DIV/0!</v>
      </c>
    </row>
    <row r="1511" spans="1:23" s="67" customFormat="1" x14ac:dyDescent="0.25">
      <c r="A1511" s="69"/>
      <c r="B1511" s="39"/>
      <c r="C1511" s="71" t="str">
        <f>IFERROR(_xll.RssMarket($A1511,"市場部名称"),"")</f>
        <v/>
      </c>
      <c r="D1511" s="55"/>
      <c r="E1511" s="55" t="str">
        <f>IFERROR(_xll.RssMarket($A1511,"前日比"),"")</f>
        <v/>
      </c>
      <c r="F1511" s="75" t="str">
        <f>IFERROR(_xll.RssMarket($A1511,"時価総額"),"")</f>
        <v/>
      </c>
      <c r="G1511" s="75" t="e">
        <f>T20D357462[[#This Row],[時価総額]]/T20D357462[[#This Row],[現在値]]</f>
        <v>#VALUE!</v>
      </c>
      <c r="H1511" s="20"/>
      <c r="I1511" s="38"/>
      <c r="J1511" s="20"/>
      <c r="K1511" s="33"/>
      <c r="L1511" s="117"/>
      <c r="M1511" s="21"/>
      <c r="N1511" s="89"/>
      <c r="O1511" s="125" t="e">
        <f t="shared" si="49"/>
        <v>#REF!</v>
      </c>
      <c r="P1511" s="125" t="e">
        <f t="shared" si="48"/>
        <v>#REF!</v>
      </c>
      <c r="Q1511" s="147" t="e">
        <f>T20D357462[[#This Row],[スコア⑤]]/T20D357462[[#This Row],[スコア③]]</f>
        <v>#REF!</v>
      </c>
      <c r="R1511" s="76" t="e">
        <f>#REF!+#REF!</f>
        <v>#REF!</v>
      </c>
      <c r="S1511" s="76"/>
      <c r="T1511" s="119"/>
      <c r="U1511" s="76"/>
      <c r="V1511" s="76"/>
      <c r="W1511" s="109" t="e">
        <f>(T20D357462[[#This Row],[現金及び預金（億）]]-T20D357462[[#This Row],[負債（億）]])/T20D357462[[#This Row],[総資産]]*100</f>
        <v>#DIV/0!</v>
      </c>
    </row>
    <row r="1512" spans="1:23" s="67" customFormat="1" x14ac:dyDescent="0.25">
      <c r="A1512" s="69"/>
      <c r="B1512" s="39"/>
      <c r="C1512" s="71" t="str">
        <f>IFERROR(_xll.RssMarket($A1512,"市場部名称"),"")</f>
        <v/>
      </c>
      <c r="D1512" s="55"/>
      <c r="E1512" s="55" t="str">
        <f>IFERROR(_xll.RssMarket($A1512,"前日比"),"")</f>
        <v/>
      </c>
      <c r="F1512" s="75" t="str">
        <f>IFERROR(_xll.RssMarket($A1512,"時価総額"),"")</f>
        <v/>
      </c>
      <c r="G1512" s="75" t="e">
        <f>T20D357462[[#This Row],[時価総額]]/T20D357462[[#This Row],[現在値]]</f>
        <v>#VALUE!</v>
      </c>
      <c r="H1512" s="20"/>
      <c r="I1512" s="38"/>
      <c r="J1512" s="20"/>
      <c r="K1512" s="33"/>
      <c r="L1512" s="117"/>
      <c r="M1512" s="21"/>
      <c r="N1512" s="89"/>
      <c r="O1512" s="125" t="e">
        <f t="shared" si="49"/>
        <v>#REF!</v>
      </c>
      <c r="P1512" s="125" t="e">
        <f t="shared" si="48"/>
        <v>#REF!</v>
      </c>
      <c r="Q1512" s="147" t="e">
        <f>T20D357462[[#This Row],[スコア⑤]]/T20D357462[[#This Row],[スコア③]]</f>
        <v>#REF!</v>
      </c>
      <c r="R1512" s="76" t="e">
        <f>#REF!+#REF!</f>
        <v>#REF!</v>
      </c>
      <c r="S1512" s="76"/>
      <c r="T1512" s="119"/>
      <c r="U1512" s="76"/>
      <c r="V1512" s="76"/>
      <c r="W1512" s="109" t="e">
        <f>(T20D357462[[#This Row],[現金及び預金（億）]]-T20D357462[[#This Row],[負債（億）]])/T20D357462[[#This Row],[総資産]]*100</f>
        <v>#DIV/0!</v>
      </c>
    </row>
    <row r="1513" spans="1:23" s="67" customFormat="1" x14ac:dyDescent="0.25">
      <c r="A1513" s="69"/>
      <c r="B1513" s="39"/>
      <c r="C1513" s="71" t="str">
        <f>IFERROR(_xll.RssMarket($A1513,"市場部名称"),"")</f>
        <v/>
      </c>
      <c r="D1513" s="55"/>
      <c r="E1513" s="55" t="str">
        <f>IFERROR(_xll.RssMarket($A1513,"前日比"),"")</f>
        <v/>
      </c>
      <c r="F1513" s="75" t="str">
        <f>IFERROR(_xll.RssMarket($A1513,"時価総額"),"")</f>
        <v/>
      </c>
      <c r="G1513" s="75" t="e">
        <f>T20D357462[[#This Row],[時価総額]]/T20D357462[[#This Row],[現在値]]</f>
        <v>#VALUE!</v>
      </c>
      <c r="H1513" s="20"/>
      <c r="I1513" s="38"/>
      <c r="J1513" s="20"/>
      <c r="K1513" s="33"/>
      <c r="L1513" s="117"/>
      <c r="M1513" s="21"/>
      <c r="N1513" s="89"/>
      <c r="O1513" s="125" t="e">
        <f t="shared" si="49"/>
        <v>#REF!</v>
      </c>
      <c r="P1513" s="125" t="e">
        <f t="shared" si="48"/>
        <v>#REF!</v>
      </c>
      <c r="Q1513" s="147" t="e">
        <f>T20D357462[[#This Row],[スコア⑤]]/T20D357462[[#This Row],[スコア③]]</f>
        <v>#REF!</v>
      </c>
      <c r="R1513" s="76" t="e">
        <f>#REF!+#REF!</f>
        <v>#REF!</v>
      </c>
      <c r="S1513" s="76"/>
      <c r="T1513" s="119"/>
      <c r="U1513" s="76"/>
      <c r="V1513" s="76"/>
      <c r="W1513" s="109" t="e">
        <f>(T20D357462[[#This Row],[現金及び預金（億）]]-T20D357462[[#This Row],[負債（億）]])/T20D357462[[#This Row],[総資産]]*100</f>
        <v>#DIV/0!</v>
      </c>
    </row>
    <row r="1514" spans="1:23" s="67" customFormat="1" x14ac:dyDescent="0.25">
      <c r="A1514" s="69"/>
      <c r="B1514" s="39"/>
      <c r="C1514" s="71" t="str">
        <f>IFERROR(_xll.RssMarket($A1514,"市場部名称"),"")</f>
        <v/>
      </c>
      <c r="D1514" s="55"/>
      <c r="E1514" s="55" t="str">
        <f>IFERROR(_xll.RssMarket($A1514,"前日比"),"")</f>
        <v/>
      </c>
      <c r="F1514" s="75" t="str">
        <f>IFERROR(_xll.RssMarket($A1514,"時価総額"),"")</f>
        <v/>
      </c>
      <c r="G1514" s="75" t="e">
        <f>T20D357462[[#This Row],[時価総額]]/T20D357462[[#This Row],[現在値]]</f>
        <v>#VALUE!</v>
      </c>
      <c r="H1514" s="20"/>
      <c r="I1514" s="38"/>
      <c r="J1514" s="20"/>
      <c r="K1514" s="33"/>
      <c r="L1514" s="117"/>
      <c r="M1514" s="21"/>
      <c r="N1514" s="89"/>
      <c r="O1514" s="125" t="e">
        <f t="shared" si="49"/>
        <v>#REF!</v>
      </c>
      <c r="P1514" s="125" t="e">
        <f t="shared" si="48"/>
        <v>#REF!</v>
      </c>
      <c r="Q1514" s="147" t="e">
        <f>T20D357462[[#This Row],[スコア⑤]]/T20D357462[[#This Row],[スコア③]]</f>
        <v>#REF!</v>
      </c>
      <c r="R1514" s="76" t="e">
        <f>#REF!+#REF!</f>
        <v>#REF!</v>
      </c>
      <c r="S1514" s="76"/>
      <c r="T1514" s="119"/>
      <c r="U1514" s="76"/>
      <c r="V1514" s="76"/>
      <c r="W1514" s="109" t="e">
        <f>(T20D357462[[#This Row],[現金及び預金（億）]]-T20D357462[[#This Row],[負債（億）]])/T20D357462[[#This Row],[総資産]]*100</f>
        <v>#DIV/0!</v>
      </c>
    </row>
    <row r="1515" spans="1:23" s="67" customFormat="1" x14ac:dyDescent="0.25">
      <c r="A1515" s="69"/>
      <c r="B1515" s="39"/>
      <c r="C1515" s="71" t="str">
        <f>IFERROR(_xll.RssMarket($A1515,"市場部名称"),"")</f>
        <v/>
      </c>
      <c r="D1515" s="55"/>
      <c r="E1515" s="55" t="str">
        <f>IFERROR(_xll.RssMarket($A1515,"前日比"),"")</f>
        <v/>
      </c>
      <c r="F1515" s="75" t="str">
        <f>IFERROR(_xll.RssMarket($A1515,"時価総額"),"")</f>
        <v/>
      </c>
      <c r="G1515" s="75" t="e">
        <f>T20D357462[[#This Row],[時価総額]]/T20D357462[[#This Row],[現在値]]</f>
        <v>#VALUE!</v>
      </c>
      <c r="H1515" s="20"/>
      <c r="I1515" s="38"/>
      <c r="J1515" s="20"/>
      <c r="K1515" s="33"/>
      <c r="L1515" s="117"/>
      <c r="M1515" s="21"/>
      <c r="N1515" s="89"/>
      <c r="O1515" s="125" t="e">
        <f t="shared" si="49"/>
        <v>#REF!</v>
      </c>
      <c r="P1515" s="125" t="e">
        <f t="shared" si="48"/>
        <v>#REF!</v>
      </c>
      <c r="Q1515" s="147" t="e">
        <f>T20D357462[[#This Row],[スコア⑤]]/T20D357462[[#This Row],[スコア③]]</f>
        <v>#REF!</v>
      </c>
      <c r="R1515" s="76" t="e">
        <f>#REF!+#REF!</f>
        <v>#REF!</v>
      </c>
      <c r="S1515" s="76"/>
      <c r="T1515" s="119"/>
      <c r="U1515" s="76"/>
      <c r="V1515" s="76"/>
      <c r="W1515" s="109" t="e">
        <f>(T20D357462[[#This Row],[現金及び預金（億）]]-T20D357462[[#This Row],[負債（億）]])/T20D357462[[#This Row],[総資産]]*100</f>
        <v>#DIV/0!</v>
      </c>
    </row>
    <row r="1516" spans="1:23" s="67" customFormat="1" x14ac:dyDescent="0.25">
      <c r="A1516" s="69"/>
      <c r="B1516" s="39"/>
      <c r="C1516" s="71" t="str">
        <f>IFERROR(_xll.RssMarket($A1516,"市場部名称"),"")</f>
        <v/>
      </c>
      <c r="D1516" s="55"/>
      <c r="E1516" s="55" t="str">
        <f>IFERROR(_xll.RssMarket($A1516,"前日比"),"")</f>
        <v/>
      </c>
      <c r="F1516" s="75" t="str">
        <f>IFERROR(_xll.RssMarket($A1516,"時価総額"),"")</f>
        <v/>
      </c>
      <c r="G1516" s="75" t="e">
        <f>T20D357462[[#This Row],[時価総額]]/T20D357462[[#This Row],[現在値]]</f>
        <v>#VALUE!</v>
      </c>
      <c r="H1516" s="20"/>
      <c r="I1516" s="38"/>
      <c r="J1516" s="20"/>
      <c r="K1516" s="33"/>
      <c r="L1516" s="117"/>
      <c r="M1516" s="21"/>
      <c r="N1516" s="89"/>
      <c r="O1516" s="125" t="e">
        <f t="shared" si="49"/>
        <v>#REF!</v>
      </c>
      <c r="P1516" s="125" t="e">
        <f t="shared" si="48"/>
        <v>#REF!</v>
      </c>
      <c r="Q1516" s="147" t="e">
        <f>T20D357462[[#This Row],[スコア⑤]]/T20D357462[[#This Row],[スコア③]]</f>
        <v>#REF!</v>
      </c>
      <c r="R1516" s="76" t="e">
        <f>#REF!+#REF!</f>
        <v>#REF!</v>
      </c>
      <c r="S1516" s="76"/>
      <c r="T1516" s="119"/>
      <c r="U1516" s="76"/>
      <c r="V1516" s="76"/>
      <c r="W1516" s="109" t="e">
        <f>(T20D357462[[#This Row],[現金及び預金（億）]]-T20D357462[[#This Row],[負債（億）]])/T20D357462[[#This Row],[総資産]]*100</f>
        <v>#DIV/0!</v>
      </c>
    </row>
    <row r="1517" spans="1:23" s="67" customFormat="1" x14ac:dyDescent="0.25">
      <c r="A1517" s="69"/>
      <c r="B1517" s="39"/>
      <c r="C1517" s="71" t="str">
        <f>IFERROR(_xll.RssMarket($A1517,"市場部名称"),"")</f>
        <v/>
      </c>
      <c r="D1517" s="55"/>
      <c r="E1517" s="55" t="str">
        <f>IFERROR(_xll.RssMarket($A1517,"前日比"),"")</f>
        <v/>
      </c>
      <c r="F1517" s="75" t="str">
        <f>IFERROR(_xll.RssMarket($A1517,"時価総額"),"")</f>
        <v/>
      </c>
      <c r="G1517" s="75" t="e">
        <f>T20D357462[[#This Row],[時価総額]]/T20D357462[[#This Row],[現在値]]</f>
        <v>#VALUE!</v>
      </c>
      <c r="H1517" s="20"/>
      <c r="I1517" s="38"/>
      <c r="J1517" s="20"/>
      <c r="K1517" s="33"/>
      <c r="L1517" s="117"/>
      <c r="M1517" s="21"/>
      <c r="N1517" s="89"/>
      <c r="O1517" s="125" t="e">
        <f t="shared" si="49"/>
        <v>#REF!</v>
      </c>
      <c r="P1517" s="125" t="e">
        <f t="shared" si="48"/>
        <v>#REF!</v>
      </c>
      <c r="Q1517" s="147" t="e">
        <f>T20D357462[[#This Row],[スコア⑤]]/T20D357462[[#This Row],[スコア③]]</f>
        <v>#REF!</v>
      </c>
      <c r="R1517" s="76" t="e">
        <f>#REF!+#REF!</f>
        <v>#REF!</v>
      </c>
      <c r="S1517" s="76"/>
      <c r="T1517" s="119"/>
      <c r="U1517" s="76"/>
      <c r="V1517" s="76"/>
      <c r="W1517" s="109" t="e">
        <f>(T20D357462[[#This Row],[現金及び預金（億）]]-T20D357462[[#This Row],[負債（億）]])/T20D357462[[#This Row],[総資産]]*100</f>
        <v>#DIV/0!</v>
      </c>
    </row>
    <row r="1518" spans="1:23" s="67" customFormat="1" x14ac:dyDescent="0.25">
      <c r="A1518" s="69"/>
      <c r="B1518" s="39"/>
      <c r="C1518" s="71" t="str">
        <f>IFERROR(_xll.RssMarket($A1518,"市場部名称"),"")</f>
        <v/>
      </c>
      <c r="D1518" s="55"/>
      <c r="E1518" s="55" t="str">
        <f>IFERROR(_xll.RssMarket($A1518,"前日比"),"")</f>
        <v/>
      </c>
      <c r="F1518" s="75" t="str">
        <f>IFERROR(_xll.RssMarket($A1518,"時価総額"),"")</f>
        <v/>
      </c>
      <c r="G1518" s="75" t="e">
        <f>T20D357462[[#This Row],[時価総額]]/T20D357462[[#This Row],[現在値]]</f>
        <v>#VALUE!</v>
      </c>
      <c r="H1518" s="20"/>
      <c r="I1518" s="38"/>
      <c r="J1518" s="20"/>
      <c r="K1518" s="33"/>
      <c r="L1518" s="117"/>
      <c r="M1518" s="21"/>
      <c r="N1518" s="89"/>
      <c r="O1518" s="125" t="e">
        <f t="shared" si="49"/>
        <v>#REF!</v>
      </c>
      <c r="P1518" s="125" t="e">
        <f t="shared" si="48"/>
        <v>#REF!</v>
      </c>
      <c r="Q1518" s="147" t="e">
        <f>T20D357462[[#This Row],[スコア⑤]]/T20D357462[[#This Row],[スコア③]]</f>
        <v>#REF!</v>
      </c>
      <c r="R1518" s="76" t="e">
        <f>#REF!+#REF!</f>
        <v>#REF!</v>
      </c>
      <c r="S1518" s="76"/>
      <c r="T1518" s="119"/>
      <c r="U1518" s="76"/>
      <c r="V1518" s="76"/>
      <c r="W1518" s="109" t="e">
        <f>(T20D357462[[#This Row],[現金及び預金（億）]]-T20D357462[[#This Row],[負債（億）]])/T20D357462[[#This Row],[総資産]]*100</f>
        <v>#DIV/0!</v>
      </c>
    </row>
    <row r="1519" spans="1:23" s="67" customFormat="1" x14ac:dyDescent="0.25">
      <c r="A1519" s="69"/>
      <c r="B1519" s="39"/>
      <c r="C1519" s="71" t="str">
        <f>IFERROR(_xll.RssMarket($A1519,"市場部名称"),"")</f>
        <v/>
      </c>
      <c r="D1519" s="55"/>
      <c r="E1519" s="55" t="str">
        <f>IFERROR(_xll.RssMarket($A1519,"前日比"),"")</f>
        <v/>
      </c>
      <c r="F1519" s="75" t="str">
        <f>IFERROR(_xll.RssMarket($A1519,"時価総額"),"")</f>
        <v/>
      </c>
      <c r="G1519" s="75" t="e">
        <f>T20D357462[[#This Row],[時価総額]]/T20D357462[[#This Row],[現在値]]</f>
        <v>#VALUE!</v>
      </c>
      <c r="H1519" s="20"/>
      <c r="I1519" s="38"/>
      <c r="J1519" s="20"/>
      <c r="K1519" s="33"/>
      <c r="L1519" s="117"/>
      <c r="M1519" s="21"/>
      <c r="N1519" s="89"/>
      <c r="O1519" s="125" t="e">
        <f t="shared" si="49"/>
        <v>#REF!</v>
      </c>
      <c r="P1519" s="125" t="e">
        <f t="shared" si="48"/>
        <v>#REF!</v>
      </c>
      <c r="Q1519" s="147" t="e">
        <f>T20D357462[[#This Row],[スコア⑤]]/T20D357462[[#This Row],[スコア③]]</f>
        <v>#REF!</v>
      </c>
      <c r="R1519" s="76" t="e">
        <f>#REF!+#REF!</f>
        <v>#REF!</v>
      </c>
      <c r="S1519" s="76"/>
      <c r="T1519" s="119"/>
      <c r="U1519" s="76"/>
      <c r="V1519" s="76"/>
      <c r="W1519" s="109" t="e">
        <f>(T20D357462[[#This Row],[現金及び預金（億）]]-T20D357462[[#This Row],[負債（億）]])/T20D357462[[#This Row],[総資産]]*100</f>
        <v>#DIV/0!</v>
      </c>
    </row>
    <row r="1520" spans="1:23" s="67" customFormat="1" x14ac:dyDescent="0.25">
      <c r="A1520" s="69"/>
      <c r="B1520" s="39"/>
      <c r="C1520" s="71" t="str">
        <f>IFERROR(_xll.RssMarket($A1520,"市場部名称"),"")</f>
        <v/>
      </c>
      <c r="D1520" s="55"/>
      <c r="E1520" s="55" t="str">
        <f>IFERROR(_xll.RssMarket($A1520,"前日比"),"")</f>
        <v/>
      </c>
      <c r="F1520" s="75" t="str">
        <f>IFERROR(_xll.RssMarket($A1520,"時価総額"),"")</f>
        <v/>
      </c>
      <c r="G1520" s="75" t="e">
        <f>T20D357462[[#This Row],[時価総額]]/T20D357462[[#This Row],[現在値]]</f>
        <v>#VALUE!</v>
      </c>
      <c r="H1520" s="20"/>
      <c r="I1520" s="38"/>
      <c r="J1520" s="20"/>
      <c r="K1520" s="33"/>
      <c r="L1520" s="117"/>
      <c r="M1520" s="21"/>
      <c r="N1520" s="89"/>
      <c r="O1520" s="125" t="e">
        <f t="shared" si="49"/>
        <v>#REF!</v>
      </c>
      <c r="P1520" s="125" t="e">
        <f t="shared" si="48"/>
        <v>#REF!</v>
      </c>
      <c r="Q1520" s="147" t="e">
        <f>T20D357462[[#This Row],[スコア⑤]]/T20D357462[[#This Row],[スコア③]]</f>
        <v>#REF!</v>
      </c>
      <c r="R1520" s="76" t="e">
        <f>#REF!+#REF!</f>
        <v>#REF!</v>
      </c>
      <c r="S1520" s="76"/>
      <c r="T1520" s="119"/>
      <c r="U1520" s="76"/>
      <c r="V1520" s="76"/>
      <c r="W1520" s="109" t="e">
        <f>(T20D357462[[#This Row],[現金及び預金（億）]]-T20D357462[[#This Row],[負債（億）]])/T20D357462[[#This Row],[総資産]]*100</f>
        <v>#DIV/0!</v>
      </c>
    </row>
    <row r="1521" spans="1:23" s="67" customFormat="1" x14ac:dyDescent="0.25">
      <c r="A1521" s="69"/>
      <c r="B1521" s="39"/>
      <c r="C1521" s="71" t="str">
        <f>IFERROR(_xll.RssMarket($A1521,"市場部名称"),"")</f>
        <v/>
      </c>
      <c r="D1521" s="55"/>
      <c r="E1521" s="55" t="str">
        <f>IFERROR(_xll.RssMarket($A1521,"前日比"),"")</f>
        <v/>
      </c>
      <c r="F1521" s="75" t="str">
        <f>IFERROR(_xll.RssMarket($A1521,"時価総額"),"")</f>
        <v/>
      </c>
      <c r="G1521" s="75" t="e">
        <f>T20D357462[[#This Row],[時価総額]]/T20D357462[[#This Row],[現在値]]</f>
        <v>#VALUE!</v>
      </c>
      <c r="H1521" s="20"/>
      <c r="I1521" s="38"/>
      <c r="J1521" s="20"/>
      <c r="K1521" s="33"/>
      <c r="L1521" s="117"/>
      <c r="M1521" s="21"/>
      <c r="N1521" s="89"/>
      <c r="O1521" s="125" t="e">
        <f t="shared" si="49"/>
        <v>#REF!</v>
      </c>
      <c r="P1521" s="125" t="e">
        <f t="shared" si="48"/>
        <v>#REF!</v>
      </c>
      <c r="Q1521" s="147" t="e">
        <f>T20D357462[[#This Row],[スコア⑤]]/T20D357462[[#This Row],[スコア③]]</f>
        <v>#REF!</v>
      </c>
      <c r="R1521" s="76" t="e">
        <f>#REF!+#REF!</f>
        <v>#REF!</v>
      </c>
      <c r="S1521" s="76"/>
      <c r="T1521" s="119"/>
      <c r="U1521" s="76"/>
      <c r="V1521" s="76"/>
      <c r="W1521" s="109" t="e">
        <f>(T20D357462[[#This Row],[現金及び預金（億）]]-T20D357462[[#This Row],[負債（億）]])/T20D357462[[#This Row],[総資産]]*100</f>
        <v>#DIV/0!</v>
      </c>
    </row>
    <row r="1522" spans="1:23" s="67" customFormat="1" x14ac:dyDescent="0.25">
      <c r="A1522" s="69"/>
      <c r="B1522" s="39"/>
      <c r="C1522" s="71" t="str">
        <f>IFERROR(_xll.RssMarket($A1522,"市場部名称"),"")</f>
        <v/>
      </c>
      <c r="D1522" s="55"/>
      <c r="E1522" s="55" t="str">
        <f>IFERROR(_xll.RssMarket($A1522,"前日比"),"")</f>
        <v/>
      </c>
      <c r="F1522" s="75" t="str">
        <f>IFERROR(_xll.RssMarket($A1522,"時価総額"),"")</f>
        <v/>
      </c>
      <c r="G1522" s="75" t="e">
        <f>T20D357462[[#This Row],[時価総額]]/T20D357462[[#This Row],[現在値]]</f>
        <v>#VALUE!</v>
      </c>
      <c r="H1522" s="20"/>
      <c r="I1522" s="38"/>
      <c r="J1522" s="20"/>
      <c r="K1522" s="33"/>
      <c r="L1522" s="117"/>
      <c r="M1522" s="21"/>
      <c r="N1522" s="89"/>
      <c r="O1522" s="125" t="e">
        <f t="shared" si="49"/>
        <v>#REF!</v>
      </c>
      <c r="P1522" s="125" t="e">
        <f t="shared" si="48"/>
        <v>#REF!</v>
      </c>
      <c r="Q1522" s="147" t="e">
        <f>T20D357462[[#This Row],[スコア⑤]]/T20D357462[[#This Row],[スコア③]]</f>
        <v>#REF!</v>
      </c>
      <c r="R1522" s="76" t="e">
        <f>#REF!+#REF!</f>
        <v>#REF!</v>
      </c>
      <c r="S1522" s="76"/>
      <c r="T1522" s="119"/>
      <c r="U1522" s="76"/>
      <c r="V1522" s="76"/>
      <c r="W1522" s="109" t="e">
        <f>(T20D357462[[#This Row],[現金及び預金（億）]]-T20D357462[[#This Row],[負債（億）]])/T20D357462[[#This Row],[総資産]]*100</f>
        <v>#DIV/0!</v>
      </c>
    </row>
    <row r="1523" spans="1:23" s="67" customFormat="1" x14ac:dyDescent="0.25">
      <c r="A1523" s="69"/>
      <c r="B1523" s="39"/>
      <c r="C1523" s="71" t="str">
        <f>IFERROR(_xll.RssMarket($A1523,"市場部名称"),"")</f>
        <v/>
      </c>
      <c r="D1523" s="55"/>
      <c r="E1523" s="55" t="str">
        <f>IFERROR(_xll.RssMarket($A1523,"前日比"),"")</f>
        <v/>
      </c>
      <c r="F1523" s="75" t="str">
        <f>IFERROR(_xll.RssMarket($A1523,"時価総額"),"")</f>
        <v/>
      </c>
      <c r="G1523" s="75" t="e">
        <f>T20D357462[[#This Row],[時価総額]]/T20D357462[[#This Row],[現在値]]</f>
        <v>#VALUE!</v>
      </c>
      <c r="H1523" s="20"/>
      <c r="I1523" s="38"/>
      <c r="J1523" s="20"/>
      <c r="K1523" s="33"/>
      <c r="L1523" s="117"/>
      <c r="M1523" s="21"/>
      <c r="N1523" s="89"/>
      <c r="O1523" s="125" t="e">
        <f t="shared" si="49"/>
        <v>#REF!</v>
      </c>
      <c r="P1523" s="125" t="e">
        <f t="shared" si="48"/>
        <v>#REF!</v>
      </c>
      <c r="Q1523" s="147" t="e">
        <f>T20D357462[[#This Row],[スコア⑤]]/T20D357462[[#This Row],[スコア③]]</f>
        <v>#REF!</v>
      </c>
      <c r="R1523" s="76" t="e">
        <f>#REF!+#REF!</f>
        <v>#REF!</v>
      </c>
      <c r="S1523" s="76"/>
      <c r="T1523" s="119"/>
      <c r="U1523" s="76"/>
      <c r="V1523" s="76"/>
      <c r="W1523" s="109" t="e">
        <f>(T20D357462[[#This Row],[現金及び預金（億）]]-T20D357462[[#This Row],[負債（億）]])/T20D357462[[#This Row],[総資産]]*100</f>
        <v>#DIV/0!</v>
      </c>
    </row>
    <row r="1524" spans="1:23" s="67" customFormat="1" x14ac:dyDescent="0.25">
      <c r="A1524" s="69"/>
      <c r="B1524" s="39"/>
      <c r="C1524" s="71" t="str">
        <f>IFERROR(_xll.RssMarket($A1524,"市場部名称"),"")</f>
        <v/>
      </c>
      <c r="D1524" s="55"/>
      <c r="E1524" s="55" t="str">
        <f>IFERROR(_xll.RssMarket($A1524,"前日比"),"")</f>
        <v/>
      </c>
      <c r="F1524" s="75" t="str">
        <f>IFERROR(_xll.RssMarket($A1524,"時価総額"),"")</f>
        <v/>
      </c>
      <c r="G1524" s="75" t="e">
        <f>T20D357462[[#This Row],[時価総額]]/T20D357462[[#This Row],[現在値]]</f>
        <v>#VALUE!</v>
      </c>
      <c r="H1524" s="20"/>
      <c r="I1524" s="38"/>
      <c r="J1524" s="20"/>
      <c r="K1524" s="33"/>
      <c r="L1524" s="117"/>
      <c r="M1524" s="21"/>
      <c r="N1524" s="89"/>
      <c r="O1524" s="125" t="e">
        <f t="shared" si="49"/>
        <v>#REF!</v>
      </c>
      <c r="P1524" s="125" t="e">
        <f t="shared" si="48"/>
        <v>#REF!</v>
      </c>
      <c r="Q1524" s="147" t="e">
        <f>T20D357462[[#This Row],[スコア⑤]]/T20D357462[[#This Row],[スコア③]]</f>
        <v>#REF!</v>
      </c>
      <c r="R1524" s="76" t="e">
        <f>#REF!+#REF!</f>
        <v>#REF!</v>
      </c>
      <c r="S1524" s="76"/>
      <c r="T1524" s="119"/>
      <c r="U1524" s="76"/>
      <c r="V1524" s="76"/>
      <c r="W1524" s="109" t="e">
        <f>(T20D357462[[#This Row],[現金及び預金（億）]]-T20D357462[[#This Row],[負債（億）]])/T20D357462[[#This Row],[総資産]]*100</f>
        <v>#DIV/0!</v>
      </c>
    </row>
    <row r="1525" spans="1:23" s="67" customFormat="1" x14ac:dyDescent="0.25">
      <c r="A1525" s="69"/>
      <c r="B1525" s="39"/>
      <c r="C1525" s="71" t="str">
        <f>IFERROR(_xll.RssMarket($A1525,"市場部名称"),"")</f>
        <v/>
      </c>
      <c r="D1525" s="55"/>
      <c r="E1525" s="55" t="str">
        <f>IFERROR(_xll.RssMarket($A1525,"前日比"),"")</f>
        <v/>
      </c>
      <c r="F1525" s="75" t="str">
        <f>IFERROR(_xll.RssMarket($A1525,"時価総額"),"")</f>
        <v/>
      </c>
      <c r="G1525" s="75" t="e">
        <f>T20D357462[[#This Row],[時価総額]]/T20D357462[[#This Row],[現在値]]</f>
        <v>#VALUE!</v>
      </c>
      <c r="H1525" s="20"/>
      <c r="I1525" s="38"/>
      <c r="J1525" s="20"/>
      <c r="K1525" s="33"/>
      <c r="L1525" s="117"/>
      <c r="M1525" s="21"/>
      <c r="N1525" s="89"/>
      <c r="O1525" s="125" t="e">
        <f t="shared" si="49"/>
        <v>#REF!</v>
      </c>
      <c r="P1525" s="125" t="e">
        <f t="shared" si="48"/>
        <v>#REF!</v>
      </c>
      <c r="Q1525" s="147" t="e">
        <f>T20D357462[[#This Row],[スコア⑤]]/T20D357462[[#This Row],[スコア③]]</f>
        <v>#REF!</v>
      </c>
      <c r="R1525" s="76" t="e">
        <f>#REF!+#REF!</f>
        <v>#REF!</v>
      </c>
      <c r="S1525" s="76"/>
      <c r="T1525" s="119"/>
      <c r="U1525" s="76"/>
      <c r="V1525" s="76"/>
      <c r="W1525" s="109" t="e">
        <f>(T20D357462[[#This Row],[現金及び預金（億）]]-T20D357462[[#This Row],[負債（億）]])/T20D357462[[#This Row],[総資産]]*100</f>
        <v>#DIV/0!</v>
      </c>
    </row>
    <row r="1526" spans="1:23" s="67" customFormat="1" x14ac:dyDescent="0.25">
      <c r="A1526" s="69"/>
      <c r="B1526" s="39"/>
      <c r="C1526" s="71" t="str">
        <f>IFERROR(_xll.RssMarket($A1526,"市場部名称"),"")</f>
        <v/>
      </c>
      <c r="D1526" s="55"/>
      <c r="E1526" s="55" t="str">
        <f>IFERROR(_xll.RssMarket($A1526,"前日比"),"")</f>
        <v/>
      </c>
      <c r="F1526" s="75" t="str">
        <f>IFERROR(_xll.RssMarket($A1526,"時価総額"),"")</f>
        <v/>
      </c>
      <c r="G1526" s="75" t="e">
        <f>T20D357462[[#This Row],[時価総額]]/T20D357462[[#This Row],[現在値]]</f>
        <v>#VALUE!</v>
      </c>
      <c r="H1526" s="20"/>
      <c r="I1526" s="38"/>
      <c r="J1526" s="20"/>
      <c r="K1526" s="33"/>
      <c r="L1526" s="117"/>
      <c r="M1526" s="21"/>
      <c r="N1526" s="89"/>
      <c r="O1526" s="125" t="e">
        <f t="shared" si="49"/>
        <v>#REF!</v>
      </c>
      <c r="P1526" s="125" t="e">
        <f t="shared" si="48"/>
        <v>#REF!</v>
      </c>
      <c r="Q1526" s="147" t="e">
        <f>T20D357462[[#This Row],[スコア⑤]]/T20D357462[[#This Row],[スコア③]]</f>
        <v>#REF!</v>
      </c>
      <c r="R1526" s="76" t="e">
        <f>#REF!+#REF!</f>
        <v>#REF!</v>
      </c>
      <c r="S1526" s="76"/>
      <c r="T1526" s="119"/>
      <c r="U1526" s="76"/>
      <c r="V1526" s="76"/>
      <c r="W1526" s="109" t="e">
        <f>(T20D357462[[#This Row],[現金及び預金（億）]]-T20D357462[[#This Row],[負債（億）]])/T20D357462[[#This Row],[総資産]]*100</f>
        <v>#DIV/0!</v>
      </c>
    </row>
    <row r="1527" spans="1:23" s="67" customFormat="1" x14ac:dyDescent="0.25">
      <c r="A1527" s="69"/>
      <c r="B1527" s="39"/>
      <c r="C1527" s="71" t="str">
        <f>IFERROR(_xll.RssMarket($A1527,"市場部名称"),"")</f>
        <v/>
      </c>
      <c r="D1527" s="55"/>
      <c r="E1527" s="55" t="str">
        <f>IFERROR(_xll.RssMarket($A1527,"前日比"),"")</f>
        <v/>
      </c>
      <c r="F1527" s="75" t="str">
        <f>IFERROR(_xll.RssMarket($A1527,"時価総額"),"")</f>
        <v/>
      </c>
      <c r="G1527" s="75" t="e">
        <f>T20D357462[[#This Row],[時価総額]]/T20D357462[[#This Row],[現在値]]</f>
        <v>#VALUE!</v>
      </c>
      <c r="H1527" s="20"/>
      <c r="I1527" s="38"/>
      <c r="J1527" s="20"/>
      <c r="K1527" s="33"/>
      <c r="L1527" s="117"/>
      <c r="M1527" s="21"/>
      <c r="N1527" s="89"/>
      <c r="O1527" s="125" t="e">
        <f t="shared" si="49"/>
        <v>#REF!</v>
      </c>
      <c r="P1527" s="125" t="e">
        <f t="shared" si="48"/>
        <v>#REF!</v>
      </c>
      <c r="Q1527" s="147" t="e">
        <f>T20D357462[[#This Row],[スコア⑤]]/T20D357462[[#This Row],[スコア③]]</f>
        <v>#REF!</v>
      </c>
      <c r="R1527" s="76" t="e">
        <f>#REF!+#REF!</f>
        <v>#REF!</v>
      </c>
      <c r="S1527" s="76"/>
      <c r="T1527" s="119"/>
      <c r="U1527" s="76"/>
      <c r="V1527" s="76"/>
      <c r="W1527" s="109" t="e">
        <f>(T20D357462[[#This Row],[現金及び預金（億）]]-T20D357462[[#This Row],[負債（億）]])/T20D357462[[#This Row],[総資産]]*100</f>
        <v>#DIV/0!</v>
      </c>
    </row>
    <row r="1528" spans="1:23" s="67" customFormat="1" x14ac:dyDescent="0.25">
      <c r="A1528" s="69"/>
      <c r="B1528" s="39"/>
      <c r="C1528" s="71" t="str">
        <f>IFERROR(_xll.RssMarket($A1528,"市場部名称"),"")</f>
        <v/>
      </c>
      <c r="D1528" s="55"/>
      <c r="E1528" s="55" t="str">
        <f>IFERROR(_xll.RssMarket($A1528,"前日比"),"")</f>
        <v/>
      </c>
      <c r="F1528" s="75" t="str">
        <f>IFERROR(_xll.RssMarket($A1528,"時価総額"),"")</f>
        <v/>
      </c>
      <c r="G1528" s="75" t="e">
        <f>T20D357462[[#This Row],[時価総額]]/T20D357462[[#This Row],[現在値]]</f>
        <v>#VALUE!</v>
      </c>
      <c r="H1528" s="20"/>
      <c r="I1528" s="38"/>
      <c r="J1528" s="20"/>
      <c r="K1528" s="33"/>
      <c r="L1528" s="117"/>
      <c r="M1528" s="21"/>
      <c r="N1528" s="89"/>
      <c r="O1528" s="125" t="e">
        <f t="shared" si="49"/>
        <v>#REF!</v>
      </c>
      <c r="P1528" s="125" t="e">
        <f t="shared" si="48"/>
        <v>#REF!</v>
      </c>
      <c r="Q1528" s="147" t="e">
        <f>T20D357462[[#This Row],[スコア⑤]]/T20D357462[[#This Row],[スコア③]]</f>
        <v>#REF!</v>
      </c>
      <c r="R1528" s="76" t="e">
        <f>#REF!+#REF!</f>
        <v>#REF!</v>
      </c>
      <c r="S1528" s="76"/>
      <c r="T1528" s="119"/>
      <c r="U1528" s="76"/>
      <c r="V1528" s="76"/>
      <c r="W1528" s="109" t="e">
        <f>(T20D357462[[#This Row],[現金及び預金（億）]]-T20D357462[[#This Row],[負債（億）]])/T20D357462[[#This Row],[総資産]]*100</f>
        <v>#DIV/0!</v>
      </c>
    </row>
    <row r="1529" spans="1:23" s="67" customFormat="1" x14ac:dyDescent="0.25">
      <c r="A1529" s="69"/>
      <c r="B1529" s="39"/>
      <c r="C1529" s="71" t="str">
        <f>IFERROR(_xll.RssMarket($A1529,"市場部名称"),"")</f>
        <v/>
      </c>
      <c r="D1529" s="55"/>
      <c r="E1529" s="55" t="str">
        <f>IFERROR(_xll.RssMarket($A1529,"前日比"),"")</f>
        <v/>
      </c>
      <c r="F1529" s="75" t="str">
        <f>IFERROR(_xll.RssMarket($A1529,"時価総額"),"")</f>
        <v/>
      </c>
      <c r="G1529" s="75" t="e">
        <f>T20D357462[[#This Row],[時価総額]]/T20D357462[[#This Row],[現在値]]</f>
        <v>#VALUE!</v>
      </c>
      <c r="H1529" s="20"/>
      <c r="I1529" s="38"/>
      <c r="J1529" s="20"/>
      <c r="K1529" s="33"/>
      <c r="L1529" s="117"/>
      <c r="M1529" s="21"/>
      <c r="N1529" s="89"/>
      <c r="O1529" s="125" t="e">
        <f t="shared" si="49"/>
        <v>#REF!</v>
      </c>
      <c r="P1529" s="125" t="e">
        <f t="shared" si="48"/>
        <v>#REF!</v>
      </c>
      <c r="Q1529" s="147" t="e">
        <f>T20D357462[[#This Row],[スコア⑤]]/T20D357462[[#This Row],[スコア③]]</f>
        <v>#REF!</v>
      </c>
      <c r="R1529" s="76" t="e">
        <f>#REF!+#REF!</f>
        <v>#REF!</v>
      </c>
      <c r="S1529" s="76"/>
      <c r="T1529" s="119"/>
      <c r="U1529" s="76"/>
      <c r="V1529" s="76"/>
      <c r="W1529" s="109" t="e">
        <f>(T20D357462[[#This Row],[現金及び預金（億）]]-T20D357462[[#This Row],[負債（億）]])/T20D357462[[#This Row],[総資産]]*100</f>
        <v>#DIV/0!</v>
      </c>
    </row>
    <row r="1530" spans="1:23" s="67" customFormat="1" x14ac:dyDescent="0.25">
      <c r="A1530" s="69"/>
      <c r="B1530" s="39"/>
      <c r="C1530" s="71" t="str">
        <f>IFERROR(_xll.RssMarket($A1530,"市場部名称"),"")</f>
        <v/>
      </c>
      <c r="D1530" s="55"/>
      <c r="E1530" s="55" t="str">
        <f>IFERROR(_xll.RssMarket($A1530,"前日比"),"")</f>
        <v/>
      </c>
      <c r="F1530" s="75" t="str">
        <f>IFERROR(_xll.RssMarket($A1530,"時価総額"),"")</f>
        <v/>
      </c>
      <c r="G1530" s="75" t="e">
        <f>T20D357462[[#This Row],[時価総額]]/T20D357462[[#This Row],[現在値]]</f>
        <v>#VALUE!</v>
      </c>
      <c r="H1530" s="20"/>
      <c r="I1530" s="38"/>
      <c r="J1530" s="20"/>
      <c r="K1530" s="33"/>
      <c r="L1530" s="117"/>
      <c r="M1530" s="21"/>
      <c r="N1530" s="89"/>
      <c r="O1530" s="125" t="e">
        <f t="shared" si="49"/>
        <v>#REF!</v>
      </c>
      <c r="P1530" s="125" t="e">
        <f t="shared" si="48"/>
        <v>#REF!</v>
      </c>
      <c r="Q1530" s="147" t="e">
        <f>T20D357462[[#This Row],[スコア⑤]]/T20D357462[[#This Row],[スコア③]]</f>
        <v>#REF!</v>
      </c>
      <c r="R1530" s="76" t="e">
        <f>#REF!+#REF!</f>
        <v>#REF!</v>
      </c>
      <c r="S1530" s="76"/>
      <c r="T1530" s="119"/>
      <c r="U1530" s="76"/>
      <c r="V1530" s="76"/>
      <c r="W1530" s="109" t="e">
        <f>(T20D357462[[#This Row],[現金及び預金（億）]]-T20D357462[[#This Row],[負債（億）]])/T20D357462[[#This Row],[総資産]]*100</f>
        <v>#DIV/0!</v>
      </c>
    </row>
    <row r="1531" spans="1:23" s="67" customFormat="1" x14ac:dyDescent="0.25">
      <c r="A1531" s="69"/>
      <c r="B1531" s="39"/>
      <c r="C1531" s="71" t="str">
        <f>IFERROR(_xll.RssMarket($A1531,"市場部名称"),"")</f>
        <v/>
      </c>
      <c r="D1531" s="55"/>
      <c r="E1531" s="55" t="str">
        <f>IFERROR(_xll.RssMarket($A1531,"前日比"),"")</f>
        <v/>
      </c>
      <c r="F1531" s="75" t="str">
        <f>IFERROR(_xll.RssMarket($A1531,"時価総額"),"")</f>
        <v/>
      </c>
      <c r="G1531" s="75" t="e">
        <f>T20D357462[[#This Row],[時価総額]]/T20D357462[[#This Row],[現在値]]</f>
        <v>#VALUE!</v>
      </c>
      <c r="H1531" s="20"/>
      <c r="I1531" s="38"/>
      <c r="J1531" s="20"/>
      <c r="K1531" s="33"/>
      <c r="L1531" s="117"/>
      <c r="M1531" s="21"/>
      <c r="N1531" s="89"/>
      <c r="O1531" s="125" t="e">
        <f t="shared" si="49"/>
        <v>#REF!</v>
      </c>
      <c r="P1531" s="125" t="e">
        <f t="shared" si="48"/>
        <v>#REF!</v>
      </c>
      <c r="Q1531" s="147" t="e">
        <f>T20D357462[[#This Row],[スコア⑤]]/T20D357462[[#This Row],[スコア③]]</f>
        <v>#REF!</v>
      </c>
      <c r="R1531" s="76" t="e">
        <f>#REF!+#REF!</f>
        <v>#REF!</v>
      </c>
      <c r="S1531" s="76"/>
      <c r="T1531" s="119"/>
      <c r="U1531" s="76"/>
      <c r="V1531" s="76"/>
      <c r="W1531" s="109" t="e">
        <f>(T20D357462[[#This Row],[現金及び預金（億）]]-T20D357462[[#This Row],[負債（億）]])/T20D357462[[#This Row],[総資産]]*100</f>
        <v>#DIV/0!</v>
      </c>
    </row>
    <row r="1532" spans="1:23" s="67" customFormat="1" x14ac:dyDescent="0.25">
      <c r="A1532" s="69"/>
      <c r="B1532" s="39"/>
      <c r="C1532" s="71" t="str">
        <f>IFERROR(_xll.RssMarket($A1532,"市場部名称"),"")</f>
        <v/>
      </c>
      <c r="D1532" s="55"/>
      <c r="E1532" s="55" t="str">
        <f>IFERROR(_xll.RssMarket($A1532,"前日比"),"")</f>
        <v/>
      </c>
      <c r="F1532" s="75" t="str">
        <f>IFERROR(_xll.RssMarket($A1532,"時価総額"),"")</f>
        <v/>
      </c>
      <c r="G1532" s="75" t="e">
        <f>T20D357462[[#This Row],[時価総額]]/T20D357462[[#This Row],[現在値]]</f>
        <v>#VALUE!</v>
      </c>
      <c r="H1532" s="20"/>
      <c r="I1532" s="38"/>
      <c r="J1532" s="20"/>
      <c r="K1532" s="33"/>
      <c r="L1532" s="117"/>
      <c r="M1532" s="21"/>
      <c r="N1532" s="89"/>
      <c r="O1532" s="125" t="e">
        <f t="shared" si="49"/>
        <v>#REF!</v>
      </c>
      <c r="P1532" s="125" t="e">
        <f t="shared" si="48"/>
        <v>#REF!</v>
      </c>
      <c r="Q1532" s="147" t="e">
        <f>T20D357462[[#This Row],[スコア⑤]]/T20D357462[[#This Row],[スコア③]]</f>
        <v>#REF!</v>
      </c>
      <c r="R1532" s="76" t="e">
        <f>#REF!+#REF!</f>
        <v>#REF!</v>
      </c>
      <c r="S1532" s="76"/>
      <c r="T1532" s="119"/>
      <c r="U1532" s="76"/>
      <c r="V1532" s="76"/>
      <c r="W1532" s="109" t="e">
        <f>(T20D357462[[#This Row],[現金及び預金（億）]]-T20D357462[[#This Row],[負債（億）]])/T20D357462[[#This Row],[総資産]]*100</f>
        <v>#DIV/0!</v>
      </c>
    </row>
    <row r="1533" spans="1:23" s="67" customFormat="1" x14ac:dyDescent="0.25">
      <c r="A1533" s="69"/>
      <c r="B1533" s="39"/>
      <c r="C1533" s="71" t="str">
        <f>IFERROR(_xll.RssMarket($A1533,"市場部名称"),"")</f>
        <v/>
      </c>
      <c r="D1533" s="55"/>
      <c r="E1533" s="55" t="str">
        <f>IFERROR(_xll.RssMarket($A1533,"前日比"),"")</f>
        <v/>
      </c>
      <c r="F1533" s="75" t="str">
        <f>IFERROR(_xll.RssMarket($A1533,"時価総額"),"")</f>
        <v/>
      </c>
      <c r="G1533" s="75" t="e">
        <f>T20D357462[[#This Row],[時価総額]]/T20D357462[[#This Row],[現在値]]</f>
        <v>#VALUE!</v>
      </c>
      <c r="H1533" s="20"/>
      <c r="I1533" s="38"/>
      <c r="J1533" s="20"/>
      <c r="K1533" s="33"/>
      <c r="L1533" s="117"/>
      <c r="M1533" s="21"/>
      <c r="N1533" s="89"/>
      <c r="O1533" s="125" t="e">
        <f t="shared" si="49"/>
        <v>#REF!</v>
      </c>
      <c r="P1533" s="125" t="e">
        <f t="shared" ref="P1533:P1596" si="50">ROUND(((R1533/20)*(L1533/15)*(S1533/15)*(1+W1533/200))/(H1533/15)*100,0)</f>
        <v>#REF!</v>
      </c>
      <c r="Q1533" s="147" t="e">
        <f>T20D357462[[#This Row],[スコア⑤]]/T20D357462[[#This Row],[スコア③]]</f>
        <v>#REF!</v>
      </c>
      <c r="R1533" s="76" t="e">
        <f>#REF!+#REF!</f>
        <v>#REF!</v>
      </c>
      <c r="S1533" s="76"/>
      <c r="T1533" s="119"/>
      <c r="U1533" s="76"/>
      <c r="V1533" s="76"/>
      <c r="W1533" s="109" t="e">
        <f>(T20D357462[[#This Row],[現金及び預金（億）]]-T20D357462[[#This Row],[負債（億）]])/T20D357462[[#This Row],[総資産]]*100</f>
        <v>#DIV/0!</v>
      </c>
    </row>
    <row r="1534" spans="1:23" s="67" customFormat="1" x14ac:dyDescent="0.25">
      <c r="A1534" s="69"/>
      <c r="B1534" s="39"/>
      <c r="C1534" s="71" t="str">
        <f>IFERROR(_xll.RssMarket($A1534,"市場部名称"),"")</f>
        <v/>
      </c>
      <c r="D1534" s="55"/>
      <c r="E1534" s="55" t="str">
        <f>IFERROR(_xll.RssMarket($A1534,"前日比"),"")</f>
        <v/>
      </c>
      <c r="F1534" s="75" t="str">
        <f>IFERROR(_xll.RssMarket($A1534,"時価総額"),"")</f>
        <v/>
      </c>
      <c r="G1534" s="75" t="e">
        <f>T20D357462[[#This Row],[時価総額]]/T20D357462[[#This Row],[現在値]]</f>
        <v>#VALUE!</v>
      </c>
      <c r="H1534" s="20"/>
      <c r="I1534" s="38"/>
      <c r="J1534" s="20"/>
      <c r="K1534" s="33"/>
      <c r="L1534" s="117"/>
      <c r="M1534" s="21"/>
      <c r="N1534" s="89"/>
      <c r="O1534" s="125" t="e">
        <f t="shared" si="49"/>
        <v>#REF!</v>
      </c>
      <c r="P1534" s="125" t="e">
        <f t="shared" si="50"/>
        <v>#REF!</v>
      </c>
      <c r="Q1534" s="147" t="e">
        <f>T20D357462[[#This Row],[スコア⑤]]/T20D357462[[#This Row],[スコア③]]</f>
        <v>#REF!</v>
      </c>
      <c r="R1534" s="76" t="e">
        <f>#REF!+#REF!</f>
        <v>#REF!</v>
      </c>
      <c r="S1534" s="76"/>
      <c r="T1534" s="119"/>
      <c r="U1534" s="76"/>
      <c r="V1534" s="76"/>
      <c r="W1534" s="109" t="e">
        <f>(T20D357462[[#This Row],[現金及び預金（億）]]-T20D357462[[#This Row],[負債（億）]])/T20D357462[[#This Row],[総資産]]*100</f>
        <v>#DIV/0!</v>
      </c>
    </row>
    <row r="1535" spans="1:23" s="67" customFormat="1" x14ac:dyDescent="0.25">
      <c r="A1535" s="69"/>
      <c r="B1535" s="39"/>
      <c r="C1535" s="71" t="str">
        <f>IFERROR(_xll.RssMarket($A1535,"市場部名称"),"")</f>
        <v/>
      </c>
      <c r="D1535" s="55"/>
      <c r="E1535" s="55" t="str">
        <f>IFERROR(_xll.RssMarket($A1535,"前日比"),"")</f>
        <v/>
      </c>
      <c r="F1535" s="75" t="str">
        <f>IFERROR(_xll.RssMarket($A1535,"時価総額"),"")</f>
        <v/>
      </c>
      <c r="G1535" s="75" t="e">
        <f>T20D357462[[#This Row],[時価総額]]/T20D357462[[#This Row],[現在値]]</f>
        <v>#VALUE!</v>
      </c>
      <c r="H1535" s="20"/>
      <c r="I1535" s="38"/>
      <c r="J1535" s="20"/>
      <c r="K1535" s="33"/>
      <c r="L1535" s="117"/>
      <c r="M1535" s="21"/>
      <c r="N1535" s="89"/>
      <c r="O1535" s="125" t="e">
        <f t="shared" si="49"/>
        <v>#REF!</v>
      </c>
      <c r="P1535" s="125" t="e">
        <f t="shared" si="50"/>
        <v>#REF!</v>
      </c>
      <c r="Q1535" s="147" t="e">
        <f>T20D357462[[#This Row],[スコア⑤]]/T20D357462[[#This Row],[スコア③]]</f>
        <v>#REF!</v>
      </c>
      <c r="R1535" s="76" t="e">
        <f>#REF!+#REF!</f>
        <v>#REF!</v>
      </c>
      <c r="S1535" s="76"/>
      <c r="T1535" s="119"/>
      <c r="U1535" s="76"/>
      <c r="V1535" s="76"/>
      <c r="W1535" s="109" t="e">
        <f>(T20D357462[[#This Row],[現金及び預金（億）]]-T20D357462[[#This Row],[負債（億）]])/T20D357462[[#This Row],[総資産]]*100</f>
        <v>#DIV/0!</v>
      </c>
    </row>
    <row r="1536" spans="1:23" s="67" customFormat="1" x14ac:dyDescent="0.25">
      <c r="A1536" s="69"/>
      <c r="B1536" s="39"/>
      <c r="C1536" s="71" t="str">
        <f>IFERROR(_xll.RssMarket($A1536,"市場部名称"),"")</f>
        <v/>
      </c>
      <c r="D1536" s="55"/>
      <c r="E1536" s="55" t="str">
        <f>IFERROR(_xll.RssMarket($A1536,"前日比"),"")</f>
        <v/>
      </c>
      <c r="F1536" s="75" t="str">
        <f>IFERROR(_xll.RssMarket($A1536,"時価総額"),"")</f>
        <v/>
      </c>
      <c r="G1536" s="75" t="e">
        <f>T20D357462[[#This Row],[時価総額]]/T20D357462[[#This Row],[現在値]]</f>
        <v>#VALUE!</v>
      </c>
      <c r="H1536" s="20"/>
      <c r="I1536" s="38"/>
      <c r="J1536" s="20"/>
      <c r="K1536" s="33"/>
      <c r="L1536" s="117"/>
      <c r="M1536" s="21"/>
      <c r="N1536" s="89"/>
      <c r="O1536" s="125" t="e">
        <f t="shared" si="49"/>
        <v>#REF!</v>
      </c>
      <c r="P1536" s="125" t="e">
        <f t="shared" si="50"/>
        <v>#REF!</v>
      </c>
      <c r="Q1536" s="147" t="e">
        <f>T20D357462[[#This Row],[スコア⑤]]/T20D357462[[#This Row],[スコア③]]</f>
        <v>#REF!</v>
      </c>
      <c r="R1536" s="76" t="e">
        <f>#REF!+#REF!</f>
        <v>#REF!</v>
      </c>
      <c r="S1536" s="76"/>
      <c r="T1536" s="119"/>
      <c r="U1536" s="76"/>
      <c r="V1536" s="76"/>
      <c r="W1536" s="109" t="e">
        <f>(T20D357462[[#This Row],[現金及び預金（億）]]-T20D357462[[#This Row],[負債（億）]])/T20D357462[[#This Row],[総資産]]*100</f>
        <v>#DIV/0!</v>
      </c>
    </row>
    <row r="1537" spans="1:23" s="67" customFormat="1" x14ac:dyDescent="0.25">
      <c r="A1537" s="69"/>
      <c r="B1537" s="39"/>
      <c r="C1537" s="71" t="str">
        <f>IFERROR(_xll.RssMarket($A1537,"市場部名称"),"")</f>
        <v/>
      </c>
      <c r="D1537" s="55"/>
      <c r="E1537" s="55" t="str">
        <f>IFERROR(_xll.RssMarket($A1537,"前日比"),"")</f>
        <v/>
      </c>
      <c r="F1537" s="75" t="str">
        <f>IFERROR(_xll.RssMarket($A1537,"時価総額"),"")</f>
        <v/>
      </c>
      <c r="G1537" s="75" t="e">
        <f>T20D357462[[#This Row],[時価総額]]/T20D357462[[#This Row],[現在値]]</f>
        <v>#VALUE!</v>
      </c>
      <c r="H1537" s="20"/>
      <c r="I1537" s="38"/>
      <c r="J1537" s="20"/>
      <c r="K1537" s="33"/>
      <c r="L1537" s="117"/>
      <c r="M1537" s="21"/>
      <c r="N1537" s="89"/>
      <c r="O1537" s="125" t="e">
        <f t="shared" si="49"/>
        <v>#REF!</v>
      </c>
      <c r="P1537" s="125" t="e">
        <f t="shared" si="50"/>
        <v>#REF!</v>
      </c>
      <c r="Q1537" s="147" t="e">
        <f>T20D357462[[#This Row],[スコア⑤]]/T20D357462[[#This Row],[スコア③]]</f>
        <v>#REF!</v>
      </c>
      <c r="R1537" s="76" t="e">
        <f>#REF!+#REF!</f>
        <v>#REF!</v>
      </c>
      <c r="S1537" s="76"/>
      <c r="T1537" s="119"/>
      <c r="U1537" s="76"/>
      <c r="V1537" s="76"/>
      <c r="W1537" s="109" t="e">
        <f>(T20D357462[[#This Row],[現金及び預金（億）]]-T20D357462[[#This Row],[負債（億）]])/T20D357462[[#This Row],[総資産]]*100</f>
        <v>#DIV/0!</v>
      </c>
    </row>
    <row r="1538" spans="1:23" s="67" customFormat="1" x14ac:dyDescent="0.25">
      <c r="A1538" s="69"/>
      <c r="B1538" s="39"/>
      <c r="C1538" s="71" t="str">
        <f>IFERROR(_xll.RssMarket($A1538,"市場部名称"),"")</f>
        <v/>
      </c>
      <c r="D1538" s="55"/>
      <c r="E1538" s="55" t="str">
        <f>IFERROR(_xll.RssMarket($A1538,"前日比"),"")</f>
        <v/>
      </c>
      <c r="F1538" s="75" t="str">
        <f>IFERROR(_xll.RssMarket($A1538,"時価総額"),"")</f>
        <v/>
      </c>
      <c r="G1538" s="75" t="e">
        <f>T20D357462[[#This Row],[時価総額]]/T20D357462[[#This Row],[現在値]]</f>
        <v>#VALUE!</v>
      </c>
      <c r="H1538" s="20"/>
      <c r="I1538" s="38"/>
      <c r="J1538" s="20"/>
      <c r="K1538" s="33"/>
      <c r="L1538" s="117"/>
      <c r="M1538" s="21"/>
      <c r="N1538" s="89"/>
      <c r="O1538" s="125" t="e">
        <f t="shared" ref="O1538:O1601" si="51">ROUND(
 ((IF(OR(R1538="",R1538&lt;=0),20,R1538)/20)
  *(L1538/15))
 /(IFERROR(IF(H1538&gt;0,H1538,15),15)/15)
 *100,0)</f>
        <v>#REF!</v>
      </c>
      <c r="P1538" s="125" t="e">
        <f t="shared" si="50"/>
        <v>#REF!</v>
      </c>
      <c r="Q1538" s="147" t="e">
        <f>T20D357462[[#This Row],[スコア⑤]]/T20D357462[[#This Row],[スコア③]]</f>
        <v>#REF!</v>
      </c>
      <c r="R1538" s="76" t="e">
        <f>#REF!+#REF!</f>
        <v>#REF!</v>
      </c>
      <c r="S1538" s="76"/>
      <c r="T1538" s="119"/>
      <c r="U1538" s="76"/>
      <c r="V1538" s="76"/>
      <c r="W1538" s="109" t="e">
        <f>(T20D357462[[#This Row],[現金及び預金（億）]]-T20D357462[[#This Row],[負債（億）]])/T20D357462[[#This Row],[総資産]]*100</f>
        <v>#DIV/0!</v>
      </c>
    </row>
    <row r="1539" spans="1:23" s="67" customFormat="1" x14ac:dyDescent="0.25">
      <c r="A1539" s="69"/>
      <c r="B1539" s="39"/>
      <c r="C1539" s="71" t="str">
        <f>IFERROR(_xll.RssMarket($A1539,"市場部名称"),"")</f>
        <v/>
      </c>
      <c r="D1539" s="55"/>
      <c r="E1539" s="55" t="str">
        <f>IFERROR(_xll.RssMarket($A1539,"前日比"),"")</f>
        <v/>
      </c>
      <c r="F1539" s="75" t="str">
        <f>IFERROR(_xll.RssMarket($A1539,"時価総額"),"")</f>
        <v/>
      </c>
      <c r="G1539" s="75" t="e">
        <f>T20D357462[[#This Row],[時価総額]]/T20D357462[[#This Row],[現在値]]</f>
        <v>#VALUE!</v>
      </c>
      <c r="H1539" s="20"/>
      <c r="I1539" s="38"/>
      <c r="J1539" s="20"/>
      <c r="K1539" s="33"/>
      <c r="L1539" s="117"/>
      <c r="M1539" s="21"/>
      <c r="N1539" s="89"/>
      <c r="O1539" s="125" t="e">
        <f t="shared" si="51"/>
        <v>#REF!</v>
      </c>
      <c r="P1539" s="125" t="e">
        <f t="shared" si="50"/>
        <v>#REF!</v>
      </c>
      <c r="Q1539" s="147" t="e">
        <f>T20D357462[[#This Row],[スコア⑤]]/T20D357462[[#This Row],[スコア③]]</f>
        <v>#REF!</v>
      </c>
      <c r="R1539" s="76" t="e">
        <f>#REF!+#REF!</f>
        <v>#REF!</v>
      </c>
      <c r="S1539" s="76"/>
      <c r="T1539" s="119"/>
      <c r="U1539" s="76"/>
      <c r="V1539" s="76"/>
      <c r="W1539" s="109" t="e">
        <f>(T20D357462[[#This Row],[現金及び預金（億）]]-T20D357462[[#This Row],[負債（億）]])/T20D357462[[#This Row],[総資産]]*100</f>
        <v>#DIV/0!</v>
      </c>
    </row>
    <row r="1540" spans="1:23" s="67" customFormat="1" x14ac:dyDescent="0.25">
      <c r="A1540" s="69"/>
      <c r="B1540" s="39"/>
      <c r="C1540" s="71" t="str">
        <f>IFERROR(_xll.RssMarket($A1540,"市場部名称"),"")</f>
        <v/>
      </c>
      <c r="D1540" s="55"/>
      <c r="E1540" s="55" t="str">
        <f>IFERROR(_xll.RssMarket($A1540,"前日比"),"")</f>
        <v/>
      </c>
      <c r="F1540" s="75" t="str">
        <f>IFERROR(_xll.RssMarket($A1540,"時価総額"),"")</f>
        <v/>
      </c>
      <c r="G1540" s="75" t="e">
        <f>T20D357462[[#This Row],[時価総額]]/T20D357462[[#This Row],[現在値]]</f>
        <v>#VALUE!</v>
      </c>
      <c r="H1540" s="20"/>
      <c r="I1540" s="38"/>
      <c r="J1540" s="20"/>
      <c r="K1540" s="33"/>
      <c r="L1540" s="117"/>
      <c r="M1540" s="21"/>
      <c r="N1540" s="89"/>
      <c r="O1540" s="125" t="e">
        <f t="shared" si="51"/>
        <v>#REF!</v>
      </c>
      <c r="P1540" s="125" t="e">
        <f t="shared" si="50"/>
        <v>#REF!</v>
      </c>
      <c r="Q1540" s="147" t="e">
        <f>T20D357462[[#This Row],[スコア⑤]]/T20D357462[[#This Row],[スコア③]]</f>
        <v>#REF!</v>
      </c>
      <c r="R1540" s="76" t="e">
        <f>#REF!+#REF!</f>
        <v>#REF!</v>
      </c>
      <c r="S1540" s="76"/>
      <c r="T1540" s="119"/>
      <c r="U1540" s="76"/>
      <c r="V1540" s="76"/>
      <c r="W1540" s="109" t="e">
        <f>(T20D357462[[#This Row],[現金及び預金（億）]]-T20D357462[[#This Row],[負債（億）]])/T20D357462[[#This Row],[総資産]]*100</f>
        <v>#DIV/0!</v>
      </c>
    </row>
    <row r="1541" spans="1:23" s="67" customFormat="1" x14ac:dyDescent="0.25">
      <c r="A1541" s="69"/>
      <c r="B1541" s="39"/>
      <c r="C1541" s="71" t="str">
        <f>IFERROR(_xll.RssMarket($A1541,"市場部名称"),"")</f>
        <v/>
      </c>
      <c r="D1541" s="55"/>
      <c r="E1541" s="55" t="str">
        <f>IFERROR(_xll.RssMarket($A1541,"前日比"),"")</f>
        <v/>
      </c>
      <c r="F1541" s="75" t="str">
        <f>IFERROR(_xll.RssMarket($A1541,"時価総額"),"")</f>
        <v/>
      </c>
      <c r="G1541" s="75" t="e">
        <f>T20D357462[[#This Row],[時価総額]]/T20D357462[[#This Row],[現在値]]</f>
        <v>#VALUE!</v>
      </c>
      <c r="H1541" s="20"/>
      <c r="I1541" s="38"/>
      <c r="J1541" s="20"/>
      <c r="K1541" s="33"/>
      <c r="L1541" s="117"/>
      <c r="M1541" s="21"/>
      <c r="N1541" s="89"/>
      <c r="O1541" s="125" t="e">
        <f t="shared" si="51"/>
        <v>#REF!</v>
      </c>
      <c r="P1541" s="125" t="e">
        <f t="shared" si="50"/>
        <v>#REF!</v>
      </c>
      <c r="Q1541" s="147" t="e">
        <f>T20D357462[[#This Row],[スコア⑤]]/T20D357462[[#This Row],[スコア③]]</f>
        <v>#REF!</v>
      </c>
      <c r="R1541" s="76" t="e">
        <f>#REF!+#REF!</f>
        <v>#REF!</v>
      </c>
      <c r="S1541" s="76"/>
      <c r="T1541" s="119"/>
      <c r="U1541" s="76"/>
      <c r="V1541" s="76"/>
      <c r="W1541" s="109" t="e">
        <f>(T20D357462[[#This Row],[現金及び預金（億）]]-T20D357462[[#This Row],[負債（億）]])/T20D357462[[#This Row],[総資産]]*100</f>
        <v>#DIV/0!</v>
      </c>
    </row>
    <row r="1542" spans="1:23" s="67" customFormat="1" x14ac:dyDescent="0.25">
      <c r="A1542" s="69"/>
      <c r="B1542" s="39"/>
      <c r="C1542" s="71" t="str">
        <f>IFERROR(_xll.RssMarket($A1542,"市場部名称"),"")</f>
        <v/>
      </c>
      <c r="D1542" s="55"/>
      <c r="E1542" s="55" t="str">
        <f>IFERROR(_xll.RssMarket($A1542,"前日比"),"")</f>
        <v/>
      </c>
      <c r="F1542" s="75" t="str">
        <f>IFERROR(_xll.RssMarket($A1542,"時価総額"),"")</f>
        <v/>
      </c>
      <c r="G1542" s="75" t="e">
        <f>T20D357462[[#This Row],[時価総額]]/T20D357462[[#This Row],[現在値]]</f>
        <v>#VALUE!</v>
      </c>
      <c r="H1542" s="20"/>
      <c r="I1542" s="38"/>
      <c r="J1542" s="20"/>
      <c r="K1542" s="33"/>
      <c r="L1542" s="117"/>
      <c r="M1542" s="21"/>
      <c r="N1542" s="89"/>
      <c r="O1542" s="125" t="e">
        <f t="shared" si="51"/>
        <v>#REF!</v>
      </c>
      <c r="P1542" s="125" t="e">
        <f t="shared" si="50"/>
        <v>#REF!</v>
      </c>
      <c r="Q1542" s="147" t="e">
        <f>T20D357462[[#This Row],[スコア⑤]]/T20D357462[[#This Row],[スコア③]]</f>
        <v>#REF!</v>
      </c>
      <c r="R1542" s="76" t="e">
        <f>#REF!+#REF!</f>
        <v>#REF!</v>
      </c>
      <c r="S1542" s="76"/>
      <c r="T1542" s="119"/>
      <c r="U1542" s="76"/>
      <c r="V1542" s="76"/>
      <c r="W1542" s="109" t="e">
        <f>(T20D357462[[#This Row],[現金及び預金（億）]]-T20D357462[[#This Row],[負債（億）]])/T20D357462[[#This Row],[総資産]]*100</f>
        <v>#DIV/0!</v>
      </c>
    </row>
    <row r="1543" spans="1:23" s="67" customFormat="1" x14ac:dyDescent="0.25">
      <c r="A1543" s="69"/>
      <c r="B1543" s="39"/>
      <c r="C1543" s="71" t="str">
        <f>IFERROR(_xll.RssMarket($A1543,"市場部名称"),"")</f>
        <v/>
      </c>
      <c r="D1543" s="55"/>
      <c r="E1543" s="55" t="str">
        <f>IFERROR(_xll.RssMarket($A1543,"前日比"),"")</f>
        <v/>
      </c>
      <c r="F1543" s="75" t="str">
        <f>IFERROR(_xll.RssMarket($A1543,"時価総額"),"")</f>
        <v/>
      </c>
      <c r="G1543" s="75" t="e">
        <f>T20D357462[[#This Row],[時価総額]]/T20D357462[[#This Row],[現在値]]</f>
        <v>#VALUE!</v>
      </c>
      <c r="H1543" s="20"/>
      <c r="I1543" s="38"/>
      <c r="J1543" s="20"/>
      <c r="K1543" s="33"/>
      <c r="L1543" s="117"/>
      <c r="M1543" s="21"/>
      <c r="N1543" s="89"/>
      <c r="O1543" s="125" t="e">
        <f t="shared" si="51"/>
        <v>#REF!</v>
      </c>
      <c r="P1543" s="125" t="e">
        <f t="shared" si="50"/>
        <v>#REF!</v>
      </c>
      <c r="Q1543" s="147" t="e">
        <f>T20D357462[[#This Row],[スコア⑤]]/T20D357462[[#This Row],[スコア③]]</f>
        <v>#REF!</v>
      </c>
      <c r="R1543" s="76" t="e">
        <f>#REF!+#REF!</f>
        <v>#REF!</v>
      </c>
      <c r="S1543" s="76"/>
      <c r="T1543" s="119"/>
      <c r="U1543" s="76"/>
      <c r="V1543" s="76"/>
      <c r="W1543" s="109" t="e">
        <f>(T20D357462[[#This Row],[現金及び預金（億）]]-T20D357462[[#This Row],[負債（億）]])/T20D357462[[#This Row],[総資産]]*100</f>
        <v>#DIV/0!</v>
      </c>
    </row>
    <row r="1544" spans="1:23" s="67" customFormat="1" x14ac:dyDescent="0.25">
      <c r="A1544" s="69"/>
      <c r="B1544" s="39"/>
      <c r="C1544" s="71" t="str">
        <f>IFERROR(_xll.RssMarket($A1544,"市場部名称"),"")</f>
        <v/>
      </c>
      <c r="D1544" s="55"/>
      <c r="E1544" s="55" t="str">
        <f>IFERROR(_xll.RssMarket($A1544,"前日比"),"")</f>
        <v/>
      </c>
      <c r="F1544" s="75" t="str">
        <f>IFERROR(_xll.RssMarket($A1544,"時価総額"),"")</f>
        <v/>
      </c>
      <c r="G1544" s="75" t="e">
        <f>T20D357462[[#This Row],[時価総額]]/T20D357462[[#This Row],[現在値]]</f>
        <v>#VALUE!</v>
      </c>
      <c r="H1544" s="20"/>
      <c r="I1544" s="38"/>
      <c r="J1544" s="20"/>
      <c r="K1544" s="33"/>
      <c r="L1544" s="117"/>
      <c r="M1544" s="21"/>
      <c r="N1544" s="89"/>
      <c r="O1544" s="125" t="e">
        <f t="shared" si="51"/>
        <v>#REF!</v>
      </c>
      <c r="P1544" s="125" t="e">
        <f t="shared" si="50"/>
        <v>#REF!</v>
      </c>
      <c r="Q1544" s="147" t="e">
        <f>T20D357462[[#This Row],[スコア⑤]]/T20D357462[[#This Row],[スコア③]]</f>
        <v>#REF!</v>
      </c>
      <c r="R1544" s="76" t="e">
        <f>#REF!+#REF!</f>
        <v>#REF!</v>
      </c>
      <c r="S1544" s="76"/>
      <c r="T1544" s="119"/>
      <c r="U1544" s="76"/>
      <c r="V1544" s="76"/>
      <c r="W1544" s="109" t="e">
        <f>(T20D357462[[#This Row],[現金及び預金（億）]]-T20D357462[[#This Row],[負債（億）]])/T20D357462[[#This Row],[総資産]]*100</f>
        <v>#DIV/0!</v>
      </c>
    </row>
    <row r="1545" spans="1:23" s="67" customFormat="1" x14ac:dyDescent="0.25">
      <c r="A1545" s="69"/>
      <c r="B1545" s="39"/>
      <c r="C1545" s="71" t="str">
        <f>IFERROR(_xll.RssMarket($A1545,"市場部名称"),"")</f>
        <v/>
      </c>
      <c r="D1545" s="55"/>
      <c r="E1545" s="55" t="str">
        <f>IFERROR(_xll.RssMarket($A1545,"前日比"),"")</f>
        <v/>
      </c>
      <c r="F1545" s="75" t="str">
        <f>IFERROR(_xll.RssMarket($A1545,"時価総額"),"")</f>
        <v/>
      </c>
      <c r="G1545" s="75" t="e">
        <f>T20D357462[[#This Row],[時価総額]]/T20D357462[[#This Row],[現在値]]</f>
        <v>#VALUE!</v>
      </c>
      <c r="H1545" s="20"/>
      <c r="I1545" s="38"/>
      <c r="J1545" s="20"/>
      <c r="K1545" s="33"/>
      <c r="L1545" s="117"/>
      <c r="M1545" s="21"/>
      <c r="N1545" s="89"/>
      <c r="O1545" s="125" t="e">
        <f t="shared" si="51"/>
        <v>#REF!</v>
      </c>
      <c r="P1545" s="125" t="e">
        <f t="shared" si="50"/>
        <v>#REF!</v>
      </c>
      <c r="Q1545" s="147" t="e">
        <f>T20D357462[[#This Row],[スコア⑤]]/T20D357462[[#This Row],[スコア③]]</f>
        <v>#REF!</v>
      </c>
      <c r="R1545" s="76" t="e">
        <f>#REF!+#REF!</f>
        <v>#REF!</v>
      </c>
      <c r="S1545" s="76"/>
      <c r="T1545" s="119"/>
      <c r="U1545" s="76"/>
      <c r="V1545" s="76"/>
      <c r="W1545" s="109" t="e">
        <f>(T20D357462[[#This Row],[現金及び預金（億）]]-T20D357462[[#This Row],[負債（億）]])/T20D357462[[#This Row],[総資産]]*100</f>
        <v>#DIV/0!</v>
      </c>
    </row>
    <row r="1546" spans="1:23" s="67" customFormat="1" x14ac:dyDescent="0.25">
      <c r="A1546" s="69"/>
      <c r="B1546" s="39"/>
      <c r="C1546" s="71" t="str">
        <f>IFERROR(_xll.RssMarket($A1546,"市場部名称"),"")</f>
        <v/>
      </c>
      <c r="D1546" s="55"/>
      <c r="E1546" s="55" t="str">
        <f>IFERROR(_xll.RssMarket($A1546,"前日比"),"")</f>
        <v/>
      </c>
      <c r="F1546" s="75" t="str">
        <f>IFERROR(_xll.RssMarket($A1546,"時価総額"),"")</f>
        <v/>
      </c>
      <c r="G1546" s="75" t="e">
        <f>T20D357462[[#This Row],[時価総額]]/T20D357462[[#This Row],[現在値]]</f>
        <v>#VALUE!</v>
      </c>
      <c r="H1546" s="20"/>
      <c r="I1546" s="38"/>
      <c r="J1546" s="20"/>
      <c r="K1546" s="33"/>
      <c r="L1546" s="117"/>
      <c r="M1546" s="21"/>
      <c r="N1546" s="89"/>
      <c r="O1546" s="125" t="e">
        <f t="shared" si="51"/>
        <v>#REF!</v>
      </c>
      <c r="P1546" s="125" t="e">
        <f t="shared" si="50"/>
        <v>#REF!</v>
      </c>
      <c r="Q1546" s="147" t="e">
        <f>T20D357462[[#This Row],[スコア⑤]]/T20D357462[[#This Row],[スコア③]]</f>
        <v>#REF!</v>
      </c>
      <c r="R1546" s="76" t="e">
        <f>#REF!+#REF!</f>
        <v>#REF!</v>
      </c>
      <c r="S1546" s="76"/>
      <c r="T1546" s="119"/>
      <c r="U1546" s="76"/>
      <c r="V1546" s="76"/>
      <c r="W1546" s="109" t="e">
        <f>(T20D357462[[#This Row],[現金及び預金（億）]]-T20D357462[[#This Row],[負債（億）]])/T20D357462[[#This Row],[総資産]]*100</f>
        <v>#DIV/0!</v>
      </c>
    </row>
    <row r="1547" spans="1:23" s="67" customFormat="1" x14ac:dyDescent="0.25">
      <c r="A1547" s="69"/>
      <c r="B1547" s="39"/>
      <c r="C1547" s="71" t="str">
        <f>IFERROR(_xll.RssMarket($A1547,"市場部名称"),"")</f>
        <v/>
      </c>
      <c r="D1547" s="55"/>
      <c r="E1547" s="55" t="str">
        <f>IFERROR(_xll.RssMarket($A1547,"前日比"),"")</f>
        <v/>
      </c>
      <c r="F1547" s="75" t="str">
        <f>IFERROR(_xll.RssMarket($A1547,"時価総額"),"")</f>
        <v/>
      </c>
      <c r="G1547" s="75" t="e">
        <f>T20D357462[[#This Row],[時価総額]]/T20D357462[[#This Row],[現在値]]</f>
        <v>#VALUE!</v>
      </c>
      <c r="H1547" s="20"/>
      <c r="I1547" s="38"/>
      <c r="J1547" s="20"/>
      <c r="K1547" s="33"/>
      <c r="L1547" s="117"/>
      <c r="M1547" s="21"/>
      <c r="N1547" s="89"/>
      <c r="O1547" s="125" t="e">
        <f t="shared" si="51"/>
        <v>#REF!</v>
      </c>
      <c r="P1547" s="125" t="e">
        <f t="shared" si="50"/>
        <v>#REF!</v>
      </c>
      <c r="Q1547" s="147" t="e">
        <f>T20D357462[[#This Row],[スコア⑤]]/T20D357462[[#This Row],[スコア③]]</f>
        <v>#REF!</v>
      </c>
      <c r="R1547" s="76" t="e">
        <f>#REF!+#REF!</f>
        <v>#REF!</v>
      </c>
      <c r="S1547" s="76"/>
      <c r="T1547" s="119"/>
      <c r="U1547" s="76"/>
      <c r="V1547" s="76"/>
      <c r="W1547" s="109" t="e">
        <f>(T20D357462[[#This Row],[現金及び預金（億）]]-T20D357462[[#This Row],[負債（億）]])/T20D357462[[#This Row],[総資産]]*100</f>
        <v>#DIV/0!</v>
      </c>
    </row>
    <row r="1548" spans="1:23" s="67" customFormat="1" x14ac:dyDescent="0.25">
      <c r="A1548" s="69"/>
      <c r="B1548" s="39"/>
      <c r="C1548" s="71" t="str">
        <f>IFERROR(_xll.RssMarket($A1548,"市場部名称"),"")</f>
        <v/>
      </c>
      <c r="D1548" s="55"/>
      <c r="E1548" s="55" t="str">
        <f>IFERROR(_xll.RssMarket($A1548,"前日比"),"")</f>
        <v/>
      </c>
      <c r="F1548" s="75" t="str">
        <f>IFERROR(_xll.RssMarket($A1548,"時価総額"),"")</f>
        <v/>
      </c>
      <c r="G1548" s="75" t="e">
        <f>T20D357462[[#This Row],[時価総額]]/T20D357462[[#This Row],[現在値]]</f>
        <v>#VALUE!</v>
      </c>
      <c r="H1548" s="20"/>
      <c r="I1548" s="38"/>
      <c r="J1548" s="20"/>
      <c r="K1548" s="33"/>
      <c r="L1548" s="117"/>
      <c r="M1548" s="21"/>
      <c r="N1548" s="89"/>
      <c r="O1548" s="125" t="e">
        <f t="shared" si="51"/>
        <v>#REF!</v>
      </c>
      <c r="P1548" s="125" t="e">
        <f t="shared" si="50"/>
        <v>#REF!</v>
      </c>
      <c r="Q1548" s="147" t="e">
        <f>T20D357462[[#This Row],[スコア⑤]]/T20D357462[[#This Row],[スコア③]]</f>
        <v>#REF!</v>
      </c>
      <c r="R1548" s="76" t="e">
        <f>#REF!+#REF!</f>
        <v>#REF!</v>
      </c>
      <c r="S1548" s="76"/>
      <c r="T1548" s="119"/>
      <c r="U1548" s="76"/>
      <c r="V1548" s="76"/>
      <c r="W1548" s="109" t="e">
        <f>(T20D357462[[#This Row],[現金及び預金（億）]]-T20D357462[[#This Row],[負債（億）]])/T20D357462[[#This Row],[総資産]]*100</f>
        <v>#DIV/0!</v>
      </c>
    </row>
    <row r="1549" spans="1:23" s="67" customFormat="1" x14ac:dyDescent="0.25">
      <c r="A1549" s="69"/>
      <c r="B1549" s="39"/>
      <c r="C1549" s="71" t="str">
        <f>IFERROR(_xll.RssMarket($A1549,"市場部名称"),"")</f>
        <v/>
      </c>
      <c r="D1549" s="55"/>
      <c r="E1549" s="55" t="str">
        <f>IFERROR(_xll.RssMarket($A1549,"前日比"),"")</f>
        <v/>
      </c>
      <c r="F1549" s="75" t="str">
        <f>IFERROR(_xll.RssMarket($A1549,"時価総額"),"")</f>
        <v/>
      </c>
      <c r="G1549" s="75" t="e">
        <f>T20D357462[[#This Row],[時価総額]]/T20D357462[[#This Row],[現在値]]</f>
        <v>#VALUE!</v>
      </c>
      <c r="H1549" s="20"/>
      <c r="I1549" s="38"/>
      <c r="J1549" s="20"/>
      <c r="K1549" s="33"/>
      <c r="L1549" s="117"/>
      <c r="M1549" s="21"/>
      <c r="N1549" s="89"/>
      <c r="O1549" s="125" t="e">
        <f t="shared" si="51"/>
        <v>#REF!</v>
      </c>
      <c r="P1549" s="125" t="e">
        <f t="shared" si="50"/>
        <v>#REF!</v>
      </c>
      <c r="Q1549" s="147" t="e">
        <f>T20D357462[[#This Row],[スコア⑤]]/T20D357462[[#This Row],[スコア③]]</f>
        <v>#REF!</v>
      </c>
      <c r="R1549" s="76" t="e">
        <f>#REF!+#REF!</f>
        <v>#REF!</v>
      </c>
      <c r="S1549" s="76"/>
      <c r="T1549" s="119"/>
      <c r="U1549" s="76"/>
      <c r="V1549" s="76"/>
      <c r="W1549" s="109" t="e">
        <f>(T20D357462[[#This Row],[現金及び預金（億）]]-T20D357462[[#This Row],[負債（億）]])/T20D357462[[#This Row],[総資産]]*100</f>
        <v>#DIV/0!</v>
      </c>
    </row>
    <row r="1550" spans="1:23" s="67" customFormat="1" x14ac:dyDescent="0.25">
      <c r="A1550" s="69"/>
      <c r="B1550" s="39"/>
      <c r="C1550" s="71" t="str">
        <f>IFERROR(_xll.RssMarket($A1550,"市場部名称"),"")</f>
        <v/>
      </c>
      <c r="D1550" s="55"/>
      <c r="E1550" s="55" t="str">
        <f>IFERROR(_xll.RssMarket($A1550,"前日比"),"")</f>
        <v/>
      </c>
      <c r="F1550" s="75" t="str">
        <f>IFERROR(_xll.RssMarket($A1550,"時価総額"),"")</f>
        <v/>
      </c>
      <c r="G1550" s="75" t="e">
        <f>T20D357462[[#This Row],[時価総額]]/T20D357462[[#This Row],[現在値]]</f>
        <v>#VALUE!</v>
      </c>
      <c r="H1550" s="20"/>
      <c r="I1550" s="38"/>
      <c r="J1550" s="20"/>
      <c r="K1550" s="33"/>
      <c r="L1550" s="117"/>
      <c r="M1550" s="21"/>
      <c r="N1550" s="89"/>
      <c r="O1550" s="125" t="e">
        <f t="shared" si="51"/>
        <v>#REF!</v>
      </c>
      <c r="P1550" s="125" t="e">
        <f t="shared" si="50"/>
        <v>#REF!</v>
      </c>
      <c r="Q1550" s="147" t="e">
        <f>T20D357462[[#This Row],[スコア⑤]]/T20D357462[[#This Row],[スコア③]]</f>
        <v>#REF!</v>
      </c>
      <c r="R1550" s="76" t="e">
        <f>#REF!+#REF!</f>
        <v>#REF!</v>
      </c>
      <c r="S1550" s="76"/>
      <c r="T1550" s="119"/>
      <c r="U1550" s="76"/>
      <c r="V1550" s="76"/>
      <c r="W1550" s="109" t="e">
        <f>(T20D357462[[#This Row],[現金及び預金（億）]]-T20D357462[[#This Row],[負債（億）]])/T20D357462[[#This Row],[総資産]]*100</f>
        <v>#DIV/0!</v>
      </c>
    </row>
    <row r="1551" spans="1:23" s="67" customFormat="1" x14ac:dyDescent="0.25">
      <c r="A1551" s="69"/>
      <c r="B1551" s="39"/>
      <c r="C1551" s="71" t="str">
        <f>IFERROR(_xll.RssMarket($A1551,"市場部名称"),"")</f>
        <v/>
      </c>
      <c r="D1551" s="55"/>
      <c r="E1551" s="55" t="str">
        <f>IFERROR(_xll.RssMarket($A1551,"前日比"),"")</f>
        <v/>
      </c>
      <c r="F1551" s="75" t="str">
        <f>IFERROR(_xll.RssMarket($A1551,"時価総額"),"")</f>
        <v/>
      </c>
      <c r="G1551" s="75" t="e">
        <f>T20D357462[[#This Row],[時価総額]]/T20D357462[[#This Row],[現在値]]</f>
        <v>#VALUE!</v>
      </c>
      <c r="H1551" s="20"/>
      <c r="I1551" s="38"/>
      <c r="J1551" s="20"/>
      <c r="K1551" s="33"/>
      <c r="L1551" s="117"/>
      <c r="M1551" s="21"/>
      <c r="N1551" s="89"/>
      <c r="O1551" s="125" t="e">
        <f t="shared" si="51"/>
        <v>#REF!</v>
      </c>
      <c r="P1551" s="125" t="e">
        <f t="shared" si="50"/>
        <v>#REF!</v>
      </c>
      <c r="Q1551" s="147" t="e">
        <f>T20D357462[[#This Row],[スコア⑤]]/T20D357462[[#This Row],[スコア③]]</f>
        <v>#REF!</v>
      </c>
      <c r="R1551" s="76" t="e">
        <f>#REF!+#REF!</f>
        <v>#REF!</v>
      </c>
      <c r="S1551" s="76"/>
      <c r="T1551" s="119"/>
      <c r="U1551" s="76"/>
      <c r="V1551" s="76"/>
      <c r="W1551" s="109" t="e">
        <f>(T20D357462[[#This Row],[現金及び預金（億）]]-T20D357462[[#This Row],[負債（億）]])/T20D357462[[#This Row],[総資産]]*100</f>
        <v>#DIV/0!</v>
      </c>
    </row>
    <row r="1552" spans="1:23" s="67" customFormat="1" x14ac:dyDescent="0.25">
      <c r="A1552" s="69"/>
      <c r="B1552" s="39"/>
      <c r="C1552" s="71" t="str">
        <f>IFERROR(_xll.RssMarket($A1552,"市場部名称"),"")</f>
        <v/>
      </c>
      <c r="D1552" s="55"/>
      <c r="E1552" s="55" t="str">
        <f>IFERROR(_xll.RssMarket($A1552,"前日比"),"")</f>
        <v/>
      </c>
      <c r="F1552" s="75" t="str">
        <f>IFERROR(_xll.RssMarket($A1552,"時価総額"),"")</f>
        <v/>
      </c>
      <c r="G1552" s="75" t="e">
        <f>T20D357462[[#This Row],[時価総額]]/T20D357462[[#This Row],[現在値]]</f>
        <v>#VALUE!</v>
      </c>
      <c r="H1552" s="20"/>
      <c r="I1552" s="38"/>
      <c r="J1552" s="20"/>
      <c r="K1552" s="33"/>
      <c r="L1552" s="117"/>
      <c r="M1552" s="21"/>
      <c r="N1552" s="89"/>
      <c r="O1552" s="125" t="e">
        <f t="shared" si="51"/>
        <v>#REF!</v>
      </c>
      <c r="P1552" s="125" t="e">
        <f t="shared" si="50"/>
        <v>#REF!</v>
      </c>
      <c r="Q1552" s="147" t="e">
        <f>T20D357462[[#This Row],[スコア⑤]]/T20D357462[[#This Row],[スコア③]]</f>
        <v>#REF!</v>
      </c>
      <c r="R1552" s="76" t="e">
        <f>#REF!+#REF!</f>
        <v>#REF!</v>
      </c>
      <c r="S1552" s="76"/>
      <c r="T1552" s="119"/>
      <c r="U1552" s="76"/>
      <c r="V1552" s="76"/>
      <c r="W1552" s="109" t="e">
        <f>(T20D357462[[#This Row],[現金及び預金（億）]]-T20D357462[[#This Row],[負債（億）]])/T20D357462[[#This Row],[総資産]]*100</f>
        <v>#DIV/0!</v>
      </c>
    </row>
    <row r="1553" spans="1:23" s="67" customFormat="1" x14ac:dyDescent="0.25">
      <c r="A1553" s="69"/>
      <c r="B1553" s="39"/>
      <c r="C1553" s="71" t="str">
        <f>IFERROR(_xll.RssMarket($A1553,"市場部名称"),"")</f>
        <v/>
      </c>
      <c r="D1553" s="55"/>
      <c r="E1553" s="55" t="str">
        <f>IFERROR(_xll.RssMarket($A1553,"前日比"),"")</f>
        <v/>
      </c>
      <c r="F1553" s="75" t="str">
        <f>IFERROR(_xll.RssMarket($A1553,"時価総額"),"")</f>
        <v/>
      </c>
      <c r="G1553" s="75" t="e">
        <f>T20D357462[[#This Row],[時価総額]]/T20D357462[[#This Row],[現在値]]</f>
        <v>#VALUE!</v>
      </c>
      <c r="H1553" s="20"/>
      <c r="I1553" s="38"/>
      <c r="J1553" s="20"/>
      <c r="K1553" s="33"/>
      <c r="L1553" s="117"/>
      <c r="M1553" s="21"/>
      <c r="N1553" s="89"/>
      <c r="O1553" s="125" t="e">
        <f t="shared" si="51"/>
        <v>#REF!</v>
      </c>
      <c r="P1553" s="125" t="e">
        <f t="shared" si="50"/>
        <v>#REF!</v>
      </c>
      <c r="Q1553" s="147" t="e">
        <f>T20D357462[[#This Row],[スコア⑤]]/T20D357462[[#This Row],[スコア③]]</f>
        <v>#REF!</v>
      </c>
      <c r="R1553" s="76" t="e">
        <f>#REF!+#REF!</f>
        <v>#REF!</v>
      </c>
      <c r="S1553" s="76"/>
      <c r="T1553" s="119"/>
      <c r="U1553" s="76"/>
      <c r="V1553" s="76"/>
      <c r="W1553" s="109" t="e">
        <f>(T20D357462[[#This Row],[現金及び預金（億）]]-T20D357462[[#This Row],[負債（億）]])/T20D357462[[#This Row],[総資産]]*100</f>
        <v>#DIV/0!</v>
      </c>
    </row>
    <row r="1554" spans="1:23" s="67" customFormat="1" x14ac:dyDescent="0.25">
      <c r="A1554" s="69"/>
      <c r="B1554" s="39"/>
      <c r="C1554" s="71" t="str">
        <f>IFERROR(_xll.RssMarket($A1554,"市場部名称"),"")</f>
        <v/>
      </c>
      <c r="D1554" s="55"/>
      <c r="E1554" s="55" t="str">
        <f>IFERROR(_xll.RssMarket($A1554,"前日比"),"")</f>
        <v/>
      </c>
      <c r="F1554" s="75" t="str">
        <f>IFERROR(_xll.RssMarket($A1554,"時価総額"),"")</f>
        <v/>
      </c>
      <c r="G1554" s="75" t="e">
        <f>T20D357462[[#This Row],[時価総額]]/T20D357462[[#This Row],[現在値]]</f>
        <v>#VALUE!</v>
      </c>
      <c r="H1554" s="20"/>
      <c r="I1554" s="38"/>
      <c r="J1554" s="20"/>
      <c r="K1554" s="33"/>
      <c r="L1554" s="117"/>
      <c r="M1554" s="21"/>
      <c r="N1554" s="89"/>
      <c r="O1554" s="125" t="e">
        <f t="shared" si="51"/>
        <v>#REF!</v>
      </c>
      <c r="P1554" s="125" t="e">
        <f t="shared" si="50"/>
        <v>#REF!</v>
      </c>
      <c r="Q1554" s="147" t="e">
        <f>T20D357462[[#This Row],[スコア⑤]]/T20D357462[[#This Row],[スコア③]]</f>
        <v>#REF!</v>
      </c>
      <c r="R1554" s="76" t="e">
        <f>#REF!+#REF!</f>
        <v>#REF!</v>
      </c>
      <c r="S1554" s="76"/>
      <c r="T1554" s="119"/>
      <c r="U1554" s="76"/>
      <c r="V1554" s="76"/>
      <c r="W1554" s="109" t="e">
        <f>(T20D357462[[#This Row],[現金及び預金（億）]]-T20D357462[[#This Row],[負債（億）]])/T20D357462[[#This Row],[総資産]]*100</f>
        <v>#DIV/0!</v>
      </c>
    </row>
    <row r="1555" spans="1:23" s="67" customFormat="1" x14ac:dyDescent="0.25">
      <c r="A1555" s="69"/>
      <c r="B1555" s="39"/>
      <c r="C1555" s="71" t="str">
        <f>IFERROR(_xll.RssMarket($A1555,"市場部名称"),"")</f>
        <v/>
      </c>
      <c r="D1555" s="55"/>
      <c r="E1555" s="55" t="str">
        <f>IFERROR(_xll.RssMarket($A1555,"前日比"),"")</f>
        <v/>
      </c>
      <c r="F1555" s="75" t="str">
        <f>IFERROR(_xll.RssMarket($A1555,"時価総額"),"")</f>
        <v/>
      </c>
      <c r="G1555" s="75" t="e">
        <f>T20D357462[[#This Row],[時価総額]]/T20D357462[[#This Row],[現在値]]</f>
        <v>#VALUE!</v>
      </c>
      <c r="H1555" s="20"/>
      <c r="I1555" s="38"/>
      <c r="J1555" s="20"/>
      <c r="K1555" s="33"/>
      <c r="L1555" s="117"/>
      <c r="M1555" s="21"/>
      <c r="N1555" s="89"/>
      <c r="O1555" s="125" t="e">
        <f t="shared" si="51"/>
        <v>#REF!</v>
      </c>
      <c r="P1555" s="125" t="e">
        <f t="shared" si="50"/>
        <v>#REF!</v>
      </c>
      <c r="Q1555" s="147" t="e">
        <f>T20D357462[[#This Row],[スコア⑤]]/T20D357462[[#This Row],[スコア③]]</f>
        <v>#REF!</v>
      </c>
      <c r="R1555" s="76" t="e">
        <f>#REF!+#REF!</f>
        <v>#REF!</v>
      </c>
      <c r="S1555" s="76"/>
      <c r="T1555" s="119"/>
      <c r="U1555" s="76"/>
      <c r="V1555" s="76"/>
      <c r="W1555" s="109" t="e">
        <f>(T20D357462[[#This Row],[現金及び預金（億）]]-T20D357462[[#This Row],[負債（億）]])/T20D357462[[#This Row],[総資産]]*100</f>
        <v>#DIV/0!</v>
      </c>
    </row>
    <row r="1556" spans="1:23" s="67" customFormat="1" x14ac:dyDescent="0.25">
      <c r="A1556" s="69"/>
      <c r="B1556" s="39"/>
      <c r="C1556" s="71" t="str">
        <f>IFERROR(_xll.RssMarket($A1556,"市場部名称"),"")</f>
        <v/>
      </c>
      <c r="D1556" s="55"/>
      <c r="E1556" s="55" t="str">
        <f>IFERROR(_xll.RssMarket($A1556,"前日比"),"")</f>
        <v/>
      </c>
      <c r="F1556" s="75" t="str">
        <f>IFERROR(_xll.RssMarket($A1556,"時価総額"),"")</f>
        <v/>
      </c>
      <c r="G1556" s="75" t="e">
        <f>T20D357462[[#This Row],[時価総額]]/T20D357462[[#This Row],[現在値]]</f>
        <v>#VALUE!</v>
      </c>
      <c r="H1556" s="20"/>
      <c r="I1556" s="38"/>
      <c r="J1556" s="20"/>
      <c r="K1556" s="33"/>
      <c r="L1556" s="117"/>
      <c r="M1556" s="21"/>
      <c r="N1556" s="89"/>
      <c r="O1556" s="125" t="e">
        <f t="shared" si="51"/>
        <v>#REF!</v>
      </c>
      <c r="P1556" s="125" t="e">
        <f t="shared" si="50"/>
        <v>#REF!</v>
      </c>
      <c r="Q1556" s="147" t="e">
        <f>T20D357462[[#This Row],[スコア⑤]]/T20D357462[[#This Row],[スコア③]]</f>
        <v>#REF!</v>
      </c>
      <c r="R1556" s="76" t="e">
        <f>#REF!+#REF!</f>
        <v>#REF!</v>
      </c>
      <c r="S1556" s="76"/>
      <c r="T1556" s="119"/>
      <c r="U1556" s="76"/>
      <c r="V1556" s="76"/>
      <c r="W1556" s="109" t="e">
        <f>(T20D357462[[#This Row],[現金及び預金（億）]]-T20D357462[[#This Row],[負債（億）]])/T20D357462[[#This Row],[総資産]]*100</f>
        <v>#DIV/0!</v>
      </c>
    </row>
    <row r="1557" spans="1:23" s="67" customFormat="1" x14ac:dyDescent="0.25">
      <c r="A1557" s="69"/>
      <c r="B1557" s="39"/>
      <c r="C1557" s="71" t="str">
        <f>IFERROR(_xll.RssMarket($A1557,"市場部名称"),"")</f>
        <v/>
      </c>
      <c r="D1557" s="55"/>
      <c r="E1557" s="55" t="str">
        <f>IFERROR(_xll.RssMarket($A1557,"前日比"),"")</f>
        <v/>
      </c>
      <c r="F1557" s="75" t="str">
        <f>IFERROR(_xll.RssMarket($A1557,"時価総額"),"")</f>
        <v/>
      </c>
      <c r="G1557" s="75" t="e">
        <f>T20D357462[[#This Row],[時価総額]]/T20D357462[[#This Row],[現在値]]</f>
        <v>#VALUE!</v>
      </c>
      <c r="H1557" s="20"/>
      <c r="I1557" s="38"/>
      <c r="J1557" s="20"/>
      <c r="K1557" s="33"/>
      <c r="L1557" s="117"/>
      <c r="M1557" s="21"/>
      <c r="N1557" s="89"/>
      <c r="O1557" s="125" t="e">
        <f t="shared" si="51"/>
        <v>#REF!</v>
      </c>
      <c r="P1557" s="125" t="e">
        <f t="shared" si="50"/>
        <v>#REF!</v>
      </c>
      <c r="Q1557" s="147" t="e">
        <f>T20D357462[[#This Row],[スコア⑤]]/T20D357462[[#This Row],[スコア③]]</f>
        <v>#REF!</v>
      </c>
      <c r="R1557" s="76" t="e">
        <f>#REF!+#REF!</f>
        <v>#REF!</v>
      </c>
      <c r="S1557" s="76"/>
      <c r="T1557" s="119"/>
      <c r="U1557" s="76"/>
      <c r="V1557" s="76"/>
      <c r="W1557" s="109" t="e">
        <f>(T20D357462[[#This Row],[現金及び預金（億）]]-T20D357462[[#This Row],[負債（億）]])/T20D357462[[#This Row],[総資産]]*100</f>
        <v>#DIV/0!</v>
      </c>
    </row>
    <row r="1558" spans="1:23" s="67" customFormat="1" x14ac:dyDescent="0.25">
      <c r="A1558" s="69"/>
      <c r="B1558" s="39"/>
      <c r="C1558" s="71" t="str">
        <f>IFERROR(_xll.RssMarket($A1558,"市場部名称"),"")</f>
        <v/>
      </c>
      <c r="D1558" s="55"/>
      <c r="E1558" s="55" t="str">
        <f>IFERROR(_xll.RssMarket($A1558,"前日比"),"")</f>
        <v/>
      </c>
      <c r="F1558" s="75" t="str">
        <f>IFERROR(_xll.RssMarket($A1558,"時価総額"),"")</f>
        <v/>
      </c>
      <c r="G1558" s="75" t="e">
        <f>T20D357462[[#This Row],[時価総額]]/T20D357462[[#This Row],[現在値]]</f>
        <v>#VALUE!</v>
      </c>
      <c r="H1558" s="20"/>
      <c r="I1558" s="38"/>
      <c r="J1558" s="20"/>
      <c r="K1558" s="33"/>
      <c r="L1558" s="117"/>
      <c r="M1558" s="21"/>
      <c r="N1558" s="89"/>
      <c r="O1558" s="125" t="e">
        <f t="shared" si="51"/>
        <v>#REF!</v>
      </c>
      <c r="P1558" s="125" t="e">
        <f t="shared" si="50"/>
        <v>#REF!</v>
      </c>
      <c r="Q1558" s="147" t="e">
        <f>T20D357462[[#This Row],[スコア⑤]]/T20D357462[[#This Row],[スコア③]]</f>
        <v>#REF!</v>
      </c>
      <c r="R1558" s="76" t="e">
        <f>#REF!+#REF!</f>
        <v>#REF!</v>
      </c>
      <c r="S1558" s="76"/>
      <c r="T1558" s="119"/>
      <c r="U1558" s="76"/>
      <c r="V1558" s="76"/>
      <c r="W1558" s="109" t="e">
        <f>(T20D357462[[#This Row],[現金及び預金（億）]]-T20D357462[[#This Row],[負債（億）]])/T20D357462[[#This Row],[総資産]]*100</f>
        <v>#DIV/0!</v>
      </c>
    </row>
    <row r="1559" spans="1:23" s="67" customFormat="1" x14ac:dyDescent="0.25">
      <c r="A1559" s="69"/>
      <c r="B1559" s="39"/>
      <c r="C1559" s="71" t="str">
        <f>IFERROR(_xll.RssMarket($A1559,"市場部名称"),"")</f>
        <v/>
      </c>
      <c r="D1559" s="55"/>
      <c r="E1559" s="55" t="str">
        <f>IFERROR(_xll.RssMarket($A1559,"前日比"),"")</f>
        <v/>
      </c>
      <c r="F1559" s="75" t="str">
        <f>IFERROR(_xll.RssMarket($A1559,"時価総額"),"")</f>
        <v/>
      </c>
      <c r="G1559" s="75" t="e">
        <f>T20D357462[[#This Row],[時価総額]]/T20D357462[[#This Row],[現在値]]</f>
        <v>#VALUE!</v>
      </c>
      <c r="H1559" s="20"/>
      <c r="I1559" s="38"/>
      <c r="J1559" s="20"/>
      <c r="K1559" s="33"/>
      <c r="L1559" s="117"/>
      <c r="M1559" s="21"/>
      <c r="N1559" s="89"/>
      <c r="O1559" s="125" t="e">
        <f t="shared" si="51"/>
        <v>#REF!</v>
      </c>
      <c r="P1559" s="125" t="e">
        <f t="shared" si="50"/>
        <v>#REF!</v>
      </c>
      <c r="Q1559" s="147" t="e">
        <f>T20D357462[[#This Row],[スコア⑤]]/T20D357462[[#This Row],[スコア③]]</f>
        <v>#REF!</v>
      </c>
      <c r="R1559" s="76" t="e">
        <f>#REF!+#REF!</f>
        <v>#REF!</v>
      </c>
      <c r="S1559" s="76"/>
      <c r="T1559" s="119"/>
      <c r="U1559" s="76"/>
      <c r="V1559" s="76"/>
      <c r="W1559" s="109" t="e">
        <f>(T20D357462[[#This Row],[現金及び預金（億）]]-T20D357462[[#This Row],[負債（億）]])/T20D357462[[#This Row],[総資産]]*100</f>
        <v>#DIV/0!</v>
      </c>
    </row>
    <row r="1560" spans="1:23" s="67" customFormat="1" x14ac:dyDescent="0.25">
      <c r="A1560" s="69"/>
      <c r="B1560" s="39"/>
      <c r="C1560" s="71" t="str">
        <f>IFERROR(_xll.RssMarket($A1560,"市場部名称"),"")</f>
        <v/>
      </c>
      <c r="D1560" s="55"/>
      <c r="E1560" s="55" t="str">
        <f>IFERROR(_xll.RssMarket($A1560,"前日比"),"")</f>
        <v/>
      </c>
      <c r="F1560" s="75" t="str">
        <f>IFERROR(_xll.RssMarket($A1560,"時価総額"),"")</f>
        <v/>
      </c>
      <c r="G1560" s="75" t="e">
        <f>T20D357462[[#This Row],[時価総額]]/T20D357462[[#This Row],[現在値]]</f>
        <v>#VALUE!</v>
      </c>
      <c r="H1560" s="20"/>
      <c r="I1560" s="38"/>
      <c r="J1560" s="20"/>
      <c r="K1560" s="33"/>
      <c r="L1560" s="117"/>
      <c r="M1560" s="21"/>
      <c r="N1560" s="89"/>
      <c r="O1560" s="125" t="e">
        <f t="shared" si="51"/>
        <v>#REF!</v>
      </c>
      <c r="P1560" s="125" t="e">
        <f t="shared" si="50"/>
        <v>#REF!</v>
      </c>
      <c r="Q1560" s="147" t="e">
        <f>T20D357462[[#This Row],[スコア⑤]]/T20D357462[[#This Row],[スコア③]]</f>
        <v>#REF!</v>
      </c>
      <c r="R1560" s="76" t="e">
        <f>#REF!+#REF!</f>
        <v>#REF!</v>
      </c>
      <c r="S1560" s="76"/>
      <c r="T1560" s="119"/>
      <c r="U1560" s="76"/>
      <c r="V1560" s="76"/>
      <c r="W1560" s="109" t="e">
        <f>(T20D357462[[#This Row],[現金及び預金（億）]]-T20D357462[[#This Row],[負債（億）]])/T20D357462[[#This Row],[総資産]]*100</f>
        <v>#DIV/0!</v>
      </c>
    </row>
    <row r="1561" spans="1:23" s="67" customFormat="1" x14ac:dyDescent="0.25">
      <c r="A1561" s="69"/>
      <c r="B1561" s="39"/>
      <c r="C1561" s="71" t="str">
        <f>IFERROR(_xll.RssMarket($A1561,"市場部名称"),"")</f>
        <v/>
      </c>
      <c r="D1561" s="55"/>
      <c r="E1561" s="55" t="str">
        <f>IFERROR(_xll.RssMarket($A1561,"前日比"),"")</f>
        <v/>
      </c>
      <c r="F1561" s="75" t="str">
        <f>IFERROR(_xll.RssMarket($A1561,"時価総額"),"")</f>
        <v/>
      </c>
      <c r="G1561" s="75" t="e">
        <f>T20D357462[[#This Row],[時価総額]]/T20D357462[[#This Row],[現在値]]</f>
        <v>#VALUE!</v>
      </c>
      <c r="H1561" s="20"/>
      <c r="I1561" s="38"/>
      <c r="J1561" s="20"/>
      <c r="K1561" s="33"/>
      <c r="L1561" s="117"/>
      <c r="M1561" s="21"/>
      <c r="N1561" s="89"/>
      <c r="O1561" s="125" t="e">
        <f t="shared" si="51"/>
        <v>#REF!</v>
      </c>
      <c r="P1561" s="125" t="e">
        <f t="shared" si="50"/>
        <v>#REF!</v>
      </c>
      <c r="Q1561" s="147" t="e">
        <f>T20D357462[[#This Row],[スコア⑤]]/T20D357462[[#This Row],[スコア③]]</f>
        <v>#REF!</v>
      </c>
      <c r="R1561" s="76" t="e">
        <f>#REF!+#REF!</f>
        <v>#REF!</v>
      </c>
      <c r="S1561" s="76"/>
      <c r="T1561" s="119"/>
      <c r="U1561" s="76"/>
      <c r="V1561" s="76"/>
      <c r="W1561" s="109" t="e">
        <f>(T20D357462[[#This Row],[現金及び預金（億）]]-T20D357462[[#This Row],[負債（億）]])/T20D357462[[#This Row],[総資産]]*100</f>
        <v>#DIV/0!</v>
      </c>
    </row>
    <row r="1562" spans="1:23" s="67" customFormat="1" x14ac:dyDescent="0.25">
      <c r="A1562" s="69"/>
      <c r="B1562" s="39"/>
      <c r="C1562" s="71" t="str">
        <f>IFERROR(_xll.RssMarket($A1562,"市場部名称"),"")</f>
        <v/>
      </c>
      <c r="D1562" s="55"/>
      <c r="E1562" s="55" t="str">
        <f>IFERROR(_xll.RssMarket($A1562,"前日比"),"")</f>
        <v/>
      </c>
      <c r="F1562" s="75" t="str">
        <f>IFERROR(_xll.RssMarket($A1562,"時価総額"),"")</f>
        <v/>
      </c>
      <c r="G1562" s="75" t="e">
        <f>T20D357462[[#This Row],[時価総額]]/T20D357462[[#This Row],[現在値]]</f>
        <v>#VALUE!</v>
      </c>
      <c r="H1562" s="20"/>
      <c r="I1562" s="38"/>
      <c r="J1562" s="20"/>
      <c r="K1562" s="33"/>
      <c r="L1562" s="117"/>
      <c r="M1562" s="21"/>
      <c r="N1562" s="89"/>
      <c r="O1562" s="125" t="e">
        <f t="shared" si="51"/>
        <v>#REF!</v>
      </c>
      <c r="P1562" s="125" t="e">
        <f t="shared" si="50"/>
        <v>#REF!</v>
      </c>
      <c r="Q1562" s="147" t="e">
        <f>T20D357462[[#This Row],[スコア⑤]]/T20D357462[[#This Row],[スコア③]]</f>
        <v>#REF!</v>
      </c>
      <c r="R1562" s="76" t="e">
        <f>#REF!+#REF!</f>
        <v>#REF!</v>
      </c>
      <c r="S1562" s="76"/>
      <c r="T1562" s="119"/>
      <c r="U1562" s="76"/>
      <c r="V1562" s="76"/>
      <c r="W1562" s="109" t="e">
        <f>(T20D357462[[#This Row],[現金及び預金（億）]]-T20D357462[[#This Row],[負債（億）]])/T20D357462[[#This Row],[総資産]]*100</f>
        <v>#DIV/0!</v>
      </c>
    </row>
    <row r="1563" spans="1:23" s="67" customFormat="1" x14ac:dyDescent="0.25">
      <c r="A1563" s="69"/>
      <c r="B1563" s="39"/>
      <c r="C1563" s="71" t="str">
        <f>IFERROR(_xll.RssMarket($A1563,"市場部名称"),"")</f>
        <v/>
      </c>
      <c r="D1563" s="55"/>
      <c r="E1563" s="55" t="str">
        <f>IFERROR(_xll.RssMarket($A1563,"前日比"),"")</f>
        <v/>
      </c>
      <c r="F1563" s="75" t="str">
        <f>IFERROR(_xll.RssMarket($A1563,"時価総額"),"")</f>
        <v/>
      </c>
      <c r="G1563" s="75" t="e">
        <f>T20D357462[[#This Row],[時価総額]]/T20D357462[[#This Row],[現在値]]</f>
        <v>#VALUE!</v>
      </c>
      <c r="H1563" s="20"/>
      <c r="I1563" s="38"/>
      <c r="J1563" s="20"/>
      <c r="K1563" s="33"/>
      <c r="L1563" s="117"/>
      <c r="M1563" s="21"/>
      <c r="N1563" s="89"/>
      <c r="O1563" s="125" t="e">
        <f t="shared" si="51"/>
        <v>#REF!</v>
      </c>
      <c r="P1563" s="125" t="e">
        <f t="shared" si="50"/>
        <v>#REF!</v>
      </c>
      <c r="Q1563" s="147" t="e">
        <f>T20D357462[[#This Row],[スコア⑤]]/T20D357462[[#This Row],[スコア③]]</f>
        <v>#REF!</v>
      </c>
      <c r="R1563" s="76" t="e">
        <f>#REF!+#REF!</f>
        <v>#REF!</v>
      </c>
      <c r="S1563" s="76"/>
      <c r="T1563" s="119"/>
      <c r="U1563" s="76"/>
      <c r="V1563" s="76"/>
      <c r="W1563" s="109" t="e">
        <f>(T20D357462[[#This Row],[現金及び預金（億）]]-T20D357462[[#This Row],[負債（億）]])/T20D357462[[#This Row],[総資産]]*100</f>
        <v>#DIV/0!</v>
      </c>
    </row>
    <row r="1564" spans="1:23" s="67" customFormat="1" x14ac:dyDescent="0.25">
      <c r="A1564" s="69"/>
      <c r="B1564" s="39"/>
      <c r="C1564" s="71" t="str">
        <f>IFERROR(_xll.RssMarket($A1564,"市場部名称"),"")</f>
        <v/>
      </c>
      <c r="D1564" s="55"/>
      <c r="E1564" s="55" t="str">
        <f>IFERROR(_xll.RssMarket($A1564,"前日比"),"")</f>
        <v/>
      </c>
      <c r="F1564" s="75" t="str">
        <f>IFERROR(_xll.RssMarket($A1564,"時価総額"),"")</f>
        <v/>
      </c>
      <c r="G1564" s="75" t="e">
        <f>T20D357462[[#This Row],[時価総額]]/T20D357462[[#This Row],[現在値]]</f>
        <v>#VALUE!</v>
      </c>
      <c r="H1564" s="20"/>
      <c r="I1564" s="38"/>
      <c r="J1564" s="20"/>
      <c r="K1564" s="33"/>
      <c r="L1564" s="117"/>
      <c r="M1564" s="21"/>
      <c r="N1564" s="89"/>
      <c r="O1564" s="125" t="e">
        <f t="shared" si="51"/>
        <v>#REF!</v>
      </c>
      <c r="P1564" s="125" t="e">
        <f t="shared" si="50"/>
        <v>#REF!</v>
      </c>
      <c r="Q1564" s="147" t="e">
        <f>T20D357462[[#This Row],[スコア⑤]]/T20D357462[[#This Row],[スコア③]]</f>
        <v>#REF!</v>
      </c>
      <c r="R1564" s="76" t="e">
        <f>#REF!+#REF!</f>
        <v>#REF!</v>
      </c>
      <c r="S1564" s="76"/>
      <c r="T1564" s="119"/>
      <c r="U1564" s="76"/>
      <c r="V1564" s="76"/>
      <c r="W1564" s="109" t="e">
        <f>(T20D357462[[#This Row],[現金及び預金（億）]]-T20D357462[[#This Row],[負債（億）]])/T20D357462[[#This Row],[総資産]]*100</f>
        <v>#DIV/0!</v>
      </c>
    </row>
    <row r="1565" spans="1:23" s="67" customFormat="1" x14ac:dyDescent="0.25">
      <c r="A1565" s="69"/>
      <c r="B1565" s="39"/>
      <c r="C1565" s="71" t="str">
        <f>IFERROR(_xll.RssMarket($A1565,"市場部名称"),"")</f>
        <v/>
      </c>
      <c r="D1565" s="55"/>
      <c r="E1565" s="55" t="str">
        <f>IFERROR(_xll.RssMarket($A1565,"前日比"),"")</f>
        <v/>
      </c>
      <c r="F1565" s="75" t="str">
        <f>IFERROR(_xll.RssMarket($A1565,"時価総額"),"")</f>
        <v/>
      </c>
      <c r="G1565" s="75" t="e">
        <f>T20D357462[[#This Row],[時価総額]]/T20D357462[[#This Row],[現在値]]</f>
        <v>#VALUE!</v>
      </c>
      <c r="H1565" s="20"/>
      <c r="I1565" s="38"/>
      <c r="J1565" s="20"/>
      <c r="K1565" s="33"/>
      <c r="L1565" s="117"/>
      <c r="M1565" s="21"/>
      <c r="N1565" s="89"/>
      <c r="O1565" s="125" t="e">
        <f t="shared" si="51"/>
        <v>#REF!</v>
      </c>
      <c r="P1565" s="125" t="e">
        <f t="shared" si="50"/>
        <v>#REF!</v>
      </c>
      <c r="Q1565" s="147" t="e">
        <f>T20D357462[[#This Row],[スコア⑤]]/T20D357462[[#This Row],[スコア③]]</f>
        <v>#REF!</v>
      </c>
      <c r="R1565" s="76" t="e">
        <f>#REF!+#REF!</f>
        <v>#REF!</v>
      </c>
      <c r="S1565" s="76"/>
      <c r="T1565" s="119"/>
      <c r="U1565" s="76"/>
      <c r="V1565" s="76"/>
      <c r="W1565" s="109" t="e">
        <f>(T20D357462[[#This Row],[現金及び預金（億）]]-T20D357462[[#This Row],[負債（億）]])/T20D357462[[#This Row],[総資産]]*100</f>
        <v>#DIV/0!</v>
      </c>
    </row>
    <row r="1566" spans="1:23" s="67" customFormat="1" x14ac:dyDescent="0.25">
      <c r="A1566" s="69"/>
      <c r="B1566" s="39"/>
      <c r="C1566" s="71" t="str">
        <f>IFERROR(_xll.RssMarket($A1566,"市場部名称"),"")</f>
        <v/>
      </c>
      <c r="D1566" s="55"/>
      <c r="E1566" s="55" t="str">
        <f>IFERROR(_xll.RssMarket($A1566,"前日比"),"")</f>
        <v/>
      </c>
      <c r="F1566" s="75" t="str">
        <f>IFERROR(_xll.RssMarket($A1566,"時価総額"),"")</f>
        <v/>
      </c>
      <c r="G1566" s="75" t="e">
        <f>T20D357462[[#This Row],[時価総額]]/T20D357462[[#This Row],[現在値]]</f>
        <v>#VALUE!</v>
      </c>
      <c r="H1566" s="20"/>
      <c r="I1566" s="38"/>
      <c r="J1566" s="20"/>
      <c r="K1566" s="33"/>
      <c r="L1566" s="117"/>
      <c r="M1566" s="21"/>
      <c r="N1566" s="89"/>
      <c r="O1566" s="125" t="e">
        <f t="shared" si="51"/>
        <v>#REF!</v>
      </c>
      <c r="P1566" s="125" t="e">
        <f t="shared" si="50"/>
        <v>#REF!</v>
      </c>
      <c r="Q1566" s="147" t="e">
        <f>T20D357462[[#This Row],[スコア⑤]]/T20D357462[[#This Row],[スコア③]]</f>
        <v>#REF!</v>
      </c>
      <c r="R1566" s="76" t="e">
        <f>#REF!+#REF!</f>
        <v>#REF!</v>
      </c>
      <c r="S1566" s="76"/>
      <c r="T1566" s="119"/>
      <c r="U1566" s="76"/>
      <c r="V1566" s="76"/>
      <c r="W1566" s="109" t="e">
        <f>(T20D357462[[#This Row],[現金及び預金（億）]]-T20D357462[[#This Row],[負債（億）]])/T20D357462[[#This Row],[総資産]]*100</f>
        <v>#DIV/0!</v>
      </c>
    </row>
    <row r="1567" spans="1:23" s="67" customFormat="1" x14ac:dyDescent="0.25">
      <c r="A1567" s="69"/>
      <c r="B1567" s="39"/>
      <c r="C1567" s="71" t="str">
        <f>IFERROR(_xll.RssMarket($A1567,"市場部名称"),"")</f>
        <v/>
      </c>
      <c r="D1567" s="55"/>
      <c r="E1567" s="55" t="str">
        <f>IFERROR(_xll.RssMarket($A1567,"前日比"),"")</f>
        <v/>
      </c>
      <c r="F1567" s="75" t="str">
        <f>IFERROR(_xll.RssMarket($A1567,"時価総額"),"")</f>
        <v/>
      </c>
      <c r="G1567" s="75" t="e">
        <f>T20D357462[[#This Row],[時価総額]]/T20D357462[[#This Row],[現在値]]</f>
        <v>#VALUE!</v>
      </c>
      <c r="H1567" s="20"/>
      <c r="I1567" s="38"/>
      <c r="J1567" s="20"/>
      <c r="K1567" s="33"/>
      <c r="L1567" s="117"/>
      <c r="M1567" s="21"/>
      <c r="N1567" s="89"/>
      <c r="O1567" s="125" t="e">
        <f t="shared" si="51"/>
        <v>#REF!</v>
      </c>
      <c r="P1567" s="125" t="e">
        <f t="shared" si="50"/>
        <v>#REF!</v>
      </c>
      <c r="Q1567" s="147" t="e">
        <f>T20D357462[[#This Row],[スコア⑤]]/T20D357462[[#This Row],[スコア③]]</f>
        <v>#REF!</v>
      </c>
      <c r="R1567" s="76" t="e">
        <f>#REF!+#REF!</f>
        <v>#REF!</v>
      </c>
      <c r="S1567" s="76"/>
      <c r="T1567" s="119"/>
      <c r="U1567" s="76"/>
      <c r="V1567" s="76"/>
      <c r="W1567" s="109" t="e">
        <f>(T20D357462[[#This Row],[現金及び預金（億）]]-T20D357462[[#This Row],[負債（億）]])/T20D357462[[#This Row],[総資産]]*100</f>
        <v>#DIV/0!</v>
      </c>
    </row>
    <row r="1568" spans="1:23" s="67" customFormat="1" x14ac:dyDescent="0.25">
      <c r="A1568" s="69"/>
      <c r="B1568" s="39"/>
      <c r="C1568" s="71" t="str">
        <f>IFERROR(_xll.RssMarket($A1568,"市場部名称"),"")</f>
        <v/>
      </c>
      <c r="D1568" s="55"/>
      <c r="E1568" s="55" t="str">
        <f>IFERROR(_xll.RssMarket($A1568,"前日比"),"")</f>
        <v/>
      </c>
      <c r="F1568" s="75" t="str">
        <f>IFERROR(_xll.RssMarket($A1568,"時価総額"),"")</f>
        <v/>
      </c>
      <c r="G1568" s="75" t="e">
        <f>T20D357462[[#This Row],[時価総額]]/T20D357462[[#This Row],[現在値]]</f>
        <v>#VALUE!</v>
      </c>
      <c r="H1568" s="20"/>
      <c r="I1568" s="38"/>
      <c r="J1568" s="20"/>
      <c r="K1568" s="33"/>
      <c r="L1568" s="117"/>
      <c r="M1568" s="21"/>
      <c r="N1568" s="89"/>
      <c r="O1568" s="125" t="e">
        <f t="shared" si="51"/>
        <v>#REF!</v>
      </c>
      <c r="P1568" s="125" t="e">
        <f t="shared" si="50"/>
        <v>#REF!</v>
      </c>
      <c r="Q1568" s="147" t="e">
        <f>T20D357462[[#This Row],[スコア⑤]]/T20D357462[[#This Row],[スコア③]]</f>
        <v>#REF!</v>
      </c>
      <c r="R1568" s="76" t="e">
        <f>#REF!+#REF!</f>
        <v>#REF!</v>
      </c>
      <c r="S1568" s="76"/>
      <c r="T1568" s="119"/>
      <c r="U1568" s="76"/>
      <c r="V1568" s="76"/>
      <c r="W1568" s="109" t="e">
        <f>(T20D357462[[#This Row],[現金及び預金（億）]]-T20D357462[[#This Row],[負債（億）]])/T20D357462[[#This Row],[総資産]]*100</f>
        <v>#DIV/0!</v>
      </c>
    </row>
    <row r="1569" spans="1:23" s="67" customFormat="1" x14ac:dyDescent="0.25">
      <c r="A1569" s="69"/>
      <c r="B1569" s="39"/>
      <c r="C1569" s="71" t="str">
        <f>IFERROR(_xll.RssMarket($A1569,"市場部名称"),"")</f>
        <v/>
      </c>
      <c r="D1569" s="55"/>
      <c r="E1569" s="55" t="str">
        <f>IFERROR(_xll.RssMarket($A1569,"前日比"),"")</f>
        <v/>
      </c>
      <c r="F1569" s="75" t="str">
        <f>IFERROR(_xll.RssMarket($A1569,"時価総額"),"")</f>
        <v/>
      </c>
      <c r="G1569" s="75" t="e">
        <f>T20D357462[[#This Row],[時価総額]]/T20D357462[[#This Row],[現在値]]</f>
        <v>#VALUE!</v>
      </c>
      <c r="H1569" s="20"/>
      <c r="I1569" s="38"/>
      <c r="J1569" s="20"/>
      <c r="K1569" s="33"/>
      <c r="L1569" s="117"/>
      <c r="M1569" s="21"/>
      <c r="N1569" s="89"/>
      <c r="O1569" s="125" t="e">
        <f t="shared" si="51"/>
        <v>#REF!</v>
      </c>
      <c r="P1569" s="125" t="e">
        <f t="shared" si="50"/>
        <v>#REF!</v>
      </c>
      <c r="Q1569" s="147" t="e">
        <f>T20D357462[[#This Row],[スコア⑤]]/T20D357462[[#This Row],[スコア③]]</f>
        <v>#REF!</v>
      </c>
      <c r="R1569" s="76" t="e">
        <f>#REF!+#REF!</f>
        <v>#REF!</v>
      </c>
      <c r="S1569" s="76"/>
      <c r="T1569" s="119"/>
      <c r="U1569" s="76"/>
      <c r="V1569" s="76"/>
      <c r="W1569" s="109" t="e">
        <f>(T20D357462[[#This Row],[現金及び預金（億）]]-T20D357462[[#This Row],[負債（億）]])/T20D357462[[#This Row],[総資産]]*100</f>
        <v>#DIV/0!</v>
      </c>
    </row>
    <row r="1570" spans="1:23" s="67" customFormat="1" x14ac:dyDescent="0.25">
      <c r="A1570" s="69"/>
      <c r="B1570" s="39"/>
      <c r="C1570" s="71" t="str">
        <f>IFERROR(_xll.RssMarket($A1570,"市場部名称"),"")</f>
        <v/>
      </c>
      <c r="D1570" s="55"/>
      <c r="E1570" s="55" t="str">
        <f>IFERROR(_xll.RssMarket($A1570,"前日比"),"")</f>
        <v/>
      </c>
      <c r="F1570" s="75" t="str">
        <f>IFERROR(_xll.RssMarket($A1570,"時価総額"),"")</f>
        <v/>
      </c>
      <c r="G1570" s="75" t="e">
        <f>T20D357462[[#This Row],[時価総額]]/T20D357462[[#This Row],[現在値]]</f>
        <v>#VALUE!</v>
      </c>
      <c r="H1570" s="20"/>
      <c r="I1570" s="38"/>
      <c r="J1570" s="20"/>
      <c r="K1570" s="33"/>
      <c r="L1570" s="117"/>
      <c r="M1570" s="21"/>
      <c r="N1570" s="89"/>
      <c r="O1570" s="125" t="e">
        <f t="shared" si="51"/>
        <v>#REF!</v>
      </c>
      <c r="P1570" s="125" t="e">
        <f t="shared" si="50"/>
        <v>#REF!</v>
      </c>
      <c r="Q1570" s="147" t="e">
        <f>T20D357462[[#This Row],[スコア⑤]]/T20D357462[[#This Row],[スコア③]]</f>
        <v>#REF!</v>
      </c>
      <c r="R1570" s="76" t="e">
        <f>#REF!+#REF!</f>
        <v>#REF!</v>
      </c>
      <c r="S1570" s="76"/>
      <c r="T1570" s="119"/>
      <c r="U1570" s="76"/>
      <c r="V1570" s="76"/>
      <c r="W1570" s="109" t="e">
        <f>(T20D357462[[#This Row],[現金及び預金（億）]]-T20D357462[[#This Row],[負債（億）]])/T20D357462[[#This Row],[総資産]]*100</f>
        <v>#DIV/0!</v>
      </c>
    </row>
    <row r="1571" spans="1:23" s="67" customFormat="1" x14ac:dyDescent="0.25">
      <c r="A1571" s="69"/>
      <c r="B1571" s="39"/>
      <c r="C1571" s="71" t="str">
        <f>IFERROR(_xll.RssMarket($A1571,"市場部名称"),"")</f>
        <v/>
      </c>
      <c r="D1571" s="55"/>
      <c r="E1571" s="55" t="str">
        <f>IFERROR(_xll.RssMarket($A1571,"前日比"),"")</f>
        <v/>
      </c>
      <c r="F1571" s="75" t="str">
        <f>IFERROR(_xll.RssMarket($A1571,"時価総額"),"")</f>
        <v/>
      </c>
      <c r="G1571" s="75" t="e">
        <f>T20D357462[[#This Row],[時価総額]]/T20D357462[[#This Row],[現在値]]</f>
        <v>#VALUE!</v>
      </c>
      <c r="H1571" s="20"/>
      <c r="I1571" s="38"/>
      <c r="J1571" s="20"/>
      <c r="K1571" s="33"/>
      <c r="L1571" s="117"/>
      <c r="M1571" s="21"/>
      <c r="N1571" s="89"/>
      <c r="O1571" s="125" t="e">
        <f t="shared" si="51"/>
        <v>#REF!</v>
      </c>
      <c r="P1571" s="125" t="e">
        <f t="shared" si="50"/>
        <v>#REF!</v>
      </c>
      <c r="Q1571" s="147" t="e">
        <f>T20D357462[[#This Row],[スコア⑤]]/T20D357462[[#This Row],[スコア③]]</f>
        <v>#REF!</v>
      </c>
      <c r="R1571" s="76" t="e">
        <f>#REF!+#REF!</f>
        <v>#REF!</v>
      </c>
      <c r="S1571" s="76"/>
      <c r="T1571" s="119"/>
      <c r="U1571" s="76"/>
      <c r="V1571" s="76"/>
      <c r="W1571" s="109" t="e">
        <f>(T20D357462[[#This Row],[現金及び預金（億）]]-T20D357462[[#This Row],[負債（億）]])/T20D357462[[#This Row],[総資産]]*100</f>
        <v>#DIV/0!</v>
      </c>
    </row>
    <row r="1572" spans="1:23" s="67" customFormat="1" x14ac:dyDescent="0.25">
      <c r="A1572" s="69"/>
      <c r="B1572" s="39"/>
      <c r="C1572" s="71" t="str">
        <f>IFERROR(_xll.RssMarket($A1572,"市場部名称"),"")</f>
        <v/>
      </c>
      <c r="D1572" s="55"/>
      <c r="E1572" s="55" t="str">
        <f>IFERROR(_xll.RssMarket($A1572,"前日比"),"")</f>
        <v/>
      </c>
      <c r="F1572" s="75" t="str">
        <f>IFERROR(_xll.RssMarket($A1572,"時価総額"),"")</f>
        <v/>
      </c>
      <c r="G1572" s="75" t="e">
        <f>T20D357462[[#This Row],[時価総額]]/T20D357462[[#This Row],[現在値]]</f>
        <v>#VALUE!</v>
      </c>
      <c r="H1572" s="20"/>
      <c r="I1572" s="38"/>
      <c r="J1572" s="20"/>
      <c r="K1572" s="33"/>
      <c r="L1572" s="117"/>
      <c r="M1572" s="21"/>
      <c r="N1572" s="89"/>
      <c r="O1572" s="125" t="e">
        <f t="shared" si="51"/>
        <v>#REF!</v>
      </c>
      <c r="P1572" s="125" t="e">
        <f t="shared" si="50"/>
        <v>#REF!</v>
      </c>
      <c r="Q1572" s="147" t="e">
        <f>T20D357462[[#This Row],[スコア⑤]]/T20D357462[[#This Row],[スコア③]]</f>
        <v>#REF!</v>
      </c>
      <c r="R1572" s="76" t="e">
        <f>#REF!+#REF!</f>
        <v>#REF!</v>
      </c>
      <c r="S1572" s="76"/>
      <c r="T1572" s="119"/>
      <c r="U1572" s="76"/>
      <c r="V1572" s="76"/>
      <c r="W1572" s="109" t="e">
        <f>(T20D357462[[#This Row],[現金及び預金（億）]]-T20D357462[[#This Row],[負債（億）]])/T20D357462[[#This Row],[総資産]]*100</f>
        <v>#DIV/0!</v>
      </c>
    </row>
    <row r="1573" spans="1:23" s="67" customFormat="1" x14ac:dyDescent="0.25">
      <c r="A1573" s="69"/>
      <c r="B1573" s="39"/>
      <c r="C1573" s="71" t="str">
        <f>IFERROR(_xll.RssMarket($A1573,"市場部名称"),"")</f>
        <v/>
      </c>
      <c r="D1573" s="55"/>
      <c r="E1573" s="55" t="str">
        <f>IFERROR(_xll.RssMarket($A1573,"前日比"),"")</f>
        <v/>
      </c>
      <c r="F1573" s="75" t="str">
        <f>IFERROR(_xll.RssMarket($A1573,"時価総額"),"")</f>
        <v/>
      </c>
      <c r="G1573" s="75" t="e">
        <f>T20D357462[[#This Row],[時価総額]]/T20D357462[[#This Row],[現在値]]</f>
        <v>#VALUE!</v>
      </c>
      <c r="H1573" s="20"/>
      <c r="I1573" s="38"/>
      <c r="J1573" s="20"/>
      <c r="K1573" s="33"/>
      <c r="L1573" s="117"/>
      <c r="M1573" s="21"/>
      <c r="N1573" s="89"/>
      <c r="O1573" s="125" t="e">
        <f t="shared" si="51"/>
        <v>#REF!</v>
      </c>
      <c r="P1573" s="125" t="e">
        <f t="shared" si="50"/>
        <v>#REF!</v>
      </c>
      <c r="Q1573" s="147" t="e">
        <f>T20D357462[[#This Row],[スコア⑤]]/T20D357462[[#This Row],[スコア③]]</f>
        <v>#REF!</v>
      </c>
      <c r="R1573" s="76" t="e">
        <f>#REF!+#REF!</f>
        <v>#REF!</v>
      </c>
      <c r="S1573" s="76"/>
      <c r="T1573" s="119"/>
      <c r="U1573" s="76"/>
      <c r="V1573" s="76"/>
      <c r="W1573" s="109" t="e">
        <f>(T20D357462[[#This Row],[現金及び預金（億）]]-T20D357462[[#This Row],[負債（億）]])/T20D357462[[#This Row],[総資産]]*100</f>
        <v>#DIV/0!</v>
      </c>
    </row>
    <row r="1574" spans="1:23" s="67" customFormat="1" x14ac:dyDescent="0.25">
      <c r="A1574" s="69"/>
      <c r="B1574" s="39"/>
      <c r="C1574" s="71" t="str">
        <f>IFERROR(_xll.RssMarket($A1574,"市場部名称"),"")</f>
        <v/>
      </c>
      <c r="D1574" s="55"/>
      <c r="E1574" s="55" t="str">
        <f>IFERROR(_xll.RssMarket($A1574,"前日比"),"")</f>
        <v/>
      </c>
      <c r="F1574" s="75" t="str">
        <f>IFERROR(_xll.RssMarket($A1574,"時価総額"),"")</f>
        <v/>
      </c>
      <c r="G1574" s="75" t="e">
        <f>T20D357462[[#This Row],[時価総額]]/T20D357462[[#This Row],[現在値]]</f>
        <v>#VALUE!</v>
      </c>
      <c r="H1574" s="20"/>
      <c r="I1574" s="38"/>
      <c r="J1574" s="20"/>
      <c r="K1574" s="33"/>
      <c r="L1574" s="117"/>
      <c r="M1574" s="21"/>
      <c r="N1574" s="89"/>
      <c r="O1574" s="125" t="e">
        <f t="shared" si="51"/>
        <v>#REF!</v>
      </c>
      <c r="P1574" s="125" t="e">
        <f t="shared" si="50"/>
        <v>#REF!</v>
      </c>
      <c r="Q1574" s="147" t="e">
        <f>T20D357462[[#This Row],[スコア⑤]]/T20D357462[[#This Row],[スコア③]]</f>
        <v>#REF!</v>
      </c>
      <c r="R1574" s="76" t="e">
        <f>#REF!+#REF!</f>
        <v>#REF!</v>
      </c>
      <c r="S1574" s="76"/>
      <c r="T1574" s="119"/>
      <c r="U1574" s="76"/>
      <c r="V1574" s="76"/>
      <c r="W1574" s="109" t="e">
        <f>(T20D357462[[#This Row],[現金及び預金（億）]]-T20D357462[[#This Row],[負債（億）]])/T20D357462[[#This Row],[総資産]]*100</f>
        <v>#DIV/0!</v>
      </c>
    </row>
    <row r="1575" spans="1:23" s="67" customFormat="1" x14ac:dyDescent="0.25">
      <c r="A1575" s="69"/>
      <c r="B1575" s="39"/>
      <c r="C1575" s="71" t="str">
        <f>IFERROR(_xll.RssMarket($A1575,"市場部名称"),"")</f>
        <v/>
      </c>
      <c r="D1575" s="55"/>
      <c r="E1575" s="55" t="str">
        <f>IFERROR(_xll.RssMarket($A1575,"前日比"),"")</f>
        <v/>
      </c>
      <c r="F1575" s="75" t="str">
        <f>IFERROR(_xll.RssMarket($A1575,"時価総額"),"")</f>
        <v/>
      </c>
      <c r="G1575" s="75" t="e">
        <f>T20D357462[[#This Row],[時価総額]]/T20D357462[[#This Row],[現在値]]</f>
        <v>#VALUE!</v>
      </c>
      <c r="H1575" s="20"/>
      <c r="I1575" s="38"/>
      <c r="J1575" s="20"/>
      <c r="K1575" s="33"/>
      <c r="L1575" s="117"/>
      <c r="M1575" s="21"/>
      <c r="N1575" s="89"/>
      <c r="O1575" s="125" t="e">
        <f t="shared" si="51"/>
        <v>#REF!</v>
      </c>
      <c r="P1575" s="125" t="e">
        <f t="shared" si="50"/>
        <v>#REF!</v>
      </c>
      <c r="Q1575" s="147" t="e">
        <f>T20D357462[[#This Row],[スコア⑤]]/T20D357462[[#This Row],[スコア③]]</f>
        <v>#REF!</v>
      </c>
      <c r="R1575" s="76" t="e">
        <f>#REF!+#REF!</f>
        <v>#REF!</v>
      </c>
      <c r="S1575" s="76"/>
      <c r="T1575" s="119"/>
      <c r="U1575" s="76"/>
      <c r="V1575" s="76"/>
      <c r="W1575" s="109" t="e">
        <f>(T20D357462[[#This Row],[現金及び預金（億）]]-T20D357462[[#This Row],[負債（億）]])/T20D357462[[#This Row],[総資産]]*100</f>
        <v>#DIV/0!</v>
      </c>
    </row>
    <row r="1576" spans="1:23" s="67" customFormat="1" x14ac:dyDescent="0.25">
      <c r="A1576" s="69"/>
      <c r="B1576" s="39"/>
      <c r="C1576" s="71" t="str">
        <f>IFERROR(_xll.RssMarket($A1576,"市場部名称"),"")</f>
        <v/>
      </c>
      <c r="D1576" s="55"/>
      <c r="E1576" s="55" t="str">
        <f>IFERROR(_xll.RssMarket($A1576,"前日比"),"")</f>
        <v/>
      </c>
      <c r="F1576" s="75" t="str">
        <f>IFERROR(_xll.RssMarket($A1576,"時価総額"),"")</f>
        <v/>
      </c>
      <c r="G1576" s="75" t="e">
        <f>T20D357462[[#This Row],[時価総額]]/T20D357462[[#This Row],[現在値]]</f>
        <v>#VALUE!</v>
      </c>
      <c r="H1576" s="20"/>
      <c r="I1576" s="38"/>
      <c r="J1576" s="20"/>
      <c r="K1576" s="33"/>
      <c r="L1576" s="117"/>
      <c r="M1576" s="21"/>
      <c r="N1576" s="89"/>
      <c r="O1576" s="125" t="e">
        <f t="shared" si="51"/>
        <v>#REF!</v>
      </c>
      <c r="P1576" s="125" t="e">
        <f t="shared" si="50"/>
        <v>#REF!</v>
      </c>
      <c r="Q1576" s="147" t="e">
        <f>T20D357462[[#This Row],[スコア⑤]]/T20D357462[[#This Row],[スコア③]]</f>
        <v>#REF!</v>
      </c>
      <c r="R1576" s="76" t="e">
        <f>#REF!+#REF!</f>
        <v>#REF!</v>
      </c>
      <c r="S1576" s="76"/>
      <c r="T1576" s="119"/>
      <c r="U1576" s="76"/>
      <c r="V1576" s="76"/>
      <c r="W1576" s="109" t="e">
        <f>(T20D357462[[#This Row],[現金及び預金（億）]]-T20D357462[[#This Row],[負債（億）]])/T20D357462[[#This Row],[総資産]]*100</f>
        <v>#DIV/0!</v>
      </c>
    </row>
    <row r="1577" spans="1:23" s="67" customFormat="1" x14ac:dyDescent="0.25">
      <c r="A1577" s="69"/>
      <c r="B1577" s="39"/>
      <c r="C1577" s="71" t="str">
        <f>IFERROR(_xll.RssMarket($A1577,"市場部名称"),"")</f>
        <v/>
      </c>
      <c r="D1577" s="55"/>
      <c r="E1577" s="55" t="str">
        <f>IFERROR(_xll.RssMarket($A1577,"前日比"),"")</f>
        <v/>
      </c>
      <c r="F1577" s="75" t="str">
        <f>IFERROR(_xll.RssMarket($A1577,"時価総額"),"")</f>
        <v/>
      </c>
      <c r="G1577" s="75" t="e">
        <f>T20D357462[[#This Row],[時価総額]]/T20D357462[[#This Row],[現在値]]</f>
        <v>#VALUE!</v>
      </c>
      <c r="H1577" s="20"/>
      <c r="I1577" s="38"/>
      <c r="J1577" s="20"/>
      <c r="K1577" s="33"/>
      <c r="L1577" s="117"/>
      <c r="M1577" s="21"/>
      <c r="N1577" s="89"/>
      <c r="O1577" s="125" t="e">
        <f t="shared" si="51"/>
        <v>#REF!</v>
      </c>
      <c r="P1577" s="125" t="e">
        <f t="shared" si="50"/>
        <v>#REF!</v>
      </c>
      <c r="Q1577" s="147" t="e">
        <f>T20D357462[[#This Row],[スコア⑤]]/T20D357462[[#This Row],[スコア③]]</f>
        <v>#REF!</v>
      </c>
      <c r="R1577" s="76" t="e">
        <f>#REF!+#REF!</f>
        <v>#REF!</v>
      </c>
      <c r="S1577" s="76"/>
      <c r="T1577" s="119"/>
      <c r="U1577" s="76"/>
      <c r="V1577" s="76"/>
      <c r="W1577" s="109" t="e">
        <f>(T20D357462[[#This Row],[現金及び預金（億）]]-T20D357462[[#This Row],[負債（億）]])/T20D357462[[#This Row],[総資産]]*100</f>
        <v>#DIV/0!</v>
      </c>
    </row>
    <row r="1578" spans="1:23" s="67" customFormat="1" x14ac:dyDescent="0.25">
      <c r="A1578" s="69"/>
      <c r="B1578" s="39"/>
      <c r="C1578" s="71" t="str">
        <f>IFERROR(_xll.RssMarket($A1578,"市場部名称"),"")</f>
        <v/>
      </c>
      <c r="D1578" s="55"/>
      <c r="E1578" s="55" t="str">
        <f>IFERROR(_xll.RssMarket($A1578,"前日比"),"")</f>
        <v/>
      </c>
      <c r="F1578" s="75" t="str">
        <f>IFERROR(_xll.RssMarket($A1578,"時価総額"),"")</f>
        <v/>
      </c>
      <c r="G1578" s="75" t="e">
        <f>T20D357462[[#This Row],[時価総額]]/T20D357462[[#This Row],[現在値]]</f>
        <v>#VALUE!</v>
      </c>
      <c r="H1578" s="20"/>
      <c r="I1578" s="38"/>
      <c r="J1578" s="20"/>
      <c r="K1578" s="33"/>
      <c r="L1578" s="117"/>
      <c r="M1578" s="21"/>
      <c r="N1578" s="89"/>
      <c r="O1578" s="125" t="e">
        <f t="shared" si="51"/>
        <v>#REF!</v>
      </c>
      <c r="P1578" s="125" t="e">
        <f t="shared" si="50"/>
        <v>#REF!</v>
      </c>
      <c r="Q1578" s="147" t="e">
        <f>T20D357462[[#This Row],[スコア⑤]]/T20D357462[[#This Row],[スコア③]]</f>
        <v>#REF!</v>
      </c>
      <c r="R1578" s="76" t="e">
        <f>#REF!+#REF!</f>
        <v>#REF!</v>
      </c>
      <c r="S1578" s="76"/>
      <c r="T1578" s="119"/>
      <c r="U1578" s="76"/>
      <c r="V1578" s="76"/>
      <c r="W1578" s="109" t="e">
        <f>(T20D357462[[#This Row],[現金及び預金（億）]]-T20D357462[[#This Row],[負債（億）]])/T20D357462[[#This Row],[総資産]]*100</f>
        <v>#DIV/0!</v>
      </c>
    </row>
    <row r="1579" spans="1:23" s="67" customFormat="1" x14ac:dyDescent="0.25">
      <c r="A1579" s="69"/>
      <c r="B1579" s="39"/>
      <c r="C1579" s="71" t="str">
        <f>IFERROR(_xll.RssMarket($A1579,"市場部名称"),"")</f>
        <v/>
      </c>
      <c r="D1579" s="55"/>
      <c r="E1579" s="55" t="str">
        <f>IFERROR(_xll.RssMarket($A1579,"前日比"),"")</f>
        <v/>
      </c>
      <c r="F1579" s="75" t="str">
        <f>IFERROR(_xll.RssMarket($A1579,"時価総額"),"")</f>
        <v/>
      </c>
      <c r="G1579" s="75" t="e">
        <f>T20D357462[[#This Row],[時価総額]]/T20D357462[[#This Row],[現在値]]</f>
        <v>#VALUE!</v>
      </c>
      <c r="H1579" s="20"/>
      <c r="I1579" s="38"/>
      <c r="J1579" s="20"/>
      <c r="K1579" s="33"/>
      <c r="L1579" s="117"/>
      <c r="M1579" s="21"/>
      <c r="N1579" s="89"/>
      <c r="O1579" s="125" t="e">
        <f t="shared" si="51"/>
        <v>#REF!</v>
      </c>
      <c r="P1579" s="125" t="e">
        <f t="shared" si="50"/>
        <v>#REF!</v>
      </c>
      <c r="Q1579" s="147" t="e">
        <f>T20D357462[[#This Row],[スコア⑤]]/T20D357462[[#This Row],[スコア③]]</f>
        <v>#REF!</v>
      </c>
      <c r="R1579" s="76" t="e">
        <f>#REF!+#REF!</f>
        <v>#REF!</v>
      </c>
      <c r="S1579" s="76"/>
      <c r="T1579" s="119"/>
      <c r="U1579" s="76"/>
      <c r="V1579" s="76"/>
      <c r="W1579" s="109" t="e">
        <f>(T20D357462[[#This Row],[現金及び預金（億）]]-T20D357462[[#This Row],[負債（億）]])/T20D357462[[#This Row],[総資産]]*100</f>
        <v>#DIV/0!</v>
      </c>
    </row>
    <row r="1580" spans="1:23" s="67" customFormat="1" x14ac:dyDescent="0.25">
      <c r="A1580" s="69"/>
      <c r="B1580" s="39"/>
      <c r="C1580" s="71" t="str">
        <f>IFERROR(_xll.RssMarket($A1580,"市場部名称"),"")</f>
        <v/>
      </c>
      <c r="D1580" s="55"/>
      <c r="E1580" s="55" t="str">
        <f>IFERROR(_xll.RssMarket($A1580,"前日比"),"")</f>
        <v/>
      </c>
      <c r="F1580" s="75" t="str">
        <f>IFERROR(_xll.RssMarket($A1580,"時価総額"),"")</f>
        <v/>
      </c>
      <c r="G1580" s="75" t="e">
        <f>T20D357462[[#This Row],[時価総額]]/T20D357462[[#This Row],[現在値]]</f>
        <v>#VALUE!</v>
      </c>
      <c r="H1580" s="20"/>
      <c r="I1580" s="38"/>
      <c r="J1580" s="20"/>
      <c r="K1580" s="33"/>
      <c r="L1580" s="117"/>
      <c r="M1580" s="21"/>
      <c r="N1580" s="89"/>
      <c r="O1580" s="125" t="e">
        <f t="shared" si="51"/>
        <v>#REF!</v>
      </c>
      <c r="P1580" s="125" t="e">
        <f t="shared" si="50"/>
        <v>#REF!</v>
      </c>
      <c r="Q1580" s="147" t="e">
        <f>T20D357462[[#This Row],[スコア⑤]]/T20D357462[[#This Row],[スコア③]]</f>
        <v>#REF!</v>
      </c>
      <c r="R1580" s="76" t="e">
        <f>#REF!+#REF!</f>
        <v>#REF!</v>
      </c>
      <c r="S1580" s="76"/>
      <c r="T1580" s="119"/>
      <c r="U1580" s="76"/>
      <c r="V1580" s="76"/>
      <c r="W1580" s="109" t="e">
        <f>(T20D357462[[#This Row],[現金及び預金（億）]]-T20D357462[[#This Row],[負債（億）]])/T20D357462[[#This Row],[総資産]]*100</f>
        <v>#DIV/0!</v>
      </c>
    </row>
    <row r="1581" spans="1:23" s="67" customFormat="1" x14ac:dyDescent="0.25">
      <c r="A1581" s="69"/>
      <c r="B1581" s="39"/>
      <c r="C1581" s="71" t="str">
        <f>IFERROR(_xll.RssMarket($A1581,"市場部名称"),"")</f>
        <v/>
      </c>
      <c r="D1581" s="55"/>
      <c r="E1581" s="55" t="str">
        <f>IFERROR(_xll.RssMarket($A1581,"前日比"),"")</f>
        <v/>
      </c>
      <c r="F1581" s="75" t="str">
        <f>IFERROR(_xll.RssMarket($A1581,"時価総額"),"")</f>
        <v/>
      </c>
      <c r="G1581" s="75" t="e">
        <f>T20D357462[[#This Row],[時価総額]]/T20D357462[[#This Row],[現在値]]</f>
        <v>#VALUE!</v>
      </c>
      <c r="H1581" s="20"/>
      <c r="I1581" s="38"/>
      <c r="J1581" s="20"/>
      <c r="K1581" s="33"/>
      <c r="L1581" s="117"/>
      <c r="M1581" s="21"/>
      <c r="N1581" s="89"/>
      <c r="O1581" s="125" t="e">
        <f t="shared" si="51"/>
        <v>#REF!</v>
      </c>
      <c r="P1581" s="125" t="e">
        <f t="shared" si="50"/>
        <v>#REF!</v>
      </c>
      <c r="Q1581" s="147" t="e">
        <f>T20D357462[[#This Row],[スコア⑤]]/T20D357462[[#This Row],[スコア③]]</f>
        <v>#REF!</v>
      </c>
      <c r="R1581" s="76" t="e">
        <f>#REF!+#REF!</f>
        <v>#REF!</v>
      </c>
      <c r="S1581" s="76"/>
      <c r="T1581" s="119"/>
      <c r="U1581" s="76"/>
      <c r="V1581" s="76"/>
      <c r="W1581" s="109" t="e">
        <f>(T20D357462[[#This Row],[現金及び預金（億）]]-T20D357462[[#This Row],[負債（億）]])/T20D357462[[#This Row],[総資産]]*100</f>
        <v>#DIV/0!</v>
      </c>
    </row>
    <row r="1582" spans="1:23" s="67" customFormat="1" x14ac:dyDescent="0.25">
      <c r="A1582" s="69"/>
      <c r="B1582" s="39"/>
      <c r="C1582" s="71" t="str">
        <f>IFERROR(_xll.RssMarket($A1582,"市場部名称"),"")</f>
        <v/>
      </c>
      <c r="D1582" s="55"/>
      <c r="E1582" s="55" t="str">
        <f>IFERROR(_xll.RssMarket($A1582,"前日比"),"")</f>
        <v/>
      </c>
      <c r="F1582" s="75" t="str">
        <f>IFERROR(_xll.RssMarket($A1582,"時価総額"),"")</f>
        <v/>
      </c>
      <c r="G1582" s="75" t="e">
        <f>T20D357462[[#This Row],[時価総額]]/T20D357462[[#This Row],[現在値]]</f>
        <v>#VALUE!</v>
      </c>
      <c r="H1582" s="20"/>
      <c r="I1582" s="38"/>
      <c r="J1582" s="20"/>
      <c r="K1582" s="33"/>
      <c r="L1582" s="117"/>
      <c r="M1582" s="21"/>
      <c r="N1582" s="89"/>
      <c r="O1582" s="125" t="e">
        <f t="shared" si="51"/>
        <v>#REF!</v>
      </c>
      <c r="P1582" s="125" t="e">
        <f t="shared" si="50"/>
        <v>#REF!</v>
      </c>
      <c r="Q1582" s="147" t="e">
        <f>T20D357462[[#This Row],[スコア⑤]]/T20D357462[[#This Row],[スコア③]]</f>
        <v>#REF!</v>
      </c>
      <c r="R1582" s="76" t="e">
        <f>#REF!+#REF!</f>
        <v>#REF!</v>
      </c>
      <c r="S1582" s="76"/>
      <c r="T1582" s="119"/>
      <c r="U1582" s="76"/>
      <c r="V1582" s="76"/>
      <c r="W1582" s="109" t="e">
        <f>(T20D357462[[#This Row],[現金及び預金（億）]]-T20D357462[[#This Row],[負債（億）]])/T20D357462[[#This Row],[総資産]]*100</f>
        <v>#DIV/0!</v>
      </c>
    </row>
    <row r="1583" spans="1:23" s="67" customFormat="1" x14ac:dyDescent="0.25">
      <c r="A1583" s="69"/>
      <c r="B1583" s="39"/>
      <c r="C1583" s="71" t="str">
        <f>IFERROR(_xll.RssMarket($A1583,"市場部名称"),"")</f>
        <v/>
      </c>
      <c r="D1583" s="55"/>
      <c r="E1583" s="55" t="str">
        <f>IFERROR(_xll.RssMarket($A1583,"前日比"),"")</f>
        <v/>
      </c>
      <c r="F1583" s="75" t="str">
        <f>IFERROR(_xll.RssMarket($A1583,"時価総額"),"")</f>
        <v/>
      </c>
      <c r="G1583" s="75" t="e">
        <f>T20D357462[[#This Row],[時価総額]]/T20D357462[[#This Row],[現在値]]</f>
        <v>#VALUE!</v>
      </c>
      <c r="H1583" s="20"/>
      <c r="I1583" s="38"/>
      <c r="J1583" s="20"/>
      <c r="K1583" s="33"/>
      <c r="L1583" s="117"/>
      <c r="M1583" s="21"/>
      <c r="N1583" s="89"/>
      <c r="O1583" s="125" t="e">
        <f t="shared" si="51"/>
        <v>#REF!</v>
      </c>
      <c r="P1583" s="125" t="e">
        <f t="shared" si="50"/>
        <v>#REF!</v>
      </c>
      <c r="Q1583" s="147" t="e">
        <f>T20D357462[[#This Row],[スコア⑤]]/T20D357462[[#This Row],[スコア③]]</f>
        <v>#REF!</v>
      </c>
      <c r="R1583" s="76" t="e">
        <f>#REF!+#REF!</f>
        <v>#REF!</v>
      </c>
      <c r="S1583" s="76"/>
      <c r="T1583" s="119"/>
      <c r="U1583" s="76"/>
      <c r="V1583" s="76"/>
      <c r="W1583" s="109" t="e">
        <f>(T20D357462[[#This Row],[現金及び預金（億）]]-T20D357462[[#This Row],[負債（億）]])/T20D357462[[#This Row],[総資産]]*100</f>
        <v>#DIV/0!</v>
      </c>
    </row>
    <row r="1584" spans="1:23" s="67" customFormat="1" x14ac:dyDescent="0.25">
      <c r="A1584" s="69"/>
      <c r="B1584" s="39"/>
      <c r="C1584" s="71" t="str">
        <f>IFERROR(_xll.RssMarket($A1584,"市場部名称"),"")</f>
        <v/>
      </c>
      <c r="D1584" s="55"/>
      <c r="E1584" s="55" t="str">
        <f>IFERROR(_xll.RssMarket($A1584,"前日比"),"")</f>
        <v/>
      </c>
      <c r="F1584" s="75" t="str">
        <f>IFERROR(_xll.RssMarket($A1584,"時価総額"),"")</f>
        <v/>
      </c>
      <c r="G1584" s="75" t="e">
        <f>T20D357462[[#This Row],[時価総額]]/T20D357462[[#This Row],[現在値]]</f>
        <v>#VALUE!</v>
      </c>
      <c r="H1584" s="20"/>
      <c r="I1584" s="38"/>
      <c r="J1584" s="20"/>
      <c r="K1584" s="33"/>
      <c r="L1584" s="117"/>
      <c r="M1584" s="21"/>
      <c r="N1584" s="89"/>
      <c r="O1584" s="125" t="e">
        <f t="shared" si="51"/>
        <v>#REF!</v>
      </c>
      <c r="P1584" s="125" t="e">
        <f t="shared" si="50"/>
        <v>#REF!</v>
      </c>
      <c r="Q1584" s="147" t="e">
        <f>T20D357462[[#This Row],[スコア⑤]]/T20D357462[[#This Row],[スコア③]]</f>
        <v>#REF!</v>
      </c>
      <c r="R1584" s="76" t="e">
        <f>#REF!+#REF!</f>
        <v>#REF!</v>
      </c>
      <c r="S1584" s="76"/>
      <c r="T1584" s="119"/>
      <c r="U1584" s="76"/>
      <c r="V1584" s="76"/>
      <c r="W1584" s="109" t="e">
        <f>(T20D357462[[#This Row],[現金及び預金（億）]]-T20D357462[[#This Row],[負債（億）]])/T20D357462[[#This Row],[総資産]]*100</f>
        <v>#DIV/0!</v>
      </c>
    </row>
    <row r="1585" spans="1:23" s="67" customFormat="1" x14ac:dyDescent="0.25">
      <c r="A1585" s="69"/>
      <c r="B1585" s="39"/>
      <c r="C1585" s="71" t="str">
        <f>IFERROR(_xll.RssMarket($A1585,"市場部名称"),"")</f>
        <v/>
      </c>
      <c r="D1585" s="55"/>
      <c r="E1585" s="55" t="str">
        <f>IFERROR(_xll.RssMarket($A1585,"前日比"),"")</f>
        <v/>
      </c>
      <c r="F1585" s="75" t="str">
        <f>IFERROR(_xll.RssMarket($A1585,"時価総額"),"")</f>
        <v/>
      </c>
      <c r="G1585" s="75" t="e">
        <f>T20D357462[[#This Row],[時価総額]]/T20D357462[[#This Row],[現在値]]</f>
        <v>#VALUE!</v>
      </c>
      <c r="H1585" s="20"/>
      <c r="I1585" s="38"/>
      <c r="J1585" s="20"/>
      <c r="K1585" s="33"/>
      <c r="L1585" s="117"/>
      <c r="M1585" s="21"/>
      <c r="N1585" s="89"/>
      <c r="O1585" s="125" t="e">
        <f t="shared" si="51"/>
        <v>#REF!</v>
      </c>
      <c r="P1585" s="125" t="e">
        <f t="shared" si="50"/>
        <v>#REF!</v>
      </c>
      <c r="Q1585" s="147" t="e">
        <f>T20D357462[[#This Row],[スコア⑤]]/T20D357462[[#This Row],[スコア③]]</f>
        <v>#REF!</v>
      </c>
      <c r="R1585" s="76" t="e">
        <f>#REF!+#REF!</f>
        <v>#REF!</v>
      </c>
      <c r="S1585" s="76"/>
      <c r="T1585" s="119"/>
      <c r="U1585" s="76"/>
      <c r="V1585" s="76"/>
      <c r="W1585" s="109" t="e">
        <f>(T20D357462[[#This Row],[現金及び預金（億）]]-T20D357462[[#This Row],[負債（億）]])/T20D357462[[#This Row],[総資産]]*100</f>
        <v>#DIV/0!</v>
      </c>
    </row>
    <row r="1586" spans="1:23" s="67" customFormat="1" x14ac:dyDescent="0.25">
      <c r="A1586" s="69"/>
      <c r="B1586" s="39"/>
      <c r="C1586" s="71" t="str">
        <f>IFERROR(_xll.RssMarket($A1586,"市場部名称"),"")</f>
        <v/>
      </c>
      <c r="D1586" s="55"/>
      <c r="E1586" s="55" t="str">
        <f>IFERROR(_xll.RssMarket($A1586,"前日比"),"")</f>
        <v/>
      </c>
      <c r="F1586" s="75" t="str">
        <f>IFERROR(_xll.RssMarket($A1586,"時価総額"),"")</f>
        <v/>
      </c>
      <c r="G1586" s="75" t="e">
        <f>T20D357462[[#This Row],[時価総額]]/T20D357462[[#This Row],[現在値]]</f>
        <v>#VALUE!</v>
      </c>
      <c r="H1586" s="20"/>
      <c r="I1586" s="38"/>
      <c r="J1586" s="20"/>
      <c r="K1586" s="33"/>
      <c r="L1586" s="117"/>
      <c r="M1586" s="21"/>
      <c r="N1586" s="89"/>
      <c r="O1586" s="125" t="e">
        <f t="shared" si="51"/>
        <v>#REF!</v>
      </c>
      <c r="P1586" s="125" t="e">
        <f t="shared" si="50"/>
        <v>#REF!</v>
      </c>
      <c r="Q1586" s="147" t="e">
        <f>T20D357462[[#This Row],[スコア⑤]]/T20D357462[[#This Row],[スコア③]]</f>
        <v>#REF!</v>
      </c>
      <c r="R1586" s="76" t="e">
        <f>#REF!+#REF!</f>
        <v>#REF!</v>
      </c>
      <c r="S1586" s="76"/>
      <c r="T1586" s="119"/>
      <c r="U1586" s="76"/>
      <c r="V1586" s="76"/>
      <c r="W1586" s="109" t="e">
        <f>(T20D357462[[#This Row],[現金及び預金（億）]]-T20D357462[[#This Row],[負債（億）]])/T20D357462[[#This Row],[総資産]]*100</f>
        <v>#DIV/0!</v>
      </c>
    </row>
    <row r="1587" spans="1:23" s="67" customFormat="1" x14ac:dyDescent="0.25">
      <c r="A1587" s="69"/>
      <c r="B1587" s="39"/>
      <c r="C1587" s="71" t="str">
        <f>IFERROR(_xll.RssMarket($A1587,"市場部名称"),"")</f>
        <v/>
      </c>
      <c r="D1587" s="55"/>
      <c r="E1587" s="55" t="str">
        <f>IFERROR(_xll.RssMarket($A1587,"前日比"),"")</f>
        <v/>
      </c>
      <c r="F1587" s="75" t="str">
        <f>IFERROR(_xll.RssMarket($A1587,"時価総額"),"")</f>
        <v/>
      </c>
      <c r="G1587" s="75" t="e">
        <f>T20D357462[[#This Row],[時価総額]]/T20D357462[[#This Row],[現在値]]</f>
        <v>#VALUE!</v>
      </c>
      <c r="H1587" s="20"/>
      <c r="I1587" s="38"/>
      <c r="J1587" s="20"/>
      <c r="K1587" s="33"/>
      <c r="L1587" s="117"/>
      <c r="M1587" s="21"/>
      <c r="N1587" s="89"/>
      <c r="O1587" s="125" t="e">
        <f t="shared" si="51"/>
        <v>#REF!</v>
      </c>
      <c r="P1587" s="125" t="e">
        <f t="shared" si="50"/>
        <v>#REF!</v>
      </c>
      <c r="Q1587" s="147" t="e">
        <f>T20D357462[[#This Row],[スコア⑤]]/T20D357462[[#This Row],[スコア③]]</f>
        <v>#REF!</v>
      </c>
      <c r="R1587" s="76" t="e">
        <f>#REF!+#REF!</f>
        <v>#REF!</v>
      </c>
      <c r="S1587" s="76"/>
      <c r="T1587" s="119"/>
      <c r="U1587" s="76"/>
      <c r="V1587" s="76"/>
      <c r="W1587" s="109" t="e">
        <f>(T20D357462[[#This Row],[現金及び預金（億）]]-T20D357462[[#This Row],[負債（億）]])/T20D357462[[#This Row],[総資産]]*100</f>
        <v>#DIV/0!</v>
      </c>
    </row>
    <row r="1588" spans="1:23" s="67" customFormat="1" x14ac:dyDescent="0.25">
      <c r="A1588" s="69"/>
      <c r="B1588" s="39"/>
      <c r="C1588" s="71" t="str">
        <f>IFERROR(_xll.RssMarket($A1588,"市場部名称"),"")</f>
        <v/>
      </c>
      <c r="D1588" s="55"/>
      <c r="E1588" s="55" t="str">
        <f>IFERROR(_xll.RssMarket($A1588,"前日比"),"")</f>
        <v/>
      </c>
      <c r="F1588" s="75" t="str">
        <f>IFERROR(_xll.RssMarket($A1588,"時価総額"),"")</f>
        <v/>
      </c>
      <c r="G1588" s="75" t="e">
        <f>T20D357462[[#This Row],[時価総額]]/T20D357462[[#This Row],[現在値]]</f>
        <v>#VALUE!</v>
      </c>
      <c r="H1588" s="20"/>
      <c r="I1588" s="38"/>
      <c r="J1588" s="20"/>
      <c r="K1588" s="33"/>
      <c r="L1588" s="117"/>
      <c r="M1588" s="21"/>
      <c r="N1588" s="89"/>
      <c r="O1588" s="125" t="e">
        <f t="shared" si="51"/>
        <v>#REF!</v>
      </c>
      <c r="P1588" s="125" t="e">
        <f t="shared" si="50"/>
        <v>#REF!</v>
      </c>
      <c r="Q1588" s="147" t="e">
        <f>T20D357462[[#This Row],[スコア⑤]]/T20D357462[[#This Row],[スコア③]]</f>
        <v>#REF!</v>
      </c>
      <c r="R1588" s="76" t="e">
        <f>#REF!+#REF!</f>
        <v>#REF!</v>
      </c>
      <c r="S1588" s="76"/>
      <c r="T1588" s="119"/>
      <c r="U1588" s="76"/>
      <c r="V1588" s="76"/>
      <c r="W1588" s="109" t="e">
        <f>(T20D357462[[#This Row],[現金及び預金（億）]]-T20D357462[[#This Row],[負債（億）]])/T20D357462[[#This Row],[総資産]]*100</f>
        <v>#DIV/0!</v>
      </c>
    </row>
    <row r="1589" spans="1:23" s="67" customFormat="1" x14ac:dyDescent="0.25">
      <c r="A1589" s="69"/>
      <c r="B1589" s="39"/>
      <c r="C1589" s="71" t="str">
        <f>IFERROR(_xll.RssMarket($A1589,"市場部名称"),"")</f>
        <v/>
      </c>
      <c r="D1589" s="55"/>
      <c r="E1589" s="55" t="str">
        <f>IFERROR(_xll.RssMarket($A1589,"前日比"),"")</f>
        <v/>
      </c>
      <c r="F1589" s="75" t="str">
        <f>IFERROR(_xll.RssMarket($A1589,"時価総額"),"")</f>
        <v/>
      </c>
      <c r="G1589" s="75" t="e">
        <f>T20D357462[[#This Row],[時価総額]]/T20D357462[[#This Row],[現在値]]</f>
        <v>#VALUE!</v>
      </c>
      <c r="H1589" s="20"/>
      <c r="I1589" s="38"/>
      <c r="J1589" s="20"/>
      <c r="K1589" s="33"/>
      <c r="L1589" s="117"/>
      <c r="M1589" s="21"/>
      <c r="N1589" s="89"/>
      <c r="O1589" s="125" t="e">
        <f t="shared" si="51"/>
        <v>#REF!</v>
      </c>
      <c r="P1589" s="125" t="e">
        <f t="shared" si="50"/>
        <v>#REF!</v>
      </c>
      <c r="Q1589" s="147" t="e">
        <f>T20D357462[[#This Row],[スコア⑤]]/T20D357462[[#This Row],[スコア③]]</f>
        <v>#REF!</v>
      </c>
      <c r="R1589" s="76" t="e">
        <f>#REF!+#REF!</f>
        <v>#REF!</v>
      </c>
      <c r="S1589" s="76"/>
      <c r="T1589" s="119"/>
      <c r="U1589" s="76"/>
      <c r="V1589" s="76"/>
      <c r="W1589" s="109" t="e">
        <f>(T20D357462[[#This Row],[現金及び預金（億）]]-T20D357462[[#This Row],[負債（億）]])/T20D357462[[#This Row],[総資産]]*100</f>
        <v>#DIV/0!</v>
      </c>
    </row>
    <row r="1590" spans="1:23" s="67" customFormat="1" x14ac:dyDescent="0.25">
      <c r="A1590" s="69"/>
      <c r="B1590" s="39"/>
      <c r="C1590" s="71" t="str">
        <f>IFERROR(_xll.RssMarket($A1590,"市場部名称"),"")</f>
        <v/>
      </c>
      <c r="D1590" s="55"/>
      <c r="E1590" s="55" t="str">
        <f>IFERROR(_xll.RssMarket($A1590,"前日比"),"")</f>
        <v/>
      </c>
      <c r="F1590" s="75" t="str">
        <f>IFERROR(_xll.RssMarket($A1590,"時価総額"),"")</f>
        <v/>
      </c>
      <c r="G1590" s="75" t="e">
        <f>T20D357462[[#This Row],[時価総額]]/T20D357462[[#This Row],[現在値]]</f>
        <v>#VALUE!</v>
      </c>
      <c r="H1590" s="20"/>
      <c r="I1590" s="38"/>
      <c r="J1590" s="20"/>
      <c r="K1590" s="33"/>
      <c r="L1590" s="117"/>
      <c r="M1590" s="21"/>
      <c r="N1590" s="89"/>
      <c r="O1590" s="125" t="e">
        <f t="shared" si="51"/>
        <v>#REF!</v>
      </c>
      <c r="P1590" s="125" t="e">
        <f t="shared" si="50"/>
        <v>#REF!</v>
      </c>
      <c r="Q1590" s="147" t="e">
        <f>T20D357462[[#This Row],[スコア⑤]]/T20D357462[[#This Row],[スコア③]]</f>
        <v>#REF!</v>
      </c>
      <c r="R1590" s="76" t="e">
        <f>#REF!+#REF!</f>
        <v>#REF!</v>
      </c>
      <c r="S1590" s="76"/>
      <c r="T1590" s="119"/>
      <c r="U1590" s="76"/>
      <c r="V1590" s="76"/>
      <c r="W1590" s="109" t="e">
        <f>(T20D357462[[#This Row],[現金及び預金（億）]]-T20D357462[[#This Row],[負債（億）]])/T20D357462[[#This Row],[総資産]]*100</f>
        <v>#DIV/0!</v>
      </c>
    </row>
    <row r="1591" spans="1:23" s="67" customFormat="1" x14ac:dyDescent="0.25">
      <c r="A1591" s="69"/>
      <c r="B1591" s="39"/>
      <c r="C1591" s="71" t="str">
        <f>IFERROR(_xll.RssMarket($A1591,"市場部名称"),"")</f>
        <v/>
      </c>
      <c r="D1591" s="55"/>
      <c r="E1591" s="55" t="str">
        <f>IFERROR(_xll.RssMarket($A1591,"前日比"),"")</f>
        <v/>
      </c>
      <c r="F1591" s="75" t="str">
        <f>IFERROR(_xll.RssMarket($A1591,"時価総額"),"")</f>
        <v/>
      </c>
      <c r="G1591" s="75" t="e">
        <f>T20D357462[[#This Row],[時価総額]]/T20D357462[[#This Row],[現在値]]</f>
        <v>#VALUE!</v>
      </c>
      <c r="H1591" s="20"/>
      <c r="I1591" s="38"/>
      <c r="J1591" s="20"/>
      <c r="K1591" s="33"/>
      <c r="L1591" s="117"/>
      <c r="M1591" s="21"/>
      <c r="N1591" s="89"/>
      <c r="O1591" s="125" t="e">
        <f t="shared" si="51"/>
        <v>#REF!</v>
      </c>
      <c r="P1591" s="125" t="e">
        <f t="shared" si="50"/>
        <v>#REF!</v>
      </c>
      <c r="Q1591" s="147" t="e">
        <f>T20D357462[[#This Row],[スコア⑤]]/T20D357462[[#This Row],[スコア③]]</f>
        <v>#REF!</v>
      </c>
      <c r="R1591" s="76" t="e">
        <f>#REF!+#REF!</f>
        <v>#REF!</v>
      </c>
      <c r="S1591" s="76"/>
      <c r="T1591" s="119"/>
      <c r="U1591" s="76"/>
      <c r="V1591" s="76"/>
      <c r="W1591" s="109" t="e">
        <f>(T20D357462[[#This Row],[現金及び預金（億）]]-T20D357462[[#This Row],[負債（億）]])/T20D357462[[#This Row],[総資産]]*100</f>
        <v>#DIV/0!</v>
      </c>
    </row>
    <row r="1592" spans="1:23" s="67" customFormat="1" x14ac:dyDescent="0.25">
      <c r="A1592" s="69"/>
      <c r="B1592" s="39"/>
      <c r="C1592" s="71" t="str">
        <f>IFERROR(_xll.RssMarket($A1592,"市場部名称"),"")</f>
        <v/>
      </c>
      <c r="D1592" s="55"/>
      <c r="E1592" s="55" t="str">
        <f>IFERROR(_xll.RssMarket($A1592,"前日比"),"")</f>
        <v/>
      </c>
      <c r="F1592" s="75" t="str">
        <f>IFERROR(_xll.RssMarket($A1592,"時価総額"),"")</f>
        <v/>
      </c>
      <c r="G1592" s="75" t="e">
        <f>T20D357462[[#This Row],[時価総額]]/T20D357462[[#This Row],[現在値]]</f>
        <v>#VALUE!</v>
      </c>
      <c r="H1592" s="20"/>
      <c r="I1592" s="38"/>
      <c r="J1592" s="20"/>
      <c r="K1592" s="33"/>
      <c r="L1592" s="117"/>
      <c r="M1592" s="21"/>
      <c r="N1592" s="89"/>
      <c r="O1592" s="125" t="e">
        <f t="shared" si="51"/>
        <v>#REF!</v>
      </c>
      <c r="P1592" s="125" t="e">
        <f t="shared" si="50"/>
        <v>#REF!</v>
      </c>
      <c r="Q1592" s="147" t="e">
        <f>T20D357462[[#This Row],[スコア⑤]]/T20D357462[[#This Row],[スコア③]]</f>
        <v>#REF!</v>
      </c>
      <c r="R1592" s="76" t="e">
        <f>#REF!+#REF!</f>
        <v>#REF!</v>
      </c>
      <c r="S1592" s="76"/>
      <c r="T1592" s="119"/>
      <c r="U1592" s="76"/>
      <c r="V1592" s="76"/>
      <c r="W1592" s="109" t="e">
        <f>(T20D357462[[#This Row],[現金及び預金（億）]]-T20D357462[[#This Row],[負債（億）]])/T20D357462[[#This Row],[総資産]]*100</f>
        <v>#DIV/0!</v>
      </c>
    </row>
    <row r="1593" spans="1:23" s="67" customFormat="1" x14ac:dyDescent="0.25">
      <c r="A1593" s="69"/>
      <c r="B1593" s="39"/>
      <c r="C1593" s="71" t="str">
        <f>IFERROR(_xll.RssMarket($A1593,"市場部名称"),"")</f>
        <v/>
      </c>
      <c r="D1593" s="55"/>
      <c r="E1593" s="55" t="str">
        <f>IFERROR(_xll.RssMarket($A1593,"前日比"),"")</f>
        <v/>
      </c>
      <c r="F1593" s="75" t="str">
        <f>IFERROR(_xll.RssMarket($A1593,"時価総額"),"")</f>
        <v/>
      </c>
      <c r="G1593" s="75" t="e">
        <f>T20D357462[[#This Row],[時価総額]]/T20D357462[[#This Row],[現在値]]</f>
        <v>#VALUE!</v>
      </c>
      <c r="H1593" s="20"/>
      <c r="I1593" s="38"/>
      <c r="J1593" s="20"/>
      <c r="K1593" s="33"/>
      <c r="L1593" s="117"/>
      <c r="M1593" s="21"/>
      <c r="N1593" s="89"/>
      <c r="O1593" s="125" t="e">
        <f t="shared" si="51"/>
        <v>#REF!</v>
      </c>
      <c r="P1593" s="125" t="e">
        <f t="shared" si="50"/>
        <v>#REF!</v>
      </c>
      <c r="Q1593" s="147" t="e">
        <f>T20D357462[[#This Row],[スコア⑤]]/T20D357462[[#This Row],[スコア③]]</f>
        <v>#REF!</v>
      </c>
      <c r="R1593" s="76" t="e">
        <f>#REF!+#REF!</f>
        <v>#REF!</v>
      </c>
      <c r="S1593" s="76"/>
      <c r="T1593" s="119"/>
      <c r="U1593" s="76"/>
      <c r="V1593" s="76"/>
      <c r="W1593" s="109" t="e">
        <f>(T20D357462[[#This Row],[現金及び預金（億）]]-T20D357462[[#This Row],[負債（億）]])/T20D357462[[#This Row],[総資産]]*100</f>
        <v>#DIV/0!</v>
      </c>
    </row>
    <row r="1594" spans="1:23" s="67" customFormat="1" x14ac:dyDescent="0.25">
      <c r="A1594" s="69"/>
      <c r="B1594" s="39"/>
      <c r="C1594" s="71" t="str">
        <f>IFERROR(_xll.RssMarket($A1594,"市場部名称"),"")</f>
        <v/>
      </c>
      <c r="D1594" s="55"/>
      <c r="E1594" s="55" t="str">
        <f>IFERROR(_xll.RssMarket($A1594,"前日比"),"")</f>
        <v/>
      </c>
      <c r="F1594" s="75" t="str">
        <f>IFERROR(_xll.RssMarket($A1594,"時価総額"),"")</f>
        <v/>
      </c>
      <c r="G1594" s="75" t="e">
        <f>T20D357462[[#This Row],[時価総額]]/T20D357462[[#This Row],[現在値]]</f>
        <v>#VALUE!</v>
      </c>
      <c r="H1594" s="20"/>
      <c r="I1594" s="38"/>
      <c r="J1594" s="20"/>
      <c r="K1594" s="33"/>
      <c r="L1594" s="117"/>
      <c r="M1594" s="21"/>
      <c r="N1594" s="89"/>
      <c r="O1594" s="125" t="e">
        <f t="shared" si="51"/>
        <v>#REF!</v>
      </c>
      <c r="P1594" s="125" t="e">
        <f t="shared" si="50"/>
        <v>#REF!</v>
      </c>
      <c r="Q1594" s="147" t="e">
        <f>T20D357462[[#This Row],[スコア⑤]]/T20D357462[[#This Row],[スコア③]]</f>
        <v>#REF!</v>
      </c>
      <c r="R1594" s="76" t="e">
        <f>#REF!+#REF!</f>
        <v>#REF!</v>
      </c>
      <c r="S1594" s="76"/>
      <c r="T1594" s="119"/>
      <c r="U1594" s="76"/>
      <c r="V1594" s="76"/>
      <c r="W1594" s="109" t="e">
        <f>(T20D357462[[#This Row],[現金及び預金（億）]]-T20D357462[[#This Row],[負債（億）]])/T20D357462[[#This Row],[総資産]]*100</f>
        <v>#DIV/0!</v>
      </c>
    </row>
    <row r="1595" spans="1:23" s="67" customFormat="1" x14ac:dyDescent="0.25">
      <c r="A1595" s="69"/>
      <c r="B1595" s="39"/>
      <c r="C1595" s="71" t="str">
        <f>IFERROR(_xll.RssMarket($A1595,"市場部名称"),"")</f>
        <v/>
      </c>
      <c r="D1595" s="55"/>
      <c r="E1595" s="55" t="str">
        <f>IFERROR(_xll.RssMarket($A1595,"前日比"),"")</f>
        <v/>
      </c>
      <c r="F1595" s="75" t="str">
        <f>IFERROR(_xll.RssMarket($A1595,"時価総額"),"")</f>
        <v/>
      </c>
      <c r="G1595" s="75" t="e">
        <f>T20D357462[[#This Row],[時価総額]]/T20D357462[[#This Row],[現在値]]</f>
        <v>#VALUE!</v>
      </c>
      <c r="H1595" s="20"/>
      <c r="I1595" s="38"/>
      <c r="J1595" s="20"/>
      <c r="K1595" s="33"/>
      <c r="L1595" s="117"/>
      <c r="M1595" s="21"/>
      <c r="N1595" s="89"/>
      <c r="O1595" s="125" t="e">
        <f t="shared" si="51"/>
        <v>#REF!</v>
      </c>
      <c r="P1595" s="125" t="e">
        <f t="shared" si="50"/>
        <v>#REF!</v>
      </c>
      <c r="Q1595" s="147" t="e">
        <f>T20D357462[[#This Row],[スコア⑤]]/T20D357462[[#This Row],[スコア③]]</f>
        <v>#REF!</v>
      </c>
      <c r="R1595" s="76" t="e">
        <f>#REF!+#REF!</f>
        <v>#REF!</v>
      </c>
      <c r="S1595" s="76"/>
      <c r="T1595" s="119"/>
      <c r="U1595" s="76"/>
      <c r="V1595" s="76"/>
      <c r="W1595" s="109" t="e">
        <f>(T20D357462[[#This Row],[現金及び預金（億）]]-T20D357462[[#This Row],[負債（億）]])/T20D357462[[#This Row],[総資産]]*100</f>
        <v>#DIV/0!</v>
      </c>
    </row>
    <row r="1596" spans="1:23" s="67" customFormat="1" x14ac:dyDescent="0.25">
      <c r="A1596" s="69"/>
      <c r="B1596" s="39"/>
      <c r="C1596" s="71" t="str">
        <f>IFERROR(_xll.RssMarket($A1596,"市場部名称"),"")</f>
        <v/>
      </c>
      <c r="D1596" s="55"/>
      <c r="E1596" s="55" t="str">
        <f>IFERROR(_xll.RssMarket($A1596,"前日比"),"")</f>
        <v/>
      </c>
      <c r="F1596" s="75" t="str">
        <f>IFERROR(_xll.RssMarket($A1596,"時価総額"),"")</f>
        <v/>
      </c>
      <c r="G1596" s="75" t="e">
        <f>T20D357462[[#This Row],[時価総額]]/T20D357462[[#This Row],[現在値]]</f>
        <v>#VALUE!</v>
      </c>
      <c r="H1596" s="20"/>
      <c r="I1596" s="38"/>
      <c r="J1596" s="20"/>
      <c r="K1596" s="33"/>
      <c r="L1596" s="117"/>
      <c r="M1596" s="21"/>
      <c r="N1596" s="89"/>
      <c r="O1596" s="125" t="e">
        <f t="shared" si="51"/>
        <v>#REF!</v>
      </c>
      <c r="P1596" s="125" t="e">
        <f t="shared" si="50"/>
        <v>#REF!</v>
      </c>
      <c r="Q1596" s="147" t="e">
        <f>T20D357462[[#This Row],[スコア⑤]]/T20D357462[[#This Row],[スコア③]]</f>
        <v>#REF!</v>
      </c>
      <c r="R1596" s="76" t="e">
        <f>#REF!+#REF!</f>
        <v>#REF!</v>
      </c>
      <c r="S1596" s="76"/>
      <c r="T1596" s="119"/>
      <c r="U1596" s="76"/>
      <c r="V1596" s="76"/>
      <c r="W1596" s="109" t="e">
        <f>(T20D357462[[#This Row],[現金及び預金（億）]]-T20D357462[[#This Row],[負債（億）]])/T20D357462[[#This Row],[総資産]]*100</f>
        <v>#DIV/0!</v>
      </c>
    </row>
    <row r="1597" spans="1:23" s="67" customFormat="1" x14ac:dyDescent="0.25">
      <c r="A1597" s="69"/>
      <c r="B1597" s="39"/>
      <c r="C1597" s="71" t="str">
        <f>IFERROR(_xll.RssMarket($A1597,"市場部名称"),"")</f>
        <v/>
      </c>
      <c r="D1597" s="55"/>
      <c r="E1597" s="55" t="str">
        <f>IFERROR(_xll.RssMarket($A1597,"前日比"),"")</f>
        <v/>
      </c>
      <c r="F1597" s="75" t="str">
        <f>IFERROR(_xll.RssMarket($A1597,"時価総額"),"")</f>
        <v/>
      </c>
      <c r="G1597" s="75" t="e">
        <f>T20D357462[[#This Row],[時価総額]]/T20D357462[[#This Row],[現在値]]</f>
        <v>#VALUE!</v>
      </c>
      <c r="H1597" s="20"/>
      <c r="I1597" s="38"/>
      <c r="J1597" s="20"/>
      <c r="K1597" s="33"/>
      <c r="L1597" s="117"/>
      <c r="M1597" s="21"/>
      <c r="N1597" s="89"/>
      <c r="O1597" s="125" t="e">
        <f t="shared" si="51"/>
        <v>#REF!</v>
      </c>
      <c r="P1597" s="125" t="e">
        <f t="shared" ref="P1597:P1660" si="52">ROUND(((R1597/20)*(L1597/15)*(S1597/15)*(1+W1597/200))/(H1597/15)*100,0)</f>
        <v>#REF!</v>
      </c>
      <c r="Q1597" s="147" t="e">
        <f>T20D357462[[#This Row],[スコア⑤]]/T20D357462[[#This Row],[スコア③]]</f>
        <v>#REF!</v>
      </c>
      <c r="R1597" s="76" t="e">
        <f>#REF!+#REF!</f>
        <v>#REF!</v>
      </c>
      <c r="S1597" s="76"/>
      <c r="T1597" s="119"/>
      <c r="U1597" s="76"/>
      <c r="V1597" s="76"/>
      <c r="W1597" s="109" t="e">
        <f>(T20D357462[[#This Row],[現金及び預金（億）]]-T20D357462[[#This Row],[負債（億）]])/T20D357462[[#This Row],[総資産]]*100</f>
        <v>#DIV/0!</v>
      </c>
    </row>
    <row r="1598" spans="1:23" s="67" customFormat="1" x14ac:dyDescent="0.25">
      <c r="A1598" s="69"/>
      <c r="B1598" s="39"/>
      <c r="C1598" s="71" t="str">
        <f>IFERROR(_xll.RssMarket($A1598,"市場部名称"),"")</f>
        <v/>
      </c>
      <c r="D1598" s="55"/>
      <c r="E1598" s="55" t="str">
        <f>IFERROR(_xll.RssMarket($A1598,"前日比"),"")</f>
        <v/>
      </c>
      <c r="F1598" s="75" t="str">
        <f>IFERROR(_xll.RssMarket($A1598,"時価総額"),"")</f>
        <v/>
      </c>
      <c r="G1598" s="75" t="e">
        <f>T20D357462[[#This Row],[時価総額]]/T20D357462[[#This Row],[現在値]]</f>
        <v>#VALUE!</v>
      </c>
      <c r="H1598" s="20"/>
      <c r="I1598" s="38"/>
      <c r="J1598" s="20"/>
      <c r="K1598" s="33"/>
      <c r="L1598" s="117"/>
      <c r="M1598" s="21"/>
      <c r="N1598" s="89"/>
      <c r="O1598" s="125" t="e">
        <f t="shared" si="51"/>
        <v>#REF!</v>
      </c>
      <c r="P1598" s="125" t="e">
        <f t="shared" si="52"/>
        <v>#REF!</v>
      </c>
      <c r="Q1598" s="147" t="e">
        <f>T20D357462[[#This Row],[スコア⑤]]/T20D357462[[#This Row],[スコア③]]</f>
        <v>#REF!</v>
      </c>
      <c r="R1598" s="76" t="e">
        <f>#REF!+#REF!</f>
        <v>#REF!</v>
      </c>
      <c r="S1598" s="76"/>
      <c r="T1598" s="119"/>
      <c r="U1598" s="76"/>
      <c r="V1598" s="76"/>
      <c r="W1598" s="109" t="e">
        <f>(T20D357462[[#This Row],[現金及び預金（億）]]-T20D357462[[#This Row],[負債（億）]])/T20D357462[[#This Row],[総資産]]*100</f>
        <v>#DIV/0!</v>
      </c>
    </row>
    <row r="1599" spans="1:23" s="67" customFormat="1" x14ac:dyDescent="0.25">
      <c r="A1599" s="69"/>
      <c r="B1599" s="39"/>
      <c r="C1599" s="71" t="str">
        <f>IFERROR(_xll.RssMarket($A1599,"市場部名称"),"")</f>
        <v/>
      </c>
      <c r="D1599" s="55"/>
      <c r="E1599" s="55" t="str">
        <f>IFERROR(_xll.RssMarket($A1599,"前日比"),"")</f>
        <v/>
      </c>
      <c r="F1599" s="75" t="str">
        <f>IFERROR(_xll.RssMarket($A1599,"時価総額"),"")</f>
        <v/>
      </c>
      <c r="G1599" s="75" t="e">
        <f>T20D357462[[#This Row],[時価総額]]/T20D357462[[#This Row],[現在値]]</f>
        <v>#VALUE!</v>
      </c>
      <c r="H1599" s="20"/>
      <c r="I1599" s="38"/>
      <c r="J1599" s="20"/>
      <c r="K1599" s="33"/>
      <c r="L1599" s="117"/>
      <c r="M1599" s="21"/>
      <c r="N1599" s="89"/>
      <c r="O1599" s="125" t="e">
        <f t="shared" si="51"/>
        <v>#REF!</v>
      </c>
      <c r="P1599" s="125" t="e">
        <f t="shared" si="52"/>
        <v>#REF!</v>
      </c>
      <c r="Q1599" s="147" t="e">
        <f>T20D357462[[#This Row],[スコア⑤]]/T20D357462[[#This Row],[スコア③]]</f>
        <v>#REF!</v>
      </c>
      <c r="R1599" s="76" t="e">
        <f>#REF!+#REF!</f>
        <v>#REF!</v>
      </c>
      <c r="S1599" s="76"/>
      <c r="T1599" s="119"/>
      <c r="U1599" s="76"/>
      <c r="V1599" s="76"/>
      <c r="W1599" s="109" t="e">
        <f>(T20D357462[[#This Row],[現金及び預金（億）]]-T20D357462[[#This Row],[負債（億）]])/T20D357462[[#This Row],[総資産]]*100</f>
        <v>#DIV/0!</v>
      </c>
    </row>
    <row r="1600" spans="1:23" s="67" customFormat="1" x14ac:dyDescent="0.25">
      <c r="A1600" s="69"/>
      <c r="B1600" s="39"/>
      <c r="C1600" s="71" t="str">
        <f>IFERROR(_xll.RssMarket($A1600,"市場部名称"),"")</f>
        <v/>
      </c>
      <c r="D1600" s="55"/>
      <c r="E1600" s="55" t="str">
        <f>IFERROR(_xll.RssMarket($A1600,"前日比"),"")</f>
        <v/>
      </c>
      <c r="F1600" s="75" t="str">
        <f>IFERROR(_xll.RssMarket($A1600,"時価総額"),"")</f>
        <v/>
      </c>
      <c r="G1600" s="75" t="e">
        <f>T20D357462[[#This Row],[時価総額]]/T20D357462[[#This Row],[現在値]]</f>
        <v>#VALUE!</v>
      </c>
      <c r="H1600" s="20"/>
      <c r="I1600" s="38"/>
      <c r="J1600" s="20"/>
      <c r="K1600" s="33"/>
      <c r="L1600" s="117"/>
      <c r="M1600" s="21"/>
      <c r="N1600" s="89"/>
      <c r="O1600" s="125" t="e">
        <f t="shared" si="51"/>
        <v>#REF!</v>
      </c>
      <c r="P1600" s="125" t="e">
        <f t="shared" si="52"/>
        <v>#REF!</v>
      </c>
      <c r="Q1600" s="147" t="e">
        <f>T20D357462[[#This Row],[スコア⑤]]/T20D357462[[#This Row],[スコア③]]</f>
        <v>#REF!</v>
      </c>
      <c r="R1600" s="76" t="e">
        <f>#REF!+#REF!</f>
        <v>#REF!</v>
      </c>
      <c r="S1600" s="76"/>
      <c r="T1600" s="119"/>
      <c r="U1600" s="76"/>
      <c r="V1600" s="76"/>
      <c r="W1600" s="109" t="e">
        <f>(T20D357462[[#This Row],[現金及び預金（億）]]-T20D357462[[#This Row],[負債（億）]])/T20D357462[[#This Row],[総資産]]*100</f>
        <v>#DIV/0!</v>
      </c>
    </row>
    <row r="1601" spans="1:23" s="67" customFormat="1" x14ac:dyDescent="0.25">
      <c r="A1601" s="69"/>
      <c r="B1601" s="39"/>
      <c r="C1601" s="71" t="str">
        <f>IFERROR(_xll.RssMarket($A1601,"市場部名称"),"")</f>
        <v/>
      </c>
      <c r="D1601" s="55"/>
      <c r="E1601" s="55" t="str">
        <f>IFERROR(_xll.RssMarket($A1601,"前日比"),"")</f>
        <v/>
      </c>
      <c r="F1601" s="75" t="str">
        <f>IFERROR(_xll.RssMarket($A1601,"時価総額"),"")</f>
        <v/>
      </c>
      <c r="G1601" s="75" t="e">
        <f>T20D357462[[#This Row],[時価総額]]/T20D357462[[#This Row],[現在値]]</f>
        <v>#VALUE!</v>
      </c>
      <c r="H1601" s="20"/>
      <c r="I1601" s="38"/>
      <c r="J1601" s="20"/>
      <c r="K1601" s="33"/>
      <c r="L1601" s="117"/>
      <c r="M1601" s="21"/>
      <c r="N1601" s="89"/>
      <c r="O1601" s="125" t="e">
        <f t="shared" si="51"/>
        <v>#REF!</v>
      </c>
      <c r="P1601" s="125" t="e">
        <f t="shared" si="52"/>
        <v>#REF!</v>
      </c>
      <c r="Q1601" s="147" t="e">
        <f>T20D357462[[#This Row],[スコア⑤]]/T20D357462[[#This Row],[スコア③]]</f>
        <v>#REF!</v>
      </c>
      <c r="R1601" s="76" t="e">
        <f>#REF!+#REF!</f>
        <v>#REF!</v>
      </c>
      <c r="S1601" s="76"/>
      <c r="T1601" s="119"/>
      <c r="U1601" s="76"/>
      <c r="V1601" s="76"/>
      <c r="W1601" s="109" t="e">
        <f>(T20D357462[[#This Row],[現金及び預金（億）]]-T20D357462[[#This Row],[負債（億）]])/T20D357462[[#This Row],[総資産]]*100</f>
        <v>#DIV/0!</v>
      </c>
    </row>
    <row r="1602" spans="1:23" s="67" customFormat="1" x14ac:dyDescent="0.25">
      <c r="A1602" s="69"/>
      <c r="B1602" s="39"/>
      <c r="C1602" s="71" t="str">
        <f>IFERROR(_xll.RssMarket($A1602,"市場部名称"),"")</f>
        <v/>
      </c>
      <c r="D1602" s="55"/>
      <c r="E1602" s="55" t="str">
        <f>IFERROR(_xll.RssMarket($A1602,"前日比"),"")</f>
        <v/>
      </c>
      <c r="F1602" s="75" t="str">
        <f>IFERROR(_xll.RssMarket($A1602,"時価総額"),"")</f>
        <v/>
      </c>
      <c r="G1602" s="75" t="e">
        <f>T20D357462[[#This Row],[時価総額]]/T20D357462[[#This Row],[現在値]]</f>
        <v>#VALUE!</v>
      </c>
      <c r="H1602" s="20"/>
      <c r="I1602" s="38"/>
      <c r="J1602" s="20"/>
      <c r="K1602" s="33"/>
      <c r="L1602" s="117"/>
      <c r="M1602" s="21"/>
      <c r="N1602" s="89"/>
      <c r="O1602" s="125" t="e">
        <f t="shared" ref="O1602:O1665" si="53">ROUND(
 ((IF(OR(R1602="",R1602&lt;=0),20,R1602)/20)
  *(L1602/15))
 /(IFERROR(IF(H1602&gt;0,H1602,15),15)/15)
 *100,0)</f>
        <v>#REF!</v>
      </c>
      <c r="P1602" s="125" t="e">
        <f t="shared" si="52"/>
        <v>#REF!</v>
      </c>
      <c r="Q1602" s="147" t="e">
        <f>T20D357462[[#This Row],[スコア⑤]]/T20D357462[[#This Row],[スコア③]]</f>
        <v>#REF!</v>
      </c>
      <c r="R1602" s="76" t="e">
        <f>#REF!+#REF!</f>
        <v>#REF!</v>
      </c>
      <c r="S1602" s="76"/>
      <c r="T1602" s="119"/>
      <c r="U1602" s="76"/>
      <c r="V1602" s="76"/>
      <c r="W1602" s="109" t="e">
        <f>(T20D357462[[#This Row],[現金及び預金（億）]]-T20D357462[[#This Row],[負債（億）]])/T20D357462[[#This Row],[総資産]]*100</f>
        <v>#DIV/0!</v>
      </c>
    </row>
    <row r="1603" spans="1:23" s="67" customFormat="1" x14ac:dyDescent="0.25">
      <c r="A1603" s="69"/>
      <c r="B1603" s="39"/>
      <c r="C1603" s="71" t="str">
        <f>IFERROR(_xll.RssMarket($A1603,"市場部名称"),"")</f>
        <v/>
      </c>
      <c r="D1603" s="55"/>
      <c r="E1603" s="55" t="str">
        <f>IFERROR(_xll.RssMarket($A1603,"前日比"),"")</f>
        <v/>
      </c>
      <c r="F1603" s="75" t="str">
        <f>IFERROR(_xll.RssMarket($A1603,"時価総額"),"")</f>
        <v/>
      </c>
      <c r="G1603" s="75" t="e">
        <f>T20D357462[[#This Row],[時価総額]]/T20D357462[[#This Row],[現在値]]</f>
        <v>#VALUE!</v>
      </c>
      <c r="H1603" s="20"/>
      <c r="I1603" s="38"/>
      <c r="J1603" s="20"/>
      <c r="K1603" s="33"/>
      <c r="L1603" s="117"/>
      <c r="M1603" s="21"/>
      <c r="N1603" s="89"/>
      <c r="O1603" s="125" t="e">
        <f t="shared" si="53"/>
        <v>#REF!</v>
      </c>
      <c r="P1603" s="125" t="e">
        <f t="shared" si="52"/>
        <v>#REF!</v>
      </c>
      <c r="Q1603" s="147" t="e">
        <f>T20D357462[[#This Row],[スコア⑤]]/T20D357462[[#This Row],[スコア③]]</f>
        <v>#REF!</v>
      </c>
      <c r="R1603" s="76" t="e">
        <f>#REF!+#REF!</f>
        <v>#REF!</v>
      </c>
      <c r="S1603" s="76"/>
      <c r="T1603" s="119"/>
      <c r="U1603" s="76"/>
      <c r="V1603" s="76"/>
      <c r="W1603" s="109" t="e">
        <f>(T20D357462[[#This Row],[現金及び預金（億）]]-T20D357462[[#This Row],[負債（億）]])/T20D357462[[#This Row],[総資産]]*100</f>
        <v>#DIV/0!</v>
      </c>
    </row>
    <row r="1604" spans="1:23" s="67" customFormat="1" x14ac:dyDescent="0.25">
      <c r="A1604" s="69"/>
      <c r="B1604" s="39"/>
      <c r="C1604" s="71" t="str">
        <f>IFERROR(_xll.RssMarket($A1604,"市場部名称"),"")</f>
        <v/>
      </c>
      <c r="D1604" s="55"/>
      <c r="E1604" s="55" t="str">
        <f>IFERROR(_xll.RssMarket($A1604,"前日比"),"")</f>
        <v/>
      </c>
      <c r="F1604" s="75" t="str">
        <f>IFERROR(_xll.RssMarket($A1604,"時価総額"),"")</f>
        <v/>
      </c>
      <c r="G1604" s="75" t="e">
        <f>T20D357462[[#This Row],[時価総額]]/T20D357462[[#This Row],[現在値]]</f>
        <v>#VALUE!</v>
      </c>
      <c r="H1604" s="20"/>
      <c r="I1604" s="38"/>
      <c r="J1604" s="20"/>
      <c r="K1604" s="33"/>
      <c r="L1604" s="117"/>
      <c r="M1604" s="21"/>
      <c r="N1604" s="89"/>
      <c r="O1604" s="125" t="e">
        <f t="shared" si="53"/>
        <v>#REF!</v>
      </c>
      <c r="P1604" s="125" t="e">
        <f t="shared" si="52"/>
        <v>#REF!</v>
      </c>
      <c r="Q1604" s="147" t="e">
        <f>T20D357462[[#This Row],[スコア⑤]]/T20D357462[[#This Row],[スコア③]]</f>
        <v>#REF!</v>
      </c>
      <c r="R1604" s="76" t="e">
        <f>#REF!+#REF!</f>
        <v>#REF!</v>
      </c>
      <c r="S1604" s="76"/>
      <c r="T1604" s="119"/>
      <c r="U1604" s="76"/>
      <c r="V1604" s="76"/>
      <c r="W1604" s="109" t="e">
        <f>(T20D357462[[#This Row],[現金及び預金（億）]]-T20D357462[[#This Row],[負債（億）]])/T20D357462[[#This Row],[総資産]]*100</f>
        <v>#DIV/0!</v>
      </c>
    </row>
    <row r="1605" spans="1:23" s="67" customFormat="1" x14ac:dyDescent="0.25">
      <c r="A1605" s="69"/>
      <c r="B1605" s="39"/>
      <c r="C1605" s="71" t="str">
        <f>IFERROR(_xll.RssMarket($A1605,"市場部名称"),"")</f>
        <v/>
      </c>
      <c r="D1605" s="55"/>
      <c r="E1605" s="55" t="str">
        <f>IFERROR(_xll.RssMarket($A1605,"前日比"),"")</f>
        <v/>
      </c>
      <c r="F1605" s="75" t="str">
        <f>IFERROR(_xll.RssMarket($A1605,"時価総額"),"")</f>
        <v/>
      </c>
      <c r="G1605" s="75" t="e">
        <f>T20D357462[[#This Row],[時価総額]]/T20D357462[[#This Row],[現在値]]</f>
        <v>#VALUE!</v>
      </c>
      <c r="H1605" s="20"/>
      <c r="I1605" s="38"/>
      <c r="J1605" s="20"/>
      <c r="K1605" s="33"/>
      <c r="L1605" s="117"/>
      <c r="M1605" s="21"/>
      <c r="N1605" s="89"/>
      <c r="O1605" s="125" t="e">
        <f t="shared" si="53"/>
        <v>#REF!</v>
      </c>
      <c r="P1605" s="125" t="e">
        <f t="shared" si="52"/>
        <v>#REF!</v>
      </c>
      <c r="Q1605" s="147" t="e">
        <f>T20D357462[[#This Row],[スコア⑤]]/T20D357462[[#This Row],[スコア③]]</f>
        <v>#REF!</v>
      </c>
      <c r="R1605" s="76" t="e">
        <f>#REF!+#REF!</f>
        <v>#REF!</v>
      </c>
      <c r="S1605" s="76"/>
      <c r="T1605" s="119"/>
      <c r="U1605" s="76"/>
      <c r="V1605" s="76"/>
      <c r="W1605" s="109" t="e">
        <f>(T20D357462[[#This Row],[現金及び預金（億）]]-T20D357462[[#This Row],[負債（億）]])/T20D357462[[#This Row],[総資産]]*100</f>
        <v>#DIV/0!</v>
      </c>
    </row>
    <row r="1606" spans="1:23" s="67" customFormat="1" x14ac:dyDescent="0.25">
      <c r="A1606" s="69"/>
      <c r="B1606" s="39"/>
      <c r="C1606" s="71" t="str">
        <f>IFERROR(_xll.RssMarket($A1606,"市場部名称"),"")</f>
        <v/>
      </c>
      <c r="D1606" s="55"/>
      <c r="E1606" s="55" t="str">
        <f>IFERROR(_xll.RssMarket($A1606,"前日比"),"")</f>
        <v/>
      </c>
      <c r="F1606" s="75" t="str">
        <f>IFERROR(_xll.RssMarket($A1606,"時価総額"),"")</f>
        <v/>
      </c>
      <c r="G1606" s="75" t="e">
        <f>T20D357462[[#This Row],[時価総額]]/T20D357462[[#This Row],[現在値]]</f>
        <v>#VALUE!</v>
      </c>
      <c r="H1606" s="20"/>
      <c r="I1606" s="38"/>
      <c r="J1606" s="20"/>
      <c r="K1606" s="33"/>
      <c r="L1606" s="117"/>
      <c r="M1606" s="21"/>
      <c r="N1606" s="89"/>
      <c r="O1606" s="125" t="e">
        <f t="shared" si="53"/>
        <v>#REF!</v>
      </c>
      <c r="P1606" s="125" t="e">
        <f t="shared" si="52"/>
        <v>#REF!</v>
      </c>
      <c r="Q1606" s="147" t="e">
        <f>T20D357462[[#This Row],[スコア⑤]]/T20D357462[[#This Row],[スコア③]]</f>
        <v>#REF!</v>
      </c>
      <c r="R1606" s="76" t="e">
        <f>#REF!+#REF!</f>
        <v>#REF!</v>
      </c>
      <c r="S1606" s="76"/>
      <c r="T1606" s="119"/>
      <c r="U1606" s="76"/>
      <c r="V1606" s="76"/>
      <c r="W1606" s="109" t="e">
        <f>(T20D357462[[#This Row],[現金及び預金（億）]]-T20D357462[[#This Row],[負債（億）]])/T20D357462[[#This Row],[総資産]]*100</f>
        <v>#DIV/0!</v>
      </c>
    </row>
    <row r="1607" spans="1:23" s="67" customFormat="1" x14ac:dyDescent="0.25">
      <c r="A1607" s="69"/>
      <c r="B1607" s="39"/>
      <c r="C1607" s="71" t="str">
        <f>IFERROR(_xll.RssMarket($A1607,"市場部名称"),"")</f>
        <v/>
      </c>
      <c r="D1607" s="55"/>
      <c r="E1607" s="55" t="str">
        <f>IFERROR(_xll.RssMarket($A1607,"前日比"),"")</f>
        <v/>
      </c>
      <c r="F1607" s="75" t="str">
        <f>IFERROR(_xll.RssMarket($A1607,"時価総額"),"")</f>
        <v/>
      </c>
      <c r="G1607" s="75" t="e">
        <f>T20D357462[[#This Row],[時価総額]]/T20D357462[[#This Row],[現在値]]</f>
        <v>#VALUE!</v>
      </c>
      <c r="H1607" s="20"/>
      <c r="I1607" s="38"/>
      <c r="J1607" s="20"/>
      <c r="K1607" s="33"/>
      <c r="L1607" s="117"/>
      <c r="M1607" s="21"/>
      <c r="N1607" s="89"/>
      <c r="O1607" s="125" t="e">
        <f t="shared" si="53"/>
        <v>#REF!</v>
      </c>
      <c r="P1607" s="125" t="e">
        <f t="shared" si="52"/>
        <v>#REF!</v>
      </c>
      <c r="Q1607" s="147" t="e">
        <f>T20D357462[[#This Row],[スコア⑤]]/T20D357462[[#This Row],[スコア③]]</f>
        <v>#REF!</v>
      </c>
      <c r="R1607" s="76" t="e">
        <f>#REF!+#REF!</f>
        <v>#REF!</v>
      </c>
      <c r="S1607" s="76"/>
      <c r="T1607" s="119"/>
      <c r="U1607" s="76"/>
      <c r="V1607" s="76"/>
      <c r="W1607" s="109" t="e">
        <f>(T20D357462[[#This Row],[現金及び預金（億）]]-T20D357462[[#This Row],[負債（億）]])/T20D357462[[#This Row],[総資産]]*100</f>
        <v>#DIV/0!</v>
      </c>
    </row>
    <row r="1608" spans="1:23" s="67" customFormat="1" x14ac:dyDescent="0.25">
      <c r="A1608" s="69"/>
      <c r="B1608" s="39"/>
      <c r="C1608" s="71" t="str">
        <f>IFERROR(_xll.RssMarket($A1608,"市場部名称"),"")</f>
        <v/>
      </c>
      <c r="D1608" s="55"/>
      <c r="E1608" s="55" t="str">
        <f>IFERROR(_xll.RssMarket($A1608,"前日比"),"")</f>
        <v/>
      </c>
      <c r="F1608" s="75" t="str">
        <f>IFERROR(_xll.RssMarket($A1608,"時価総額"),"")</f>
        <v/>
      </c>
      <c r="G1608" s="75" t="e">
        <f>T20D357462[[#This Row],[時価総額]]/T20D357462[[#This Row],[現在値]]</f>
        <v>#VALUE!</v>
      </c>
      <c r="H1608" s="20"/>
      <c r="I1608" s="38"/>
      <c r="J1608" s="20"/>
      <c r="K1608" s="33"/>
      <c r="L1608" s="117"/>
      <c r="M1608" s="21"/>
      <c r="N1608" s="89"/>
      <c r="O1608" s="125" t="e">
        <f t="shared" si="53"/>
        <v>#REF!</v>
      </c>
      <c r="P1608" s="125" t="e">
        <f t="shared" si="52"/>
        <v>#REF!</v>
      </c>
      <c r="Q1608" s="147" t="e">
        <f>T20D357462[[#This Row],[スコア⑤]]/T20D357462[[#This Row],[スコア③]]</f>
        <v>#REF!</v>
      </c>
      <c r="R1608" s="76" t="e">
        <f>#REF!+#REF!</f>
        <v>#REF!</v>
      </c>
      <c r="S1608" s="76"/>
      <c r="T1608" s="119"/>
      <c r="U1608" s="76"/>
      <c r="V1608" s="76"/>
      <c r="W1608" s="109" t="e">
        <f>(T20D357462[[#This Row],[現金及び預金（億）]]-T20D357462[[#This Row],[負債（億）]])/T20D357462[[#This Row],[総資産]]*100</f>
        <v>#DIV/0!</v>
      </c>
    </row>
    <row r="1609" spans="1:23" s="67" customFormat="1" x14ac:dyDescent="0.25">
      <c r="A1609" s="69"/>
      <c r="B1609" s="39"/>
      <c r="C1609" s="71" t="str">
        <f>IFERROR(_xll.RssMarket($A1609,"市場部名称"),"")</f>
        <v/>
      </c>
      <c r="D1609" s="55"/>
      <c r="E1609" s="55" t="str">
        <f>IFERROR(_xll.RssMarket($A1609,"前日比"),"")</f>
        <v/>
      </c>
      <c r="F1609" s="75" t="str">
        <f>IFERROR(_xll.RssMarket($A1609,"時価総額"),"")</f>
        <v/>
      </c>
      <c r="G1609" s="75" t="e">
        <f>T20D357462[[#This Row],[時価総額]]/T20D357462[[#This Row],[現在値]]</f>
        <v>#VALUE!</v>
      </c>
      <c r="H1609" s="20"/>
      <c r="I1609" s="38"/>
      <c r="J1609" s="20"/>
      <c r="K1609" s="33"/>
      <c r="L1609" s="117"/>
      <c r="M1609" s="21"/>
      <c r="N1609" s="89"/>
      <c r="O1609" s="125" t="e">
        <f t="shared" si="53"/>
        <v>#REF!</v>
      </c>
      <c r="P1609" s="125" t="e">
        <f t="shared" si="52"/>
        <v>#REF!</v>
      </c>
      <c r="Q1609" s="147" t="e">
        <f>T20D357462[[#This Row],[スコア⑤]]/T20D357462[[#This Row],[スコア③]]</f>
        <v>#REF!</v>
      </c>
      <c r="R1609" s="76" t="e">
        <f>#REF!+#REF!</f>
        <v>#REF!</v>
      </c>
      <c r="S1609" s="76"/>
      <c r="T1609" s="119"/>
      <c r="U1609" s="76"/>
      <c r="V1609" s="76"/>
      <c r="W1609" s="109" t="e">
        <f>(T20D357462[[#This Row],[現金及び預金（億）]]-T20D357462[[#This Row],[負債（億）]])/T20D357462[[#This Row],[総資産]]*100</f>
        <v>#DIV/0!</v>
      </c>
    </row>
    <row r="1610" spans="1:23" s="67" customFormat="1" x14ac:dyDescent="0.25">
      <c r="A1610" s="69"/>
      <c r="B1610" s="39"/>
      <c r="C1610" s="71" t="str">
        <f>IFERROR(_xll.RssMarket($A1610,"市場部名称"),"")</f>
        <v/>
      </c>
      <c r="D1610" s="55"/>
      <c r="E1610" s="55" t="str">
        <f>IFERROR(_xll.RssMarket($A1610,"前日比"),"")</f>
        <v/>
      </c>
      <c r="F1610" s="75" t="str">
        <f>IFERROR(_xll.RssMarket($A1610,"時価総額"),"")</f>
        <v/>
      </c>
      <c r="G1610" s="75" t="e">
        <f>T20D357462[[#This Row],[時価総額]]/T20D357462[[#This Row],[現在値]]</f>
        <v>#VALUE!</v>
      </c>
      <c r="H1610" s="20"/>
      <c r="I1610" s="38"/>
      <c r="J1610" s="20"/>
      <c r="K1610" s="33"/>
      <c r="L1610" s="117"/>
      <c r="M1610" s="21"/>
      <c r="N1610" s="89"/>
      <c r="O1610" s="125" t="e">
        <f t="shared" si="53"/>
        <v>#REF!</v>
      </c>
      <c r="P1610" s="125" t="e">
        <f t="shared" si="52"/>
        <v>#REF!</v>
      </c>
      <c r="Q1610" s="147" t="e">
        <f>T20D357462[[#This Row],[スコア⑤]]/T20D357462[[#This Row],[スコア③]]</f>
        <v>#REF!</v>
      </c>
      <c r="R1610" s="76" t="e">
        <f>#REF!+#REF!</f>
        <v>#REF!</v>
      </c>
      <c r="S1610" s="76"/>
      <c r="T1610" s="119"/>
      <c r="U1610" s="76"/>
      <c r="V1610" s="76"/>
      <c r="W1610" s="109" t="e">
        <f>(T20D357462[[#This Row],[現金及び預金（億）]]-T20D357462[[#This Row],[負債（億）]])/T20D357462[[#This Row],[総資産]]*100</f>
        <v>#DIV/0!</v>
      </c>
    </row>
    <row r="1611" spans="1:23" s="67" customFormat="1" x14ac:dyDescent="0.25">
      <c r="A1611" s="69"/>
      <c r="B1611" s="39"/>
      <c r="C1611" s="71" t="str">
        <f>IFERROR(_xll.RssMarket($A1611,"市場部名称"),"")</f>
        <v/>
      </c>
      <c r="D1611" s="55"/>
      <c r="E1611" s="55" t="str">
        <f>IFERROR(_xll.RssMarket($A1611,"前日比"),"")</f>
        <v/>
      </c>
      <c r="F1611" s="75" t="str">
        <f>IFERROR(_xll.RssMarket($A1611,"時価総額"),"")</f>
        <v/>
      </c>
      <c r="G1611" s="75" t="e">
        <f>T20D357462[[#This Row],[時価総額]]/T20D357462[[#This Row],[現在値]]</f>
        <v>#VALUE!</v>
      </c>
      <c r="H1611" s="20"/>
      <c r="I1611" s="38"/>
      <c r="J1611" s="20"/>
      <c r="K1611" s="33"/>
      <c r="L1611" s="117"/>
      <c r="M1611" s="21"/>
      <c r="N1611" s="89"/>
      <c r="O1611" s="125" t="e">
        <f t="shared" si="53"/>
        <v>#REF!</v>
      </c>
      <c r="P1611" s="125" t="e">
        <f t="shared" si="52"/>
        <v>#REF!</v>
      </c>
      <c r="Q1611" s="147" t="e">
        <f>T20D357462[[#This Row],[スコア⑤]]/T20D357462[[#This Row],[スコア③]]</f>
        <v>#REF!</v>
      </c>
      <c r="R1611" s="76" t="e">
        <f>#REF!+#REF!</f>
        <v>#REF!</v>
      </c>
      <c r="S1611" s="76"/>
      <c r="T1611" s="119"/>
      <c r="U1611" s="76"/>
      <c r="V1611" s="76"/>
      <c r="W1611" s="109" t="e">
        <f>(T20D357462[[#This Row],[現金及び預金（億）]]-T20D357462[[#This Row],[負債（億）]])/T20D357462[[#This Row],[総資産]]*100</f>
        <v>#DIV/0!</v>
      </c>
    </row>
    <row r="1612" spans="1:23" s="67" customFormat="1" x14ac:dyDescent="0.25">
      <c r="A1612" s="69"/>
      <c r="B1612" s="39"/>
      <c r="C1612" s="71" t="str">
        <f>IFERROR(_xll.RssMarket($A1612,"市場部名称"),"")</f>
        <v/>
      </c>
      <c r="D1612" s="55"/>
      <c r="E1612" s="55" t="str">
        <f>IFERROR(_xll.RssMarket($A1612,"前日比"),"")</f>
        <v/>
      </c>
      <c r="F1612" s="75" t="str">
        <f>IFERROR(_xll.RssMarket($A1612,"時価総額"),"")</f>
        <v/>
      </c>
      <c r="G1612" s="75" t="e">
        <f>T20D357462[[#This Row],[時価総額]]/T20D357462[[#This Row],[現在値]]</f>
        <v>#VALUE!</v>
      </c>
      <c r="H1612" s="20"/>
      <c r="I1612" s="38"/>
      <c r="J1612" s="20"/>
      <c r="K1612" s="33"/>
      <c r="L1612" s="117"/>
      <c r="M1612" s="21"/>
      <c r="N1612" s="89"/>
      <c r="O1612" s="125" t="e">
        <f t="shared" si="53"/>
        <v>#REF!</v>
      </c>
      <c r="P1612" s="125" t="e">
        <f t="shared" si="52"/>
        <v>#REF!</v>
      </c>
      <c r="Q1612" s="147" t="e">
        <f>T20D357462[[#This Row],[スコア⑤]]/T20D357462[[#This Row],[スコア③]]</f>
        <v>#REF!</v>
      </c>
      <c r="R1612" s="76" t="e">
        <f>#REF!+#REF!</f>
        <v>#REF!</v>
      </c>
      <c r="S1612" s="76"/>
      <c r="T1612" s="119"/>
      <c r="U1612" s="76"/>
      <c r="V1612" s="76"/>
      <c r="W1612" s="109" t="e">
        <f>(T20D357462[[#This Row],[現金及び預金（億）]]-T20D357462[[#This Row],[負債（億）]])/T20D357462[[#This Row],[総資産]]*100</f>
        <v>#DIV/0!</v>
      </c>
    </row>
    <row r="1613" spans="1:23" s="67" customFormat="1" x14ac:dyDescent="0.25">
      <c r="A1613" s="69"/>
      <c r="B1613" s="39"/>
      <c r="C1613" s="71" t="str">
        <f>IFERROR(_xll.RssMarket($A1613,"市場部名称"),"")</f>
        <v/>
      </c>
      <c r="D1613" s="55"/>
      <c r="E1613" s="55" t="str">
        <f>IFERROR(_xll.RssMarket($A1613,"前日比"),"")</f>
        <v/>
      </c>
      <c r="F1613" s="75" t="str">
        <f>IFERROR(_xll.RssMarket($A1613,"時価総額"),"")</f>
        <v/>
      </c>
      <c r="G1613" s="75" t="e">
        <f>T20D357462[[#This Row],[時価総額]]/T20D357462[[#This Row],[現在値]]</f>
        <v>#VALUE!</v>
      </c>
      <c r="H1613" s="20"/>
      <c r="I1613" s="38"/>
      <c r="J1613" s="20"/>
      <c r="K1613" s="33"/>
      <c r="L1613" s="117"/>
      <c r="M1613" s="21"/>
      <c r="N1613" s="89"/>
      <c r="O1613" s="125" t="e">
        <f t="shared" si="53"/>
        <v>#REF!</v>
      </c>
      <c r="P1613" s="125" t="e">
        <f t="shared" si="52"/>
        <v>#REF!</v>
      </c>
      <c r="Q1613" s="147" t="e">
        <f>T20D357462[[#This Row],[スコア⑤]]/T20D357462[[#This Row],[スコア③]]</f>
        <v>#REF!</v>
      </c>
      <c r="R1613" s="76" t="e">
        <f>#REF!+#REF!</f>
        <v>#REF!</v>
      </c>
      <c r="S1613" s="76"/>
      <c r="T1613" s="119"/>
      <c r="U1613" s="76"/>
      <c r="V1613" s="76"/>
      <c r="W1613" s="109" t="e">
        <f>(T20D357462[[#This Row],[現金及び預金（億）]]-T20D357462[[#This Row],[負債（億）]])/T20D357462[[#This Row],[総資産]]*100</f>
        <v>#DIV/0!</v>
      </c>
    </row>
    <row r="1614" spans="1:23" s="67" customFormat="1" x14ac:dyDescent="0.25">
      <c r="A1614" s="69"/>
      <c r="B1614" s="39"/>
      <c r="C1614" s="71" t="str">
        <f>IFERROR(_xll.RssMarket($A1614,"市場部名称"),"")</f>
        <v/>
      </c>
      <c r="D1614" s="55"/>
      <c r="E1614" s="55" t="str">
        <f>IFERROR(_xll.RssMarket($A1614,"前日比"),"")</f>
        <v/>
      </c>
      <c r="F1614" s="75" t="str">
        <f>IFERROR(_xll.RssMarket($A1614,"時価総額"),"")</f>
        <v/>
      </c>
      <c r="G1614" s="75" t="e">
        <f>T20D357462[[#This Row],[時価総額]]/T20D357462[[#This Row],[現在値]]</f>
        <v>#VALUE!</v>
      </c>
      <c r="H1614" s="20"/>
      <c r="I1614" s="38"/>
      <c r="J1614" s="20"/>
      <c r="K1614" s="33"/>
      <c r="L1614" s="117"/>
      <c r="M1614" s="21"/>
      <c r="N1614" s="89"/>
      <c r="O1614" s="125" t="e">
        <f t="shared" si="53"/>
        <v>#REF!</v>
      </c>
      <c r="P1614" s="125" t="e">
        <f t="shared" si="52"/>
        <v>#REF!</v>
      </c>
      <c r="Q1614" s="147" t="e">
        <f>T20D357462[[#This Row],[スコア⑤]]/T20D357462[[#This Row],[スコア③]]</f>
        <v>#REF!</v>
      </c>
      <c r="R1614" s="76" t="e">
        <f>#REF!+#REF!</f>
        <v>#REF!</v>
      </c>
      <c r="S1614" s="76"/>
      <c r="T1614" s="119"/>
      <c r="U1614" s="76"/>
      <c r="V1614" s="76"/>
      <c r="W1614" s="109" t="e">
        <f>(T20D357462[[#This Row],[現金及び預金（億）]]-T20D357462[[#This Row],[負債（億）]])/T20D357462[[#This Row],[総資産]]*100</f>
        <v>#DIV/0!</v>
      </c>
    </row>
    <row r="1615" spans="1:23" s="67" customFormat="1" x14ac:dyDescent="0.25">
      <c r="A1615" s="69"/>
      <c r="B1615" s="39"/>
      <c r="C1615" s="71" t="str">
        <f>IFERROR(_xll.RssMarket($A1615,"市場部名称"),"")</f>
        <v/>
      </c>
      <c r="D1615" s="55"/>
      <c r="E1615" s="55" t="str">
        <f>IFERROR(_xll.RssMarket($A1615,"前日比"),"")</f>
        <v/>
      </c>
      <c r="F1615" s="75" t="str">
        <f>IFERROR(_xll.RssMarket($A1615,"時価総額"),"")</f>
        <v/>
      </c>
      <c r="G1615" s="75" t="e">
        <f>T20D357462[[#This Row],[時価総額]]/T20D357462[[#This Row],[現在値]]</f>
        <v>#VALUE!</v>
      </c>
      <c r="H1615" s="20"/>
      <c r="I1615" s="38"/>
      <c r="J1615" s="20"/>
      <c r="K1615" s="33"/>
      <c r="L1615" s="117"/>
      <c r="M1615" s="21"/>
      <c r="N1615" s="89"/>
      <c r="O1615" s="125" t="e">
        <f t="shared" si="53"/>
        <v>#REF!</v>
      </c>
      <c r="P1615" s="125" t="e">
        <f t="shared" si="52"/>
        <v>#REF!</v>
      </c>
      <c r="Q1615" s="147" t="e">
        <f>T20D357462[[#This Row],[スコア⑤]]/T20D357462[[#This Row],[スコア③]]</f>
        <v>#REF!</v>
      </c>
      <c r="R1615" s="76" t="e">
        <f>#REF!+#REF!</f>
        <v>#REF!</v>
      </c>
      <c r="S1615" s="76"/>
      <c r="T1615" s="119"/>
      <c r="U1615" s="76"/>
      <c r="V1615" s="76"/>
      <c r="W1615" s="109" t="e">
        <f>(T20D357462[[#This Row],[現金及び預金（億）]]-T20D357462[[#This Row],[負債（億）]])/T20D357462[[#This Row],[総資産]]*100</f>
        <v>#DIV/0!</v>
      </c>
    </row>
    <row r="1616" spans="1:23" s="67" customFormat="1" x14ac:dyDescent="0.25">
      <c r="A1616" s="69"/>
      <c r="B1616" s="39"/>
      <c r="C1616" s="71" t="str">
        <f>IFERROR(_xll.RssMarket($A1616,"市場部名称"),"")</f>
        <v/>
      </c>
      <c r="D1616" s="55"/>
      <c r="E1616" s="55" t="str">
        <f>IFERROR(_xll.RssMarket($A1616,"前日比"),"")</f>
        <v/>
      </c>
      <c r="F1616" s="75" t="str">
        <f>IFERROR(_xll.RssMarket($A1616,"時価総額"),"")</f>
        <v/>
      </c>
      <c r="G1616" s="75" t="e">
        <f>T20D357462[[#This Row],[時価総額]]/T20D357462[[#This Row],[現在値]]</f>
        <v>#VALUE!</v>
      </c>
      <c r="H1616" s="20"/>
      <c r="I1616" s="38"/>
      <c r="J1616" s="20"/>
      <c r="K1616" s="33"/>
      <c r="L1616" s="117"/>
      <c r="M1616" s="21"/>
      <c r="N1616" s="89"/>
      <c r="O1616" s="125" t="e">
        <f t="shared" si="53"/>
        <v>#REF!</v>
      </c>
      <c r="P1616" s="125" t="e">
        <f t="shared" si="52"/>
        <v>#REF!</v>
      </c>
      <c r="Q1616" s="147" t="e">
        <f>T20D357462[[#This Row],[スコア⑤]]/T20D357462[[#This Row],[スコア③]]</f>
        <v>#REF!</v>
      </c>
      <c r="R1616" s="76" t="e">
        <f>#REF!+#REF!</f>
        <v>#REF!</v>
      </c>
      <c r="S1616" s="76"/>
      <c r="T1616" s="119"/>
      <c r="U1616" s="76"/>
      <c r="V1616" s="76"/>
      <c r="W1616" s="109" t="e">
        <f>(T20D357462[[#This Row],[現金及び預金（億）]]-T20D357462[[#This Row],[負債（億）]])/T20D357462[[#This Row],[総資産]]*100</f>
        <v>#DIV/0!</v>
      </c>
    </row>
    <row r="1617" spans="1:23" s="67" customFormat="1" x14ac:dyDescent="0.25">
      <c r="A1617" s="69"/>
      <c r="B1617" s="39"/>
      <c r="C1617" s="71" t="str">
        <f>IFERROR(_xll.RssMarket($A1617,"市場部名称"),"")</f>
        <v/>
      </c>
      <c r="D1617" s="55"/>
      <c r="E1617" s="55" t="str">
        <f>IFERROR(_xll.RssMarket($A1617,"前日比"),"")</f>
        <v/>
      </c>
      <c r="F1617" s="75" t="str">
        <f>IFERROR(_xll.RssMarket($A1617,"時価総額"),"")</f>
        <v/>
      </c>
      <c r="G1617" s="75" t="e">
        <f>T20D357462[[#This Row],[時価総額]]/T20D357462[[#This Row],[現在値]]</f>
        <v>#VALUE!</v>
      </c>
      <c r="H1617" s="20"/>
      <c r="I1617" s="38"/>
      <c r="J1617" s="20"/>
      <c r="K1617" s="33"/>
      <c r="L1617" s="117"/>
      <c r="M1617" s="21"/>
      <c r="N1617" s="89"/>
      <c r="O1617" s="125" t="e">
        <f t="shared" si="53"/>
        <v>#REF!</v>
      </c>
      <c r="P1617" s="125" t="e">
        <f t="shared" si="52"/>
        <v>#REF!</v>
      </c>
      <c r="Q1617" s="147" t="e">
        <f>T20D357462[[#This Row],[スコア⑤]]/T20D357462[[#This Row],[スコア③]]</f>
        <v>#REF!</v>
      </c>
      <c r="R1617" s="76" t="e">
        <f>#REF!+#REF!</f>
        <v>#REF!</v>
      </c>
      <c r="S1617" s="76"/>
      <c r="T1617" s="119"/>
      <c r="U1617" s="76"/>
      <c r="V1617" s="76"/>
      <c r="W1617" s="109" t="e">
        <f>(T20D357462[[#This Row],[現金及び預金（億）]]-T20D357462[[#This Row],[負債（億）]])/T20D357462[[#This Row],[総資産]]*100</f>
        <v>#DIV/0!</v>
      </c>
    </row>
    <row r="1618" spans="1:23" s="67" customFormat="1" x14ac:dyDescent="0.25">
      <c r="A1618" s="69"/>
      <c r="B1618" s="39"/>
      <c r="C1618" s="71" t="str">
        <f>IFERROR(_xll.RssMarket($A1618,"市場部名称"),"")</f>
        <v/>
      </c>
      <c r="D1618" s="55"/>
      <c r="E1618" s="55" t="str">
        <f>IFERROR(_xll.RssMarket($A1618,"前日比"),"")</f>
        <v/>
      </c>
      <c r="F1618" s="75" t="str">
        <f>IFERROR(_xll.RssMarket($A1618,"時価総額"),"")</f>
        <v/>
      </c>
      <c r="G1618" s="75" t="e">
        <f>T20D357462[[#This Row],[時価総額]]/T20D357462[[#This Row],[現在値]]</f>
        <v>#VALUE!</v>
      </c>
      <c r="H1618" s="20"/>
      <c r="I1618" s="38"/>
      <c r="J1618" s="20"/>
      <c r="K1618" s="33"/>
      <c r="L1618" s="117"/>
      <c r="M1618" s="21"/>
      <c r="N1618" s="89"/>
      <c r="O1618" s="125" t="e">
        <f t="shared" si="53"/>
        <v>#REF!</v>
      </c>
      <c r="P1618" s="125" t="e">
        <f t="shared" si="52"/>
        <v>#REF!</v>
      </c>
      <c r="Q1618" s="147" t="e">
        <f>T20D357462[[#This Row],[スコア⑤]]/T20D357462[[#This Row],[スコア③]]</f>
        <v>#REF!</v>
      </c>
      <c r="R1618" s="76" t="e">
        <f>#REF!+#REF!</f>
        <v>#REF!</v>
      </c>
      <c r="S1618" s="76"/>
      <c r="T1618" s="119"/>
      <c r="U1618" s="76"/>
      <c r="V1618" s="76"/>
      <c r="W1618" s="109" t="e">
        <f>(T20D357462[[#This Row],[現金及び預金（億）]]-T20D357462[[#This Row],[負債（億）]])/T20D357462[[#This Row],[総資産]]*100</f>
        <v>#DIV/0!</v>
      </c>
    </row>
    <row r="1619" spans="1:23" s="67" customFormat="1" x14ac:dyDescent="0.25">
      <c r="A1619" s="69"/>
      <c r="B1619" s="39"/>
      <c r="C1619" s="71" t="str">
        <f>IFERROR(_xll.RssMarket($A1619,"市場部名称"),"")</f>
        <v/>
      </c>
      <c r="D1619" s="55"/>
      <c r="E1619" s="55" t="str">
        <f>IFERROR(_xll.RssMarket($A1619,"前日比"),"")</f>
        <v/>
      </c>
      <c r="F1619" s="75" t="str">
        <f>IFERROR(_xll.RssMarket($A1619,"時価総額"),"")</f>
        <v/>
      </c>
      <c r="G1619" s="75" t="e">
        <f>T20D357462[[#This Row],[時価総額]]/T20D357462[[#This Row],[現在値]]</f>
        <v>#VALUE!</v>
      </c>
      <c r="H1619" s="20"/>
      <c r="I1619" s="38"/>
      <c r="J1619" s="20"/>
      <c r="K1619" s="33"/>
      <c r="L1619" s="117"/>
      <c r="M1619" s="21"/>
      <c r="N1619" s="89"/>
      <c r="O1619" s="125" t="e">
        <f t="shared" si="53"/>
        <v>#REF!</v>
      </c>
      <c r="P1619" s="125" t="e">
        <f t="shared" si="52"/>
        <v>#REF!</v>
      </c>
      <c r="Q1619" s="147" t="e">
        <f>T20D357462[[#This Row],[スコア⑤]]/T20D357462[[#This Row],[スコア③]]</f>
        <v>#REF!</v>
      </c>
      <c r="R1619" s="76" t="e">
        <f>#REF!+#REF!</f>
        <v>#REF!</v>
      </c>
      <c r="S1619" s="76"/>
      <c r="T1619" s="119"/>
      <c r="U1619" s="76"/>
      <c r="V1619" s="76"/>
      <c r="W1619" s="109" t="e">
        <f>(T20D357462[[#This Row],[現金及び預金（億）]]-T20D357462[[#This Row],[負債（億）]])/T20D357462[[#This Row],[総資産]]*100</f>
        <v>#DIV/0!</v>
      </c>
    </row>
    <row r="1620" spans="1:23" s="67" customFormat="1" x14ac:dyDescent="0.25">
      <c r="A1620" s="69"/>
      <c r="B1620" s="39"/>
      <c r="C1620" s="71" t="str">
        <f>IFERROR(_xll.RssMarket($A1620,"市場部名称"),"")</f>
        <v/>
      </c>
      <c r="D1620" s="55"/>
      <c r="E1620" s="55" t="str">
        <f>IFERROR(_xll.RssMarket($A1620,"前日比"),"")</f>
        <v/>
      </c>
      <c r="F1620" s="75" t="str">
        <f>IFERROR(_xll.RssMarket($A1620,"時価総額"),"")</f>
        <v/>
      </c>
      <c r="G1620" s="75" t="e">
        <f>T20D357462[[#This Row],[時価総額]]/T20D357462[[#This Row],[現在値]]</f>
        <v>#VALUE!</v>
      </c>
      <c r="H1620" s="20"/>
      <c r="I1620" s="38"/>
      <c r="J1620" s="20"/>
      <c r="K1620" s="33"/>
      <c r="L1620" s="117"/>
      <c r="M1620" s="21"/>
      <c r="N1620" s="89"/>
      <c r="O1620" s="125" t="e">
        <f t="shared" si="53"/>
        <v>#REF!</v>
      </c>
      <c r="P1620" s="125" t="e">
        <f t="shared" si="52"/>
        <v>#REF!</v>
      </c>
      <c r="Q1620" s="147" t="e">
        <f>T20D357462[[#This Row],[スコア⑤]]/T20D357462[[#This Row],[スコア③]]</f>
        <v>#REF!</v>
      </c>
      <c r="R1620" s="76" t="e">
        <f>#REF!+#REF!</f>
        <v>#REF!</v>
      </c>
      <c r="S1620" s="76"/>
      <c r="T1620" s="119"/>
      <c r="U1620" s="76"/>
      <c r="V1620" s="76"/>
      <c r="W1620" s="109" t="e">
        <f>(T20D357462[[#This Row],[現金及び預金（億）]]-T20D357462[[#This Row],[負債（億）]])/T20D357462[[#This Row],[総資産]]*100</f>
        <v>#DIV/0!</v>
      </c>
    </row>
    <row r="1621" spans="1:23" s="67" customFormat="1" x14ac:dyDescent="0.25">
      <c r="A1621" s="69"/>
      <c r="B1621" s="39"/>
      <c r="C1621" s="71" t="str">
        <f>IFERROR(_xll.RssMarket($A1621,"市場部名称"),"")</f>
        <v/>
      </c>
      <c r="D1621" s="55"/>
      <c r="E1621" s="55" t="str">
        <f>IFERROR(_xll.RssMarket($A1621,"前日比"),"")</f>
        <v/>
      </c>
      <c r="F1621" s="75" t="str">
        <f>IFERROR(_xll.RssMarket($A1621,"時価総額"),"")</f>
        <v/>
      </c>
      <c r="G1621" s="75" t="e">
        <f>T20D357462[[#This Row],[時価総額]]/T20D357462[[#This Row],[現在値]]</f>
        <v>#VALUE!</v>
      </c>
      <c r="H1621" s="20"/>
      <c r="I1621" s="38"/>
      <c r="J1621" s="20"/>
      <c r="K1621" s="33"/>
      <c r="L1621" s="117"/>
      <c r="M1621" s="21"/>
      <c r="N1621" s="89"/>
      <c r="O1621" s="125" t="e">
        <f t="shared" si="53"/>
        <v>#REF!</v>
      </c>
      <c r="P1621" s="125" t="e">
        <f t="shared" si="52"/>
        <v>#REF!</v>
      </c>
      <c r="Q1621" s="147" t="e">
        <f>T20D357462[[#This Row],[スコア⑤]]/T20D357462[[#This Row],[スコア③]]</f>
        <v>#REF!</v>
      </c>
      <c r="R1621" s="76" t="e">
        <f>#REF!+#REF!</f>
        <v>#REF!</v>
      </c>
      <c r="S1621" s="76"/>
      <c r="T1621" s="119"/>
      <c r="U1621" s="76"/>
      <c r="V1621" s="76"/>
      <c r="W1621" s="109" t="e">
        <f>(T20D357462[[#This Row],[現金及び預金（億）]]-T20D357462[[#This Row],[負債（億）]])/T20D357462[[#This Row],[総資産]]*100</f>
        <v>#DIV/0!</v>
      </c>
    </row>
    <row r="1622" spans="1:23" s="67" customFormat="1" x14ac:dyDescent="0.25">
      <c r="A1622" s="69"/>
      <c r="B1622" s="39"/>
      <c r="C1622" s="71" t="str">
        <f>IFERROR(_xll.RssMarket($A1622,"市場部名称"),"")</f>
        <v/>
      </c>
      <c r="D1622" s="55"/>
      <c r="E1622" s="55" t="str">
        <f>IFERROR(_xll.RssMarket($A1622,"前日比"),"")</f>
        <v/>
      </c>
      <c r="F1622" s="75" t="str">
        <f>IFERROR(_xll.RssMarket($A1622,"時価総額"),"")</f>
        <v/>
      </c>
      <c r="G1622" s="75" t="e">
        <f>T20D357462[[#This Row],[時価総額]]/T20D357462[[#This Row],[現在値]]</f>
        <v>#VALUE!</v>
      </c>
      <c r="H1622" s="20"/>
      <c r="I1622" s="38"/>
      <c r="J1622" s="20"/>
      <c r="K1622" s="33"/>
      <c r="L1622" s="117"/>
      <c r="M1622" s="21"/>
      <c r="N1622" s="89"/>
      <c r="O1622" s="125" t="e">
        <f t="shared" si="53"/>
        <v>#REF!</v>
      </c>
      <c r="P1622" s="125" t="e">
        <f t="shared" si="52"/>
        <v>#REF!</v>
      </c>
      <c r="Q1622" s="147" t="e">
        <f>T20D357462[[#This Row],[スコア⑤]]/T20D357462[[#This Row],[スコア③]]</f>
        <v>#REF!</v>
      </c>
      <c r="R1622" s="76" t="e">
        <f>#REF!+#REF!</f>
        <v>#REF!</v>
      </c>
      <c r="S1622" s="76"/>
      <c r="T1622" s="119"/>
      <c r="U1622" s="76"/>
      <c r="V1622" s="76"/>
      <c r="W1622" s="109" t="e">
        <f>(T20D357462[[#This Row],[現金及び預金（億）]]-T20D357462[[#This Row],[負債（億）]])/T20D357462[[#This Row],[総資産]]*100</f>
        <v>#DIV/0!</v>
      </c>
    </row>
    <row r="1623" spans="1:23" s="67" customFormat="1" x14ac:dyDescent="0.25">
      <c r="A1623" s="69"/>
      <c r="B1623" s="39"/>
      <c r="C1623" s="71" t="str">
        <f>IFERROR(_xll.RssMarket($A1623,"市場部名称"),"")</f>
        <v/>
      </c>
      <c r="D1623" s="55"/>
      <c r="E1623" s="55" t="str">
        <f>IFERROR(_xll.RssMarket($A1623,"前日比"),"")</f>
        <v/>
      </c>
      <c r="F1623" s="75" t="str">
        <f>IFERROR(_xll.RssMarket($A1623,"時価総額"),"")</f>
        <v/>
      </c>
      <c r="G1623" s="75" t="e">
        <f>T20D357462[[#This Row],[時価総額]]/T20D357462[[#This Row],[現在値]]</f>
        <v>#VALUE!</v>
      </c>
      <c r="H1623" s="20"/>
      <c r="I1623" s="38"/>
      <c r="J1623" s="20"/>
      <c r="K1623" s="33"/>
      <c r="L1623" s="117"/>
      <c r="M1623" s="21"/>
      <c r="N1623" s="89"/>
      <c r="O1623" s="125" t="e">
        <f t="shared" si="53"/>
        <v>#REF!</v>
      </c>
      <c r="P1623" s="125" t="e">
        <f t="shared" si="52"/>
        <v>#REF!</v>
      </c>
      <c r="Q1623" s="147" t="e">
        <f>T20D357462[[#This Row],[スコア⑤]]/T20D357462[[#This Row],[スコア③]]</f>
        <v>#REF!</v>
      </c>
      <c r="R1623" s="76" t="e">
        <f>#REF!+#REF!</f>
        <v>#REF!</v>
      </c>
      <c r="S1623" s="76"/>
      <c r="T1623" s="119"/>
      <c r="U1623" s="76"/>
      <c r="V1623" s="76"/>
      <c r="W1623" s="109" t="e">
        <f>(T20D357462[[#This Row],[現金及び預金（億）]]-T20D357462[[#This Row],[負債（億）]])/T20D357462[[#This Row],[総資産]]*100</f>
        <v>#DIV/0!</v>
      </c>
    </row>
    <row r="1624" spans="1:23" s="67" customFormat="1" x14ac:dyDescent="0.25">
      <c r="A1624" s="69"/>
      <c r="B1624" s="39"/>
      <c r="C1624" s="71" t="str">
        <f>IFERROR(_xll.RssMarket($A1624,"市場部名称"),"")</f>
        <v/>
      </c>
      <c r="D1624" s="55"/>
      <c r="E1624" s="55" t="str">
        <f>IFERROR(_xll.RssMarket($A1624,"前日比"),"")</f>
        <v/>
      </c>
      <c r="F1624" s="75" t="str">
        <f>IFERROR(_xll.RssMarket($A1624,"時価総額"),"")</f>
        <v/>
      </c>
      <c r="G1624" s="75" t="e">
        <f>T20D357462[[#This Row],[時価総額]]/T20D357462[[#This Row],[現在値]]</f>
        <v>#VALUE!</v>
      </c>
      <c r="H1624" s="20"/>
      <c r="I1624" s="38"/>
      <c r="J1624" s="20"/>
      <c r="K1624" s="33"/>
      <c r="L1624" s="117"/>
      <c r="M1624" s="21"/>
      <c r="N1624" s="89"/>
      <c r="O1624" s="125" t="e">
        <f t="shared" si="53"/>
        <v>#REF!</v>
      </c>
      <c r="P1624" s="125" t="e">
        <f t="shared" si="52"/>
        <v>#REF!</v>
      </c>
      <c r="Q1624" s="147" t="e">
        <f>T20D357462[[#This Row],[スコア⑤]]/T20D357462[[#This Row],[スコア③]]</f>
        <v>#REF!</v>
      </c>
      <c r="R1624" s="76" t="e">
        <f>#REF!+#REF!</f>
        <v>#REF!</v>
      </c>
      <c r="S1624" s="76"/>
      <c r="T1624" s="119"/>
      <c r="U1624" s="76"/>
      <c r="V1624" s="76"/>
      <c r="W1624" s="109" t="e">
        <f>(T20D357462[[#This Row],[現金及び預金（億）]]-T20D357462[[#This Row],[負債（億）]])/T20D357462[[#This Row],[総資産]]*100</f>
        <v>#DIV/0!</v>
      </c>
    </row>
    <row r="1625" spans="1:23" s="67" customFormat="1" x14ac:dyDescent="0.25">
      <c r="A1625" s="69"/>
      <c r="B1625" s="39"/>
      <c r="C1625" s="71" t="str">
        <f>IFERROR(_xll.RssMarket($A1625,"市場部名称"),"")</f>
        <v/>
      </c>
      <c r="D1625" s="55"/>
      <c r="E1625" s="55" t="str">
        <f>IFERROR(_xll.RssMarket($A1625,"前日比"),"")</f>
        <v/>
      </c>
      <c r="F1625" s="75" t="str">
        <f>IFERROR(_xll.RssMarket($A1625,"時価総額"),"")</f>
        <v/>
      </c>
      <c r="G1625" s="75" t="e">
        <f>T20D357462[[#This Row],[時価総額]]/T20D357462[[#This Row],[現在値]]</f>
        <v>#VALUE!</v>
      </c>
      <c r="H1625" s="20"/>
      <c r="I1625" s="38"/>
      <c r="J1625" s="20"/>
      <c r="K1625" s="33"/>
      <c r="L1625" s="117"/>
      <c r="M1625" s="21"/>
      <c r="N1625" s="89"/>
      <c r="O1625" s="125" t="e">
        <f t="shared" si="53"/>
        <v>#REF!</v>
      </c>
      <c r="P1625" s="125" t="e">
        <f t="shared" si="52"/>
        <v>#REF!</v>
      </c>
      <c r="Q1625" s="147" t="e">
        <f>T20D357462[[#This Row],[スコア⑤]]/T20D357462[[#This Row],[スコア③]]</f>
        <v>#REF!</v>
      </c>
      <c r="R1625" s="76" t="e">
        <f>#REF!+#REF!</f>
        <v>#REF!</v>
      </c>
      <c r="S1625" s="76"/>
      <c r="T1625" s="119"/>
      <c r="U1625" s="76"/>
      <c r="V1625" s="76"/>
      <c r="W1625" s="109" t="e">
        <f>(T20D357462[[#This Row],[現金及び預金（億）]]-T20D357462[[#This Row],[負債（億）]])/T20D357462[[#This Row],[総資産]]*100</f>
        <v>#DIV/0!</v>
      </c>
    </row>
    <row r="1626" spans="1:23" s="67" customFormat="1" x14ac:dyDescent="0.25">
      <c r="A1626" s="69"/>
      <c r="B1626" s="39"/>
      <c r="C1626" s="71" t="str">
        <f>IFERROR(_xll.RssMarket($A1626,"市場部名称"),"")</f>
        <v/>
      </c>
      <c r="D1626" s="55"/>
      <c r="E1626" s="55" t="str">
        <f>IFERROR(_xll.RssMarket($A1626,"前日比"),"")</f>
        <v/>
      </c>
      <c r="F1626" s="75" t="str">
        <f>IFERROR(_xll.RssMarket($A1626,"時価総額"),"")</f>
        <v/>
      </c>
      <c r="G1626" s="75" t="e">
        <f>T20D357462[[#This Row],[時価総額]]/T20D357462[[#This Row],[現在値]]</f>
        <v>#VALUE!</v>
      </c>
      <c r="H1626" s="20"/>
      <c r="I1626" s="38"/>
      <c r="J1626" s="20"/>
      <c r="K1626" s="33"/>
      <c r="L1626" s="117"/>
      <c r="M1626" s="21"/>
      <c r="N1626" s="89"/>
      <c r="O1626" s="125" t="e">
        <f t="shared" si="53"/>
        <v>#REF!</v>
      </c>
      <c r="P1626" s="125" t="e">
        <f t="shared" si="52"/>
        <v>#REF!</v>
      </c>
      <c r="Q1626" s="147" t="e">
        <f>T20D357462[[#This Row],[スコア⑤]]/T20D357462[[#This Row],[スコア③]]</f>
        <v>#REF!</v>
      </c>
      <c r="R1626" s="76" t="e">
        <f>#REF!+#REF!</f>
        <v>#REF!</v>
      </c>
      <c r="S1626" s="76"/>
      <c r="T1626" s="119"/>
      <c r="U1626" s="76"/>
      <c r="V1626" s="76"/>
      <c r="W1626" s="109" t="e">
        <f>(T20D357462[[#This Row],[現金及び預金（億）]]-T20D357462[[#This Row],[負債（億）]])/T20D357462[[#This Row],[総資産]]*100</f>
        <v>#DIV/0!</v>
      </c>
    </row>
    <row r="1627" spans="1:23" s="67" customFormat="1" x14ac:dyDescent="0.25">
      <c r="A1627" s="69"/>
      <c r="B1627" s="39"/>
      <c r="C1627" s="71" t="str">
        <f>IFERROR(_xll.RssMarket($A1627,"市場部名称"),"")</f>
        <v/>
      </c>
      <c r="D1627" s="55"/>
      <c r="E1627" s="55" t="str">
        <f>IFERROR(_xll.RssMarket($A1627,"前日比"),"")</f>
        <v/>
      </c>
      <c r="F1627" s="75" t="str">
        <f>IFERROR(_xll.RssMarket($A1627,"時価総額"),"")</f>
        <v/>
      </c>
      <c r="G1627" s="75" t="e">
        <f>T20D357462[[#This Row],[時価総額]]/T20D357462[[#This Row],[現在値]]</f>
        <v>#VALUE!</v>
      </c>
      <c r="H1627" s="20"/>
      <c r="I1627" s="38"/>
      <c r="J1627" s="20"/>
      <c r="K1627" s="33"/>
      <c r="L1627" s="117"/>
      <c r="M1627" s="21"/>
      <c r="N1627" s="89"/>
      <c r="O1627" s="125" t="e">
        <f t="shared" si="53"/>
        <v>#REF!</v>
      </c>
      <c r="P1627" s="125" t="e">
        <f t="shared" si="52"/>
        <v>#REF!</v>
      </c>
      <c r="Q1627" s="147" t="e">
        <f>T20D357462[[#This Row],[スコア⑤]]/T20D357462[[#This Row],[スコア③]]</f>
        <v>#REF!</v>
      </c>
      <c r="R1627" s="76" t="e">
        <f>#REF!+#REF!</f>
        <v>#REF!</v>
      </c>
      <c r="S1627" s="76"/>
      <c r="T1627" s="119"/>
      <c r="U1627" s="76"/>
      <c r="V1627" s="76"/>
      <c r="W1627" s="109" t="e">
        <f>(T20D357462[[#This Row],[現金及び預金（億）]]-T20D357462[[#This Row],[負債（億）]])/T20D357462[[#This Row],[総資産]]*100</f>
        <v>#DIV/0!</v>
      </c>
    </row>
    <row r="1628" spans="1:23" s="67" customFormat="1" x14ac:dyDescent="0.25">
      <c r="A1628" s="69"/>
      <c r="B1628" s="39"/>
      <c r="C1628" s="71" t="str">
        <f>IFERROR(_xll.RssMarket($A1628,"市場部名称"),"")</f>
        <v/>
      </c>
      <c r="D1628" s="55"/>
      <c r="E1628" s="55" t="str">
        <f>IFERROR(_xll.RssMarket($A1628,"前日比"),"")</f>
        <v/>
      </c>
      <c r="F1628" s="75" t="str">
        <f>IFERROR(_xll.RssMarket($A1628,"時価総額"),"")</f>
        <v/>
      </c>
      <c r="G1628" s="75" t="e">
        <f>T20D357462[[#This Row],[時価総額]]/T20D357462[[#This Row],[現在値]]</f>
        <v>#VALUE!</v>
      </c>
      <c r="H1628" s="20"/>
      <c r="I1628" s="38"/>
      <c r="J1628" s="20"/>
      <c r="K1628" s="33"/>
      <c r="L1628" s="117"/>
      <c r="M1628" s="21"/>
      <c r="N1628" s="89"/>
      <c r="O1628" s="125" t="e">
        <f t="shared" si="53"/>
        <v>#REF!</v>
      </c>
      <c r="P1628" s="125" t="e">
        <f t="shared" si="52"/>
        <v>#REF!</v>
      </c>
      <c r="Q1628" s="147" t="e">
        <f>T20D357462[[#This Row],[スコア⑤]]/T20D357462[[#This Row],[スコア③]]</f>
        <v>#REF!</v>
      </c>
      <c r="R1628" s="76" t="e">
        <f>#REF!+#REF!</f>
        <v>#REF!</v>
      </c>
      <c r="S1628" s="76"/>
      <c r="T1628" s="119"/>
      <c r="U1628" s="76"/>
      <c r="V1628" s="76"/>
      <c r="W1628" s="109" t="e">
        <f>(T20D357462[[#This Row],[現金及び預金（億）]]-T20D357462[[#This Row],[負債（億）]])/T20D357462[[#This Row],[総資産]]*100</f>
        <v>#DIV/0!</v>
      </c>
    </row>
    <row r="1629" spans="1:23" s="67" customFormat="1" x14ac:dyDescent="0.25">
      <c r="A1629" s="69"/>
      <c r="B1629" s="39"/>
      <c r="C1629" s="71" t="str">
        <f>IFERROR(_xll.RssMarket($A1629,"市場部名称"),"")</f>
        <v/>
      </c>
      <c r="D1629" s="55"/>
      <c r="E1629" s="55" t="str">
        <f>IFERROR(_xll.RssMarket($A1629,"前日比"),"")</f>
        <v/>
      </c>
      <c r="F1629" s="75" t="str">
        <f>IFERROR(_xll.RssMarket($A1629,"時価総額"),"")</f>
        <v/>
      </c>
      <c r="G1629" s="75" t="e">
        <f>T20D357462[[#This Row],[時価総額]]/T20D357462[[#This Row],[現在値]]</f>
        <v>#VALUE!</v>
      </c>
      <c r="H1629" s="20"/>
      <c r="I1629" s="38"/>
      <c r="J1629" s="20"/>
      <c r="K1629" s="33"/>
      <c r="L1629" s="117"/>
      <c r="M1629" s="21"/>
      <c r="N1629" s="89"/>
      <c r="O1629" s="125" t="e">
        <f t="shared" si="53"/>
        <v>#REF!</v>
      </c>
      <c r="P1629" s="125" t="e">
        <f t="shared" si="52"/>
        <v>#REF!</v>
      </c>
      <c r="Q1629" s="147" t="e">
        <f>T20D357462[[#This Row],[スコア⑤]]/T20D357462[[#This Row],[スコア③]]</f>
        <v>#REF!</v>
      </c>
      <c r="R1629" s="76" t="e">
        <f>#REF!+#REF!</f>
        <v>#REF!</v>
      </c>
      <c r="S1629" s="76"/>
      <c r="T1629" s="119"/>
      <c r="U1629" s="76"/>
      <c r="V1629" s="76"/>
      <c r="W1629" s="109" t="e">
        <f>(T20D357462[[#This Row],[現金及び預金（億）]]-T20D357462[[#This Row],[負債（億）]])/T20D357462[[#This Row],[総資産]]*100</f>
        <v>#DIV/0!</v>
      </c>
    </row>
    <row r="1630" spans="1:23" s="67" customFormat="1" x14ac:dyDescent="0.25">
      <c r="A1630" s="69"/>
      <c r="B1630" s="39"/>
      <c r="C1630" s="71" t="str">
        <f>IFERROR(_xll.RssMarket($A1630,"市場部名称"),"")</f>
        <v/>
      </c>
      <c r="D1630" s="55"/>
      <c r="E1630" s="55" t="str">
        <f>IFERROR(_xll.RssMarket($A1630,"前日比"),"")</f>
        <v/>
      </c>
      <c r="F1630" s="75" t="str">
        <f>IFERROR(_xll.RssMarket($A1630,"時価総額"),"")</f>
        <v/>
      </c>
      <c r="G1630" s="75" t="e">
        <f>T20D357462[[#This Row],[時価総額]]/T20D357462[[#This Row],[現在値]]</f>
        <v>#VALUE!</v>
      </c>
      <c r="H1630" s="20"/>
      <c r="I1630" s="38"/>
      <c r="J1630" s="20"/>
      <c r="K1630" s="33"/>
      <c r="L1630" s="117"/>
      <c r="M1630" s="21"/>
      <c r="N1630" s="89"/>
      <c r="O1630" s="125" t="e">
        <f t="shared" si="53"/>
        <v>#REF!</v>
      </c>
      <c r="P1630" s="125" t="e">
        <f t="shared" si="52"/>
        <v>#REF!</v>
      </c>
      <c r="Q1630" s="147" t="e">
        <f>T20D357462[[#This Row],[スコア⑤]]/T20D357462[[#This Row],[スコア③]]</f>
        <v>#REF!</v>
      </c>
      <c r="R1630" s="76" t="e">
        <f>#REF!+#REF!</f>
        <v>#REF!</v>
      </c>
      <c r="S1630" s="76"/>
      <c r="T1630" s="119"/>
      <c r="U1630" s="76"/>
      <c r="V1630" s="76"/>
      <c r="W1630" s="109" t="e">
        <f>(T20D357462[[#This Row],[現金及び預金（億）]]-T20D357462[[#This Row],[負債（億）]])/T20D357462[[#This Row],[総資産]]*100</f>
        <v>#DIV/0!</v>
      </c>
    </row>
    <row r="1631" spans="1:23" s="67" customFormat="1" x14ac:dyDescent="0.25">
      <c r="A1631" s="69"/>
      <c r="B1631" s="39"/>
      <c r="C1631" s="71" t="str">
        <f>IFERROR(_xll.RssMarket($A1631,"市場部名称"),"")</f>
        <v/>
      </c>
      <c r="D1631" s="55"/>
      <c r="E1631" s="55" t="str">
        <f>IFERROR(_xll.RssMarket($A1631,"前日比"),"")</f>
        <v/>
      </c>
      <c r="F1631" s="75" t="str">
        <f>IFERROR(_xll.RssMarket($A1631,"時価総額"),"")</f>
        <v/>
      </c>
      <c r="G1631" s="75" t="e">
        <f>T20D357462[[#This Row],[時価総額]]/T20D357462[[#This Row],[現在値]]</f>
        <v>#VALUE!</v>
      </c>
      <c r="H1631" s="20"/>
      <c r="I1631" s="38"/>
      <c r="J1631" s="20"/>
      <c r="K1631" s="33"/>
      <c r="L1631" s="117"/>
      <c r="M1631" s="21"/>
      <c r="N1631" s="89"/>
      <c r="O1631" s="125" t="e">
        <f t="shared" si="53"/>
        <v>#REF!</v>
      </c>
      <c r="P1631" s="125" t="e">
        <f t="shared" si="52"/>
        <v>#REF!</v>
      </c>
      <c r="Q1631" s="147" t="e">
        <f>T20D357462[[#This Row],[スコア⑤]]/T20D357462[[#This Row],[スコア③]]</f>
        <v>#REF!</v>
      </c>
      <c r="R1631" s="76" t="e">
        <f>#REF!+#REF!</f>
        <v>#REF!</v>
      </c>
      <c r="S1631" s="76"/>
      <c r="T1631" s="119"/>
      <c r="U1631" s="76"/>
      <c r="V1631" s="76"/>
      <c r="W1631" s="109" t="e">
        <f>(T20D357462[[#This Row],[現金及び預金（億）]]-T20D357462[[#This Row],[負債（億）]])/T20D357462[[#This Row],[総資産]]*100</f>
        <v>#DIV/0!</v>
      </c>
    </row>
    <row r="1632" spans="1:23" s="67" customFormat="1" x14ac:dyDescent="0.25">
      <c r="A1632" s="69"/>
      <c r="B1632" s="39"/>
      <c r="C1632" s="71" t="str">
        <f>IFERROR(_xll.RssMarket($A1632,"市場部名称"),"")</f>
        <v/>
      </c>
      <c r="D1632" s="55"/>
      <c r="E1632" s="55" t="str">
        <f>IFERROR(_xll.RssMarket($A1632,"前日比"),"")</f>
        <v/>
      </c>
      <c r="F1632" s="75" t="str">
        <f>IFERROR(_xll.RssMarket($A1632,"時価総額"),"")</f>
        <v/>
      </c>
      <c r="G1632" s="75" t="e">
        <f>T20D357462[[#This Row],[時価総額]]/T20D357462[[#This Row],[現在値]]</f>
        <v>#VALUE!</v>
      </c>
      <c r="H1632" s="20"/>
      <c r="I1632" s="38"/>
      <c r="J1632" s="20"/>
      <c r="K1632" s="33"/>
      <c r="L1632" s="117"/>
      <c r="M1632" s="21"/>
      <c r="N1632" s="89"/>
      <c r="O1632" s="125" t="e">
        <f t="shared" si="53"/>
        <v>#REF!</v>
      </c>
      <c r="P1632" s="125" t="e">
        <f t="shared" si="52"/>
        <v>#REF!</v>
      </c>
      <c r="Q1632" s="147" t="e">
        <f>T20D357462[[#This Row],[スコア⑤]]/T20D357462[[#This Row],[スコア③]]</f>
        <v>#REF!</v>
      </c>
      <c r="R1632" s="76" t="e">
        <f>#REF!+#REF!</f>
        <v>#REF!</v>
      </c>
      <c r="S1632" s="76"/>
      <c r="T1632" s="119"/>
      <c r="U1632" s="76"/>
      <c r="V1632" s="76"/>
      <c r="W1632" s="109" t="e">
        <f>(T20D357462[[#This Row],[現金及び預金（億）]]-T20D357462[[#This Row],[負債（億）]])/T20D357462[[#This Row],[総資産]]*100</f>
        <v>#DIV/0!</v>
      </c>
    </row>
    <row r="1633" spans="1:23" s="67" customFormat="1" x14ac:dyDescent="0.25">
      <c r="A1633" s="69"/>
      <c r="B1633" s="39"/>
      <c r="C1633" s="71" t="str">
        <f>IFERROR(_xll.RssMarket($A1633,"市場部名称"),"")</f>
        <v/>
      </c>
      <c r="D1633" s="55"/>
      <c r="E1633" s="55" t="str">
        <f>IFERROR(_xll.RssMarket($A1633,"前日比"),"")</f>
        <v/>
      </c>
      <c r="F1633" s="75" t="str">
        <f>IFERROR(_xll.RssMarket($A1633,"時価総額"),"")</f>
        <v/>
      </c>
      <c r="G1633" s="75" t="e">
        <f>T20D357462[[#This Row],[時価総額]]/T20D357462[[#This Row],[現在値]]</f>
        <v>#VALUE!</v>
      </c>
      <c r="H1633" s="20"/>
      <c r="I1633" s="38"/>
      <c r="J1633" s="20"/>
      <c r="K1633" s="33"/>
      <c r="L1633" s="117"/>
      <c r="M1633" s="21"/>
      <c r="N1633" s="89"/>
      <c r="O1633" s="125" t="e">
        <f t="shared" si="53"/>
        <v>#REF!</v>
      </c>
      <c r="P1633" s="125" t="e">
        <f t="shared" si="52"/>
        <v>#REF!</v>
      </c>
      <c r="Q1633" s="147" t="e">
        <f>T20D357462[[#This Row],[スコア⑤]]/T20D357462[[#This Row],[スコア③]]</f>
        <v>#REF!</v>
      </c>
      <c r="R1633" s="76" t="e">
        <f>#REF!+#REF!</f>
        <v>#REF!</v>
      </c>
      <c r="S1633" s="76"/>
      <c r="T1633" s="119"/>
      <c r="U1633" s="76"/>
      <c r="V1633" s="76"/>
      <c r="W1633" s="109" t="e">
        <f>(T20D357462[[#This Row],[現金及び預金（億）]]-T20D357462[[#This Row],[負債（億）]])/T20D357462[[#This Row],[総資産]]*100</f>
        <v>#DIV/0!</v>
      </c>
    </row>
    <row r="1634" spans="1:23" s="67" customFormat="1" x14ac:dyDescent="0.25">
      <c r="A1634" s="69"/>
      <c r="B1634" s="39"/>
      <c r="C1634" s="71" t="str">
        <f>IFERROR(_xll.RssMarket($A1634,"市場部名称"),"")</f>
        <v/>
      </c>
      <c r="D1634" s="55"/>
      <c r="E1634" s="55" t="str">
        <f>IFERROR(_xll.RssMarket($A1634,"前日比"),"")</f>
        <v/>
      </c>
      <c r="F1634" s="75" t="str">
        <f>IFERROR(_xll.RssMarket($A1634,"時価総額"),"")</f>
        <v/>
      </c>
      <c r="G1634" s="75" t="e">
        <f>T20D357462[[#This Row],[時価総額]]/T20D357462[[#This Row],[現在値]]</f>
        <v>#VALUE!</v>
      </c>
      <c r="H1634" s="20"/>
      <c r="I1634" s="38"/>
      <c r="J1634" s="20"/>
      <c r="K1634" s="33"/>
      <c r="L1634" s="117"/>
      <c r="M1634" s="21"/>
      <c r="N1634" s="89"/>
      <c r="O1634" s="125" t="e">
        <f t="shared" si="53"/>
        <v>#REF!</v>
      </c>
      <c r="P1634" s="125" t="e">
        <f t="shared" si="52"/>
        <v>#REF!</v>
      </c>
      <c r="Q1634" s="147" t="e">
        <f>T20D357462[[#This Row],[スコア⑤]]/T20D357462[[#This Row],[スコア③]]</f>
        <v>#REF!</v>
      </c>
      <c r="R1634" s="76" t="e">
        <f>#REF!+#REF!</f>
        <v>#REF!</v>
      </c>
      <c r="S1634" s="76"/>
      <c r="T1634" s="119"/>
      <c r="U1634" s="76"/>
      <c r="V1634" s="76"/>
      <c r="W1634" s="109" t="e">
        <f>(T20D357462[[#This Row],[現金及び預金（億）]]-T20D357462[[#This Row],[負債（億）]])/T20D357462[[#This Row],[総資産]]*100</f>
        <v>#DIV/0!</v>
      </c>
    </row>
    <row r="1635" spans="1:23" s="67" customFormat="1" x14ac:dyDescent="0.25">
      <c r="A1635" s="69"/>
      <c r="B1635" s="39"/>
      <c r="C1635" s="71" t="str">
        <f>IFERROR(_xll.RssMarket($A1635,"市場部名称"),"")</f>
        <v/>
      </c>
      <c r="D1635" s="55"/>
      <c r="E1635" s="55" t="str">
        <f>IFERROR(_xll.RssMarket($A1635,"前日比"),"")</f>
        <v/>
      </c>
      <c r="F1635" s="75" t="str">
        <f>IFERROR(_xll.RssMarket($A1635,"時価総額"),"")</f>
        <v/>
      </c>
      <c r="G1635" s="75" t="e">
        <f>T20D357462[[#This Row],[時価総額]]/T20D357462[[#This Row],[現在値]]</f>
        <v>#VALUE!</v>
      </c>
      <c r="H1635" s="20"/>
      <c r="I1635" s="38"/>
      <c r="J1635" s="20"/>
      <c r="K1635" s="33"/>
      <c r="L1635" s="117"/>
      <c r="M1635" s="21"/>
      <c r="N1635" s="89"/>
      <c r="O1635" s="125" t="e">
        <f t="shared" si="53"/>
        <v>#REF!</v>
      </c>
      <c r="P1635" s="125" t="e">
        <f t="shared" si="52"/>
        <v>#REF!</v>
      </c>
      <c r="Q1635" s="147" t="e">
        <f>T20D357462[[#This Row],[スコア⑤]]/T20D357462[[#This Row],[スコア③]]</f>
        <v>#REF!</v>
      </c>
      <c r="R1635" s="76" t="e">
        <f>#REF!+#REF!</f>
        <v>#REF!</v>
      </c>
      <c r="S1635" s="76"/>
      <c r="T1635" s="119"/>
      <c r="U1635" s="76"/>
      <c r="V1635" s="76"/>
      <c r="W1635" s="109" t="e">
        <f>(T20D357462[[#This Row],[現金及び預金（億）]]-T20D357462[[#This Row],[負債（億）]])/T20D357462[[#This Row],[総資産]]*100</f>
        <v>#DIV/0!</v>
      </c>
    </row>
    <row r="1636" spans="1:23" s="67" customFormat="1" x14ac:dyDescent="0.25">
      <c r="A1636" s="69"/>
      <c r="B1636" s="39"/>
      <c r="C1636" s="71" t="str">
        <f>IFERROR(_xll.RssMarket($A1636,"市場部名称"),"")</f>
        <v/>
      </c>
      <c r="D1636" s="55"/>
      <c r="E1636" s="55" t="str">
        <f>IFERROR(_xll.RssMarket($A1636,"前日比"),"")</f>
        <v/>
      </c>
      <c r="F1636" s="75" t="str">
        <f>IFERROR(_xll.RssMarket($A1636,"時価総額"),"")</f>
        <v/>
      </c>
      <c r="G1636" s="75" t="e">
        <f>T20D357462[[#This Row],[時価総額]]/T20D357462[[#This Row],[現在値]]</f>
        <v>#VALUE!</v>
      </c>
      <c r="H1636" s="20"/>
      <c r="I1636" s="38"/>
      <c r="J1636" s="20"/>
      <c r="K1636" s="33"/>
      <c r="L1636" s="117"/>
      <c r="M1636" s="21"/>
      <c r="N1636" s="89"/>
      <c r="O1636" s="125" t="e">
        <f t="shared" si="53"/>
        <v>#REF!</v>
      </c>
      <c r="P1636" s="125" t="e">
        <f t="shared" si="52"/>
        <v>#REF!</v>
      </c>
      <c r="Q1636" s="147" t="e">
        <f>T20D357462[[#This Row],[スコア⑤]]/T20D357462[[#This Row],[スコア③]]</f>
        <v>#REF!</v>
      </c>
      <c r="R1636" s="76" t="e">
        <f>#REF!+#REF!</f>
        <v>#REF!</v>
      </c>
      <c r="S1636" s="76"/>
      <c r="T1636" s="119"/>
      <c r="U1636" s="76"/>
      <c r="V1636" s="76"/>
      <c r="W1636" s="109" t="e">
        <f>(T20D357462[[#This Row],[現金及び預金（億）]]-T20D357462[[#This Row],[負債（億）]])/T20D357462[[#This Row],[総資産]]*100</f>
        <v>#DIV/0!</v>
      </c>
    </row>
    <row r="1637" spans="1:23" s="67" customFormat="1" x14ac:dyDescent="0.25">
      <c r="A1637" s="69"/>
      <c r="B1637" s="39"/>
      <c r="C1637" s="71" t="str">
        <f>IFERROR(_xll.RssMarket($A1637,"市場部名称"),"")</f>
        <v/>
      </c>
      <c r="D1637" s="55"/>
      <c r="E1637" s="55" t="str">
        <f>IFERROR(_xll.RssMarket($A1637,"前日比"),"")</f>
        <v/>
      </c>
      <c r="F1637" s="75" t="str">
        <f>IFERROR(_xll.RssMarket($A1637,"時価総額"),"")</f>
        <v/>
      </c>
      <c r="G1637" s="75" t="e">
        <f>T20D357462[[#This Row],[時価総額]]/T20D357462[[#This Row],[現在値]]</f>
        <v>#VALUE!</v>
      </c>
      <c r="H1637" s="20"/>
      <c r="I1637" s="38"/>
      <c r="J1637" s="20"/>
      <c r="K1637" s="33"/>
      <c r="L1637" s="117"/>
      <c r="M1637" s="21"/>
      <c r="N1637" s="89"/>
      <c r="O1637" s="125" t="e">
        <f t="shared" si="53"/>
        <v>#REF!</v>
      </c>
      <c r="P1637" s="125" t="e">
        <f t="shared" si="52"/>
        <v>#REF!</v>
      </c>
      <c r="Q1637" s="147" t="e">
        <f>T20D357462[[#This Row],[スコア⑤]]/T20D357462[[#This Row],[スコア③]]</f>
        <v>#REF!</v>
      </c>
      <c r="R1637" s="76" t="e">
        <f>#REF!+#REF!</f>
        <v>#REF!</v>
      </c>
      <c r="S1637" s="76"/>
      <c r="T1637" s="119"/>
      <c r="U1637" s="76"/>
      <c r="V1637" s="76"/>
      <c r="W1637" s="109" t="e">
        <f>(T20D357462[[#This Row],[現金及び預金（億）]]-T20D357462[[#This Row],[負債（億）]])/T20D357462[[#This Row],[総資産]]*100</f>
        <v>#DIV/0!</v>
      </c>
    </row>
    <row r="1638" spans="1:23" s="67" customFormat="1" x14ac:dyDescent="0.25">
      <c r="A1638" s="69"/>
      <c r="B1638" s="39"/>
      <c r="C1638" s="71" t="str">
        <f>IFERROR(_xll.RssMarket($A1638,"市場部名称"),"")</f>
        <v/>
      </c>
      <c r="D1638" s="55"/>
      <c r="E1638" s="55" t="str">
        <f>IFERROR(_xll.RssMarket($A1638,"前日比"),"")</f>
        <v/>
      </c>
      <c r="F1638" s="75" t="str">
        <f>IFERROR(_xll.RssMarket($A1638,"時価総額"),"")</f>
        <v/>
      </c>
      <c r="G1638" s="75" t="e">
        <f>T20D357462[[#This Row],[時価総額]]/T20D357462[[#This Row],[現在値]]</f>
        <v>#VALUE!</v>
      </c>
      <c r="H1638" s="20"/>
      <c r="I1638" s="38"/>
      <c r="J1638" s="20"/>
      <c r="K1638" s="33"/>
      <c r="L1638" s="117"/>
      <c r="M1638" s="21"/>
      <c r="N1638" s="89"/>
      <c r="O1638" s="125" t="e">
        <f t="shared" si="53"/>
        <v>#REF!</v>
      </c>
      <c r="P1638" s="125" t="e">
        <f t="shared" si="52"/>
        <v>#REF!</v>
      </c>
      <c r="Q1638" s="147" t="e">
        <f>T20D357462[[#This Row],[スコア⑤]]/T20D357462[[#This Row],[スコア③]]</f>
        <v>#REF!</v>
      </c>
      <c r="R1638" s="76" t="e">
        <f>#REF!+#REF!</f>
        <v>#REF!</v>
      </c>
      <c r="S1638" s="76"/>
      <c r="T1638" s="119"/>
      <c r="U1638" s="76"/>
      <c r="V1638" s="76"/>
      <c r="W1638" s="109" t="e">
        <f>(T20D357462[[#This Row],[現金及び預金（億）]]-T20D357462[[#This Row],[負債（億）]])/T20D357462[[#This Row],[総資産]]*100</f>
        <v>#DIV/0!</v>
      </c>
    </row>
    <row r="1639" spans="1:23" s="67" customFormat="1" x14ac:dyDescent="0.25">
      <c r="A1639" s="69"/>
      <c r="B1639" s="39"/>
      <c r="C1639" s="71" t="str">
        <f>IFERROR(_xll.RssMarket($A1639,"市場部名称"),"")</f>
        <v/>
      </c>
      <c r="D1639" s="55"/>
      <c r="E1639" s="55" t="str">
        <f>IFERROR(_xll.RssMarket($A1639,"前日比"),"")</f>
        <v/>
      </c>
      <c r="F1639" s="75" t="str">
        <f>IFERROR(_xll.RssMarket($A1639,"時価総額"),"")</f>
        <v/>
      </c>
      <c r="G1639" s="75" t="e">
        <f>T20D357462[[#This Row],[時価総額]]/T20D357462[[#This Row],[現在値]]</f>
        <v>#VALUE!</v>
      </c>
      <c r="H1639" s="20"/>
      <c r="I1639" s="38"/>
      <c r="J1639" s="20"/>
      <c r="K1639" s="33"/>
      <c r="L1639" s="117"/>
      <c r="M1639" s="21"/>
      <c r="N1639" s="89"/>
      <c r="O1639" s="125" t="e">
        <f t="shared" si="53"/>
        <v>#REF!</v>
      </c>
      <c r="P1639" s="125" t="e">
        <f t="shared" si="52"/>
        <v>#REF!</v>
      </c>
      <c r="Q1639" s="147" t="e">
        <f>T20D357462[[#This Row],[スコア⑤]]/T20D357462[[#This Row],[スコア③]]</f>
        <v>#REF!</v>
      </c>
      <c r="R1639" s="76" t="e">
        <f>#REF!+#REF!</f>
        <v>#REF!</v>
      </c>
      <c r="S1639" s="76"/>
      <c r="T1639" s="119"/>
      <c r="U1639" s="76"/>
      <c r="V1639" s="76"/>
      <c r="W1639" s="109" t="e">
        <f>(T20D357462[[#This Row],[現金及び預金（億）]]-T20D357462[[#This Row],[負債（億）]])/T20D357462[[#This Row],[総資産]]*100</f>
        <v>#DIV/0!</v>
      </c>
    </row>
    <row r="1640" spans="1:23" s="67" customFormat="1" x14ac:dyDescent="0.25">
      <c r="A1640" s="69"/>
      <c r="B1640" s="39"/>
      <c r="C1640" s="71" t="str">
        <f>IFERROR(_xll.RssMarket($A1640,"市場部名称"),"")</f>
        <v/>
      </c>
      <c r="D1640" s="55"/>
      <c r="E1640" s="55" t="str">
        <f>IFERROR(_xll.RssMarket($A1640,"前日比"),"")</f>
        <v/>
      </c>
      <c r="F1640" s="75" t="str">
        <f>IFERROR(_xll.RssMarket($A1640,"時価総額"),"")</f>
        <v/>
      </c>
      <c r="G1640" s="75" t="e">
        <f>T20D357462[[#This Row],[時価総額]]/T20D357462[[#This Row],[現在値]]</f>
        <v>#VALUE!</v>
      </c>
      <c r="H1640" s="20"/>
      <c r="I1640" s="38"/>
      <c r="J1640" s="20"/>
      <c r="K1640" s="33"/>
      <c r="L1640" s="117"/>
      <c r="M1640" s="21"/>
      <c r="N1640" s="89"/>
      <c r="O1640" s="125" t="e">
        <f t="shared" si="53"/>
        <v>#REF!</v>
      </c>
      <c r="P1640" s="125" t="e">
        <f t="shared" si="52"/>
        <v>#REF!</v>
      </c>
      <c r="Q1640" s="147" t="e">
        <f>T20D357462[[#This Row],[スコア⑤]]/T20D357462[[#This Row],[スコア③]]</f>
        <v>#REF!</v>
      </c>
      <c r="R1640" s="76" t="e">
        <f>#REF!+#REF!</f>
        <v>#REF!</v>
      </c>
      <c r="S1640" s="76"/>
      <c r="T1640" s="119"/>
      <c r="U1640" s="76"/>
      <c r="V1640" s="76"/>
      <c r="W1640" s="109" t="e">
        <f>(T20D357462[[#This Row],[現金及び預金（億）]]-T20D357462[[#This Row],[負債（億）]])/T20D357462[[#This Row],[総資産]]*100</f>
        <v>#DIV/0!</v>
      </c>
    </row>
    <row r="1641" spans="1:23" s="67" customFormat="1" x14ac:dyDescent="0.25">
      <c r="A1641" s="69"/>
      <c r="B1641" s="39"/>
      <c r="C1641" s="71" t="str">
        <f>IFERROR(_xll.RssMarket($A1641,"市場部名称"),"")</f>
        <v/>
      </c>
      <c r="D1641" s="55"/>
      <c r="E1641" s="55" t="str">
        <f>IFERROR(_xll.RssMarket($A1641,"前日比"),"")</f>
        <v/>
      </c>
      <c r="F1641" s="75" t="str">
        <f>IFERROR(_xll.RssMarket($A1641,"時価総額"),"")</f>
        <v/>
      </c>
      <c r="G1641" s="75" t="e">
        <f>T20D357462[[#This Row],[時価総額]]/T20D357462[[#This Row],[現在値]]</f>
        <v>#VALUE!</v>
      </c>
      <c r="H1641" s="20"/>
      <c r="I1641" s="38"/>
      <c r="J1641" s="20"/>
      <c r="K1641" s="33"/>
      <c r="L1641" s="117"/>
      <c r="M1641" s="21"/>
      <c r="N1641" s="89"/>
      <c r="O1641" s="125" t="e">
        <f t="shared" si="53"/>
        <v>#REF!</v>
      </c>
      <c r="P1641" s="125" t="e">
        <f t="shared" si="52"/>
        <v>#REF!</v>
      </c>
      <c r="Q1641" s="147" t="e">
        <f>T20D357462[[#This Row],[スコア⑤]]/T20D357462[[#This Row],[スコア③]]</f>
        <v>#REF!</v>
      </c>
      <c r="R1641" s="76" t="e">
        <f>#REF!+#REF!</f>
        <v>#REF!</v>
      </c>
      <c r="S1641" s="76"/>
      <c r="T1641" s="119"/>
      <c r="U1641" s="76"/>
      <c r="V1641" s="76"/>
      <c r="W1641" s="109" t="e">
        <f>(T20D357462[[#This Row],[現金及び預金（億）]]-T20D357462[[#This Row],[負債（億）]])/T20D357462[[#This Row],[総資産]]*100</f>
        <v>#DIV/0!</v>
      </c>
    </row>
    <row r="1642" spans="1:23" s="67" customFormat="1" x14ac:dyDescent="0.25">
      <c r="A1642" s="69"/>
      <c r="B1642" s="39"/>
      <c r="C1642" s="71" t="str">
        <f>IFERROR(_xll.RssMarket($A1642,"市場部名称"),"")</f>
        <v/>
      </c>
      <c r="D1642" s="55"/>
      <c r="E1642" s="55" t="str">
        <f>IFERROR(_xll.RssMarket($A1642,"前日比"),"")</f>
        <v/>
      </c>
      <c r="F1642" s="75" t="str">
        <f>IFERROR(_xll.RssMarket($A1642,"時価総額"),"")</f>
        <v/>
      </c>
      <c r="G1642" s="75" t="e">
        <f>T20D357462[[#This Row],[時価総額]]/T20D357462[[#This Row],[現在値]]</f>
        <v>#VALUE!</v>
      </c>
      <c r="H1642" s="20"/>
      <c r="I1642" s="38"/>
      <c r="J1642" s="20"/>
      <c r="K1642" s="33"/>
      <c r="L1642" s="117"/>
      <c r="M1642" s="21"/>
      <c r="N1642" s="89"/>
      <c r="O1642" s="125" t="e">
        <f t="shared" si="53"/>
        <v>#REF!</v>
      </c>
      <c r="P1642" s="125" t="e">
        <f t="shared" si="52"/>
        <v>#REF!</v>
      </c>
      <c r="Q1642" s="147" t="e">
        <f>T20D357462[[#This Row],[スコア⑤]]/T20D357462[[#This Row],[スコア③]]</f>
        <v>#REF!</v>
      </c>
      <c r="R1642" s="76" t="e">
        <f>#REF!+#REF!</f>
        <v>#REF!</v>
      </c>
      <c r="S1642" s="76"/>
      <c r="T1642" s="119"/>
      <c r="U1642" s="76"/>
      <c r="V1642" s="76"/>
      <c r="W1642" s="109" t="e">
        <f>(T20D357462[[#This Row],[現金及び預金（億）]]-T20D357462[[#This Row],[負債（億）]])/T20D357462[[#This Row],[総資産]]*100</f>
        <v>#DIV/0!</v>
      </c>
    </row>
    <row r="1643" spans="1:23" s="67" customFormat="1" x14ac:dyDescent="0.25">
      <c r="A1643" s="69"/>
      <c r="B1643" s="39"/>
      <c r="C1643" s="71" t="str">
        <f>IFERROR(_xll.RssMarket($A1643,"市場部名称"),"")</f>
        <v/>
      </c>
      <c r="D1643" s="55"/>
      <c r="E1643" s="55" t="str">
        <f>IFERROR(_xll.RssMarket($A1643,"前日比"),"")</f>
        <v/>
      </c>
      <c r="F1643" s="75" t="str">
        <f>IFERROR(_xll.RssMarket($A1643,"時価総額"),"")</f>
        <v/>
      </c>
      <c r="G1643" s="75" t="e">
        <f>T20D357462[[#This Row],[時価総額]]/T20D357462[[#This Row],[現在値]]</f>
        <v>#VALUE!</v>
      </c>
      <c r="H1643" s="20"/>
      <c r="I1643" s="38"/>
      <c r="J1643" s="20"/>
      <c r="K1643" s="33"/>
      <c r="L1643" s="117"/>
      <c r="M1643" s="21"/>
      <c r="N1643" s="89"/>
      <c r="O1643" s="125" t="e">
        <f t="shared" si="53"/>
        <v>#REF!</v>
      </c>
      <c r="P1643" s="125" t="e">
        <f t="shared" si="52"/>
        <v>#REF!</v>
      </c>
      <c r="Q1643" s="147" t="e">
        <f>T20D357462[[#This Row],[スコア⑤]]/T20D357462[[#This Row],[スコア③]]</f>
        <v>#REF!</v>
      </c>
      <c r="R1643" s="76" t="e">
        <f>#REF!+#REF!</f>
        <v>#REF!</v>
      </c>
      <c r="S1643" s="76"/>
      <c r="T1643" s="119"/>
      <c r="U1643" s="76"/>
      <c r="V1643" s="76"/>
      <c r="W1643" s="109" t="e">
        <f>(T20D357462[[#This Row],[現金及び預金（億）]]-T20D357462[[#This Row],[負債（億）]])/T20D357462[[#This Row],[総資産]]*100</f>
        <v>#DIV/0!</v>
      </c>
    </row>
    <row r="1644" spans="1:23" s="67" customFormat="1" x14ac:dyDescent="0.25">
      <c r="A1644" s="69"/>
      <c r="B1644" s="39"/>
      <c r="C1644" s="71" t="str">
        <f>IFERROR(_xll.RssMarket($A1644,"市場部名称"),"")</f>
        <v/>
      </c>
      <c r="D1644" s="55"/>
      <c r="E1644" s="55" t="str">
        <f>IFERROR(_xll.RssMarket($A1644,"前日比"),"")</f>
        <v/>
      </c>
      <c r="F1644" s="75" t="str">
        <f>IFERROR(_xll.RssMarket($A1644,"時価総額"),"")</f>
        <v/>
      </c>
      <c r="G1644" s="75" t="e">
        <f>T20D357462[[#This Row],[時価総額]]/T20D357462[[#This Row],[現在値]]</f>
        <v>#VALUE!</v>
      </c>
      <c r="H1644" s="20"/>
      <c r="I1644" s="38"/>
      <c r="J1644" s="20"/>
      <c r="K1644" s="33"/>
      <c r="L1644" s="117"/>
      <c r="M1644" s="21"/>
      <c r="N1644" s="89"/>
      <c r="O1644" s="125" t="e">
        <f t="shared" si="53"/>
        <v>#REF!</v>
      </c>
      <c r="P1644" s="125" t="e">
        <f t="shared" si="52"/>
        <v>#REF!</v>
      </c>
      <c r="Q1644" s="147" t="e">
        <f>T20D357462[[#This Row],[スコア⑤]]/T20D357462[[#This Row],[スコア③]]</f>
        <v>#REF!</v>
      </c>
      <c r="R1644" s="76" t="e">
        <f>#REF!+#REF!</f>
        <v>#REF!</v>
      </c>
      <c r="S1644" s="76"/>
      <c r="T1644" s="119"/>
      <c r="U1644" s="76"/>
      <c r="V1644" s="76"/>
      <c r="W1644" s="109" t="e">
        <f>(T20D357462[[#This Row],[現金及び預金（億）]]-T20D357462[[#This Row],[負債（億）]])/T20D357462[[#This Row],[総資産]]*100</f>
        <v>#DIV/0!</v>
      </c>
    </row>
    <row r="1645" spans="1:23" s="67" customFormat="1" x14ac:dyDescent="0.25">
      <c r="A1645" s="69"/>
      <c r="B1645" s="39"/>
      <c r="C1645" s="71" t="str">
        <f>IFERROR(_xll.RssMarket($A1645,"市場部名称"),"")</f>
        <v/>
      </c>
      <c r="D1645" s="55"/>
      <c r="E1645" s="55" t="str">
        <f>IFERROR(_xll.RssMarket($A1645,"前日比"),"")</f>
        <v/>
      </c>
      <c r="F1645" s="75" t="str">
        <f>IFERROR(_xll.RssMarket($A1645,"時価総額"),"")</f>
        <v/>
      </c>
      <c r="G1645" s="75" t="e">
        <f>T20D357462[[#This Row],[時価総額]]/T20D357462[[#This Row],[現在値]]</f>
        <v>#VALUE!</v>
      </c>
      <c r="H1645" s="20"/>
      <c r="I1645" s="38"/>
      <c r="J1645" s="20"/>
      <c r="K1645" s="33"/>
      <c r="L1645" s="117"/>
      <c r="M1645" s="21"/>
      <c r="N1645" s="89"/>
      <c r="O1645" s="125" t="e">
        <f t="shared" si="53"/>
        <v>#REF!</v>
      </c>
      <c r="P1645" s="125" t="e">
        <f t="shared" si="52"/>
        <v>#REF!</v>
      </c>
      <c r="Q1645" s="147" t="e">
        <f>T20D357462[[#This Row],[スコア⑤]]/T20D357462[[#This Row],[スコア③]]</f>
        <v>#REF!</v>
      </c>
      <c r="R1645" s="76" t="e">
        <f>#REF!+#REF!</f>
        <v>#REF!</v>
      </c>
      <c r="S1645" s="76"/>
      <c r="T1645" s="119"/>
      <c r="U1645" s="76"/>
      <c r="V1645" s="76"/>
      <c r="W1645" s="109" t="e">
        <f>(T20D357462[[#This Row],[現金及び預金（億）]]-T20D357462[[#This Row],[負債（億）]])/T20D357462[[#This Row],[総資産]]*100</f>
        <v>#DIV/0!</v>
      </c>
    </row>
    <row r="1646" spans="1:23" s="67" customFormat="1" x14ac:dyDescent="0.25">
      <c r="A1646" s="69"/>
      <c r="B1646" s="39"/>
      <c r="C1646" s="71" t="str">
        <f>IFERROR(_xll.RssMarket($A1646,"市場部名称"),"")</f>
        <v/>
      </c>
      <c r="D1646" s="55"/>
      <c r="E1646" s="55" t="str">
        <f>IFERROR(_xll.RssMarket($A1646,"前日比"),"")</f>
        <v/>
      </c>
      <c r="F1646" s="75" t="str">
        <f>IFERROR(_xll.RssMarket($A1646,"時価総額"),"")</f>
        <v/>
      </c>
      <c r="G1646" s="75" t="e">
        <f>T20D357462[[#This Row],[時価総額]]/T20D357462[[#This Row],[現在値]]</f>
        <v>#VALUE!</v>
      </c>
      <c r="H1646" s="20"/>
      <c r="I1646" s="38"/>
      <c r="J1646" s="20"/>
      <c r="K1646" s="33"/>
      <c r="L1646" s="117"/>
      <c r="M1646" s="21"/>
      <c r="N1646" s="89"/>
      <c r="O1646" s="125" t="e">
        <f t="shared" si="53"/>
        <v>#REF!</v>
      </c>
      <c r="P1646" s="125" t="e">
        <f t="shared" si="52"/>
        <v>#REF!</v>
      </c>
      <c r="Q1646" s="147" t="e">
        <f>T20D357462[[#This Row],[スコア⑤]]/T20D357462[[#This Row],[スコア③]]</f>
        <v>#REF!</v>
      </c>
      <c r="R1646" s="76" t="e">
        <f>#REF!+#REF!</f>
        <v>#REF!</v>
      </c>
      <c r="S1646" s="76"/>
      <c r="T1646" s="119"/>
      <c r="U1646" s="76"/>
      <c r="V1646" s="76"/>
      <c r="W1646" s="109" t="e">
        <f>(T20D357462[[#This Row],[現金及び預金（億）]]-T20D357462[[#This Row],[負債（億）]])/T20D357462[[#This Row],[総資産]]*100</f>
        <v>#DIV/0!</v>
      </c>
    </row>
    <row r="1647" spans="1:23" s="67" customFormat="1" x14ac:dyDescent="0.25">
      <c r="A1647" s="69"/>
      <c r="B1647" s="39"/>
      <c r="C1647" s="71" t="str">
        <f>IFERROR(_xll.RssMarket($A1647,"市場部名称"),"")</f>
        <v/>
      </c>
      <c r="D1647" s="55"/>
      <c r="E1647" s="55" t="str">
        <f>IFERROR(_xll.RssMarket($A1647,"前日比"),"")</f>
        <v/>
      </c>
      <c r="F1647" s="75" t="str">
        <f>IFERROR(_xll.RssMarket($A1647,"時価総額"),"")</f>
        <v/>
      </c>
      <c r="G1647" s="75" t="e">
        <f>T20D357462[[#This Row],[時価総額]]/T20D357462[[#This Row],[現在値]]</f>
        <v>#VALUE!</v>
      </c>
      <c r="H1647" s="20"/>
      <c r="I1647" s="38"/>
      <c r="J1647" s="20"/>
      <c r="K1647" s="33"/>
      <c r="L1647" s="117"/>
      <c r="M1647" s="21"/>
      <c r="N1647" s="89"/>
      <c r="O1647" s="125" t="e">
        <f t="shared" si="53"/>
        <v>#REF!</v>
      </c>
      <c r="P1647" s="125" t="e">
        <f t="shared" si="52"/>
        <v>#REF!</v>
      </c>
      <c r="Q1647" s="147" t="e">
        <f>T20D357462[[#This Row],[スコア⑤]]/T20D357462[[#This Row],[スコア③]]</f>
        <v>#REF!</v>
      </c>
      <c r="R1647" s="76" t="e">
        <f>#REF!+#REF!</f>
        <v>#REF!</v>
      </c>
      <c r="S1647" s="76"/>
      <c r="T1647" s="119"/>
      <c r="U1647" s="76"/>
      <c r="V1647" s="76"/>
      <c r="W1647" s="109" t="e">
        <f>(T20D357462[[#This Row],[現金及び預金（億）]]-T20D357462[[#This Row],[負債（億）]])/T20D357462[[#This Row],[総資産]]*100</f>
        <v>#DIV/0!</v>
      </c>
    </row>
    <row r="1648" spans="1:23" s="67" customFormat="1" x14ac:dyDescent="0.25">
      <c r="A1648" s="69"/>
      <c r="B1648" s="39"/>
      <c r="C1648" s="71" t="str">
        <f>IFERROR(_xll.RssMarket($A1648,"市場部名称"),"")</f>
        <v/>
      </c>
      <c r="D1648" s="55"/>
      <c r="E1648" s="55" t="str">
        <f>IFERROR(_xll.RssMarket($A1648,"前日比"),"")</f>
        <v/>
      </c>
      <c r="F1648" s="75" t="str">
        <f>IFERROR(_xll.RssMarket($A1648,"時価総額"),"")</f>
        <v/>
      </c>
      <c r="G1648" s="75" t="e">
        <f>T20D357462[[#This Row],[時価総額]]/T20D357462[[#This Row],[現在値]]</f>
        <v>#VALUE!</v>
      </c>
      <c r="H1648" s="20"/>
      <c r="I1648" s="38"/>
      <c r="J1648" s="20"/>
      <c r="K1648" s="33"/>
      <c r="L1648" s="117"/>
      <c r="M1648" s="21"/>
      <c r="N1648" s="89"/>
      <c r="O1648" s="125" t="e">
        <f t="shared" si="53"/>
        <v>#REF!</v>
      </c>
      <c r="P1648" s="125" t="e">
        <f t="shared" si="52"/>
        <v>#REF!</v>
      </c>
      <c r="Q1648" s="147" t="e">
        <f>T20D357462[[#This Row],[スコア⑤]]/T20D357462[[#This Row],[スコア③]]</f>
        <v>#REF!</v>
      </c>
      <c r="R1648" s="76" t="e">
        <f>#REF!+#REF!</f>
        <v>#REF!</v>
      </c>
      <c r="S1648" s="76"/>
      <c r="T1648" s="119"/>
      <c r="U1648" s="76"/>
      <c r="V1648" s="76"/>
      <c r="W1648" s="109" t="e">
        <f>(T20D357462[[#This Row],[現金及び預金（億）]]-T20D357462[[#This Row],[負債（億）]])/T20D357462[[#This Row],[総資産]]*100</f>
        <v>#DIV/0!</v>
      </c>
    </row>
    <row r="1649" spans="1:23" s="67" customFormat="1" x14ac:dyDescent="0.25">
      <c r="A1649" s="69"/>
      <c r="B1649" s="39"/>
      <c r="C1649" s="71" t="str">
        <f>IFERROR(_xll.RssMarket($A1649,"市場部名称"),"")</f>
        <v/>
      </c>
      <c r="D1649" s="55"/>
      <c r="E1649" s="55" t="str">
        <f>IFERROR(_xll.RssMarket($A1649,"前日比"),"")</f>
        <v/>
      </c>
      <c r="F1649" s="75" t="str">
        <f>IFERROR(_xll.RssMarket($A1649,"時価総額"),"")</f>
        <v/>
      </c>
      <c r="G1649" s="75" t="e">
        <f>T20D357462[[#This Row],[時価総額]]/T20D357462[[#This Row],[現在値]]</f>
        <v>#VALUE!</v>
      </c>
      <c r="H1649" s="20"/>
      <c r="I1649" s="38"/>
      <c r="J1649" s="20"/>
      <c r="K1649" s="33"/>
      <c r="L1649" s="117"/>
      <c r="M1649" s="21"/>
      <c r="N1649" s="89"/>
      <c r="O1649" s="125" t="e">
        <f t="shared" si="53"/>
        <v>#REF!</v>
      </c>
      <c r="P1649" s="125" t="e">
        <f t="shared" si="52"/>
        <v>#REF!</v>
      </c>
      <c r="Q1649" s="147" t="e">
        <f>T20D357462[[#This Row],[スコア⑤]]/T20D357462[[#This Row],[スコア③]]</f>
        <v>#REF!</v>
      </c>
      <c r="R1649" s="76" t="e">
        <f>#REF!+#REF!</f>
        <v>#REF!</v>
      </c>
      <c r="S1649" s="76"/>
      <c r="T1649" s="119"/>
      <c r="U1649" s="76"/>
      <c r="V1649" s="76"/>
      <c r="W1649" s="109" t="e">
        <f>(T20D357462[[#This Row],[現金及び預金（億）]]-T20D357462[[#This Row],[負債（億）]])/T20D357462[[#This Row],[総資産]]*100</f>
        <v>#DIV/0!</v>
      </c>
    </row>
    <row r="1650" spans="1:23" s="67" customFormat="1" x14ac:dyDescent="0.25">
      <c r="A1650" s="69"/>
      <c r="B1650" s="39"/>
      <c r="C1650" s="71" t="str">
        <f>IFERROR(_xll.RssMarket($A1650,"市場部名称"),"")</f>
        <v/>
      </c>
      <c r="D1650" s="55"/>
      <c r="E1650" s="55" t="str">
        <f>IFERROR(_xll.RssMarket($A1650,"前日比"),"")</f>
        <v/>
      </c>
      <c r="F1650" s="75" t="str">
        <f>IFERROR(_xll.RssMarket($A1650,"時価総額"),"")</f>
        <v/>
      </c>
      <c r="G1650" s="75" t="e">
        <f>T20D357462[[#This Row],[時価総額]]/T20D357462[[#This Row],[現在値]]</f>
        <v>#VALUE!</v>
      </c>
      <c r="H1650" s="20"/>
      <c r="I1650" s="38"/>
      <c r="J1650" s="20"/>
      <c r="K1650" s="33"/>
      <c r="L1650" s="117"/>
      <c r="M1650" s="21"/>
      <c r="N1650" s="89"/>
      <c r="O1650" s="125" t="e">
        <f t="shared" si="53"/>
        <v>#REF!</v>
      </c>
      <c r="P1650" s="125" t="e">
        <f t="shared" si="52"/>
        <v>#REF!</v>
      </c>
      <c r="Q1650" s="147" t="e">
        <f>T20D357462[[#This Row],[スコア⑤]]/T20D357462[[#This Row],[スコア③]]</f>
        <v>#REF!</v>
      </c>
      <c r="R1650" s="76" t="e">
        <f>#REF!+#REF!</f>
        <v>#REF!</v>
      </c>
      <c r="S1650" s="76"/>
      <c r="T1650" s="119"/>
      <c r="U1650" s="76"/>
      <c r="V1650" s="76"/>
      <c r="W1650" s="109" t="e">
        <f>(T20D357462[[#This Row],[現金及び預金（億）]]-T20D357462[[#This Row],[負債（億）]])/T20D357462[[#This Row],[総資産]]*100</f>
        <v>#DIV/0!</v>
      </c>
    </row>
    <row r="1651" spans="1:23" s="67" customFormat="1" x14ac:dyDescent="0.25">
      <c r="A1651" s="69"/>
      <c r="B1651" s="39"/>
      <c r="C1651" s="71" t="str">
        <f>IFERROR(_xll.RssMarket($A1651,"市場部名称"),"")</f>
        <v/>
      </c>
      <c r="D1651" s="55"/>
      <c r="E1651" s="55" t="str">
        <f>IFERROR(_xll.RssMarket($A1651,"前日比"),"")</f>
        <v/>
      </c>
      <c r="F1651" s="75" t="str">
        <f>IFERROR(_xll.RssMarket($A1651,"時価総額"),"")</f>
        <v/>
      </c>
      <c r="G1651" s="75" t="e">
        <f>T20D357462[[#This Row],[時価総額]]/T20D357462[[#This Row],[現在値]]</f>
        <v>#VALUE!</v>
      </c>
      <c r="H1651" s="20"/>
      <c r="I1651" s="38"/>
      <c r="J1651" s="20"/>
      <c r="K1651" s="33"/>
      <c r="L1651" s="117"/>
      <c r="M1651" s="21"/>
      <c r="N1651" s="89"/>
      <c r="O1651" s="125" t="e">
        <f t="shared" si="53"/>
        <v>#REF!</v>
      </c>
      <c r="P1651" s="125" t="e">
        <f t="shared" si="52"/>
        <v>#REF!</v>
      </c>
      <c r="Q1651" s="147" t="e">
        <f>T20D357462[[#This Row],[スコア⑤]]/T20D357462[[#This Row],[スコア③]]</f>
        <v>#REF!</v>
      </c>
      <c r="R1651" s="76" t="e">
        <f>#REF!+#REF!</f>
        <v>#REF!</v>
      </c>
      <c r="S1651" s="76"/>
      <c r="T1651" s="119"/>
      <c r="U1651" s="76"/>
      <c r="V1651" s="76"/>
      <c r="W1651" s="109" t="e">
        <f>(T20D357462[[#This Row],[現金及び預金（億）]]-T20D357462[[#This Row],[負債（億）]])/T20D357462[[#This Row],[総資産]]*100</f>
        <v>#DIV/0!</v>
      </c>
    </row>
    <row r="1652" spans="1:23" s="67" customFormat="1" x14ac:dyDescent="0.25">
      <c r="A1652" s="69"/>
      <c r="B1652" s="39"/>
      <c r="C1652" s="71" t="str">
        <f>IFERROR(_xll.RssMarket($A1652,"市場部名称"),"")</f>
        <v/>
      </c>
      <c r="D1652" s="55"/>
      <c r="E1652" s="55" t="str">
        <f>IFERROR(_xll.RssMarket($A1652,"前日比"),"")</f>
        <v/>
      </c>
      <c r="F1652" s="75" t="str">
        <f>IFERROR(_xll.RssMarket($A1652,"時価総額"),"")</f>
        <v/>
      </c>
      <c r="G1652" s="75" t="e">
        <f>T20D357462[[#This Row],[時価総額]]/T20D357462[[#This Row],[現在値]]</f>
        <v>#VALUE!</v>
      </c>
      <c r="H1652" s="20"/>
      <c r="I1652" s="38"/>
      <c r="J1652" s="20"/>
      <c r="K1652" s="33"/>
      <c r="L1652" s="117"/>
      <c r="M1652" s="21"/>
      <c r="N1652" s="89"/>
      <c r="O1652" s="125" t="e">
        <f t="shared" si="53"/>
        <v>#REF!</v>
      </c>
      <c r="P1652" s="125" t="e">
        <f t="shared" si="52"/>
        <v>#REF!</v>
      </c>
      <c r="Q1652" s="147" t="e">
        <f>T20D357462[[#This Row],[スコア⑤]]/T20D357462[[#This Row],[スコア③]]</f>
        <v>#REF!</v>
      </c>
      <c r="R1652" s="76" t="e">
        <f>#REF!+#REF!</f>
        <v>#REF!</v>
      </c>
      <c r="S1652" s="76"/>
      <c r="T1652" s="119"/>
      <c r="U1652" s="76"/>
      <c r="V1652" s="76"/>
      <c r="W1652" s="109" t="e">
        <f>(T20D357462[[#This Row],[現金及び預金（億）]]-T20D357462[[#This Row],[負債（億）]])/T20D357462[[#This Row],[総資産]]*100</f>
        <v>#DIV/0!</v>
      </c>
    </row>
    <row r="1653" spans="1:23" s="67" customFormat="1" x14ac:dyDescent="0.25">
      <c r="A1653" s="69"/>
      <c r="B1653" s="39"/>
      <c r="C1653" s="71" t="str">
        <f>IFERROR(_xll.RssMarket($A1653,"市場部名称"),"")</f>
        <v/>
      </c>
      <c r="D1653" s="55"/>
      <c r="E1653" s="55" t="str">
        <f>IFERROR(_xll.RssMarket($A1653,"前日比"),"")</f>
        <v/>
      </c>
      <c r="F1653" s="75" t="str">
        <f>IFERROR(_xll.RssMarket($A1653,"時価総額"),"")</f>
        <v/>
      </c>
      <c r="G1653" s="75" t="e">
        <f>T20D357462[[#This Row],[時価総額]]/T20D357462[[#This Row],[現在値]]</f>
        <v>#VALUE!</v>
      </c>
      <c r="H1653" s="20"/>
      <c r="I1653" s="38"/>
      <c r="J1653" s="20"/>
      <c r="K1653" s="33"/>
      <c r="L1653" s="117"/>
      <c r="M1653" s="21"/>
      <c r="N1653" s="89"/>
      <c r="O1653" s="125" t="e">
        <f t="shared" si="53"/>
        <v>#REF!</v>
      </c>
      <c r="P1653" s="125" t="e">
        <f t="shared" si="52"/>
        <v>#REF!</v>
      </c>
      <c r="Q1653" s="147" t="e">
        <f>T20D357462[[#This Row],[スコア⑤]]/T20D357462[[#This Row],[スコア③]]</f>
        <v>#REF!</v>
      </c>
      <c r="R1653" s="76" t="e">
        <f>#REF!+#REF!</f>
        <v>#REF!</v>
      </c>
      <c r="S1653" s="76"/>
      <c r="T1653" s="119"/>
      <c r="U1653" s="76"/>
      <c r="V1653" s="76"/>
      <c r="W1653" s="109" t="e">
        <f>(T20D357462[[#This Row],[現金及び預金（億）]]-T20D357462[[#This Row],[負債（億）]])/T20D357462[[#This Row],[総資産]]*100</f>
        <v>#DIV/0!</v>
      </c>
    </row>
    <row r="1654" spans="1:23" s="67" customFormat="1" x14ac:dyDescent="0.25">
      <c r="A1654" s="69"/>
      <c r="B1654" s="39"/>
      <c r="C1654" s="71" t="str">
        <f>IFERROR(_xll.RssMarket($A1654,"市場部名称"),"")</f>
        <v/>
      </c>
      <c r="D1654" s="55"/>
      <c r="E1654" s="55" t="str">
        <f>IFERROR(_xll.RssMarket($A1654,"前日比"),"")</f>
        <v/>
      </c>
      <c r="F1654" s="75" t="str">
        <f>IFERROR(_xll.RssMarket($A1654,"時価総額"),"")</f>
        <v/>
      </c>
      <c r="G1654" s="75" t="e">
        <f>T20D357462[[#This Row],[時価総額]]/T20D357462[[#This Row],[現在値]]</f>
        <v>#VALUE!</v>
      </c>
      <c r="H1654" s="20"/>
      <c r="I1654" s="38"/>
      <c r="J1654" s="20"/>
      <c r="K1654" s="33"/>
      <c r="L1654" s="117"/>
      <c r="M1654" s="21"/>
      <c r="N1654" s="89"/>
      <c r="O1654" s="125" t="e">
        <f t="shared" si="53"/>
        <v>#REF!</v>
      </c>
      <c r="P1654" s="125" t="e">
        <f t="shared" si="52"/>
        <v>#REF!</v>
      </c>
      <c r="Q1654" s="147" t="e">
        <f>T20D357462[[#This Row],[スコア⑤]]/T20D357462[[#This Row],[スコア③]]</f>
        <v>#REF!</v>
      </c>
      <c r="R1654" s="76" t="e">
        <f>#REF!+#REF!</f>
        <v>#REF!</v>
      </c>
      <c r="S1654" s="76"/>
      <c r="T1654" s="119"/>
      <c r="U1654" s="76"/>
      <c r="V1654" s="76"/>
      <c r="W1654" s="109" t="e">
        <f>(T20D357462[[#This Row],[現金及び預金（億）]]-T20D357462[[#This Row],[負債（億）]])/T20D357462[[#This Row],[総資産]]*100</f>
        <v>#DIV/0!</v>
      </c>
    </row>
    <row r="1655" spans="1:23" s="67" customFormat="1" x14ac:dyDescent="0.25">
      <c r="A1655" s="69"/>
      <c r="B1655" s="39"/>
      <c r="C1655" s="71" t="str">
        <f>IFERROR(_xll.RssMarket($A1655,"市場部名称"),"")</f>
        <v/>
      </c>
      <c r="D1655" s="55"/>
      <c r="E1655" s="55" t="str">
        <f>IFERROR(_xll.RssMarket($A1655,"前日比"),"")</f>
        <v/>
      </c>
      <c r="F1655" s="75" t="str">
        <f>IFERROR(_xll.RssMarket($A1655,"時価総額"),"")</f>
        <v/>
      </c>
      <c r="G1655" s="75" t="e">
        <f>T20D357462[[#This Row],[時価総額]]/T20D357462[[#This Row],[現在値]]</f>
        <v>#VALUE!</v>
      </c>
      <c r="H1655" s="20"/>
      <c r="I1655" s="38"/>
      <c r="J1655" s="20"/>
      <c r="K1655" s="33"/>
      <c r="L1655" s="117"/>
      <c r="M1655" s="21"/>
      <c r="N1655" s="89"/>
      <c r="O1655" s="125" t="e">
        <f t="shared" si="53"/>
        <v>#REF!</v>
      </c>
      <c r="P1655" s="125" t="e">
        <f t="shared" si="52"/>
        <v>#REF!</v>
      </c>
      <c r="Q1655" s="147" t="e">
        <f>T20D357462[[#This Row],[スコア⑤]]/T20D357462[[#This Row],[スコア③]]</f>
        <v>#REF!</v>
      </c>
      <c r="R1655" s="76" t="e">
        <f>#REF!+#REF!</f>
        <v>#REF!</v>
      </c>
      <c r="S1655" s="76"/>
      <c r="T1655" s="119"/>
      <c r="U1655" s="76"/>
      <c r="V1655" s="76"/>
      <c r="W1655" s="109" t="e">
        <f>(T20D357462[[#This Row],[現金及び預金（億）]]-T20D357462[[#This Row],[負債（億）]])/T20D357462[[#This Row],[総資産]]*100</f>
        <v>#DIV/0!</v>
      </c>
    </row>
    <row r="1656" spans="1:23" s="67" customFormat="1" x14ac:dyDescent="0.25">
      <c r="A1656" s="69"/>
      <c r="B1656" s="39"/>
      <c r="C1656" s="71" t="str">
        <f>IFERROR(_xll.RssMarket($A1656,"市場部名称"),"")</f>
        <v/>
      </c>
      <c r="D1656" s="55"/>
      <c r="E1656" s="55" t="str">
        <f>IFERROR(_xll.RssMarket($A1656,"前日比"),"")</f>
        <v/>
      </c>
      <c r="F1656" s="75" t="str">
        <f>IFERROR(_xll.RssMarket($A1656,"時価総額"),"")</f>
        <v/>
      </c>
      <c r="G1656" s="75" t="e">
        <f>T20D357462[[#This Row],[時価総額]]/T20D357462[[#This Row],[現在値]]</f>
        <v>#VALUE!</v>
      </c>
      <c r="H1656" s="20"/>
      <c r="I1656" s="38"/>
      <c r="J1656" s="20"/>
      <c r="K1656" s="33"/>
      <c r="L1656" s="117"/>
      <c r="M1656" s="21"/>
      <c r="N1656" s="89"/>
      <c r="O1656" s="125" t="e">
        <f t="shared" si="53"/>
        <v>#REF!</v>
      </c>
      <c r="P1656" s="125" t="e">
        <f t="shared" si="52"/>
        <v>#REF!</v>
      </c>
      <c r="Q1656" s="147" t="e">
        <f>T20D357462[[#This Row],[スコア⑤]]/T20D357462[[#This Row],[スコア③]]</f>
        <v>#REF!</v>
      </c>
      <c r="R1656" s="76" t="e">
        <f>#REF!+#REF!</f>
        <v>#REF!</v>
      </c>
      <c r="S1656" s="76"/>
      <c r="T1656" s="119"/>
      <c r="U1656" s="76"/>
      <c r="V1656" s="76"/>
      <c r="W1656" s="109" t="e">
        <f>(T20D357462[[#This Row],[現金及び預金（億）]]-T20D357462[[#This Row],[負債（億）]])/T20D357462[[#This Row],[総資産]]*100</f>
        <v>#DIV/0!</v>
      </c>
    </row>
    <row r="1657" spans="1:23" s="67" customFormat="1" x14ac:dyDescent="0.25">
      <c r="A1657" s="69"/>
      <c r="B1657" s="39"/>
      <c r="C1657" s="71" t="str">
        <f>IFERROR(_xll.RssMarket($A1657,"市場部名称"),"")</f>
        <v/>
      </c>
      <c r="D1657" s="55"/>
      <c r="E1657" s="55" t="str">
        <f>IFERROR(_xll.RssMarket($A1657,"前日比"),"")</f>
        <v/>
      </c>
      <c r="F1657" s="75" t="str">
        <f>IFERROR(_xll.RssMarket($A1657,"時価総額"),"")</f>
        <v/>
      </c>
      <c r="G1657" s="75" t="e">
        <f>T20D357462[[#This Row],[時価総額]]/T20D357462[[#This Row],[現在値]]</f>
        <v>#VALUE!</v>
      </c>
      <c r="H1657" s="20"/>
      <c r="I1657" s="38"/>
      <c r="J1657" s="20"/>
      <c r="K1657" s="33"/>
      <c r="L1657" s="117"/>
      <c r="M1657" s="21"/>
      <c r="N1657" s="89"/>
      <c r="O1657" s="125" t="e">
        <f t="shared" si="53"/>
        <v>#REF!</v>
      </c>
      <c r="P1657" s="125" t="e">
        <f t="shared" si="52"/>
        <v>#REF!</v>
      </c>
      <c r="Q1657" s="147" t="e">
        <f>T20D357462[[#This Row],[スコア⑤]]/T20D357462[[#This Row],[スコア③]]</f>
        <v>#REF!</v>
      </c>
      <c r="R1657" s="76" t="e">
        <f>#REF!+#REF!</f>
        <v>#REF!</v>
      </c>
      <c r="S1657" s="76"/>
      <c r="T1657" s="119"/>
      <c r="U1657" s="76"/>
      <c r="V1657" s="76"/>
      <c r="W1657" s="109" t="e">
        <f>(T20D357462[[#This Row],[現金及び預金（億）]]-T20D357462[[#This Row],[負債（億）]])/T20D357462[[#This Row],[総資産]]*100</f>
        <v>#DIV/0!</v>
      </c>
    </row>
    <row r="1658" spans="1:23" s="67" customFormat="1" x14ac:dyDescent="0.25">
      <c r="A1658" s="69"/>
      <c r="B1658" s="39"/>
      <c r="C1658" s="71" t="str">
        <f>IFERROR(_xll.RssMarket($A1658,"市場部名称"),"")</f>
        <v/>
      </c>
      <c r="D1658" s="55"/>
      <c r="E1658" s="55" t="str">
        <f>IFERROR(_xll.RssMarket($A1658,"前日比"),"")</f>
        <v/>
      </c>
      <c r="F1658" s="75" t="str">
        <f>IFERROR(_xll.RssMarket($A1658,"時価総額"),"")</f>
        <v/>
      </c>
      <c r="G1658" s="75" t="e">
        <f>T20D357462[[#This Row],[時価総額]]/T20D357462[[#This Row],[現在値]]</f>
        <v>#VALUE!</v>
      </c>
      <c r="H1658" s="20"/>
      <c r="I1658" s="38"/>
      <c r="J1658" s="20"/>
      <c r="K1658" s="33"/>
      <c r="L1658" s="117"/>
      <c r="M1658" s="21"/>
      <c r="N1658" s="89"/>
      <c r="O1658" s="125" t="e">
        <f t="shared" si="53"/>
        <v>#REF!</v>
      </c>
      <c r="P1658" s="125" t="e">
        <f t="shared" si="52"/>
        <v>#REF!</v>
      </c>
      <c r="Q1658" s="147" t="e">
        <f>T20D357462[[#This Row],[スコア⑤]]/T20D357462[[#This Row],[スコア③]]</f>
        <v>#REF!</v>
      </c>
      <c r="R1658" s="76" t="e">
        <f>#REF!+#REF!</f>
        <v>#REF!</v>
      </c>
      <c r="S1658" s="76"/>
      <c r="T1658" s="119"/>
      <c r="U1658" s="76"/>
      <c r="V1658" s="76"/>
      <c r="W1658" s="109" t="e">
        <f>(T20D357462[[#This Row],[現金及び預金（億）]]-T20D357462[[#This Row],[負債（億）]])/T20D357462[[#This Row],[総資産]]*100</f>
        <v>#DIV/0!</v>
      </c>
    </row>
    <row r="1659" spans="1:23" s="67" customFormat="1" x14ac:dyDescent="0.25">
      <c r="A1659" s="69"/>
      <c r="B1659" s="39"/>
      <c r="C1659" s="71" t="str">
        <f>IFERROR(_xll.RssMarket($A1659,"市場部名称"),"")</f>
        <v/>
      </c>
      <c r="D1659" s="55"/>
      <c r="E1659" s="55" t="str">
        <f>IFERROR(_xll.RssMarket($A1659,"前日比"),"")</f>
        <v/>
      </c>
      <c r="F1659" s="75" t="str">
        <f>IFERROR(_xll.RssMarket($A1659,"時価総額"),"")</f>
        <v/>
      </c>
      <c r="G1659" s="75" t="e">
        <f>T20D357462[[#This Row],[時価総額]]/T20D357462[[#This Row],[現在値]]</f>
        <v>#VALUE!</v>
      </c>
      <c r="H1659" s="20"/>
      <c r="I1659" s="38"/>
      <c r="J1659" s="20"/>
      <c r="K1659" s="33"/>
      <c r="L1659" s="117"/>
      <c r="M1659" s="21"/>
      <c r="N1659" s="89"/>
      <c r="O1659" s="125" t="e">
        <f t="shared" si="53"/>
        <v>#REF!</v>
      </c>
      <c r="P1659" s="125" t="e">
        <f t="shared" si="52"/>
        <v>#REF!</v>
      </c>
      <c r="Q1659" s="147" t="e">
        <f>T20D357462[[#This Row],[スコア⑤]]/T20D357462[[#This Row],[スコア③]]</f>
        <v>#REF!</v>
      </c>
      <c r="R1659" s="76" t="e">
        <f>#REF!+#REF!</f>
        <v>#REF!</v>
      </c>
      <c r="S1659" s="76"/>
      <c r="T1659" s="119"/>
      <c r="U1659" s="76"/>
      <c r="V1659" s="76"/>
      <c r="W1659" s="109" t="e">
        <f>(T20D357462[[#This Row],[現金及び預金（億）]]-T20D357462[[#This Row],[負債（億）]])/T20D357462[[#This Row],[総資産]]*100</f>
        <v>#DIV/0!</v>
      </c>
    </row>
    <row r="1660" spans="1:23" s="67" customFormat="1" x14ac:dyDescent="0.25">
      <c r="A1660" s="69"/>
      <c r="B1660" s="39"/>
      <c r="C1660" s="71" t="str">
        <f>IFERROR(_xll.RssMarket($A1660,"市場部名称"),"")</f>
        <v/>
      </c>
      <c r="D1660" s="55"/>
      <c r="E1660" s="55" t="str">
        <f>IFERROR(_xll.RssMarket($A1660,"前日比"),"")</f>
        <v/>
      </c>
      <c r="F1660" s="75" t="str">
        <f>IFERROR(_xll.RssMarket($A1660,"時価総額"),"")</f>
        <v/>
      </c>
      <c r="G1660" s="75" t="e">
        <f>T20D357462[[#This Row],[時価総額]]/T20D357462[[#This Row],[現在値]]</f>
        <v>#VALUE!</v>
      </c>
      <c r="H1660" s="20"/>
      <c r="I1660" s="38"/>
      <c r="J1660" s="20"/>
      <c r="K1660" s="33"/>
      <c r="L1660" s="117"/>
      <c r="M1660" s="21"/>
      <c r="N1660" s="89"/>
      <c r="O1660" s="125" t="e">
        <f t="shared" si="53"/>
        <v>#REF!</v>
      </c>
      <c r="P1660" s="125" t="e">
        <f t="shared" si="52"/>
        <v>#REF!</v>
      </c>
      <c r="Q1660" s="147" t="e">
        <f>T20D357462[[#This Row],[スコア⑤]]/T20D357462[[#This Row],[スコア③]]</f>
        <v>#REF!</v>
      </c>
      <c r="R1660" s="76" t="e">
        <f>#REF!+#REF!</f>
        <v>#REF!</v>
      </c>
      <c r="S1660" s="76"/>
      <c r="T1660" s="119"/>
      <c r="U1660" s="76"/>
      <c r="V1660" s="76"/>
      <c r="W1660" s="109" t="e">
        <f>(T20D357462[[#This Row],[現金及び預金（億）]]-T20D357462[[#This Row],[負債（億）]])/T20D357462[[#This Row],[総資産]]*100</f>
        <v>#DIV/0!</v>
      </c>
    </row>
    <row r="1661" spans="1:23" s="67" customFormat="1" x14ac:dyDescent="0.25">
      <c r="A1661" s="69"/>
      <c r="B1661" s="39"/>
      <c r="C1661" s="71" t="str">
        <f>IFERROR(_xll.RssMarket($A1661,"市場部名称"),"")</f>
        <v/>
      </c>
      <c r="D1661" s="55"/>
      <c r="E1661" s="55" t="str">
        <f>IFERROR(_xll.RssMarket($A1661,"前日比"),"")</f>
        <v/>
      </c>
      <c r="F1661" s="75" t="str">
        <f>IFERROR(_xll.RssMarket($A1661,"時価総額"),"")</f>
        <v/>
      </c>
      <c r="G1661" s="75" t="e">
        <f>T20D357462[[#This Row],[時価総額]]/T20D357462[[#This Row],[現在値]]</f>
        <v>#VALUE!</v>
      </c>
      <c r="H1661" s="20"/>
      <c r="I1661" s="38"/>
      <c r="J1661" s="20"/>
      <c r="K1661" s="33"/>
      <c r="L1661" s="117"/>
      <c r="M1661" s="21"/>
      <c r="N1661" s="89"/>
      <c r="O1661" s="125" t="e">
        <f t="shared" si="53"/>
        <v>#REF!</v>
      </c>
      <c r="P1661" s="125" t="e">
        <f t="shared" ref="P1661:P1724" si="54">ROUND(((R1661/20)*(L1661/15)*(S1661/15)*(1+W1661/200))/(H1661/15)*100,0)</f>
        <v>#REF!</v>
      </c>
      <c r="Q1661" s="147" t="e">
        <f>T20D357462[[#This Row],[スコア⑤]]/T20D357462[[#This Row],[スコア③]]</f>
        <v>#REF!</v>
      </c>
      <c r="R1661" s="76" t="e">
        <f>#REF!+#REF!</f>
        <v>#REF!</v>
      </c>
      <c r="S1661" s="76"/>
      <c r="T1661" s="119"/>
      <c r="U1661" s="76"/>
      <c r="V1661" s="76"/>
      <c r="W1661" s="109" t="e">
        <f>(T20D357462[[#This Row],[現金及び預金（億）]]-T20D357462[[#This Row],[負債（億）]])/T20D357462[[#This Row],[総資産]]*100</f>
        <v>#DIV/0!</v>
      </c>
    </row>
    <row r="1662" spans="1:23" s="67" customFormat="1" x14ac:dyDescent="0.25">
      <c r="A1662" s="69"/>
      <c r="B1662" s="39"/>
      <c r="C1662" s="71" t="str">
        <f>IFERROR(_xll.RssMarket($A1662,"市場部名称"),"")</f>
        <v/>
      </c>
      <c r="D1662" s="55"/>
      <c r="E1662" s="55" t="str">
        <f>IFERROR(_xll.RssMarket($A1662,"前日比"),"")</f>
        <v/>
      </c>
      <c r="F1662" s="75" t="str">
        <f>IFERROR(_xll.RssMarket($A1662,"時価総額"),"")</f>
        <v/>
      </c>
      <c r="G1662" s="75" t="e">
        <f>T20D357462[[#This Row],[時価総額]]/T20D357462[[#This Row],[現在値]]</f>
        <v>#VALUE!</v>
      </c>
      <c r="H1662" s="20"/>
      <c r="I1662" s="38"/>
      <c r="J1662" s="20"/>
      <c r="K1662" s="33"/>
      <c r="L1662" s="117"/>
      <c r="M1662" s="21"/>
      <c r="N1662" s="89"/>
      <c r="O1662" s="125" t="e">
        <f t="shared" si="53"/>
        <v>#REF!</v>
      </c>
      <c r="P1662" s="125" t="e">
        <f t="shared" si="54"/>
        <v>#REF!</v>
      </c>
      <c r="Q1662" s="147" t="e">
        <f>T20D357462[[#This Row],[スコア⑤]]/T20D357462[[#This Row],[スコア③]]</f>
        <v>#REF!</v>
      </c>
      <c r="R1662" s="76" t="e">
        <f>#REF!+#REF!</f>
        <v>#REF!</v>
      </c>
      <c r="S1662" s="76"/>
      <c r="T1662" s="119"/>
      <c r="U1662" s="76"/>
      <c r="V1662" s="76"/>
      <c r="W1662" s="109" t="e">
        <f>(T20D357462[[#This Row],[現金及び預金（億）]]-T20D357462[[#This Row],[負債（億）]])/T20D357462[[#This Row],[総資産]]*100</f>
        <v>#DIV/0!</v>
      </c>
    </row>
    <row r="1663" spans="1:23" s="67" customFormat="1" x14ac:dyDescent="0.25">
      <c r="A1663" s="69"/>
      <c r="B1663" s="39"/>
      <c r="C1663" s="71" t="str">
        <f>IFERROR(_xll.RssMarket($A1663,"市場部名称"),"")</f>
        <v/>
      </c>
      <c r="D1663" s="55"/>
      <c r="E1663" s="55" t="str">
        <f>IFERROR(_xll.RssMarket($A1663,"前日比"),"")</f>
        <v/>
      </c>
      <c r="F1663" s="75" t="str">
        <f>IFERROR(_xll.RssMarket($A1663,"時価総額"),"")</f>
        <v/>
      </c>
      <c r="G1663" s="75" t="e">
        <f>T20D357462[[#This Row],[時価総額]]/T20D357462[[#This Row],[現在値]]</f>
        <v>#VALUE!</v>
      </c>
      <c r="H1663" s="20"/>
      <c r="I1663" s="38"/>
      <c r="J1663" s="20"/>
      <c r="K1663" s="33"/>
      <c r="L1663" s="117"/>
      <c r="M1663" s="21"/>
      <c r="N1663" s="89"/>
      <c r="O1663" s="125" t="e">
        <f t="shared" si="53"/>
        <v>#REF!</v>
      </c>
      <c r="P1663" s="125" t="e">
        <f t="shared" si="54"/>
        <v>#REF!</v>
      </c>
      <c r="Q1663" s="147" t="e">
        <f>T20D357462[[#This Row],[スコア⑤]]/T20D357462[[#This Row],[スコア③]]</f>
        <v>#REF!</v>
      </c>
      <c r="R1663" s="76" t="e">
        <f>#REF!+#REF!</f>
        <v>#REF!</v>
      </c>
      <c r="S1663" s="76"/>
      <c r="T1663" s="119"/>
      <c r="U1663" s="76"/>
      <c r="V1663" s="76"/>
      <c r="W1663" s="109" t="e">
        <f>(T20D357462[[#This Row],[現金及び預金（億）]]-T20D357462[[#This Row],[負債（億）]])/T20D357462[[#This Row],[総資産]]*100</f>
        <v>#DIV/0!</v>
      </c>
    </row>
    <row r="1664" spans="1:23" s="67" customFormat="1" x14ac:dyDescent="0.25">
      <c r="A1664" s="69"/>
      <c r="B1664" s="39"/>
      <c r="C1664" s="71" t="str">
        <f>IFERROR(_xll.RssMarket($A1664,"市場部名称"),"")</f>
        <v/>
      </c>
      <c r="D1664" s="55"/>
      <c r="E1664" s="55" t="str">
        <f>IFERROR(_xll.RssMarket($A1664,"前日比"),"")</f>
        <v/>
      </c>
      <c r="F1664" s="75" t="str">
        <f>IFERROR(_xll.RssMarket($A1664,"時価総額"),"")</f>
        <v/>
      </c>
      <c r="G1664" s="75" t="e">
        <f>T20D357462[[#This Row],[時価総額]]/T20D357462[[#This Row],[現在値]]</f>
        <v>#VALUE!</v>
      </c>
      <c r="H1664" s="20"/>
      <c r="I1664" s="38"/>
      <c r="J1664" s="20"/>
      <c r="K1664" s="33"/>
      <c r="L1664" s="117"/>
      <c r="M1664" s="21"/>
      <c r="N1664" s="89"/>
      <c r="O1664" s="125" t="e">
        <f t="shared" si="53"/>
        <v>#REF!</v>
      </c>
      <c r="P1664" s="125" t="e">
        <f t="shared" si="54"/>
        <v>#REF!</v>
      </c>
      <c r="Q1664" s="147" t="e">
        <f>T20D357462[[#This Row],[スコア⑤]]/T20D357462[[#This Row],[スコア③]]</f>
        <v>#REF!</v>
      </c>
      <c r="R1664" s="76" t="e">
        <f>#REF!+#REF!</f>
        <v>#REF!</v>
      </c>
      <c r="S1664" s="76"/>
      <c r="T1664" s="119"/>
      <c r="U1664" s="76"/>
      <c r="V1664" s="76"/>
      <c r="W1664" s="109" t="e">
        <f>(T20D357462[[#This Row],[現金及び預金（億）]]-T20D357462[[#This Row],[負債（億）]])/T20D357462[[#This Row],[総資産]]*100</f>
        <v>#DIV/0!</v>
      </c>
    </row>
    <row r="1665" spans="1:23" s="67" customFormat="1" x14ac:dyDescent="0.25">
      <c r="A1665" s="69"/>
      <c r="B1665" s="39"/>
      <c r="C1665" s="71" t="str">
        <f>IFERROR(_xll.RssMarket($A1665,"市場部名称"),"")</f>
        <v/>
      </c>
      <c r="D1665" s="55"/>
      <c r="E1665" s="55" t="str">
        <f>IFERROR(_xll.RssMarket($A1665,"前日比"),"")</f>
        <v/>
      </c>
      <c r="F1665" s="75" t="str">
        <f>IFERROR(_xll.RssMarket($A1665,"時価総額"),"")</f>
        <v/>
      </c>
      <c r="G1665" s="75" t="e">
        <f>T20D357462[[#This Row],[時価総額]]/T20D357462[[#This Row],[現在値]]</f>
        <v>#VALUE!</v>
      </c>
      <c r="H1665" s="20"/>
      <c r="I1665" s="38"/>
      <c r="J1665" s="20"/>
      <c r="K1665" s="33"/>
      <c r="L1665" s="117"/>
      <c r="M1665" s="21"/>
      <c r="N1665" s="89"/>
      <c r="O1665" s="125" t="e">
        <f t="shared" si="53"/>
        <v>#REF!</v>
      </c>
      <c r="P1665" s="125" t="e">
        <f t="shared" si="54"/>
        <v>#REF!</v>
      </c>
      <c r="Q1665" s="147" t="e">
        <f>T20D357462[[#This Row],[スコア⑤]]/T20D357462[[#This Row],[スコア③]]</f>
        <v>#REF!</v>
      </c>
      <c r="R1665" s="76" t="e">
        <f>#REF!+#REF!</f>
        <v>#REF!</v>
      </c>
      <c r="S1665" s="76"/>
      <c r="T1665" s="119"/>
      <c r="U1665" s="76"/>
      <c r="V1665" s="76"/>
      <c r="W1665" s="109" t="e">
        <f>(T20D357462[[#This Row],[現金及び預金（億）]]-T20D357462[[#This Row],[負債（億）]])/T20D357462[[#This Row],[総資産]]*100</f>
        <v>#DIV/0!</v>
      </c>
    </row>
    <row r="1666" spans="1:23" s="67" customFormat="1" x14ac:dyDescent="0.25">
      <c r="A1666" s="69"/>
      <c r="B1666" s="39"/>
      <c r="C1666" s="71" t="str">
        <f>IFERROR(_xll.RssMarket($A1666,"市場部名称"),"")</f>
        <v/>
      </c>
      <c r="D1666" s="55"/>
      <c r="E1666" s="55" t="str">
        <f>IFERROR(_xll.RssMarket($A1666,"前日比"),"")</f>
        <v/>
      </c>
      <c r="F1666" s="75" t="str">
        <f>IFERROR(_xll.RssMarket($A1666,"時価総額"),"")</f>
        <v/>
      </c>
      <c r="G1666" s="75" t="e">
        <f>T20D357462[[#This Row],[時価総額]]/T20D357462[[#This Row],[現在値]]</f>
        <v>#VALUE!</v>
      </c>
      <c r="H1666" s="20"/>
      <c r="I1666" s="38"/>
      <c r="J1666" s="20"/>
      <c r="K1666" s="33"/>
      <c r="L1666" s="117"/>
      <c r="M1666" s="21"/>
      <c r="N1666" s="89"/>
      <c r="O1666" s="125" t="e">
        <f t="shared" ref="O1666:O1729" si="55">ROUND(
 ((IF(OR(R1666="",R1666&lt;=0),20,R1666)/20)
  *(L1666/15))
 /(IFERROR(IF(H1666&gt;0,H1666,15),15)/15)
 *100,0)</f>
        <v>#REF!</v>
      </c>
      <c r="P1666" s="125" t="e">
        <f t="shared" si="54"/>
        <v>#REF!</v>
      </c>
      <c r="Q1666" s="147" t="e">
        <f>T20D357462[[#This Row],[スコア⑤]]/T20D357462[[#This Row],[スコア③]]</f>
        <v>#REF!</v>
      </c>
      <c r="R1666" s="76" t="e">
        <f>#REF!+#REF!</f>
        <v>#REF!</v>
      </c>
      <c r="S1666" s="76"/>
      <c r="T1666" s="119"/>
      <c r="U1666" s="76"/>
      <c r="V1666" s="76"/>
      <c r="W1666" s="109" t="e">
        <f>(T20D357462[[#This Row],[現金及び預金（億）]]-T20D357462[[#This Row],[負債（億）]])/T20D357462[[#This Row],[総資産]]*100</f>
        <v>#DIV/0!</v>
      </c>
    </row>
    <row r="1667" spans="1:23" s="67" customFormat="1" x14ac:dyDescent="0.25">
      <c r="A1667" s="69"/>
      <c r="B1667" s="39"/>
      <c r="C1667" s="71" t="str">
        <f>IFERROR(_xll.RssMarket($A1667,"市場部名称"),"")</f>
        <v/>
      </c>
      <c r="D1667" s="55"/>
      <c r="E1667" s="55" t="str">
        <f>IFERROR(_xll.RssMarket($A1667,"前日比"),"")</f>
        <v/>
      </c>
      <c r="F1667" s="75" t="str">
        <f>IFERROR(_xll.RssMarket($A1667,"時価総額"),"")</f>
        <v/>
      </c>
      <c r="G1667" s="75" t="e">
        <f>T20D357462[[#This Row],[時価総額]]/T20D357462[[#This Row],[現在値]]</f>
        <v>#VALUE!</v>
      </c>
      <c r="H1667" s="20"/>
      <c r="I1667" s="38"/>
      <c r="J1667" s="20"/>
      <c r="K1667" s="33"/>
      <c r="L1667" s="117"/>
      <c r="M1667" s="21"/>
      <c r="N1667" s="89"/>
      <c r="O1667" s="125" t="e">
        <f t="shared" si="55"/>
        <v>#REF!</v>
      </c>
      <c r="P1667" s="125" t="e">
        <f t="shared" si="54"/>
        <v>#REF!</v>
      </c>
      <c r="Q1667" s="147" t="e">
        <f>T20D357462[[#This Row],[スコア⑤]]/T20D357462[[#This Row],[スコア③]]</f>
        <v>#REF!</v>
      </c>
      <c r="R1667" s="76" t="e">
        <f>#REF!+#REF!</f>
        <v>#REF!</v>
      </c>
      <c r="S1667" s="76"/>
      <c r="T1667" s="119"/>
      <c r="U1667" s="76"/>
      <c r="V1667" s="76"/>
      <c r="W1667" s="109" t="e">
        <f>(T20D357462[[#This Row],[現金及び預金（億）]]-T20D357462[[#This Row],[負債（億）]])/T20D357462[[#This Row],[総資産]]*100</f>
        <v>#DIV/0!</v>
      </c>
    </row>
    <row r="1668" spans="1:23" s="67" customFormat="1" x14ac:dyDescent="0.25">
      <c r="A1668" s="69"/>
      <c r="B1668" s="39"/>
      <c r="C1668" s="71" t="str">
        <f>IFERROR(_xll.RssMarket($A1668,"市場部名称"),"")</f>
        <v/>
      </c>
      <c r="D1668" s="55"/>
      <c r="E1668" s="55" t="str">
        <f>IFERROR(_xll.RssMarket($A1668,"前日比"),"")</f>
        <v/>
      </c>
      <c r="F1668" s="75" t="str">
        <f>IFERROR(_xll.RssMarket($A1668,"時価総額"),"")</f>
        <v/>
      </c>
      <c r="G1668" s="75" t="e">
        <f>T20D357462[[#This Row],[時価総額]]/T20D357462[[#This Row],[現在値]]</f>
        <v>#VALUE!</v>
      </c>
      <c r="H1668" s="20"/>
      <c r="I1668" s="38"/>
      <c r="J1668" s="20"/>
      <c r="K1668" s="33"/>
      <c r="L1668" s="117"/>
      <c r="M1668" s="21"/>
      <c r="N1668" s="89"/>
      <c r="O1668" s="125" t="e">
        <f t="shared" si="55"/>
        <v>#REF!</v>
      </c>
      <c r="P1668" s="125" t="e">
        <f t="shared" si="54"/>
        <v>#REF!</v>
      </c>
      <c r="Q1668" s="147" t="e">
        <f>T20D357462[[#This Row],[スコア⑤]]/T20D357462[[#This Row],[スコア③]]</f>
        <v>#REF!</v>
      </c>
      <c r="R1668" s="76" t="e">
        <f>#REF!+#REF!</f>
        <v>#REF!</v>
      </c>
      <c r="S1668" s="76"/>
      <c r="T1668" s="119"/>
      <c r="U1668" s="76"/>
      <c r="V1668" s="76"/>
      <c r="W1668" s="109" t="e">
        <f>(T20D357462[[#This Row],[現金及び預金（億）]]-T20D357462[[#This Row],[負債（億）]])/T20D357462[[#This Row],[総資産]]*100</f>
        <v>#DIV/0!</v>
      </c>
    </row>
    <row r="1669" spans="1:23" s="67" customFormat="1" x14ac:dyDescent="0.25">
      <c r="A1669" s="69"/>
      <c r="B1669" s="39"/>
      <c r="C1669" s="71" t="str">
        <f>IFERROR(_xll.RssMarket($A1669,"市場部名称"),"")</f>
        <v/>
      </c>
      <c r="D1669" s="55"/>
      <c r="E1669" s="55" t="str">
        <f>IFERROR(_xll.RssMarket($A1669,"前日比"),"")</f>
        <v/>
      </c>
      <c r="F1669" s="75" t="str">
        <f>IFERROR(_xll.RssMarket($A1669,"時価総額"),"")</f>
        <v/>
      </c>
      <c r="G1669" s="75" t="e">
        <f>T20D357462[[#This Row],[時価総額]]/T20D357462[[#This Row],[現在値]]</f>
        <v>#VALUE!</v>
      </c>
      <c r="H1669" s="20"/>
      <c r="I1669" s="38"/>
      <c r="J1669" s="20"/>
      <c r="K1669" s="33"/>
      <c r="L1669" s="117"/>
      <c r="M1669" s="21"/>
      <c r="N1669" s="89"/>
      <c r="O1669" s="125" t="e">
        <f t="shared" si="55"/>
        <v>#REF!</v>
      </c>
      <c r="P1669" s="125" t="e">
        <f t="shared" si="54"/>
        <v>#REF!</v>
      </c>
      <c r="Q1669" s="147" t="e">
        <f>T20D357462[[#This Row],[スコア⑤]]/T20D357462[[#This Row],[スコア③]]</f>
        <v>#REF!</v>
      </c>
      <c r="R1669" s="76" t="e">
        <f>#REF!+#REF!</f>
        <v>#REF!</v>
      </c>
      <c r="S1669" s="76"/>
      <c r="T1669" s="119"/>
      <c r="U1669" s="76"/>
      <c r="V1669" s="76"/>
      <c r="W1669" s="109" t="e">
        <f>(T20D357462[[#This Row],[現金及び預金（億）]]-T20D357462[[#This Row],[負債（億）]])/T20D357462[[#This Row],[総資産]]*100</f>
        <v>#DIV/0!</v>
      </c>
    </row>
    <row r="1670" spans="1:23" s="67" customFormat="1" x14ac:dyDescent="0.25">
      <c r="A1670" s="69"/>
      <c r="B1670" s="39"/>
      <c r="C1670" s="71" t="str">
        <f>IFERROR(_xll.RssMarket($A1670,"市場部名称"),"")</f>
        <v/>
      </c>
      <c r="D1670" s="55"/>
      <c r="E1670" s="55" t="str">
        <f>IFERROR(_xll.RssMarket($A1670,"前日比"),"")</f>
        <v/>
      </c>
      <c r="F1670" s="75" t="str">
        <f>IFERROR(_xll.RssMarket($A1670,"時価総額"),"")</f>
        <v/>
      </c>
      <c r="G1670" s="75" t="e">
        <f>T20D357462[[#This Row],[時価総額]]/T20D357462[[#This Row],[現在値]]</f>
        <v>#VALUE!</v>
      </c>
      <c r="H1670" s="20"/>
      <c r="I1670" s="38"/>
      <c r="J1670" s="20"/>
      <c r="K1670" s="33"/>
      <c r="L1670" s="117"/>
      <c r="M1670" s="21"/>
      <c r="N1670" s="89"/>
      <c r="O1670" s="125" t="e">
        <f t="shared" si="55"/>
        <v>#REF!</v>
      </c>
      <c r="P1670" s="125" t="e">
        <f t="shared" si="54"/>
        <v>#REF!</v>
      </c>
      <c r="Q1670" s="147" t="e">
        <f>T20D357462[[#This Row],[スコア⑤]]/T20D357462[[#This Row],[スコア③]]</f>
        <v>#REF!</v>
      </c>
      <c r="R1670" s="76" t="e">
        <f>#REF!+#REF!</f>
        <v>#REF!</v>
      </c>
      <c r="S1670" s="76"/>
      <c r="T1670" s="119"/>
      <c r="U1670" s="76"/>
      <c r="V1670" s="76"/>
      <c r="W1670" s="109" t="e">
        <f>(T20D357462[[#This Row],[現金及び預金（億）]]-T20D357462[[#This Row],[負債（億）]])/T20D357462[[#This Row],[総資産]]*100</f>
        <v>#DIV/0!</v>
      </c>
    </row>
    <row r="1671" spans="1:23" s="67" customFormat="1" x14ac:dyDescent="0.25">
      <c r="A1671" s="69"/>
      <c r="B1671" s="39"/>
      <c r="C1671" s="71" t="str">
        <f>IFERROR(_xll.RssMarket($A1671,"市場部名称"),"")</f>
        <v/>
      </c>
      <c r="D1671" s="55"/>
      <c r="E1671" s="55" t="str">
        <f>IFERROR(_xll.RssMarket($A1671,"前日比"),"")</f>
        <v/>
      </c>
      <c r="F1671" s="75" t="str">
        <f>IFERROR(_xll.RssMarket($A1671,"時価総額"),"")</f>
        <v/>
      </c>
      <c r="G1671" s="75" t="e">
        <f>T20D357462[[#This Row],[時価総額]]/T20D357462[[#This Row],[現在値]]</f>
        <v>#VALUE!</v>
      </c>
      <c r="H1671" s="20"/>
      <c r="I1671" s="38"/>
      <c r="J1671" s="20"/>
      <c r="K1671" s="33"/>
      <c r="L1671" s="117"/>
      <c r="M1671" s="21"/>
      <c r="N1671" s="89"/>
      <c r="O1671" s="125" t="e">
        <f t="shared" si="55"/>
        <v>#REF!</v>
      </c>
      <c r="P1671" s="125" t="e">
        <f t="shared" si="54"/>
        <v>#REF!</v>
      </c>
      <c r="Q1671" s="147" t="e">
        <f>T20D357462[[#This Row],[スコア⑤]]/T20D357462[[#This Row],[スコア③]]</f>
        <v>#REF!</v>
      </c>
      <c r="R1671" s="76" t="e">
        <f>#REF!+#REF!</f>
        <v>#REF!</v>
      </c>
      <c r="S1671" s="76"/>
      <c r="T1671" s="119"/>
      <c r="U1671" s="76"/>
      <c r="V1671" s="76"/>
      <c r="W1671" s="109" t="e">
        <f>(T20D357462[[#This Row],[現金及び預金（億）]]-T20D357462[[#This Row],[負債（億）]])/T20D357462[[#This Row],[総資産]]*100</f>
        <v>#DIV/0!</v>
      </c>
    </row>
    <row r="1672" spans="1:23" s="67" customFormat="1" x14ac:dyDescent="0.25">
      <c r="A1672" s="69"/>
      <c r="B1672" s="39"/>
      <c r="C1672" s="71" t="str">
        <f>IFERROR(_xll.RssMarket($A1672,"市場部名称"),"")</f>
        <v/>
      </c>
      <c r="D1672" s="55"/>
      <c r="E1672" s="55" t="str">
        <f>IFERROR(_xll.RssMarket($A1672,"前日比"),"")</f>
        <v/>
      </c>
      <c r="F1672" s="75" t="str">
        <f>IFERROR(_xll.RssMarket($A1672,"時価総額"),"")</f>
        <v/>
      </c>
      <c r="G1672" s="75" t="e">
        <f>T20D357462[[#This Row],[時価総額]]/T20D357462[[#This Row],[現在値]]</f>
        <v>#VALUE!</v>
      </c>
      <c r="H1672" s="20"/>
      <c r="I1672" s="38"/>
      <c r="J1672" s="20"/>
      <c r="K1672" s="33"/>
      <c r="L1672" s="117"/>
      <c r="M1672" s="21"/>
      <c r="N1672" s="89"/>
      <c r="O1672" s="125" t="e">
        <f t="shared" si="55"/>
        <v>#REF!</v>
      </c>
      <c r="P1672" s="125" t="e">
        <f t="shared" si="54"/>
        <v>#REF!</v>
      </c>
      <c r="Q1672" s="147" t="e">
        <f>T20D357462[[#This Row],[スコア⑤]]/T20D357462[[#This Row],[スコア③]]</f>
        <v>#REF!</v>
      </c>
      <c r="R1672" s="76" t="e">
        <f>#REF!+#REF!</f>
        <v>#REF!</v>
      </c>
      <c r="S1672" s="76"/>
      <c r="T1672" s="119"/>
      <c r="U1672" s="76"/>
      <c r="V1672" s="76"/>
      <c r="W1672" s="109" t="e">
        <f>(T20D357462[[#This Row],[現金及び預金（億）]]-T20D357462[[#This Row],[負債（億）]])/T20D357462[[#This Row],[総資産]]*100</f>
        <v>#DIV/0!</v>
      </c>
    </row>
    <row r="1673" spans="1:23" s="67" customFormat="1" x14ac:dyDescent="0.25">
      <c r="A1673" s="69"/>
      <c r="B1673" s="39"/>
      <c r="C1673" s="71" t="str">
        <f>IFERROR(_xll.RssMarket($A1673,"市場部名称"),"")</f>
        <v/>
      </c>
      <c r="D1673" s="55"/>
      <c r="E1673" s="55" t="str">
        <f>IFERROR(_xll.RssMarket($A1673,"前日比"),"")</f>
        <v/>
      </c>
      <c r="F1673" s="75" t="str">
        <f>IFERROR(_xll.RssMarket($A1673,"時価総額"),"")</f>
        <v/>
      </c>
      <c r="G1673" s="75" t="e">
        <f>T20D357462[[#This Row],[時価総額]]/T20D357462[[#This Row],[現在値]]</f>
        <v>#VALUE!</v>
      </c>
      <c r="H1673" s="20"/>
      <c r="I1673" s="38"/>
      <c r="J1673" s="20"/>
      <c r="K1673" s="33"/>
      <c r="L1673" s="117"/>
      <c r="M1673" s="21"/>
      <c r="N1673" s="89"/>
      <c r="O1673" s="125" t="e">
        <f t="shared" si="55"/>
        <v>#REF!</v>
      </c>
      <c r="P1673" s="125" t="e">
        <f t="shared" si="54"/>
        <v>#REF!</v>
      </c>
      <c r="Q1673" s="147" t="e">
        <f>T20D357462[[#This Row],[スコア⑤]]/T20D357462[[#This Row],[スコア③]]</f>
        <v>#REF!</v>
      </c>
      <c r="R1673" s="76" t="e">
        <f>#REF!+#REF!</f>
        <v>#REF!</v>
      </c>
      <c r="S1673" s="76"/>
      <c r="T1673" s="119"/>
      <c r="U1673" s="76"/>
      <c r="V1673" s="76"/>
      <c r="W1673" s="109" t="e">
        <f>(T20D357462[[#This Row],[現金及び預金（億）]]-T20D357462[[#This Row],[負債（億）]])/T20D357462[[#This Row],[総資産]]*100</f>
        <v>#DIV/0!</v>
      </c>
    </row>
    <row r="1674" spans="1:23" s="67" customFormat="1" x14ac:dyDescent="0.25">
      <c r="A1674" s="69"/>
      <c r="B1674" s="39"/>
      <c r="C1674" s="71" t="str">
        <f>IFERROR(_xll.RssMarket($A1674,"市場部名称"),"")</f>
        <v/>
      </c>
      <c r="D1674" s="55"/>
      <c r="E1674" s="55" t="str">
        <f>IFERROR(_xll.RssMarket($A1674,"前日比"),"")</f>
        <v/>
      </c>
      <c r="F1674" s="75" t="str">
        <f>IFERROR(_xll.RssMarket($A1674,"時価総額"),"")</f>
        <v/>
      </c>
      <c r="G1674" s="75" t="e">
        <f>T20D357462[[#This Row],[時価総額]]/T20D357462[[#This Row],[現在値]]</f>
        <v>#VALUE!</v>
      </c>
      <c r="H1674" s="20"/>
      <c r="I1674" s="38"/>
      <c r="J1674" s="20"/>
      <c r="K1674" s="33"/>
      <c r="L1674" s="117"/>
      <c r="M1674" s="21"/>
      <c r="N1674" s="89"/>
      <c r="O1674" s="125" t="e">
        <f t="shared" si="55"/>
        <v>#REF!</v>
      </c>
      <c r="P1674" s="125" t="e">
        <f t="shared" si="54"/>
        <v>#REF!</v>
      </c>
      <c r="Q1674" s="147" t="e">
        <f>T20D357462[[#This Row],[スコア⑤]]/T20D357462[[#This Row],[スコア③]]</f>
        <v>#REF!</v>
      </c>
      <c r="R1674" s="76" t="e">
        <f>#REF!+#REF!</f>
        <v>#REF!</v>
      </c>
      <c r="S1674" s="76"/>
      <c r="T1674" s="119"/>
      <c r="U1674" s="76"/>
      <c r="V1674" s="76"/>
      <c r="W1674" s="109" t="e">
        <f>(T20D357462[[#This Row],[現金及び預金（億）]]-T20D357462[[#This Row],[負債（億）]])/T20D357462[[#This Row],[総資産]]*100</f>
        <v>#DIV/0!</v>
      </c>
    </row>
    <row r="1675" spans="1:23" s="67" customFormat="1" x14ac:dyDescent="0.25">
      <c r="A1675" s="69"/>
      <c r="B1675" s="39"/>
      <c r="C1675" s="71" t="str">
        <f>IFERROR(_xll.RssMarket($A1675,"市場部名称"),"")</f>
        <v/>
      </c>
      <c r="D1675" s="55"/>
      <c r="E1675" s="55" t="str">
        <f>IFERROR(_xll.RssMarket($A1675,"前日比"),"")</f>
        <v/>
      </c>
      <c r="F1675" s="75" t="str">
        <f>IFERROR(_xll.RssMarket($A1675,"時価総額"),"")</f>
        <v/>
      </c>
      <c r="G1675" s="75" t="e">
        <f>T20D357462[[#This Row],[時価総額]]/T20D357462[[#This Row],[現在値]]</f>
        <v>#VALUE!</v>
      </c>
      <c r="H1675" s="20"/>
      <c r="I1675" s="38"/>
      <c r="J1675" s="20"/>
      <c r="K1675" s="33"/>
      <c r="L1675" s="117"/>
      <c r="M1675" s="21"/>
      <c r="N1675" s="89"/>
      <c r="O1675" s="125" t="e">
        <f t="shared" si="55"/>
        <v>#REF!</v>
      </c>
      <c r="P1675" s="125" t="e">
        <f t="shared" si="54"/>
        <v>#REF!</v>
      </c>
      <c r="Q1675" s="147" t="e">
        <f>T20D357462[[#This Row],[スコア⑤]]/T20D357462[[#This Row],[スコア③]]</f>
        <v>#REF!</v>
      </c>
      <c r="R1675" s="76" t="e">
        <f>#REF!+#REF!</f>
        <v>#REF!</v>
      </c>
      <c r="S1675" s="76"/>
      <c r="T1675" s="119"/>
      <c r="U1675" s="76"/>
      <c r="V1675" s="76"/>
      <c r="W1675" s="109" t="e">
        <f>(T20D357462[[#This Row],[現金及び預金（億）]]-T20D357462[[#This Row],[負債（億）]])/T20D357462[[#This Row],[総資産]]*100</f>
        <v>#DIV/0!</v>
      </c>
    </row>
    <row r="1676" spans="1:23" s="67" customFormat="1" x14ac:dyDescent="0.25">
      <c r="A1676" s="69"/>
      <c r="B1676" s="39"/>
      <c r="C1676" s="71" t="str">
        <f>IFERROR(_xll.RssMarket($A1676,"市場部名称"),"")</f>
        <v/>
      </c>
      <c r="D1676" s="55"/>
      <c r="E1676" s="55" t="str">
        <f>IFERROR(_xll.RssMarket($A1676,"前日比"),"")</f>
        <v/>
      </c>
      <c r="F1676" s="75" t="str">
        <f>IFERROR(_xll.RssMarket($A1676,"時価総額"),"")</f>
        <v/>
      </c>
      <c r="G1676" s="75" t="e">
        <f>T20D357462[[#This Row],[時価総額]]/T20D357462[[#This Row],[現在値]]</f>
        <v>#VALUE!</v>
      </c>
      <c r="H1676" s="20"/>
      <c r="I1676" s="38"/>
      <c r="J1676" s="20"/>
      <c r="K1676" s="33"/>
      <c r="L1676" s="117"/>
      <c r="M1676" s="21"/>
      <c r="N1676" s="89"/>
      <c r="O1676" s="125" t="e">
        <f t="shared" si="55"/>
        <v>#REF!</v>
      </c>
      <c r="P1676" s="125" t="e">
        <f t="shared" si="54"/>
        <v>#REF!</v>
      </c>
      <c r="Q1676" s="147" t="e">
        <f>T20D357462[[#This Row],[スコア⑤]]/T20D357462[[#This Row],[スコア③]]</f>
        <v>#REF!</v>
      </c>
      <c r="R1676" s="76" t="e">
        <f>#REF!+#REF!</f>
        <v>#REF!</v>
      </c>
      <c r="S1676" s="76"/>
      <c r="T1676" s="119"/>
      <c r="U1676" s="76"/>
      <c r="V1676" s="76"/>
      <c r="W1676" s="109" t="e">
        <f>(T20D357462[[#This Row],[現金及び預金（億）]]-T20D357462[[#This Row],[負債（億）]])/T20D357462[[#This Row],[総資産]]*100</f>
        <v>#DIV/0!</v>
      </c>
    </row>
    <row r="1677" spans="1:23" s="67" customFormat="1" x14ac:dyDescent="0.25">
      <c r="A1677" s="69"/>
      <c r="B1677" s="39"/>
      <c r="C1677" s="71" t="str">
        <f>IFERROR(_xll.RssMarket($A1677,"市場部名称"),"")</f>
        <v/>
      </c>
      <c r="D1677" s="55"/>
      <c r="E1677" s="55" t="str">
        <f>IFERROR(_xll.RssMarket($A1677,"前日比"),"")</f>
        <v/>
      </c>
      <c r="F1677" s="75" t="str">
        <f>IFERROR(_xll.RssMarket($A1677,"時価総額"),"")</f>
        <v/>
      </c>
      <c r="G1677" s="75" t="e">
        <f>T20D357462[[#This Row],[時価総額]]/T20D357462[[#This Row],[現在値]]</f>
        <v>#VALUE!</v>
      </c>
      <c r="H1677" s="20"/>
      <c r="I1677" s="38"/>
      <c r="J1677" s="20"/>
      <c r="K1677" s="33"/>
      <c r="L1677" s="117"/>
      <c r="M1677" s="21"/>
      <c r="N1677" s="89"/>
      <c r="O1677" s="125" t="e">
        <f t="shared" si="55"/>
        <v>#REF!</v>
      </c>
      <c r="P1677" s="125" t="e">
        <f t="shared" si="54"/>
        <v>#REF!</v>
      </c>
      <c r="Q1677" s="147" t="e">
        <f>T20D357462[[#This Row],[スコア⑤]]/T20D357462[[#This Row],[スコア③]]</f>
        <v>#REF!</v>
      </c>
      <c r="R1677" s="76" t="e">
        <f>#REF!+#REF!</f>
        <v>#REF!</v>
      </c>
      <c r="S1677" s="76"/>
      <c r="T1677" s="119"/>
      <c r="U1677" s="76"/>
      <c r="V1677" s="76"/>
      <c r="W1677" s="109" t="e">
        <f>(T20D357462[[#This Row],[現金及び預金（億）]]-T20D357462[[#This Row],[負債（億）]])/T20D357462[[#This Row],[総資産]]*100</f>
        <v>#DIV/0!</v>
      </c>
    </row>
    <row r="1678" spans="1:23" s="67" customFormat="1" x14ac:dyDescent="0.25">
      <c r="A1678" s="69"/>
      <c r="B1678" s="39"/>
      <c r="C1678" s="71" t="str">
        <f>IFERROR(_xll.RssMarket($A1678,"市場部名称"),"")</f>
        <v/>
      </c>
      <c r="D1678" s="55"/>
      <c r="E1678" s="55" t="str">
        <f>IFERROR(_xll.RssMarket($A1678,"前日比"),"")</f>
        <v/>
      </c>
      <c r="F1678" s="75" t="str">
        <f>IFERROR(_xll.RssMarket($A1678,"時価総額"),"")</f>
        <v/>
      </c>
      <c r="G1678" s="75" t="e">
        <f>T20D357462[[#This Row],[時価総額]]/T20D357462[[#This Row],[現在値]]</f>
        <v>#VALUE!</v>
      </c>
      <c r="H1678" s="20"/>
      <c r="I1678" s="38"/>
      <c r="J1678" s="20"/>
      <c r="K1678" s="33"/>
      <c r="L1678" s="117"/>
      <c r="M1678" s="21"/>
      <c r="N1678" s="89"/>
      <c r="O1678" s="125" t="e">
        <f t="shared" si="55"/>
        <v>#REF!</v>
      </c>
      <c r="P1678" s="125" t="e">
        <f t="shared" si="54"/>
        <v>#REF!</v>
      </c>
      <c r="Q1678" s="147" t="e">
        <f>T20D357462[[#This Row],[スコア⑤]]/T20D357462[[#This Row],[スコア③]]</f>
        <v>#REF!</v>
      </c>
      <c r="R1678" s="76" t="e">
        <f>#REF!+#REF!</f>
        <v>#REF!</v>
      </c>
      <c r="S1678" s="76"/>
      <c r="T1678" s="119"/>
      <c r="U1678" s="76"/>
      <c r="V1678" s="76"/>
      <c r="W1678" s="109" t="e">
        <f>(T20D357462[[#This Row],[現金及び預金（億）]]-T20D357462[[#This Row],[負債（億）]])/T20D357462[[#This Row],[総資産]]*100</f>
        <v>#DIV/0!</v>
      </c>
    </row>
    <row r="1679" spans="1:23" s="67" customFormat="1" x14ac:dyDescent="0.25">
      <c r="A1679" s="69"/>
      <c r="B1679" s="39"/>
      <c r="C1679" s="71" t="str">
        <f>IFERROR(_xll.RssMarket($A1679,"市場部名称"),"")</f>
        <v/>
      </c>
      <c r="D1679" s="55"/>
      <c r="E1679" s="55" t="str">
        <f>IFERROR(_xll.RssMarket($A1679,"前日比"),"")</f>
        <v/>
      </c>
      <c r="F1679" s="75" t="str">
        <f>IFERROR(_xll.RssMarket($A1679,"時価総額"),"")</f>
        <v/>
      </c>
      <c r="G1679" s="75" t="e">
        <f>T20D357462[[#This Row],[時価総額]]/T20D357462[[#This Row],[現在値]]</f>
        <v>#VALUE!</v>
      </c>
      <c r="H1679" s="20"/>
      <c r="I1679" s="38"/>
      <c r="J1679" s="20"/>
      <c r="K1679" s="33"/>
      <c r="L1679" s="117"/>
      <c r="M1679" s="21"/>
      <c r="N1679" s="89"/>
      <c r="O1679" s="125" t="e">
        <f t="shared" si="55"/>
        <v>#REF!</v>
      </c>
      <c r="P1679" s="125" t="e">
        <f t="shared" si="54"/>
        <v>#REF!</v>
      </c>
      <c r="Q1679" s="147" t="e">
        <f>T20D357462[[#This Row],[スコア⑤]]/T20D357462[[#This Row],[スコア③]]</f>
        <v>#REF!</v>
      </c>
      <c r="R1679" s="76" t="e">
        <f>#REF!+#REF!</f>
        <v>#REF!</v>
      </c>
      <c r="S1679" s="76"/>
      <c r="T1679" s="119"/>
      <c r="U1679" s="76"/>
      <c r="V1679" s="76"/>
      <c r="W1679" s="109" t="e">
        <f>(T20D357462[[#This Row],[現金及び預金（億）]]-T20D357462[[#This Row],[負債（億）]])/T20D357462[[#This Row],[総資産]]*100</f>
        <v>#DIV/0!</v>
      </c>
    </row>
    <row r="1680" spans="1:23" s="67" customFormat="1" x14ac:dyDescent="0.25">
      <c r="A1680" s="69"/>
      <c r="B1680" s="39"/>
      <c r="C1680" s="71" t="str">
        <f>IFERROR(_xll.RssMarket($A1680,"市場部名称"),"")</f>
        <v/>
      </c>
      <c r="D1680" s="55"/>
      <c r="E1680" s="55" t="str">
        <f>IFERROR(_xll.RssMarket($A1680,"前日比"),"")</f>
        <v/>
      </c>
      <c r="F1680" s="75" t="str">
        <f>IFERROR(_xll.RssMarket($A1680,"時価総額"),"")</f>
        <v/>
      </c>
      <c r="G1680" s="75" t="e">
        <f>T20D357462[[#This Row],[時価総額]]/T20D357462[[#This Row],[現在値]]</f>
        <v>#VALUE!</v>
      </c>
      <c r="H1680" s="20"/>
      <c r="I1680" s="38"/>
      <c r="J1680" s="20"/>
      <c r="K1680" s="33"/>
      <c r="L1680" s="117"/>
      <c r="M1680" s="21"/>
      <c r="N1680" s="89"/>
      <c r="O1680" s="125" t="e">
        <f t="shared" si="55"/>
        <v>#REF!</v>
      </c>
      <c r="P1680" s="125" t="e">
        <f t="shared" si="54"/>
        <v>#REF!</v>
      </c>
      <c r="Q1680" s="147" t="e">
        <f>T20D357462[[#This Row],[スコア⑤]]/T20D357462[[#This Row],[スコア③]]</f>
        <v>#REF!</v>
      </c>
      <c r="R1680" s="76" t="e">
        <f>#REF!+#REF!</f>
        <v>#REF!</v>
      </c>
      <c r="S1680" s="76"/>
      <c r="T1680" s="119"/>
      <c r="U1680" s="76"/>
      <c r="V1680" s="76"/>
      <c r="W1680" s="109" t="e">
        <f>(T20D357462[[#This Row],[現金及び預金（億）]]-T20D357462[[#This Row],[負債（億）]])/T20D357462[[#This Row],[総資産]]*100</f>
        <v>#DIV/0!</v>
      </c>
    </row>
    <row r="1681" spans="1:23" s="67" customFormat="1" x14ac:dyDescent="0.25">
      <c r="A1681" s="69"/>
      <c r="B1681" s="39"/>
      <c r="C1681" s="71" t="str">
        <f>IFERROR(_xll.RssMarket($A1681,"市場部名称"),"")</f>
        <v/>
      </c>
      <c r="D1681" s="55"/>
      <c r="E1681" s="55" t="str">
        <f>IFERROR(_xll.RssMarket($A1681,"前日比"),"")</f>
        <v/>
      </c>
      <c r="F1681" s="75" t="str">
        <f>IFERROR(_xll.RssMarket($A1681,"時価総額"),"")</f>
        <v/>
      </c>
      <c r="G1681" s="75" t="e">
        <f>T20D357462[[#This Row],[時価総額]]/T20D357462[[#This Row],[現在値]]</f>
        <v>#VALUE!</v>
      </c>
      <c r="H1681" s="20"/>
      <c r="I1681" s="38"/>
      <c r="J1681" s="20"/>
      <c r="K1681" s="33"/>
      <c r="L1681" s="117"/>
      <c r="M1681" s="21"/>
      <c r="N1681" s="89"/>
      <c r="O1681" s="125" t="e">
        <f t="shared" si="55"/>
        <v>#REF!</v>
      </c>
      <c r="P1681" s="125" t="e">
        <f t="shared" si="54"/>
        <v>#REF!</v>
      </c>
      <c r="Q1681" s="147" t="e">
        <f>T20D357462[[#This Row],[スコア⑤]]/T20D357462[[#This Row],[スコア③]]</f>
        <v>#REF!</v>
      </c>
      <c r="R1681" s="76" t="e">
        <f>#REF!+#REF!</f>
        <v>#REF!</v>
      </c>
      <c r="S1681" s="76"/>
      <c r="T1681" s="119"/>
      <c r="U1681" s="76"/>
      <c r="V1681" s="76"/>
      <c r="W1681" s="109" t="e">
        <f>(T20D357462[[#This Row],[現金及び預金（億）]]-T20D357462[[#This Row],[負債（億）]])/T20D357462[[#This Row],[総資産]]*100</f>
        <v>#DIV/0!</v>
      </c>
    </row>
    <row r="1682" spans="1:23" s="67" customFormat="1" x14ac:dyDescent="0.25">
      <c r="A1682" s="69"/>
      <c r="B1682" s="39"/>
      <c r="C1682" s="71" t="str">
        <f>IFERROR(_xll.RssMarket($A1682,"市場部名称"),"")</f>
        <v/>
      </c>
      <c r="D1682" s="55"/>
      <c r="E1682" s="55" t="str">
        <f>IFERROR(_xll.RssMarket($A1682,"前日比"),"")</f>
        <v/>
      </c>
      <c r="F1682" s="75" t="str">
        <f>IFERROR(_xll.RssMarket($A1682,"時価総額"),"")</f>
        <v/>
      </c>
      <c r="G1682" s="75" t="e">
        <f>T20D357462[[#This Row],[時価総額]]/T20D357462[[#This Row],[現在値]]</f>
        <v>#VALUE!</v>
      </c>
      <c r="H1682" s="20"/>
      <c r="I1682" s="38"/>
      <c r="J1682" s="20"/>
      <c r="K1682" s="33"/>
      <c r="L1682" s="117"/>
      <c r="M1682" s="21"/>
      <c r="N1682" s="89"/>
      <c r="O1682" s="125" t="e">
        <f t="shared" si="55"/>
        <v>#REF!</v>
      </c>
      <c r="P1682" s="125" t="e">
        <f t="shared" si="54"/>
        <v>#REF!</v>
      </c>
      <c r="Q1682" s="147" t="e">
        <f>T20D357462[[#This Row],[スコア⑤]]/T20D357462[[#This Row],[スコア③]]</f>
        <v>#REF!</v>
      </c>
      <c r="R1682" s="76" t="e">
        <f>#REF!+#REF!</f>
        <v>#REF!</v>
      </c>
      <c r="S1682" s="76"/>
      <c r="T1682" s="119"/>
      <c r="U1682" s="76"/>
      <c r="V1682" s="76"/>
      <c r="W1682" s="109" t="e">
        <f>(T20D357462[[#This Row],[現金及び預金（億）]]-T20D357462[[#This Row],[負債（億）]])/T20D357462[[#This Row],[総資産]]*100</f>
        <v>#DIV/0!</v>
      </c>
    </row>
    <row r="1683" spans="1:23" s="67" customFormat="1" x14ac:dyDescent="0.25">
      <c r="A1683" s="69"/>
      <c r="B1683" s="39"/>
      <c r="C1683" s="71" t="str">
        <f>IFERROR(_xll.RssMarket($A1683,"市場部名称"),"")</f>
        <v/>
      </c>
      <c r="D1683" s="55"/>
      <c r="E1683" s="55" t="str">
        <f>IFERROR(_xll.RssMarket($A1683,"前日比"),"")</f>
        <v/>
      </c>
      <c r="F1683" s="75" t="str">
        <f>IFERROR(_xll.RssMarket($A1683,"時価総額"),"")</f>
        <v/>
      </c>
      <c r="G1683" s="75" t="e">
        <f>T20D357462[[#This Row],[時価総額]]/T20D357462[[#This Row],[現在値]]</f>
        <v>#VALUE!</v>
      </c>
      <c r="H1683" s="20"/>
      <c r="I1683" s="38"/>
      <c r="J1683" s="20"/>
      <c r="K1683" s="33"/>
      <c r="L1683" s="117"/>
      <c r="M1683" s="21"/>
      <c r="N1683" s="89"/>
      <c r="O1683" s="125" t="e">
        <f t="shared" si="55"/>
        <v>#REF!</v>
      </c>
      <c r="P1683" s="125" t="e">
        <f t="shared" si="54"/>
        <v>#REF!</v>
      </c>
      <c r="Q1683" s="147" t="e">
        <f>T20D357462[[#This Row],[スコア⑤]]/T20D357462[[#This Row],[スコア③]]</f>
        <v>#REF!</v>
      </c>
      <c r="R1683" s="76" t="e">
        <f>#REF!+#REF!</f>
        <v>#REF!</v>
      </c>
      <c r="S1683" s="76"/>
      <c r="T1683" s="119"/>
      <c r="U1683" s="76"/>
      <c r="V1683" s="76"/>
      <c r="W1683" s="109" t="e">
        <f>(T20D357462[[#This Row],[現金及び預金（億）]]-T20D357462[[#This Row],[負債（億）]])/T20D357462[[#This Row],[総資産]]*100</f>
        <v>#DIV/0!</v>
      </c>
    </row>
    <row r="1684" spans="1:23" s="67" customFormat="1" x14ac:dyDescent="0.25">
      <c r="A1684" s="69"/>
      <c r="B1684" s="39"/>
      <c r="C1684" s="71" t="str">
        <f>IFERROR(_xll.RssMarket($A1684,"市場部名称"),"")</f>
        <v/>
      </c>
      <c r="D1684" s="55"/>
      <c r="E1684" s="55" t="str">
        <f>IFERROR(_xll.RssMarket($A1684,"前日比"),"")</f>
        <v/>
      </c>
      <c r="F1684" s="75" t="str">
        <f>IFERROR(_xll.RssMarket($A1684,"時価総額"),"")</f>
        <v/>
      </c>
      <c r="G1684" s="75" t="e">
        <f>T20D357462[[#This Row],[時価総額]]/T20D357462[[#This Row],[現在値]]</f>
        <v>#VALUE!</v>
      </c>
      <c r="H1684" s="20"/>
      <c r="I1684" s="38"/>
      <c r="J1684" s="20"/>
      <c r="K1684" s="33"/>
      <c r="L1684" s="117"/>
      <c r="M1684" s="21"/>
      <c r="N1684" s="89"/>
      <c r="O1684" s="125" t="e">
        <f t="shared" si="55"/>
        <v>#REF!</v>
      </c>
      <c r="P1684" s="125" t="e">
        <f t="shared" si="54"/>
        <v>#REF!</v>
      </c>
      <c r="Q1684" s="147" t="e">
        <f>T20D357462[[#This Row],[スコア⑤]]/T20D357462[[#This Row],[スコア③]]</f>
        <v>#REF!</v>
      </c>
      <c r="R1684" s="76" t="e">
        <f>#REF!+#REF!</f>
        <v>#REF!</v>
      </c>
      <c r="S1684" s="76"/>
      <c r="T1684" s="119"/>
      <c r="U1684" s="76"/>
      <c r="V1684" s="76"/>
      <c r="W1684" s="109" t="e">
        <f>(T20D357462[[#This Row],[現金及び預金（億）]]-T20D357462[[#This Row],[負債（億）]])/T20D357462[[#This Row],[総資産]]*100</f>
        <v>#DIV/0!</v>
      </c>
    </row>
    <row r="1685" spans="1:23" s="67" customFormat="1" x14ac:dyDescent="0.25">
      <c r="A1685" s="69"/>
      <c r="B1685" s="39"/>
      <c r="C1685" s="71" t="str">
        <f>IFERROR(_xll.RssMarket($A1685,"市場部名称"),"")</f>
        <v/>
      </c>
      <c r="D1685" s="55"/>
      <c r="E1685" s="55" t="str">
        <f>IFERROR(_xll.RssMarket($A1685,"前日比"),"")</f>
        <v/>
      </c>
      <c r="F1685" s="75" t="str">
        <f>IFERROR(_xll.RssMarket($A1685,"時価総額"),"")</f>
        <v/>
      </c>
      <c r="G1685" s="75" t="e">
        <f>T20D357462[[#This Row],[時価総額]]/T20D357462[[#This Row],[現在値]]</f>
        <v>#VALUE!</v>
      </c>
      <c r="H1685" s="20"/>
      <c r="I1685" s="38"/>
      <c r="J1685" s="20"/>
      <c r="K1685" s="33"/>
      <c r="L1685" s="117"/>
      <c r="M1685" s="21"/>
      <c r="N1685" s="89"/>
      <c r="O1685" s="125" t="e">
        <f t="shared" si="55"/>
        <v>#REF!</v>
      </c>
      <c r="P1685" s="125" t="e">
        <f t="shared" si="54"/>
        <v>#REF!</v>
      </c>
      <c r="Q1685" s="147" t="e">
        <f>T20D357462[[#This Row],[スコア⑤]]/T20D357462[[#This Row],[スコア③]]</f>
        <v>#REF!</v>
      </c>
      <c r="R1685" s="76" t="e">
        <f>#REF!+#REF!</f>
        <v>#REF!</v>
      </c>
      <c r="S1685" s="76"/>
      <c r="T1685" s="119"/>
      <c r="U1685" s="76"/>
      <c r="V1685" s="76"/>
      <c r="W1685" s="109" t="e">
        <f>(T20D357462[[#This Row],[現金及び預金（億）]]-T20D357462[[#This Row],[負債（億）]])/T20D357462[[#This Row],[総資産]]*100</f>
        <v>#DIV/0!</v>
      </c>
    </row>
    <row r="1686" spans="1:23" s="67" customFormat="1" x14ac:dyDescent="0.25">
      <c r="A1686" s="69"/>
      <c r="B1686" s="39"/>
      <c r="C1686" s="71" t="str">
        <f>IFERROR(_xll.RssMarket($A1686,"市場部名称"),"")</f>
        <v/>
      </c>
      <c r="D1686" s="55"/>
      <c r="E1686" s="55" t="str">
        <f>IFERROR(_xll.RssMarket($A1686,"前日比"),"")</f>
        <v/>
      </c>
      <c r="F1686" s="75" t="str">
        <f>IFERROR(_xll.RssMarket($A1686,"時価総額"),"")</f>
        <v/>
      </c>
      <c r="G1686" s="75" t="e">
        <f>T20D357462[[#This Row],[時価総額]]/T20D357462[[#This Row],[現在値]]</f>
        <v>#VALUE!</v>
      </c>
      <c r="H1686" s="20"/>
      <c r="I1686" s="38"/>
      <c r="J1686" s="20"/>
      <c r="K1686" s="33"/>
      <c r="L1686" s="117"/>
      <c r="M1686" s="21"/>
      <c r="N1686" s="89"/>
      <c r="O1686" s="125" t="e">
        <f t="shared" si="55"/>
        <v>#REF!</v>
      </c>
      <c r="P1686" s="125" t="e">
        <f t="shared" si="54"/>
        <v>#REF!</v>
      </c>
      <c r="Q1686" s="147" t="e">
        <f>T20D357462[[#This Row],[スコア⑤]]/T20D357462[[#This Row],[スコア③]]</f>
        <v>#REF!</v>
      </c>
      <c r="R1686" s="76" t="e">
        <f>#REF!+#REF!</f>
        <v>#REF!</v>
      </c>
      <c r="S1686" s="76"/>
      <c r="T1686" s="119"/>
      <c r="U1686" s="76"/>
      <c r="V1686" s="76"/>
      <c r="W1686" s="109" t="e">
        <f>(T20D357462[[#This Row],[現金及び預金（億）]]-T20D357462[[#This Row],[負債（億）]])/T20D357462[[#This Row],[総資産]]*100</f>
        <v>#DIV/0!</v>
      </c>
    </row>
    <row r="1687" spans="1:23" s="67" customFormat="1" x14ac:dyDescent="0.25">
      <c r="A1687" s="69"/>
      <c r="B1687" s="39"/>
      <c r="C1687" s="71" t="str">
        <f>IFERROR(_xll.RssMarket($A1687,"市場部名称"),"")</f>
        <v/>
      </c>
      <c r="D1687" s="55"/>
      <c r="E1687" s="55" t="str">
        <f>IFERROR(_xll.RssMarket($A1687,"前日比"),"")</f>
        <v/>
      </c>
      <c r="F1687" s="75" t="str">
        <f>IFERROR(_xll.RssMarket($A1687,"時価総額"),"")</f>
        <v/>
      </c>
      <c r="G1687" s="75" t="e">
        <f>T20D357462[[#This Row],[時価総額]]/T20D357462[[#This Row],[現在値]]</f>
        <v>#VALUE!</v>
      </c>
      <c r="H1687" s="20"/>
      <c r="I1687" s="38"/>
      <c r="J1687" s="20"/>
      <c r="K1687" s="33"/>
      <c r="L1687" s="117"/>
      <c r="M1687" s="21"/>
      <c r="N1687" s="89"/>
      <c r="O1687" s="125" t="e">
        <f t="shared" si="55"/>
        <v>#REF!</v>
      </c>
      <c r="P1687" s="125" t="e">
        <f t="shared" si="54"/>
        <v>#REF!</v>
      </c>
      <c r="Q1687" s="147" t="e">
        <f>T20D357462[[#This Row],[スコア⑤]]/T20D357462[[#This Row],[スコア③]]</f>
        <v>#REF!</v>
      </c>
      <c r="R1687" s="76" t="e">
        <f>#REF!+#REF!</f>
        <v>#REF!</v>
      </c>
      <c r="S1687" s="76"/>
      <c r="T1687" s="119"/>
      <c r="U1687" s="76"/>
      <c r="V1687" s="76"/>
      <c r="W1687" s="109" t="e">
        <f>(T20D357462[[#This Row],[現金及び預金（億）]]-T20D357462[[#This Row],[負債（億）]])/T20D357462[[#This Row],[総資産]]*100</f>
        <v>#DIV/0!</v>
      </c>
    </row>
    <row r="1688" spans="1:23" s="67" customFormat="1" x14ac:dyDescent="0.25">
      <c r="A1688" s="69"/>
      <c r="B1688" s="39"/>
      <c r="C1688" s="71" t="str">
        <f>IFERROR(_xll.RssMarket($A1688,"市場部名称"),"")</f>
        <v/>
      </c>
      <c r="D1688" s="55"/>
      <c r="E1688" s="55" t="str">
        <f>IFERROR(_xll.RssMarket($A1688,"前日比"),"")</f>
        <v/>
      </c>
      <c r="F1688" s="75" t="str">
        <f>IFERROR(_xll.RssMarket($A1688,"時価総額"),"")</f>
        <v/>
      </c>
      <c r="G1688" s="75" t="e">
        <f>T20D357462[[#This Row],[時価総額]]/T20D357462[[#This Row],[現在値]]</f>
        <v>#VALUE!</v>
      </c>
      <c r="H1688" s="20"/>
      <c r="I1688" s="38"/>
      <c r="J1688" s="20"/>
      <c r="K1688" s="33"/>
      <c r="L1688" s="117"/>
      <c r="M1688" s="21"/>
      <c r="N1688" s="89"/>
      <c r="O1688" s="125" t="e">
        <f t="shared" si="55"/>
        <v>#REF!</v>
      </c>
      <c r="P1688" s="125" t="e">
        <f t="shared" si="54"/>
        <v>#REF!</v>
      </c>
      <c r="Q1688" s="147" t="e">
        <f>T20D357462[[#This Row],[スコア⑤]]/T20D357462[[#This Row],[スコア③]]</f>
        <v>#REF!</v>
      </c>
      <c r="R1688" s="76" t="e">
        <f>#REF!+#REF!</f>
        <v>#REF!</v>
      </c>
      <c r="S1688" s="76"/>
      <c r="T1688" s="119"/>
      <c r="U1688" s="76"/>
      <c r="V1688" s="76"/>
      <c r="W1688" s="109" t="e">
        <f>(T20D357462[[#This Row],[現金及び預金（億）]]-T20D357462[[#This Row],[負債（億）]])/T20D357462[[#This Row],[総資産]]*100</f>
        <v>#DIV/0!</v>
      </c>
    </row>
    <row r="1689" spans="1:23" s="67" customFormat="1" x14ac:dyDescent="0.25">
      <c r="A1689" s="69"/>
      <c r="B1689" s="39"/>
      <c r="C1689" s="71" t="str">
        <f>IFERROR(_xll.RssMarket($A1689,"市場部名称"),"")</f>
        <v/>
      </c>
      <c r="D1689" s="55"/>
      <c r="E1689" s="55" t="str">
        <f>IFERROR(_xll.RssMarket($A1689,"前日比"),"")</f>
        <v/>
      </c>
      <c r="F1689" s="75" t="str">
        <f>IFERROR(_xll.RssMarket($A1689,"時価総額"),"")</f>
        <v/>
      </c>
      <c r="G1689" s="75" t="e">
        <f>T20D357462[[#This Row],[時価総額]]/T20D357462[[#This Row],[現在値]]</f>
        <v>#VALUE!</v>
      </c>
      <c r="H1689" s="20"/>
      <c r="I1689" s="38"/>
      <c r="J1689" s="20"/>
      <c r="K1689" s="33"/>
      <c r="L1689" s="117"/>
      <c r="M1689" s="21"/>
      <c r="N1689" s="89"/>
      <c r="O1689" s="125" t="e">
        <f t="shared" si="55"/>
        <v>#REF!</v>
      </c>
      <c r="P1689" s="125" t="e">
        <f t="shared" si="54"/>
        <v>#REF!</v>
      </c>
      <c r="Q1689" s="147" t="e">
        <f>T20D357462[[#This Row],[スコア⑤]]/T20D357462[[#This Row],[スコア③]]</f>
        <v>#REF!</v>
      </c>
      <c r="R1689" s="76" t="e">
        <f>#REF!+#REF!</f>
        <v>#REF!</v>
      </c>
      <c r="S1689" s="76"/>
      <c r="T1689" s="119"/>
      <c r="U1689" s="76"/>
      <c r="V1689" s="76"/>
      <c r="W1689" s="109" t="e">
        <f>(T20D357462[[#This Row],[現金及び預金（億）]]-T20D357462[[#This Row],[負債（億）]])/T20D357462[[#This Row],[総資産]]*100</f>
        <v>#DIV/0!</v>
      </c>
    </row>
    <row r="1690" spans="1:23" s="67" customFormat="1" x14ac:dyDescent="0.25">
      <c r="A1690" s="69"/>
      <c r="B1690" s="39"/>
      <c r="C1690" s="71" t="str">
        <f>IFERROR(_xll.RssMarket($A1690,"市場部名称"),"")</f>
        <v/>
      </c>
      <c r="D1690" s="55"/>
      <c r="E1690" s="55" t="str">
        <f>IFERROR(_xll.RssMarket($A1690,"前日比"),"")</f>
        <v/>
      </c>
      <c r="F1690" s="75" t="str">
        <f>IFERROR(_xll.RssMarket($A1690,"時価総額"),"")</f>
        <v/>
      </c>
      <c r="G1690" s="75" t="e">
        <f>T20D357462[[#This Row],[時価総額]]/T20D357462[[#This Row],[現在値]]</f>
        <v>#VALUE!</v>
      </c>
      <c r="H1690" s="20"/>
      <c r="I1690" s="38"/>
      <c r="J1690" s="20"/>
      <c r="K1690" s="33"/>
      <c r="L1690" s="117"/>
      <c r="M1690" s="21"/>
      <c r="N1690" s="89"/>
      <c r="O1690" s="125" t="e">
        <f t="shared" si="55"/>
        <v>#REF!</v>
      </c>
      <c r="P1690" s="125" t="e">
        <f t="shared" si="54"/>
        <v>#REF!</v>
      </c>
      <c r="Q1690" s="147" t="e">
        <f>T20D357462[[#This Row],[スコア⑤]]/T20D357462[[#This Row],[スコア③]]</f>
        <v>#REF!</v>
      </c>
      <c r="R1690" s="76" t="e">
        <f>#REF!+#REF!</f>
        <v>#REF!</v>
      </c>
      <c r="S1690" s="76"/>
      <c r="T1690" s="119"/>
      <c r="U1690" s="76"/>
      <c r="V1690" s="76"/>
      <c r="W1690" s="109" t="e">
        <f>(T20D357462[[#This Row],[現金及び預金（億）]]-T20D357462[[#This Row],[負債（億）]])/T20D357462[[#This Row],[総資産]]*100</f>
        <v>#DIV/0!</v>
      </c>
    </row>
    <row r="1691" spans="1:23" s="67" customFormat="1" x14ac:dyDescent="0.25">
      <c r="A1691" s="69"/>
      <c r="B1691" s="39"/>
      <c r="C1691" s="71" t="str">
        <f>IFERROR(_xll.RssMarket($A1691,"市場部名称"),"")</f>
        <v/>
      </c>
      <c r="D1691" s="55"/>
      <c r="E1691" s="55" t="str">
        <f>IFERROR(_xll.RssMarket($A1691,"前日比"),"")</f>
        <v/>
      </c>
      <c r="F1691" s="75" t="str">
        <f>IFERROR(_xll.RssMarket($A1691,"時価総額"),"")</f>
        <v/>
      </c>
      <c r="G1691" s="75" t="e">
        <f>T20D357462[[#This Row],[時価総額]]/T20D357462[[#This Row],[現在値]]</f>
        <v>#VALUE!</v>
      </c>
      <c r="H1691" s="20"/>
      <c r="I1691" s="38"/>
      <c r="J1691" s="20"/>
      <c r="K1691" s="33"/>
      <c r="L1691" s="117"/>
      <c r="M1691" s="21"/>
      <c r="N1691" s="89"/>
      <c r="O1691" s="125" t="e">
        <f t="shared" si="55"/>
        <v>#REF!</v>
      </c>
      <c r="P1691" s="125" t="e">
        <f t="shared" si="54"/>
        <v>#REF!</v>
      </c>
      <c r="Q1691" s="147" t="e">
        <f>T20D357462[[#This Row],[スコア⑤]]/T20D357462[[#This Row],[スコア③]]</f>
        <v>#REF!</v>
      </c>
      <c r="R1691" s="76" t="e">
        <f>#REF!+#REF!</f>
        <v>#REF!</v>
      </c>
      <c r="S1691" s="76"/>
      <c r="T1691" s="119"/>
      <c r="U1691" s="76"/>
      <c r="V1691" s="76"/>
      <c r="W1691" s="109" t="e">
        <f>(T20D357462[[#This Row],[現金及び預金（億）]]-T20D357462[[#This Row],[負債（億）]])/T20D357462[[#This Row],[総資産]]*100</f>
        <v>#DIV/0!</v>
      </c>
    </row>
    <row r="1692" spans="1:23" s="67" customFormat="1" x14ac:dyDescent="0.25">
      <c r="A1692" s="69"/>
      <c r="B1692" s="39"/>
      <c r="C1692" s="71" t="str">
        <f>IFERROR(_xll.RssMarket($A1692,"市場部名称"),"")</f>
        <v/>
      </c>
      <c r="D1692" s="55"/>
      <c r="E1692" s="55" t="str">
        <f>IFERROR(_xll.RssMarket($A1692,"前日比"),"")</f>
        <v/>
      </c>
      <c r="F1692" s="75" t="str">
        <f>IFERROR(_xll.RssMarket($A1692,"時価総額"),"")</f>
        <v/>
      </c>
      <c r="G1692" s="75" t="e">
        <f>T20D357462[[#This Row],[時価総額]]/T20D357462[[#This Row],[現在値]]</f>
        <v>#VALUE!</v>
      </c>
      <c r="H1692" s="20"/>
      <c r="I1692" s="38"/>
      <c r="J1692" s="20"/>
      <c r="K1692" s="33"/>
      <c r="L1692" s="117"/>
      <c r="M1692" s="21"/>
      <c r="N1692" s="89"/>
      <c r="O1692" s="125" t="e">
        <f t="shared" si="55"/>
        <v>#REF!</v>
      </c>
      <c r="P1692" s="125" t="e">
        <f t="shared" si="54"/>
        <v>#REF!</v>
      </c>
      <c r="Q1692" s="147" t="e">
        <f>T20D357462[[#This Row],[スコア⑤]]/T20D357462[[#This Row],[スコア③]]</f>
        <v>#REF!</v>
      </c>
      <c r="R1692" s="76" t="e">
        <f>#REF!+#REF!</f>
        <v>#REF!</v>
      </c>
      <c r="S1692" s="76"/>
      <c r="T1692" s="119"/>
      <c r="U1692" s="76"/>
      <c r="V1692" s="76"/>
      <c r="W1692" s="109" t="e">
        <f>(T20D357462[[#This Row],[現金及び預金（億）]]-T20D357462[[#This Row],[負債（億）]])/T20D357462[[#This Row],[総資産]]*100</f>
        <v>#DIV/0!</v>
      </c>
    </row>
    <row r="1693" spans="1:23" s="67" customFormat="1" x14ac:dyDescent="0.25">
      <c r="A1693" s="69"/>
      <c r="B1693" s="39"/>
      <c r="C1693" s="71" t="str">
        <f>IFERROR(_xll.RssMarket($A1693,"市場部名称"),"")</f>
        <v/>
      </c>
      <c r="D1693" s="55"/>
      <c r="E1693" s="55" t="str">
        <f>IFERROR(_xll.RssMarket($A1693,"前日比"),"")</f>
        <v/>
      </c>
      <c r="F1693" s="75" t="str">
        <f>IFERROR(_xll.RssMarket($A1693,"時価総額"),"")</f>
        <v/>
      </c>
      <c r="G1693" s="75" t="e">
        <f>T20D357462[[#This Row],[時価総額]]/T20D357462[[#This Row],[現在値]]</f>
        <v>#VALUE!</v>
      </c>
      <c r="H1693" s="20"/>
      <c r="I1693" s="38"/>
      <c r="J1693" s="20"/>
      <c r="K1693" s="33"/>
      <c r="L1693" s="117"/>
      <c r="M1693" s="21"/>
      <c r="N1693" s="89"/>
      <c r="O1693" s="125" t="e">
        <f t="shared" si="55"/>
        <v>#REF!</v>
      </c>
      <c r="P1693" s="125" t="e">
        <f t="shared" si="54"/>
        <v>#REF!</v>
      </c>
      <c r="Q1693" s="147" t="e">
        <f>T20D357462[[#This Row],[スコア⑤]]/T20D357462[[#This Row],[スコア③]]</f>
        <v>#REF!</v>
      </c>
      <c r="R1693" s="76" t="e">
        <f>#REF!+#REF!</f>
        <v>#REF!</v>
      </c>
      <c r="S1693" s="76"/>
      <c r="T1693" s="119"/>
      <c r="U1693" s="76"/>
      <c r="V1693" s="76"/>
      <c r="W1693" s="109" t="e">
        <f>(T20D357462[[#This Row],[現金及び預金（億）]]-T20D357462[[#This Row],[負債（億）]])/T20D357462[[#This Row],[総資産]]*100</f>
        <v>#DIV/0!</v>
      </c>
    </row>
    <row r="1694" spans="1:23" s="67" customFormat="1" x14ac:dyDescent="0.25">
      <c r="A1694" s="69"/>
      <c r="B1694" s="39"/>
      <c r="C1694" s="71" t="str">
        <f>IFERROR(_xll.RssMarket($A1694,"市場部名称"),"")</f>
        <v/>
      </c>
      <c r="D1694" s="55"/>
      <c r="E1694" s="55" t="str">
        <f>IFERROR(_xll.RssMarket($A1694,"前日比"),"")</f>
        <v/>
      </c>
      <c r="F1694" s="75" t="str">
        <f>IFERROR(_xll.RssMarket($A1694,"時価総額"),"")</f>
        <v/>
      </c>
      <c r="G1694" s="75" t="e">
        <f>T20D357462[[#This Row],[時価総額]]/T20D357462[[#This Row],[現在値]]</f>
        <v>#VALUE!</v>
      </c>
      <c r="H1694" s="20"/>
      <c r="I1694" s="38"/>
      <c r="J1694" s="20"/>
      <c r="K1694" s="33"/>
      <c r="L1694" s="117"/>
      <c r="M1694" s="21"/>
      <c r="N1694" s="89"/>
      <c r="O1694" s="125" t="e">
        <f t="shared" si="55"/>
        <v>#REF!</v>
      </c>
      <c r="P1694" s="125" t="e">
        <f t="shared" si="54"/>
        <v>#REF!</v>
      </c>
      <c r="Q1694" s="147" t="e">
        <f>T20D357462[[#This Row],[スコア⑤]]/T20D357462[[#This Row],[スコア③]]</f>
        <v>#REF!</v>
      </c>
      <c r="R1694" s="76" t="e">
        <f>#REF!+#REF!</f>
        <v>#REF!</v>
      </c>
      <c r="S1694" s="76"/>
      <c r="T1694" s="119"/>
      <c r="U1694" s="76"/>
      <c r="V1694" s="76"/>
      <c r="W1694" s="109" t="e">
        <f>(T20D357462[[#This Row],[現金及び預金（億）]]-T20D357462[[#This Row],[負債（億）]])/T20D357462[[#This Row],[総資産]]*100</f>
        <v>#DIV/0!</v>
      </c>
    </row>
    <row r="1695" spans="1:23" s="67" customFormat="1" x14ac:dyDescent="0.25">
      <c r="A1695" s="69"/>
      <c r="B1695" s="39"/>
      <c r="C1695" s="71" t="str">
        <f>IFERROR(_xll.RssMarket($A1695,"市場部名称"),"")</f>
        <v/>
      </c>
      <c r="D1695" s="55"/>
      <c r="E1695" s="55" t="str">
        <f>IFERROR(_xll.RssMarket($A1695,"前日比"),"")</f>
        <v/>
      </c>
      <c r="F1695" s="75" t="str">
        <f>IFERROR(_xll.RssMarket($A1695,"時価総額"),"")</f>
        <v/>
      </c>
      <c r="G1695" s="75" t="e">
        <f>T20D357462[[#This Row],[時価総額]]/T20D357462[[#This Row],[現在値]]</f>
        <v>#VALUE!</v>
      </c>
      <c r="H1695" s="20"/>
      <c r="I1695" s="38"/>
      <c r="J1695" s="20"/>
      <c r="K1695" s="33"/>
      <c r="L1695" s="117"/>
      <c r="M1695" s="21"/>
      <c r="N1695" s="89"/>
      <c r="O1695" s="125" t="e">
        <f t="shared" si="55"/>
        <v>#REF!</v>
      </c>
      <c r="P1695" s="125" t="e">
        <f t="shared" si="54"/>
        <v>#REF!</v>
      </c>
      <c r="Q1695" s="147" t="e">
        <f>T20D357462[[#This Row],[スコア⑤]]/T20D357462[[#This Row],[スコア③]]</f>
        <v>#REF!</v>
      </c>
      <c r="R1695" s="76" t="e">
        <f>#REF!+#REF!</f>
        <v>#REF!</v>
      </c>
      <c r="S1695" s="76"/>
      <c r="T1695" s="119"/>
      <c r="U1695" s="76"/>
      <c r="V1695" s="76"/>
      <c r="W1695" s="109" t="e">
        <f>(T20D357462[[#This Row],[現金及び預金（億）]]-T20D357462[[#This Row],[負債（億）]])/T20D357462[[#This Row],[総資産]]*100</f>
        <v>#DIV/0!</v>
      </c>
    </row>
    <row r="1696" spans="1:23" s="67" customFormat="1" x14ac:dyDescent="0.25">
      <c r="A1696" s="69"/>
      <c r="B1696" s="39"/>
      <c r="C1696" s="71" t="str">
        <f>IFERROR(_xll.RssMarket($A1696,"市場部名称"),"")</f>
        <v/>
      </c>
      <c r="D1696" s="55"/>
      <c r="E1696" s="55" t="str">
        <f>IFERROR(_xll.RssMarket($A1696,"前日比"),"")</f>
        <v/>
      </c>
      <c r="F1696" s="75" t="str">
        <f>IFERROR(_xll.RssMarket($A1696,"時価総額"),"")</f>
        <v/>
      </c>
      <c r="G1696" s="75" t="e">
        <f>T20D357462[[#This Row],[時価総額]]/T20D357462[[#This Row],[現在値]]</f>
        <v>#VALUE!</v>
      </c>
      <c r="H1696" s="20"/>
      <c r="I1696" s="38"/>
      <c r="J1696" s="20"/>
      <c r="K1696" s="33"/>
      <c r="L1696" s="117"/>
      <c r="M1696" s="21"/>
      <c r="N1696" s="89"/>
      <c r="O1696" s="125" t="e">
        <f t="shared" si="55"/>
        <v>#REF!</v>
      </c>
      <c r="P1696" s="125" t="e">
        <f t="shared" si="54"/>
        <v>#REF!</v>
      </c>
      <c r="Q1696" s="147" t="e">
        <f>T20D357462[[#This Row],[スコア⑤]]/T20D357462[[#This Row],[スコア③]]</f>
        <v>#REF!</v>
      </c>
      <c r="R1696" s="76" t="e">
        <f>#REF!+#REF!</f>
        <v>#REF!</v>
      </c>
      <c r="S1696" s="76"/>
      <c r="T1696" s="119"/>
      <c r="U1696" s="76"/>
      <c r="V1696" s="76"/>
      <c r="W1696" s="109" t="e">
        <f>(T20D357462[[#This Row],[現金及び預金（億）]]-T20D357462[[#This Row],[負債（億）]])/T20D357462[[#This Row],[総資産]]*100</f>
        <v>#DIV/0!</v>
      </c>
    </row>
    <row r="1697" spans="1:23" s="67" customFormat="1" x14ac:dyDescent="0.25">
      <c r="A1697" s="69"/>
      <c r="B1697" s="39"/>
      <c r="C1697" s="71" t="str">
        <f>IFERROR(_xll.RssMarket($A1697,"市場部名称"),"")</f>
        <v/>
      </c>
      <c r="D1697" s="55"/>
      <c r="E1697" s="55" t="str">
        <f>IFERROR(_xll.RssMarket($A1697,"前日比"),"")</f>
        <v/>
      </c>
      <c r="F1697" s="75" t="str">
        <f>IFERROR(_xll.RssMarket($A1697,"時価総額"),"")</f>
        <v/>
      </c>
      <c r="G1697" s="75" t="e">
        <f>T20D357462[[#This Row],[時価総額]]/T20D357462[[#This Row],[現在値]]</f>
        <v>#VALUE!</v>
      </c>
      <c r="H1697" s="20"/>
      <c r="I1697" s="38"/>
      <c r="J1697" s="20"/>
      <c r="K1697" s="33"/>
      <c r="L1697" s="117"/>
      <c r="M1697" s="21"/>
      <c r="N1697" s="89"/>
      <c r="O1697" s="125" t="e">
        <f t="shared" si="55"/>
        <v>#REF!</v>
      </c>
      <c r="P1697" s="125" t="e">
        <f t="shared" si="54"/>
        <v>#REF!</v>
      </c>
      <c r="Q1697" s="147" t="e">
        <f>T20D357462[[#This Row],[スコア⑤]]/T20D357462[[#This Row],[スコア③]]</f>
        <v>#REF!</v>
      </c>
      <c r="R1697" s="76" t="e">
        <f>#REF!+#REF!</f>
        <v>#REF!</v>
      </c>
      <c r="S1697" s="76"/>
      <c r="T1697" s="119"/>
      <c r="U1697" s="76"/>
      <c r="V1697" s="76"/>
      <c r="W1697" s="109" t="e">
        <f>(T20D357462[[#This Row],[現金及び預金（億）]]-T20D357462[[#This Row],[負債（億）]])/T20D357462[[#This Row],[総資産]]*100</f>
        <v>#DIV/0!</v>
      </c>
    </row>
    <row r="1698" spans="1:23" s="67" customFormat="1" x14ac:dyDescent="0.25">
      <c r="A1698" s="69"/>
      <c r="B1698" s="39"/>
      <c r="C1698" s="71" t="str">
        <f>IFERROR(_xll.RssMarket($A1698,"市場部名称"),"")</f>
        <v/>
      </c>
      <c r="D1698" s="55"/>
      <c r="E1698" s="55" t="str">
        <f>IFERROR(_xll.RssMarket($A1698,"前日比"),"")</f>
        <v/>
      </c>
      <c r="F1698" s="75" t="str">
        <f>IFERROR(_xll.RssMarket($A1698,"時価総額"),"")</f>
        <v/>
      </c>
      <c r="G1698" s="75" t="e">
        <f>T20D357462[[#This Row],[時価総額]]/T20D357462[[#This Row],[現在値]]</f>
        <v>#VALUE!</v>
      </c>
      <c r="H1698" s="20"/>
      <c r="I1698" s="38"/>
      <c r="J1698" s="20"/>
      <c r="K1698" s="33"/>
      <c r="L1698" s="117"/>
      <c r="M1698" s="21"/>
      <c r="N1698" s="89"/>
      <c r="O1698" s="125" t="e">
        <f t="shared" si="55"/>
        <v>#REF!</v>
      </c>
      <c r="P1698" s="125" t="e">
        <f t="shared" si="54"/>
        <v>#REF!</v>
      </c>
      <c r="Q1698" s="147" t="e">
        <f>T20D357462[[#This Row],[スコア⑤]]/T20D357462[[#This Row],[スコア③]]</f>
        <v>#REF!</v>
      </c>
      <c r="R1698" s="76" t="e">
        <f>#REF!+#REF!</f>
        <v>#REF!</v>
      </c>
      <c r="S1698" s="76"/>
      <c r="T1698" s="119"/>
      <c r="U1698" s="76"/>
      <c r="V1698" s="76"/>
      <c r="W1698" s="109" t="e">
        <f>(T20D357462[[#This Row],[現金及び預金（億）]]-T20D357462[[#This Row],[負債（億）]])/T20D357462[[#This Row],[総資産]]*100</f>
        <v>#DIV/0!</v>
      </c>
    </row>
    <row r="1699" spans="1:23" s="67" customFormat="1" x14ac:dyDescent="0.25">
      <c r="A1699" s="69"/>
      <c r="B1699" s="39"/>
      <c r="C1699" s="71" t="str">
        <f>IFERROR(_xll.RssMarket($A1699,"市場部名称"),"")</f>
        <v/>
      </c>
      <c r="D1699" s="55"/>
      <c r="E1699" s="55" t="str">
        <f>IFERROR(_xll.RssMarket($A1699,"前日比"),"")</f>
        <v/>
      </c>
      <c r="F1699" s="75" t="str">
        <f>IFERROR(_xll.RssMarket($A1699,"時価総額"),"")</f>
        <v/>
      </c>
      <c r="G1699" s="75" t="e">
        <f>T20D357462[[#This Row],[時価総額]]/T20D357462[[#This Row],[現在値]]</f>
        <v>#VALUE!</v>
      </c>
      <c r="H1699" s="20"/>
      <c r="I1699" s="38"/>
      <c r="J1699" s="20"/>
      <c r="K1699" s="33"/>
      <c r="L1699" s="117"/>
      <c r="M1699" s="21"/>
      <c r="N1699" s="89"/>
      <c r="O1699" s="125" t="e">
        <f t="shared" si="55"/>
        <v>#REF!</v>
      </c>
      <c r="P1699" s="125" t="e">
        <f t="shared" si="54"/>
        <v>#REF!</v>
      </c>
      <c r="Q1699" s="147" t="e">
        <f>T20D357462[[#This Row],[スコア⑤]]/T20D357462[[#This Row],[スコア③]]</f>
        <v>#REF!</v>
      </c>
      <c r="R1699" s="76" t="e">
        <f>#REF!+#REF!</f>
        <v>#REF!</v>
      </c>
      <c r="S1699" s="76"/>
      <c r="T1699" s="119"/>
      <c r="U1699" s="76"/>
      <c r="V1699" s="76"/>
      <c r="W1699" s="109" t="e">
        <f>(T20D357462[[#This Row],[現金及び預金（億）]]-T20D357462[[#This Row],[負債（億）]])/T20D357462[[#This Row],[総資産]]*100</f>
        <v>#DIV/0!</v>
      </c>
    </row>
    <row r="1700" spans="1:23" s="67" customFormat="1" x14ac:dyDescent="0.25">
      <c r="A1700" s="69"/>
      <c r="B1700" s="39"/>
      <c r="C1700" s="71" t="str">
        <f>IFERROR(_xll.RssMarket($A1700,"市場部名称"),"")</f>
        <v/>
      </c>
      <c r="D1700" s="55"/>
      <c r="E1700" s="55" t="str">
        <f>IFERROR(_xll.RssMarket($A1700,"前日比"),"")</f>
        <v/>
      </c>
      <c r="F1700" s="75" t="str">
        <f>IFERROR(_xll.RssMarket($A1700,"時価総額"),"")</f>
        <v/>
      </c>
      <c r="G1700" s="75" t="e">
        <f>T20D357462[[#This Row],[時価総額]]/T20D357462[[#This Row],[現在値]]</f>
        <v>#VALUE!</v>
      </c>
      <c r="H1700" s="20"/>
      <c r="I1700" s="38"/>
      <c r="J1700" s="20"/>
      <c r="K1700" s="33"/>
      <c r="L1700" s="117"/>
      <c r="M1700" s="21"/>
      <c r="N1700" s="89"/>
      <c r="O1700" s="125" t="e">
        <f t="shared" si="55"/>
        <v>#REF!</v>
      </c>
      <c r="P1700" s="125" t="e">
        <f t="shared" si="54"/>
        <v>#REF!</v>
      </c>
      <c r="Q1700" s="147" t="e">
        <f>T20D357462[[#This Row],[スコア⑤]]/T20D357462[[#This Row],[スコア③]]</f>
        <v>#REF!</v>
      </c>
      <c r="R1700" s="76" t="e">
        <f>#REF!+#REF!</f>
        <v>#REF!</v>
      </c>
      <c r="S1700" s="76"/>
      <c r="T1700" s="119"/>
      <c r="U1700" s="76"/>
      <c r="V1700" s="76"/>
      <c r="W1700" s="109" t="e">
        <f>(T20D357462[[#This Row],[現金及び預金（億）]]-T20D357462[[#This Row],[負債（億）]])/T20D357462[[#This Row],[総資産]]*100</f>
        <v>#DIV/0!</v>
      </c>
    </row>
    <row r="1701" spans="1:23" s="67" customFormat="1" x14ac:dyDescent="0.25">
      <c r="A1701" s="69"/>
      <c r="B1701" s="39"/>
      <c r="C1701" s="71" t="str">
        <f>IFERROR(_xll.RssMarket($A1701,"市場部名称"),"")</f>
        <v/>
      </c>
      <c r="D1701" s="55"/>
      <c r="E1701" s="55" t="str">
        <f>IFERROR(_xll.RssMarket($A1701,"前日比"),"")</f>
        <v/>
      </c>
      <c r="F1701" s="75" t="str">
        <f>IFERROR(_xll.RssMarket($A1701,"時価総額"),"")</f>
        <v/>
      </c>
      <c r="G1701" s="75" t="e">
        <f>T20D357462[[#This Row],[時価総額]]/T20D357462[[#This Row],[現在値]]</f>
        <v>#VALUE!</v>
      </c>
      <c r="H1701" s="20"/>
      <c r="I1701" s="38"/>
      <c r="J1701" s="20"/>
      <c r="K1701" s="33"/>
      <c r="L1701" s="117"/>
      <c r="M1701" s="21"/>
      <c r="N1701" s="89"/>
      <c r="O1701" s="125" t="e">
        <f t="shared" si="55"/>
        <v>#REF!</v>
      </c>
      <c r="P1701" s="125" t="e">
        <f t="shared" si="54"/>
        <v>#REF!</v>
      </c>
      <c r="Q1701" s="147" t="e">
        <f>T20D357462[[#This Row],[スコア⑤]]/T20D357462[[#This Row],[スコア③]]</f>
        <v>#REF!</v>
      </c>
      <c r="R1701" s="76" t="e">
        <f>#REF!+#REF!</f>
        <v>#REF!</v>
      </c>
      <c r="S1701" s="76"/>
      <c r="T1701" s="119"/>
      <c r="U1701" s="76"/>
      <c r="V1701" s="76"/>
      <c r="W1701" s="109" t="e">
        <f>(T20D357462[[#This Row],[現金及び預金（億）]]-T20D357462[[#This Row],[負債（億）]])/T20D357462[[#This Row],[総資産]]*100</f>
        <v>#DIV/0!</v>
      </c>
    </row>
    <row r="1702" spans="1:23" s="67" customFormat="1" x14ac:dyDescent="0.25">
      <c r="A1702" s="69"/>
      <c r="B1702" s="39"/>
      <c r="C1702" s="71" t="str">
        <f>IFERROR(_xll.RssMarket($A1702,"市場部名称"),"")</f>
        <v/>
      </c>
      <c r="D1702" s="55"/>
      <c r="E1702" s="55" t="str">
        <f>IFERROR(_xll.RssMarket($A1702,"前日比"),"")</f>
        <v/>
      </c>
      <c r="F1702" s="75" t="str">
        <f>IFERROR(_xll.RssMarket($A1702,"時価総額"),"")</f>
        <v/>
      </c>
      <c r="G1702" s="75" t="e">
        <f>T20D357462[[#This Row],[時価総額]]/T20D357462[[#This Row],[現在値]]</f>
        <v>#VALUE!</v>
      </c>
      <c r="H1702" s="20"/>
      <c r="I1702" s="38"/>
      <c r="J1702" s="20"/>
      <c r="K1702" s="33"/>
      <c r="L1702" s="117"/>
      <c r="M1702" s="21"/>
      <c r="N1702" s="89"/>
      <c r="O1702" s="125" t="e">
        <f t="shared" si="55"/>
        <v>#REF!</v>
      </c>
      <c r="P1702" s="125" t="e">
        <f t="shared" si="54"/>
        <v>#REF!</v>
      </c>
      <c r="Q1702" s="147" t="e">
        <f>T20D357462[[#This Row],[スコア⑤]]/T20D357462[[#This Row],[スコア③]]</f>
        <v>#REF!</v>
      </c>
      <c r="R1702" s="76" t="e">
        <f>#REF!+#REF!</f>
        <v>#REF!</v>
      </c>
      <c r="S1702" s="76"/>
      <c r="T1702" s="119"/>
      <c r="U1702" s="76"/>
      <c r="V1702" s="76"/>
      <c r="W1702" s="109" t="e">
        <f>(T20D357462[[#This Row],[現金及び預金（億）]]-T20D357462[[#This Row],[負債（億）]])/T20D357462[[#This Row],[総資産]]*100</f>
        <v>#DIV/0!</v>
      </c>
    </row>
    <row r="1703" spans="1:23" s="67" customFormat="1" x14ac:dyDescent="0.25">
      <c r="A1703" s="69"/>
      <c r="B1703" s="39"/>
      <c r="C1703" s="71" t="str">
        <f>IFERROR(_xll.RssMarket($A1703,"市場部名称"),"")</f>
        <v/>
      </c>
      <c r="D1703" s="55"/>
      <c r="E1703" s="55" t="str">
        <f>IFERROR(_xll.RssMarket($A1703,"前日比"),"")</f>
        <v/>
      </c>
      <c r="F1703" s="75" t="str">
        <f>IFERROR(_xll.RssMarket($A1703,"時価総額"),"")</f>
        <v/>
      </c>
      <c r="G1703" s="75" t="e">
        <f>T20D357462[[#This Row],[時価総額]]/T20D357462[[#This Row],[現在値]]</f>
        <v>#VALUE!</v>
      </c>
      <c r="H1703" s="20"/>
      <c r="I1703" s="38"/>
      <c r="J1703" s="20"/>
      <c r="K1703" s="33"/>
      <c r="L1703" s="117"/>
      <c r="M1703" s="21"/>
      <c r="N1703" s="89"/>
      <c r="O1703" s="125" t="e">
        <f t="shared" si="55"/>
        <v>#REF!</v>
      </c>
      <c r="P1703" s="125" t="e">
        <f t="shared" si="54"/>
        <v>#REF!</v>
      </c>
      <c r="Q1703" s="147" t="e">
        <f>T20D357462[[#This Row],[スコア⑤]]/T20D357462[[#This Row],[スコア③]]</f>
        <v>#REF!</v>
      </c>
      <c r="R1703" s="76" t="e">
        <f>#REF!+#REF!</f>
        <v>#REF!</v>
      </c>
      <c r="S1703" s="76"/>
      <c r="T1703" s="119"/>
      <c r="U1703" s="76"/>
      <c r="V1703" s="76"/>
      <c r="W1703" s="109" t="e">
        <f>(T20D357462[[#This Row],[現金及び預金（億）]]-T20D357462[[#This Row],[負債（億）]])/T20D357462[[#This Row],[総資産]]*100</f>
        <v>#DIV/0!</v>
      </c>
    </row>
    <row r="1704" spans="1:23" s="67" customFormat="1" x14ac:dyDescent="0.25">
      <c r="A1704" s="69"/>
      <c r="B1704" s="39"/>
      <c r="C1704" s="71" t="str">
        <f>IFERROR(_xll.RssMarket($A1704,"市場部名称"),"")</f>
        <v/>
      </c>
      <c r="D1704" s="55"/>
      <c r="E1704" s="55" t="str">
        <f>IFERROR(_xll.RssMarket($A1704,"前日比"),"")</f>
        <v/>
      </c>
      <c r="F1704" s="75" t="str">
        <f>IFERROR(_xll.RssMarket($A1704,"時価総額"),"")</f>
        <v/>
      </c>
      <c r="G1704" s="75" t="e">
        <f>T20D357462[[#This Row],[時価総額]]/T20D357462[[#This Row],[現在値]]</f>
        <v>#VALUE!</v>
      </c>
      <c r="H1704" s="20"/>
      <c r="I1704" s="38"/>
      <c r="J1704" s="20"/>
      <c r="K1704" s="33"/>
      <c r="L1704" s="117"/>
      <c r="M1704" s="21"/>
      <c r="N1704" s="89"/>
      <c r="O1704" s="125" t="e">
        <f t="shared" si="55"/>
        <v>#REF!</v>
      </c>
      <c r="P1704" s="125" t="e">
        <f t="shared" si="54"/>
        <v>#REF!</v>
      </c>
      <c r="Q1704" s="147" t="e">
        <f>T20D357462[[#This Row],[スコア⑤]]/T20D357462[[#This Row],[スコア③]]</f>
        <v>#REF!</v>
      </c>
      <c r="R1704" s="76" t="e">
        <f>#REF!+#REF!</f>
        <v>#REF!</v>
      </c>
      <c r="S1704" s="76"/>
      <c r="T1704" s="119"/>
      <c r="U1704" s="76"/>
      <c r="V1704" s="76"/>
      <c r="W1704" s="109" t="e">
        <f>(T20D357462[[#This Row],[現金及び預金（億）]]-T20D357462[[#This Row],[負債（億）]])/T20D357462[[#This Row],[総資産]]*100</f>
        <v>#DIV/0!</v>
      </c>
    </row>
    <row r="1705" spans="1:23" s="67" customFormat="1" x14ac:dyDescent="0.25">
      <c r="A1705" s="69"/>
      <c r="B1705" s="39"/>
      <c r="C1705" s="71" t="str">
        <f>IFERROR(_xll.RssMarket($A1705,"市場部名称"),"")</f>
        <v/>
      </c>
      <c r="D1705" s="55"/>
      <c r="E1705" s="55" t="str">
        <f>IFERROR(_xll.RssMarket($A1705,"前日比"),"")</f>
        <v/>
      </c>
      <c r="F1705" s="75" t="str">
        <f>IFERROR(_xll.RssMarket($A1705,"時価総額"),"")</f>
        <v/>
      </c>
      <c r="G1705" s="75" t="e">
        <f>T20D357462[[#This Row],[時価総額]]/T20D357462[[#This Row],[現在値]]</f>
        <v>#VALUE!</v>
      </c>
      <c r="H1705" s="20"/>
      <c r="I1705" s="38"/>
      <c r="J1705" s="20"/>
      <c r="K1705" s="33"/>
      <c r="L1705" s="117"/>
      <c r="M1705" s="21"/>
      <c r="N1705" s="89"/>
      <c r="O1705" s="125" t="e">
        <f t="shared" si="55"/>
        <v>#REF!</v>
      </c>
      <c r="P1705" s="125" t="e">
        <f t="shared" si="54"/>
        <v>#REF!</v>
      </c>
      <c r="Q1705" s="147" t="e">
        <f>T20D357462[[#This Row],[スコア⑤]]/T20D357462[[#This Row],[スコア③]]</f>
        <v>#REF!</v>
      </c>
      <c r="R1705" s="76" t="e">
        <f>#REF!+#REF!</f>
        <v>#REF!</v>
      </c>
      <c r="S1705" s="76"/>
      <c r="T1705" s="119"/>
      <c r="U1705" s="76"/>
      <c r="V1705" s="76"/>
      <c r="W1705" s="109" t="e">
        <f>(T20D357462[[#This Row],[現金及び預金（億）]]-T20D357462[[#This Row],[負債（億）]])/T20D357462[[#This Row],[総資産]]*100</f>
        <v>#DIV/0!</v>
      </c>
    </row>
    <row r="1706" spans="1:23" s="67" customFormat="1" x14ac:dyDescent="0.25">
      <c r="A1706" s="69"/>
      <c r="B1706" s="39"/>
      <c r="C1706" s="71" t="str">
        <f>IFERROR(_xll.RssMarket($A1706,"市場部名称"),"")</f>
        <v/>
      </c>
      <c r="D1706" s="55"/>
      <c r="E1706" s="55" t="str">
        <f>IFERROR(_xll.RssMarket($A1706,"前日比"),"")</f>
        <v/>
      </c>
      <c r="F1706" s="75" t="str">
        <f>IFERROR(_xll.RssMarket($A1706,"時価総額"),"")</f>
        <v/>
      </c>
      <c r="G1706" s="75" t="e">
        <f>T20D357462[[#This Row],[時価総額]]/T20D357462[[#This Row],[現在値]]</f>
        <v>#VALUE!</v>
      </c>
      <c r="H1706" s="20"/>
      <c r="I1706" s="38"/>
      <c r="J1706" s="20"/>
      <c r="K1706" s="33"/>
      <c r="L1706" s="117"/>
      <c r="M1706" s="21"/>
      <c r="N1706" s="89"/>
      <c r="O1706" s="125" t="e">
        <f t="shared" si="55"/>
        <v>#REF!</v>
      </c>
      <c r="P1706" s="125" t="e">
        <f t="shared" si="54"/>
        <v>#REF!</v>
      </c>
      <c r="Q1706" s="147" t="e">
        <f>T20D357462[[#This Row],[スコア⑤]]/T20D357462[[#This Row],[スコア③]]</f>
        <v>#REF!</v>
      </c>
      <c r="R1706" s="76" t="e">
        <f>#REF!+#REF!</f>
        <v>#REF!</v>
      </c>
      <c r="S1706" s="76"/>
      <c r="T1706" s="119"/>
      <c r="U1706" s="76"/>
      <c r="V1706" s="76"/>
      <c r="W1706" s="109" t="e">
        <f>(T20D357462[[#This Row],[現金及び預金（億）]]-T20D357462[[#This Row],[負債（億）]])/T20D357462[[#This Row],[総資産]]*100</f>
        <v>#DIV/0!</v>
      </c>
    </row>
    <row r="1707" spans="1:23" s="67" customFormat="1" x14ac:dyDescent="0.25">
      <c r="A1707" s="69"/>
      <c r="B1707" s="39"/>
      <c r="C1707" s="71" t="str">
        <f>IFERROR(_xll.RssMarket($A1707,"市場部名称"),"")</f>
        <v/>
      </c>
      <c r="D1707" s="55"/>
      <c r="E1707" s="55" t="str">
        <f>IFERROR(_xll.RssMarket($A1707,"前日比"),"")</f>
        <v/>
      </c>
      <c r="F1707" s="75" t="str">
        <f>IFERROR(_xll.RssMarket($A1707,"時価総額"),"")</f>
        <v/>
      </c>
      <c r="G1707" s="75" t="e">
        <f>T20D357462[[#This Row],[時価総額]]/T20D357462[[#This Row],[現在値]]</f>
        <v>#VALUE!</v>
      </c>
      <c r="H1707" s="20"/>
      <c r="I1707" s="38"/>
      <c r="J1707" s="20"/>
      <c r="K1707" s="33"/>
      <c r="L1707" s="117"/>
      <c r="M1707" s="21"/>
      <c r="N1707" s="89"/>
      <c r="O1707" s="125" t="e">
        <f t="shared" si="55"/>
        <v>#REF!</v>
      </c>
      <c r="P1707" s="125" t="e">
        <f t="shared" si="54"/>
        <v>#REF!</v>
      </c>
      <c r="Q1707" s="147" t="e">
        <f>T20D357462[[#This Row],[スコア⑤]]/T20D357462[[#This Row],[スコア③]]</f>
        <v>#REF!</v>
      </c>
      <c r="R1707" s="76" t="e">
        <f>#REF!+#REF!</f>
        <v>#REF!</v>
      </c>
      <c r="S1707" s="76"/>
      <c r="T1707" s="119"/>
      <c r="U1707" s="76"/>
      <c r="V1707" s="76"/>
      <c r="W1707" s="109" t="e">
        <f>(T20D357462[[#This Row],[現金及び預金（億）]]-T20D357462[[#This Row],[負債（億）]])/T20D357462[[#This Row],[総資産]]*100</f>
        <v>#DIV/0!</v>
      </c>
    </row>
    <row r="1708" spans="1:23" s="67" customFormat="1" x14ac:dyDescent="0.25">
      <c r="A1708" s="69"/>
      <c r="B1708" s="39"/>
      <c r="C1708" s="71" t="str">
        <f>IFERROR(_xll.RssMarket($A1708,"市場部名称"),"")</f>
        <v/>
      </c>
      <c r="D1708" s="55"/>
      <c r="E1708" s="55" t="str">
        <f>IFERROR(_xll.RssMarket($A1708,"前日比"),"")</f>
        <v/>
      </c>
      <c r="F1708" s="75" t="str">
        <f>IFERROR(_xll.RssMarket($A1708,"時価総額"),"")</f>
        <v/>
      </c>
      <c r="G1708" s="75" t="e">
        <f>T20D357462[[#This Row],[時価総額]]/T20D357462[[#This Row],[現在値]]</f>
        <v>#VALUE!</v>
      </c>
      <c r="H1708" s="20"/>
      <c r="I1708" s="38"/>
      <c r="J1708" s="20"/>
      <c r="K1708" s="33"/>
      <c r="L1708" s="117"/>
      <c r="M1708" s="21"/>
      <c r="N1708" s="89"/>
      <c r="O1708" s="125" t="e">
        <f t="shared" si="55"/>
        <v>#REF!</v>
      </c>
      <c r="P1708" s="125" t="e">
        <f t="shared" si="54"/>
        <v>#REF!</v>
      </c>
      <c r="Q1708" s="147" t="e">
        <f>T20D357462[[#This Row],[スコア⑤]]/T20D357462[[#This Row],[スコア③]]</f>
        <v>#REF!</v>
      </c>
      <c r="R1708" s="76" t="e">
        <f>#REF!+#REF!</f>
        <v>#REF!</v>
      </c>
      <c r="S1708" s="76"/>
      <c r="T1708" s="119"/>
      <c r="U1708" s="76"/>
      <c r="V1708" s="76"/>
      <c r="W1708" s="109" t="e">
        <f>(T20D357462[[#This Row],[現金及び預金（億）]]-T20D357462[[#This Row],[負債（億）]])/T20D357462[[#This Row],[総資産]]*100</f>
        <v>#DIV/0!</v>
      </c>
    </row>
    <row r="1709" spans="1:23" s="67" customFormat="1" x14ac:dyDescent="0.25">
      <c r="A1709" s="69"/>
      <c r="B1709" s="39"/>
      <c r="C1709" s="71" t="str">
        <f>IFERROR(_xll.RssMarket($A1709,"市場部名称"),"")</f>
        <v/>
      </c>
      <c r="D1709" s="55"/>
      <c r="E1709" s="55" t="str">
        <f>IFERROR(_xll.RssMarket($A1709,"前日比"),"")</f>
        <v/>
      </c>
      <c r="F1709" s="75" t="str">
        <f>IFERROR(_xll.RssMarket($A1709,"時価総額"),"")</f>
        <v/>
      </c>
      <c r="G1709" s="75" t="e">
        <f>T20D357462[[#This Row],[時価総額]]/T20D357462[[#This Row],[現在値]]</f>
        <v>#VALUE!</v>
      </c>
      <c r="H1709" s="20"/>
      <c r="I1709" s="38"/>
      <c r="J1709" s="20"/>
      <c r="K1709" s="33"/>
      <c r="L1709" s="117"/>
      <c r="M1709" s="21"/>
      <c r="N1709" s="89"/>
      <c r="O1709" s="125" t="e">
        <f t="shared" si="55"/>
        <v>#REF!</v>
      </c>
      <c r="P1709" s="125" t="e">
        <f t="shared" si="54"/>
        <v>#REF!</v>
      </c>
      <c r="Q1709" s="147" t="e">
        <f>T20D357462[[#This Row],[スコア⑤]]/T20D357462[[#This Row],[スコア③]]</f>
        <v>#REF!</v>
      </c>
      <c r="R1709" s="76" t="e">
        <f>#REF!+#REF!</f>
        <v>#REF!</v>
      </c>
      <c r="S1709" s="76"/>
      <c r="T1709" s="119"/>
      <c r="U1709" s="76"/>
      <c r="V1709" s="76"/>
      <c r="W1709" s="109" t="e">
        <f>(T20D357462[[#This Row],[現金及び預金（億）]]-T20D357462[[#This Row],[負債（億）]])/T20D357462[[#This Row],[総資産]]*100</f>
        <v>#DIV/0!</v>
      </c>
    </row>
    <row r="1710" spans="1:23" s="67" customFormat="1" x14ac:dyDescent="0.25">
      <c r="A1710" s="69"/>
      <c r="B1710" s="39"/>
      <c r="C1710" s="71" t="str">
        <f>IFERROR(_xll.RssMarket($A1710,"市場部名称"),"")</f>
        <v/>
      </c>
      <c r="D1710" s="55"/>
      <c r="E1710" s="55" t="str">
        <f>IFERROR(_xll.RssMarket($A1710,"前日比"),"")</f>
        <v/>
      </c>
      <c r="F1710" s="75" t="str">
        <f>IFERROR(_xll.RssMarket($A1710,"時価総額"),"")</f>
        <v/>
      </c>
      <c r="G1710" s="75" t="e">
        <f>T20D357462[[#This Row],[時価総額]]/T20D357462[[#This Row],[現在値]]</f>
        <v>#VALUE!</v>
      </c>
      <c r="H1710" s="20"/>
      <c r="I1710" s="38"/>
      <c r="J1710" s="20"/>
      <c r="K1710" s="33"/>
      <c r="L1710" s="117"/>
      <c r="M1710" s="21"/>
      <c r="N1710" s="89"/>
      <c r="O1710" s="125" t="e">
        <f t="shared" si="55"/>
        <v>#REF!</v>
      </c>
      <c r="P1710" s="125" t="e">
        <f t="shared" si="54"/>
        <v>#REF!</v>
      </c>
      <c r="Q1710" s="147" t="e">
        <f>T20D357462[[#This Row],[スコア⑤]]/T20D357462[[#This Row],[スコア③]]</f>
        <v>#REF!</v>
      </c>
      <c r="R1710" s="76" t="e">
        <f>#REF!+#REF!</f>
        <v>#REF!</v>
      </c>
      <c r="S1710" s="76"/>
      <c r="T1710" s="119"/>
      <c r="U1710" s="76"/>
      <c r="V1710" s="76"/>
      <c r="W1710" s="109" t="e">
        <f>(T20D357462[[#This Row],[現金及び預金（億）]]-T20D357462[[#This Row],[負債（億）]])/T20D357462[[#This Row],[総資産]]*100</f>
        <v>#DIV/0!</v>
      </c>
    </row>
    <row r="1711" spans="1:23" s="67" customFormat="1" x14ac:dyDescent="0.25">
      <c r="A1711" s="69"/>
      <c r="B1711" s="39"/>
      <c r="C1711" s="71" t="str">
        <f>IFERROR(_xll.RssMarket($A1711,"市場部名称"),"")</f>
        <v/>
      </c>
      <c r="D1711" s="55"/>
      <c r="E1711" s="55" t="str">
        <f>IFERROR(_xll.RssMarket($A1711,"前日比"),"")</f>
        <v/>
      </c>
      <c r="F1711" s="75" t="str">
        <f>IFERROR(_xll.RssMarket($A1711,"時価総額"),"")</f>
        <v/>
      </c>
      <c r="G1711" s="75" t="e">
        <f>T20D357462[[#This Row],[時価総額]]/T20D357462[[#This Row],[現在値]]</f>
        <v>#VALUE!</v>
      </c>
      <c r="H1711" s="20"/>
      <c r="I1711" s="38"/>
      <c r="J1711" s="20"/>
      <c r="K1711" s="33"/>
      <c r="L1711" s="117"/>
      <c r="M1711" s="21"/>
      <c r="N1711" s="89"/>
      <c r="O1711" s="125" t="e">
        <f t="shared" si="55"/>
        <v>#REF!</v>
      </c>
      <c r="P1711" s="125" t="e">
        <f t="shared" si="54"/>
        <v>#REF!</v>
      </c>
      <c r="Q1711" s="147" t="e">
        <f>T20D357462[[#This Row],[スコア⑤]]/T20D357462[[#This Row],[スコア③]]</f>
        <v>#REF!</v>
      </c>
      <c r="R1711" s="76" t="e">
        <f>#REF!+#REF!</f>
        <v>#REF!</v>
      </c>
      <c r="S1711" s="76"/>
      <c r="T1711" s="119"/>
      <c r="U1711" s="76"/>
      <c r="V1711" s="76"/>
      <c r="W1711" s="109" t="e">
        <f>(T20D357462[[#This Row],[現金及び預金（億）]]-T20D357462[[#This Row],[負債（億）]])/T20D357462[[#This Row],[総資産]]*100</f>
        <v>#DIV/0!</v>
      </c>
    </row>
    <row r="1712" spans="1:23" s="67" customFormat="1" x14ac:dyDescent="0.25">
      <c r="A1712" s="69"/>
      <c r="B1712" s="39"/>
      <c r="C1712" s="71" t="str">
        <f>IFERROR(_xll.RssMarket($A1712,"市場部名称"),"")</f>
        <v/>
      </c>
      <c r="D1712" s="55"/>
      <c r="E1712" s="55" t="str">
        <f>IFERROR(_xll.RssMarket($A1712,"前日比"),"")</f>
        <v/>
      </c>
      <c r="F1712" s="75" t="str">
        <f>IFERROR(_xll.RssMarket($A1712,"時価総額"),"")</f>
        <v/>
      </c>
      <c r="G1712" s="75" t="e">
        <f>T20D357462[[#This Row],[時価総額]]/T20D357462[[#This Row],[現在値]]</f>
        <v>#VALUE!</v>
      </c>
      <c r="H1712" s="20"/>
      <c r="I1712" s="38"/>
      <c r="J1712" s="20"/>
      <c r="K1712" s="33"/>
      <c r="L1712" s="117"/>
      <c r="M1712" s="21"/>
      <c r="N1712" s="89"/>
      <c r="O1712" s="125" t="e">
        <f t="shared" si="55"/>
        <v>#REF!</v>
      </c>
      <c r="P1712" s="125" t="e">
        <f t="shared" si="54"/>
        <v>#REF!</v>
      </c>
      <c r="Q1712" s="147" t="e">
        <f>T20D357462[[#This Row],[スコア⑤]]/T20D357462[[#This Row],[スコア③]]</f>
        <v>#REF!</v>
      </c>
      <c r="R1712" s="76" t="e">
        <f>#REF!+#REF!</f>
        <v>#REF!</v>
      </c>
      <c r="S1712" s="76"/>
      <c r="T1712" s="119"/>
      <c r="U1712" s="76"/>
      <c r="V1712" s="76"/>
      <c r="W1712" s="109" t="e">
        <f>(T20D357462[[#This Row],[現金及び預金（億）]]-T20D357462[[#This Row],[負債（億）]])/T20D357462[[#This Row],[総資産]]*100</f>
        <v>#DIV/0!</v>
      </c>
    </row>
    <row r="1713" spans="1:23" s="67" customFormat="1" x14ac:dyDescent="0.25">
      <c r="A1713" s="69"/>
      <c r="B1713" s="39"/>
      <c r="C1713" s="71" t="str">
        <f>IFERROR(_xll.RssMarket($A1713,"市場部名称"),"")</f>
        <v/>
      </c>
      <c r="D1713" s="55"/>
      <c r="E1713" s="55" t="str">
        <f>IFERROR(_xll.RssMarket($A1713,"前日比"),"")</f>
        <v/>
      </c>
      <c r="F1713" s="75" t="str">
        <f>IFERROR(_xll.RssMarket($A1713,"時価総額"),"")</f>
        <v/>
      </c>
      <c r="G1713" s="75" t="e">
        <f>T20D357462[[#This Row],[時価総額]]/T20D357462[[#This Row],[現在値]]</f>
        <v>#VALUE!</v>
      </c>
      <c r="H1713" s="20"/>
      <c r="I1713" s="38"/>
      <c r="J1713" s="20"/>
      <c r="K1713" s="33"/>
      <c r="L1713" s="117"/>
      <c r="M1713" s="21"/>
      <c r="N1713" s="89"/>
      <c r="O1713" s="125" t="e">
        <f t="shared" si="55"/>
        <v>#REF!</v>
      </c>
      <c r="P1713" s="125" t="e">
        <f t="shared" si="54"/>
        <v>#REF!</v>
      </c>
      <c r="Q1713" s="147" t="e">
        <f>T20D357462[[#This Row],[スコア⑤]]/T20D357462[[#This Row],[スコア③]]</f>
        <v>#REF!</v>
      </c>
      <c r="R1713" s="76" t="e">
        <f>#REF!+#REF!</f>
        <v>#REF!</v>
      </c>
      <c r="S1713" s="76"/>
      <c r="T1713" s="119"/>
      <c r="U1713" s="76"/>
      <c r="V1713" s="76"/>
      <c r="W1713" s="109" t="e">
        <f>(T20D357462[[#This Row],[現金及び預金（億）]]-T20D357462[[#This Row],[負債（億）]])/T20D357462[[#This Row],[総資産]]*100</f>
        <v>#DIV/0!</v>
      </c>
    </row>
    <row r="1714" spans="1:23" s="67" customFormat="1" x14ac:dyDescent="0.25">
      <c r="A1714" s="69"/>
      <c r="B1714" s="39"/>
      <c r="C1714" s="71" t="str">
        <f>IFERROR(_xll.RssMarket($A1714,"市場部名称"),"")</f>
        <v/>
      </c>
      <c r="D1714" s="55"/>
      <c r="E1714" s="55" t="str">
        <f>IFERROR(_xll.RssMarket($A1714,"前日比"),"")</f>
        <v/>
      </c>
      <c r="F1714" s="75" t="str">
        <f>IFERROR(_xll.RssMarket($A1714,"時価総額"),"")</f>
        <v/>
      </c>
      <c r="G1714" s="75" t="e">
        <f>T20D357462[[#This Row],[時価総額]]/T20D357462[[#This Row],[現在値]]</f>
        <v>#VALUE!</v>
      </c>
      <c r="H1714" s="20"/>
      <c r="I1714" s="38"/>
      <c r="J1714" s="20"/>
      <c r="K1714" s="33"/>
      <c r="L1714" s="117"/>
      <c r="M1714" s="21"/>
      <c r="N1714" s="89"/>
      <c r="O1714" s="125" t="e">
        <f t="shared" si="55"/>
        <v>#REF!</v>
      </c>
      <c r="P1714" s="125" t="e">
        <f t="shared" si="54"/>
        <v>#REF!</v>
      </c>
      <c r="Q1714" s="147" t="e">
        <f>T20D357462[[#This Row],[スコア⑤]]/T20D357462[[#This Row],[スコア③]]</f>
        <v>#REF!</v>
      </c>
      <c r="R1714" s="76" t="e">
        <f>#REF!+#REF!</f>
        <v>#REF!</v>
      </c>
      <c r="S1714" s="76"/>
      <c r="T1714" s="119"/>
      <c r="U1714" s="76"/>
      <c r="V1714" s="76"/>
      <c r="W1714" s="109" t="e">
        <f>(T20D357462[[#This Row],[現金及び預金（億）]]-T20D357462[[#This Row],[負債（億）]])/T20D357462[[#This Row],[総資産]]*100</f>
        <v>#DIV/0!</v>
      </c>
    </row>
    <row r="1715" spans="1:23" s="67" customFormat="1" x14ac:dyDescent="0.25">
      <c r="A1715" s="69"/>
      <c r="B1715" s="39"/>
      <c r="C1715" s="71" t="str">
        <f>IFERROR(_xll.RssMarket($A1715,"市場部名称"),"")</f>
        <v/>
      </c>
      <c r="D1715" s="55"/>
      <c r="E1715" s="55" t="str">
        <f>IFERROR(_xll.RssMarket($A1715,"前日比"),"")</f>
        <v/>
      </c>
      <c r="F1715" s="75" t="str">
        <f>IFERROR(_xll.RssMarket($A1715,"時価総額"),"")</f>
        <v/>
      </c>
      <c r="G1715" s="75" t="e">
        <f>T20D357462[[#This Row],[時価総額]]/T20D357462[[#This Row],[現在値]]</f>
        <v>#VALUE!</v>
      </c>
      <c r="H1715" s="20"/>
      <c r="I1715" s="38"/>
      <c r="J1715" s="20"/>
      <c r="K1715" s="33"/>
      <c r="L1715" s="117"/>
      <c r="M1715" s="21"/>
      <c r="N1715" s="89"/>
      <c r="O1715" s="125" t="e">
        <f t="shared" si="55"/>
        <v>#REF!</v>
      </c>
      <c r="P1715" s="125" t="e">
        <f t="shared" si="54"/>
        <v>#REF!</v>
      </c>
      <c r="Q1715" s="147" t="e">
        <f>T20D357462[[#This Row],[スコア⑤]]/T20D357462[[#This Row],[スコア③]]</f>
        <v>#REF!</v>
      </c>
      <c r="R1715" s="76" t="e">
        <f>#REF!+#REF!</f>
        <v>#REF!</v>
      </c>
      <c r="S1715" s="76"/>
      <c r="T1715" s="119"/>
      <c r="U1715" s="76"/>
      <c r="V1715" s="76"/>
      <c r="W1715" s="109" t="e">
        <f>(T20D357462[[#This Row],[現金及び預金（億）]]-T20D357462[[#This Row],[負債（億）]])/T20D357462[[#This Row],[総資産]]*100</f>
        <v>#DIV/0!</v>
      </c>
    </row>
    <row r="1716" spans="1:23" s="67" customFormat="1" x14ac:dyDescent="0.25">
      <c r="A1716" s="69"/>
      <c r="B1716" s="39"/>
      <c r="C1716" s="71" t="str">
        <f>IFERROR(_xll.RssMarket($A1716,"市場部名称"),"")</f>
        <v/>
      </c>
      <c r="D1716" s="55"/>
      <c r="E1716" s="55" t="str">
        <f>IFERROR(_xll.RssMarket($A1716,"前日比"),"")</f>
        <v/>
      </c>
      <c r="F1716" s="75" t="str">
        <f>IFERROR(_xll.RssMarket($A1716,"時価総額"),"")</f>
        <v/>
      </c>
      <c r="G1716" s="75" t="e">
        <f>T20D357462[[#This Row],[時価総額]]/T20D357462[[#This Row],[現在値]]</f>
        <v>#VALUE!</v>
      </c>
      <c r="H1716" s="20"/>
      <c r="I1716" s="38"/>
      <c r="J1716" s="20"/>
      <c r="K1716" s="33"/>
      <c r="L1716" s="117"/>
      <c r="M1716" s="21"/>
      <c r="N1716" s="89"/>
      <c r="O1716" s="125" t="e">
        <f t="shared" si="55"/>
        <v>#REF!</v>
      </c>
      <c r="P1716" s="125" t="e">
        <f t="shared" si="54"/>
        <v>#REF!</v>
      </c>
      <c r="Q1716" s="147" t="e">
        <f>T20D357462[[#This Row],[スコア⑤]]/T20D357462[[#This Row],[スコア③]]</f>
        <v>#REF!</v>
      </c>
      <c r="R1716" s="76" t="e">
        <f>#REF!+#REF!</f>
        <v>#REF!</v>
      </c>
      <c r="S1716" s="76"/>
      <c r="T1716" s="119"/>
      <c r="U1716" s="76"/>
      <c r="V1716" s="76"/>
      <c r="W1716" s="109" t="e">
        <f>(T20D357462[[#This Row],[現金及び預金（億）]]-T20D357462[[#This Row],[負債（億）]])/T20D357462[[#This Row],[総資産]]*100</f>
        <v>#DIV/0!</v>
      </c>
    </row>
    <row r="1717" spans="1:23" s="67" customFormat="1" x14ac:dyDescent="0.25">
      <c r="A1717" s="69"/>
      <c r="B1717" s="39"/>
      <c r="C1717" s="71" t="str">
        <f>IFERROR(_xll.RssMarket($A1717,"市場部名称"),"")</f>
        <v/>
      </c>
      <c r="D1717" s="55"/>
      <c r="E1717" s="55" t="str">
        <f>IFERROR(_xll.RssMarket($A1717,"前日比"),"")</f>
        <v/>
      </c>
      <c r="F1717" s="75" t="str">
        <f>IFERROR(_xll.RssMarket($A1717,"時価総額"),"")</f>
        <v/>
      </c>
      <c r="G1717" s="75" t="e">
        <f>T20D357462[[#This Row],[時価総額]]/T20D357462[[#This Row],[現在値]]</f>
        <v>#VALUE!</v>
      </c>
      <c r="H1717" s="20"/>
      <c r="I1717" s="38"/>
      <c r="J1717" s="20"/>
      <c r="K1717" s="33"/>
      <c r="L1717" s="117"/>
      <c r="M1717" s="21"/>
      <c r="N1717" s="89"/>
      <c r="O1717" s="125" t="e">
        <f t="shared" si="55"/>
        <v>#REF!</v>
      </c>
      <c r="P1717" s="125" t="e">
        <f t="shared" si="54"/>
        <v>#REF!</v>
      </c>
      <c r="Q1717" s="147" t="e">
        <f>T20D357462[[#This Row],[スコア⑤]]/T20D357462[[#This Row],[スコア③]]</f>
        <v>#REF!</v>
      </c>
      <c r="R1717" s="76" t="e">
        <f>#REF!+#REF!</f>
        <v>#REF!</v>
      </c>
      <c r="S1717" s="76"/>
      <c r="T1717" s="119"/>
      <c r="U1717" s="76"/>
      <c r="V1717" s="76"/>
      <c r="W1717" s="109" t="e">
        <f>(T20D357462[[#This Row],[現金及び預金（億）]]-T20D357462[[#This Row],[負債（億）]])/T20D357462[[#This Row],[総資産]]*100</f>
        <v>#DIV/0!</v>
      </c>
    </row>
    <row r="1718" spans="1:23" s="67" customFormat="1" x14ac:dyDescent="0.25">
      <c r="A1718" s="69"/>
      <c r="B1718" s="39"/>
      <c r="C1718" s="71" t="str">
        <f>IFERROR(_xll.RssMarket($A1718,"市場部名称"),"")</f>
        <v/>
      </c>
      <c r="D1718" s="55"/>
      <c r="E1718" s="55" t="str">
        <f>IFERROR(_xll.RssMarket($A1718,"前日比"),"")</f>
        <v/>
      </c>
      <c r="F1718" s="75" t="str">
        <f>IFERROR(_xll.RssMarket($A1718,"時価総額"),"")</f>
        <v/>
      </c>
      <c r="G1718" s="75" t="e">
        <f>T20D357462[[#This Row],[時価総額]]/T20D357462[[#This Row],[現在値]]</f>
        <v>#VALUE!</v>
      </c>
      <c r="H1718" s="20"/>
      <c r="I1718" s="38"/>
      <c r="J1718" s="20"/>
      <c r="K1718" s="33"/>
      <c r="L1718" s="117"/>
      <c r="M1718" s="21"/>
      <c r="N1718" s="89"/>
      <c r="O1718" s="125" t="e">
        <f t="shared" si="55"/>
        <v>#REF!</v>
      </c>
      <c r="P1718" s="125" t="e">
        <f t="shared" si="54"/>
        <v>#REF!</v>
      </c>
      <c r="Q1718" s="147" t="e">
        <f>T20D357462[[#This Row],[スコア⑤]]/T20D357462[[#This Row],[スコア③]]</f>
        <v>#REF!</v>
      </c>
      <c r="R1718" s="76" t="e">
        <f>#REF!+#REF!</f>
        <v>#REF!</v>
      </c>
      <c r="S1718" s="76"/>
      <c r="T1718" s="119"/>
      <c r="U1718" s="76"/>
      <c r="V1718" s="76"/>
      <c r="W1718" s="109" t="e">
        <f>(T20D357462[[#This Row],[現金及び預金（億）]]-T20D357462[[#This Row],[負債（億）]])/T20D357462[[#This Row],[総資産]]*100</f>
        <v>#DIV/0!</v>
      </c>
    </row>
    <row r="1719" spans="1:23" s="67" customFormat="1" x14ac:dyDescent="0.25">
      <c r="A1719" s="69"/>
      <c r="B1719" s="39"/>
      <c r="C1719" s="71" t="str">
        <f>IFERROR(_xll.RssMarket($A1719,"市場部名称"),"")</f>
        <v/>
      </c>
      <c r="D1719" s="55"/>
      <c r="E1719" s="55" t="str">
        <f>IFERROR(_xll.RssMarket($A1719,"前日比"),"")</f>
        <v/>
      </c>
      <c r="F1719" s="75" t="str">
        <f>IFERROR(_xll.RssMarket($A1719,"時価総額"),"")</f>
        <v/>
      </c>
      <c r="G1719" s="75" t="e">
        <f>T20D357462[[#This Row],[時価総額]]/T20D357462[[#This Row],[現在値]]</f>
        <v>#VALUE!</v>
      </c>
      <c r="H1719" s="20"/>
      <c r="I1719" s="38"/>
      <c r="J1719" s="20"/>
      <c r="K1719" s="33"/>
      <c r="L1719" s="117"/>
      <c r="M1719" s="21"/>
      <c r="N1719" s="89"/>
      <c r="O1719" s="125" t="e">
        <f t="shared" si="55"/>
        <v>#REF!</v>
      </c>
      <c r="P1719" s="125" t="e">
        <f t="shared" si="54"/>
        <v>#REF!</v>
      </c>
      <c r="Q1719" s="147" t="e">
        <f>T20D357462[[#This Row],[スコア⑤]]/T20D357462[[#This Row],[スコア③]]</f>
        <v>#REF!</v>
      </c>
      <c r="R1719" s="76" t="e">
        <f>#REF!+#REF!</f>
        <v>#REF!</v>
      </c>
      <c r="S1719" s="76"/>
      <c r="T1719" s="119"/>
      <c r="U1719" s="76"/>
      <c r="V1719" s="76"/>
      <c r="W1719" s="109" t="e">
        <f>(T20D357462[[#This Row],[現金及び預金（億）]]-T20D357462[[#This Row],[負債（億）]])/T20D357462[[#This Row],[総資産]]*100</f>
        <v>#DIV/0!</v>
      </c>
    </row>
    <row r="1720" spans="1:23" s="67" customFormat="1" x14ac:dyDescent="0.25">
      <c r="A1720" s="69"/>
      <c r="B1720" s="39"/>
      <c r="C1720" s="71" t="str">
        <f>IFERROR(_xll.RssMarket($A1720,"市場部名称"),"")</f>
        <v/>
      </c>
      <c r="D1720" s="55"/>
      <c r="E1720" s="55" t="str">
        <f>IFERROR(_xll.RssMarket($A1720,"前日比"),"")</f>
        <v/>
      </c>
      <c r="F1720" s="75" t="str">
        <f>IFERROR(_xll.RssMarket($A1720,"時価総額"),"")</f>
        <v/>
      </c>
      <c r="G1720" s="75" t="e">
        <f>T20D357462[[#This Row],[時価総額]]/T20D357462[[#This Row],[現在値]]</f>
        <v>#VALUE!</v>
      </c>
      <c r="H1720" s="20"/>
      <c r="I1720" s="38"/>
      <c r="J1720" s="20"/>
      <c r="K1720" s="33"/>
      <c r="L1720" s="117"/>
      <c r="M1720" s="21"/>
      <c r="N1720" s="89"/>
      <c r="O1720" s="125" t="e">
        <f t="shared" si="55"/>
        <v>#REF!</v>
      </c>
      <c r="P1720" s="125" t="e">
        <f t="shared" si="54"/>
        <v>#REF!</v>
      </c>
      <c r="Q1720" s="147" t="e">
        <f>T20D357462[[#This Row],[スコア⑤]]/T20D357462[[#This Row],[スコア③]]</f>
        <v>#REF!</v>
      </c>
      <c r="R1720" s="76" t="e">
        <f>#REF!+#REF!</f>
        <v>#REF!</v>
      </c>
      <c r="S1720" s="76"/>
      <c r="T1720" s="119"/>
      <c r="U1720" s="76"/>
      <c r="V1720" s="76"/>
      <c r="W1720" s="109" t="e">
        <f>(T20D357462[[#This Row],[現金及び預金（億）]]-T20D357462[[#This Row],[負債（億）]])/T20D357462[[#This Row],[総資産]]*100</f>
        <v>#DIV/0!</v>
      </c>
    </row>
    <row r="1721" spans="1:23" s="67" customFormat="1" x14ac:dyDescent="0.25">
      <c r="A1721" s="69"/>
      <c r="B1721" s="39"/>
      <c r="C1721" s="71" t="str">
        <f>IFERROR(_xll.RssMarket($A1721,"市場部名称"),"")</f>
        <v/>
      </c>
      <c r="D1721" s="55"/>
      <c r="E1721" s="55" t="str">
        <f>IFERROR(_xll.RssMarket($A1721,"前日比"),"")</f>
        <v/>
      </c>
      <c r="F1721" s="75" t="str">
        <f>IFERROR(_xll.RssMarket($A1721,"時価総額"),"")</f>
        <v/>
      </c>
      <c r="G1721" s="75" t="e">
        <f>T20D357462[[#This Row],[時価総額]]/T20D357462[[#This Row],[現在値]]</f>
        <v>#VALUE!</v>
      </c>
      <c r="H1721" s="20"/>
      <c r="I1721" s="38"/>
      <c r="J1721" s="20"/>
      <c r="K1721" s="33"/>
      <c r="L1721" s="117"/>
      <c r="M1721" s="21"/>
      <c r="N1721" s="89"/>
      <c r="O1721" s="125" t="e">
        <f t="shared" si="55"/>
        <v>#REF!</v>
      </c>
      <c r="P1721" s="125" t="e">
        <f t="shared" si="54"/>
        <v>#REF!</v>
      </c>
      <c r="Q1721" s="147" t="e">
        <f>T20D357462[[#This Row],[スコア⑤]]/T20D357462[[#This Row],[スコア③]]</f>
        <v>#REF!</v>
      </c>
      <c r="R1721" s="76" t="e">
        <f>#REF!+#REF!</f>
        <v>#REF!</v>
      </c>
      <c r="S1721" s="76"/>
      <c r="T1721" s="119"/>
      <c r="U1721" s="76"/>
      <c r="V1721" s="76"/>
      <c r="W1721" s="109" t="e">
        <f>(T20D357462[[#This Row],[現金及び預金（億）]]-T20D357462[[#This Row],[負債（億）]])/T20D357462[[#This Row],[総資産]]*100</f>
        <v>#DIV/0!</v>
      </c>
    </row>
    <row r="1722" spans="1:23" s="67" customFormat="1" x14ac:dyDescent="0.25">
      <c r="A1722" s="69"/>
      <c r="B1722" s="39"/>
      <c r="C1722" s="71" t="str">
        <f>IFERROR(_xll.RssMarket($A1722,"市場部名称"),"")</f>
        <v/>
      </c>
      <c r="D1722" s="55"/>
      <c r="E1722" s="55" t="str">
        <f>IFERROR(_xll.RssMarket($A1722,"前日比"),"")</f>
        <v/>
      </c>
      <c r="F1722" s="75" t="str">
        <f>IFERROR(_xll.RssMarket($A1722,"時価総額"),"")</f>
        <v/>
      </c>
      <c r="G1722" s="75" t="e">
        <f>T20D357462[[#This Row],[時価総額]]/T20D357462[[#This Row],[現在値]]</f>
        <v>#VALUE!</v>
      </c>
      <c r="H1722" s="20"/>
      <c r="I1722" s="38"/>
      <c r="J1722" s="20"/>
      <c r="K1722" s="33"/>
      <c r="L1722" s="117"/>
      <c r="M1722" s="21"/>
      <c r="N1722" s="89"/>
      <c r="O1722" s="125" t="e">
        <f t="shared" si="55"/>
        <v>#REF!</v>
      </c>
      <c r="P1722" s="125" t="e">
        <f t="shared" si="54"/>
        <v>#REF!</v>
      </c>
      <c r="Q1722" s="147" t="e">
        <f>T20D357462[[#This Row],[スコア⑤]]/T20D357462[[#This Row],[スコア③]]</f>
        <v>#REF!</v>
      </c>
      <c r="R1722" s="76" t="e">
        <f>#REF!+#REF!</f>
        <v>#REF!</v>
      </c>
      <c r="S1722" s="76"/>
      <c r="T1722" s="119"/>
      <c r="U1722" s="76"/>
      <c r="V1722" s="76"/>
      <c r="W1722" s="109" t="e">
        <f>(T20D357462[[#This Row],[現金及び預金（億）]]-T20D357462[[#This Row],[負債（億）]])/T20D357462[[#This Row],[総資産]]*100</f>
        <v>#DIV/0!</v>
      </c>
    </row>
    <row r="1723" spans="1:23" s="67" customFormat="1" x14ac:dyDescent="0.25">
      <c r="A1723" s="69"/>
      <c r="B1723" s="39"/>
      <c r="C1723" s="71" t="str">
        <f>IFERROR(_xll.RssMarket($A1723,"市場部名称"),"")</f>
        <v/>
      </c>
      <c r="D1723" s="55"/>
      <c r="E1723" s="55" t="str">
        <f>IFERROR(_xll.RssMarket($A1723,"前日比"),"")</f>
        <v/>
      </c>
      <c r="F1723" s="75" t="str">
        <f>IFERROR(_xll.RssMarket($A1723,"時価総額"),"")</f>
        <v/>
      </c>
      <c r="G1723" s="75" t="e">
        <f>T20D357462[[#This Row],[時価総額]]/T20D357462[[#This Row],[現在値]]</f>
        <v>#VALUE!</v>
      </c>
      <c r="H1723" s="20"/>
      <c r="I1723" s="38"/>
      <c r="J1723" s="20"/>
      <c r="K1723" s="33"/>
      <c r="L1723" s="117"/>
      <c r="M1723" s="21"/>
      <c r="N1723" s="89"/>
      <c r="O1723" s="125" t="e">
        <f t="shared" si="55"/>
        <v>#REF!</v>
      </c>
      <c r="P1723" s="125" t="e">
        <f t="shared" si="54"/>
        <v>#REF!</v>
      </c>
      <c r="Q1723" s="147" t="e">
        <f>T20D357462[[#This Row],[スコア⑤]]/T20D357462[[#This Row],[スコア③]]</f>
        <v>#REF!</v>
      </c>
      <c r="R1723" s="76" t="e">
        <f>#REF!+#REF!</f>
        <v>#REF!</v>
      </c>
      <c r="S1723" s="76"/>
      <c r="T1723" s="119"/>
      <c r="U1723" s="76"/>
      <c r="V1723" s="76"/>
      <c r="W1723" s="109" t="e">
        <f>(T20D357462[[#This Row],[現金及び預金（億）]]-T20D357462[[#This Row],[負債（億）]])/T20D357462[[#This Row],[総資産]]*100</f>
        <v>#DIV/0!</v>
      </c>
    </row>
    <row r="1724" spans="1:23" s="67" customFormat="1" x14ac:dyDescent="0.25">
      <c r="A1724" s="69"/>
      <c r="B1724" s="39"/>
      <c r="C1724" s="71" t="str">
        <f>IFERROR(_xll.RssMarket($A1724,"市場部名称"),"")</f>
        <v/>
      </c>
      <c r="D1724" s="55"/>
      <c r="E1724" s="55" t="str">
        <f>IFERROR(_xll.RssMarket($A1724,"前日比"),"")</f>
        <v/>
      </c>
      <c r="F1724" s="75" t="str">
        <f>IFERROR(_xll.RssMarket($A1724,"時価総額"),"")</f>
        <v/>
      </c>
      <c r="G1724" s="75" t="e">
        <f>T20D357462[[#This Row],[時価総額]]/T20D357462[[#This Row],[現在値]]</f>
        <v>#VALUE!</v>
      </c>
      <c r="H1724" s="20"/>
      <c r="I1724" s="38"/>
      <c r="J1724" s="20"/>
      <c r="K1724" s="33"/>
      <c r="L1724" s="117"/>
      <c r="M1724" s="21"/>
      <c r="N1724" s="89"/>
      <c r="O1724" s="125" t="e">
        <f t="shared" si="55"/>
        <v>#REF!</v>
      </c>
      <c r="P1724" s="125" t="e">
        <f t="shared" si="54"/>
        <v>#REF!</v>
      </c>
      <c r="Q1724" s="147" t="e">
        <f>T20D357462[[#This Row],[スコア⑤]]/T20D357462[[#This Row],[スコア③]]</f>
        <v>#REF!</v>
      </c>
      <c r="R1724" s="76" t="e">
        <f>#REF!+#REF!</f>
        <v>#REF!</v>
      </c>
      <c r="S1724" s="76"/>
      <c r="T1724" s="119"/>
      <c r="U1724" s="76"/>
      <c r="V1724" s="76"/>
      <c r="W1724" s="109" t="e">
        <f>(T20D357462[[#This Row],[現金及び預金（億）]]-T20D357462[[#This Row],[負債（億）]])/T20D357462[[#This Row],[総資産]]*100</f>
        <v>#DIV/0!</v>
      </c>
    </row>
    <row r="1725" spans="1:23" s="67" customFormat="1" x14ac:dyDescent="0.25">
      <c r="A1725" s="69"/>
      <c r="B1725" s="39"/>
      <c r="C1725" s="71" t="str">
        <f>IFERROR(_xll.RssMarket($A1725,"市場部名称"),"")</f>
        <v/>
      </c>
      <c r="D1725" s="55"/>
      <c r="E1725" s="55" t="str">
        <f>IFERROR(_xll.RssMarket($A1725,"前日比"),"")</f>
        <v/>
      </c>
      <c r="F1725" s="75" t="str">
        <f>IFERROR(_xll.RssMarket($A1725,"時価総額"),"")</f>
        <v/>
      </c>
      <c r="G1725" s="75" t="e">
        <f>T20D357462[[#This Row],[時価総額]]/T20D357462[[#This Row],[現在値]]</f>
        <v>#VALUE!</v>
      </c>
      <c r="H1725" s="20"/>
      <c r="I1725" s="38"/>
      <c r="J1725" s="20"/>
      <c r="K1725" s="33"/>
      <c r="L1725" s="117"/>
      <c r="M1725" s="21"/>
      <c r="N1725" s="89"/>
      <c r="O1725" s="125" t="e">
        <f t="shared" si="55"/>
        <v>#REF!</v>
      </c>
      <c r="P1725" s="125" t="e">
        <f t="shared" ref="P1725:P1788" si="56">ROUND(((R1725/20)*(L1725/15)*(S1725/15)*(1+W1725/200))/(H1725/15)*100,0)</f>
        <v>#REF!</v>
      </c>
      <c r="Q1725" s="147" t="e">
        <f>T20D357462[[#This Row],[スコア⑤]]/T20D357462[[#This Row],[スコア③]]</f>
        <v>#REF!</v>
      </c>
      <c r="R1725" s="76" t="e">
        <f>#REF!+#REF!</f>
        <v>#REF!</v>
      </c>
      <c r="S1725" s="76"/>
      <c r="T1725" s="119"/>
      <c r="U1725" s="76"/>
      <c r="V1725" s="76"/>
      <c r="W1725" s="109" t="e">
        <f>(T20D357462[[#This Row],[現金及び預金（億）]]-T20D357462[[#This Row],[負債（億）]])/T20D357462[[#This Row],[総資産]]*100</f>
        <v>#DIV/0!</v>
      </c>
    </row>
    <row r="1726" spans="1:23" s="67" customFormat="1" x14ac:dyDescent="0.25">
      <c r="A1726" s="69"/>
      <c r="B1726" s="39"/>
      <c r="C1726" s="71" t="str">
        <f>IFERROR(_xll.RssMarket($A1726,"市場部名称"),"")</f>
        <v/>
      </c>
      <c r="D1726" s="55"/>
      <c r="E1726" s="55" t="str">
        <f>IFERROR(_xll.RssMarket($A1726,"前日比"),"")</f>
        <v/>
      </c>
      <c r="F1726" s="75" t="str">
        <f>IFERROR(_xll.RssMarket($A1726,"時価総額"),"")</f>
        <v/>
      </c>
      <c r="G1726" s="75" t="e">
        <f>T20D357462[[#This Row],[時価総額]]/T20D357462[[#This Row],[現在値]]</f>
        <v>#VALUE!</v>
      </c>
      <c r="H1726" s="20"/>
      <c r="I1726" s="38"/>
      <c r="J1726" s="20"/>
      <c r="K1726" s="33"/>
      <c r="L1726" s="117"/>
      <c r="M1726" s="21"/>
      <c r="N1726" s="89"/>
      <c r="O1726" s="125" t="e">
        <f t="shared" si="55"/>
        <v>#REF!</v>
      </c>
      <c r="P1726" s="125" t="e">
        <f t="shared" si="56"/>
        <v>#REF!</v>
      </c>
      <c r="Q1726" s="147" t="e">
        <f>T20D357462[[#This Row],[スコア⑤]]/T20D357462[[#This Row],[スコア③]]</f>
        <v>#REF!</v>
      </c>
      <c r="R1726" s="76" t="e">
        <f>#REF!+#REF!</f>
        <v>#REF!</v>
      </c>
      <c r="S1726" s="76"/>
      <c r="T1726" s="119"/>
      <c r="U1726" s="76"/>
      <c r="V1726" s="76"/>
      <c r="W1726" s="109" t="e">
        <f>(T20D357462[[#This Row],[現金及び預金（億）]]-T20D357462[[#This Row],[負債（億）]])/T20D357462[[#This Row],[総資産]]*100</f>
        <v>#DIV/0!</v>
      </c>
    </row>
    <row r="1727" spans="1:23" s="67" customFormat="1" x14ac:dyDescent="0.25">
      <c r="A1727" s="69"/>
      <c r="B1727" s="39"/>
      <c r="C1727" s="71" t="str">
        <f>IFERROR(_xll.RssMarket($A1727,"市場部名称"),"")</f>
        <v/>
      </c>
      <c r="D1727" s="55"/>
      <c r="E1727" s="55" t="str">
        <f>IFERROR(_xll.RssMarket($A1727,"前日比"),"")</f>
        <v/>
      </c>
      <c r="F1727" s="75" t="str">
        <f>IFERROR(_xll.RssMarket($A1727,"時価総額"),"")</f>
        <v/>
      </c>
      <c r="G1727" s="75" t="e">
        <f>T20D357462[[#This Row],[時価総額]]/T20D357462[[#This Row],[現在値]]</f>
        <v>#VALUE!</v>
      </c>
      <c r="H1727" s="20"/>
      <c r="I1727" s="38"/>
      <c r="J1727" s="20"/>
      <c r="K1727" s="33"/>
      <c r="L1727" s="117"/>
      <c r="M1727" s="21"/>
      <c r="N1727" s="89"/>
      <c r="O1727" s="125" t="e">
        <f t="shared" si="55"/>
        <v>#REF!</v>
      </c>
      <c r="P1727" s="125" t="e">
        <f t="shared" si="56"/>
        <v>#REF!</v>
      </c>
      <c r="Q1727" s="147" t="e">
        <f>T20D357462[[#This Row],[スコア⑤]]/T20D357462[[#This Row],[スコア③]]</f>
        <v>#REF!</v>
      </c>
      <c r="R1727" s="76" t="e">
        <f>#REF!+#REF!</f>
        <v>#REF!</v>
      </c>
      <c r="S1727" s="76"/>
      <c r="T1727" s="119"/>
      <c r="U1727" s="76"/>
      <c r="V1727" s="76"/>
      <c r="W1727" s="109" t="e">
        <f>(T20D357462[[#This Row],[現金及び預金（億）]]-T20D357462[[#This Row],[負債（億）]])/T20D357462[[#This Row],[総資産]]*100</f>
        <v>#DIV/0!</v>
      </c>
    </row>
    <row r="1728" spans="1:23" s="67" customFormat="1" x14ac:dyDescent="0.25">
      <c r="A1728" s="69"/>
      <c r="B1728" s="39"/>
      <c r="C1728" s="71" t="str">
        <f>IFERROR(_xll.RssMarket($A1728,"市場部名称"),"")</f>
        <v/>
      </c>
      <c r="D1728" s="55"/>
      <c r="E1728" s="55" t="str">
        <f>IFERROR(_xll.RssMarket($A1728,"前日比"),"")</f>
        <v/>
      </c>
      <c r="F1728" s="75" t="str">
        <f>IFERROR(_xll.RssMarket($A1728,"時価総額"),"")</f>
        <v/>
      </c>
      <c r="G1728" s="75" t="e">
        <f>T20D357462[[#This Row],[時価総額]]/T20D357462[[#This Row],[現在値]]</f>
        <v>#VALUE!</v>
      </c>
      <c r="H1728" s="20"/>
      <c r="I1728" s="38"/>
      <c r="J1728" s="20"/>
      <c r="K1728" s="33"/>
      <c r="L1728" s="117"/>
      <c r="M1728" s="21"/>
      <c r="N1728" s="89"/>
      <c r="O1728" s="125" t="e">
        <f t="shared" si="55"/>
        <v>#REF!</v>
      </c>
      <c r="P1728" s="125" t="e">
        <f t="shared" si="56"/>
        <v>#REF!</v>
      </c>
      <c r="Q1728" s="147" t="e">
        <f>T20D357462[[#This Row],[スコア⑤]]/T20D357462[[#This Row],[スコア③]]</f>
        <v>#REF!</v>
      </c>
      <c r="R1728" s="76" t="e">
        <f>#REF!+#REF!</f>
        <v>#REF!</v>
      </c>
      <c r="S1728" s="76"/>
      <c r="T1728" s="119"/>
      <c r="U1728" s="76"/>
      <c r="V1728" s="76"/>
      <c r="W1728" s="109" t="e">
        <f>(T20D357462[[#This Row],[現金及び預金（億）]]-T20D357462[[#This Row],[負債（億）]])/T20D357462[[#This Row],[総資産]]*100</f>
        <v>#DIV/0!</v>
      </c>
    </row>
    <row r="1729" spans="1:23" s="67" customFormat="1" x14ac:dyDescent="0.25">
      <c r="A1729" s="69"/>
      <c r="B1729" s="39"/>
      <c r="C1729" s="71" t="str">
        <f>IFERROR(_xll.RssMarket($A1729,"市場部名称"),"")</f>
        <v/>
      </c>
      <c r="D1729" s="55"/>
      <c r="E1729" s="55" t="str">
        <f>IFERROR(_xll.RssMarket($A1729,"前日比"),"")</f>
        <v/>
      </c>
      <c r="F1729" s="75" t="str">
        <f>IFERROR(_xll.RssMarket($A1729,"時価総額"),"")</f>
        <v/>
      </c>
      <c r="G1729" s="75" t="e">
        <f>T20D357462[[#This Row],[時価総額]]/T20D357462[[#This Row],[現在値]]</f>
        <v>#VALUE!</v>
      </c>
      <c r="H1729" s="20"/>
      <c r="I1729" s="38"/>
      <c r="J1729" s="20"/>
      <c r="K1729" s="33"/>
      <c r="L1729" s="117"/>
      <c r="M1729" s="21"/>
      <c r="N1729" s="89"/>
      <c r="O1729" s="125" t="e">
        <f t="shared" si="55"/>
        <v>#REF!</v>
      </c>
      <c r="P1729" s="125" t="e">
        <f t="shared" si="56"/>
        <v>#REF!</v>
      </c>
      <c r="Q1729" s="147" t="e">
        <f>T20D357462[[#This Row],[スコア⑤]]/T20D357462[[#This Row],[スコア③]]</f>
        <v>#REF!</v>
      </c>
      <c r="R1729" s="76" t="e">
        <f>#REF!+#REF!</f>
        <v>#REF!</v>
      </c>
      <c r="S1729" s="76"/>
      <c r="T1729" s="119"/>
      <c r="U1729" s="76"/>
      <c r="V1729" s="76"/>
      <c r="W1729" s="109" t="e">
        <f>(T20D357462[[#This Row],[現金及び預金（億）]]-T20D357462[[#This Row],[負債（億）]])/T20D357462[[#This Row],[総資産]]*100</f>
        <v>#DIV/0!</v>
      </c>
    </row>
    <row r="1730" spans="1:23" s="67" customFormat="1" x14ac:dyDescent="0.25">
      <c r="A1730" s="69"/>
      <c r="B1730" s="39"/>
      <c r="C1730" s="71" t="str">
        <f>IFERROR(_xll.RssMarket($A1730,"市場部名称"),"")</f>
        <v/>
      </c>
      <c r="D1730" s="55"/>
      <c r="E1730" s="55" t="str">
        <f>IFERROR(_xll.RssMarket($A1730,"前日比"),"")</f>
        <v/>
      </c>
      <c r="F1730" s="75" t="str">
        <f>IFERROR(_xll.RssMarket($A1730,"時価総額"),"")</f>
        <v/>
      </c>
      <c r="G1730" s="75" t="e">
        <f>T20D357462[[#This Row],[時価総額]]/T20D357462[[#This Row],[現在値]]</f>
        <v>#VALUE!</v>
      </c>
      <c r="H1730" s="20"/>
      <c r="I1730" s="38"/>
      <c r="J1730" s="20"/>
      <c r="K1730" s="33"/>
      <c r="L1730" s="117"/>
      <c r="M1730" s="21"/>
      <c r="N1730" s="89"/>
      <c r="O1730" s="125" t="e">
        <f t="shared" ref="O1730:O1793" si="57">ROUND(
 ((IF(OR(R1730="",R1730&lt;=0),20,R1730)/20)
  *(L1730/15))
 /(IFERROR(IF(H1730&gt;0,H1730,15),15)/15)
 *100,0)</f>
        <v>#REF!</v>
      </c>
      <c r="P1730" s="125" t="e">
        <f t="shared" si="56"/>
        <v>#REF!</v>
      </c>
      <c r="Q1730" s="147" t="e">
        <f>T20D357462[[#This Row],[スコア⑤]]/T20D357462[[#This Row],[スコア③]]</f>
        <v>#REF!</v>
      </c>
      <c r="R1730" s="76" t="e">
        <f>#REF!+#REF!</f>
        <v>#REF!</v>
      </c>
      <c r="S1730" s="76"/>
      <c r="T1730" s="119"/>
      <c r="U1730" s="76"/>
      <c r="V1730" s="76"/>
      <c r="W1730" s="109" t="e">
        <f>(T20D357462[[#This Row],[現金及び預金（億）]]-T20D357462[[#This Row],[負債（億）]])/T20D357462[[#This Row],[総資産]]*100</f>
        <v>#DIV/0!</v>
      </c>
    </row>
    <row r="1731" spans="1:23" s="67" customFormat="1" x14ac:dyDescent="0.25">
      <c r="A1731" s="69"/>
      <c r="B1731" s="39"/>
      <c r="C1731" s="71" t="str">
        <f>IFERROR(_xll.RssMarket($A1731,"市場部名称"),"")</f>
        <v/>
      </c>
      <c r="D1731" s="55"/>
      <c r="E1731" s="55" t="str">
        <f>IFERROR(_xll.RssMarket($A1731,"前日比"),"")</f>
        <v/>
      </c>
      <c r="F1731" s="75" t="str">
        <f>IFERROR(_xll.RssMarket($A1731,"時価総額"),"")</f>
        <v/>
      </c>
      <c r="G1731" s="75" t="e">
        <f>T20D357462[[#This Row],[時価総額]]/T20D357462[[#This Row],[現在値]]</f>
        <v>#VALUE!</v>
      </c>
      <c r="H1731" s="20"/>
      <c r="I1731" s="38"/>
      <c r="J1731" s="20"/>
      <c r="K1731" s="33"/>
      <c r="L1731" s="117"/>
      <c r="M1731" s="21"/>
      <c r="N1731" s="89"/>
      <c r="O1731" s="125" t="e">
        <f t="shared" si="57"/>
        <v>#REF!</v>
      </c>
      <c r="P1731" s="125" t="e">
        <f t="shared" si="56"/>
        <v>#REF!</v>
      </c>
      <c r="Q1731" s="147" t="e">
        <f>T20D357462[[#This Row],[スコア⑤]]/T20D357462[[#This Row],[スコア③]]</f>
        <v>#REF!</v>
      </c>
      <c r="R1731" s="76" t="e">
        <f>#REF!+#REF!</f>
        <v>#REF!</v>
      </c>
      <c r="S1731" s="76"/>
      <c r="T1731" s="119"/>
      <c r="U1731" s="76"/>
      <c r="V1731" s="76"/>
      <c r="W1731" s="109" t="e">
        <f>(T20D357462[[#This Row],[現金及び預金（億）]]-T20D357462[[#This Row],[負債（億）]])/T20D357462[[#This Row],[総資産]]*100</f>
        <v>#DIV/0!</v>
      </c>
    </row>
    <row r="1732" spans="1:23" s="67" customFormat="1" x14ac:dyDescent="0.25">
      <c r="A1732" s="69"/>
      <c r="B1732" s="39"/>
      <c r="C1732" s="71" t="str">
        <f>IFERROR(_xll.RssMarket($A1732,"市場部名称"),"")</f>
        <v/>
      </c>
      <c r="D1732" s="55"/>
      <c r="E1732" s="55" t="str">
        <f>IFERROR(_xll.RssMarket($A1732,"前日比"),"")</f>
        <v/>
      </c>
      <c r="F1732" s="75" t="str">
        <f>IFERROR(_xll.RssMarket($A1732,"時価総額"),"")</f>
        <v/>
      </c>
      <c r="G1732" s="75" t="e">
        <f>T20D357462[[#This Row],[時価総額]]/T20D357462[[#This Row],[現在値]]</f>
        <v>#VALUE!</v>
      </c>
      <c r="H1732" s="20"/>
      <c r="I1732" s="38"/>
      <c r="J1732" s="20"/>
      <c r="K1732" s="33"/>
      <c r="L1732" s="117"/>
      <c r="M1732" s="21"/>
      <c r="N1732" s="89"/>
      <c r="O1732" s="125" t="e">
        <f t="shared" si="57"/>
        <v>#REF!</v>
      </c>
      <c r="P1732" s="125" t="e">
        <f t="shared" si="56"/>
        <v>#REF!</v>
      </c>
      <c r="Q1732" s="147" t="e">
        <f>T20D357462[[#This Row],[スコア⑤]]/T20D357462[[#This Row],[スコア③]]</f>
        <v>#REF!</v>
      </c>
      <c r="R1732" s="76" t="e">
        <f>#REF!+#REF!</f>
        <v>#REF!</v>
      </c>
      <c r="S1732" s="76"/>
      <c r="T1732" s="119"/>
      <c r="U1732" s="76"/>
      <c r="V1732" s="76"/>
      <c r="W1732" s="109" t="e">
        <f>(T20D357462[[#This Row],[現金及び預金（億）]]-T20D357462[[#This Row],[負債（億）]])/T20D357462[[#This Row],[総資産]]*100</f>
        <v>#DIV/0!</v>
      </c>
    </row>
    <row r="1733" spans="1:23" s="67" customFormat="1" x14ac:dyDescent="0.25">
      <c r="A1733" s="69"/>
      <c r="B1733" s="39"/>
      <c r="C1733" s="71" t="str">
        <f>IFERROR(_xll.RssMarket($A1733,"市場部名称"),"")</f>
        <v/>
      </c>
      <c r="D1733" s="55"/>
      <c r="E1733" s="55" t="str">
        <f>IFERROR(_xll.RssMarket($A1733,"前日比"),"")</f>
        <v/>
      </c>
      <c r="F1733" s="75" t="str">
        <f>IFERROR(_xll.RssMarket($A1733,"時価総額"),"")</f>
        <v/>
      </c>
      <c r="G1733" s="75" t="e">
        <f>T20D357462[[#This Row],[時価総額]]/T20D357462[[#This Row],[現在値]]</f>
        <v>#VALUE!</v>
      </c>
      <c r="H1733" s="20"/>
      <c r="I1733" s="38"/>
      <c r="J1733" s="20"/>
      <c r="K1733" s="33"/>
      <c r="L1733" s="117"/>
      <c r="M1733" s="21"/>
      <c r="N1733" s="89"/>
      <c r="O1733" s="125" t="e">
        <f t="shared" si="57"/>
        <v>#REF!</v>
      </c>
      <c r="P1733" s="125" t="e">
        <f t="shared" si="56"/>
        <v>#REF!</v>
      </c>
      <c r="Q1733" s="147" t="e">
        <f>T20D357462[[#This Row],[スコア⑤]]/T20D357462[[#This Row],[スコア③]]</f>
        <v>#REF!</v>
      </c>
      <c r="R1733" s="76" t="e">
        <f>#REF!+#REF!</f>
        <v>#REF!</v>
      </c>
      <c r="S1733" s="76"/>
      <c r="T1733" s="119"/>
      <c r="U1733" s="76"/>
      <c r="V1733" s="76"/>
      <c r="W1733" s="109" t="e">
        <f>(T20D357462[[#This Row],[現金及び預金（億）]]-T20D357462[[#This Row],[負債（億）]])/T20D357462[[#This Row],[総資産]]*100</f>
        <v>#DIV/0!</v>
      </c>
    </row>
    <row r="1734" spans="1:23" s="67" customFormat="1" x14ac:dyDescent="0.25">
      <c r="A1734" s="69"/>
      <c r="B1734" s="39"/>
      <c r="C1734" s="71" t="str">
        <f>IFERROR(_xll.RssMarket($A1734,"市場部名称"),"")</f>
        <v/>
      </c>
      <c r="D1734" s="55"/>
      <c r="E1734" s="55" t="str">
        <f>IFERROR(_xll.RssMarket($A1734,"前日比"),"")</f>
        <v/>
      </c>
      <c r="F1734" s="75" t="str">
        <f>IFERROR(_xll.RssMarket($A1734,"時価総額"),"")</f>
        <v/>
      </c>
      <c r="G1734" s="75" t="e">
        <f>T20D357462[[#This Row],[時価総額]]/T20D357462[[#This Row],[現在値]]</f>
        <v>#VALUE!</v>
      </c>
      <c r="H1734" s="20"/>
      <c r="I1734" s="38"/>
      <c r="J1734" s="20"/>
      <c r="K1734" s="33"/>
      <c r="L1734" s="117"/>
      <c r="M1734" s="21"/>
      <c r="N1734" s="89"/>
      <c r="O1734" s="125" t="e">
        <f t="shared" si="57"/>
        <v>#REF!</v>
      </c>
      <c r="P1734" s="125" t="e">
        <f t="shared" si="56"/>
        <v>#REF!</v>
      </c>
      <c r="Q1734" s="147" t="e">
        <f>T20D357462[[#This Row],[スコア⑤]]/T20D357462[[#This Row],[スコア③]]</f>
        <v>#REF!</v>
      </c>
      <c r="R1734" s="76" t="e">
        <f>#REF!+#REF!</f>
        <v>#REF!</v>
      </c>
      <c r="S1734" s="76"/>
      <c r="T1734" s="119"/>
      <c r="U1734" s="76"/>
      <c r="V1734" s="76"/>
      <c r="W1734" s="109" t="e">
        <f>(T20D357462[[#This Row],[現金及び預金（億）]]-T20D357462[[#This Row],[負債（億）]])/T20D357462[[#This Row],[総資産]]*100</f>
        <v>#DIV/0!</v>
      </c>
    </row>
    <row r="1735" spans="1:23" s="67" customFormat="1" x14ac:dyDescent="0.25">
      <c r="A1735" s="69"/>
      <c r="B1735" s="39"/>
      <c r="C1735" s="71" t="str">
        <f>IFERROR(_xll.RssMarket($A1735,"市場部名称"),"")</f>
        <v/>
      </c>
      <c r="D1735" s="55"/>
      <c r="E1735" s="55" t="str">
        <f>IFERROR(_xll.RssMarket($A1735,"前日比"),"")</f>
        <v/>
      </c>
      <c r="F1735" s="75" t="str">
        <f>IFERROR(_xll.RssMarket($A1735,"時価総額"),"")</f>
        <v/>
      </c>
      <c r="G1735" s="75" t="e">
        <f>T20D357462[[#This Row],[時価総額]]/T20D357462[[#This Row],[現在値]]</f>
        <v>#VALUE!</v>
      </c>
      <c r="H1735" s="20"/>
      <c r="I1735" s="38"/>
      <c r="J1735" s="20"/>
      <c r="K1735" s="33"/>
      <c r="L1735" s="117"/>
      <c r="M1735" s="21"/>
      <c r="N1735" s="89"/>
      <c r="O1735" s="125" t="e">
        <f t="shared" si="57"/>
        <v>#REF!</v>
      </c>
      <c r="P1735" s="125" t="e">
        <f t="shared" si="56"/>
        <v>#REF!</v>
      </c>
      <c r="Q1735" s="147" t="e">
        <f>T20D357462[[#This Row],[スコア⑤]]/T20D357462[[#This Row],[スコア③]]</f>
        <v>#REF!</v>
      </c>
      <c r="R1735" s="76" t="e">
        <f>#REF!+#REF!</f>
        <v>#REF!</v>
      </c>
      <c r="S1735" s="76"/>
      <c r="T1735" s="119"/>
      <c r="U1735" s="76"/>
      <c r="V1735" s="76"/>
      <c r="W1735" s="109" t="e">
        <f>(T20D357462[[#This Row],[現金及び預金（億）]]-T20D357462[[#This Row],[負債（億）]])/T20D357462[[#This Row],[総資産]]*100</f>
        <v>#DIV/0!</v>
      </c>
    </row>
    <row r="1736" spans="1:23" s="67" customFormat="1" x14ac:dyDescent="0.25">
      <c r="A1736" s="69"/>
      <c r="B1736" s="39"/>
      <c r="C1736" s="71" t="str">
        <f>IFERROR(_xll.RssMarket($A1736,"市場部名称"),"")</f>
        <v/>
      </c>
      <c r="D1736" s="55"/>
      <c r="E1736" s="55" t="str">
        <f>IFERROR(_xll.RssMarket($A1736,"前日比"),"")</f>
        <v/>
      </c>
      <c r="F1736" s="75" t="str">
        <f>IFERROR(_xll.RssMarket($A1736,"時価総額"),"")</f>
        <v/>
      </c>
      <c r="G1736" s="75" t="e">
        <f>T20D357462[[#This Row],[時価総額]]/T20D357462[[#This Row],[現在値]]</f>
        <v>#VALUE!</v>
      </c>
      <c r="H1736" s="20"/>
      <c r="I1736" s="38"/>
      <c r="J1736" s="20"/>
      <c r="K1736" s="33"/>
      <c r="L1736" s="117"/>
      <c r="M1736" s="21"/>
      <c r="N1736" s="89"/>
      <c r="O1736" s="125" t="e">
        <f t="shared" si="57"/>
        <v>#REF!</v>
      </c>
      <c r="P1736" s="125" t="e">
        <f t="shared" si="56"/>
        <v>#REF!</v>
      </c>
      <c r="Q1736" s="147" t="e">
        <f>T20D357462[[#This Row],[スコア⑤]]/T20D357462[[#This Row],[スコア③]]</f>
        <v>#REF!</v>
      </c>
      <c r="R1736" s="76" t="e">
        <f>#REF!+#REF!</f>
        <v>#REF!</v>
      </c>
      <c r="S1736" s="76"/>
      <c r="T1736" s="119"/>
      <c r="U1736" s="76"/>
      <c r="V1736" s="76"/>
      <c r="W1736" s="109" t="e">
        <f>(T20D357462[[#This Row],[現金及び預金（億）]]-T20D357462[[#This Row],[負債（億）]])/T20D357462[[#This Row],[総資産]]*100</f>
        <v>#DIV/0!</v>
      </c>
    </row>
    <row r="1737" spans="1:23" s="67" customFormat="1" x14ac:dyDescent="0.25">
      <c r="A1737" s="69"/>
      <c r="B1737" s="39"/>
      <c r="C1737" s="71" t="str">
        <f>IFERROR(_xll.RssMarket($A1737,"市場部名称"),"")</f>
        <v/>
      </c>
      <c r="D1737" s="55"/>
      <c r="E1737" s="55" t="str">
        <f>IFERROR(_xll.RssMarket($A1737,"前日比"),"")</f>
        <v/>
      </c>
      <c r="F1737" s="75" t="str">
        <f>IFERROR(_xll.RssMarket($A1737,"時価総額"),"")</f>
        <v/>
      </c>
      <c r="G1737" s="75" t="e">
        <f>T20D357462[[#This Row],[時価総額]]/T20D357462[[#This Row],[現在値]]</f>
        <v>#VALUE!</v>
      </c>
      <c r="H1737" s="20"/>
      <c r="I1737" s="38"/>
      <c r="J1737" s="20"/>
      <c r="K1737" s="33"/>
      <c r="L1737" s="117"/>
      <c r="M1737" s="21"/>
      <c r="N1737" s="89"/>
      <c r="O1737" s="125" t="e">
        <f t="shared" si="57"/>
        <v>#REF!</v>
      </c>
      <c r="P1737" s="125" t="e">
        <f t="shared" si="56"/>
        <v>#REF!</v>
      </c>
      <c r="Q1737" s="147" t="e">
        <f>T20D357462[[#This Row],[スコア⑤]]/T20D357462[[#This Row],[スコア③]]</f>
        <v>#REF!</v>
      </c>
      <c r="R1737" s="76" t="e">
        <f>#REF!+#REF!</f>
        <v>#REF!</v>
      </c>
      <c r="S1737" s="76"/>
      <c r="T1737" s="119"/>
      <c r="U1737" s="76"/>
      <c r="V1737" s="76"/>
      <c r="W1737" s="109" t="e">
        <f>(T20D357462[[#This Row],[現金及び預金（億）]]-T20D357462[[#This Row],[負債（億）]])/T20D357462[[#This Row],[総資産]]*100</f>
        <v>#DIV/0!</v>
      </c>
    </row>
    <row r="1738" spans="1:23" s="67" customFormat="1" x14ac:dyDescent="0.25">
      <c r="A1738" s="69"/>
      <c r="B1738" s="39"/>
      <c r="C1738" s="71" t="str">
        <f>IFERROR(_xll.RssMarket($A1738,"市場部名称"),"")</f>
        <v/>
      </c>
      <c r="D1738" s="55"/>
      <c r="E1738" s="55" t="str">
        <f>IFERROR(_xll.RssMarket($A1738,"前日比"),"")</f>
        <v/>
      </c>
      <c r="F1738" s="75" t="str">
        <f>IFERROR(_xll.RssMarket($A1738,"時価総額"),"")</f>
        <v/>
      </c>
      <c r="G1738" s="75" t="e">
        <f>T20D357462[[#This Row],[時価総額]]/T20D357462[[#This Row],[現在値]]</f>
        <v>#VALUE!</v>
      </c>
      <c r="H1738" s="20"/>
      <c r="I1738" s="38"/>
      <c r="J1738" s="20"/>
      <c r="K1738" s="33"/>
      <c r="L1738" s="117"/>
      <c r="M1738" s="21"/>
      <c r="N1738" s="89"/>
      <c r="O1738" s="125" t="e">
        <f t="shared" si="57"/>
        <v>#REF!</v>
      </c>
      <c r="P1738" s="125" t="e">
        <f t="shared" si="56"/>
        <v>#REF!</v>
      </c>
      <c r="Q1738" s="147" t="e">
        <f>T20D357462[[#This Row],[スコア⑤]]/T20D357462[[#This Row],[スコア③]]</f>
        <v>#REF!</v>
      </c>
      <c r="R1738" s="76" t="e">
        <f>#REF!+#REF!</f>
        <v>#REF!</v>
      </c>
      <c r="S1738" s="76"/>
      <c r="T1738" s="119"/>
      <c r="U1738" s="76"/>
      <c r="V1738" s="76"/>
      <c r="W1738" s="109" t="e">
        <f>(T20D357462[[#This Row],[現金及び預金（億）]]-T20D357462[[#This Row],[負債（億）]])/T20D357462[[#This Row],[総資産]]*100</f>
        <v>#DIV/0!</v>
      </c>
    </row>
    <row r="1739" spans="1:23" s="67" customFormat="1" x14ac:dyDescent="0.25">
      <c r="A1739" s="69"/>
      <c r="B1739" s="39"/>
      <c r="C1739" s="71" t="str">
        <f>IFERROR(_xll.RssMarket($A1739,"市場部名称"),"")</f>
        <v/>
      </c>
      <c r="D1739" s="55"/>
      <c r="E1739" s="55" t="str">
        <f>IFERROR(_xll.RssMarket($A1739,"前日比"),"")</f>
        <v/>
      </c>
      <c r="F1739" s="75" t="str">
        <f>IFERROR(_xll.RssMarket($A1739,"時価総額"),"")</f>
        <v/>
      </c>
      <c r="G1739" s="75" t="e">
        <f>T20D357462[[#This Row],[時価総額]]/T20D357462[[#This Row],[現在値]]</f>
        <v>#VALUE!</v>
      </c>
      <c r="H1739" s="20"/>
      <c r="I1739" s="38"/>
      <c r="J1739" s="20"/>
      <c r="K1739" s="33"/>
      <c r="L1739" s="117"/>
      <c r="M1739" s="21"/>
      <c r="N1739" s="89"/>
      <c r="O1739" s="125" t="e">
        <f t="shared" si="57"/>
        <v>#REF!</v>
      </c>
      <c r="P1739" s="125" t="e">
        <f t="shared" si="56"/>
        <v>#REF!</v>
      </c>
      <c r="Q1739" s="147" t="e">
        <f>T20D357462[[#This Row],[スコア⑤]]/T20D357462[[#This Row],[スコア③]]</f>
        <v>#REF!</v>
      </c>
      <c r="R1739" s="76" t="e">
        <f>#REF!+#REF!</f>
        <v>#REF!</v>
      </c>
      <c r="S1739" s="76"/>
      <c r="T1739" s="119"/>
      <c r="U1739" s="76"/>
      <c r="V1739" s="76"/>
      <c r="W1739" s="109" t="e">
        <f>(T20D357462[[#This Row],[現金及び預金（億）]]-T20D357462[[#This Row],[負債（億）]])/T20D357462[[#This Row],[総資産]]*100</f>
        <v>#DIV/0!</v>
      </c>
    </row>
    <row r="1740" spans="1:23" s="67" customFormat="1" x14ac:dyDescent="0.25">
      <c r="A1740" s="69"/>
      <c r="B1740" s="39"/>
      <c r="C1740" s="71" t="str">
        <f>IFERROR(_xll.RssMarket($A1740,"市場部名称"),"")</f>
        <v/>
      </c>
      <c r="D1740" s="55"/>
      <c r="E1740" s="55" t="str">
        <f>IFERROR(_xll.RssMarket($A1740,"前日比"),"")</f>
        <v/>
      </c>
      <c r="F1740" s="75" t="str">
        <f>IFERROR(_xll.RssMarket($A1740,"時価総額"),"")</f>
        <v/>
      </c>
      <c r="G1740" s="75" t="e">
        <f>T20D357462[[#This Row],[時価総額]]/T20D357462[[#This Row],[現在値]]</f>
        <v>#VALUE!</v>
      </c>
      <c r="H1740" s="20"/>
      <c r="I1740" s="38"/>
      <c r="J1740" s="20"/>
      <c r="K1740" s="33"/>
      <c r="L1740" s="117"/>
      <c r="M1740" s="21"/>
      <c r="N1740" s="89"/>
      <c r="O1740" s="125" t="e">
        <f t="shared" si="57"/>
        <v>#REF!</v>
      </c>
      <c r="P1740" s="125" t="e">
        <f t="shared" si="56"/>
        <v>#REF!</v>
      </c>
      <c r="Q1740" s="147" t="e">
        <f>T20D357462[[#This Row],[スコア⑤]]/T20D357462[[#This Row],[スコア③]]</f>
        <v>#REF!</v>
      </c>
      <c r="R1740" s="76" t="e">
        <f>#REF!+#REF!</f>
        <v>#REF!</v>
      </c>
      <c r="S1740" s="76"/>
      <c r="T1740" s="119"/>
      <c r="U1740" s="76"/>
      <c r="V1740" s="76"/>
      <c r="W1740" s="109" t="e">
        <f>(T20D357462[[#This Row],[現金及び預金（億）]]-T20D357462[[#This Row],[負債（億）]])/T20D357462[[#This Row],[総資産]]*100</f>
        <v>#DIV/0!</v>
      </c>
    </row>
    <row r="1741" spans="1:23" s="67" customFormat="1" x14ac:dyDescent="0.25">
      <c r="A1741" s="69"/>
      <c r="B1741" s="39"/>
      <c r="C1741" s="71" t="str">
        <f>IFERROR(_xll.RssMarket($A1741,"市場部名称"),"")</f>
        <v/>
      </c>
      <c r="D1741" s="55"/>
      <c r="E1741" s="55" t="str">
        <f>IFERROR(_xll.RssMarket($A1741,"前日比"),"")</f>
        <v/>
      </c>
      <c r="F1741" s="75" t="str">
        <f>IFERROR(_xll.RssMarket($A1741,"時価総額"),"")</f>
        <v/>
      </c>
      <c r="G1741" s="75" t="e">
        <f>T20D357462[[#This Row],[時価総額]]/T20D357462[[#This Row],[現在値]]</f>
        <v>#VALUE!</v>
      </c>
      <c r="H1741" s="20"/>
      <c r="I1741" s="38"/>
      <c r="J1741" s="20"/>
      <c r="K1741" s="33"/>
      <c r="L1741" s="117"/>
      <c r="M1741" s="21"/>
      <c r="N1741" s="89"/>
      <c r="O1741" s="125" t="e">
        <f t="shared" si="57"/>
        <v>#REF!</v>
      </c>
      <c r="P1741" s="125" t="e">
        <f t="shared" si="56"/>
        <v>#REF!</v>
      </c>
      <c r="Q1741" s="147" t="e">
        <f>T20D357462[[#This Row],[スコア⑤]]/T20D357462[[#This Row],[スコア③]]</f>
        <v>#REF!</v>
      </c>
      <c r="R1741" s="76" t="e">
        <f>#REF!+#REF!</f>
        <v>#REF!</v>
      </c>
      <c r="S1741" s="76"/>
      <c r="T1741" s="119"/>
      <c r="U1741" s="76"/>
      <c r="V1741" s="76"/>
      <c r="W1741" s="109" t="e">
        <f>(T20D357462[[#This Row],[現金及び預金（億）]]-T20D357462[[#This Row],[負債（億）]])/T20D357462[[#This Row],[総資産]]*100</f>
        <v>#DIV/0!</v>
      </c>
    </row>
    <row r="1742" spans="1:23" s="67" customFormat="1" x14ac:dyDescent="0.25">
      <c r="A1742" s="69"/>
      <c r="B1742" s="39"/>
      <c r="C1742" s="71" t="str">
        <f>IFERROR(_xll.RssMarket($A1742,"市場部名称"),"")</f>
        <v/>
      </c>
      <c r="D1742" s="55"/>
      <c r="E1742" s="55" t="str">
        <f>IFERROR(_xll.RssMarket($A1742,"前日比"),"")</f>
        <v/>
      </c>
      <c r="F1742" s="75" t="str">
        <f>IFERROR(_xll.RssMarket($A1742,"時価総額"),"")</f>
        <v/>
      </c>
      <c r="G1742" s="75" t="e">
        <f>T20D357462[[#This Row],[時価総額]]/T20D357462[[#This Row],[現在値]]</f>
        <v>#VALUE!</v>
      </c>
      <c r="H1742" s="20"/>
      <c r="I1742" s="38"/>
      <c r="J1742" s="20"/>
      <c r="K1742" s="33"/>
      <c r="L1742" s="117"/>
      <c r="M1742" s="21"/>
      <c r="N1742" s="89"/>
      <c r="O1742" s="125" t="e">
        <f t="shared" si="57"/>
        <v>#REF!</v>
      </c>
      <c r="P1742" s="125" t="e">
        <f t="shared" si="56"/>
        <v>#REF!</v>
      </c>
      <c r="Q1742" s="147" t="e">
        <f>T20D357462[[#This Row],[スコア⑤]]/T20D357462[[#This Row],[スコア③]]</f>
        <v>#REF!</v>
      </c>
      <c r="R1742" s="76" t="e">
        <f>#REF!+#REF!</f>
        <v>#REF!</v>
      </c>
      <c r="S1742" s="76"/>
      <c r="T1742" s="119"/>
      <c r="U1742" s="76"/>
      <c r="V1742" s="76"/>
      <c r="W1742" s="109" t="e">
        <f>(T20D357462[[#This Row],[現金及び預金（億）]]-T20D357462[[#This Row],[負債（億）]])/T20D357462[[#This Row],[総資産]]*100</f>
        <v>#DIV/0!</v>
      </c>
    </row>
    <row r="1743" spans="1:23" s="67" customFormat="1" x14ac:dyDescent="0.25">
      <c r="A1743" s="69"/>
      <c r="B1743" s="39"/>
      <c r="C1743" s="71" t="str">
        <f>IFERROR(_xll.RssMarket($A1743,"市場部名称"),"")</f>
        <v/>
      </c>
      <c r="D1743" s="55"/>
      <c r="E1743" s="55" t="str">
        <f>IFERROR(_xll.RssMarket($A1743,"前日比"),"")</f>
        <v/>
      </c>
      <c r="F1743" s="75" t="str">
        <f>IFERROR(_xll.RssMarket($A1743,"時価総額"),"")</f>
        <v/>
      </c>
      <c r="G1743" s="75" t="e">
        <f>T20D357462[[#This Row],[時価総額]]/T20D357462[[#This Row],[現在値]]</f>
        <v>#VALUE!</v>
      </c>
      <c r="H1743" s="20"/>
      <c r="I1743" s="38"/>
      <c r="J1743" s="20"/>
      <c r="K1743" s="33"/>
      <c r="L1743" s="117"/>
      <c r="M1743" s="21"/>
      <c r="N1743" s="89"/>
      <c r="O1743" s="125" t="e">
        <f t="shared" si="57"/>
        <v>#REF!</v>
      </c>
      <c r="P1743" s="125" t="e">
        <f t="shared" si="56"/>
        <v>#REF!</v>
      </c>
      <c r="Q1743" s="147" t="e">
        <f>T20D357462[[#This Row],[スコア⑤]]/T20D357462[[#This Row],[スコア③]]</f>
        <v>#REF!</v>
      </c>
      <c r="R1743" s="76" t="e">
        <f>#REF!+#REF!</f>
        <v>#REF!</v>
      </c>
      <c r="S1743" s="76"/>
      <c r="T1743" s="119"/>
      <c r="U1743" s="76"/>
      <c r="V1743" s="76"/>
      <c r="W1743" s="109" t="e">
        <f>(T20D357462[[#This Row],[現金及び預金（億）]]-T20D357462[[#This Row],[負債（億）]])/T20D357462[[#This Row],[総資産]]*100</f>
        <v>#DIV/0!</v>
      </c>
    </row>
    <row r="1744" spans="1:23" s="67" customFormat="1" x14ac:dyDescent="0.25">
      <c r="A1744" s="69"/>
      <c r="B1744" s="39"/>
      <c r="C1744" s="71" t="str">
        <f>IFERROR(_xll.RssMarket($A1744,"市場部名称"),"")</f>
        <v/>
      </c>
      <c r="D1744" s="55"/>
      <c r="E1744" s="55" t="str">
        <f>IFERROR(_xll.RssMarket($A1744,"前日比"),"")</f>
        <v/>
      </c>
      <c r="F1744" s="75" t="str">
        <f>IFERROR(_xll.RssMarket($A1744,"時価総額"),"")</f>
        <v/>
      </c>
      <c r="G1744" s="75" t="e">
        <f>T20D357462[[#This Row],[時価総額]]/T20D357462[[#This Row],[現在値]]</f>
        <v>#VALUE!</v>
      </c>
      <c r="H1744" s="20"/>
      <c r="I1744" s="38"/>
      <c r="J1744" s="20"/>
      <c r="K1744" s="33"/>
      <c r="L1744" s="117"/>
      <c r="M1744" s="21"/>
      <c r="N1744" s="89"/>
      <c r="O1744" s="125" t="e">
        <f t="shared" si="57"/>
        <v>#REF!</v>
      </c>
      <c r="P1744" s="125" t="e">
        <f t="shared" si="56"/>
        <v>#REF!</v>
      </c>
      <c r="Q1744" s="147" t="e">
        <f>T20D357462[[#This Row],[スコア⑤]]/T20D357462[[#This Row],[スコア③]]</f>
        <v>#REF!</v>
      </c>
      <c r="R1744" s="76" t="e">
        <f>#REF!+#REF!</f>
        <v>#REF!</v>
      </c>
      <c r="S1744" s="76"/>
      <c r="T1744" s="119"/>
      <c r="U1744" s="76"/>
      <c r="V1744" s="76"/>
      <c r="W1744" s="109" t="e">
        <f>(T20D357462[[#This Row],[現金及び預金（億）]]-T20D357462[[#This Row],[負債（億）]])/T20D357462[[#This Row],[総資産]]*100</f>
        <v>#DIV/0!</v>
      </c>
    </row>
    <row r="1745" spans="1:23" s="67" customFormat="1" x14ac:dyDescent="0.25">
      <c r="A1745" s="69"/>
      <c r="B1745" s="39"/>
      <c r="C1745" s="71" t="str">
        <f>IFERROR(_xll.RssMarket($A1745,"市場部名称"),"")</f>
        <v/>
      </c>
      <c r="D1745" s="55"/>
      <c r="E1745" s="55" t="str">
        <f>IFERROR(_xll.RssMarket($A1745,"前日比"),"")</f>
        <v/>
      </c>
      <c r="F1745" s="75" t="str">
        <f>IFERROR(_xll.RssMarket($A1745,"時価総額"),"")</f>
        <v/>
      </c>
      <c r="G1745" s="75" t="e">
        <f>T20D357462[[#This Row],[時価総額]]/T20D357462[[#This Row],[現在値]]</f>
        <v>#VALUE!</v>
      </c>
      <c r="H1745" s="20"/>
      <c r="I1745" s="38"/>
      <c r="J1745" s="20"/>
      <c r="K1745" s="33"/>
      <c r="L1745" s="117"/>
      <c r="M1745" s="21"/>
      <c r="N1745" s="89"/>
      <c r="O1745" s="125" t="e">
        <f t="shared" si="57"/>
        <v>#REF!</v>
      </c>
      <c r="P1745" s="125" t="e">
        <f t="shared" si="56"/>
        <v>#REF!</v>
      </c>
      <c r="Q1745" s="147" t="e">
        <f>T20D357462[[#This Row],[スコア⑤]]/T20D357462[[#This Row],[スコア③]]</f>
        <v>#REF!</v>
      </c>
      <c r="R1745" s="76" t="e">
        <f>#REF!+#REF!</f>
        <v>#REF!</v>
      </c>
      <c r="S1745" s="76"/>
      <c r="T1745" s="119"/>
      <c r="U1745" s="76"/>
      <c r="V1745" s="76"/>
      <c r="W1745" s="109" t="e">
        <f>(T20D357462[[#This Row],[現金及び預金（億）]]-T20D357462[[#This Row],[負債（億）]])/T20D357462[[#This Row],[総資産]]*100</f>
        <v>#DIV/0!</v>
      </c>
    </row>
    <row r="1746" spans="1:23" s="67" customFormat="1" x14ac:dyDescent="0.25">
      <c r="A1746" s="69"/>
      <c r="B1746" s="39"/>
      <c r="C1746" s="71" t="str">
        <f>IFERROR(_xll.RssMarket($A1746,"市場部名称"),"")</f>
        <v/>
      </c>
      <c r="D1746" s="55"/>
      <c r="E1746" s="55" t="str">
        <f>IFERROR(_xll.RssMarket($A1746,"前日比"),"")</f>
        <v/>
      </c>
      <c r="F1746" s="75" t="str">
        <f>IFERROR(_xll.RssMarket($A1746,"時価総額"),"")</f>
        <v/>
      </c>
      <c r="G1746" s="75" t="e">
        <f>T20D357462[[#This Row],[時価総額]]/T20D357462[[#This Row],[現在値]]</f>
        <v>#VALUE!</v>
      </c>
      <c r="H1746" s="20"/>
      <c r="I1746" s="38"/>
      <c r="J1746" s="20"/>
      <c r="K1746" s="33"/>
      <c r="L1746" s="117"/>
      <c r="M1746" s="21"/>
      <c r="N1746" s="89"/>
      <c r="O1746" s="125" t="e">
        <f t="shared" si="57"/>
        <v>#REF!</v>
      </c>
      <c r="P1746" s="125" t="e">
        <f t="shared" si="56"/>
        <v>#REF!</v>
      </c>
      <c r="Q1746" s="147" t="e">
        <f>T20D357462[[#This Row],[スコア⑤]]/T20D357462[[#This Row],[スコア③]]</f>
        <v>#REF!</v>
      </c>
      <c r="R1746" s="76" t="e">
        <f>#REF!+#REF!</f>
        <v>#REF!</v>
      </c>
      <c r="S1746" s="76"/>
      <c r="T1746" s="119"/>
      <c r="U1746" s="76"/>
      <c r="V1746" s="76"/>
      <c r="W1746" s="109" t="e">
        <f>(T20D357462[[#This Row],[現金及び預金（億）]]-T20D357462[[#This Row],[負債（億）]])/T20D357462[[#This Row],[総資産]]*100</f>
        <v>#DIV/0!</v>
      </c>
    </row>
    <row r="1747" spans="1:23" s="67" customFormat="1" x14ac:dyDescent="0.25">
      <c r="A1747" s="69"/>
      <c r="B1747" s="39"/>
      <c r="C1747" s="71" t="str">
        <f>IFERROR(_xll.RssMarket($A1747,"市場部名称"),"")</f>
        <v/>
      </c>
      <c r="D1747" s="55"/>
      <c r="E1747" s="55" t="str">
        <f>IFERROR(_xll.RssMarket($A1747,"前日比"),"")</f>
        <v/>
      </c>
      <c r="F1747" s="75" t="str">
        <f>IFERROR(_xll.RssMarket($A1747,"時価総額"),"")</f>
        <v/>
      </c>
      <c r="G1747" s="75" t="e">
        <f>T20D357462[[#This Row],[時価総額]]/T20D357462[[#This Row],[現在値]]</f>
        <v>#VALUE!</v>
      </c>
      <c r="H1747" s="20"/>
      <c r="I1747" s="38"/>
      <c r="J1747" s="20"/>
      <c r="K1747" s="33"/>
      <c r="L1747" s="117"/>
      <c r="M1747" s="21"/>
      <c r="N1747" s="89"/>
      <c r="O1747" s="125" t="e">
        <f t="shared" si="57"/>
        <v>#REF!</v>
      </c>
      <c r="P1747" s="125" t="e">
        <f t="shared" si="56"/>
        <v>#REF!</v>
      </c>
      <c r="Q1747" s="147" t="e">
        <f>T20D357462[[#This Row],[スコア⑤]]/T20D357462[[#This Row],[スコア③]]</f>
        <v>#REF!</v>
      </c>
      <c r="R1747" s="76" t="e">
        <f>#REF!+#REF!</f>
        <v>#REF!</v>
      </c>
      <c r="S1747" s="76"/>
      <c r="T1747" s="119"/>
      <c r="U1747" s="76"/>
      <c r="V1747" s="76"/>
      <c r="W1747" s="109" t="e">
        <f>(T20D357462[[#This Row],[現金及び預金（億）]]-T20D357462[[#This Row],[負債（億）]])/T20D357462[[#This Row],[総資産]]*100</f>
        <v>#DIV/0!</v>
      </c>
    </row>
    <row r="1748" spans="1:23" s="67" customFormat="1" x14ac:dyDescent="0.25">
      <c r="A1748" s="69"/>
      <c r="B1748" s="39"/>
      <c r="C1748" s="71" t="str">
        <f>IFERROR(_xll.RssMarket($A1748,"市場部名称"),"")</f>
        <v/>
      </c>
      <c r="D1748" s="55"/>
      <c r="E1748" s="55" t="str">
        <f>IFERROR(_xll.RssMarket($A1748,"前日比"),"")</f>
        <v/>
      </c>
      <c r="F1748" s="75" t="str">
        <f>IFERROR(_xll.RssMarket($A1748,"時価総額"),"")</f>
        <v/>
      </c>
      <c r="G1748" s="75" t="e">
        <f>T20D357462[[#This Row],[時価総額]]/T20D357462[[#This Row],[現在値]]</f>
        <v>#VALUE!</v>
      </c>
      <c r="H1748" s="20"/>
      <c r="I1748" s="38"/>
      <c r="J1748" s="20"/>
      <c r="K1748" s="33"/>
      <c r="L1748" s="117"/>
      <c r="M1748" s="21"/>
      <c r="N1748" s="89"/>
      <c r="O1748" s="125" t="e">
        <f t="shared" si="57"/>
        <v>#REF!</v>
      </c>
      <c r="P1748" s="125" t="e">
        <f t="shared" si="56"/>
        <v>#REF!</v>
      </c>
      <c r="Q1748" s="147" t="e">
        <f>T20D357462[[#This Row],[スコア⑤]]/T20D357462[[#This Row],[スコア③]]</f>
        <v>#REF!</v>
      </c>
      <c r="R1748" s="76" t="e">
        <f>#REF!+#REF!</f>
        <v>#REF!</v>
      </c>
      <c r="S1748" s="76"/>
      <c r="T1748" s="119"/>
      <c r="U1748" s="76"/>
      <c r="V1748" s="76"/>
      <c r="W1748" s="109" t="e">
        <f>(T20D357462[[#This Row],[現金及び預金（億）]]-T20D357462[[#This Row],[負債（億）]])/T20D357462[[#This Row],[総資産]]*100</f>
        <v>#DIV/0!</v>
      </c>
    </row>
    <row r="1749" spans="1:23" s="67" customFormat="1" x14ac:dyDescent="0.25">
      <c r="A1749" s="69"/>
      <c r="B1749" s="39"/>
      <c r="C1749" s="71" t="str">
        <f>IFERROR(_xll.RssMarket($A1749,"市場部名称"),"")</f>
        <v/>
      </c>
      <c r="D1749" s="55"/>
      <c r="E1749" s="55" t="str">
        <f>IFERROR(_xll.RssMarket($A1749,"前日比"),"")</f>
        <v/>
      </c>
      <c r="F1749" s="75" t="str">
        <f>IFERROR(_xll.RssMarket($A1749,"時価総額"),"")</f>
        <v/>
      </c>
      <c r="G1749" s="75" t="e">
        <f>T20D357462[[#This Row],[時価総額]]/T20D357462[[#This Row],[現在値]]</f>
        <v>#VALUE!</v>
      </c>
      <c r="H1749" s="20"/>
      <c r="I1749" s="38"/>
      <c r="J1749" s="20"/>
      <c r="K1749" s="33"/>
      <c r="L1749" s="117"/>
      <c r="M1749" s="21"/>
      <c r="N1749" s="89"/>
      <c r="O1749" s="125" t="e">
        <f t="shared" si="57"/>
        <v>#REF!</v>
      </c>
      <c r="P1749" s="125" t="e">
        <f t="shared" si="56"/>
        <v>#REF!</v>
      </c>
      <c r="Q1749" s="147" t="e">
        <f>T20D357462[[#This Row],[スコア⑤]]/T20D357462[[#This Row],[スコア③]]</f>
        <v>#REF!</v>
      </c>
      <c r="R1749" s="76" t="e">
        <f>#REF!+#REF!</f>
        <v>#REF!</v>
      </c>
      <c r="S1749" s="76"/>
      <c r="T1749" s="119"/>
      <c r="U1749" s="76"/>
      <c r="V1749" s="76"/>
      <c r="W1749" s="109" t="e">
        <f>(T20D357462[[#This Row],[現金及び預金（億）]]-T20D357462[[#This Row],[負債（億）]])/T20D357462[[#This Row],[総資産]]*100</f>
        <v>#DIV/0!</v>
      </c>
    </row>
    <row r="1750" spans="1:23" s="67" customFormat="1" x14ac:dyDescent="0.25">
      <c r="A1750" s="69"/>
      <c r="B1750" s="39"/>
      <c r="C1750" s="71" t="str">
        <f>IFERROR(_xll.RssMarket($A1750,"市場部名称"),"")</f>
        <v/>
      </c>
      <c r="D1750" s="55"/>
      <c r="E1750" s="55" t="str">
        <f>IFERROR(_xll.RssMarket($A1750,"前日比"),"")</f>
        <v/>
      </c>
      <c r="F1750" s="75" t="str">
        <f>IFERROR(_xll.RssMarket($A1750,"時価総額"),"")</f>
        <v/>
      </c>
      <c r="G1750" s="75" t="e">
        <f>T20D357462[[#This Row],[時価総額]]/T20D357462[[#This Row],[現在値]]</f>
        <v>#VALUE!</v>
      </c>
      <c r="H1750" s="20"/>
      <c r="I1750" s="38"/>
      <c r="J1750" s="20"/>
      <c r="K1750" s="33"/>
      <c r="L1750" s="117"/>
      <c r="M1750" s="21"/>
      <c r="N1750" s="89"/>
      <c r="O1750" s="125" t="e">
        <f t="shared" si="57"/>
        <v>#REF!</v>
      </c>
      <c r="P1750" s="125" t="e">
        <f t="shared" si="56"/>
        <v>#REF!</v>
      </c>
      <c r="Q1750" s="147" t="e">
        <f>T20D357462[[#This Row],[スコア⑤]]/T20D357462[[#This Row],[スコア③]]</f>
        <v>#REF!</v>
      </c>
      <c r="R1750" s="76" t="e">
        <f>#REF!+#REF!</f>
        <v>#REF!</v>
      </c>
      <c r="S1750" s="76"/>
      <c r="T1750" s="119"/>
      <c r="U1750" s="76"/>
      <c r="V1750" s="76"/>
      <c r="W1750" s="109" t="e">
        <f>(T20D357462[[#This Row],[現金及び預金（億）]]-T20D357462[[#This Row],[負債（億）]])/T20D357462[[#This Row],[総資産]]*100</f>
        <v>#DIV/0!</v>
      </c>
    </row>
    <row r="1751" spans="1:23" s="67" customFormat="1" x14ac:dyDescent="0.25">
      <c r="A1751" s="69"/>
      <c r="B1751" s="39"/>
      <c r="C1751" s="71" t="str">
        <f>IFERROR(_xll.RssMarket($A1751,"市場部名称"),"")</f>
        <v/>
      </c>
      <c r="D1751" s="55"/>
      <c r="E1751" s="55" t="str">
        <f>IFERROR(_xll.RssMarket($A1751,"前日比"),"")</f>
        <v/>
      </c>
      <c r="F1751" s="75" t="str">
        <f>IFERROR(_xll.RssMarket($A1751,"時価総額"),"")</f>
        <v/>
      </c>
      <c r="G1751" s="75" t="e">
        <f>T20D357462[[#This Row],[時価総額]]/T20D357462[[#This Row],[現在値]]</f>
        <v>#VALUE!</v>
      </c>
      <c r="H1751" s="20"/>
      <c r="I1751" s="38"/>
      <c r="J1751" s="20"/>
      <c r="K1751" s="33"/>
      <c r="L1751" s="117"/>
      <c r="M1751" s="21"/>
      <c r="N1751" s="89"/>
      <c r="O1751" s="125" t="e">
        <f t="shared" si="57"/>
        <v>#REF!</v>
      </c>
      <c r="P1751" s="125" t="e">
        <f t="shared" si="56"/>
        <v>#REF!</v>
      </c>
      <c r="Q1751" s="147" t="e">
        <f>T20D357462[[#This Row],[スコア⑤]]/T20D357462[[#This Row],[スコア③]]</f>
        <v>#REF!</v>
      </c>
      <c r="R1751" s="76" t="e">
        <f>#REF!+#REF!</f>
        <v>#REF!</v>
      </c>
      <c r="S1751" s="76"/>
      <c r="T1751" s="119"/>
      <c r="U1751" s="76"/>
      <c r="V1751" s="76"/>
      <c r="W1751" s="109" t="e">
        <f>(T20D357462[[#This Row],[現金及び預金（億）]]-T20D357462[[#This Row],[負債（億）]])/T20D357462[[#This Row],[総資産]]*100</f>
        <v>#DIV/0!</v>
      </c>
    </row>
    <row r="1752" spans="1:23" s="67" customFormat="1" x14ac:dyDescent="0.25">
      <c r="A1752" s="69"/>
      <c r="B1752" s="39"/>
      <c r="C1752" s="71" t="str">
        <f>IFERROR(_xll.RssMarket($A1752,"市場部名称"),"")</f>
        <v/>
      </c>
      <c r="D1752" s="55"/>
      <c r="E1752" s="55" t="str">
        <f>IFERROR(_xll.RssMarket($A1752,"前日比"),"")</f>
        <v/>
      </c>
      <c r="F1752" s="75" t="str">
        <f>IFERROR(_xll.RssMarket($A1752,"時価総額"),"")</f>
        <v/>
      </c>
      <c r="G1752" s="75" t="e">
        <f>T20D357462[[#This Row],[時価総額]]/T20D357462[[#This Row],[現在値]]</f>
        <v>#VALUE!</v>
      </c>
      <c r="H1752" s="20"/>
      <c r="I1752" s="38"/>
      <c r="J1752" s="20"/>
      <c r="K1752" s="33"/>
      <c r="L1752" s="117"/>
      <c r="M1752" s="21"/>
      <c r="N1752" s="89"/>
      <c r="O1752" s="125" t="e">
        <f t="shared" si="57"/>
        <v>#REF!</v>
      </c>
      <c r="P1752" s="125" t="e">
        <f t="shared" si="56"/>
        <v>#REF!</v>
      </c>
      <c r="Q1752" s="147" t="e">
        <f>T20D357462[[#This Row],[スコア⑤]]/T20D357462[[#This Row],[スコア③]]</f>
        <v>#REF!</v>
      </c>
      <c r="R1752" s="76" t="e">
        <f>#REF!+#REF!</f>
        <v>#REF!</v>
      </c>
      <c r="S1752" s="76"/>
      <c r="T1752" s="119"/>
      <c r="U1752" s="76"/>
      <c r="V1752" s="76"/>
      <c r="W1752" s="109" t="e">
        <f>(T20D357462[[#This Row],[現金及び預金（億）]]-T20D357462[[#This Row],[負債（億）]])/T20D357462[[#This Row],[総資産]]*100</f>
        <v>#DIV/0!</v>
      </c>
    </row>
    <row r="1753" spans="1:23" s="67" customFormat="1" x14ac:dyDescent="0.25">
      <c r="A1753" s="69"/>
      <c r="B1753" s="39"/>
      <c r="C1753" s="71" t="str">
        <f>IFERROR(_xll.RssMarket($A1753,"市場部名称"),"")</f>
        <v/>
      </c>
      <c r="D1753" s="55"/>
      <c r="E1753" s="55" t="str">
        <f>IFERROR(_xll.RssMarket($A1753,"前日比"),"")</f>
        <v/>
      </c>
      <c r="F1753" s="75" t="str">
        <f>IFERROR(_xll.RssMarket($A1753,"時価総額"),"")</f>
        <v/>
      </c>
      <c r="G1753" s="75" t="e">
        <f>T20D357462[[#This Row],[時価総額]]/T20D357462[[#This Row],[現在値]]</f>
        <v>#VALUE!</v>
      </c>
      <c r="H1753" s="20"/>
      <c r="I1753" s="38"/>
      <c r="J1753" s="20"/>
      <c r="K1753" s="33"/>
      <c r="L1753" s="117"/>
      <c r="M1753" s="21"/>
      <c r="N1753" s="89"/>
      <c r="O1753" s="125" t="e">
        <f t="shared" si="57"/>
        <v>#REF!</v>
      </c>
      <c r="P1753" s="125" t="e">
        <f t="shared" si="56"/>
        <v>#REF!</v>
      </c>
      <c r="Q1753" s="147" t="e">
        <f>T20D357462[[#This Row],[スコア⑤]]/T20D357462[[#This Row],[スコア③]]</f>
        <v>#REF!</v>
      </c>
      <c r="R1753" s="76" t="e">
        <f>#REF!+#REF!</f>
        <v>#REF!</v>
      </c>
      <c r="S1753" s="76"/>
      <c r="T1753" s="119"/>
      <c r="U1753" s="76"/>
      <c r="V1753" s="76"/>
      <c r="W1753" s="109" t="e">
        <f>(T20D357462[[#This Row],[現金及び預金（億）]]-T20D357462[[#This Row],[負債（億）]])/T20D357462[[#This Row],[総資産]]*100</f>
        <v>#DIV/0!</v>
      </c>
    </row>
    <row r="1754" spans="1:23" s="67" customFormat="1" x14ac:dyDescent="0.25">
      <c r="A1754" s="69"/>
      <c r="B1754" s="39"/>
      <c r="C1754" s="71" t="str">
        <f>IFERROR(_xll.RssMarket($A1754,"市場部名称"),"")</f>
        <v/>
      </c>
      <c r="D1754" s="55"/>
      <c r="E1754" s="55" t="str">
        <f>IFERROR(_xll.RssMarket($A1754,"前日比"),"")</f>
        <v/>
      </c>
      <c r="F1754" s="75" t="str">
        <f>IFERROR(_xll.RssMarket($A1754,"時価総額"),"")</f>
        <v/>
      </c>
      <c r="G1754" s="75" t="e">
        <f>T20D357462[[#This Row],[時価総額]]/T20D357462[[#This Row],[現在値]]</f>
        <v>#VALUE!</v>
      </c>
      <c r="H1754" s="20"/>
      <c r="I1754" s="38"/>
      <c r="J1754" s="20"/>
      <c r="K1754" s="33"/>
      <c r="L1754" s="117"/>
      <c r="M1754" s="21"/>
      <c r="N1754" s="89"/>
      <c r="O1754" s="125" t="e">
        <f t="shared" si="57"/>
        <v>#REF!</v>
      </c>
      <c r="P1754" s="125" t="e">
        <f t="shared" si="56"/>
        <v>#REF!</v>
      </c>
      <c r="Q1754" s="147" t="e">
        <f>T20D357462[[#This Row],[スコア⑤]]/T20D357462[[#This Row],[スコア③]]</f>
        <v>#REF!</v>
      </c>
      <c r="R1754" s="76" t="e">
        <f>#REF!+#REF!</f>
        <v>#REF!</v>
      </c>
      <c r="S1754" s="76"/>
      <c r="T1754" s="119"/>
      <c r="U1754" s="76"/>
      <c r="V1754" s="76"/>
      <c r="W1754" s="109" t="e">
        <f>(T20D357462[[#This Row],[現金及び預金（億）]]-T20D357462[[#This Row],[負債（億）]])/T20D357462[[#This Row],[総資産]]*100</f>
        <v>#DIV/0!</v>
      </c>
    </row>
    <row r="1755" spans="1:23" s="67" customFormat="1" x14ac:dyDescent="0.25">
      <c r="A1755" s="69"/>
      <c r="B1755" s="39"/>
      <c r="C1755" s="71" t="str">
        <f>IFERROR(_xll.RssMarket($A1755,"市場部名称"),"")</f>
        <v/>
      </c>
      <c r="D1755" s="55"/>
      <c r="E1755" s="55" t="str">
        <f>IFERROR(_xll.RssMarket($A1755,"前日比"),"")</f>
        <v/>
      </c>
      <c r="F1755" s="75" t="str">
        <f>IFERROR(_xll.RssMarket($A1755,"時価総額"),"")</f>
        <v/>
      </c>
      <c r="G1755" s="75" t="e">
        <f>T20D357462[[#This Row],[時価総額]]/T20D357462[[#This Row],[現在値]]</f>
        <v>#VALUE!</v>
      </c>
      <c r="H1755" s="20"/>
      <c r="I1755" s="38"/>
      <c r="J1755" s="20"/>
      <c r="K1755" s="33"/>
      <c r="L1755" s="117"/>
      <c r="M1755" s="21"/>
      <c r="N1755" s="89"/>
      <c r="O1755" s="125" t="e">
        <f t="shared" si="57"/>
        <v>#REF!</v>
      </c>
      <c r="P1755" s="125" t="e">
        <f t="shared" si="56"/>
        <v>#REF!</v>
      </c>
      <c r="Q1755" s="147" t="e">
        <f>T20D357462[[#This Row],[スコア⑤]]/T20D357462[[#This Row],[スコア③]]</f>
        <v>#REF!</v>
      </c>
      <c r="R1755" s="76" t="e">
        <f>#REF!+#REF!</f>
        <v>#REF!</v>
      </c>
      <c r="S1755" s="76"/>
      <c r="T1755" s="119"/>
      <c r="U1755" s="76"/>
      <c r="V1755" s="76"/>
      <c r="W1755" s="109" t="e">
        <f>(T20D357462[[#This Row],[現金及び預金（億）]]-T20D357462[[#This Row],[負債（億）]])/T20D357462[[#This Row],[総資産]]*100</f>
        <v>#DIV/0!</v>
      </c>
    </row>
    <row r="1756" spans="1:23" s="67" customFormat="1" x14ac:dyDescent="0.25">
      <c r="A1756" s="69"/>
      <c r="B1756" s="39"/>
      <c r="C1756" s="71" t="str">
        <f>IFERROR(_xll.RssMarket($A1756,"市場部名称"),"")</f>
        <v/>
      </c>
      <c r="D1756" s="55"/>
      <c r="E1756" s="55" t="str">
        <f>IFERROR(_xll.RssMarket($A1756,"前日比"),"")</f>
        <v/>
      </c>
      <c r="F1756" s="75" t="str">
        <f>IFERROR(_xll.RssMarket($A1756,"時価総額"),"")</f>
        <v/>
      </c>
      <c r="G1756" s="75" t="e">
        <f>T20D357462[[#This Row],[時価総額]]/T20D357462[[#This Row],[現在値]]</f>
        <v>#VALUE!</v>
      </c>
      <c r="H1756" s="20"/>
      <c r="I1756" s="38"/>
      <c r="J1756" s="20"/>
      <c r="K1756" s="33"/>
      <c r="L1756" s="117"/>
      <c r="M1756" s="21"/>
      <c r="N1756" s="89"/>
      <c r="O1756" s="125" t="e">
        <f t="shared" si="57"/>
        <v>#REF!</v>
      </c>
      <c r="P1756" s="125" t="e">
        <f t="shared" si="56"/>
        <v>#REF!</v>
      </c>
      <c r="Q1756" s="147" t="e">
        <f>T20D357462[[#This Row],[スコア⑤]]/T20D357462[[#This Row],[スコア③]]</f>
        <v>#REF!</v>
      </c>
      <c r="R1756" s="76" t="e">
        <f>#REF!+#REF!</f>
        <v>#REF!</v>
      </c>
      <c r="S1756" s="76"/>
      <c r="T1756" s="119"/>
      <c r="U1756" s="76"/>
      <c r="V1756" s="76"/>
      <c r="W1756" s="109" t="e">
        <f>(T20D357462[[#This Row],[現金及び預金（億）]]-T20D357462[[#This Row],[負債（億）]])/T20D357462[[#This Row],[総資産]]*100</f>
        <v>#DIV/0!</v>
      </c>
    </row>
    <row r="1757" spans="1:23" s="67" customFormat="1" x14ac:dyDescent="0.25">
      <c r="A1757" s="69"/>
      <c r="B1757" s="39"/>
      <c r="C1757" s="71" t="str">
        <f>IFERROR(_xll.RssMarket($A1757,"市場部名称"),"")</f>
        <v/>
      </c>
      <c r="D1757" s="55"/>
      <c r="E1757" s="55" t="str">
        <f>IFERROR(_xll.RssMarket($A1757,"前日比"),"")</f>
        <v/>
      </c>
      <c r="F1757" s="75" t="str">
        <f>IFERROR(_xll.RssMarket($A1757,"時価総額"),"")</f>
        <v/>
      </c>
      <c r="G1757" s="75" t="e">
        <f>T20D357462[[#This Row],[時価総額]]/T20D357462[[#This Row],[現在値]]</f>
        <v>#VALUE!</v>
      </c>
      <c r="H1757" s="20"/>
      <c r="I1757" s="38"/>
      <c r="J1757" s="20"/>
      <c r="K1757" s="33"/>
      <c r="L1757" s="117"/>
      <c r="M1757" s="21"/>
      <c r="N1757" s="89"/>
      <c r="O1757" s="125" t="e">
        <f t="shared" si="57"/>
        <v>#REF!</v>
      </c>
      <c r="P1757" s="125" t="e">
        <f t="shared" si="56"/>
        <v>#REF!</v>
      </c>
      <c r="Q1757" s="147" t="e">
        <f>T20D357462[[#This Row],[スコア⑤]]/T20D357462[[#This Row],[スコア③]]</f>
        <v>#REF!</v>
      </c>
      <c r="R1757" s="76" t="e">
        <f>#REF!+#REF!</f>
        <v>#REF!</v>
      </c>
      <c r="S1757" s="76"/>
      <c r="T1757" s="119"/>
      <c r="U1757" s="76"/>
      <c r="V1757" s="76"/>
      <c r="W1757" s="109" t="e">
        <f>(T20D357462[[#This Row],[現金及び預金（億）]]-T20D357462[[#This Row],[負債（億）]])/T20D357462[[#This Row],[総資産]]*100</f>
        <v>#DIV/0!</v>
      </c>
    </row>
    <row r="1758" spans="1:23" s="67" customFormat="1" x14ac:dyDescent="0.25">
      <c r="A1758" s="69"/>
      <c r="B1758" s="39"/>
      <c r="C1758" s="71" t="str">
        <f>IFERROR(_xll.RssMarket($A1758,"市場部名称"),"")</f>
        <v/>
      </c>
      <c r="D1758" s="55"/>
      <c r="E1758" s="55" t="str">
        <f>IFERROR(_xll.RssMarket($A1758,"前日比"),"")</f>
        <v/>
      </c>
      <c r="F1758" s="75" t="str">
        <f>IFERROR(_xll.RssMarket($A1758,"時価総額"),"")</f>
        <v/>
      </c>
      <c r="G1758" s="75" t="e">
        <f>T20D357462[[#This Row],[時価総額]]/T20D357462[[#This Row],[現在値]]</f>
        <v>#VALUE!</v>
      </c>
      <c r="H1758" s="20"/>
      <c r="I1758" s="38"/>
      <c r="J1758" s="20"/>
      <c r="K1758" s="33"/>
      <c r="L1758" s="117"/>
      <c r="M1758" s="21"/>
      <c r="N1758" s="89"/>
      <c r="O1758" s="125" t="e">
        <f t="shared" si="57"/>
        <v>#REF!</v>
      </c>
      <c r="P1758" s="125" t="e">
        <f t="shared" si="56"/>
        <v>#REF!</v>
      </c>
      <c r="Q1758" s="147" t="e">
        <f>T20D357462[[#This Row],[スコア⑤]]/T20D357462[[#This Row],[スコア③]]</f>
        <v>#REF!</v>
      </c>
      <c r="R1758" s="76" t="e">
        <f>#REF!+#REF!</f>
        <v>#REF!</v>
      </c>
      <c r="S1758" s="76"/>
      <c r="T1758" s="119"/>
      <c r="U1758" s="76"/>
      <c r="V1758" s="76"/>
      <c r="W1758" s="109" t="e">
        <f>(T20D357462[[#This Row],[現金及び預金（億）]]-T20D357462[[#This Row],[負債（億）]])/T20D357462[[#This Row],[総資産]]*100</f>
        <v>#DIV/0!</v>
      </c>
    </row>
    <row r="1759" spans="1:23" s="67" customFormat="1" x14ac:dyDescent="0.25">
      <c r="A1759" s="69"/>
      <c r="B1759" s="39"/>
      <c r="C1759" s="71" t="str">
        <f>IFERROR(_xll.RssMarket($A1759,"市場部名称"),"")</f>
        <v/>
      </c>
      <c r="D1759" s="55"/>
      <c r="E1759" s="55" t="str">
        <f>IFERROR(_xll.RssMarket($A1759,"前日比"),"")</f>
        <v/>
      </c>
      <c r="F1759" s="75" t="str">
        <f>IFERROR(_xll.RssMarket($A1759,"時価総額"),"")</f>
        <v/>
      </c>
      <c r="G1759" s="75" t="e">
        <f>T20D357462[[#This Row],[時価総額]]/T20D357462[[#This Row],[現在値]]</f>
        <v>#VALUE!</v>
      </c>
      <c r="H1759" s="20"/>
      <c r="I1759" s="38"/>
      <c r="J1759" s="20"/>
      <c r="K1759" s="33"/>
      <c r="L1759" s="117"/>
      <c r="M1759" s="21"/>
      <c r="N1759" s="89"/>
      <c r="O1759" s="125" t="e">
        <f t="shared" si="57"/>
        <v>#REF!</v>
      </c>
      <c r="P1759" s="125" t="e">
        <f t="shared" si="56"/>
        <v>#REF!</v>
      </c>
      <c r="Q1759" s="147" t="e">
        <f>T20D357462[[#This Row],[スコア⑤]]/T20D357462[[#This Row],[スコア③]]</f>
        <v>#REF!</v>
      </c>
      <c r="R1759" s="76" t="e">
        <f>#REF!+#REF!</f>
        <v>#REF!</v>
      </c>
      <c r="S1759" s="76"/>
      <c r="T1759" s="119"/>
      <c r="U1759" s="76"/>
      <c r="V1759" s="76"/>
      <c r="W1759" s="109" t="e">
        <f>(T20D357462[[#This Row],[現金及び預金（億）]]-T20D357462[[#This Row],[負債（億）]])/T20D357462[[#This Row],[総資産]]*100</f>
        <v>#DIV/0!</v>
      </c>
    </row>
    <row r="1760" spans="1:23" s="67" customFormat="1" x14ac:dyDescent="0.25">
      <c r="A1760" s="69"/>
      <c r="B1760" s="39"/>
      <c r="C1760" s="71" t="str">
        <f>IFERROR(_xll.RssMarket($A1760,"市場部名称"),"")</f>
        <v/>
      </c>
      <c r="D1760" s="55"/>
      <c r="E1760" s="55" t="str">
        <f>IFERROR(_xll.RssMarket($A1760,"前日比"),"")</f>
        <v/>
      </c>
      <c r="F1760" s="75" t="str">
        <f>IFERROR(_xll.RssMarket($A1760,"時価総額"),"")</f>
        <v/>
      </c>
      <c r="G1760" s="75" t="e">
        <f>T20D357462[[#This Row],[時価総額]]/T20D357462[[#This Row],[現在値]]</f>
        <v>#VALUE!</v>
      </c>
      <c r="H1760" s="20"/>
      <c r="I1760" s="38"/>
      <c r="J1760" s="20"/>
      <c r="K1760" s="33"/>
      <c r="L1760" s="117"/>
      <c r="M1760" s="21"/>
      <c r="N1760" s="89"/>
      <c r="O1760" s="125" t="e">
        <f t="shared" si="57"/>
        <v>#REF!</v>
      </c>
      <c r="P1760" s="125" t="e">
        <f t="shared" si="56"/>
        <v>#REF!</v>
      </c>
      <c r="Q1760" s="147" t="e">
        <f>T20D357462[[#This Row],[スコア⑤]]/T20D357462[[#This Row],[スコア③]]</f>
        <v>#REF!</v>
      </c>
      <c r="R1760" s="76" t="e">
        <f>#REF!+#REF!</f>
        <v>#REF!</v>
      </c>
      <c r="S1760" s="76"/>
      <c r="T1760" s="119"/>
      <c r="U1760" s="76"/>
      <c r="V1760" s="76"/>
      <c r="W1760" s="109" t="e">
        <f>(T20D357462[[#This Row],[現金及び預金（億）]]-T20D357462[[#This Row],[負債（億）]])/T20D357462[[#This Row],[総資産]]*100</f>
        <v>#DIV/0!</v>
      </c>
    </row>
    <row r="1761" spans="1:23" s="67" customFormat="1" x14ac:dyDescent="0.25">
      <c r="A1761" s="69"/>
      <c r="B1761" s="39"/>
      <c r="C1761" s="71" t="str">
        <f>IFERROR(_xll.RssMarket($A1761,"市場部名称"),"")</f>
        <v/>
      </c>
      <c r="D1761" s="55"/>
      <c r="E1761" s="55" t="str">
        <f>IFERROR(_xll.RssMarket($A1761,"前日比"),"")</f>
        <v/>
      </c>
      <c r="F1761" s="75" t="str">
        <f>IFERROR(_xll.RssMarket($A1761,"時価総額"),"")</f>
        <v/>
      </c>
      <c r="G1761" s="75" t="e">
        <f>T20D357462[[#This Row],[時価総額]]/T20D357462[[#This Row],[現在値]]</f>
        <v>#VALUE!</v>
      </c>
      <c r="H1761" s="20"/>
      <c r="I1761" s="38"/>
      <c r="J1761" s="20"/>
      <c r="K1761" s="33"/>
      <c r="L1761" s="117"/>
      <c r="M1761" s="21"/>
      <c r="N1761" s="89"/>
      <c r="O1761" s="125" t="e">
        <f t="shared" si="57"/>
        <v>#REF!</v>
      </c>
      <c r="P1761" s="125" t="e">
        <f t="shared" si="56"/>
        <v>#REF!</v>
      </c>
      <c r="Q1761" s="147" t="e">
        <f>T20D357462[[#This Row],[スコア⑤]]/T20D357462[[#This Row],[スコア③]]</f>
        <v>#REF!</v>
      </c>
      <c r="R1761" s="76" t="e">
        <f>#REF!+#REF!</f>
        <v>#REF!</v>
      </c>
      <c r="S1761" s="76"/>
      <c r="T1761" s="119"/>
      <c r="U1761" s="76"/>
      <c r="V1761" s="76"/>
      <c r="W1761" s="109" t="e">
        <f>(T20D357462[[#This Row],[現金及び預金（億）]]-T20D357462[[#This Row],[負債（億）]])/T20D357462[[#This Row],[総資産]]*100</f>
        <v>#DIV/0!</v>
      </c>
    </row>
    <row r="1762" spans="1:23" s="67" customFormat="1" x14ac:dyDescent="0.25">
      <c r="A1762" s="69"/>
      <c r="B1762" s="39"/>
      <c r="C1762" s="71" t="str">
        <f>IFERROR(_xll.RssMarket($A1762,"市場部名称"),"")</f>
        <v/>
      </c>
      <c r="D1762" s="55"/>
      <c r="E1762" s="55" t="str">
        <f>IFERROR(_xll.RssMarket($A1762,"前日比"),"")</f>
        <v/>
      </c>
      <c r="F1762" s="75" t="str">
        <f>IFERROR(_xll.RssMarket($A1762,"時価総額"),"")</f>
        <v/>
      </c>
      <c r="G1762" s="75" t="e">
        <f>T20D357462[[#This Row],[時価総額]]/T20D357462[[#This Row],[現在値]]</f>
        <v>#VALUE!</v>
      </c>
      <c r="H1762" s="20"/>
      <c r="I1762" s="38"/>
      <c r="J1762" s="20"/>
      <c r="K1762" s="33"/>
      <c r="L1762" s="117"/>
      <c r="M1762" s="21"/>
      <c r="N1762" s="89"/>
      <c r="O1762" s="125" t="e">
        <f t="shared" si="57"/>
        <v>#REF!</v>
      </c>
      <c r="P1762" s="125" t="e">
        <f t="shared" si="56"/>
        <v>#REF!</v>
      </c>
      <c r="Q1762" s="147" t="e">
        <f>T20D357462[[#This Row],[スコア⑤]]/T20D357462[[#This Row],[スコア③]]</f>
        <v>#REF!</v>
      </c>
      <c r="R1762" s="76" t="e">
        <f>#REF!+#REF!</f>
        <v>#REF!</v>
      </c>
      <c r="S1762" s="76"/>
      <c r="T1762" s="119"/>
      <c r="U1762" s="76"/>
      <c r="V1762" s="76"/>
      <c r="W1762" s="109" t="e">
        <f>(T20D357462[[#This Row],[現金及び預金（億）]]-T20D357462[[#This Row],[負債（億）]])/T20D357462[[#This Row],[総資産]]*100</f>
        <v>#DIV/0!</v>
      </c>
    </row>
    <row r="1763" spans="1:23" s="67" customFormat="1" x14ac:dyDescent="0.25">
      <c r="A1763" s="69"/>
      <c r="B1763" s="39"/>
      <c r="C1763" s="71" t="str">
        <f>IFERROR(_xll.RssMarket($A1763,"市場部名称"),"")</f>
        <v/>
      </c>
      <c r="D1763" s="55"/>
      <c r="E1763" s="55" t="str">
        <f>IFERROR(_xll.RssMarket($A1763,"前日比"),"")</f>
        <v/>
      </c>
      <c r="F1763" s="75" t="str">
        <f>IFERROR(_xll.RssMarket($A1763,"時価総額"),"")</f>
        <v/>
      </c>
      <c r="G1763" s="75" t="e">
        <f>T20D357462[[#This Row],[時価総額]]/T20D357462[[#This Row],[現在値]]</f>
        <v>#VALUE!</v>
      </c>
      <c r="H1763" s="20"/>
      <c r="I1763" s="38"/>
      <c r="J1763" s="20"/>
      <c r="K1763" s="33"/>
      <c r="L1763" s="117"/>
      <c r="M1763" s="21"/>
      <c r="N1763" s="89"/>
      <c r="O1763" s="125" t="e">
        <f t="shared" si="57"/>
        <v>#REF!</v>
      </c>
      <c r="P1763" s="125" t="e">
        <f t="shared" si="56"/>
        <v>#REF!</v>
      </c>
      <c r="Q1763" s="147" t="e">
        <f>T20D357462[[#This Row],[スコア⑤]]/T20D357462[[#This Row],[スコア③]]</f>
        <v>#REF!</v>
      </c>
      <c r="R1763" s="76" t="e">
        <f>#REF!+#REF!</f>
        <v>#REF!</v>
      </c>
      <c r="S1763" s="76"/>
      <c r="T1763" s="119"/>
      <c r="U1763" s="76"/>
      <c r="V1763" s="76"/>
      <c r="W1763" s="109" t="e">
        <f>(T20D357462[[#This Row],[現金及び預金（億）]]-T20D357462[[#This Row],[負債（億）]])/T20D357462[[#This Row],[総資産]]*100</f>
        <v>#DIV/0!</v>
      </c>
    </row>
    <row r="1764" spans="1:23" s="67" customFormat="1" x14ac:dyDescent="0.25">
      <c r="A1764" s="69"/>
      <c r="B1764" s="39"/>
      <c r="C1764" s="71" t="str">
        <f>IFERROR(_xll.RssMarket($A1764,"市場部名称"),"")</f>
        <v/>
      </c>
      <c r="D1764" s="55"/>
      <c r="E1764" s="55" t="str">
        <f>IFERROR(_xll.RssMarket($A1764,"前日比"),"")</f>
        <v/>
      </c>
      <c r="F1764" s="75" t="str">
        <f>IFERROR(_xll.RssMarket($A1764,"時価総額"),"")</f>
        <v/>
      </c>
      <c r="G1764" s="75" t="e">
        <f>T20D357462[[#This Row],[時価総額]]/T20D357462[[#This Row],[現在値]]</f>
        <v>#VALUE!</v>
      </c>
      <c r="H1764" s="20"/>
      <c r="I1764" s="38"/>
      <c r="J1764" s="20"/>
      <c r="K1764" s="33"/>
      <c r="L1764" s="117"/>
      <c r="M1764" s="21"/>
      <c r="N1764" s="89"/>
      <c r="O1764" s="125" t="e">
        <f t="shared" si="57"/>
        <v>#REF!</v>
      </c>
      <c r="P1764" s="125" t="e">
        <f t="shared" si="56"/>
        <v>#REF!</v>
      </c>
      <c r="Q1764" s="147" t="e">
        <f>T20D357462[[#This Row],[スコア⑤]]/T20D357462[[#This Row],[スコア③]]</f>
        <v>#REF!</v>
      </c>
      <c r="R1764" s="76" t="e">
        <f>#REF!+#REF!</f>
        <v>#REF!</v>
      </c>
      <c r="S1764" s="76"/>
      <c r="T1764" s="119"/>
      <c r="U1764" s="76"/>
      <c r="V1764" s="76"/>
      <c r="W1764" s="109" t="e">
        <f>(T20D357462[[#This Row],[現金及び預金（億）]]-T20D357462[[#This Row],[負債（億）]])/T20D357462[[#This Row],[総資産]]*100</f>
        <v>#DIV/0!</v>
      </c>
    </row>
    <row r="1765" spans="1:23" s="67" customFormat="1" x14ac:dyDescent="0.25">
      <c r="A1765" s="69"/>
      <c r="B1765" s="39"/>
      <c r="C1765" s="71" t="str">
        <f>IFERROR(_xll.RssMarket($A1765,"市場部名称"),"")</f>
        <v/>
      </c>
      <c r="D1765" s="55"/>
      <c r="E1765" s="55" t="str">
        <f>IFERROR(_xll.RssMarket($A1765,"前日比"),"")</f>
        <v/>
      </c>
      <c r="F1765" s="75" t="str">
        <f>IFERROR(_xll.RssMarket($A1765,"時価総額"),"")</f>
        <v/>
      </c>
      <c r="G1765" s="75" t="e">
        <f>T20D357462[[#This Row],[時価総額]]/T20D357462[[#This Row],[現在値]]</f>
        <v>#VALUE!</v>
      </c>
      <c r="H1765" s="20"/>
      <c r="I1765" s="38"/>
      <c r="J1765" s="20"/>
      <c r="K1765" s="33"/>
      <c r="L1765" s="117"/>
      <c r="M1765" s="21"/>
      <c r="N1765" s="89"/>
      <c r="O1765" s="125" t="e">
        <f t="shared" si="57"/>
        <v>#REF!</v>
      </c>
      <c r="P1765" s="125" t="e">
        <f t="shared" si="56"/>
        <v>#REF!</v>
      </c>
      <c r="Q1765" s="147" t="e">
        <f>T20D357462[[#This Row],[スコア⑤]]/T20D357462[[#This Row],[スコア③]]</f>
        <v>#REF!</v>
      </c>
      <c r="R1765" s="76" t="e">
        <f>#REF!+#REF!</f>
        <v>#REF!</v>
      </c>
      <c r="S1765" s="76"/>
      <c r="T1765" s="119"/>
      <c r="U1765" s="76"/>
      <c r="V1765" s="76"/>
      <c r="W1765" s="109" t="e">
        <f>(T20D357462[[#This Row],[現金及び預金（億）]]-T20D357462[[#This Row],[負債（億）]])/T20D357462[[#This Row],[総資産]]*100</f>
        <v>#DIV/0!</v>
      </c>
    </row>
    <row r="1766" spans="1:23" s="67" customFormat="1" x14ac:dyDescent="0.25">
      <c r="A1766" s="69"/>
      <c r="B1766" s="39"/>
      <c r="C1766" s="71" t="str">
        <f>IFERROR(_xll.RssMarket($A1766,"市場部名称"),"")</f>
        <v/>
      </c>
      <c r="D1766" s="55"/>
      <c r="E1766" s="55" t="str">
        <f>IFERROR(_xll.RssMarket($A1766,"前日比"),"")</f>
        <v/>
      </c>
      <c r="F1766" s="75" t="str">
        <f>IFERROR(_xll.RssMarket($A1766,"時価総額"),"")</f>
        <v/>
      </c>
      <c r="G1766" s="75" t="e">
        <f>T20D357462[[#This Row],[時価総額]]/T20D357462[[#This Row],[現在値]]</f>
        <v>#VALUE!</v>
      </c>
      <c r="H1766" s="20"/>
      <c r="I1766" s="38"/>
      <c r="J1766" s="20"/>
      <c r="K1766" s="33"/>
      <c r="L1766" s="117"/>
      <c r="M1766" s="21"/>
      <c r="N1766" s="89"/>
      <c r="O1766" s="125" t="e">
        <f t="shared" si="57"/>
        <v>#REF!</v>
      </c>
      <c r="P1766" s="125" t="e">
        <f t="shared" si="56"/>
        <v>#REF!</v>
      </c>
      <c r="Q1766" s="147" t="e">
        <f>T20D357462[[#This Row],[スコア⑤]]/T20D357462[[#This Row],[スコア③]]</f>
        <v>#REF!</v>
      </c>
      <c r="R1766" s="76" t="e">
        <f>#REF!+#REF!</f>
        <v>#REF!</v>
      </c>
      <c r="S1766" s="76"/>
      <c r="T1766" s="119"/>
      <c r="U1766" s="76"/>
      <c r="V1766" s="76"/>
      <c r="W1766" s="109" t="e">
        <f>(T20D357462[[#This Row],[現金及び預金（億）]]-T20D357462[[#This Row],[負債（億）]])/T20D357462[[#This Row],[総資産]]*100</f>
        <v>#DIV/0!</v>
      </c>
    </row>
    <row r="1767" spans="1:23" s="67" customFormat="1" x14ac:dyDescent="0.25">
      <c r="A1767" s="69"/>
      <c r="B1767" s="39"/>
      <c r="C1767" s="71" t="str">
        <f>IFERROR(_xll.RssMarket($A1767,"市場部名称"),"")</f>
        <v/>
      </c>
      <c r="D1767" s="55"/>
      <c r="E1767" s="55" t="str">
        <f>IFERROR(_xll.RssMarket($A1767,"前日比"),"")</f>
        <v/>
      </c>
      <c r="F1767" s="75" t="str">
        <f>IFERROR(_xll.RssMarket($A1767,"時価総額"),"")</f>
        <v/>
      </c>
      <c r="G1767" s="75" t="e">
        <f>T20D357462[[#This Row],[時価総額]]/T20D357462[[#This Row],[現在値]]</f>
        <v>#VALUE!</v>
      </c>
      <c r="H1767" s="20"/>
      <c r="I1767" s="38"/>
      <c r="J1767" s="20"/>
      <c r="K1767" s="33"/>
      <c r="L1767" s="117"/>
      <c r="M1767" s="21"/>
      <c r="N1767" s="89"/>
      <c r="O1767" s="125" t="e">
        <f t="shared" si="57"/>
        <v>#REF!</v>
      </c>
      <c r="P1767" s="125" t="e">
        <f t="shared" si="56"/>
        <v>#REF!</v>
      </c>
      <c r="Q1767" s="147" t="e">
        <f>T20D357462[[#This Row],[スコア⑤]]/T20D357462[[#This Row],[スコア③]]</f>
        <v>#REF!</v>
      </c>
      <c r="R1767" s="76" t="e">
        <f>#REF!+#REF!</f>
        <v>#REF!</v>
      </c>
      <c r="S1767" s="76"/>
      <c r="T1767" s="119"/>
      <c r="U1767" s="76"/>
      <c r="V1767" s="76"/>
      <c r="W1767" s="109" t="e">
        <f>(T20D357462[[#This Row],[現金及び預金（億）]]-T20D357462[[#This Row],[負債（億）]])/T20D357462[[#This Row],[総資産]]*100</f>
        <v>#DIV/0!</v>
      </c>
    </row>
    <row r="1768" spans="1:23" s="67" customFormat="1" x14ac:dyDescent="0.25">
      <c r="A1768" s="69"/>
      <c r="B1768" s="39"/>
      <c r="C1768" s="71" t="str">
        <f>IFERROR(_xll.RssMarket($A1768,"市場部名称"),"")</f>
        <v/>
      </c>
      <c r="D1768" s="55"/>
      <c r="E1768" s="55" t="str">
        <f>IFERROR(_xll.RssMarket($A1768,"前日比"),"")</f>
        <v/>
      </c>
      <c r="F1768" s="75" t="str">
        <f>IFERROR(_xll.RssMarket($A1768,"時価総額"),"")</f>
        <v/>
      </c>
      <c r="G1768" s="75" t="e">
        <f>T20D357462[[#This Row],[時価総額]]/T20D357462[[#This Row],[現在値]]</f>
        <v>#VALUE!</v>
      </c>
      <c r="H1768" s="20"/>
      <c r="I1768" s="38"/>
      <c r="J1768" s="20"/>
      <c r="K1768" s="33"/>
      <c r="L1768" s="117"/>
      <c r="M1768" s="21"/>
      <c r="N1768" s="89"/>
      <c r="O1768" s="125" t="e">
        <f t="shared" si="57"/>
        <v>#REF!</v>
      </c>
      <c r="P1768" s="125" t="e">
        <f t="shared" si="56"/>
        <v>#REF!</v>
      </c>
      <c r="Q1768" s="147" t="e">
        <f>T20D357462[[#This Row],[スコア⑤]]/T20D357462[[#This Row],[スコア③]]</f>
        <v>#REF!</v>
      </c>
      <c r="R1768" s="76" t="e">
        <f>#REF!+#REF!</f>
        <v>#REF!</v>
      </c>
      <c r="S1768" s="76"/>
      <c r="T1768" s="119"/>
      <c r="U1768" s="76"/>
      <c r="V1768" s="76"/>
      <c r="W1768" s="109" t="e">
        <f>(T20D357462[[#This Row],[現金及び預金（億）]]-T20D357462[[#This Row],[負債（億）]])/T20D357462[[#This Row],[総資産]]*100</f>
        <v>#DIV/0!</v>
      </c>
    </row>
    <row r="1769" spans="1:23" s="67" customFormat="1" x14ac:dyDescent="0.25">
      <c r="A1769" s="69"/>
      <c r="B1769" s="39"/>
      <c r="C1769" s="71" t="str">
        <f>IFERROR(_xll.RssMarket($A1769,"市場部名称"),"")</f>
        <v/>
      </c>
      <c r="D1769" s="55"/>
      <c r="E1769" s="55" t="str">
        <f>IFERROR(_xll.RssMarket($A1769,"前日比"),"")</f>
        <v/>
      </c>
      <c r="F1769" s="75" t="str">
        <f>IFERROR(_xll.RssMarket($A1769,"時価総額"),"")</f>
        <v/>
      </c>
      <c r="G1769" s="75" t="e">
        <f>T20D357462[[#This Row],[時価総額]]/T20D357462[[#This Row],[現在値]]</f>
        <v>#VALUE!</v>
      </c>
      <c r="H1769" s="20"/>
      <c r="I1769" s="38"/>
      <c r="J1769" s="20"/>
      <c r="K1769" s="33"/>
      <c r="L1769" s="117"/>
      <c r="M1769" s="21"/>
      <c r="N1769" s="89"/>
      <c r="O1769" s="125" t="e">
        <f t="shared" si="57"/>
        <v>#REF!</v>
      </c>
      <c r="P1769" s="125" t="e">
        <f t="shared" si="56"/>
        <v>#REF!</v>
      </c>
      <c r="Q1769" s="147" t="e">
        <f>T20D357462[[#This Row],[スコア⑤]]/T20D357462[[#This Row],[スコア③]]</f>
        <v>#REF!</v>
      </c>
      <c r="R1769" s="76" t="e">
        <f>#REF!+#REF!</f>
        <v>#REF!</v>
      </c>
      <c r="S1769" s="76"/>
      <c r="T1769" s="119"/>
      <c r="U1769" s="76"/>
      <c r="V1769" s="76"/>
      <c r="W1769" s="109" t="e">
        <f>(T20D357462[[#This Row],[現金及び預金（億）]]-T20D357462[[#This Row],[負債（億）]])/T20D357462[[#This Row],[総資産]]*100</f>
        <v>#DIV/0!</v>
      </c>
    </row>
    <row r="1770" spans="1:23" s="67" customFormat="1" x14ac:dyDescent="0.25">
      <c r="A1770" s="69"/>
      <c r="B1770" s="39"/>
      <c r="C1770" s="71" t="str">
        <f>IFERROR(_xll.RssMarket($A1770,"市場部名称"),"")</f>
        <v/>
      </c>
      <c r="D1770" s="55"/>
      <c r="E1770" s="55" t="str">
        <f>IFERROR(_xll.RssMarket($A1770,"前日比"),"")</f>
        <v/>
      </c>
      <c r="F1770" s="75" t="str">
        <f>IFERROR(_xll.RssMarket($A1770,"時価総額"),"")</f>
        <v/>
      </c>
      <c r="G1770" s="75" t="e">
        <f>T20D357462[[#This Row],[時価総額]]/T20D357462[[#This Row],[現在値]]</f>
        <v>#VALUE!</v>
      </c>
      <c r="H1770" s="20"/>
      <c r="I1770" s="38"/>
      <c r="J1770" s="20"/>
      <c r="K1770" s="33"/>
      <c r="L1770" s="117"/>
      <c r="M1770" s="21"/>
      <c r="N1770" s="89"/>
      <c r="O1770" s="125" t="e">
        <f t="shared" si="57"/>
        <v>#REF!</v>
      </c>
      <c r="P1770" s="125" t="e">
        <f t="shared" si="56"/>
        <v>#REF!</v>
      </c>
      <c r="Q1770" s="147" t="e">
        <f>T20D357462[[#This Row],[スコア⑤]]/T20D357462[[#This Row],[スコア③]]</f>
        <v>#REF!</v>
      </c>
      <c r="R1770" s="76" t="e">
        <f>#REF!+#REF!</f>
        <v>#REF!</v>
      </c>
      <c r="S1770" s="76"/>
      <c r="T1770" s="119"/>
      <c r="U1770" s="76"/>
      <c r="V1770" s="76"/>
      <c r="W1770" s="109" t="e">
        <f>(T20D357462[[#This Row],[現金及び預金（億）]]-T20D357462[[#This Row],[負債（億）]])/T20D357462[[#This Row],[総資産]]*100</f>
        <v>#DIV/0!</v>
      </c>
    </row>
    <row r="1771" spans="1:23" s="67" customFormat="1" x14ac:dyDescent="0.25">
      <c r="A1771" s="69"/>
      <c r="B1771" s="39"/>
      <c r="C1771" s="71" t="str">
        <f>IFERROR(_xll.RssMarket($A1771,"市場部名称"),"")</f>
        <v/>
      </c>
      <c r="D1771" s="55"/>
      <c r="E1771" s="55" t="str">
        <f>IFERROR(_xll.RssMarket($A1771,"前日比"),"")</f>
        <v/>
      </c>
      <c r="F1771" s="75" t="str">
        <f>IFERROR(_xll.RssMarket($A1771,"時価総額"),"")</f>
        <v/>
      </c>
      <c r="G1771" s="75" t="e">
        <f>T20D357462[[#This Row],[時価総額]]/T20D357462[[#This Row],[現在値]]</f>
        <v>#VALUE!</v>
      </c>
      <c r="H1771" s="20"/>
      <c r="I1771" s="38"/>
      <c r="J1771" s="20"/>
      <c r="K1771" s="33"/>
      <c r="L1771" s="117"/>
      <c r="M1771" s="21"/>
      <c r="N1771" s="89"/>
      <c r="O1771" s="125" t="e">
        <f t="shared" si="57"/>
        <v>#REF!</v>
      </c>
      <c r="P1771" s="125" t="e">
        <f t="shared" si="56"/>
        <v>#REF!</v>
      </c>
      <c r="Q1771" s="147" t="e">
        <f>T20D357462[[#This Row],[スコア⑤]]/T20D357462[[#This Row],[スコア③]]</f>
        <v>#REF!</v>
      </c>
      <c r="R1771" s="76" t="e">
        <f>#REF!+#REF!</f>
        <v>#REF!</v>
      </c>
      <c r="S1771" s="76"/>
      <c r="T1771" s="119"/>
      <c r="U1771" s="76"/>
      <c r="V1771" s="76"/>
      <c r="W1771" s="109" t="e">
        <f>(T20D357462[[#This Row],[現金及び預金（億）]]-T20D357462[[#This Row],[負債（億）]])/T20D357462[[#This Row],[総資産]]*100</f>
        <v>#DIV/0!</v>
      </c>
    </row>
    <row r="1772" spans="1:23" s="67" customFormat="1" x14ac:dyDescent="0.25">
      <c r="A1772" s="69"/>
      <c r="B1772" s="39"/>
      <c r="C1772" s="71" t="str">
        <f>IFERROR(_xll.RssMarket($A1772,"市場部名称"),"")</f>
        <v/>
      </c>
      <c r="D1772" s="55"/>
      <c r="E1772" s="55" t="str">
        <f>IFERROR(_xll.RssMarket($A1772,"前日比"),"")</f>
        <v/>
      </c>
      <c r="F1772" s="75" t="str">
        <f>IFERROR(_xll.RssMarket($A1772,"時価総額"),"")</f>
        <v/>
      </c>
      <c r="G1772" s="75" t="e">
        <f>T20D357462[[#This Row],[時価総額]]/T20D357462[[#This Row],[現在値]]</f>
        <v>#VALUE!</v>
      </c>
      <c r="H1772" s="20"/>
      <c r="I1772" s="38"/>
      <c r="J1772" s="20"/>
      <c r="K1772" s="33"/>
      <c r="L1772" s="117"/>
      <c r="M1772" s="21"/>
      <c r="N1772" s="89"/>
      <c r="O1772" s="125" t="e">
        <f t="shared" si="57"/>
        <v>#REF!</v>
      </c>
      <c r="P1772" s="125" t="e">
        <f t="shared" si="56"/>
        <v>#REF!</v>
      </c>
      <c r="Q1772" s="147" t="e">
        <f>T20D357462[[#This Row],[スコア⑤]]/T20D357462[[#This Row],[スコア③]]</f>
        <v>#REF!</v>
      </c>
      <c r="R1772" s="76" t="e">
        <f>#REF!+#REF!</f>
        <v>#REF!</v>
      </c>
      <c r="S1772" s="76"/>
      <c r="T1772" s="119"/>
      <c r="U1772" s="76"/>
      <c r="V1772" s="76"/>
      <c r="W1772" s="109" t="e">
        <f>(T20D357462[[#This Row],[現金及び預金（億）]]-T20D357462[[#This Row],[負債（億）]])/T20D357462[[#This Row],[総資産]]*100</f>
        <v>#DIV/0!</v>
      </c>
    </row>
    <row r="1773" spans="1:23" s="67" customFormat="1" x14ac:dyDescent="0.25">
      <c r="A1773" s="69"/>
      <c r="B1773" s="39"/>
      <c r="C1773" s="71" t="str">
        <f>IFERROR(_xll.RssMarket($A1773,"市場部名称"),"")</f>
        <v/>
      </c>
      <c r="D1773" s="55"/>
      <c r="E1773" s="55" t="str">
        <f>IFERROR(_xll.RssMarket($A1773,"前日比"),"")</f>
        <v/>
      </c>
      <c r="F1773" s="75" t="str">
        <f>IFERROR(_xll.RssMarket($A1773,"時価総額"),"")</f>
        <v/>
      </c>
      <c r="G1773" s="75" t="e">
        <f>T20D357462[[#This Row],[時価総額]]/T20D357462[[#This Row],[現在値]]</f>
        <v>#VALUE!</v>
      </c>
      <c r="H1773" s="20"/>
      <c r="I1773" s="38"/>
      <c r="J1773" s="20"/>
      <c r="K1773" s="33"/>
      <c r="L1773" s="117"/>
      <c r="M1773" s="21"/>
      <c r="N1773" s="89"/>
      <c r="O1773" s="125" t="e">
        <f t="shared" si="57"/>
        <v>#REF!</v>
      </c>
      <c r="P1773" s="125" t="e">
        <f t="shared" si="56"/>
        <v>#REF!</v>
      </c>
      <c r="Q1773" s="147" t="e">
        <f>T20D357462[[#This Row],[スコア⑤]]/T20D357462[[#This Row],[スコア③]]</f>
        <v>#REF!</v>
      </c>
      <c r="R1773" s="76" t="e">
        <f>#REF!+#REF!</f>
        <v>#REF!</v>
      </c>
      <c r="S1773" s="76"/>
      <c r="T1773" s="119"/>
      <c r="U1773" s="76"/>
      <c r="V1773" s="76"/>
      <c r="W1773" s="109" t="e">
        <f>(T20D357462[[#This Row],[現金及び預金（億）]]-T20D357462[[#This Row],[負債（億）]])/T20D357462[[#This Row],[総資産]]*100</f>
        <v>#DIV/0!</v>
      </c>
    </row>
    <row r="1774" spans="1:23" s="67" customFormat="1" x14ac:dyDescent="0.25">
      <c r="A1774" s="69"/>
      <c r="B1774" s="39"/>
      <c r="C1774" s="71" t="str">
        <f>IFERROR(_xll.RssMarket($A1774,"市場部名称"),"")</f>
        <v/>
      </c>
      <c r="D1774" s="55"/>
      <c r="E1774" s="55" t="str">
        <f>IFERROR(_xll.RssMarket($A1774,"前日比"),"")</f>
        <v/>
      </c>
      <c r="F1774" s="75" t="str">
        <f>IFERROR(_xll.RssMarket($A1774,"時価総額"),"")</f>
        <v/>
      </c>
      <c r="G1774" s="75" t="e">
        <f>T20D357462[[#This Row],[時価総額]]/T20D357462[[#This Row],[現在値]]</f>
        <v>#VALUE!</v>
      </c>
      <c r="H1774" s="20"/>
      <c r="I1774" s="38"/>
      <c r="J1774" s="20"/>
      <c r="K1774" s="33"/>
      <c r="L1774" s="117"/>
      <c r="M1774" s="21"/>
      <c r="N1774" s="89"/>
      <c r="O1774" s="125" t="e">
        <f t="shared" si="57"/>
        <v>#REF!</v>
      </c>
      <c r="P1774" s="125" t="e">
        <f t="shared" si="56"/>
        <v>#REF!</v>
      </c>
      <c r="Q1774" s="147" t="e">
        <f>T20D357462[[#This Row],[スコア⑤]]/T20D357462[[#This Row],[スコア③]]</f>
        <v>#REF!</v>
      </c>
      <c r="R1774" s="76" t="e">
        <f>#REF!+#REF!</f>
        <v>#REF!</v>
      </c>
      <c r="S1774" s="76"/>
      <c r="T1774" s="119"/>
      <c r="U1774" s="76"/>
      <c r="V1774" s="76"/>
      <c r="W1774" s="109" t="e">
        <f>(T20D357462[[#This Row],[現金及び預金（億）]]-T20D357462[[#This Row],[負債（億）]])/T20D357462[[#This Row],[総資産]]*100</f>
        <v>#DIV/0!</v>
      </c>
    </row>
    <row r="1775" spans="1:23" s="67" customFormat="1" x14ac:dyDescent="0.25">
      <c r="A1775" s="69"/>
      <c r="B1775" s="39"/>
      <c r="C1775" s="71" t="str">
        <f>IFERROR(_xll.RssMarket($A1775,"市場部名称"),"")</f>
        <v/>
      </c>
      <c r="D1775" s="55"/>
      <c r="E1775" s="55" t="str">
        <f>IFERROR(_xll.RssMarket($A1775,"前日比"),"")</f>
        <v/>
      </c>
      <c r="F1775" s="75" t="str">
        <f>IFERROR(_xll.RssMarket($A1775,"時価総額"),"")</f>
        <v/>
      </c>
      <c r="G1775" s="75" t="e">
        <f>T20D357462[[#This Row],[時価総額]]/T20D357462[[#This Row],[現在値]]</f>
        <v>#VALUE!</v>
      </c>
      <c r="H1775" s="20"/>
      <c r="I1775" s="38"/>
      <c r="J1775" s="20"/>
      <c r="K1775" s="33"/>
      <c r="L1775" s="117"/>
      <c r="M1775" s="21"/>
      <c r="N1775" s="89"/>
      <c r="O1775" s="125" t="e">
        <f t="shared" si="57"/>
        <v>#REF!</v>
      </c>
      <c r="P1775" s="125" t="e">
        <f t="shared" si="56"/>
        <v>#REF!</v>
      </c>
      <c r="Q1775" s="147" t="e">
        <f>T20D357462[[#This Row],[スコア⑤]]/T20D357462[[#This Row],[スコア③]]</f>
        <v>#REF!</v>
      </c>
      <c r="R1775" s="76" t="e">
        <f>#REF!+#REF!</f>
        <v>#REF!</v>
      </c>
      <c r="S1775" s="76"/>
      <c r="T1775" s="119"/>
      <c r="U1775" s="76"/>
      <c r="V1775" s="76"/>
      <c r="W1775" s="109" t="e">
        <f>(T20D357462[[#This Row],[現金及び預金（億）]]-T20D357462[[#This Row],[負債（億）]])/T20D357462[[#This Row],[総資産]]*100</f>
        <v>#DIV/0!</v>
      </c>
    </row>
    <row r="1776" spans="1:23" s="67" customFormat="1" x14ac:dyDescent="0.25">
      <c r="A1776" s="69"/>
      <c r="B1776" s="39"/>
      <c r="C1776" s="71" t="str">
        <f>IFERROR(_xll.RssMarket($A1776,"市場部名称"),"")</f>
        <v/>
      </c>
      <c r="D1776" s="55"/>
      <c r="E1776" s="55" t="str">
        <f>IFERROR(_xll.RssMarket($A1776,"前日比"),"")</f>
        <v/>
      </c>
      <c r="F1776" s="75" t="str">
        <f>IFERROR(_xll.RssMarket($A1776,"時価総額"),"")</f>
        <v/>
      </c>
      <c r="G1776" s="75" t="e">
        <f>T20D357462[[#This Row],[時価総額]]/T20D357462[[#This Row],[現在値]]</f>
        <v>#VALUE!</v>
      </c>
      <c r="H1776" s="20"/>
      <c r="I1776" s="38"/>
      <c r="J1776" s="20"/>
      <c r="K1776" s="33"/>
      <c r="L1776" s="117"/>
      <c r="M1776" s="21"/>
      <c r="N1776" s="89"/>
      <c r="O1776" s="125" t="e">
        <f t="shared" si="57"/>
        <v>#REF!</v>
      </c>
      <c r="P1776" s="125" t="e">
        <f t="shared" si="56"/>
        <v>#REF!</v>
      </c>
      <c r="Q1776" s="147" t="e">
        <f>T20D357462[[#This Row],[スコア⑤]]/T20D357462[[#This Row],[スコア③]]</f>
        <v>#REF!</v>
      </c>
      <c r="R1776" s="76" t="e">
        <f>#REF!+#REF!</f>
        <v>#REF!</v>
      </c>
      <c r="S1776" s="76"/>
      <c r="T1776" s="119"/>
      <c r="U1776" s="76"/>
      <c r="V1776" s="76"/>
      <c r="W1776" s="109" t="e">
        <f>(T20D357462[[#This Row],[現金及び預金（億）]]-T20D357462[[#This Row],[負債（億）]])/T20D357462[[#This Row],[総資産]]*100</f>
        <v>#DIV/0!</v>
      </c>
    </row>
    <row r="1777" spans="1:23" s="67" customFormat="1" x14ac:dyDescent="0.25">
      <c r="A1777" s="69"/>
      <c r="B1777" s="39"/>
      <c r="C1777" s="71" t="str">
        <f>IFERROR(_xll.RssMarket($A1777,"市場部名称"),"")</f>
        <v/>
      </c>
      <c r="D1777" s="55"/>
      <c r="E1777" s="55" t="str">
        <f>IFERROR(_xll.RssMarket($A1777,"前日比"),"")</f>
        <v/>
      </c>
      <c r="F1777" s="75" t="str">
        <f>IFERROR(_xll.RssMarket($A1777,"時価総額"),"")</f>
        <v/>
      </c>
      <c r="G1777" s="75" t="e">
        <f>T20D357462[[#This Row],[時価総額]]/T20D357462[[#This Row],[現在値]]</f>
        <v>#VALUE!</v>
      </c>
      <c r="H1777" s="20"/>
      <c r="I1777" s="38"/>
      <c r="J1777" s="20"/>
      <c r="K1777" s="33"/>
      <c r="L1777" s="117"/>
      <c r="M1777" s="21"/>
      <c r="N1777" s="89"/>
      <c r="O1777" s="125" t="e">
        <f t="shared" si="57"/>
        <v>#REF!</v>
      </c>
      <c r="P1777" s="125" t="e">
        <f t="shared" si="56"/>
        <v>#REF!</v>
      </c>
      <c r="Q1777" s="147" t="e">
        <f>T20D357462[[#This Row],[スコア⑤]]/T20D357462[[#This Row],[スコア③]]</f>
        <v>#REF!</v>
      </c>
      <c r="R1777" s="76" t="e">
        <f>#REF!+#REF!</f>
        <v>#REF!</v>
      </c>
      <c r="S1777" s="76"/>
      <c r="T1777" s="119"/>
      <c r="U1777" s="76"/>
      <c r="V1777" s="76"/>
      <c r="W1777" s="109" t="e">
        <f>(T20D357462[[#This Row],[現金及び預金（億）]]-T20D357462[[#This Row],[負債（億）]])/T20D357462[[#This Row],[総資産]]*100</f>
        <v>#DIV/0!</v>
      </c>
    </row>
    <row r="1778" spans="1:23" s="67" customFormat="1" x14ac:dyDescent="0.25">
      <c r="A1778" s="69"/>
      <c r="B1778" s="39"/>
      <c r="C1778" s="71" t="str">
        <f>IFERROR(_xll.RssMarket($A1778,"市場部名称"),"")</f>
        <v/>
      </c>
      <c r="D1778" s="55"/>
      <c r="E1778" s="55" t="str">
        <f>IFERROR(_xll.RssMarket($A1778,"前日比"),"")</f>
        <v/>
      </c>
      <c r="F1778" s="75" t="str">
        <f>IFERROR(_xll.RssMarket($A1778,"時価総額"),"")</f>
        <v/>
      </c>
      <c r="G1778" s="75" t="e">
        <f>T20D357462[[#This Row],[時価総額]]/T20D357462[[#This Row],[現在値]]</f>
        <v>#VALUE!</v>
      </c>
      <c r="H1778" s="20"/>
      <c r="I1778" s="38"/>
      <c r="J1778" s="20"/>
      <c r="K1778" s="33"/>
      <c r="L1778" s="117"/>
      <c r="M1778" s="21"/>
      <c r="N1778" s="89"/>
      <c r="O1778" s="125" t="e">
        <f t="shared" si="57"/>
        <v>#REF!</v>
      </c>
      <c r="P1778" s="125" t="e">
        <f t="shared" si="56"/>
        <v>#REF!</v>
      </c>
      <c r="Q1778" s="147" t="e">
        <f>T20D357462[[#This Row],[スコア⑤]]/T20D357462[[#This Row],[スコア③]]</f>
        <v>#REF!</v>
      </c>
      <c r="R1778" s="76" t="e">
        <f>#REF!+#REF!</f>
        <v>#REF!</v>
      </c>
      <c r="S1778" s="76"/>
      <c r="T1778" s="119"/>
      <c r="U1778" s="76"/>
      <c r="V1778" s="76"/>
      <c r="W1778" s="109" t="e">
        <f>(T20D357462[[#This Row],[現金及び預金（億）]]-T20D357462[[#This Row],[負債（億）]])/T20D357462[[#This Row],[総資産]]*100</f>
        <v>#DIV/0!</v>
      </c>
    </row>
    <row r="1779" spans="1:23" s="67" customFormat="1" x14ac:dyDescent="0.25">
      <c r="A1779" s="69"/>
      <c r="B1779" s="39"/>
      <c r="C1779" s="71" t="str">
        <f>IFERROR(_xll.RssMarket($A1779,"市場部名称"),"")</f>
        <v/>
      </c>
      <c r="D1779" s="55"/>
      <c r="E1779" s="55" t="str">
        <f>IFERROR(_xll.RssMarket($A1779,"前日比"),"")</f>
        <v/>
      </c>
      <c r="F1779" s="75" t="str">
        <f>IFERROR(_xll.RssMarket($A1779,"時価総額"),"")</f>
        <v/>
      </c>
      <c r="G1779" s="75" t="e">
        <f>T20D357462[[#This Row],[時価総額]]/T20D357462[[#This Row],[現在値]]</f>
        <v>#VALUE!</v>
      </c>
      <c r="H1779" s="20"/>
      <c r="I1779" s="38"/>
      <c r="J1779" s="20"/>
      <c r="K1779" s="33"/>
      <c r="L1779" s="117"/>
      <c r="M1779" s="21"/>
      <c r="N1779" s="89"/>
      <c r="O1779" s="125" t="e">
        <f t="shared" si="57"/>
        <v>#REF!</v>
      </c>
      <c r="P1779" s="125" t="e">
        <f t="shared" si="56"/>
        <v>#REF!</v>
      </c>
      <c r="Q1779" s="147" t="e">
        <f>T20D357462[[#This Row],[スコア⑤]]/T20D357462[[#This Row],[スコア③]]</f>
        <v>#REF!</v>
      </c>
      <c r="R1779" s="76" t="e">
        <f>#REF!+#REF!</f>
        <v>#REF!</v>
      </c>
      <c r="S1779" s="76"/>
      <c r="T1779" s="119"/>
      <c r="U1779" s="76"/>
      <c r="V1779" s="76"/>
      <c r="W1779" s="109" t="e">
        <f>(T20D357462[[#This Row],[現金及び預金（億）]]-T20D357462[[#This Row],[負債（億）]])/T20D357462[[#This Row],[総資産]]*100</f>
        <v>#DIV/0!</v>
      </c>
    </row>
    <row r="1780" spans="1:23" s="67" customFormat="1" x14ac:dyDescent="0.25">
      <c r="A1780" s="69"/>
      <c r="B1780" s="39"/>
      <c r="C1780" s="71" t="str">
        <f>IFERROR(_xll.RssMarket($A1780,"市場部名称"),"")</f>
        <v/>
      </c>
      <c r="D1780" s="55"/>
      <c r="E1780" s="55" t="str">
        <f>IFERROR(_xll.RssMarket($A1780,"前日比"),"")</f>
        <v/>
      </c>
      <c r="F1780" s="75" t="str">
        <f>IFERROR(_xll.RssMarket($A1780,"時価総額"),"")</f>
        <v/>
      </c>
      <c r="G1780" s="75" t="e">
        <f>T20D357462[[#This Row],[時価総額]]/T20D357462[[#This Row],[現在値]]</f>
        <v>#VALUE!</v>
      </c>
      <c r="H1780" s="20"/>
      <c r="I1780" s="38"/>
      <c r="J1780" s="20"/>
      <c r="K1780" s="33"/>
      <c r="L1780" s="117"/>
      <c r="M1780" s="21"/>
      <c r="N1780" s="89"/>
      <c r="O1780" s="125" t="e">
        <f t="shared" si="57"/>
        <v>#REF!</v>
      </c>
      <c r="P1780" s="125" t="e">
        <f t="shared" si="56"/>
        <v>#REF!</v>
      </c>
      <c r="Q1780" s="147" t="e">
        <f>T20D357462[[#This Row],[スコア⑤]]/T20D357462[[#This Row],[スコア③]]</f>
        <v>#REF!</v>
      </c>
      <c r="R1780" s="76" t="e">
        <f>#REF!+#REF!</f>
        <v>#REF!</v>
      </c>
      <c r="S1780" s="76"/>
      <c r="T1780" s="119"/>
      <c r="U1780" s="76"/>
      <c r="V1780" s="76"/>
      <c r="W1780" s="109" t="e">
        <f>(T20D357462[[#This Row],[現金及び預金（億）]]-T20D357462[[#This Row],[負債（億）]])/T20D357462[[#This Row],[総資産]]*100</f>
        <v>#DIV/0!</v>
      </c>
    </row>
    <row r="1781" spans="1:23" s="67" customFormat="1" x14ac:dyDescent="0.25">
      <c r="A1781" s="69"/>
      <c r="B1781" s="39"/>
      <c r="C1781" s="71" t="str">
        <f>IFERROR(_xll.RssMarket($A1781,"市場部名称"),"")</f>
        <v/>
      </c>
      <c r="D1781" s="55"/>
      <c r="E1781" s="55" t="str">
        <f>IFERROR(_xll.RssMarket($A1781,"前日比"),"")</f>
        <v/>
      </c>
      <c r="F1781" s="75" t="str">
        <f>IFERROR(_xll.RssMarket($A1781,"時価総額"),"")</f>
        <v/>
      </c>
      <c r="G1781" s="75" t="e">
        <f>T20D357462[[#This Row],[時価総額]]/T20D357462[[#This Row],[現在値]]</f>
        <v>#VALUE!</v>
      </c>
      <c r="H1781" s="20"/>
      <c r="I1781" s="38"/>
      <c r="J1781" s="20"/>
      <c r="K1781" s="33"/>
      <c r="L1781" s="117"/>
      <c r="M1781" s="21"/>
      <c r="N1781" s="89"/>
      <c r="O1781" s="125" t="e">
        <f t="shared" si="57"/>
        <v>#REF!</v>
      </c>
      <c r="P1781" s="125" t="e">
        <f t="shared" si="56"/>
        <v>#REF!</v>
      </c>
      <c r="Q1781" s="147" t="e">
        <f>T20D357462[[#This Row],[スコア⑤]]/T20D357462[[#This Row],[スコア③]]</f>
        <v>#REF!</v>
      </c>
      <c r="R1781" s="76" t="e">
        <f>#REF!+#REF!</f>
        <v>#REF!</v>
      </c>
      <c r="S1781" s="76"/>
      <c r="T1781" s="119"/>
      <c r="U1781" s="76"/>
      <c r="V1781" s="76"/>
      <c r="W1781" s="109" t="e">
        <f>(T20D357462[[#This Row],[現金及び預金（億）]]-T20D357462[[#This Row],[負債（億）]])/T20D357462[[#This Row],[総資産]]*100</f>
        <v>#DIV/0!</v>
      </c>
    </row>
    <row r="1782" spans="1:23" s="67" customFormat="1" x14ac:dyDescent="0.25">
      <c r="A1782" s="69"/>
      <c r="B1782" s="39"/>
      <c r="C1782" s="71" t="str">
        <f>IFERROR(_xll.RssMarket($A1782,"市場部名称"),"")</f>
        <v/>
      </c>
      <c r="D1782" s="55"/>
      <c r="E1782" s="55" t="str">
        <f>IFERROR(_xll.RssMarket($A1782,"前日比"),"")</f>
        <v/>
      </c>
      <c r="F1782" s="75" t="str">
        <f>IFERROR(_xll.RssMarket($A1782,"時価総額"),"")</f>
        <v/>
      </c>
      <c r="G1782" s="75" t="e">
        <f>T20D357462[[#This Row],[時価総額]]/T20D357462[[#This Row],[現在値]]</f>
        <v>#VALUE!</v>
      </c>
      <c r="H1782" s="20"/>
      <c r="I1782" s="38"/>
      <c r="J1782" s="20"/>
      <c r="K1782" s="33"/>
      <c r="L1782" s="117"/>
      <c r="M1782" s="21"/>
      <c r="N1782" s="89"/>
      <c r="O1782" s="125" t="e">
        <f t="shared" si="57"/>
        <v>#REF!</v>
      </c>
      <c r="P1782" s="125" t="e">
        <f t="shared" si="56"/>
        <v>#REF!</v>
      </c>
      <c r="Q1782" s="147" t="e">
        <f>T20D357462[[#This Row],[スコア⑤]]/T20D357462[[#This Row],[スコア③]]</f>
        <v>#REF!</v>
      </c>
      <c r="R1782" s="76" t="e">
        <f>#REF!+#REF!</f>
        <v>#REF!</v>
      </c>
      <c r="S1782" s="76"/>
      <c r="T1782" s="119"/>
      <c r="U1782" s="76"/>
      <c r="V1782" s="76"/>
      <c r="W1782" s="109" t="e">
        <f>(T20D357462[[#This Row],[現金及び預金（億）]]-T20D357462[[#This Row],[負債（億）]])/T20D357462[[#This Row],[総資産]]*100</f>
        <v>#DIV/0!</v>
      </c>
    </row>
    <row r="1783" spans="1:23" s="67" customFormat="1" x14ac:dyDescent="0.25">
      <c r="A1783" s="69"/>
      <c r="B1783" s="39"/>
      <c r="C1783" s="71" t="str">
        <f>IFERROR(_xll.RssMarket($A1783,"市場部名称"),"")</f>
        <v/>
      </c>
      <c r="D1783" s="55"/>
      <c r="E1783" s="55" t="str">
        <f>IFERROR(_xll.RssMarket($A1783,"前日比"),"")</f>
        <v/>
      </c>
      <c r="F1783" s="75" t="str">
        <f>IFERROR(_xll.RssMarket($A1783,"時価総額"),"")</f>
        <v/>
      </c>
      <c r="G1783" s="75" t="e">
        <f>T20D357462[[#This Row],[時価総額]]/T20D357462[[#This Row],[現在値]]</f>
        <v>#VALUE!</v>
      </c>
      <c r="H1783" s="20"/>
      <c r="I1783" s="38"/>
      <c r="J1783" s="20"/>
      <c r="K1783" s="33"/>
      <c r="L1783" s="117"/>
      <c r="M1783" s="21"/>
      <c r="N1783" s="89"/>
      <c r="O1783" s="125" t="e">
        <f t="shared" si="57"/>
        <v>#REF!</v>
      </c>
      <c r="P1783" s="125" t="e">
        <f t="shared" si="56"/>
        <v>#REF!</v>
      </c>
      <c r="Q1783" s="147" t="e">
        <f>T20D357462[[#This Row],[スコア⑤]]/T20D357462[[#This Row],[スコア③]]</f>
        <v>#REF!</v>
      </c>
      <c r="R1783" s="76" t="e">
        <f>#REF!+#REF!</f>
        <v>#REF!</v>
      </c>
      <c r="S1783" s="76"/>
      <c r="T1783" s="119"/>
      <c r="U1783" s="76"/>
      <c r="V1783" s="76"/>
      <c r="W1783" s="109" t="e">
        <f>(T20D357462[[#This Row],[現金及び預金（億）]]-T20D357462[[#This Row],[負債（億）]])/T20D357462[[#This Row],[総資産]]*100</f>
        <v>#DIV/0!</v>
      </c>
    </row>
    <row r="1784" spans="1:23" s="67" customFormat="1" x14ac:dyDescent="0.25">
      <c r="A1784" s="69"/>
      <c r="B1784" s="39"/>
      <c r="C1784" s="71" t="str">
        <f>IFERROR(_xll.RssMarket($A1784,"市場部名称"),"")</f>
        <v/>
      </c>
      <c r="D1784" s="55"/>
      <c r="E1784" s="55" t="str">
        <f>IFERROR(_xll.RssMarket($A1784,"前日比"),"")</f>
        <v/>
      </c>
      <c r="F1784" s="75" t="str">
        <f>IFERROR(_xll.RssMarket($A1784,"時価総額"),"")</f>
        <v/>
      </c>
      <c r="G1784" s="75" t="e">
        <f>T20D357462[[#This Row],[時価総額]]/T20D357462[[#This Row],[現在値]]</f>
        <v>#VALUE!</v>
      </c>
      <c r="H1784" s="20"/>
      <c r="I1784" s="38"/>
      <c r="J1784" s="20"/>
      <c r="K1784" s="33"/>
      <c r="L1784" s="117"/>
      <c r="M1784" s="21"/>
      <c r="N1784" s="89"/>
      <c r="O1784" s="125" t="e">
        <f t="shared" si="57"/>
        <v>#REF!</v>
      </c>
      <c r="P1784" s="125" t="e">
        <f t="shared" si="56"/>
        <v>#REF!</v>
      </c>
      <c r="Q1784" s="147" t="e">
        <f>T20D357462[[#This Row],[スコア⑤]]/T20D357462[[#This Row],[スコア③]]</f>
        <v>#REF!</v>
      </c>
      <c r="R1784" s="76" t="e">
        <f>#REF!+#REF!</f>
        <v>#REF!</v>
      </c>
      <c r="S1784" s="76"/>
      <c r="T1784" s="119"/>
      <c r="U1784" s="76"/>
      <c r="V1784" s="76"/>
      <c r="W1784" s="109" t="e">
        <f>(T20D357462[[#This Row],[現金及び預金（億）]]-T20D357462[[#This Row],[負債（億）]])/T20D357462[[#This Row],[総資産]]*100</f>
        <v>#DIV/0!</v>
      </c>
    </row>
    <row r="1785" spans="1:23" s="67" customFormat="1" x14ac:dyDescent="0.25">
      <c r="A1785" s="69"/>
      <c r="B1785" s="39"/>
      <c r="C1785" s="71" t="str">
        <f>IFERROR(_xll.RssMarket($A1785,"市場部名称"),"")</f>
        <v/>
      </c>
      <c r="D1785" s="55"/>
      <c r="E1785" s="55" t="str">
        <f>IFERROR(_xll.RssMarket($A1785,"前日比"),"")</f>
        <v/>
      </c>
      <c r="F1785" s="75" t="str">
        <f>IFERROR(_xll.RssMarket($A1785,"時価総額"),"")</f>
        <v/>
      </c>
      <c r="G1785" s="75" t="e">
        <f>T20D357462[[#This Row],[時価総額]]/T20D357462[[#This Row],[現在値]]</f>
        <v>#VALUE!</v>
      </c>
      <c r="H1785" s="20"/>
      <c r="I1785" s="38"/>
      <c r="J1785" s="20"/>
      <c r="K1785" s="33"/>
      <c r="L1785" s="117"/>
      <c r="M1785" s="21"/>
      <c r="N1785" s="89"/>
      <c r="O1785" s="125" t="e">
        <f t="shared" si="57"/>
        <v>#REF!</v>
      </c>
      <c r="P1785" s="125" t="e">
        <f t="shared" si="56"/>
        <v>#REF!</v>
      </c>
      <c r="Q1785" s="147" t="e">
        <f>T20D357462[[#This Row],[スコア⑤]]/T20D357462[[#This Row],[スコア③]]</f>
        <v>#REF!</v>
      </c>
      <c r="R1785" s="76" t="e">
        <f>#REF!+#REF!</f>
        <v>#REF!</v>
      </c>
      <c r="S1785" s="76"/>
      <c r="T1785" s="119"/>
      <c r="U1785" s="76"/>
      <c r="V1785" s="76"/>
      <c r="W1785" s="109" t="e">
        <f>(T20D357462[[#This Row],[現金及び預金（億）]]-T20D357462[[#This Row],[負債（億）]])/T20D357462[[#This Row],[総資産]]*100</f>
        <v>#DIV/0!</v>
      </c>
    </row>
    <row r="1786" spans="1:23" s="67" customFormat="1" x14ac:dyDescent="0.25">
      <c r="A1786" s="69"/>
      <c r="B1786" s="39"/>
      <c r="C1786" s="71" t="str">
        <f>IFERROR(_xll.RssMarket($A1786,"市場部名称"),"")</f>
        <v/>
      </c>
      <c r="D1786" s="55"/>
      <c r="E1786" s="55" t="str">
        <f>IFERROR(_xll.RssMarket($A1786,"前日比"),"")</f>
        <v/>
      </c>
      <c r="F1786" s="75" t="str">
        <f>IFERROR(_xll.RssMarket($A1786,"時価総額"),"")</f>
        <v/>
      </c>
      <c r="G1786" s="75" t="e">
        <f>T20D357462[[#This Row],[時価総額]]/T20D357462[[#This Row],[現在値]]</f>
        <v>#VALUE!</v>
      </c>
      <c r="H1786" s="20"/>
      <c r="I1786" s="38"/>
      <c r="J1786" s="20"/>
      <c r="K1786" s="33"/>
      <c r="L1786" s="117"/>
      <c r="M1786" s="21"/>
      <c r="N1786" s="89"/>
      <c r="O1786" s="125" t="e">
        <f t="shared" si="57"/>
        <v>#REF!</v>
      </c>
      <c r="P1786" s="125" t="e">
        <f t="shared" si="56"/>
        <v>#REF!</v>
      </c>
      <c r="Q1786" s="147" t="e">
        <f>T20D357462[[#This Row],[スコア⑤]]/T20D357462[[#This Row],[スコア③]]</f>
        <v>#REF!</v>
      </c>
      <c r="R1786" s="76" t="e">
        <f>#REF!+#REF!</f>
        <v>#REF!</v>
      </c>
      <c r="S1786" s="76"/>
      <c r="T1786" s="119"/>
      <c r="U1786" s="76"/>
      <c r="V1786" s="76"/>
      <c r="W1786" s="109" t="e">
        <f>(T20D357462[[#This Row],[現金及び預金（億）]]-T20D357462[[#This Row],[負債（億）]])/T20D357462[[#This Row],[総資産]]*100</f>
        <v>#DIV/0!</v>
      </c>
    </row>
    <row r="1787" spans="1:23" s="67" customFormat="1" x14ac:dyDescent="0.25">
      <c r="A1787" s="69"/>
      <c r="B1787" s="39"/>
      <c r="C1787" s="71" t="str">
        <f>IFERROR(_xll.RssMarket($A1787,"市場部名称"),"")</f>
        <v/>
      </c>
      <c r="D1787" s="55"/>
      <c r="E1787" s="55" t="str">
        <f>IFERROR(_xll.RssMarket($A1787,"前日比"),"")</f>
        <v/>
      </c>
      <c r="F1787" s="75" t="str">
        <f>IFERROR(_xll.RssMarket($A1787,"時価総額"),"")</f>
        <v/>
      </c>
      <c r="G1787" s="75" t="e">
        <f>T20D357462[[#This Row],[時価総額]]/T20D357462[[#This Row],[現在値]]</f>
        <v>#VALUE!</v>
      </c>
      <c r="H1787" s="20"/>
      <c r="I1787" s="38"/>
      <c r="J1787" s="20"/>
      <c r="K1787" s="33"/>
      <c r="L1787" s="117"/>
      <c r="M1787" s="21"/>
      <c r="N1787" s="89"/>
      <c r="O1787" s="125" t="e">
        <f t="shared" si="57"/>
        <v>#REF!</v>
      </c>
      <c r="P1787" s="125" t="e">
        <f t="shared" si="56"/>
        <v>#REF!</v>
      </c>
      <c r="Q1787" s="147" t="e">
        <f>T20D357462[[#This Row],[スコア⑤]]/T20D357462[[#This Row],[スコア③]]</f>
        <v>#REF!</v>
      </c>
      <c r="R1787" s="76" t="e">
        <f>#REF!+#REF!</f>
        <v>#REF!</v>
      </c>
      <c r="S1787" s="76"/>
      <c r="T1787" s="119"/>
      <c r="U1787" s="76"/>
      <c r="V1787" s="76"/>
      <c r="W1787" s="109" t="e">
        <f>(T20D357462[[#This Row],[現金及び預金（億）]]-T20D357462[[#This Row],[負債（億）]])/T20D357462[[#This Row],[総資産]]*100</f>
        <v>#DIV/0!</v>
      </c>
    </row>
    <row r="1788" spans="1:23" s="67" customFormat="1" x14ac:dyDescent="0.25">
      <c r="A1788" s="69"/>
      <c r="B1788" s="39"/>
      <c r="C1788" s="71" t="str">
        <f>IFERROR(_xll.RssMarket($A1788,"市場部名称"),"")</f>
        <v/>
      </c>
      <c r="D1788" s="55"/>
      <c r="E1788" s="55" t="str">
        <f>IFERROR(_xll.RssMarket($A1788,"前日比"),"")</f>
        <v/>
      </c>
      <c r="F1788" s="75" t="str">
        <f>IFERROR(_xll.RssMarket($A1788,"時価総額"),"")</f>
        <v/>
      </c>
      <c r="G1788" s="75" t="e">
        <f>T20D357462[[#This Row],[時価総額]]/T20D357462[[#This Row],[現在値]]</f>
        <v>#VALUE!</v>
      </c>
      <c r="H1788" s="20"/>
      <c r="I1788" s="38"/>
      <c r="J1788" s="20"/>
      <c r="K1788" s="33"/>
      <c r="L1788" s="117"/>
      <c r="M1788" s="21"/>
      <c r="N1788" s="89"/>
      <c r="O1788" s="125" t="e">
        <f t="shared" si="57"/>
        <v>#REF!</v>
      </c>
      <c r="P1788" s="125" t="e">
        <f t="shared" si="56"/>
        <v>#REF!</v>
      </c>
      <c r="Q1788" s="147" t="e">
        <f>T20D357462[[#This Row],[スコア⑤]]/T20D357462[[#This Row],[スコア③]]</f>
        <v>#REF!</v>
      </c>
      <c r="R1788" s="76" t="e">
        <f>#REF!+#REF!</f>
        <v>#REF!</v>
      </c>
      <c r="S1788" s="76"/>
      <c r="T1788" s="119"/>
      <c r="U1788" s="76"/>
      <c r="V1788" s="76"/>
      <c r="W1788" s="109" t="e">
        <f>(T20D357462[[#This Row],[現金及び預金（億）]]-T20D357462[[#This Row],[負債（億）]])/T20D357462[[#This Row],[総資産]]*100</f>
        <v>#DIV/0!</v>
      </c>
    </row>
    <row r="1789" spans="1:23" s="67" customFormat="1" x14ac:dyDescent="0.25">
      <c r="A1789" s="69"/>
      <c r="B1789" s="39"/>
      <c r="C1789" s="71" t="str">
        <f>IFERROR(_xll.RssMarket($A1789,"市場部名称"),"")</f>
        <v/>
      </c>
      <c r="D1789" s="55"/>
      <c r="E1789" s="55" t="str">
        <f>IFERROR(_xll.RssMarket($A1789,"前日比"),"")</f>
        <v/>
      </c>
      <c r="F1789" s="75" t="str">
        <f>IFERROR(_xll.RssMarket($A1789,"時価総額"),"")</f>
        <v/>
      </c>
      <c r="G1789" s="75" t="e">
        <f>T20D357462[[#This Row],[時価総額]]/T20D357462[[#This Row],[現在値]]</f>
        <v>#VALUE!</v>
      </c>
      <c r="H1789" s="20"/>
      <c r="I1789" s="38"/>
      <c r="J1789" s="20"/>
      <c r="K1789" s="33"/>
      <c r="L1789" s="117"/>
      <c r="M1789" s="21"/>
      <c r="N1789" s="89"/>
      <c r="O1789" s="125" t="e">
        <f t="shared" si="57"/>
        <v>#REF!</v>
      </c>
      <c r="P1789" s="125" t="e">
        <f t="shared" ref="P1789:P1852" si="58">ROUND(((R1789/20)*(L1789/15)*(S1789/15)*(1+W1789/200))/(H1789/15)*100,0)</f>
        <v>#REF!</v>
      </c>
      <c r="Q1789" s="147" t="e">
        <f>T20D357462[[#This Row],[スコア⑤]]/T20D357462[[#This Row],[スコア③]]</f>
        <v>#REF!</v>
      </c>
      <c r="R1789" s="76" t="e">
        <f>#REF!+#REF!</f>
        <v>#REF!</v>
      </c>
      <c r="S1789" s="76"/>
      <c r="T1789" s="119"/>
      <c r="U1789" s="76"/>
      <c r="V1789" s="76"/>
      <c r="W1789" s="109" t="e">
        <f>(T20D357462[[#This Row],[現金及び預金（億）]]-T20D357462[[#This Row],[負債（億）]])/T20D357462[[#This Row],[総資産]]*100</f>
        <v>#DIV/0!</v>
      </c>
    </row>
    <row r="1790" spans="1:23" s="67" customFormat="1" x14ac:dyDescent="0.25">
      <c r="A1790" s="69"/>
      <c r="B1790" s="39"/>
      <c r="C1790" s="71" t="str">
        <f>IFERROR(_xll.RssMarket($A1790,"市場部名称"),"")</f>
        <v/>
      </c>
      <c r="D1790" s="55"/>
      <c r="E1790" s="55" t="str">
        <f>IFERROR(_xll.RssMarket($A1790,"前日比"),"")</f>
        <v/>
      </c>
      <c r="F1790" s="75" t="str">
        <f>IFERROR(_xll.RssMarket($A1790,"時価総額"),"")</f>
        <v/>
      </c>
      <c r="G1790" s="75" t="e">
        <f>T20D357462[[#This Row],[時価総額]]/T20D357462[[#This Row],[現在値]]</f>
        <v>#VALUE!</v>
      </c>
      <c r="H1790" s="20"/>
      <c r="I1790" s="38"/>
      <c r="J1790" s="20"/>
      <c r="K1790" s="33"/>
      <c r="L1790" s="117"/>
      <c r="M1790" s="21"/>
      <c r="N1790" s="89"/>
      <c r="O1790" s="125" t="e">
        <f t="shared" si="57"/>
        <v>#REF!</v>
      </c>
      <c r="P1790" s="125" t="e">
        <f t="shared" si="58"/>
        <v>#REF!</v>
      </c>
      <c r="Q1790" s="147" t="e">
        <f>T20D357462[[#This Row],[スコア⑤]]/T20D357462[[#This Row],[スコア③]]</f>
        <v>#REF!</v>
      </c>
      <c r="R1790" s="76" t="e">
        <f>#REF!+#REF!</f>
        <v>#REF!</v>
      </c>
      <c r="S1790" s="76"/>
      <c r="T1790" s="119"/>
      <c r="U1790" s="76"/>
      <c r="V1790" s="76"/>
      <c r="W1790" s="109" t="e">
        <f>(T20D357462[[#This Row],[現金及び預金（億）]]-T20D357462[[#This Row],[負債（億）]])/T20D357462[[#This Row],[総資産]]*100</f>
        <v>#DIV/0!</v>
      </c>
    </row>
    <row r="1791" spans="1:23" s="67" customFormat="1" x14ac:dyDescent="0.25">
      <c r="A1791" s="69"/>
      <c r="B1791" s="39"/>
      <c r="C1791" s="71" t="str">
        <f>IFERROR(_xll.RssMarket($A1791,"市場部名称"),"")</f>
        <v/>
      </c>
      <c r="D1791" s="55"/>
      <c r="E1791" s="55" t="str">
        <f>IFERROR(_xll.RssMarket($A1791,"前日比"),"")</f>
        <v/>
      </c>
      <c r="F1791" s="75" t="str">
        <f>IFERROR(_xll.RssMarket($A1791,"時価総額"),"")</f>
        <v/>
      </c>
      <c r="G1791" s="75" t="e">
        <f>T20D357462[[#This Row],[時価総額]]/T20D357462[[#This Row],[現在値]]</f>
        <v>#VALUE!</v>
      </c>
      <c r="H1791" s="20"/>
      <c r="I1791" s="38"/>
      <c r="J1791" s="20"/>
      <c r="K1791" s="33"/>
      <c r="L1791" s="117"/>
      <c r="M1791" s="21"/>
      <c r="N1791" s="89"/>
      <c r="O1791" s="125" t="e">
        <f t="shared" si="57"/>
        <v>#REF!</v>
      </c>
      <c r="P1791" s="125" t="e">
        <f t="shared" si="58"/>
        <v>#REF!</v>
      </c>
      <c r="Q1791" s="147" t="e">
        <f>T20D357462[[#This Row],[スコア⑤]]/T20D357462[[#This Row],[スコア③]]</f>
        <v>#REF!</v>
      </c>
      <c r="R1791" s="76" t="e">
        <f>#REF!+#REF!</f>
        <v>#REF!</v>
      </c>
      <c r="S1791" s="76"/>
      <c r="T1791" s="119"/>
      <c r="U1791" s="76"/>
      <c r="V1791" s="76"/>
      <c r="W1791" s="109" t="e">
        <f>(T20D357462[[#This Row],[現金及び預金（億）]]-T20D357462[[#This Row],[負債（億）]])/T20D357462[[#This Row],[総資産]]*100</f>
        <v>#DIV/0!</v>
      </c>
    </row>
    <row r="1792" spans="1:23" s="67" customFormat="1" x14ac:dyDescent="0.25">
      <c r="A1792" s="69"/>
      <c r="B1792" s="39"/>
      <c r="C1792" s="71" t="str">
        <f>IFERROR(_xll.RssMarket($A1792,"市場部名称"),"")</f>
        <v/>
      </c>
      <c r="D1792" s="55"/>
      <c r="E1792" s="55" t="str">
        <f>IFERROR(_xll.RssMarket($A1792,"前日比"),"")</f>
        <v/>
      </c>
      <c r="F1792" s="75" t="str">
        <f>IFERROR(_xll.RssMarket($A1792,"時価総額"),"")</f>
        <v/>
      </c>
      <c r="G1792" s="75" t="e">
        <f>T20D357462[[#This Row],[時価総額]]/T20D357462[[#This Row],[現在値]]</f>
        <v>#VALUE!</v>
      </c>
      <c r="H1792" s="20"/>
      <c r="I1792" s="38"/>
      <c r="J1792" s="20"/>
      <c r="K1792" s="33"/>
      <c r="L1792" s="117"/>
      <c r="M1792" s="21"/>
      <c r="N1792" s="89"/>
      <c r="O1792" s="125" t="e">
        <f t="shared" si="57"/>
        <v>#REF!</v>
      </c>
      <c r="P1792" s="125" t="e">
        <f t="shared" si="58"/>
        <v>#REF!</v>
      </c>
      <c r="Q1792" s="147" t="e">
        <f>T20D357462[[#This Row],[スコア⑤]]/T20D357462[[#This Row],[スコア③]]</f>
        <v>#REF!</v>
      </c>
      <c r="R1792" s="76" t="e">
        <f>#REF!+#REF!</f>
        <v>#REF!</v>
      </c>
      <c r="S1792" s="76"/>
      <c r="T1792" s="119"/>
      <c r="U1792" s="76"/>
      <c r="V1792" s="76"/>
      <c r="W1792" s="109" t="e">
        <f>(T20D357462[[#This Row],[現金及び預金（億）]]-T20D357462[[#This Row],[負債（億）]])/T20D357462[[#This Row],[総資産]]*100</f>
        <v>#DIV/0!</v>
      </c>
    </row>
    <row r="1793" spans="1:23" s="67" customFormat="1" x14ac:dyDescent="0.25">
      <c r="A1793" s="69"/>
      <c r="B1793" s="39"/>
      <c r="C1793" s="71" t="str">
        <f>IFERROR(_xll.RssMarket($A1793,"市場部名称"),"")</f>
        <v/>
      </c>
      <c r="D1793" s="55"/>
      <c r="E1793" s="55" t="str">
        <f>IFERROR(_xll.RssMarket($A1793,"前日比"),"")</f>
        <v/>
      </c>
      <c r="F1793" s="75" t="str">
        <f>IFERROR(_xll.RssMarket($A1793,"時価総額"),"")</f>
        <v/>
      </c>
      <c r="G1793" s="75" t="e">
        <f>T20D357462[[#This Row],[時価総額]]/T20D357462[[#This Row],[現在値]]</f>
        <v>#VALUE!</v>
      </c>
      <c r="H1793" s="20"/>
      <c r="I1793" s="38"/>
      <c r="J1793" s="20"/>
      <c r="K1793" s="33"/>
      <c r="L1793" s="117"/>
      <c r="M1793" s="21"/>
      <c r="N1793" s="89"/>
      <c r="O1793" s="125" t="e">
        <f t="shared" si="57"/>
        <v>#REF!</v>
      </c>
      <c r="P1793" s="125" t="e">
        <f t="shared" si="58"/>
        <v>#REF!</v>
      </c>
      <c r="Q1793" s="147" t="e">
        <f>T20D357462[[#This Row],[スコア⑤]]/T20D357462[[#This Row],[スコア③]]</f>
        <v>#REF!</v>
      </c>
      <c r="R1793" s="76" t="e">
        <f>#REF!+#REF!</f>
        <v>#REF!</v>
      </c>
      <c r="S1793" s="76"/>
      <c r="T1793" s="119"/>
      <c r="U1793" s="76"/>
      <c r="V1793" s="76"/>
      <c r="W1793" s="109" t="e">
        <f>(T20D357462[[#This Row],[現金及び預金（億）]]-T20D357462[[#This Row],[負債（億）]])/T20D357462[[#This Row],[総資産]]*100</f>
        <v>#DIV/0!</v>
      </c>
    </row>
    <row r="1794" spans="1:23" s="67" customFormat="1" x14ac:dyDescent="0.25">
      <c r="A1794" s="69"/>
      <c r="B1794" s="39"/>
      <c r="C1794" s="71" t="str">
        <f>IFERROR(_xll.RssMarket($A1794,"市場部名称"),"")</f>
        <v/>
      </c>
      <c r="D1794" s="55"/>
      <c r="E1794" s="55" t="str">
        <f>IFERROR(_xll.RssMarket($A1794,"前日比"),"")</f>
        <v/>
      </c>
      <c r="F1794" s="75" t="str">
        <f>IFERROR(_xll.RssMarket($A1794,"時価総額"),"")</f>
        <v/>
      </c>
      <c r="G1794" s="75" t="e">
        <f>T20D357462[[#This Row],[時価総額]]/T20D357462[[#This Row],[現在値]]</f>
        <v>#VALUE!</v>
      </c>
      <c r="H1794" s="20"/>
      <c r="I1794" s="38"/>
      <c r="J1794" s="20"/>
      <c r="K1794" s="33"/>
      <c r="L1794" s="117"/>
      <c r="M1794" s="21"/>
      <c r="N1794" s="89"/>
      <c r="O1794" s="125" t="e">
        <f t="shared" ref="O1794:O1857" si="59">ROUND(
 ((IF(OR(R1794="",R1794&lt;=0),20,R1794)/20)
  *(L1794/15))
 /(IFERROR(IF(H1794&gt;0,H1794,15),15)/15)
 *100,0)</f>
        <v>#REF!</v>
      </c>
      <c r="P1794" s="125" t="e">
        <f t="shared" si="58"/>
        <v>#REF!</v>
      </c>
      <c r="Q1794" s="147" t="e">
        <f>T20D357462[[#This Row],[スコア⑤]]/T20D357462[[#This Row],[スコア③]]</f>
        <v>#REF!</v>
      </c>
      <c r="R1794" s="76" t="e">
        <f>#REF!+#REF!</f>
        <v>#REF!</v>
      </c>
      <c r="S1794" s="76"/>
      <c r="T1794" s="119"/>
      <c r="U1794" s="76"/>
      <c r="V1794" s="76"/>
      <c r="W1794" s="109" t="e">
        <f>(T20D357462[[#This Row],[現金及び預金（億）]]-T20D357462[[#This Row],[負債（億）]])/T20D357462[[#This Row],[総資産]]*100</f>
        <v>#DIV/0!</v>
      </c>
    </row>
    <row r="1795" spans="1:23" s="67" customFormat="1" x14ac:dyDescent="0.25">
      <c r="A1795" s="69"/>
      <c r="B1795" s="39"/>
      <c r="C1795" s="71" t="str">
        <f>IFERROR(_xll.RssMarket($A1795,"市場部名称"),"")</f>
        <v/>
      </c>
      <c r="D1795" s="55"/>
      <c r="E1795" s="55" t="str">
        <f>IFERROR(_xll.RssMarket($A1795,"前日比"),"")</f>
        <v/>
      </c>
      <c r="F1795" s="75" t="str">
        <f>IFERROR(_xll.RssMarket($A1795,"時価総額"),"")</f>
        <v/>
      </c>
      <c r="G1795" s="75" t="e">
        <f>T20D357462[[#This Row],[時価総額]]/T20D357462[[#This Row],[現在値]]</f>
        <v>#VALUE!</v>
      </c>
      <c r="H1795" s="20"/>
      <c r="I1795" s="38"/>
      <c r="J1795" s="20"/>
      <c r="K1795" s="33"/>
      <c r="L1795" s="117"/>
      <c r="M1795" s="21"/>
      <c r="N1795" s="89"/>
      <c r="O1795" s="125" t="e">
        <f t="shared" si="59"/>
        <v>#REF!</v>
      </c>
      <c r="P1795" s="125" t="e">
        <f t="shared" si="58"/>
        <v>#REF!</v>
      </c>
      <c r="Q1795" s="147" t="e">
        <f>T20D357462[[#This Row],[スコア⑤]]/T20D357462[[#This Row],[スコア③]]</f>
        <v>#REF!</v>
      </c>
      <c r="R1795" s="76" t="e">
        <f>#REF!+#REF!</f>
        <v>#REF!</v>
      </c>
      <c r="S1795" s="76"/>
      <c r="T1795" s="119"/>
      <c r="U1795" s="76"/>
      <c r="V1795" s="76"/>
      <c r="W1795" s="109" t="e">
        <f>(T20D357462[[#This Row],[現金及び預金（億）]]-T20D357462[[#This Row],[負債（億）]])/T20D357462[[#This Row],[総資産]]*100</f>
        <v>#DIV/0!</v>
      </c>
    </row>
    <row r="1796" spans="1:23" s="67" customFormat="1" x14ac:dyDescent="0.25">
      <c r="A1796" s="69"/>
      <c r="B1796" s="39"/>
      <c r="C1796" s="71" t="str">
        <f>IFERROR(_xll.RssMarket($A1796,"市場部名称"),"")</f>
        <v/>
      </c>
      <c r="D1796" s="55"/>
      <c r="E1796" s="55" t="str">
        <f>IFERROR(_xll.RssMarket($A1796,"前日比"),"")</f>
        <v/>
      </c>
      <c r="F1796" s="75" t="str">
        <f>IFERROR(_xll.RssMarket($A1796,"時価総額"),"")</f>
        <v/>
      </c>
      <c r="G1796" s="75" t="e">
        <f>T20D357462[[#This Row],[時価総額]]/T20D357462[[#This Row],[現在値]]</f>
        <v>#VALUE!</v>
      </c>
      <c r="H1796" s="20"/>
      <c r="I1796" s="38"/>
      <c r="J1796" s="20"/>
      <c r="K1796" s="33"/>
      <c r="L1796" s="117"/>
      <c r="M1796" s="21"/>
      <c r="N1796" s="89"/>
      <c r="O1796" s="125" t="e">
        <f t="shared" si="59"/>
        <v>#REF!</v>
      </c>
      <c r="P1796" s="125" t="e">
        <f t="shared" si="58"/>
        <v>#REF!</v>
      </c>
      <c r="Q1796" s="147" t="e">
        <f>T20D357462[[#This Row],[スコア⑤]]/T20D357462[[#This Row],[スコア③]]</f>
        <v>#REF!</v>
      </c>
      <c r="R1796" s="76" t="e">
        <f>#REF!+#REF!</f>
        <v>#REF!</v>
      </c>
      <c r="S1796" s="76"/>
      <c r="T1796" s="119"/>
      <c r="U1796" s="76"/>
      <c r="V1796" s="76"/>
      <c r="W1796" s="109" t="e">
        <f>(T20D357462[[#This Row],[現金及び預金（億）]]-T20D357462[[#This Row],[負債（億）]])/T20D357462[[#This Row],[総資産]]*100</f>
        <v>#DIV/0!</v>
      </c>
    </row>
    <row r="1797" spans="1:23" s="67" customFormat="1" x14ac:dyDescent="0.25">
      <c r="A1797" s="69"/>
      <c r="B1797" s="39"/>
      <c r="C1797" s="71" t="str">
        <f>IFERROR(_xll.RssMarket($A1797,"市場部名称"),"")</f>
        <v/>
      </c>
      <c r="D1797" s="55"/>
      <c r="E1797" s="55" t="str">
        <f>IFERROR(_xll.RssMarket($A1797,"前日比"),"")</f>
        <v/>
      </c>
      <c r="F1797" s="75" t="str">
        <f>IFERROR(_xll.RssMarket($A1797,"時価総額"),"")</f>
        <v/>
      </c>
      <c r="G1797" s="75" t="e">
        <f>T20D357462[[#This Row],[時価総額]]/T20D357462[[#This Row],[現在値]]</f>
        <v>#VALUE!</v>
      </c>
      <c r="H1797" s="20"/>
      <c r="I1797" s="38"/>
      <c r="J1797" s="20"/>
      <c r="K1797" s="33"/>
      <c r="L1797" s="117"/>
      <c r="M1797" s="21"/>
      <c r="N1797" s="89"/>
      <c r="O1797" s="125" t="e">
        <f t="shared" si="59"/>
        <v>#REF!</v>
      </c>
      <c r="P1797" s="125" t="e">
        <f t="shared" si="58"/>
        <v>#REF!</v>
      </c>
      <c r="Q1797" s="147" t="e">
        <f>T20D357462[[#This Row],[スコア⑤]]/T20D357462[[#This Row],[スコア③]]</f>
        <v>#REF!</v>
      </c>
      <c r="R1797" s="76" t="e">
        <f>#REF!+#REF!</f>
        <v>#REF!</v>
      </c>
      <c r="S1797" s="76"/>
      <c r="T1797" s="119"/>
      <c r="U1797" s="76"/>
      <c r="V1797" s="76"/>
      <c r="W1797" s="109" t="e">
        <f>(T20D357462[[#This Row],[現金及び預金（億）]]-T20D357462[[#This Row],[負債（億）]])/T20D357462[[#This Row],[総資産]]*100</f>
        <v>#DIV/0!</v>
      </c>
    </row>
    <row r="1798" spans="1:23" s="67" customFormat="1" x14ac:dyDescent="0.25">
      <c r="A1798" s="69"/>
      <c r="B1798" s="39"/>
      <c r="C1798" s="71" t="str">
        <f>IFERROR(_xll.RssMarket($A1798,"市場部名称"),"")</f>
        <v/>
      </c>
      <c r="D1798" s="55"/>
      <c r="E1798" s="55" t="str">
        <f>IFERROR(_xll.RssMarket($A1798,"前日比"),"")</f>
        <v/>
      </c>
      <c r="F1798" s="75" t="str">
        <f>IFERROR(_xll.RssMarket($A1798,"時価総額"),"")</f>
        <v/>
      </c>
      <c r="G1798" s="75" t="e">
        <f>T20D357462[[#This Row],[時価総額]]/T20D357462[[#This Row],[現在値]]</f>
        <v>#VALUE!</v>
      </c>
      <c r="H1798" s="20"/>
      <c r="I1798" s="38"/>
      <c r="J1798" s="20"/>
      <c r="K1798" s="33"/>
      <c r="L1798" s="117"/>
      <c r="M1798" s="21"/>
      <c r="N1798" s="89"/>
      <c r="O1798" s="125" t="e">
        <f t="shared" si="59"/>
        <v>#REF!</v>
      </c>
      <c r="P1798" s="125" t="e">
        <f t="shared" si="58"/>
        <v>#REF!</v>
      </c>
      <c r="Q1798" s="147" t="e">
        <f>T20D357462[[#This Row],[スコア⑤]]/T20D357462[[#This Row],[スコア③]]</f>
        <v>#REF!</v>
      </c>
      <c r="R1798" s="76" t="e">
        <f>#REF!+#REF!</f>
        <v>#REF!</v>
      </c>
      <c r="S1798" s="76"/>
      <c r="T1798" s="119"/>
      <c r="U1798" s="76"/>
      <c r="V1798" s="76"/>
      <c r="W1798" s="109" t="e">
        <f>(T20D357462[[#This Row],[現金及び預金（億）]]-T20D357462[[#This Row],[負債（億）]])/T20D357462[[#This Row],[総資産]]*100</f>
        <v>#DIV/0!</v>
      </c>
    </row>
    <row r="1799" spans="1:23" s="67" customFormat="1" x14ac:dyDescent="0.25">
      <c r="A1799" s="69"/>
      <c r="B1799" s="39"/>
      <c r="C1799" s="71" t="str">
        <f>IFERROR(_xll.RssMarket($A1799,"市場部名称"),"")</f>
        <v/>
      </c>
      <c r="D1799" s="55"/>
      <c r="E1799" s="55" t="str">
        <f>IFERROR(_xll.RssMarket($A1799,"前日比"),"")</f>
        <v/>
      </c>
      <c r="F1799" s="75" t="str">
        <f>IFERROR(_xll.RssMarket($A1799,"時価総額"),"")</f>
        <v/>
      </c>
      <c r="G1799" s="75" t="e">
        <f>T20D357462[[#This Row],[時価総額]]/T20D357462[[#This Row],[現在値]]</f>
        <v>#VALUE!</v>
      </c>
      <c r="H1799" s="20"/>
      <c r="I1799" s="38"/>
      <c r="J1799" s="20"/>
      <c r="K1799" s="33"/>
      <c r="L1799" s="117"/>
      <c r="M1799" s="21"/>
      <c r="N1799" s="89"/>
      <c r="O1799" s="125" t="e">
        <f t="shared" si="59"/>
        <v>#REF!</v>
      </c>
      <c r="P1799" s="125" t="e">
        <f t="shared" si="58"/>
        <v>#REF!</v>
      </c>
      <c r="Q1799" s="147" t="e">
        <f>T20D357462[[#This Row],[スコア⑤]]/T20D357462[[#This Row],[スコア③]]</f>
        <v>#REF!</v>
      </c>
      <c r="R1799" s="76" t="e">
        <f>#REF!+#REF!</f>
        <v>#REF!</v>
      </c>
      <c r="S1799" s="76"/>
      <c r="T1799" s="119"/>
      <c r="U1799" s="76"/>
      <c r="V1799" s="76"/>
      <c r="W1799" s="109" t="e">
        <f>(T20D357462[[#This Row],[現金及び預金（億）]]-T20D357462[[#This Row],[負債（億）]])/T20D357462[[#This Row],[総資産]]*100</f>
        <v>#DIV/0!</v>
      </c>
    </row>
    <row r="1800" spans="1:23" s="67" customFormat="1" x14ac:dyDescent="0.25">
      <c r="A1800" s="69"/>
      <c r="B1800" s="39"/>
      <c r="C1800" s="71" t="str">
        <f>IFERROR(_xll.RssMarket($A1800,"市場部名称"),"")</f>
        <v/>
      </c>
      <c r="D1800" s="55"/>
      <c r="E1800" s="55" t="str">
        <f>IFERROR(_xll.RssMarket($A1800,"前日比"),"")</f>
        <v/>
      </c>
      <c r="F1800" s="75" t="str">
        <f>IFERROR(_xll.RssMarket($A1800,"時価総額"),"")</f>
        <v/>
      </c>
      <c r="G1800" s="75" t="e">
        <f>T20D357462[[#This Row],[時価総額]]/T20D357462[[#This Row],[現在値]]</f>
        <v>#VALUE!</v>
      </c>
      <c r="H1800" s="20"/>
      <c r="I1800" s="38"/>
      <c r="J1800" s="20"/>
      <c r="K1800" s="33"/>
      <c r="L1800" s="117"/>
      <c r="M1800" s="21"/>
      <c r="N1800" s="89"/>
      <c r="O1800" s="125" t="e">
        <f t="shared" si="59"/>
        <v>#REF!</v>
      </c>
      <c r="P1800" s="125" t="e">
        <f t="shared" si="58"/>
        <v>#REF!</v>
      </c>
      <c r="Q1800" s="147" t="e">
        <f>T20D357462[[#This Row],[スコア⑤]]/T20D357462[[#This Row],[スコア③]]</f>
        <v>#REF!</v>
      </c>
      <c r="R1800" s="76" t="e">
        <f>#REF!+#REF!</f>
        <v>#REF!</v>
      </c>
      <c r="S1800" s="76"/>
      <c r="T1800" s="119"/>
      <c r="U1800" s="76"/>
      <c r="V1800" s="76"/>
      <c r="W1800" s="109" t="e">
        <f>(T20D357462[[#This Row],[現金及び預金（億）]]-T20D357462[[#This Row],[負債（億）]])/T20D357462[[#This Row],[総資産]]*100</f>
        <v>#DIV/0!</v>
      </c>
    </row>
    <row r="1801" spans="1:23" s="67" customFormat="1" x14ac:dyDescent="0.25">
      <c r="A1801" s="69"/>
      <c r="B1801" s="39"/>
      <c r="C1801" s="71" t="str">
        <f>IFERROR(_xll.RssMarket($A1801,"市場部名称"),"")</f>
        <v/>
      </c>
      <c r="D1801" s="55"/>
      <c r="E1801" s="55" t="str">
        <f>IFERROR(_xll.RssMarket($A1801,"前日比"),"")</f>
        <v/>
      </c>
      <c r="F1801" s="75" t="str">
        <f>IFERROR(_xll.RssMarket($A1801,"時価総額"),"")</f>
        <v/>
      </c>
      <c r="G1801" s="75" t="e">
        <f>T20D357462[[#This Row],[時価総額]]/T20D357462[[#This Row],[現在値]]</f>
        <v>#VALUE!</v>
      </c>
      <c r="H1801" s="20"/>
      <c r="I1801" s="38"/>
      <c r="J1801" s="20"/>
      <c r="K1801" s="33"/>
      <c r="L1801" s="117"/>
      <c r="M1801" s="21"/>
      <c r="N1801" s="89"/>
      <c r="O1801" s="125" t="e">
        <f t="shared" si="59"/>
        <v>#REF!</v>
      </c>
      <c r="P1801" s="125" t="e">
        <f t="shared" si="58"/>
        <v>#REF!</v>
      </c>
      <c r="Q1801" s="147" t="e">
        <f>T20D357462[[#This Row],[スコア⑤]]/T20D357462[[#This Row],[スコア③]]</f>
        <v>#REF!</v>
      </c>
      <c r="R1801" s="76" t="e">
        <f>#REF!+#REF!</f>
        <v>#REF!</v>
      </c>
      <c r="S1801" s="76"/>
      <c r="T1801" s="119"/>
      <c r="U1801" s="76"/>
      <c r="V1801" s="76"/>
      <c r="W1801" s="109" t="e">
        <f>(T20D357462[[#This Row],[現金及び預金（億）]]-T20D357462[[#This Row],[負債（億）]])/T20D357462[[#This Row],[総資産]]*100</f>
        <v>#DIV/0!</v>
      </c>
    </row>
    <row r="1802" spans="1:23" s="67" customFormat="1" x14ac:dyDescent="0.25">
      <c r="A1802" s="69"/>
      <c r="B1802" s="39"/>
      <c r="C1802" s="71" t="str">
        <f>IFERROR(_xll.RssMarket($A1802,"市場部名称"),"")</f>
        <v/>
      </c>
      <c r="D1802" s="55"/>
      <c r="E1802" s="55" t="str">
        <f>IFERROR(_xll.RssMarket($A1802,"前日比"),"")</f>
        <v/>
      </c>
      <c r="F1802" s="75" t="str">
        <f>IFERROR(_xll.RssMarket($A1802,"時価総額"),"")</f>
        <v/>
      </c>
      <c r="G1802" s="75" t="e">
        <f>T20D357462[[#This Row],[時価総額]]/T20D357462[[#This Row],[現在値]]</f>
        <v>#VALUE!</v>
      </c>
      <c r="H1802" s="20"/>
      <c r="I1802" s="38"/>
      <c r="J1802" s="20"/>
      <c r="K1802" s="33"/>
      <c r="L1802" s="117"/>
      <c r="M1802" s="21"/>
      <c r="N1802" s="89"/>
      <c r="O1802" s="125" t="e">
        <f t="shared" si="59"/>
        <v>#REF!</v>
      </c>
      <c r="P1802" s="125" t="e">
        <f t="shared" si="58"/>
        <v>#REF!</v>
      </c>
      <c r="Q1802" s="147" t="e">
        <f>T20D357462[[#This Row],[スコア⑤]]/T20D357462[[#This Row],[スコア③]]</f>
        <v>#REF!</v>
      </c>
      <c r="R1802" s="76" t="e">
        <f>#REF!+#REF!</f>
        <v>#REF!</v>
      </c>
      <c r="S1802" s="76"/>
      <c r="T1802" s="119"/>
      <c r="U1802" s="76"/>
      <c r="V1802" s="76"/>
      <c r="W1802" s="109" t="e">
        <f>(T20D357462[[#This Row],[現金及び預金（億）]]-T20D357462[[#This Row],[負債（億）]])/T20D357462[[#This Row],[総資産]]*100</f>
        <v>#DIV/0!</v>
      </c>
    </row>
    <row r="1803" spans="1:23" s="67" customFormat="1" x14ac:dyDescent="0.25">
      <c r="A1803" s="69"/>
      <c r="B1803" s="39"/>
      <c r="C1803" s="71" t="str">
        <f>IFERROR(_xll.RssMarket($A1803,"市場部名称"),"")</f>
        <v/>
      </c>
      <c r="D1803" s="55"/>
      <c r="E1803" s="55" t="str">
        <f>IFERROR(_xll.RssMarket($A1803,"前日比"),"")</f>
        <v/>
      </c>
      <c r="F1803" s="75" t="str">
        <f>IFERROR(_xll.RssMarket($A1803,"時価総額"),"")</f>
        <v/>
      </c>
      <c r="G1803" s="75" t="e">
        <f>T20D357462[[#This Row],[時価総額]]/T20D357462[[#This Row],[現在値]]</f>
        <v>#VALUE!</v>
      </c>
      <c r="H1803" s="20"/>
      <c r="I1803" s="38"/>
      <c r="J1803" s="20"/>
      <c r="K1803" s="33"/>
      <c r="L1803" s="117"/>
      <c r="M1803" s="21"/>
      <c r="N1803" s="89"/>
      <c r="O1803" s="125" t="e">
        <f t="shared" si="59"/>
        <v>#REF!</v>
      </c>
      <c r="P1803" s="125" t="e">
        <f t="shared" si="58"/>
        <v>#REF!</v>
      </c>
      <c r="Q1803" s="147" t="e">
        <f>T20D357462[[#This Row],[スコア⑤]]/T20D357462[[#This Row],[スコア③]]</f>
        <v>#REF!</v>
      </c>
      <c r="R1803" s="76" t="e">
        <f>#REF!+#REF!</f>
        <v>#REF!</v>
      </c>
      <c r="S1803" s="76"/>
      <c r="T1803" s="119"/>
      <c r="U1803" s="76"/>
      <c r="V1803" s="76"/>
      <c r="W1803" s="109" t="e">
        <f>(T20D357462[[#This Row],[現金及び預金（億）]]-T20D357462[[#This Row],[負債（億）]])/T20D357462[[#This Row],[総資産]]*100</f>
        <v>#DIV/0!</v>
      </c>
    </row>
    <row r="1804" spans="1:23" s="67" customFormat="1" x14ac:dyDescent="0.25">
      <c r="A1804" s="69"/>
      <c r="B1804" s="39"/>
      <c r="C1804" s="71" t="str">
        <f>IFERROR(_xll.RssMarket($A1804,"市場部名称"),"")</f>
        <v/>
      </c>
      <c r="D1804" s="55"/>
      <c r="E1804" s="55" t="str">
        <f>IFERROR(_xll.RssMarket($A1804,"前日比"),"")</f>
        <v/>
      </c>
      <c r="F1804" s="75" t="str">
        <f>IFERROR(_xll.RssMarket($A1804,"時価総額"),"")</f>
        <v/>
      </c>
      <c r="G1804" s="75" t="e">
        <f>T20D357462[[#This Row],[時価総額]]/T20D357462[[#This Row],[現在値]]</f>
        <v>#VALUE!</v>
      </c>
      <c r="H1804" s="20"/>
      <c r="I1804" s="38"/>
      <c r="J1804" s="20"/>
      <c r="K1804" s="33"/>
      <c r="L1804" s="117"/>
      <c r="M1804" s="21"/>
      <c r="N1804" s="89"/>
      <c r="O1804" s="125" t="e">
        <f t="shared" si="59"/>
        <v>#REF!</v>
      </c>
      <c r="P1804" s="125" t="e">
        <f t="shared" si="58"/>
        <v>#REF!</v>
      </c>
      <c r="Q1804" s="147" t="e">
        <f>T20D357462[[#This Row],[スコア⑤]]/T20D357462[[#This Row],[スコア③]]</f>
        <v>#REF!</v>
      </c>
      <c r="R1804" s="76" t="e">
        <f>#REF!+#REF!</f>
        <v>#REF!</v>
      </c>
      <c r="S1804" s="76"/>
      <c r="T1804" s="119"/>
      <c r="U1804" s="76"/>
      <c r="V1804" s="76"/>
      <c r="W1804" s="109" t="e">
        <f>(T20D357462[[#This Row],[現金及び預金（億）]]-T20D357462[[#This Row],[負債（億）]])/T20D357462[[#This Row],[総資産]]*100</f>
        <v>#DIV/0!</v>
      </c>
    </row>
    <row r="1805" spans="1:23" s="67" customFormat="1" x14ac:dyDescent="0.25">
      <c r="A1805" s="69"/>
      <c r="B1805" s="39"/>
      <c r="C1805" s="71" t="str">
        <f>IFERROR(_xll.RssMarket($A1805,"市場部名称"),"")</f>
        <v/>
      </c>
      <c r="D1805" s="55"/>
      <c r="E1805" s="55" t="str">
        <f>IFERROR(_xll.RssMarket($A1805,"前日比"),"")</f>
        <v/>
      </c>
      <c r="F1805" s="75" t="str">
        <f>IFERROR(_xll.RssMarket($A1805,"時価総額"),"")</f>
        <v/>
      </c>
      <c r="G1805" s="75" t="e">
        <f>T20D357462[[#This Row],[時価総額]]/T20D357462[[#This Row],[現在値]]</f>
        <v>#VALUE!</v>
      </c>
      <c r="H1805" s="20"/>
      <c r="I1805" s="38"/>
      <c r="J1805" s="20"/>
      <c r="K1805" s="33"/>
      <c r="L1805" s="117"/>
      <c r="M1805" s="21"/>
      <c r="N1805" s="89"/>
      <c r="O1805" s="125" t="e">
        <f t="shared" si="59"/>
        <v>#REF!</v>
      </c>
      <c r="P1805" s="125" t="e">
        <f t="shared" si="58"/>
        <v>#REF!</v>
      </c>
      <c r="Q1805" s="147" t="e">
        <f>T20D357462[[#This Row],[スコア⑤]]/T20D357462[[#This Row],[スコア③]]</f>
        <v>#REF!</v>
      </c>
      <c r="R1805" s="76" t="e">
        <f>#REF!+#REF!</f>
        <v>#REF!</v>
      </c>
      <c r="S1805" s="76"/>
      <c r="T1805" s="119"/>
      <c r="U1805" s="76"/>
      <c r="V1805" s="76"/>
      <c r="W1805" s="109" t="e">
        <f>(T20D357462[[#This Row],[現金及び預金（億）]]-T20D357462[[#This Row],[負債（億）]])/T20D357462[[#This Row],[総資産]]*100</f>
        <v>#DIV/0!</v>
      </c>
    </row>
    <row r="1806" spans="1:23" s="67" customFormat="1" x14ac:dyDescent="0.25">
      <c r="A1806" s="69"/>
      <c r="B1806" s="39"/>
      <c r="C1806" s="71" t="str">
        <f>IFERROR(_xll.RssMarket($A1806,"市場部名称"),"")</f>
        <v/>
      </c>
      <c r="D1806" s="55"/>
      <c r="E1806" s="55" t="str">
        <f>IFERROR(_xll.RssMarket($A1806,"前日比"),"")</f>
        <v/>
      </c>
      <c r="F1806" s="75" t="str">
        <f>IFERROR(_xll.RssMarket($A1806,"時価総額"),"")</f>
        <v/>
      </c>
      <c r="G1806" s="75" t="e">
        <f>T20D357462[[#This Row],[時価総額]]/T20D357462[[#This Row],[現在値]]</f>
        <v>#VALUE!</v>
      </c>
      <c r="H1806" s="20"/>
      <c r="I1806" s="38"/>
      <c r="J1806" s="20"/>
      <c r="K1806" s="33"/>
      <c r="L1806" s="117"/>
      <c r="M1806" s="21"/>
      <c r="N1806" s="89"/>
      <c r="O1806" s="125" t="e">
        <f t="shared" si="59"/>
        <v>#REF!</v>
      </c>
      <c r="P1806" s="125" t="e">
        <f t="shared" si="58"/>
        <v>#REF!</v>
      </c>
      <c r="Q1806" s="147" t="e">
        <f>T20D357462[[#This Row],[スコア⑤]]/T20D357462[[#This Row],[スコア③]]</f>
        <v>#REF!</v>
      </c>
      <c r="R1806" s="76" t="e">
        <f>#REF!+#REF!</f>
        <v>#REF!</v>
      </c>
      <c r="S1806" s="76"/>
      <c r="T1806" s="119"/>
      <c r="U1806" s="76"/>
      <c r="V1806" s="76"/>
      <c r="W1806" s="109" t="e">
        <f>(T20D357462[[#This Row],[現金及び預金（億）]]-T20D357462[[#This Row],[負債（億）]])/T20D357462[[#This Row],[総資産]]*100</f>
        <v>#DIV/0!</v>
      </c>
    </row>
    <row r="1807" spans="1:23" s="67" customFormat="1" x14ac:dyDescent="0.25">
      <c r="A1807" s="69"/>
      <c r="B1807" s="39"/>
      <c r="C1807" s="71" t="str">
        <f>IFERROR(_xll.RssMarket($A1807,"市場部名称"),"")</f>
        <v/>
      </c>
      <c r="D1807" s="55"/>
      <c r="E1807" s="55" t="str">
        <f>IFERROR(_xll.RssMarket($A1807,"前日比"),"")</f>
        <v/>
      </c>
      <c r="F1807" s="75" t="str">
        <f>IFERROR(_xll.RssMarket($A1807,"時価総額"),"")</f>
        <v/>
      </c>
      <c r="G1807" s="75" t="e">
        <f>T20D357462[[#This Row],[時価総額]]/T20D357462[[#This Row],[現在値]]</f>
        <v>#VALUE!</v>
      </c>
      <c r="H1807" s="20"/>
      <c r="I1807" s="38"/>
      <c r="J1807" s="20"/>
      <c r="K1807" s="33"/>
      <c r="L1807" s="117"/>
      <c r="M1807" s="21"/>
      <c r="N1807" s="89"/>
      <c r="O1807" s="125" t="e">
        <f t="shared" si="59"/>
        <v>#REF!</v>
      </c>
      <c r="P1807" s="125" t="e">
        <f t="shared" si="58"/>
        <v>#REF!</v>
      </c>
      <c r="Q1807" s="147" t="e">
        <f>T20D357462[[#This Row],[スコア⑤]]/T20D357462[[#This Row],[スコア③]]</f>
        <v>#REF!</v>
      </c>
      <c r="R1807" s="76" t="e">
        <f>#REF!+#REF!</f>
        <v>#REF!</v>
      </c>
      <c r="S1807" s="76"/>
      <c r="T1807" s="119"/>
      <c r="U1807" s="76"/>
      <c r="V1807" s="76"/>
      <c r="W1807" s="109" t="e">
        <f>(T20D357462[[#This Row],[現金及び預金（億）]]-T20D357462[[#This Row],[負債（億）]])/T20D357462[[#This Row],[総資産]]*100</f>
        <v>#DIV/0!</v>
      </c>
    </row>
    <row r="1808" spans="1:23" s="67" customFormat="1" x14ac:dyDescent="0.25">
      <c r="A1808" s="69"/>
      <c r="B1808" s="39"/>
      <c r="C1808" s="71" t="str">
        <f>IFERROR(_xll.RssMarket($A1808,"市場部名称"),"")</f>
        <v/>
      </c>
      <c r="D1808" s="55"/>
      <c r="E1808" s="55" t="str">
        <f>IFERROR(_xll.RssMarket($A1808,"前日比"),"")</f>
        <v/>
      </c>
      <c r="F1808" s="75" t="str">
        <f>IFERROR(_xll.RssMarket($A1808,"時価総額"),"")</f>
        <v/>
      </c>
      <c r="G1808" s="75" t="e">
        <f>T20D357462[[#This Row],[時価総額]]/T20D357462[[#This Row],[現在値]]</f>
        <v>#VALUE!</v>
      </c>
      <c r="H1808" s="20"/>
      <c r="I1808" s="38"/>
      <c r="J1808" s="20"/>
      <c r="K1808" s="33"/>
      <c r="L1808" s="117"/>
      <c r="M1808" s="21"/>
      <c r="N1808" s="89"/>
      <c r="O1808" s="125" t="e">
        <f t="shared" si="59"/>
        <v>#REF!</v>
      </c>
      <c r="P1808" s="125" t="e">
        <f t="shared" si="58"/>
        <v>#REF!</v>
      </c>
      <c r="Q1808" s="147" t="e">
        <f>T20D357462[[#This Row],[スコア⑤]]/T20D357462[[#This Row],[スコア③]]</f>
        <v>#REF!</v>
      </c>
      <c r="R1808" s="76" t="e">
        <f>#REF!+#REF!</f>
        <v>#REF!</v>
      </c>
      <c r="S1808" s="76"/>
      <c r="T1808" s="119"/>
      <c r="U1808" s="76"/>
      <c r="V1808" s="76"/>
      <c r="W1808" s="109" t="e">
        <f>(T20D357462[[#This Row],[現金及び預金（億）]]-T20D357462[[#This Row],[負債（億）]])/T20D357462[[#This Row],[総資産]]*100</f>
        <v>#DIV/0!</v>
      </c>
    </row>
    <row r="1809" spans="1:23" s="67" customFormat="1" x14ac:dyDescent="0.25">
      <c r="A1809" s="69"/>
      <c r="B1809" s="39"/>
      <c r="C1809" s="71" t="str">
        <f>IFERROR(_xll.RssMarket($A1809,"市場部名称"),"")</f>
        <v/>
      </c>
      <c r="D1809" s="55"/>
      <c r="E1809" s="55" t="str">
        <f>IFERROR(_xll.RssMarket($A1809,"前日比"),"")</f>
        <v/>
      </c>
      <c r="F1809" s="75" t="str">
        <f>IFERROR(_xll.RssMarket($A1809,"時価総額"),"")</f>
        <v/>
      </c>
      <c r="G1809" s="75" t="e">
        <f>T20D357462[[#This Row],[時価総額]]/T20D357462[[#This Row],[現在値]]</f>
        <v>#VALUE!</v>
      </c>
      <c r="H1809" s="20"/>
      <c r="I1809" s="38"/>
      <c r="J1809" s="20"/>
      <c r="K1809" s="33"/>
      <c r="L1809" s="117"/>
      <c r="M1809" s="21"/>
      <c r="N1809" s="89"/>
      <c r="O1809" s="125" t="e">
        <f t="shared" si="59"/>
        <v>#REF!</v>
      </c>
      <c r="P1809" s="125" t="e">
        <f t="shared" si="58"/>
        <v>#REF!</v>
      </c>
      <c r="Q1809" s="147" t="e">
        <f>T20D357462[[#This Row],[スコア⑤]]/T20D357462[[#This Row],[スコア③]]</f>
        <v>#REF!</v>
      </c>
      <c r="R1809" s="76" t="e">
        <f>#REF!+#REF!</f>
        <v>#REF!</v>
      </c>
      <c r="S1809" s="76"/>
      <c r="T1809" s="119"/>
      <c r="U1809" s="76"/>
      <c r="V1809" s="76"/>
      <c r="W1809" s="109" t="e">
        <f>(T20D357462[[#This Row],[現金及び預金（億）]]-T20D357462[[#This Row],[負債（億）]])/T20D357462[[#This Row],[総資産]]*100</f>
        <v>#DIV/0!</v>
      </c>
    </row>
    <row r="1810" spans="1:23" s="67" customFormat="1" x14ac:dyDescent="0.25">
      <c r="A1810" s="69"/>
      <c r="B1810" s="39"/>
      <c r="C1810" s="71" t="str">
        <f>IFERROR(_xll.RssMarket($A1810,"市場部名称"),"")</f>
        <v/>
      </c>
      <c r="D1810" s="55"/>
      <c r="E1810" s="55" t="str">
        <f>IFERROR(_xll.RssMarket($A1810,"前日比"),"")</f>
        <v/>
      </c>
      <c r="F1810" s="75" t="str">
        <f>IFERROR(_xll.RssMarket($A1810,"時価総額"),"")</f>
        <v/>
      </c>
      <c r="G1810" s="75" t="e">
        <f>T20D357462[[#This Row],[時価総額]]/T20D357462[[#This Row],[現在値]]</f>
        <v>#VALUE!</v>
      </c>
      <c r="H1810" s="20"/>
      <c r="I1810" s="38"/>
      <c r="J1810" s="20"/>
      <c r="K1810" s="33"/>
      <c r="L1810" s="117"/>
      <c r="M1810" s="21"/>
      <c r="N1810" s="89"/>
      <c r="O1810" s="125" t="e">
        <f t="shared" si="59"/>
        <v>#REF!</v>
      </c>
      <c r="P1810" s="125" t="e">
        <f t="shared" si="58"/>
        <v>#REF!</v>
      </c>
      <c r="Q1810" s="147" t="e">
        <f>T20D357462[[#This Row],[スコア⑤]]/T20D357462[[#This Row],[スコア③]]</f>
        <v>#REF!</v>
      </c>
      <c r="R1810" s="76" t="e">
        <f>#REF!+#REF!</f>
        <v>#REF!</v>
      </c>
      <c r="S1810" s="76"/>
      <c r="T1810" s="119"/>
      <c r="U1810" s="76"/>
      <c r="V1810" s="76"/>
      <c r="W1810" s="109" t="e">
        <f>(T20D357462[[#This Row],[現金及び預金（億）]]-T20D357462[[#This Row],[負債（億）]])/T20D357462[[#This Row],[総資産]]*100</f>
        <v>#DIV/0!</v>
      </c>
    </row>
    <row r="1811" spans="1:23" s="67" customFormat="1" x14ac:dyDescent="0.25">
      <c r="A1811" s="69"/>
      <c r="B1811" s="39"/>
      <c r="C1811" s="71" t="str">
        <f>IFERROR(_xll.RssMarket($A1811,"市場部名称"),"")</f>
        <v/>
      </c>
      <c r="D1811" s="55"/>
      <c r="E1811" s="55" t="str">
        <f>IFERROR(_xll.RssMarket($A1811,"前日比"),"")</f>
        <v/>
      </c>
      <c r="F1811" s="75" t="str">
        <f>IFERROR(_xll.RssMarket($A1811,"時価総額"),"")</f>
        <v/>
      </c>
      <c r="G1811" s="75" t="e">
        <f>T20D357462[[#This Row],[時価総額]]/T20D357462[[#This Row],[現在値]]</f>
        <v>#VALUE!</v>
      </c>
      <c r="H1811" s="20"/>
      <c r="I1811" s="38"/>
      <c r="J1811" s="20"/>
      <c r="K1811" s="33"/>
      <c r="L1811" s="117"/>
      <c r="M1811" s="21"/>
      <c r="N1811" s="89"/>
      <c r="O1811" s="125" t="e">
        <f t="shared" si="59"/>
        <v>#REF!</v>
      </c>
      <c r="P1811" s="125" t="e">
        <f t="shared" si="58"/>
        <v>#REF!</v>
      </c>
      <c r="Q1811" s="147" t="e">
        <f>T20D357462[[#This Row],[スコア⑤]]/T20D357462[[#This Row],[スコア③]]</f>
        <v>#REF!</v>
      </c>
      <c r="R1811" s="76" t="e">
        <f>#REF!+#REF!</f>
        <v>#REF!</v>
      </c>
      <c r="S1811" s="76"/>
      <c r="T1811" s="119"/>
      <c r="U1811" s="76"/>
      <c r="V1811" s="76"/>
      <c r="W1811" s="109" t="e">
        <f>(T20D357462[[#This Row],[現金及び預金（億）]]-T20D357462[[#This Row],[負債（億）]])/T20D357462[[#This Row],[総資産]]*100</f>
        <v>#DIV/0!</v>
      </c>
    </row>
    <row r="1812" spans="1:23" s="67" customFormat="1" x14ac:dyDescent="0.25">
      <c r="A1812" s="69"/>
      <c r="B1812" s="39"/>
      <c r="C1812" s="71" t="str">
        <f>IFERROR(_xll.RssMarket($A1812,"市場部名称"),"")</f>
        <v/>
      </c>
      <c r="D1812" s="55"/>
      <c r="E1812" s="55" t="str">
        <f>IFERROR(_xll.RssMarket($A1812,"前日比"),"")</f>
        <v/>
      </c>
      <c r="F1812" s="75" t="str">
        <f>IFERROR(_xll.RssMarket($A1812,"時価総額"),"")</f>
        <v/>
      </c>
      <c r="G1812" s="75" t="e">
        <f>T20D357462[[#This Row],[時価総額]]/T20D357462[[#This Row],[現在値]]</f>
        <v>#VALUE!</v>
      </c>
      <c r="H1812" s="20"/>
      <c r="I1812" s="38"/>
      <c r="J1812" s="20"/>
      <c r="K1812" s="33"/>
      <c r="L1812" s="117"/>
      <c r="M1812" s="21"/>
      <c r="N1812" s="89"/>
      <c r="O1812" s="125" t="e">
        <f t="shared" si="59"/>
        <v>#REF!</v>
      </c>
      <c r="P1812" s="125" t="e">
        <f t="shared" si="58"/>
        <v>#REF!</v>
      </c>
      <c r="Q1812" s="147" t="e">
        <f>T20D357462[[#This Row],[スコア⑤]]/T20D357462[[#This Row],[スコア③]]</f>
        <v>#REF!</v>
      </c>
      <c r="R1812" s="76" t="e">
        <f>#REF!+#REF!</f>
        <v>#REF!</v>
      </c>
      <c r="S1812" s="76"/>
      <c r="T1812" s="119"/>
      <c r="U1812" s="76"/>
      <c r="V1812" s="76"/>
      <c r="W1812" s="109" t="e">
        <f>(T20D357462[[#This Row],[現金及び預金（億）]]-T20D357462[[#This Row],[負債（億）]])/T20D357462[[#This Row],[総資産]]*100</f>
        <v>#DIV/0!</v>
      </c>
    </row>
    <row r="1813" spans="1:23" s="67" customFormat="1" x14ac:dyDescent="0.25">
      <c r="A1813" s="69"/>
      <c r="B1813" s="39"/>
      <c r="C1813" s="71" t="str">
        <f>IFERROR(_xll.RssMarket($A1813,"市場部名称"),"")</f>
        <v/>
      </c>
      <c r="D1813" s="55"/>
      <c r="E1813" s="55" t="str">
        <f>IFERROR(_xll.RssMarket($A1813,"前日比"),"")</f>
        <v/>
      </c>
      <c r="F1813" s="75" t="str">
        <f>IFERROR(_xll.RssMarket($A1813,"時価総額"),"")</f>
        <v/>
      </c>
      <c r="G1813" s="75" t="e">
        <f>T20D357462[[#This Row],[時価総額]]/T20D357462[[#This Row],[現在値]]</f>
        <v>#VALUE!</v>
      </c>
      <c r="H1813" s="20"/>
      <c r="I1813" s="38"/>
      <c r="J1813" s="20"/>
      <c r="K1813" s="33"/>
      <c r="L1813" s="117"/>
      <c r="M1813" s="21"/>
      <c r="N1813" s="89"/>
      <c r="O1813" s="125" t="e">
        <f t="shared" si="59"/>
        <v>#REF!</v>
      </c>
      <c r="P1813" s="125" t="e">
        <f t="shared" si="58"/>
        <v>#REF!</v>
      </c>
      <c r="Q1813" s="147" t="e">
        <f>T20D357462[[#This Row],[スコア⑤]]/T20D357462[[#This Row],[スコア③]]</f>
        <v>#REF!</v>
      </c>
      <c r="R1813" s="76" t="e">
        <f>#REF!+#REF!</f>
        <v>#REF!</v>
      </c>
      <c r="S1813" s="76"/>
      <c r="T1813" s="119"/>
      <c r="U1813" s="76"/>
      <c r="V1813" s="76"/>
      <c r="W1813" s="109" t="e">
        <f>(T20D357462[[#This Row],[現金及び預金（億）]]-T20D357462[[#This Row],[負債（億）]])/T20D357462[[#This Row],[総資産]]*100</f>
        <v>#DIV/0!</v>
      </c>
    </row>
    <row r="1814" spans="1:23" s="67" customFormat="1" x14ac:dyDescent="0.25">
      <c r="A1814" s="69"/>
      <c r="B1814" s="39"/>
      <c r="C1814" s="71" t="str">
        <f>IFERROR(_xll.RssMarket($A1814,"市場部名称"),"")</f>
        <v/>
      </c>
      <c r="D1814" s="55"/>
      <c r="E1814" s="55" t="str">
        <f>IFERROR(_xll.RssMarket($A1814,"前日比"),"")</f>
        <v/>
      </c>
      <c r="F1814" s="75" t="str">
        <f>IFERROR(_xll.RssMarket($A1814,"時価総額"),"")</f>
        <v/>
      </c>
      <c r="G1814" s="75" t="e">
        <f>T20D357462[[#This Row],[時価総額]]/T20D357462[[#This Row],[現在値]]</f>
        <v>#VALUE!</v>
      </c>
      <c r="H1814" s="20"/>
      <c r="I1814" s="38"/>
      <c r="J1814" s="20"/>
      <c r="K1814" s="33"/>
      <c r="L1814" s="117"/>
      <c r="M1814" s="21"/>
      <c r="N1814" s="89"/>
      <c r="O1814" s="125" t="e">
        <f t="shared" si="59"/>
        <v>#REF!</v>
      </c>
      <c r="P1814" s="125" t="e">
        <f t="shared" si="58"/>
        <v>#REF!</v>
      </c>
      <c r="Q1814" s="147" t="e">
        <f>T20D357462[[#This Row],[スコア⑤]]/T20D357462[[#This Row],[スコア③]]</f>
        <v>#REF!</v>
      </c>
      <c r="R1814" s="76" t="e">
        <f>#REF!+#REF!</f>
        <v>#REF!</v>
      </c>
      <c r="S1814" s="76"/>
      <c r="T1814" s="119"/>
      <c r="U1814" s="76"/>
      <c r="V1814" s="76"/>
      <c r="W1814" s="109" t="e">
        <f>(T20D357462[[#This Row],[現金及び預金（億）]]-T20D357462[[#This Row],[負債（億）]])/T20D357462[[#This Row],[総資産]]*100</f>
        <v>#DIV/0!</v>
      </c>
    </row>
    <row r="1815" spans="1:23" s="67" customFormat="1" x14ac:dyDescent="0.25">
      <c r="A1815" s="69"/>
      <c r="B1815" s="39"/>
      <c r="C1815" s="71" t="str">
        <f>IFERROR(_xll.RssMarket($A1815,"市場部名称"),"")</f>
        <v/>
      </c>
      <c r="D1815" s="55"/>
      <c r="E1815" s="55" t="str">
        <f>IFERROR(_xll.RssMarket($A1815,"前日比"),"")</f>
        <v/>
      </c>
      <c r="F1815" s="75" t="str">
        <f>IFERROR(_xll.RssMarket($A1815,"時価総額"),"")</f>
        <v/>
      </c>
      <c r="G1815" s="75" t="e">
        <f>T20D357462[[#This Row],[時価総額]]/T20D357462[[#This Row],[現在値]]</f>
        <v>#VALUE!</v>
      </c>
      <c r="H1815" s="20"/>
      <c r="I1815" s="38"/>
      <c r="J1815" s="20"/>
      <c r="K1815" s="33"/>
      <c r="L1815" s="117"/>
      <c r="M1815" s="21"/>
      <c r="N1815" s="89"/>
      <c r="O1815" s="125" t="e">
        <f t="shared" si="59"/>
        <v>#REF!</v>
      </c>
      <c r="P1815" s="125" t="e">
        <f t="shared" si="58"/>
        <v>#REF!</v>
      </c>
      <c r="Q1815" s="147" t="e">
        <f>T20D357462[[#This Row],[スコア⑤]]/T20D357462[[#This Row],[スコア③]]</f>
        <v>#REF!</v>
      </c>
      <c r="R1815" s="76" t="e">
        <f>#REF!+#REF!</f>
        <v>#REF!</v>
      </c>
      <c r="S1815" s="76"/>
      <c r="T1815" s="119"/>
      <c r="U1815" s="76"/>
      <c r="V1815" s="76"/>
      <c r="W1815" s="109" t="e">
        <f>(T20D357462[[#This Row],[現金及び預金（億）]]-T20D357462[[#This Row],[負債（億）]])/T20D357462[[#This Row],[総資産]]*100</f>
        <v>#DIV/0!</v>
      </c>
    </row>
    <row r="1816" spans="1:23" s="67" customFormat="1" x14ac:dyDescent="0.25">
      <c r="A1816" s="69"/>
      <c r="B1816" s="39"/>
      <c r="C1816" s="71" t="str">
        <f>IFERROR(_xll.RssMarket($A1816,"市場部名称"),"")</f>
        <v/>
      </c>
      <c r="D1816" s="55"/>
      <c r="E1816" s="55" t="str">
        <f>IFERROR(_xll.RssMarket($A1816,"前日比"),"")</f>
        <v/>
      </c>
      <c r="F1816" s="75" t="str">
        <f>IFERROR(_xll.RssMarket($A1816,"時価総額"),"")</f>
        <v/>
      </c>
      <c r="G1816" s="75" t="e">
        <f>T20D357462[[#This Row],[時価総額]]/T20D357462[[#This Row],[現在値]]</f>
        <v>#VALUE!</v>
      </c>
      <c r="H1816" s="20"/>
      <c r="I1816" s="38"/>
      <c r="J1816" s="20"/>
      <c r="K1816" s="33"/>
      <c r="L1816" s="117"/>
      <c r="M1816" s="21"/>
      <c r="N1816" s="89"/>
      <c r="O1816" s="125" t="e">
        <f t="shared" si="59"/>
        <v>#REF!</v>
      </c>
      <c r="P1816" s="125" t="e">
        <f t="shared" si="58"/>
        <v>#REF!</v>
      </c>
      <c r="Q1816" s="147" t="e">
        <f>T20D357462[[#This Row],[スコア⑤]]/T20D357462[[#This Row],[スコア③]]</f>
        <v>#REF!</v>
      </c>
      <c r="R1816" s="76" t="e">
        <f>#REF!+#REF!</f>
        <v>#REF!</v>
      </c>
      <c r="S1816" s="76"/>
      <c r="T1816" s="119"/>
      <c r="U1816" s="76"/>
      <c r="V1816" s="76"/>
      <c r="W1816" s="109" t="e">
        <f>(T20D357462[[#This Row],[現金及び預金（億）]]-T20D357462[[#This Row],[負債（億）]])/T20D357462[[#This Row],[総資産]]*100</f>
        <v>#DIV/0!</v>
      </c>
    </row>
    <row r="1817" spans="1:23" s="67" customFormat="1" x14ac:dyDescent="0.25">
      <c r="A1817" s="69"/>
      <c r="B1817" s="39"/>
      <c r="C1817" s="71" t="str">
        <f>IFERROR(_xll.RssMarket($A1817,"市場部名称"),"")</f>
        <v/>
      </c>
      <c r="D1817" s="55"/>
      <c r="E1817" s="55" t="str">
        <f>IFERROR(_xll.RssMarket($A1817,"前日比"),"")</f>
        <v/>
      </c>
      <c r="F1817" s="75" t="str">
        <f>IFERROR(_xll.RssMarket($A1817,"時価総額"),"")</f>
        <v/>
      </c>
      <c r="G1817" s="75" t="e">
        <f>T20D357462[[#This Row],[時価総額]]/T20D357462[[#This Row],[現在値]]</f>
        <v>#VALUE!</v>
      </c>
      <c r="H1817" s="20"/>
      <c r="I1817" s="38"/>
      <c r="J1817" s="20"/>
      <c r="K1817" s="33"/>
      <c r="L1817" s="117"/>
      <c r="M1817" s="21"/>
      <c r="N1817" s="89"/>
      <c r="O1817" s="125" t="e">
        <f t="shared" si="59"/>
        <v>#REF!</v>
      </c>
      <c r="P1817" s="125" t="e">
        <f t="shared" si="58"/>
        <v>#REF!</v>
      </c>
      <c r="Q1817" s="147" t="e">
        <f>T20D357462[[#This Row],[スコア⑤]]/T20D357462[[#This Row],[スコア③]]</f>
        <v>#REF!</v>
      </c>
      <c r="R1817" s="76" t="e">
        <f>#REF!+#REF!</f>
        <v>#REF!</v>
      </c>
      <c r="S1817" s="76"/>
      <c r="T1817" s="119"/>
      <c r="U1817" s="76"/>
      <c r="V1817" s="76"/>
      <c r="W1817" s="109" t="e">
        <f>(T20D357462[[#This Row],[現金及び預金（億）]]-T20D357462[[#This Row],[負債（億）]])/T20D357462[[#This Row],[総資産]]*100</f>
        <v>#DIV/0!</v>
      </c>
    </row>
    <row r="1818" spans="1:23" s="67" customFormat="1" x14ac:dyDescent="0.25">
      <c r="A1818" s="69"/>
      <c r="B1818" s="39"/>
      <c r="C1818" s="71" t="str">
        <f>IFERROR(_xll.RssMarket($A1818,"市場部名称"),"")</f>
        <v/>
      </c>
      <c r="D1818" s="55"/>
      <c r="E1818" s="55" t="str">
        <f>IFERROR(_xll.RssMarket($A1818,"前日比"),"")</f>
        <v/>
      </c>
      <c r="F1818" s="75" t="str">
        <f>IFERROR(_xll.RssMarket($A1818,"時価総額"),"")</f>
        <v/>
      </c>
      <c r="G1818" s="75" t="e">
        <f>T20D357462[[#This Row],[時価総額]]/T20D357462[[#This Row],[現在値]]</f>
        <v>#VALUE!</v>
      </c>
      <c r="H1818" s="20"/>
      <c r="I1818" s="38"/>
      <c r="J1818" s="20"/>
      <c r="K1818" s="33"/>
      <c r="L1818" s="117"/>
      <c r="M1818" s="21"/>
      <c r="N1818" s="89"/>
      <c r="O1818" s="125" t="e">
        <f t="shared" si="59"/>
        <v>#REF!</v>
      </c>
      <c r="P1818" s="125" t="e">
        <f t="shared" si="58"/>
        <v>#REF!</v>
      </c>
      <c r="Q1818" s="147" t="e">
        <f>T20D357462[[#This Row],[スコア⑤]]/T20D357462[[#This Row],[スコア③]]</f>
        <v>#REF!</v>
      </c>
      <c r="R1818" s="76" t="e">
        <f>#REF!+#REF!</f>
        <v>#REF!</v>
      </c>
      <c r="S1818" s="76"/>
      <c r="T1818" s="119"/>
      <c r="U1818" s="76"/>
      <c r="V1818" s="76"/>
      <c r="W1818" s="109" t="e">
        <f>(T20D357462[[#This Row],[現金及び預金（億）]]-T20D357462[[#This Row],[負債（億）]])/T20D357462[[#This Row],[総資産]]*100</f>
        <v>#DIV/0!</v>
      </c>
    </row>
    <row r="1819" spans="1:23" s="67" customFormat="1" x14ac:dyDescent="0.25">
      <c r="A1819" s="69"/>
      <c r="B1819" s="39"/>
      <c r="C1819" s="71" t="str">
        <f>IFERROR(_xll.RssMarket($A1819,"市場部名称"),"")</f>
        <v/>
      </c>
      <c r="D1819" s="55"/>
      <c r="E1819" s="55" t="str">
        <f>IFERROR(_xll.RssMarket($A1819,"前日比"),"")</f>
        <v/>
      </c>
      <c r="F1819" s="75" t="str">
        <f>IFERROR(_xll.RssMarket($A1819,"時価総額"),"")</f>
        <v/>
      </c>
      <c r="G1819" s="75" t="e">
        <f>T20D357462[[#This Row],[時価総額]]/T20D357462[[#This Row],[現在値]]</f>
        <v>#VALUE!</v>
      </c>
      <c r="H1819" s="20"/>
      <c r="I1819" s="38"/>
      <c r="J1819" s="20"/>
      <c r="K1819" s="33"/>
      <c r="L1819" s="117"/>
      <c r="M1819" s="21"/>
      <c r="N1819" s="89"/>
      <c r="O1819" s="125" t="e">
        <f t="shared" si="59"/>
        <v>#REF!</v>
      </c>
      <c r="P1819" s="125" t="e">
        <f t="shared" si="58"/>
        <v>#REF!</v>
      </c>
      <c r="Q1819" s="147" t="e">
        <f>T20D357462[[#This Row],[スコア⑤]]/T20D357462[[#This Row],[スコア③]]</f>
        <v>#REF!</v>
      </c>
      <c r="R1819" s="76" t="e">
        <f>#REF!+#REF!</f>
        <v>#REF!</v>
      </c>
      <c r="S1819" s="76"/>
      <c r="T1819" s="119"/>
      <c r="U1819" s="76"/>
      <c r="V1819" s="76"/>
      <c r="W1819" s="109" t="e">
        <f>(T20D357462[[#This Row],[現金及び預金（億）]]-T20D357462[[#This Row],[負債（億）]])/T20D357462[[#This Row],[総資産]]*100</f>
        <v>#DIV/0!</v>
      </c>
    </row>
    <row r="1820" spans="1:23" s="67" customFormat="1" x14ac:dyDescent="0.25">
      <c r="A1820" s="69"/>
      <c r="B1820" s="39"/>
      <c r="C1820" s="71" t="str">
        <f>IFERROR(_xll.RssMarket($A1820,"市場部名称"),"")</f>
        <v/>
      </c>
      <c r="D1820" s="55"/>
      <c r="E1820" s="55" t="str">
        <f>IFERROR(_xll.RssMarket($A1820,"前日比"),"")</f>
        <v/>
      </c>
      <c r="F1820" s="75" t="str">
        <f>IFERROR(_xll.RssMarket($A1820,"時価総額"),"")</f>
        <v/>
      </c>
      <c r="G1820" s="75" t="e">
        <f>T20D357462[[#This Row],[時価総額]]/T20D357462[[#This Row],[現在値]]</f>
        <v>#VALUE!</v>
      </c>
      <c r="H1820" s="20"/>
      <c r="I1820" s="38"/>
      <c r="J1820" s="20"/>
      <c r="K1820" s="33"/>
      <c r="L1820" s="117"/>
      <c r="M1820" s="21"/>
      <c r="N1820" s="89"/>
      <c r="O1820" s="125" t="e">
        <f t="shared" si="59"/>
        <v>#REF!</v>
      </c>
      <c r="P1820" s="125" t="e">
        <f t="shared" si="58"/>
        <v>#REF!</v>
      </c>
      <c r="Q1820" s="147" t="e">
        <f>T20D357462[[#This Row],[スコア⑤]]/T20D357462[[#This Row],[スコア③]]</f>
        <v>#REF!</v>
      </c>
      <c r="R1820" s="76" t="e">
        <f>#REF!+#REF!</f>
        <v>#REF!</v>
      </c>
      <c r="S1820" s="76"/>
      <c r="T1820" s="119"/>
      <c r="U1820" s="76"/>
      <c r="V1820" s="76"/>
      <c r="W1820" s="109" t="e">
        <f>(T20D357462[[#This Row],[現金及び預金（億）]]-T20D357462[[#This Row],[負債（億）]])/T20D357462[[#This Row],[総資産]]*100</f>
        <v>#DIV/0!</v>
      </c>
    </row>
    <row r="1821" spans="1:23" s="67" customFormat="1" x14ac:dyDescent="0.25">
      <c r="A1821" s="69"/>
      <c r="B1821" s="39"/>
      <c r="C1821" s="71" t="str">
        <f>IFERROR(_xll.RssMarket($A1821,"市場部名称"),"")</f>
        <v/>
      </c>
      <c r="D1821" s="55"/>
      <c r="E1821" s="55" t="str">
        <f>IFERROR(_xll.RssMarket($A1821,"前日比"),"")</f>
        <v/>
      </c>
      <c r="F1821" s="75" t="str">
        <f>IFERROR(_xll.RssMarket($A1821,"時価総額"),"")</f>
        <v/>
      </c>
      <c r="G1821" s="75" t="e">
        <f>T20D357462[[#This Row],[時価総額]]/T20D357462[[#This Row],[現在値]]</f>
        <v>#VALUE!</v>
      </c>
      <c r="H1821" s="20"/>
      <c r="I1821" s="38"/>
      <c r="J1821" s="20"/>
      <c r="K1821" s="33"/>
      <c r="L1821" s="117"/>
      <c r="M1821" s="21"/>
      <c r="N1821" s="89"/>
      <c r="O1821" s="125" t="e">
        <f t="shared" si="59"/>
        <v>#REF!</v>
      </c>
      <c r="P1821" s="125" t="e">
        <f t="shared" si="58"/>
        <v>#REF!</v>
      </c>
      <c r="Q1821" s="147" t="e">
        <f>T20D357462[[#This Row],[スコア⑤]]/T20D357462[[#This Row],[スコア③]]</f>
        <v>#REF!</v>
      </c>
      <c r="R1821" s="76" t="e">
        <f>#REF!+#REF!</f>
        <v>#REF!</v>
      </c>
      <c r="S1821" s="76"/>
      <c r="T1821" s="119"/>
      <c r="U1821" s="76"/>
      <c r="V1821" s="76"/>
      <c r="W1821" s="109" t="e">
        <f>(T20D357462[[#This Row],[現金及び預金（億）]]-T20D357462[[#This Row],[負債（億）]])/T20D357462[[#This Row],[総資産]]*100</f>
        <v>#DIV/0!</v>
      </c>
    </row>
    <row r="1822" spans="1:23" s="67" customFormat="1" x14ac:dyDescent="0.25">
      <c r="A1822" s="69"/>
      <c r="B1822" s="39"/>
      <c r="C1822" s="71" t="str">
        <f>IFERROR(_xll.RssMarket($A1822,"市場部名称"),"")</f>
        <v/>
      </c>
      <c r="D1822" s="55"/>
      <c r="E1822" s="55" t="str">
        <f>IFERROR(_xll.RssMarket($A1822,"前日比"),"")</f>
        <v/>
      </c>
      <c r="F1822" s="75" t="str">
        <f>IFERROR(_xll.RssMarket($A1822,"時価総額"),"")</f>
        <v/>
      </c>
      <c r="G1822" s="75" t="e">
        <f>T20D357462[[#This Row],[時価総額]]/T20D357462[[#This Row],[現在値]]</f>
        <v>#VALUE!</v>
      </c>
      <c r="H1822" s="20"/>
      <c r="I1822" s="38"/>
      <c r="J1822" s="20"/>
      <c r="K1822" s="33"/>
      <c r="L1822" s="117"/>
      <c r="M1822" s="21"/>
      <c r="N1822" s="89"/>
      <c r="O1822" s="125" t="e">
        <f t="shared" si="59"/>
        <v>#REF!</v>
      </c>
      <c r="P1822" s="125" t="e">
        <f t="shared" si="58"/>
        <v>#REF!</v>
      </c>
      <c r="Q1822" s="147" t="e">
        <f>T20D357462[[#This Row],[スコア⑤]]/T20D357462[[#This Row],[スコア③]]</f>
        <v>#REF!</v>
      </c>
      <c r="R1822" s="76" t="e">
        <f>#REF!+#REF!</f>
        <v>#REF!</v>
      </c>
      <c r="S1822" s="76"/>
      <c r="T1822" s="119"/>
      <c r="U1822" s="76"/>
      <c r="V1822" s="76"/>
      <c r="W1822" s="109" t="e">
        <f>(T20D357462[[#This Row],[現金及び預金（億）]]-T20D357462[[#This Row],[負債（億）]])/T20D357462[[#This Row],[総資産]]*100</f>
        <v>#DIV/0!</v>
      </c>
    </row>
    <row r="1823" spans="1:23" s="67" customFormat="1" x14ac:dyDescent="0.25">
      <c r="A1823" s="69"/>
      <c r="B1823" s="39"/>
      <c r="C1823" s="71" t="str">
        <f>IFERROR(_xll.RssMarket($A1823,"市場部名称"),"")</f>
        <v/>
      </c>
      <c r="D1823" s="55"/>
      <c r="E1823" s="55" t="str">
        <f>IFERROR(_xll.RssMarket($A1823,"前日比"),"")</f>
        <v/>
      </c>
      <c r="F1823" s="75" t="str">
        <f>IFERROR(_xll.RssMarket($A1823,"時価総額"),"")</f>
        <v/>
      </c>
      <c r="G1823" s="75" t="e">
        <f>T20D357462[[#This Row],[時価総額]]/T20D357462[[#This Row],[現在値]]</f>
        <v>#VALUE!</v>
      </c>
      <c r="H1823" s="20"/>
      <c r="I1823" s="38"/>
      <c r="J1823" s="20"/>
      <c r="K1823" s="33"/>
      <c r="L1823" s="117"/>
      <c r="M1823" s="21"/>
      <c r="N1823" s="89"/>
      <c r="O1823" s="125" t="e">
        <f t="shared" si="59"/>
        <v>#REF!</v>
      </c>
      <c r="P1823" s="125" t="e">
        <f t="shared" si="58"/>
        <v>#REF!</v>
      </c>
      <c r="Q1823" s="147" t="e">
        <f>T20D357462[[#This Row],[スコア⑤]]/T20D357462[[#This Row],[スコア③]]</f>
        <v>#REF!</v>
      </c>
      <c r="R1823" s="76" t="e">
        <f>#REF!+#REF!</f>
        <v>#REF!</v>
      </c>
      <c r="S1823" s="76"/>
      <c r="T1823" s="119"/>
      <c r="U1823" s="76"/>
      <c r="V1823" s="76"/>
      <c r="W1823" s="109" t="e">
        <f>(T20D357462[[#This Row],[現金及び預金（億）]]-T20D357462[[#This Row],[負債（億）]])/T20D357462[[#This Row],[総資産]]*100</f>
        <v>#DIV/0!</v>
      </c>
    </row>
    <row r="1824" spans="1:23" s="67" customFormat="1" x14ac:dyDescent="0.25">
      <c r="A1824" s="69"/>
      <c r="B1824" s="39"/>
      <c r="C1824" s="71" t="str">
        <f>IFERROR(_xll.RssMarket($A1824,"市場部名称"),"")</f>
        <v/>
      </c>
      <c r="D1824" s="55"/>
      <c r="E1824" s="55" t="str">
        <f>IFERROR(_xll.RssMarket($A1824,"前日比"),"")</f>
        <v/>
      </c>
      <c r="F1824" s="75" t="str">
        <f>IFERROR(_xll.RssMarket($A1824,"時価総額"),"")</f>
        <v/>
      </c>
      <c r="G1824" s="75" t="e">
        <f>T20D357462[[#This Row],[時価総額]]/T20D357462[[#This Row],[現在値]]</f>
        <v>#VALUE!</v>
      </c>
      <c r="H1824" s="20"/>
      <c r="I1824" s="38"/>
      <c r="J1824" s="20"/>
      <c r="K1824" s="33"/>
      <c r="L1824" s="117"/>
      <c r="M1824" s="21"/>
      <c r="N1824" s="89"/>
      <c r="O1824" s="125" t="e">
        <f t="shared" si="59"/>
        <v>#REF!</v>
      </c>
      <c r="P1824" s="125" t="e">
        <f t="shared" si="58"/>
        <v>#REF!</v>
      </c>
      <c r="Q1824" s="147" t="e">
        <f>T20D357462[[#This Row],[スコア⑤]]/T20D357462[[#This Row],[スコア③]]</f>
        <v>#REF!</v>
      </c>
      <c r="R1824" s="76" t="e">
        <f>#REF!+#REF!</f>
        <v>#REF!</v>
      </c>
      <c r="S1824" s="76"/>
      <c r="T1824" s="119"/>
      <c r="U1824" s="76"/>
      <c r="V1824" s="76"/>
      <c r="W1824" s="109" t="e">
        <f>(T20D357462[[#This Row],[現金及び預金（億）]]-T20D357462[[#This Row],[負債（億）]])/T20D357462[[#This Row],[総資産]]*100</f>
        <v>#DIV/0!</v>
      </c>
    </row>
    <row r="1825" spans="1:23" s="67" customFormat="1" x14ac:dyDescent="0.25">
      <c r="A1825" s="69"/>
      <c r="B1825" s="39"/>
      <c r="C1825" s="71" t="str">
        <f>IFERROR(_xll.RssMarket($A1825,"市場部名称"),"")</f>
        <v/>
      </c>
      <c r="D1825" s="55"/>
      <c r="E1825" s="55" t="str">
        <f>IFERROR(_xll.RssMarket($A1825,"前日比"),"")</f>
        <v/>
      </c>
      <c r="F1825" s="75" t="str">
        <f>IFERROR(_xll.RssMarket($A1825,"時価総額"),"")</f>
        <v/>
      </c>
      <c r="G1825" s="75" t="e">
        <f>T20D357462[[#This Row],[時価総額]]/T20D357462[[#This Row],[現在値]]</f>
        <v>#VALUE!</v>
      </c>
      <c r="H1825" s="20"/>
      <c r="I1825" s="38"/>
      <c r="J1825" s="20"/>
      <c r="K1825" s="33"/>
      <c r="L1825" s="117"/>
      <c r="M1825" s="21"/>
      <c r="N1825" s="89"/>
      <c r="O1825" s="125" t="e">
        <f t="shared" si="59"/>
        <v>#REF!</v>
      </c>
      <c r="P1825" s="125" t="e">
        <f t="shared" si="58"/>
        <v>#REF!</v>
      </c>
      <c r="Q1825" s="147" t="e">
        <f>T20D357462[[#This Row],[スコア⑤]]/T20D357462[[#This Row],[スコア③]]</f>
        <v>#REF!</v>
      </c>
      <c r="R1825" s="76" t="e">
        <f>#REF!+#REF!</f>
        <v>#REF!</v>
      </c>
      <c r="S1825" s="76"/>
      <c r="T1825" s="119"/>
      <c r="U1825" s="76"/>
      <c r="V1825" s="76"/>
      <c r="W1825" s="109" t="e">
        <f>(T20D357462[[#This Row],[現金及び預金（億）]]-T20D357462[[#This Row],[負債（億）]])/T20D357462[[#This Row],[総資産]]*100</f>
        <v>#DIV/0!</v>
      </c>
    </row>
    <row r="1826" spans="1:23" s="67" customFormat="1" x14ac:dyDescent="0.25">
      <c r="A1826" s="69"/>
      <c r="B1826" s="39"/>
      <c r="C1826" s="71" t="str">
        <f>IFERROR(_xll.RssMarket($A1826,"市場部名称"),"")</f>
        <v/>
      </c>
      <c r="D1826" s="55"/>
      <c r="E1826" s="55" t="str">
        <f>IFERROR(_xll.RssMarket($A1826,"前日比"),"")</f>
        <v/>
      </c>
      <c r="F1826" s="75" t="str">
        <f>IFERROR(_xll.RssMarket($A1826,"時価総額"),"")</f>
        <v/>
      </c>
      <c r="G1826" s="75" t="e">
        <f>T20D357462[[#This Row],[時価総額]]/T20D357462[[#This Row],[現在値]]</f>
        <v>#VALUE!</v>
      </c>
      <c r="H1826" s="20"/>
      <c r="I1826" s="38"/>
      <c r="J1826" s="20"/>
      <c r="K1826" s="33"/>
      <c r="L1826" s="117"/>
      <c r="M1826" s="21"/>
      <c r="N1826" s="89"/>
      <c r="O1826" s="125" t="e">
        <f t="shared" si="59"/>
        <v>#REF!</v>
      </c>
      <c r="P1826" s="125" t="e">
        <f t="shared" si="58"/>
        <v>#REF!</v>
      </c>
      <c r="Q1826" s="147" t="e">
        <f>T20D357462[[#This Row],[スコア⑤]]/T20D357462[[#This Row],[スコア③]]</f>
        <v>#REF!</v>
      </c>
      <c r="R1826" s="76" t="e">
        <f>#REF!+#REF!</f>
        <v>#REF!</v>
      </c>
      <c r="S1826" s="76"/>
      <c r="T1826" s="119"/>
      <c r="U1826" s="76"/>
      <c r="V1826" s="76"/>
      <c r="W1826" s="109" t="e">
        <f>(T20D357462[[#This Row],[現金及び預金（億）]]-T20D357462[[#This Row],[負債（億）]])/T20D357462[[#This Row],[総資産]]*100</f>
        <v>#DIV/0!</v>
      </c>
    </row>
    <row r="1827" spans="1:23" s="67" customFormat="1" x14ac:dyDescent="0.25">
      <c r="A1827" s="69"/>
      <c r="B1827" s="39"/>
      <c r="C1827" s="71" t="str">
        <f>IFERROR(_xll.RssMarket($A1827,"市場部名称"),"")</f>
        <v/>
      </c>
      <c r="D1827" s="55"/>
      <c r="E1827" s="55" t="str">
        <f>IFERROR(_xll.RssMarket($A1827,"前日比"),"")</f>
        <v/>
      </c>
      <c r="F1827" s="75" t="str">
        <f>IFERROR(_xll.RssMarket($A1827,"時価総額"),"")</f>
        <v/>
      </c>
      <c r="G1827" s="75" t="e">
        <f>T20D357462[[#This Row],[時価総額]]/T20D357462[[#This Row],[現在値]]</f>
        <v>#VALUE!</v>
      </c>
      <c r="H1827" s="20"/>
      <c r="I1827" s="38"/>
      <c r="J1827" s="20"/>
      <c r="K1827" s="33"/>
      <c r="L1827" s="117"/>
      <c r="M1827" s="21"/>
      <c r="N1827" s="89"/>
      <c r="O1827" s="125" t="e">
        <f t="shared" si="59"/>
        <v>#REF!</v>
      </c>
      <c r="P1827" s="125" t="e">
        <f t="shared" si="58"/>
        <v>#REF!</v>
      </c>
      <c r="Q1827" s="147" t="e">
        <f>T20D357462[[#This Row],[スコア⑤]]/T20D357462[[#This Row],[スコア③]]</f>
        <v>#REF!</v>
      </c>
      <c r="R1827" s="76" t="e">
        <f>#REF!+#REF!</f>
        <v>#REF!</v>
      </c>
      <c r="S1827" s="76"/>
      <c r="T1827" s="119"/>
      <c r="U1827" s="76"/>
      <c r="V1827" s="76"/>
      <c r="W1827" s="109" t="e">
        <f>(T20D357462[[#This Row],[現金及び預金（億）]]-T20D357462[[#This Row],[負債（億）]])/T20D357462[[#This Row],[総資産]]*100</f>
        <v>#DIV/0!</v>
      </c>
    </row>
    <row r="1828" spans="1:23" s="67" customFormat="1" x14ac:dyDescent="0.25">
      <c r="A1828" s="69"/>
      <c r="B1828" s="39"/>
      <c r="C1828" s="71" t="str">
        <f>IFERROR(_xll.RssMarket($A1828,"市場部名称"),"")</f>
        <v/>
      </c>
      <c r="D1828" s="55"/>
      <c r="E1828" s="55" t="str">
        <f>IFERROR(_xll.RssMarket($A1828,"前日比"),"")</f>
        <v/>
      </c>
      <c r="F1828" s="75" t="str">
        <f>IFERROR(_xll.RssMarket($A1828,"時価総額"),"")</f>
        <v/>
      </c>
      <c r="G1828" s="75" t="e">
        <f>T20D357462[[#This Row],[時価総額]]/T20D357462[[#This Row],[現在値]]</f>
        <v>#VALUE!</v>
      </c>
      <c r="H1828" s="20"/>
      <c r="I1828" s="38"/>
      <c r="J1828" s="20"/>
      <c r="K1828" s="33"/>
      <c r="L1828" s="117"/>
      <c r="M1828" s="21"/>
      <c r="N1828" s="89"/>
      <c r="O1828" s="125" t="e">
        <f t="shared" si="59"/>
        <v>#REF!</v>
      </c>
      <c r="P1828" s="125" t="e">
        <f t="shared" si="58"/>
        <v>#REF!</v>
      </c>
      <c r="Q1828" s="147" t="e">
        <f>T20D357462[[#This Row],[スコア⑤]]/T20D357462[[#This Row],[スコア③]]</f>
        <v>#REF!</v>
      </c>
      <c r="R1828" s="76" t="e">
        <f>#REF!+#REF!</f>
        <v>#REF!</v>
      </c>
      <c r="S1828" s="76"/>
      <c r="T1828" s="119"/>
      <c r="U1828" s="76"/>
      <c r="V1828" s="76"/>
      <c r="W1828" s="109" t="e">
        <f>(T20D357462[[#This Row],[現金及び預金（億）]]-T20D357462[[#This Row],[負債（億）]])/T20D357462[[#This Row],[総資産]]*100</f>
        <v>#DIV/0!</v>
      </c>
    </row>
    <row r="1829" spans="1:23" s="67" customFormat="1" x14ac:dyDescent="0.25">
      <c r="A1829" s="69"/>
      <c r="B1829" s="39"/>
      <c r="C1829" s="71" t="str">
        <f>IFERROR(_xll.RssMarket($A1829,"市場部名称"),"")</f>
        <v/>
      </c>
      <c r="D1829" s="55"/>
      <c r="E1829" s="55" t="str">
        <f>IFERROR(_xll.RssMarket($A1829,"前日比"),"")</f>
        <v/>
      </c>
      <c r="F1829" s="75" t="str">
        <f>IFERROR(_xll.RssMarket($A1829,"時価総額"),"")</f>
        <v/>
      </c>
      <c r="G1829" s="75" t="e">
        <f>T20D357462[[#This Row],[時価総額]]/T20D357462[[#This Row],[現在値]]</f>
        <v>#VALUE!</v>
      </c>
      <c r="H1829" s="20"/>
      <c r="I1829" s="38"/>
      <c r="J1829" s="20"/>
      <c r="K1829" s="33"/>
      <c r="L1829" s="117"/>
      <c r="M1829" s="21"/>
      <c r="N1829" s="89"/>
      <c r="O1829" s="125" t="e">
        <f t="shared" si="59"/>
        <v>#REF!</v>
      </c>
      <c r="P1829" s="125" t="e">
        <f t="shared" si="58"/>
        <v>#REF!</v>
      </c>
      <c r="Q1829" s="147" t="e">
        <f>T20D357462[[#This Row],[スコア⑤]]/T20D357462[[#This Row],[スコア③]]</f>
        <v>#REF!</v>
      </c>
      <c r="R1829" s="76" t="e">
        <f>#REF!+#REF!</f>
        <v>#REF!</v>
      </c>
      <c r="S1829" s="76"/>
      <c r="T1829" s="119"/>
      <c r="U1829" s="76"/>
      <c r="V1829" s="76"/>
      <c r="W1829" s="109" t="e">
        <f>(T20D357462[[#This Row],[現金及び預金（億）]]-T20D357462[[#This Row],[負債（億）]])/T20D357462[[#This Row],[総資産]]*100</f>
        <v>#DIV/0!</v>
      </c>
    </row>
    <row r="1830" spans="1:23" s="67" customFormat="1" x14ac:dyDescent="0.25">
      <c r="A1830" s="69"/>
      <c r="B1830" s="39"/>
      <c r="C1830" s="71" t="str">
        <f>IFERROR(_xll.RssMarket($A1830,"市場部名称"),"")</f>
        <v/>
      </c>
      <c r="D1830" s="55"/>
      <c r="E1830" s="55" t="str">
        <f>IFERROR(_xll.RssMarket($A1830,"前日比"),"")</f>
        <v/>
      </c>
      <c r="F1830" s="75" t="str">
        <f>IFERROR(_xll.RssMarket($A1830,"時価総額"),"")</f>
        <v/>
      </c>
      <c r="G1830" s="75" t="e">
        <f>T20D357462[[#This Row],[時価総額]]/T20D357462[[#This Row],[現在値]]</f>
        <v>#VALUE!</v>
      </c>
      <c r="H1830" s="20"/>
      <c r="I1830" s="38"/>
      <c r="J1830" s="20"/>
      <c r="K1830" s="33"/>
      <c r="L1830" s="117"/>
      <c r="M1830" s="21"/>
      <c r="N1830" s="89"/>
      <c r="O1830" s="125" t="e">
        <f t="shared" si="59"/>
        <v>#REF!</v>
      </c>
      <c r="P1830" s="125" t="e">
        <f t="shared" si="58"/>
        <v>#REF!</v>
      </c>
      <c r="Q1830" s="147" t="e">
        <f>T20D357462[[#This Row],[スコア⑤]]/T20D357462[[#This Row],[スコア③]]</f>
        <v>#REF!</v>
      </c>
      <c r="R1830" s="76" t="e">
        <f>#REF!+#REF!</f>
        <v>#REF!</v>
      </c>
      <c r="S1830" s="76"/>
      <c r="T1830" s="119"/>
      <c r="U1830" s="76"/>
      <c r="V1830" s="76"/>
      <c r="W1830" s="109" t="e">
        <f>(T20D357462[[#This Row],[現金及び預金（億）]]-T20D357462[[#This Row],[負債（億）]])/T20D357462[[#This Row],[総資産]]*100</f>
        <v>#DIV/0!</v>
      </c>
    </row>
    <row r="1831" spans="1:23" s="67" customFormat="1" x14ac:dyDescent="0.25">
      <c r="A1831" s="69"/>
      <c r="B1831" s="39"/>
      <c r="C1831" s="71" t="str">
        <f>IFERROR(_xll.RssMarket($A1831,"市場部名称"),"")</f>
        <v/>
      </c>
      <c r="D1831" s="55"/>
      <c r="E1831" s="55" t="str">
        <f>IFERROR(_xll.RssMarket($A1831,"前日比"),"")</f>
        <v/>
      </c>
      <c r="F1831" s="75" t="str">
        <f>IFERROR(_xll.RssMarket($A1831,"時価総額"),"")</f>
        <v/>
      </c>
      <c r="G1831" s="75" t="e">
        <f>T20D357462[[#This Row],[時価総額]]/T20D357462[[#This Row],[現在値]]</f>
        <v>#VALUE!</v>
      </c>
      <c r="H1831" s="20"/>
      <c r="I1831" s="38"/>
      <c r="J1831" s="20"/>
      <c r="K1831" s="33"/>
      <c r="L1831" s="117"/>
      <c r="M1831" s="21"/>
      <c r="N1831" s="89"/>
      <c r="O1831" s="125" t="e">
        <f t="shared" si="59"/>
        <v>#REF!</v>
      </c>
      <c r="P1831" s="125" t="e">
        <f t="shared" si="58"/>
        <v>#REF!</v>
      </c>
      <c r="Q1831" s="147" t="e">
        <f>T20D357462[[#This Row],[スコア⑤]]/T20D357462[[#This Row],[スコア③]]</f>
        <v>#REF!</v>
      </c>
      <c r="R1831" s="76" t="e">
        <f>#REF!+#REF!</f>
        <v>#REF!</v>
      </c>
      <c r="S1831" s="76"/>
      <c r="T1831" s="119"/>
      <c r="U1831" s="76"/>
      <c r="V1831" s="76"/>
      <c r="W1831" s="109" t="e">
        <f>(T20D357462[[#This Row],[現金及び預金（億）]]-T20D357462[[#This Row],[負債（億）]])/T20D357462[[#This Row],[総資産]]*100</f>
        <v>#DIV/0!</v>
      </c>
    </row>
    <row r="1832" spans="1:23" s="67" customFormat="1" x14ac:dyDescent="0.25">
      <c r="A1832" s="69"/>
      <c r="B1832" s="39"/>
      <c r="C1832" s="71" t="str">
        <f>IFERROR(_xll.RssMarket($A1832,"市場部名称"),"")</f>
        <v/>
      </c>
      <c r="D1832" s="55"/>
      <c r="E1832" s="55" t="str">
        <f>IFERROR(_xll.RssMarket($A1832,"前日比"),"")</f>
        <v/>
      </c>
      <c r="F1832" s="75" t="str">
        <f>IFERROR(_xll.RssMarket($A1832,"時価総額"),"")</f>
        <v/>
      </c>
      <c r="G1832" s="75" t="e">
        <f>T20D357462[[#This Row],[時価総額]]/T20D357462[[#This Row],[現在値]]</f>
        <v>#VALUE!</v>
      </c>
      <c r="H1832" s="20"/>
      <c r="I1832" s="38"/>
      <c r="J1832" s="20"/>
      <c r="K1832" s="33"/>
      <c r="L1832" s="117"/>
      <c r="M1832" s="21"/>
      <c r="N1832" s="89"/>
      <c r="O1832" s="125" t="e">
        <f t="shared" si="59"/>
        <v>#REF!</v>
      </c>
      <c r="P1832" s="125" t="e">
        <f t="shared" si="58"/>
        <v>#REF!</v>
      </c>
      <c r="Q1832" s="147" t="e">
        <f>T20D357462[[#This Row],[スコア⑤]]/T20D357462[[#This Row],[スコア③]]</f>
        <v>#REF!</v>
      </c>
      <c r="R1832" s="76" t="e">
        <f>#REF!+#REF!</f>
        <v>#REF!</v>
      </c>
      <c r="S1832" s="76"/>
      <c r="T1832" s="119"/>
      <c r="U1832" s="76"/>
      <c r="V1832" s="76"/>
      <c r="W1832" s="109" t="e">
        <f>(T20D357462[[#This Row],[現金及び預金（億）]]-T20D357462[[#This Row],[負債（億）]])/T20D357462[[#This Row],[総資産]]*100</f>
        <v>#DIV/0!</v>
      </c>
    </row>
    <row r="1833" spans="1:23" s="67" customFormat="1" x14ac:dyDescent="0.25">
      <c r="A1833" s="69"/>
      <c r="B1833" s="39"/>
      <c r="C1833" s="71" t="str">
        <f>IFERROR(_xll.RssMarket($A1833,"市場部名称"),"")</f>
        <v/>
      </c>
      <c r="D1833" s="55"/>
      <c r="E1833" s="55" t="str">
        <f>IFERROR(_xll.RssMarket($A1833,"前日比"),"")</f>
        <v/>
      </c>
      <c r="F1833" s="75" t="str">
        <f>IFERROR(_xll.RssMarket($A1833,"時価総額"),"")</f>
        <v/>
      </c>
      <c r="G1833" s="75" t="e">
        <f>T20D357462[[#This Row],[時価総額]]/T20D357462[[#This Row],[現在値]]</f>
        <v>#VALUE!</v>
      </c>
      <c r="H1833" s="20"/>
      <c r="I1833" s="38"/>
      <c r="J1833" s="20"/>
      <c r="K1833" s="33"/>
      <c r="L1833" s="117"/>
      <c r="M1833" s="21"/>
      <c r="N1833" s="89"/>
      <c r="O1833" s="125" t="e">
        <f t="shared" si="59"/>
        <v>#REF!</v>
      </c>
      <c r="P1833" s="125" t="e">
        <f t="shared" si="58"/>
        <v>#REF!</v>
      </c>
      <c r="Q1833" s="147" t="e">
        <f>T20D357462[[#This Row],[スコア⑤]]/T20D357462[[#This Row],[スコア③]]</f>
        <v>#REF!</v>
      </c>
      <c r="R1833" s="76" t="e">
        <f>#REF!+#REF!</f>
        <v>#REF!</v>
      </c>
      <c r="S1833" s="76"/>
      <c r="T1833" s="119"/>
      <c r="U1833" s="76"/>
      <c r="V1833" s="76"/>
      <c r="W1833" s="109" t="e">
        <f>(T20D357462[[#This Row],[現金及び預金（億）]]-T20D357462[[#This Row],[負債（億）]])/T20D357462[[#This Row],[総資産]]*100</f>
        <v>#DIV/0!</v>
      </c>
    </row>
    <row r="1834" spans="1:23" s="67" customFormat="1" x14ac:dyDescent="0.25">
      <c r="A1834" s="69"/>
      <c r="B1834" s="39"/>
      <c r="C1834" s="71" t="str">
        <f>IFERROR(_xll.RssMarket($A1834,"市場部名称"),"")</f>
        <v/>
      </c>
      <c r="D1834" s="55"/>
      <c r="E1834" s="55" t="str">
        <f>IFERROR(_xll.RssMarket($A1834,"前日比"),"")</f>
        <v/>
      </c>
      <c r="F1834" s="75" t="str">
        <f>IFERROR(_xll.RssMarket($A1834,"時価総額"),"")</f>
        <v/>
      </c>
      <c r="G1834" s="75" t="e">
        <f>T20D357462[[#This Row],[時価総額]]/T20D357462[[#This Row],[現在値]]</f>
        <v>#VALUE!</v>
      </c>
      <c r="H1834" s="20"/>
      <c r="I1834" s="38"/>
      <c r="J1834" s="20"/>
      <c r="K1834" s="33"/>
      <c r="L1834" s="117"/>
      <c r="M1834" s="21"/>
      <c r="N1834" s="89"/>
      <c r="O1834" s="125" t="e">
        <f t="shared" si="59"/>
        <v>#REF!</v>
      </c>
      <c r="P1834" s="125" t="e">
        <f t="shared" si="58"/>
        <v>#REF!</v>
      </c>
      <c r="Q1834" s="147" t="e">
        <f>T20D357462[[#This Row],[スコア⑤]]/T20D357462[[#This Row],[スコア③]]</f>
        <v>#REF!</v>
      </c>
      <c r="R1834" s="76" t="e">
        <f>#REF!+#REF!</f>
        <v>#REF!</v>
      </c>
      <c r="S1834" s="76"/>
      <c r="T1834" s="119"/>
      <c r="U1834" s="76"/>
      <c r="V1834" s="76"/>
      <c r="W1834" s="109" t="e">
        <f>(T20D357462[[#This Row],[現金及び預金（億）]]-T20D357462[[#This Row],[負債（億）]])/T20D357462[[#This Row],[総資産]]*100</f>
        <v>#DIV/0!</v>
      </c>
    </row>
    <row r="1835" spans="1:23" s="67" customFormat="1" x14ac:dyDescent="0.25">
      <c r="A1835" s="69"/>
      <c r="B1835" s="39"/>
      <c r="C1835" s="71" t="str">
        <f>IFERROR(_xll.RssMarket($A1835,"市場部名称"),"")</f>
        <v/>
      </c>
      <c r="D1835" s="55"/>
      <c r="E1835" s="55" t="str">
        <f>IFERROR(_xll.RssMarket($A1835,"前日比"),"")</f>
        <v/>
      </c>
      <c r="F1835" s="75" t="str">
        <f>IFERROR(_xll.RssMarket($A1835,"時価総額"),"")</f>
        <v/>
      </c>
      <c r="G1835" s="75" t="e">
        <f>T20D357462[[#This Row],[時価総額]]/T20D357462[[#This Row],[現在値]]</f>
        <v>#VALUE!</v>
      </c>
      <c r="H1835" s="20"/>
      <c r="I1835" s="38"/>
      <c r="J1835" s="20"/>
      <c r="K1835" s="33"/>
      <c r="L1835" s="117"/>
      <c r="M1835" s="21"/>
      <c r="N1835" s="89"/>
      <c r="O1835" s="125" t="e">
        <f t="shared" si="59"/>
        <v>#REF!</v>
      </c>
      <c r="P1835" s="125" t="e">
        <f t="shared" si="58"/>
        <v>#REF!</v>
      </c>
      <c r="Q1835" s="147" t="e">
        <f>T20D357462[[#This Row],[スコア⑤]]/T20D357462[[#This Row],[スコア③]]</f>
        <v>#REF!</v>
      </c>
      <c r="R1835" s="76" t="e">
        <f>#REF!+#REF!</f>
        <v>#REF!</v>
      </c>
      <c r="S1835" s="76"/>
      <c r="T1835" s="119"/>
      <c r="U1835" s="76"/>
      <c r="V1835" s="76"/>
      <c r="W1835" s="109" t="e">
        <f>(T20D357462[[#This Row],[現金及び預金（億）]]-T20D357462[[#This Row],[負債（億）]])/T20D357462[[#This Row],[総資産]]*100</f>
        <v>#DIV/0!</v>
      </c>
    </row>
    <row r="1836" spans="1:23" s="67" customFormat="1" x14ac:dyDescent="0.25">
      <c r="A1836" s="69"/>
      <c r="B1836" s="39"/>
      <c r="C1836" s="71" t="str">
        <f>IFERROR(_xll.RssMarket($A1836,"市場部名称"),"")</f>
        <v/>
      </c>
      <c r="D1836" s="55"/>
      <c r="E1836" s="55" t="str">
        <f>IFERROR(_xll.RssMarket($A1836,"前日比"),"")</f>
        <v/>
      </c>
      <c r="F1836" s="75" t="str">
        <f>IFERROR(_xll.RssMarket($A1836,"時価総額"),"")</f>
        <v/>
      </c>
      <c r="G1836" s="75" t="e">
        <f>T20D357462[[#This Row],[時価総額]]/T20D357462[[#This Row],[現在値]]</f>
        <v>#VALUE!</v>
      </c>
      <c r="H1836" s="20"/>
      <c r="I1836" s="38"/>
      <c r="J1836" s="20"/>
      <c r="K1836" s="33"/>
      <c r="L1836" s="117"/>
      <c r="M1836" s="21"/>
      <c r="N1836" s="89"/>
      <c r="O1836" s="125" t="e">
        <f t="shared" si="59"/>
        <v>#REF!</v>
      </c>
      <c r="P1836" s="125" t="e">
        <f t="shared" si="58"/>
        <v>#REF!</v>
      </c>
      <c r="Q1836" s="147" t="e">
        <f>T20D357462[[#This Row],[スコア⑤]]/T20D357462[[#This Row],[スコア③]]</f>
        <v>#REF!</v>
      </c>
      <c r="R1836" s="76" t="e">
        <f>#REF!+#REF!</f>
        <v>#REF!</v>
      </c>
      <c r="S1836" s="76"/>
      <c r="T1836" s="119"/>
      <c r="U1836" s="76"/>
      <c r="V1836" s="76"/>
      <c r="W1836" s="109" t="e">
        <f>(T20D357462[[#This Row],[現金及び預金（億）]]-T20D357462[[#This Row],[負債（億）]])/T20D357462[[#This Row],[総資産]]*100</f>
        <v>#DIV/0!</v>
      </c>
    </row>
    <row r="1837" spans="1:23" s="67" customFormat="1" x14ac:dyDescent="0.25">
      <c r="A1837" s="69"/>
      <c r="B1837" s="39"/>
      <c r="C1837" s="71" t="str">
        <f>IFERROR(_xll.RssMarket($A1837,"市場部名称"),"")</f>
        <v/>
      </c>
      <c r="D1837" s="55"/>
      <c r="E1837" s="55" t="str">
        <f>IFERROR(_xll.RssMarket($A1837,"前日比"),"")</f>
        <v/>
      </c>
      <c r="F1837" s="75" t="str">
        <f>IFERROR(_xll.RssMarket($A1837,"時価総額"),"")</f>
        <v/>
      </c>
      <c r="G1837" s="75" t="e">
        <f>T20D357462[[#This Row],[時価総額]]/T20D357462[[#This Row],[現在値]]</f>
        <v>#VALUE!</v>
      </c>
      <c r="H1837" s="20"/>
      <c r="I1837" s="38"/>
      <c r="J1837" s="20"/>
      <c r="K1837" s="33"/>
      <c r="L1837" s="117"/>
      <c r="M1837" s="21"/>
      <c r="N1837" s="89"/>
      <c r="O1837" s="125" t="e">
        <f t="shared" si="59"/>
        <v>#REF!</v>
      </c>
      <c r="P1837" s="125" t="e">
        <f t="shared" si="58"/>
        <v>#REF!</v>
      </c>
      <c r="Q1837" s="147" t="e">
        <f>T20D357462[[#This Row],[スコア⑤]]/T20D357462[[#This Row],[スコア③]]</f>
        <v>#REF!</v>
      </c>
      <c r="R1837" s="76" t="e">
        <f>#REF!+#REF!</f>
        <v>#REF!</v>
      </c>
      <c r="S1837" s="76"/>
      <c r="T1837" s="119"/>
      <c r="U1837" s="76"/>
      <c r="V1837" s="76"/>
      <c r="W1837" s="109" t="e">
        <f>(T20D357462[[#This Row],[現金及び預金（億）]]-T20D357462[[#This Row],[負債（億）]])/T20D357462[[#This Row],[総資産]]*100</f>
        <v>#DIV/0!</v>
      </c>
    </row>
    <row r="1838" spans="1:23" s="67" customFormat="1" x14ac:dyDescent="0.25">
      <c r="A1838" s="69"/>
      <c r="B1838" s="39"/>
      <c r="C1838" s="71" t="str">
        <f>IFERROR(_xll.RssMarket($A1838,"市場部名称"),"")</f>
        <v/>
      </c>
      <c r="D1838" s="55"/>
      <c r="E1838" s="55" t="str">
        <f>IFERROR(_xll.RssMarket($A1838,"前日比"),"")</f>
        <v/>
      </c>
      <c r="F1838" s="75" t="str">
        <f>IFERROR(_xll.RssMarket($A1838,"時価総額"),"")</f>
        <v/>
      </c>
      <c r="G1838" s="75" t="e">
        <f>T20D357462[[#This Row],[時価総額]]/T20D357462[[#This Row],[現在値]]</f>
        <v>#VALUE!</v>
      </c>
      <c r="H1838" s="20"/>
      <c r="I1838" s="38"/>
      <c r="J1838" s="20"/>
      <c r="K1838" s="33"/>
      <c r="L1838" s="117"/>
      <c r="M1838" s="21"/>
      <c r="N1838" s="89"/>
      <c r="O1838" s="125" t="e">
        <f t="shared" si="59"/>
        <v>#REF!</v>
      </c>
      <c r="P1838" s="125" t="e">
        <f t="shared" si="58"/>
        <v>#REF!</v>
      </c>
      <c r="Q1838" s="147" t="e">
        <f>T20D357462[[#This Row],[スコア⑤]]/T20D357462[[#This Row],[スコア③]]</f>
        <v>#REF!</v>
      </c>
      <c r="R1838" s="76" t="e">
        <f>#REF!+#REF!</f>
        <v>#REF!</v>
      </c>
      <c r="S1838" s="76"/>
      <c r="T1838" s="119"/>
      <c r="U1838" s="76"/>
      <c r="V1838" s="76"/>
      <c r="W1838" s="109" t="e">
        <f>(T20D357462[[#This Row],[現金及び預金（億）]]-T20D357462[[#This Row],[負債（億）]])/T20D357462[[#This Row],[総資産]]*100</f>
        <v>#DIV/0!</v>
      </c>
    </row>
    <row r="1839" spans="1:23" s="67" customFormat="1" x14ac:dyDescent="0.25">
      <c r="A1839" s="69"/>
      <c r="B1839" s="39"/>
      <c r="C1839" s="71" t="str">
        <f>IFERROR(_xll.RssMarket($A1839,"市場部名称"),"")</f>
        <v/>
      </c>
      <c r="D1839" s="55"/>
      <c r="E1839" s="55" t="str">
        <f>IFERROR(_xll.RssMarket($A1839,"前日比"),"")</f>
        <v/>
      </c>
      <c r="F1839" s="75" t="str">
        <f>IFERROR(_xll.RssMarket($A1839,"時価総額"),"")</f>
        <v/>
      </c>
      <c r="G1839" s="75" t="e">
        <f>T20D357462[[#This Row],[時価総額]]/T20D357462[[#This Row],[現在値]]</f>
        <v>#VALUE!</v>
      </c>
      <c r="H1839" s="20"/>
      <c r="I1839" s="38"/>
      <c r="J1839" s="20"/>
      <c r="K1839" s="33"/>
      <c r="L1839" s="117"/>
      <c r="M1839" s="21"/>
      <c r="N1839" s="89"/>
      <c r="O1839" s="125" t="e">
        <f t="shared" si="59"/>
        <v>#REF!</v>
      </c>
      <c r="P1839" s="125" t="e">
        <f t="shared" si="58"/>
        <v>#REF!</v>
      </c>
      <c r="Q1839" s="147" t="e">
        <f>T20D357462[[#This Row],[スコア⑤]]/T20D357462[[#This Row],[スコア③]]</f>
        <v>#REF!</v>
      </c>
      <c r="R1839" s="76" t="e">
        <f>#REF!+#REF!</f>
        <v>#REF!</v>
      </c>
      <c r="S1839" s="76"/>
      <c r="T1839" s="119"/>
      <c r="U1839" s="76"/>
      <c r="V1839" s="76"/>
      <c r="W1839" s="109" t="e">
        <f>(T20D357462[[#This Row],[現金及び預金（億）]]-T20D357462[[#This Row],[負債（億）]])/T20D357462[[#This Row],[総資産]]*100</f>
        <v>#DIV/0!</v>
      </c>
    </row>
    <row r="1840" spans="1:23" s="67" customFormat="1" x14ac:dyDescent="0.25">
      <c r="A1840" s="69"/>
      <c r="B1840" s="39"/>
      <c r="C1840" s="71" t="str">
        <f>IFERROR(_xll.RssMarket($A1840,"市場部名称"),"")</f>
        <v/>
      </c>
      <c r="D1840" s="55"/>
      <c r="E1840" s="55" t="str">
        <f>IFERROR(_xll.RssMarket($A1840,"前日比"),"")</f>
        <v/>
      </c>
      <c r="F1840" s="75" t="str">
        <f>IFERROR(_xll.RssMarket($A1840,"時価総額"),"")</f>
        <v/>
      </c>
      <c r="G1840" s="75" t="e">
        <f>T20D357462[[#This Row],[時価総額]]/T20D357462[[#This Row],[現在値]]</f>
        <v>#VALUE!</v>
      </c>
      <c r="H1840" s="20"/>
      <c r="I1840" s="38"/>
      <c r="J1840" s="20"/>
      <c r="K1840" s="33"/>
      <c r="L1840" s="117"/>
      <c r="M1840" s="21"/>
      <c r="N1840" s="89"/>
      <c r="O1840" s="125" t="e">
        <f t="shared" si="59"/>
        <v>#REF!</v>
      </c>
      <c r="P1840" s="125" t="e">
        <f t="shared" si="58"/>
        <v>#REF!</v>
      </c>
      <c r="Q1840" s="147" t="e">
        <f>T20D357462[[#This Row],[スコア⑤]]/T20D357462[[#This Row],[スコア③]]</f>
        <v>#REF!</v>
      </c>
      <c r="R1840" s="76" t="e">
        <f>#REF!+#REF!</f>
        <v>#REF!</v>
      </c>
      <c r="S1840" s="76"/>
      <c r="T1840" s="119"/>
      <c r="U1840" s="76"/>
      <c r="V1840" s="76"/>
      <c r="W1840" s="109" t="e">
        <f>(T20D357462[[#This Row],[現金及び預金（億）]]-T20D357462[[#This Row],[負債（億）]])/T20D357462[[#This Row],[総資産]]*100</f>
        <v>#DIV/0!</v>
      </c>
    </row>
    <row r="1841" spans="1:23" s="67" customFormat="1" x14ac:dyDescent="0.25">
      <c r="A1841" s="69"/>
      <c r="B1841" s="39"/>
      <c r="C1841" s="71" t="str">
        <f>IFERROR(_xll.RssMarket($A1841,"市場部名称"),"")</f>
        <v/>
      </c>
      <c r="D1841" s="55"/>
      <c r="E1841" s="55" t="str">
        <f>IFERROR(_xll.RssMarket($A1841,"前日比"),"")</f>
        <v/>
      </c>
      <c r="F1841" s="75" t="str">
        <f>IFERROR(_xll.RssMarket($A1841,"時価総額"),"")</f>
        <v/>
      </c>
      <c r="G1841" s="75" t="e">
        <f>T20D357462[[#This Row],[時価総額]]/T20D357462[[#This Row],[現在値]]</f>
        <v>#VALUE!</v>
      </c>
      <c r="H1841" s="20"/>
      <c r="I1841" s="38"/>
      <c r="J1841" s="20"/>
      <c r="K1841" s="33"/>
      <c r="L1841" s="117"/>
      <c r="M1841" s="21"/>
      <c r="N1841" s="89"/>
      <c r="O1841" s="125" t="e">
        <f t="shared" si="59"/>
        <v>#REF!</v>
      </c>
      <c r="P1841" s="125" t="e">
        <f t="shared" si="58"/>
        <v>#REF!</v>
      </c>
      <c r="Q1841" s="147" t="e">
        <f>T20D357462[[#This Row],[スコア⑤]]/T20D357462[[#This Row],[スコア③]]</f>
        <v>#REF!</v>
      </c>
      <c r="R1841" s="76" t="e">
        <f>#REF!+#REF!</f>
        <v>#REF!</v>
      </c>
      <c r="S1841" s="76"/>
      <c r="T1841" s="119"/>
      <c r="U1841" s="76"/>
      <c r="V1841" s="76"/>
      <c r="W1841" s="109" t="e">
        <f>(T20D357462[[#This Row],[現金及び預金（億）]]-T20D357462[[#This Row],[負債（億）]])/T20D357462[[#This Row],[総資産]]*100</f>
        <v>#DIV/0!</v>
      </c>
    </row>
    <row r="1842" spans="1:23" s="67" customFormat="1" x14ac:dyDescent="0.25">
      <c r="A1842" s="69"/>
      <c r="B1842" s="39"/>
      <c r="C1842" s="71" t="str">
        <f>IFERROR(_xll.RssMarket($A1842,"市場部名称"),"")</f>
        <v/>
      </c>
      <c r="D1842" s="55"/>
      <c r="E1842" s="55" t="str">
        <f>IFERROR(_xll.RssMarket($A1842,"前日比"),"")</f>
        <v/>
      </c>
      <c r="F1842" s="75" t="str">
        <f>IFERROR(_xll.RssMarket($A1842,"時価総額"),"")</f>
        <v/>
      </c>
      <c r="G1842" s="75" t="e">
        <f>T20D357462[[#This Row],[時価総額]]/T20D357462[[#This Row],[現在値]]</f>
        <v>#VALUE!</v>
      </c>
      <c r="H1842" s="20"/>
      <c r="I1842" s="38"/>
      <c r="J1842" s="20"/>
      <c r="K1842" s="33"/>
      <c r="L1842" s="117"/>
      <c r="M1842" s="21"/>
      <c r="N1842" s="89"/>
      <c r="O1842" s="125" t="e">
        <f t="shared" si="59"/>
        <v>#REF!</v>
      </c>
      <c r="P1842" s="125" t="e">
        <f t="shared" si="58"/>
        <v>#REF!</v>
      </c>
      <c r="Q1842" s="147" t="e">
        <f>T20D357462[[#This Row],[スコア⑤]]/T20D357462[[#This Row],[スコア③]]</f>
        <v>#REF!</v>
      </c>
      <c r="R1842" s="76" t="e">
        <f>#REF!+#REF!</f>
        <v>#REF!</v>
      </c>
      <c r="S1842" s="76"/>
      <c r="T1842" s="119"/>
      <c r="U1842" s="76"/>
      <c r="V1842" s="76"/>
      <c r="W1842" s="109" t="e">
        <f>(T20D357462[[#This Row],[現金及び預金（億）]]-T20D357462[[#This Row],[負債（億）]])/T20D357462[[#This Row],[総資産]]*100</f>
        <v>#DIV/0!</v>
      </c>
    </row>
    <row r="1843" spans="1:23" s="67" customFormat="1" x14ac:dyDescent="0.25">
      <c r="A1843" s="69"/>
      <c r="B1843" s="39"/>
      <c r="C1843" s="71" t="str">
        <f>IFERROR(_xll.RssMarket($A1843,"市場部名称"),"")</f>
        <v/>
      </c>
      <c r="D1843" s="55"/>
      <c r="E1843" s="55" t="str">
        <f>IFERROR(_xll.RssMarket($A1843,"前日比"),"")</f>
        <v/>
      </c>
      <c r="F1843" s="75" t="str">
        <f>IFERROR(_xll.RssMarket($A1843,"時価総額"),"")</f>
        <v/>
      </c>
      <c r="G1843" s="75" t="e">
        <f>T20D357462[[#This Row],[時価総額]]/T20D357462[[#This Row],[現在値]]</f>
        <v>#VALUE!</v>
      </c>
      <c r="H1843" s="20"/>
      <c r="I1843" s="38"/>
      <c r="J1843" s="20"/>
      <c r="K1843" s="33"/>
      <c r="L1843" s="117"/>
      <c r="M1843" s="21"/>
      <c r="N1843" s="89"/>
      <c r="O1843" s="125" t="e">
        <f t="shared" si="59"/>
        <v>#REF!</v>
      </c>
      <c r="P1843" s="125" t="e">
        <f t="shared" si="58"/>
        <v>#REF!</v>
      </c>
      <c r="Q1843" s="147" t="e">
        <f>T20D357462[[#This Row],[スコア⑤]]/T20D357462[[#This Row],[スコア③]]</f>
        <v>#REF!</v>
      </c>
      <c r="R1843" s="76" t="e">
        <f>#REF!+#REF!</f>
        <v>#REF!</v>
      </c>
      <c r="S1843" s="76"/>
      <c r="T1843" s="119"/>
      <c r="U1843" s="76"/>
      <c r="V1843" s="76"/>
      <c r="W1843" s="109" t="e">
        <f>(T20D357462[[#This Row],[現金及び預金（億）]]-T20D357462[[#This Row],[負債（億）]])/T20D357462[[#This Row],[総資産]]*100</f>
        <v>#DIV/0!</v>
      </c>
    </row>
    <row r="1844" spans="1:23" s="67" customFormat="1" x14ac:dyDescent="0.25">
      <c r="A1844" s="69"/>
      <c r="B1844" s="39"/>
      <c r="C1844" s="71" t="str">
        <f>IFERROR(_xll.RssMarket($A1844,"市場部名称"),"")</f>
        <v/>
      </c>
      <c r="D1844" s="55"/>
      <c r="E1844" s="55" t="str">
        <f>IFERROR(_xll.RssMarket($A1844,"前日比"),"")</f>
        <v/>
      </c>
      <c r="F1844" s="75" t="str">
        <f>IFERROR(_xll.RssMarket($A1844,"時価総額"),"")</f>
        <v/>
      </c>
      <c r="G1844" s="75" t="e">
        <f>T20D357462[[#This Row],[時価総額]]/T20D357462[[#This Row],[現在値]]</f>
        <v>#VALUE!</v>
      </c>
      <c r="H1844" s="20"/>
      <c r="I1844" s="38"/>
      <c r="J1844" s="20"/>
      <c r="K1844" s="33"/>
      <c r="L1844" s="117"/>
      <c r="M1844" s="21"/>
      <c r="N1844" s="89"/>
      <c r="O1844" s="125" t="e">
        <f t="shared" si="59"/>
        <v>#REF!</v>
      </c>
      <c r="P1844" s="125" t="e">
        <f t="shared" si="58"/>
        <v>#REF!</v>
      </c>
      <c r="Q1844" s="147" t="e">
        <f>T20D357462[[#This Row],[スコア⑤]]/T20D357462[[#This Row],[スコア③]]</f>
        <v>#REF!</v>
      </c>
      <c r="R1844" s="76" t="e">
        <f>#REF!+#REF!</f>
        <v>#REF!</v>
      </c>
      <c r="S1844" s="76"/>
      <c r="T1844" s="119"/>
      <c r="U1844" s="76"/>
      <c r="V1844" s="76"/>
      <c r="W1844" s="109" t="e">
        <f>(T20D357462[[#This Row],[現金及び預金（億）]]-T20D357462[[#This Row],[負債（億）]])/T20D357462[[#This Row],[総資産]]*100</f>
        <v>#DIV/0!</v>
      </c>
    </row>
    <row r="1845" spans="1:23" s="67" customFormat="1" x14ac:dyDescent="0.25">
      <c r="A1845" s="69"/>
      <c r="B1845" s="39"/>
      <c r="C1845" s="71" t="str">
        <f>IFERROR(_xll.RssMarket($A1845,"市場部名称"),"")</f>
        <v/>
      </c>
      <c r="D1845" s="55"/>
      <c r="E1845" s="55" t="str">
        <f>IFERROR(_xll.RssMarket($A1845,"前日比"),"")</f>
        <v/>
      </c>
      <c r="F1845" s="75" t="str">
        <f>IFERROR(_xll.RssMarket($A1845,"時価総額"),"")</f>
        <v/>
      </c>
      <c r="G1845" s="75" t="e">
        <f>T20D357462[[#This Row],[時価総額]]/T20D357462[[#This Row],[現在値]]</f>
        <v>#VALUE!</v>
      </c>
      <c r="H1845" s="20"/>
      <c r="I1845" s="38"/>
      <c r="J1845" s="20"/>
      <c r="K1845" s="33"/>
      <c r="L1845" s="117"/>
      <c r="M1845" s="21"/>
      <c r="N1845" s="89"/>
      <c r="O1845" s="125" t="e">
        <f t="shared" si="59"/>
        <v>#REF!</v>
      </c>
      <c r="P1845" s="125" t="e">
        <f t="shared" si="58"/>
        <v>#REF!</v>
      </c>
      <c r="Q1845" s="147" t="e">
        <f>T20D357462[[#This Row],[スコア⑤]]/T20D357462[[#This Row],[スコア③]]</f>
        <v>#REF!</v>
      </c>
      <c r="R1845" s="76" t="e">
        <f>#REF!+#REF!</f>
        <v>#REF!</v>
      </c>
      <c r="S1845" s="76"/>
      <c r="T1845" s="119"/>
      <c r="U1845" s="76"/>
      <c r="V1845" s="76"/>
      <c r="W1845" s="109" t="e">
        <f>(T20D357462[[#This Row],[現金及び預金（億）]]-T20D357462[[#This Row],[負債（億）]])/T20D357462[[#This Row],[総資産]]*100</f>
        <v>#DIV/0!</v>
      </c>
    </row>
    <row r="1846" spans="1:23" s="67" customFormat="1" x14ac:dyDescent="0.25">
      <c r="A1846" s="69"/>
      <c r="B1846" s="39"/>
      <c r="C1846" s="71" t="str">
        <f>IFERROR(_xll.RssMarket($A1846,"市場部名称"),"")</f>
        <v/>
      </c>
      <c r="D1846" s="55"/>
      <c r="E1846" s="55" t="str">
        <f>IFERROR(_xll.RssMarket($A1846,"前日比"),"")</f>
        <v/>
      </c>
      <c r="F1846" s="75" t="str">
        <f>IFERROR(_xll.RssMarket($A1846,"時価総額"),"")</f>
        <v/>
      </c>
      <c r="G1846" s="75" t="e">
        <f>T20D357462[[#This Row],[時価総額]]/T20D357462[[#This Row],[現在値]]</f>
        <v>#VALUE!</v>
      </c>
      <c r="H1846" s="20"/>
      <c r="I1846" s="38"/>
      <c r="J1846" s="20"/>
      <c r="K1846" s="33"/>
      <c r="L1846" s="117"/>
      <c r="M1846" s="21"/>
      <c r="N1846" s="89"/>
      <c r="O1846" s="125" t="e">
        <f t="shared" si="59"/>
        <v>#REF!</v>
      </c>
      <c r="P1846" s="125" t="e">
        <f t="shared" si="58"/>
        <v>#REF!</v>
      </c>
      <c r="Q1846" s="147" t="e">
        <f>T20D357462[[#This Row],[スコア⑤]]/T20D357462[[#This Row],[スコア③]]</f>
        <v>#REF!</v>
      </c>
      <c r="R1846" s="76" t="e">
        <f>#REF!+#REF!</f>
        <v>#REF!</v>
      </c>
      <c r="S1846" s="76"/>
      <c r="T1846" s="119"/>
      <c r="U1846" s="76"/>
      <c r="V1846" s="76"/>
      <c r="W1846" s="109" t="e">
        <f>(T20D357462[[#This Row],[現金及び預金（億）]]-T20D357462[[#This Row],[負債（億）]])/T20D357462[[#This Row],[総資産]]*100</f>
        <v>#DIV/0!</v>
      </c>
    </row>
    <row r="1847" spans="1:23" s="67" customFormat="1" x14ac:dyDescent="0.25">
      <c r="A1847" s="69"/>
      <c r="B1847" s="39"/>
      <c r="C1847" s="71" t="str">
        <f>IFERROR(_xll.RssMarket($A1847,"市場部名称"),"")</f>
        <v/>
      </c>
      <c r="D1847" s="55"/>
      <c r="E1847" s="55" t="str">
        <f>IFERROR(_xll.RssMarket($A1847,"前日比"),"")</f>
        <v/>
      </c>
      <c r="F1847" s="75" t="str">
        <f>IFERROR(_xll.RssMarket($A1847,"時価総額"),"")</f>
        <v/>
      </c>
      <c r="G1847" s="75" t="e">
        <f>T20D357462[[#This Row],[時価総額]]/T20D357462[[#This Row],[現在値]]</f>
        <v>#VALUE!</v>
      </c>
      <c r="H1847" s="20"/>
      <c r="I1847" s="38"/>
      <c r="J1847" s="20"/>
      <c r="K1847" s="33"/>
      <c r="L1847" s="117"/>
      <c r="M1847" s="21"/>
      <c r="N1847" s="89"/>
      <c r="O1847" s="125" t="e">
        <f t="shared" si="59"/>
        <v>#REF!</v>
      </c>
      <c r="P1847" s="125" t="e">
        <f t="shared" si="58"/>
        <v>#REF!</v>
      </c>
      <c r="Q1847" s="147" t="e">
        <f>T20D357462[[#This Row],[スコア⑤]]/T20D357462[[#This Row],[スコア③]]</f>
        <v>#REF!</v>
      </c>
      <c r="R1847" s="76" t="e">
        <f>#REF!+#REF!</f>
        <v>#REF!</v>
      </c>
      <c r="S1847" s="76"/>
      <c r="T1847" s="119"/>
      <c r="U1847" s="76"/>
      <c r="V1847" s="76"/>
      <c r="W1847" s="109" t="e">
        <f>(T20D357462[[#This Row],[現金及び預金（億）]]-T20D357462[[#This Row],[負債（億）]])/T20D357462[[#This Row],[総資産]]*100</f>
        <v>#DIV/0!</v>
      </c>
    </row>
    <row r="1848" spans="1:23" s="67" customFormat="1" x14ac:dyDescent="0.25">
      <c r="A1848" s="69"/>
      <c r="B1848" s="39"/>
      <c r="C1848" s="71" t="str">
        <f>IFERROR(_xll.RssMarket($A1848,"市場部名称"),"")</f>
        <v/>
      </c>
      <c r="D1848" s="55"/>
      <c r="E1848" s="55" t="str">
        <f>IFERROR(_xll.RssMarket($A1848,"前日比"),"")</f>
        <v/>
      </c>
      <c r="F1848" s="75" t="str">
        <f>IFERROR(_xll.RssMarket($A1848,"時価総額"),"")</f>
        <v/>
      </c>
      <c r="G1848" s="75" t="e">
        <f>T20D357462[[#This Row],[時価総額]]/T20D357462[[#This Row],[現在値]]</f>
        <v>#VALUE!</v>
      </c>
      <c r="H1848" s="20"/>
      <c r="I1848" s="38"/>
      <c r="J1848" s="20"/>
      <c r="K1848" s="33"/>
      <c r="L1848" s="117"/>
      <c r="M1848" s="21"/>
      <c r="N1848" s="89"/>
      <c r="O1848" s="125" t="e">
        <f t="shared" si="59"/>
        <v>#REF!</v>
      </c>
      <c r="P1848" s="125" t="e">
        <f t="shared" si="58"/>
        <v>#REF!</v>
      </c>
      <c r="Q1848" s="147" t="e">
        <f>T20D357462[[#This Row],[スコア⑤]]/T20D357462[[#This Row],[スコア③]]</f>
        <v>#REF!</v>
      </c>
      <c r="R1848" s="76" t="e">
        <f>#REF!+#REF!</f>
        <v>#REF!</v>
      </c>
      <c r="S1848" s="76"/>
      <c r="T1848" s="119"/>
      <c r="U1848" s="76"/>
      <c r="V1848" s="76"/>
      <c r="W1848" s="109" t="e">
        <f>(T20D357462[[#This Row],[現金及び預金（億）]]-T20D357462[[#This Row],[負債（億）]])/T20D357462[[#This Row],[総資産]]*100</f>
        <v>#DIV/0!</v>
      </c>
    </row>
    <row r="1849" spans="1:23" s="67" customFormat="1" x14ac:dyDescent="0.25">
      <c r="A1849" s="69"/>
      <c r="B1849" s="39"/>
      <c r="C1849" s="71" t="str">
        <f>IFERROR(_xll.RssMarket($A1849,"市場部名称"),"")</f>
        <v/>
      </c>
      <c r="D1849" s="55"/>
      <c r="E1849" s="55" t="str">
        <f>IFERROR(_xll.RssMarket($A1849,"前日比"),"")</f>
        <v/>
      </c>
      <c r="F1849" s="75" t="str">
        <f>IFERROR(_xll.RssMarket($A1849,"時価総額"),"")</f>
        <v/>
      </c>
      <c r="G1849" s="75" t="e">
        <f>T20D357462[[#This Row],[時価総額]]/T20D357462[[#This Row],[現在値]]</f>
        <v>#VALUE!</v>
      </c>
      <c r="H1849" s="20"/>
      <c r="I1849" s="38"/>
      <c r="J1849" s="20"/>
      <c r="K1849" s="33"/>
      <c r="L1849" s="117"/>
      <c r="M1849" s="21"/>
      <c r="N1849" s="89"/>
      <c r="O1849" s="125" t="e">
        <f t="shared" si="59"/>
        <v>#REF!</v>
      </c>
      <c r="P1849" s="125" t="e">
        <f t="shared" si="58"/>
        <v>#REF!</v>
      </c>
      <c r="Q1849" s="147" t="e">
        <f>T20D357462[[#This Row],[スコア⑤]]/T20D357462[[#This Row],[スコア③]]</f>
        <v>#REF!</v>
      </c>
      <c r="R1849" s="76" t="e">
        <f>#REF!+#REF!</f>
        <v>#REF!</v>
      </c>
      <c r="S1849" s="76"/>
      <c r="T1849" s="119"/>
      <c r="U1849" s="76"/>
      <c r="V1849" s="76"/>
      <c r="W1849" s="109" t="e">
        <f>(T20D357462[[#This Row],[現金及び預金（億）]]-T20D357462[[#This Row],[負債（億）]])/T20D357462[[#This Row],[総資産]]*100</f>
        <v>#DIV/0!</v>
      </c>
    </row>
    <row r="1850" spans="1:23" s="67" customFormat="1" x14ac:dyDescent="0.25">
      <c r="A1850" s="69"/>
      <c r="B1850" s="39"/>
      <c r="C1850" s="71" t="str">
        <f>IFERROR(_xll.RssMarket($A1850,"市場部名称"),"")</f>
        <v/>
      </c>
      <c r="D1850" s="55"/>
      <c r="E1850" s="55" t="str">
        <f>IFERROR(_xll.RssMarket($A1850,"前日比"),"")</f>
        <v/>
      </c>
      <c r="F1850" s="75" t="str">
        <f>IFERROR(_xll.RssMarket($A1850,"時価総額"),"")</f>
        <v/>
      </c>
      <c r="G1850" s="75" t="e">
        <f>T20D357462[[#This Row],[時価総額]]/T20D357462[[#This Row],[現在値]]</f>
        <v>#VALUE!</v>
      </c>
      <c r="H1850" s="20"/>
      <c r="I1850" s="38"/>
      <c r="J1850" s="20"/>
      <c r="K1850" s="33"/>
      <c r="L1850" s="117"/>
      <c r="M1850" s="21"/>
      <c r="N1850" s="89"/>
      <c r="O1850" s="125" t="e">
        <f t="shared" si="59"/>
        <v>#REF!</v>
      </c>
      <c r="P1850" s="125" t="e">
        <f t="shared" si="58"/>
        <v>#REF!</v>
      </c>
      <c r="Q1850" s="147" t="e">
        <f>T20D357462[[#This Row],[スコア⑤]]/T20D357462[[#This Row],[スコア③]]</f>
        <v>#REF!</v>
      </c>
      <c r="R1850" s="76" t="e">
        <f>#REF!+#REF!</f>
        <v>#REF!</v>
      </c>
      <c r="S1850" s="76"/>
      <c r="T1850" s="119"/>
      <c r="U1850" s="76"/>
      <c r="V1850" s="76"/>
      <c r="W1850" s="109" t="e">
        <f>(T20D357462[[#This Row],[現金及び預金（億）]]-T20D357462[[#This Row],[負債（億）]])/T20D357462[[#This Row],[総資産]]*100</f>
        <v>#DIV/0!</v>
      </c>
    </row>
    <row r="1851" spans="1:23" s="67" customFormat="1" x14ac:dyDescent="0.25">
      <c r="A1851" s="69"/>
      <c r="B1851" s="39"/>
      <c r="C1851" s="71" t="str">
        <f>IFERROR(_xll.RssMarket($A1851,"市場部名称"),"")</f>
        <v/>
      </c>
      <c r="D1851" s="55"/>
      <c r="E1851" s="55" t="str">
        <f>IFERROR(_xll.RssMarket($A1851,"前日比"),"")</f>
        <v/>
      </c>
      <c r="F1851" s="75" t="str">
        <f>IFERROR(_xll.RssMarket($A1851,"時価総額"),"")</f>
        <v/>
      </c>
      <c r="G1851" s="75" t="e">
        <f>T20D357462[[#This Row],[時価総額]]/T20D357462[[#This Row],[現在値]]</f>
        <v>#VALUE!</v>
      </c>
      <c r="H1851" s="20"/>
      <c r="I1851" s="38"/>
      <c r="J1851" s="20"/>
      <c r="K1851" s="33"/>
      <c r="L1851" s="117"/>
      <c r="M1851" s="21"/>
      <c r="N1851" s="89"/>
      <c r="O1851" s="125" t="e">
        <f t="shared" si="59"/>
        <v>#REF!</v>
      </c>
      <c r="P1851" s="125" t="e">
        <f t="shared" si="58"/>
        <v>#REF!</v>
      </c>
      <c r="Q1851" s="147" t="e">
        <f>T20D357462[[#This Row],[スコア⑤]]/T20D357462[[#This Row],[スコア③]]</f>
        <v>#REF!</v>
      </c>
      <c r="R1851" s="76" t="e">
        <f>#REF!+#REF!</f>
        <v>#REF!</v>
      </c>
      <c r="S1851" s="76"/>
      <c r="T1851" s="119"/>
      <c r="U1851" s="76"/>
      <c r="V1851" s="76"/>
      <c r="W1851" s="109" t="e">
        <f>(T20D357462[[#This Row],[現金及び預金（億）]]-T20D357462[[#This Row],[負債（億）]])/T20D357462[[#This Row],[総資産]]*100</f>
        <v>#DIV/0!</v>
      </c>
    </row>
    <row r="1852" spans="1:23" s="67" customFormat="1" x14ac:dyDescent="0.25">
      <c r="A1852" s="69"/>
      <c r="B1852" s="39"/>
      <c r="C1852" s="71" t="str">
        <f>IFERROR(_xll.RssMarket($A1852,"市場部名称"),"")</f>
        <v/>
      </c>
      <c r="D1852" s="55"/>
      <c r="E1852" s="55" t="str">
        <f>IFERROR(_xll.RssMarket($A1852,"前日比"),"")</f>
        <v/>
      </c>
      <c r="F1852" s="75" t="str">
        <f>IFERROR(_xll.RssMarket($A1852,"時価総額"),"")</f>
        <v/>
      </c>
      <c r="G1852" s="75" t="e">
        <f>T20D357462[[#This Row],[時価総額]]/T20D357462[[#This Row],[現在値]]</f>
        <v>#VALUE!</v>
      </c>
      <c r="H1852" s="20"/>
      <c r="I1852" s="38"/>
      <c r="J1852" s="20"/>
      <c r="K1852" s="33"/>
      <c r="L1852" s="117"/>
      <c r="M1852" s="21"/>
      <c r="N1852" s="89"/>
      <c r="O1852" s="125" t="e">
        <f t="shared" si="59"/>
        <v>#REF!</v>
      </c>
      <c r="P1852" s="125" t="e">
        <f t="shared" si="58"/>
        <v>#REF!</v>
      </c>
      <c r="Q1852" s="147" t="e">
        <f>T20D357462[[#This Row],[スコア⑤]]/T20D357462[[#This Row],[スコア③]]</f>
        <v>#REF!</v>
      </c>
      <c r="R1852" s="76" t="e">
        <f>#REF!+#REF!</f>
        <v>#REF!</v>
      </c>
      <c r="S1852" s="76"/>
      <c r="T1852" s="119"/>
      <c r="U1852" s="76"/>
      <c r="V1852" s="76"/>
      <c r="W1852" s="109" t="e">
        <f>(T20D357462[[#This Row],[現金及び預金（億）]]-T20D357462[[#This Row],[負債（億）]])/T20D357462[[#This Row],[総資産]]*100</f>
        <v>#DIV/0!</v>
      </c>
    </row>
    <row r="1853" spans="1:23" s="67" customFormat="1" x14ac:dyDescent="0.25">
      <c r="A1853" s="69"/>
      <c r="B1853" s="39"/>
      <c r="C1853" s="71" t="str">
        <f>IFERROR(_xll.RssMarket($A1853,"市場部名称"),"")</f>
        <v/>
      </c>
      <c r="D1853" s="55"/>
      <c r="E1853" s="55" t="str">
        <f>IFERROR(_xll.RssMarket($A1853,"前日比"),"")</f>
        <v/>
      </c>
      <c r="F1853" s="75" t="str">
        <f>IFERROR(_xll.RssMarket($A1853,"時価総額"),"")</f>
        <v/>
      </c>
      <c r="G1853" s="75" t="e">
        <f>T20D357462[[#This Row],[時価総額]]/T20D357462[[#This Row],[現在値]]</f>
        <v>#VALUE!</v>
      </c>
      <c r="H1853" s="20"/>
      <c r="I1853" s="38"/>
      <c r="J1853" s="20"/>
      <c r="K1853" s="33"/>
      <c r="L1853" s="117"/>
      <c r="M1853" s="21"/>
      <c r="N1853" s="89"/>
      <c r="O1853" s="125" t="e">
        <f t="shared" si="59"/>
        <v>#REF!</v>
      </c>
      <c r="P1853" s="125" t="e">
        <f t="shared" ref="P1853:P1916" si="60">ROUND(((R1853/20)*(L1853/15)*(S1853/15)*(1+W1853/200))/(H1853/15)*100,0)</f>
        <v>#REF!</v>
      </c>
      <c r="Q1853" s="147" t="e">
        <f>T20D357462[[#This Row],[スコア⑤]]/T20D357462[[#This Row],[スコア③]]</f>
        <v>#REF!</v>
      </c>
      <c r="R1853" s="76" t="e">
        <f>#REF!+#REF!</f>
        <v>#REF!</v>
      </c>
      <c r="S1853" s="76"/>
      <c r="T1853" s="119"/>
      <c r="U1853" s="76"/>
      <c r="V1853" s="76"/>
      <c r="W1853" s="109" t="e">
        <f>(T20D357462[[#This Row],[現金及び預金（億）]]-T20D357462[[#This Row],[負債（億）]])/T20D357462[[#This Row],[総資産]]*100</f>
        <v>#DIV/0!</v>
      </c>
    </row>
    <row r="1854" spans="1:23" s="67" customFormat="1" x14ac:dyDescent="0.25">
      <c r="A1854" s="69"/>
      <c r="B1854" s="39"/>
      <c r="C1854" s="71" t="str">
        <f>IFERROR(_xll.RssMarket($A1854,"市場部名称"),"")</f>
        <v/>
      </c>
      <c r="D1854" s="55"/>
      <c r="E1854" s="55" t="str">
        <f>IFERROR(_xll.RssMarket($A1854,"前日比"),"")</f>
        <v/>
      </c>
      <c r="F1854" s="75" t="str">
        <f>IFERROR(_xll.RssMarket($A1854,"時価総額"),"")</f>
        <v/>
      </c>
      <c r="G1854" s="75" t="e">
        <f>T20D357462[[#This Row],[時価総額]]/T20D357462[[#This Row],[現在値]]</f>
        <v>#VALUE!</v>
      </c>
      <c r="H1854" s="20"/>
      <c r="I1854" s="38"/>
      <c r="J1854" s="20"/>
      <c r="K1854" s="33"/>
      <c r="L1854" s="117"/>
      <c r="M1854" s="21"/>
      <c r="N1854" s="89"/>
      <c r="O1854" s="125" t="e">
        <f t="shared" si="59"/>
        <v>#REF!</v>
      </c>
      <c r="P1854" s="125" t="e">
        <f t="shared" si="60"/>
        <v>#REF!</v>
      </c>
      <c r="Q1854" s="147" t="e">
        <f>T20D357462[[#This Row],[スコア⑤]]/T20D357462[[#This Row],[スコア③]]</f>
        <v>#REF!</v>
      </c>
      <c r="R1854" s="76" t="e">
        <f>#REF!+#REF!</f>
        <v>#REF!</v>
      </c>
      <c r="S1854" s="76"/>
      <c r="T1854" s="119"/>
      <c r="U1854" s="76"/>
      <c r="V1854" s="76"/>
      <c r="W1854" s="109" t="e">
        <f>(T20D357462[[#This Row],[現金及び預金（億）]]-T20D357462[[#This Row],[負債（億）]])/T20D357462[[#This Row],[総資産]]*100</f>
        <v>#DIV/0!</v>
      </c>
    </row>
    <row r="1855" spans="1:23" s="67" customFormat="1" x14ac:dyDescent="0.25">
      <c r="A1855" s="69"/>
      <c r="B1855" s="39"/>
      <c r="C1855" s="71" t="str">
        <f>IFERROR(_xll.RssMarket($A1855,"市場部名称"),"")</f>
        <v/>
      </c>
      <c r="D1855" s="55"/>
      <c r="E1855" s="55" t="str">
        <f>IFERROR(_xll.RssMarket($A1855,"前日比"),"")</f>
        <v/>
      </c>
      <c r="F1855" s="75" t="str">
        <f>IFERROR(_xll.RssMarket($A1855,"時価総額"),"")</f>
        <v/>
      </c>
      <c r="G1855" s="75" t="e">
        <f>T20D357462[[#This Row],[時価総額]]/T20D357462[[#This Row],[現在値]]</f>
        <v>#VALUE!</v>
      </c>
      <c r="H1855" s="20"/>
      <c r="I1855" s="38"/>
      <c r="J1855" s="20"/>
      <c r="K1855" s="33"/>
      <c r="L1855" s="117"/>
      <c r="M1855" s="21"/>
      <c r="N1855" s="89"/>
      <c r="O1855" s="125" t="e">
        <f t="shared" si="59"/>
        <v>#REF!</v>
      </c>
      <c r="P1855" s="125" t="e">
        <f t="shared" si="60"/>
        <v>#REF!</v>
      </c>
      <c r="Q1855" s="147" t="e">
        <f>T20D357462[[#This Row],[スコア⑤]]/T20D357462[[#This Row],[スコア③]]</f>
        <v>#REF!</v>
      </c>
      <c r="R1855" s="76" t="e">
        <f>#REF!+#REF!</f>
        <v>#REF!</v>
      </c>
      <c r="S1855" s="76"/>
      <c r="T1855" s="119"/>
      <c r="U1855" s="76"/>
      <c r="V1855" s="76"/>
      <c r="W1855" s="109" t="e">
        <f>(T20D357462[[#This Row],[現金及び預金（億）]]-T20D357462[[#This Row],[負債（億）]])/T20D357462[[#This Row],[総資産]]*100</f>
        <v>#DIV/0!</v>
      </c>
    </row>
    <row r="1856" spans="1:23" s="67" customFormat="1" x14ac:dyDescent="0.25">
      <c r="A1856" s="69"/>
      <c r="B1856" s="39"/>
      <c r="C1856" s="71" t="str">
        <f>IFERROR(_xll.RssMarket($A1856,"市場部名称"),"")</f>
        <v/>
      </c>
      <c r="D1856" s="55"/>
      <c r="E1856" s="55" t="str">
        <f>IFERROR(_xll.RssMarket($A1856,"前日比"),"")</f>
        <v/>
      </c>
      <c r="F1856" s="75" t="str">
        <f>IFERROR(_xll.RssMarket($A1856,"時価総額"),"")</f>
        <v/>
      </c>
      <c r="G1856" s="75" t="e">
        <f>T20D357462[[#This Row],[時価総額]]/T20D357462[[#This Row],[現在値]]</f>
        <v>#VALUE!</v>
      </c>
      <c r="H1856" s="20"/>
      <c r="I1856" s="38"/>
      <c r="J1856" s="20"/>
      <c r="K1856" s="33"/>
      <c r="L1856" s="117"/>
      <c r="M1856" s="21"/>
      <c r="N1856" s="89"/>
      <c r="O1856" s="125" t="e">
        <f t="shared" si="59"/>
        <v>#REF!</v>
      </c>
      <c r="P1856" s="125" t="e">
        <f t="shared" si="60"/>
        <v>#REF!</v>
      </c>
      <c r="Q1856" s="147" t="e">
        <f>T20D357462[[#This Row],[スコア⑤]]/T20D357462[[#This Row],[スコア③]]</f>
        <v>#REF!</v>
      </c>
      <c r="R1856" s="76" t="e">
        <f>#REF!+#REF!</f>
        <v>#REF!</v>
      </c>
      <c r="S1856" s="76"/>
      <c r="T1856" s="119"/>
      <c r="U1856" s="76"/>
      <c r="V1856" s="76"/>
      <c r="W1856" s="109" t="e">
        <f>(T20D357462[[#This Row],[現金及び預金（億）]]-T20D357462[[#This Row],[負債（億）]])/T20D357462[[#This Row],[総資産]]*100</f>
        <v>#DIV/0!</v>
      </c>
    </row>
    <row r="1857" spans="1:23" s="67" customFormat="1" x14ac:dyDescent="0.25">
      <c r="A1857" s="69"/>
      <c r="B1857" s="39"/>
      <c r="C1857" s="71" t="str">
        <f>IFERROR(_xll.RssMarket($A1857,"市場部名称"),"")</f>
        <v/>
      </c>
      <c r="D1857" s="55"/>
      <c r="E1857" s="55" t="str">
        <f>IFERROR(_xll.RssMarket($A1857,"前日比"),"")</f>
        <v/>
      </c>
      <c r="F1857" s="75" t="str">
        <f>IFERROR(_xll.RssMarket($A1857,"時価総額"),"")</f>
        <v/>
      </c>
      <c r="G1857" s="75" t="e">
        <f>T20D357462[[#This Row],[時価総額]]/T20D357462[[#This Row],[現在値]]</f>
        <v>#VALUE!</v>
      </c>
      <c r="H1857" s="20"/>
      <c r="I1857" s="38"/>
      <c r="J1857" s="20"/>
      <c r="K1857" s="33"/>
      <c r="L1857" s="117"/>
      <c r="M1857" s="21"/>
      <c r="N1857" s="89"/>
      <c r="O1857" s="125" t="e">
        <f t="shared" si="59"/>
        <v>#REF!</v>
      </c>
      <c r="P1857" s="125" t="e">
        <f t="shared" si="60"/>
        <v>#REF!</v>
      </c>
      <c r="Q1857" s="147" t="e">
        <f>T20D357462[[#This Row],[スコア⑤]]/T20D357462[[#This Row],[スコア③]]</f>
        <v>#REF!</v>
      </c>
      <c r="R1857" s="76" t="e">
        <f>#REF!+#REF!</f>
        <v>#REF!</v>
      </c>
      <c r="S1857" s="76"/>
      <c r="T1857" s="119"/>
      <c r="U1857" s="76"/>
      <c r="V1857" s="76"/>
      <c r="W1857" s="109" t="e">
        <f>(T20D357462[[#This Row],[現金及び預金（億）]]-T20D357462[[#This Row],[負債（億）]])/T20D357462[[#This Row],[総資産]]*100</f>
        <v>#DIV/0!</v>
      </c>
    </row>
    <row r="1858" spans="1:23" s="67" customFormat="1" x14ac:dyDescent="0.25">
      <c r="A1858" s="69"/>
      <c r="B1858" s="39"/>
      <c r="C1858" s="71" t="str">
        <f>IFERROR(_xll.RssMarket($A1858,"市場部名称"),"")</f>
        <v/>
      </c>
      <c r="D1858" s="55"/>
      <c r="E1858" s="55" t="str">
        <f>IFERROR(_xll.RssMarket($A1858,"前日比"),"")</f>
        <v/>
      </c>
      <c r="F1858" s="75" t="str">
        <f>IFERROR(_xll.RssMarket($A1858,"時価総額"),"")</f>
        <v/>
      </c>
      <c r="G1858" s="75" t="e">
        <f>T20D357462[[#This Row],[時価総額]]/T20D357462[[#This Row],[現在値]]</f>
        <v>#VALUE!</v>
      </c>
      <c r="H1858" s="20"/>
      <c r="I1858" s="38"/>
      <c r="J1858" s="20"/>
      <c r="K1858" s="33"/>
      <c r="L1858" s="117"/>
      <c r="M1858" s="21"/>
      <c r="N1858" s="89"/>
      <c r="O1858" s="125" t="e">
        <f t="shared" ref="O1858:O1921" si="61">ROUND(
 ((IF(OR(R1858="",R1858&lt;=0),20,R1858)/20)
  *(L1858/15))
 /(IFERROR(IF(H1858&gt;0,H1858,15),15)/15)
 *100,0)</f>
        <v>#REF!</v>
      </c>
      <c r="P1858" s="125" t="e">
        <f t="shared" si="60"/>
        <v>#REF!</v>
      </c>
      <c r="Q1858" s="147" t="e">
        <f>T20D357462[[#This Row],[スコア⑤]]/T20D357462[[#This Row],[スコア③]]</f>
        <v>#REF!</v>
      </c>
      <c r="R1858" s="76" t="e">
        <f>#REF!+#REF!</f>
        <v>#REF!</v>
      </c>
      <c r="S1858" s="76"/>
      <c r="T1858" s="119"/>
      <c r="U1858" s="76"/>
      <c r="V1858" s="76"/>
      <c r="W1858" s="109" t="e">
        <f>(T20D357462[[#This Row],[現金及び預金（億）]]-T20D357462[[#This Row],[負債（億）]])/T20D357462[[#This Row],[総資産]]*100</f>
        <v>#DIV/0!</v>
      </c>
    </row>
    <row r="1859" spans="1:23" s="67" customFormat="1" x14ac:dyDescent="0.25">
      <c r="A1859" s="69"/>
      <c r="B1859" s="39"/>
      <c r="C1859" s="71" t="str">
        <f>IFERROR(_xll.RssMarket($A1859,"市場部名称"),"")</f>
        <v/>
      </c>
      <c r="D1859" s="55"/>
      <c r="E1859" s="55" t="str">
        <f>IFERROR(_xll.RssMarket($A1859,"前日比"),"")</f>
        <v/>
      </c>
      <c r="F1859" s="75" t="str">
        <f>IFERROR(_xll.RssMarket($A1859,"時価総額"),"")</f>
        <v/>
      </c>
      <c r="G1859" s="75" t="e">
        <f>T20D357462[[#This Row],[時価総額]]/T20D357462[[#This Row],[現在値]]</f>
        <v>#VALUE!</v>
      </c>
      <c r="H1859" s="20"/>
      <c r="I1859" s="38"/>
      <c r="J1859" s="20"/>
      <c r="K1859" s="33"/>
      <c r="L1859" s="117"/>
      <c r="M1859" s="21"/>
      <c r="N1859" s="89"/>
      <c r="O1859" s="125" t="e">
        <f t="shared" si="61"/>
        <v>#REF!</v>
      </c>
      <c r="P1859" s="125" t="e">
        <f t="shared" si="60"/>
        <v>#REF!</v>
      </c>
      <c r="Q1859" s="147" t="e">
        <f>T20D357462[[#This Row],[スコア⑤]]/T20D357462[[#This Row],[スコア③]]</f>
        <v>#REF!</v>
      </c>
      <c r="R1859" s="76" t="e">
        <f>#REF!+#REF!</f>
        <v>#REF!</v>
      </c>
      <c r="S1859" s="76"/>
      <c r="T1859" s="119"/>
      <c r="U1859" s="76"/>
      <c r="V1859" s="76"/>
      <c r="W1859" s="109" t="e">
        <f>(T20D357462[[#This Row],[現金及び預金（億）]]-T20D357462[[#This Row],[負債（億）]])/T20D357462[[#This Row],[総資産]]*100</f>
        <v>#DIV/0!</v>
      </c>
    </row>
    <row r="1860" spans="1:23" s="67" customFormat="1" x14ac:dyDescent="0.25">
      <c r="A1860" s="69"/>
      <c r="B1860" s="39"/>
      <c r="C1860" s="71" t="str">
        <f>IFERROR(_xll.RssMarket($A1860,"市場部名称"),"")</f>
        <v/>
      </c>
      <c r="D1860" s="55"/>
      <c r="E1860" s="55" t="str">
        <f>IFERROR(_xll.RssMarket($A1860,"前日比"),"")</f>
        <v/>
      </c>
      <c r="F1860" s="75" t="str">
        <f>IFERROR(_xll.RssMarket($A1860,"時価総額"),"")</f>
        <v/>
      </c>
      <c r="G1860" s="75" t="e">
        <f>T20D357462[[#This Row],[時価総額]]/T20D357462[[#This Row],[現在値]]</f>
        <v>#VALUE!</v>
      </c>
      <c r="H1860" s="20"/>
      <c r="I1860" s="38"/>
      <c r="J1860" s="20"/>
      <c r="K1860" s="33"/>
      <c r="L1860" s="117"/>
      <c r="M1860" s="21"/>
      <c r="N1860" s="89"/>
      <c r="O1860" s="125" t="e">
        <f t="shared" si="61"/>
        <v>#REF!</v>
      </c>
      <c r="P1860" s="125" t="e">
        <f t="shared" si="60"/>
        <v>#REF!</v>
      </c>
      <c r="Q1860" s="147" t="e">
        <f>T20D357462[[#This Row],[スコア⑤]]/T20D357462[[#This Row],[スコア③]]</f>
        <v>#REF!</v>
      </c>
      <c r="R1860" s="76" t="e">
        <f>#REF!+#REF!</f>
        <v>#REF!</v>
      </c>
      <c r="S1860" s="76"/>
      <c r="T1860" s="119"/>
      <c r="U1860" s="76"/>
      <c r="V1860" s="76"/>
      <c r="W1860" s="109" t="e">
        <f>(T20D357462[[#This Row],[現金及び預金（億）]]-T20D357462[[#This Row],[負債（億）]])/T20D357462[[#This Row],[総資産]]*100</f>
        <v>#DIV/0!</v>
      </c>
    </row>
    <row r="1861" spans="1:23" s="67" customFormat="1" x14ac:dyDescent="0.25">
      <c r="A1861" s="69"/>
      <c r="B1861" s="39"/>
      <c r="C1861" s="71" t="str">
        <f>IFERROR(_xll.RssMarket($A1861,"市場部名称"),"")</f>
        <v/>
      </c>
      <c r="D1861" s="55"/>
      <c r="E1861" s="55" t="str">
        <f>IFERROR(_xll.RssMarket($A1861,"前日比"),"")</f>
        <v/>
      </c>
      <c r="F1861" s="75" t="str">
        <f>IFERROR(_xll.RssMarket($A1861,"時価総額"),"")</f>
        <v/>
      </c>
      <c r="G1861" s="75" t="e">
        <f>T20D357462[[#This Row],[時価総額]]/T20D357462[[#This Row],[現在値]]</f>
        <v>#VALUE!</v>
      </c>
      <c r="H1861" s="20"/>
      <c r="I1861" s="38"/>
      <c r="J1861" s="20"/>
      <c r="K1861" s="33"/>
      <c r="L1861" s="117"/>
      <c r="M1861" s="21"/>
      <c r="N1861" s="89"/>
      <c r="O1861" s="125" t="e">
        <f t="shared" si="61"/>
        <v>#REF!</v>
      </c>
      <c r="P1861" s="125" t="e">
        <f t="shared" si="60"/>
        <v>#REF!</v>
      </c>
      <c r="Q1861" s="147" t="e">
        <f>T20D357462[[#This Row],[スコア⑤]]/T20D357462[[#This Row],[スコア③]]</f>
        <v>#REF!</v>
      </c>
      <c r="R1861" s="76" t="e">
        <f>#REF!+#REF!</f>
        <v>#REF!</v>
      </c>
      <c r="S1861" s="76"/>
      <c r="T1861" s="119"/>
      <c r="U1861" s="76"/>
      <c r="V1861" s="76"/>
      <c r="W1861" s="109" t="e">
        <f>(T20D357462[[#This Row],[現金及び預金（億）]]-T20D357462[[#This Row],[負債（億）]])/T20D357462[[#This Row],[総資産]]*100</f>
        <v>#DIV/0!</v>
      </c>
    </row>
    <row r="1862" spans="1:23" s="67" customFormat="1" x14ac:dyDescent="0.25">
      <c r="A1862" s="69"/>
      <c r="B1862" s="39"/>
      <c r="C1862" s="71" t="str">
        <f>IFERROR(_xll.RssMarket($A1862,"市場部名称"),"")</f>
        <v/>
      </c>
      <c r="D1862" s="55"/>
      <c r="E1862" s="55" t="str">
        <f>IFERROR(_xll.RssMarket($A1862,"前日比"),"")</f>
        <v/>
      </c>
      <c r="F1862" s="75" t="str">
        <f>IFERROR(_xll.RssMarket($A1862,"時価総額"),"")</f>
        <v/>
      </c>
      <c r="G1862" s="75" t="e">
        <f>T20D357462[[#This Row],[時価総額]]/T20D357462[[#This Row],[現在値]]</f>
        <v>#VALUE!</v>
      </c>
      <c r="H1862" s="20"/>
      <c r="I1862" s="38"/>
      <c r="J1862" s="20"/>
      <c r="K1862" s="33"/>
      <c r="L1862" s="117"/>
      <c r="M1862" s="21"/>
      <c r="N1862" s="89"/>
      <c r="O1862" s="125" t="e">
        <f t="shared" si="61"/>
        <v>#REF!</v>
      </c>
      <c r="P1862" s="125" t="e">
        <f t="shared" si="60"/>
        <v>#REF!</v>
      </c>
      <c r="Q1862" s="147" t="e">
        <f>T20D357462[[#This Row],[スコア⑤]]/T20D357462[[#This Row],[スコア③]]</f>
        <v>#REF!</v>
      </c>
      <c r="R1862" s="76" t="e">
        <f>#REF!+#REF!</f>
        <v>#REF!</v>
      </c>
      <c r="S1862" s="76"/>
      <c r="T1862" s="119"/>
      <c r="U1862" s="76"/>
      <c r="V1862" s="76"/>
      <c r="W1862" s="109" t="e">
        <f>(T20D357462[[#This Row],[現金及び預金（億）]]-T20D357462[[#This Row],[負債（億）]])/T20D357462[[#This Row],[総資産]]*100</f>
        <v>#DIV/0!</v>
      </c>
    </row>
    <row r="1863" spans="1:23" s="67" customFormat="1" x14ac:dyDescent="0.25">
      <c r="A1863" s="69"/>
      <c r="B1863" s="39"/>
      <c r="C1863" s="71" t="str">
        <f>IFERROR(_xll.RssMarket($A1863,"市場部名称"),"")</f>
        <v/>
      </c>
      <c r="D1863" s="55"/>
      <c r="E1863" s="55" t="str">
        <f>IFERROR(_xll.RssMarket($A1863,"前日比"),"")</f>
        <v/>
      </c>
      <c r="F1863" s="75" t="str">
        <f>IFERROR(_xll.RssMarket($A1863,"時価総額"),"")</f>
        <v/>
      </c>
      <c r="G1863" s="75" t="e">
        <f>T20D357462[[#This Row],[時価総額]]/T20D357462[[#This Row],[現在値]]</f>
        <v>#VALUE!</v>
      </c>
      <c r="H1863" s="20"/>
      <c r="I1863" s="38"/>
      <c r="J1863" s="20"/>
      <c r="K1863" s="33"/>
      <c r="L1863" s="117"/>
      <c r="M1863" s="21"/>
      <c r="N1863" s="89"/>
      <c r="O1863" s="125" t="e">
        <f t="shared" si="61"/>
        <v>#REF!</v>
      </c>
      <c r="P1863" s="125" t="e">
        <f t="shared" si="60"/>
        <v>#REF!</v>
      </c>
      <c r="Q1863" s="147" t="e">
        <f>T20D357462[[#This Row],[スコア⑤]]/T20D357462[[#This Row],[スコア③]]</f>
        <v>#REF!</v>
      </c>
      <c r="R1863" s="76" t="e">
        <f>#REF!+#REF!</f>
        <v>#REF!</v>
      </c>
      <c r="S1863" s="76"/>
      <c r="T1863" s="119"/>
      <c r="U1863" s="76"/>
      <c r="V1863" s="76"/>
      <c r="W1863" s="109" t="e">
        <f>(T20D357462[[#This Row],[現金及び預金（億）]]-T20D357462[[#This Row],[負債（億）]])/T20D357462[[#This Row],[総資産]]*100</f>
        <v>#DIV/0!</v>
      </c>
    </row>
    <row r="1864" spans="1:23" s="67" customFormat="1" x14ac:dyDescent="0.25">
      <c r="A1864" s="69"/>
      <c r="B1864" s="39"/>
      <c r="C1864" s="71" t="str">
        <f>IFERROR(_xll.RssMarket($A1864,"市場部名称"),"")</f>
        <v/>
      </c>
      <c r="D1864" s="55"/>
      <c r="E1864" s="55" t="str">
        <f>IFERROR(_xll.RssMarket($A1864,"前日比"),"")</f>
        <v/>
      </c>
      <c r="F1864" s="75" t="str">
        <f>IFERROR(_xll.RssMarket($A1864,"時価総額"),"")</f>
        <v/>
      </c>
      <c r="G1864" s="75" t="e">
        <f>T20D357462[[#This Row],[時価総額]]/T20D357462[[#This Row],[現在値]]</f>
        <v>#VALUE!</v>
      </c>
      <c r="H1864" s="20"/>
      <c r="I1864" s="38"/>
      <c r="J1864" s="20"/>
      <c r="K1864" s="33"/>
      <c r="L1864" s="117"/>
      <c r="M1864" s="21"/>
      <c r="N1864" s="89"/>
      <c r="O1864" s="125" t="e">
        <f t="shared" si="61"/>
        <v>#REF!</v>
      </c>
      <c r="P1864" s="125" t="e">
        <f t="shared" si="60"/>
        <v>#REF!</v>
      </c>
      <c r="Q1864" s="147" t="e">
        <f>T20D357462[[#This Row],[スコア⑤]]/T20D357462[[#This Row],[スコア③]]</f>
        <v>#REF!</v>
      </c>
      <c r="R1864" s="76" t="e">
        <f>#REF!+#REF!</f>
        <v>#REF!</v>
      </c>
      <c r="S1864" s="76"/>
      <c r="T1864" s="119"/>
      <c r="U1864" s="76"/>
      <c r="V1864" s="76"/>
      <c r="W1864" s="109" t="e">
        <f>(T20D357462[[#This Row],[現金及び預金（億）]]-T20D357462[[#This Row],[負債（億）]])/T20D357462[[#This Row],[総資産]]*100</f>
        <v>#DIV/0!</v>
      </c>
    </row>
    <row r="1865" spans="1:23" s="67" customFormat="1" x14ac:dyDescent="0.25">
      <c r="A1865" s="69"/>
      <c r="B1865" s="39"/>
      <c r="C1865" s="71" t="str">
        <f>IFERROR(_xll.RssMarket($A1865,"市場部名称"),"")</f>
        <v/>
      </c>
      <c r="D1865" s="55"/>
      <c r="E1865" s="55" t="str">
        <f>IFERROR(_xll.RssMarket($A1865,"前日比"),"")</f>
        <v/>
      </c>
      <c r="F1865" s="75" t="str">
        <f>IFERROR(_xll.RssMarket($A1865,"時価総額"),"")</f>
        <v/>
      </c>
      <c r="G1865" s="75" t="e">
        <f>T20D357462[[#This Row],[時価総額]]/T20D357462[[#This Row],[現在値]]</f>
        <v>#VALUE!</v>
      </c>
      <c r="H1865" s="20"/>
      <c r="I1865" s="38"/>
      <c r="J1865" s="20"/>
      <c r="K1865" s="33"/>
      <c r="L1865" s="117"/>
      <c r="M1865" s="21"/>
      <c r="N1865" s="89"/>
      <c r="O1865" s="125" t="e">
        <f t="shared" si="61"/>
        <v>#REF!</v>
      </c>
      <c r="P1865" s="125" t="e">
        <f t="shared" si="60"/>
        <v>#REF!</v>
      </c>
      <c r="Q1865" s="147" t="e">
        <f>T20D357462[[#This Row],[スコア⑤]]/T20D357462[[#This Row],[スコア③]]</f>
        <v>#REF!</v>
      </c>
      <c r="R1865" s="76" t="e">
        <f>#REF!+#REF!</f>
        <v>#REF!</v>
      </c>
      <c r="S1865" s="76"/>
      <c r="T1865" s="119"/>
      <c r="U1865" s="76"/>
      <c r="V1865" s="76"/>
      <c r="W1865" s="109" t="e">
        <f>(T20D357462[[#This Row],[現金及び預金（億）]]-T20D357462[[#This Row],[負債（億）]])/T20D357462[[#This Row],[総資産]]*100</f>
        <v>#DIV/0!</v>
      </c>
    </row>
    <row r="1866" spans="1:23" s="67" customFormat="1" x14ac:dyDescent="0.25">
      <c r="A1866" s="69"/>
      <c r="B1866" s="39"/>
      <c r="C1866" s="71" t="str">
        <f>IFERROR(_xll.RssMarket($A1866,"市場部名称"),"")</f>
        <v/>
      </c>
      <c r="D1866" s="55"/>
      <c r="E1866" s="55" t="str">
        <f>IFERROR(_xll.RssMarket($A1866,"前日比"),"")</f>
        <v/>
      </c>
      <c r="F1866" s="75" t="str">
        <f>IFERROR(_xll.RssMarket($A1866,"時価総額"),"")</f>
        <v/>
      </c>
      <c r="G1866" s="75" t="e">
        <f>T20D357462[[#This Row],[時価総額]]/T20D357462[[#This Row],[現在値]]</f>
        <v>#VALUE!</v>
      </c>
      <c r="H1866" s="20"/>
      <c r="I1866" s="38"/>
      <c r="J1866" s="20"/>
      <c r="K1866" s="33"/>
      <c r="L1866" s="117"/>
      <c r="M1866" s="21"/>
      <c r="N1866" s="89"/>
      <c r="O1866" s="125" t="e">
        <f t="shared" si="61"/>
        <v>#REF!</v>
      </c>
      <c r="P1866" s="125" t="e">
        <f t="shared" si="60"/>
        <v>#REF!</v>
      </c>
      <c r="Q1866" s="147" t="e">
        <f>T20D357462[[#This Row],[スコア⑤]]/T20D357462[[#This Row],[スコア③]]</f>
        <v>#REF!</v>
      </c>
      <c r="R1866" s="76" t="e">
        <f>#REF!+#REF!</f>
        <v>#REF!</v>
      </c>
      <c r="S1866" s="76"/>
      <c r="T1866" s="119"/>
      <c r="U1866" s="76"/>
      <c r="V1866" s="76"/>
      <c r="W1866" s="109" t="e">
        <f>(T20D357462[[#This Row],[現金及び預金（億）]]-T20D357462[[#This Row],[負債（億）]])/T20D357462[[#This Row],[総資産]]*100</f>
        <v>#DIV/0!</v>
      </c>
    </row>
    <row r="1867" spans="1:23" s="67" customFormat="1" x14ac:dyDescent="0.25">
      <c r="A1867" s="69"/>
      <c r="B1867" s="39"/>
      <c r="C1867" s="71" t="str">
        <f>IFERROR(_xll.RssMarket($A1867,"市場部名称"),"")</f>
        <v/>
      </c>
      <c r="D1867" s="55"/>
      <c r="E1867" s="55" t="str">
        <f>IFERROR(_xll.RssMarket($A1867,"前日比"),"")</f>
        <v/>
      </c>
      <c r="F1867" s="75" t="str">
        <f>IFERROR(_xll.RssMarket($A1867,"時価総額"),"")</f>
        <v/>
      </c>
      <c r="G1867" s="75" t="e">
        <f>T20D357462[[#This Row],[時価総額]]/T20D357462[[#This Row],[現在値]]</f>
        <v>#VALUE!</v>
      </c>
      <c r="H1867" s="20"/>
      <c r="I1867" s="38"/>
      <c r="J1867" s="20"/>
      <c r="K1867" s="33"/>
      <c r="L1867" s="117"/>
      <c r="M1867" s="21"/>
      <c r="N1867" s="89"/>
      <c r="O1867" s="125" t="e">
        <f t="shared" si="61"/>
        <v>#REF!</v>
      </c>
      <c r="P1867" s="125" t="e">
        <f t="shared" si="60"/>
        <v>#REF!</v>
      </c>
      <c r="Q1867" s="147" t="e">
        <f>T20D357462[[#This Row],[スコア⑤]]/T20D357462[[#This Row],[スコア③]]</f>
        <v>#REF!</v>
      </c>
      <c r="R1867" s="76" t="e">
        <f>#REF!+#REF!</f>
        <v>#REF!</v>
      </c>
      <c r="S1867" s="76"/>
      <c r="T1867" s="119"/>
      <c r="U1867" s="76"/>
      <c r="V1867" s="76"/>
      <c r="W1867" s="109" t="e">
        <f>(T20D357462[[#This Row],[現金及び預金（億）]]-T20D357462[[#This Row],[負債（億）]])/T20D357462[[#This Row],[総資産]]*100</f>
        <v>#DIV/0!</v>
      </c>
    </row>
    <row r="1868" spans="1:23" s="67" customFormat="1" x14ac:dyDescent="0.25">
      <c r="A1868" s="69"/>
      <c r="B1868" s="39"/>
      <c r="C1868" s="71" t="str">
        <f>IFERROR(_xll.RssMarket($A1868,"市場部名称"),"")</f>
        <v/>
      </c>
      <c r="D1868" s="55"/>
      <c r="E1868" s="55" t="str">
        <f>IFERROR(_xll.RssMarket($A1868,"前日比"),"")</f>
        <v/>
      </c>
      <c r="F1868" s="75" t="str">
        <f>IFERROR(_xll.RssMarket($A1868,"時価総額"),"")</f>
        <v/>
      </c>
      <c r="G1868" s="75" t="e">
        <f>T20D357462[[#This Row],[時価総額]]/T20D357462[[#This Row],[現在値]]</f>
        <v>#VALUE!</v>
      </c>
      <c r="H1868" s="20"/>
      <c r="I1868" s="38"/>
      <c r="J1868" s="20"/>
      <c r="K1868" s="33"/>
      <c r="L1868" s="117"/>
      <c r="M1868" s="21"/>
      <c r="N1868" s="89"/>
      <c r="O1868" s="125" t="e">
        <f t="shared" si="61"/>
        <v>#REF!</v>
      </c>
      <c r="P1868" s="125" t="e">
        <f t="shared" si="60"/>
        <v>#REF!</v>
      </c>
      <c r="Q1868" s="147" t="e">
        <f>T20D357462[[#This Row],[スコア⑤]]/T20D357462[[#This Row],[スコア③]]</f>
        <v>#REF!</v>
      </c>
      <c r="R1868" s="76" t="e">
        <f>#REF!+#REF!</f>
        <v>#REF!</v>
      </c>
      <c r="S1868" s="76"/>
      <c r="T1868" s="119"/>
      <c r="U1868" s="76"/>
      <c r="V1868" s="76"/>
      <c r="W1868" s="109" t="e">
        <f>(T20D357462[[#This Row],[現金及び預金（億）]]-T20D357462[[#This Row],[負債（億）]])/T20D357462[[#This Row],[総資産]]*100</f>
        <v>#DIV/0!</v>
      </c>
    </row>
    <row r="1869" spans="1:23" s="67" customFormat="1" x14ac:dyDescent="0.25">
      <c r="A1869" s="69"/>
      <c r="B1869" s="39"/>
      <c r="C1869" s="71" t="str">
        <f>IFERROR(_xll.RssMarket($A1869,"市場部名称"),"")</f>
        <v/>
      </c>
      <c r="D1869" s="55"/>
      <c r="E1869" s="55" t="str">
        <f>IFERROR(_xll.RssMarket($A1869,"前日比"),"")</f>
        <v/>
      </c>
      <c r="F1869" s="75" t="str">
        <f>IFERROR(_xll.RssMarket($A1869,"時価総額"),"")</f>
        <v/>
      </c>
      <c r="G1869" s="75" t="e">
        <f>T20D357462[[#This Row],[時価総額]]/T20D357462[[#This Row],[現在値]]</f>
        <v>#VALUE!</v>
      </c>
      <c r="H1869" s="20"/>
      <c r="I1869" s="38"/>
      <c r="J1869" s="20"/>
      <c r="K1869" s="33"/>
      <c r="L1869" s="117"/>
      <c r="M1869" s="21"/>
      <c r="N1869" s="89"/>
      <c r="O1869" s="125" t="e">
        <f t="shared" si="61"/>
        <v>#REF!</v>
      </c>
      <c r="P1869" s="125" t="e">
        <f t="shared" si="60"/>
        <v>#REF!</v>
      </c>
      <c r="Q1869" s="147" t="e">
        <f>T20D357462[[#This Row],[スコア⑤]]/T20D357462[[#This Row],[スコア③]]</f>
        <v>#REF!</v>
      </c>
      <c r="R1869" s="76" t="e">
        <f>#REF!+#REF!</f>
        <v>#REF!</v>
      </c>
      <c r="S1869" s="76"/>
      <c r="T1869" s="119"/>
      <c r="U1869" s="76"/>
      <c r="V1869" s="76"/>
      <c r="W1869" s="109" t="e">
        <f>(T20D357462[[#This Row],[現金及び預金（億）]]-T20D357462[[#This Row],[負債（億）]])/T20D357462[[#This Row],[総資産]]*100</f>
        <v>#DIV/0!</v>
      </c>
    </row>
    <row r="1870" spans="1:23" s="67" customFormat="1" x14ac:dyDescent="0.25">
      <c r="A1870" s="69"/>
      <c r="B1870" s="39"/>
      <c r="C1870" s="71" t="str">
        <f>IFERROR(_xll.RssMarket($A1870,"市場部名称"),"")</f>
        <v/>
      </c>
      <c r="D1870" s="55"/>
      <c r="E1870" s="55" t="str">
        <f>IFERROR(_xll.RssMarket($A1870,"前日比"),"")</f>
        <v/>
      </c>
      <c r="F1870" s="75" t="str">
        <f>IFERROR(_xll.RssMarket($A1870,"時価総額"),"")</f>
        <v/>
      </c>
      <c r="G1870" s="75" t="e">
        <f>T20D357462[[#This Row],[時価総額]]/T20D357462[[#This Row],[現在値]]</f>
        <v>#VALUE!</v>
      </c>
      <c r="H1870" s="20"/>
      <c r="I1870" s="38"/>
      <c r="J1870" s="20"/>
      <c r="K1870" s="33"/>
      <c r="L1870" s="117"/>
      <c r="M1870" s="21"/>
      <c r="N1870" s="89"/>
      <c r="O1870" s="125" t="e">
        <f t="shared" si="61"/>
        <v>#REF!</v>
      </c>
      <c r="P1870" s="125" t="e">
        <f t="shared" si="60"/>
        <v>#REF!</v>
      </c>
      <c r="Q1870" s="147" t="e">
        <f>T20D357462[[#This Row],[スコア⑤]]/T20D357462[[#This Row],[スコア③]]</f>
        <v>#REF!</v>
      </c>
      <c r="R1870" s="76" t="e">
        <f>#REF!+#REF!</f>
        <v>#REF!</v>
      </c>
      <c r="S1870" s="76"/>
      <c r="T1870" s="119"/>
      <c r="U1870" s="76"/>
      <c r="V1870" s="76"/>
      <c r="W1870" s="109" t="e">
        <f>(T20D357462[[#This Row],[現金及び預金（億）]]-T20D357462[[#This Row],[負債（億）]])/T20D357462[[#This Row],[総資産]]*100</f>
        <v>#DIV/0!</v>
      </c>
    </row>
    <row r="1871" spans="1:23" s="67" customFormat="1" x14ac:dyDescent="0.25">
      <c r="A1871" s="69"/>
      <c r="B1871" s="39"/>
      <c r="C1871" s="71" t="str">
        <f>IFERROR(_xll.RssMarket($A1871,"市場部名称"),"")</f>
        <v/>
      </c>
      <c r="D1871" s="55"/>
      <c r="E1871" s="55" t="str">
        <f>IFERROR(_xll.RssMarket($A1871,"前日比"),"")</f>
        <v/>
      </c>
      <c r="F1871" s="75" t="str">
        <f>IFERROR(_xll.RssMarket($A1871,"時価総額"),"")</f>
        <v/>
      </c>
      <c r="G1871" s="75" t="e">
        <f>T20D357462[[#This Row],[時価総額]]/T20D357462[[#This Row],[現在値]]</f>
        <v>#VALUE!</v>
      </c>
      <c r="H1871" s="20"/>
      <c r="I1871" s="38"/>
      <c r="J1871" s="20"/>
      <c r="K1871" s="33"/>
      <c r="L1871" s="117"/>
      <c r="M1871" s="21"/>
      <c r="N1871" s="89"/>
      <c r="O1871" s="125" t="e">
        <f t="shared" si="61"/>
        <v>#REF!</v>
      </c>
      <c r="P1871" s="125" t="e">
        <f t="shared" si="60"/>
        <v>#REF!</v>
      </c>
      <c r="Q1871" s="147" t="e">
        <f>T20D357462[[#This Row],[スコア⑤]]/T20D357462[[#This Row],[スコア③]]</f>
        <v>#REF!</v>
      </c>
      <c r="R1871" s="76" t="e">
        <f>#REF!+#REF!</f>
        <v>#REF!</v>
      </c>
      <c r="S1871" s="76"/>
      <c r="T1871" s="119"/>
      <c r="U1871" s="76"/>
      <c r="V1871" s="76"/>
      <c r="W1871" s="109" t="e">
        <f>(T20D357462[[#This Row],[現金及び預金（億）]]-T20D357462[[#This Row],[負債（億）]])/T20D357462[[#This Row],[総資産]]*100</f>
        <v>#DIV/0!</v>
      </c>
    </row>
    <row r="1872" spans="1:23" s="67" customFormat="1" x14ac:dyDescent="0.25">
      <c r="A1872" s="69"/>
      <c r="B1872" s="39"/>
      <c r="C1872" s="71" t="str">
        <f>IFERROR(_xll.RssMarket($A1872,"市場部名称"),"")</f>
        <v/>
      </c>
      <c r="D1872" s="55"/>
      <c r="E1872" s="55" t="str">
        <f>IFERROR(_xll.RssMarket($A1872,"前日比"),"")</f>
        <v/>
      </c>
      <c r="F1872" s="75" t="str">
        <f>IFERROR(_xll.RssMarket($A1872,"時価総額"),"")</f>
        <v/>
      </c>
      <c r="G1872" s="75" t="e">
        <f>T20D357462[[#This Row],[時価総額]]/T20D357462[[#This Row],[現在値]]</f>
        <v>#VALUE!</v>
      </c>
      <c r="H1872" s="20"/>
      <c r="I1872" s="38"/>
      <c r="J1872" s="20"/>
      <c r="K1872" s="33"/>
      <c r="L1872" s="117"/>
      <c r="M1872" s="21"/>
      <c r="N1872" s="89"/>
      <c r="O1872" s="125" t="e">
        <f t="shared" si="61"/>
        <v>#REF!</v>
      </c>
      <c r="P1872" s="125" t="e">
        <f t="shared" si="60"/>
        <v>#REF!</v>
      </c>
      <c r="Q1872" s="147" t="e">
        <f>T20D357462[[#This Row],[スコア⑤]]/T20D357462[[#This Row],[スコア③]]</f>
        <v>#REF!</v>
      </c>
      <c r="R1872" s="76" t="e">
        <f>#REF!+#REF!</f>
        <v>#REF!</v>
      </c>
      <c r="S1872" s="76"/>
      <c r="T1872" s="119"/>
      <c r="U1872" s="76"/>
      <c r="V1872" s="76"/>
      <c r="W1872" s="109" t="e">
        <f>(T20D357462[[#This Row],[現金及び預金（億）]]-T20D357462[[#This Row],[負債（億）]])/T20D357462[[#This Row],[総資産]]*100</f>
        <v>#DIV/0!</v>
      </c>
    </row>
    <row r="1873" spans="1:23" s="67" customFormat="1" x14ac:dyDescent="0.25">
      <c r="A1873" s="69"/>
      <c r="B1873" s="39"/>
      <c r="C1873" s="71" t="str">
        <f>IFERROR(_xll.RssMarket($A1873,"市場部名称"),"")</f>
        <v/>
      </c>
      <c r="D1873" s="55"/>
      <c r="E1873" s="55" t="str">
        <f>IFERROR(_xll.RssMarket($A1873,"前日比"),"")</f>
        <v/>
      </c>
      <c r="F1873" s="75" t="str">
        <f>IFERROR(_xll.RssMarket($A1873,"時価総額"),"")</f>
        <v/>
      </c>
      <c r="G1873" s="75" t="e">
        <f>T20D357462[[#This Row],[時価総額]]/T20D357462[[#This Row],[現在値]]</f>
        <v>#VALUE!</v>
      </c>
      <c r="H1873" s="20"/>
      <c r="I1873" s="38"/>
      <c r="J1873" s="20"/>
      <c r="K1873" s="33"/>
      <c r="L1873" s="117"/>
      <c r="M1873" s="21"/>
      <c r="N1873" s="89"/>
      <c r="O1873" s="125" t="e">
        <f t="shared" si="61"/>
        <v>#REF!</v>
      </c>
      <c r="P1873" s="125" t="e">
        <f t="shared" si="60"/>
        <v>#REF!</v>
      </c>
      <c r="Q1873" s="147" t="e">
        <f>T20D357462[[#This Row],[スコア⑤]]/T20D357462[[#This Row],[スコア③]]</f>
        <v>#REF!</v>
      </c>
      <c r="R1873" s="76" t="e">
        <f>#REF!+#REF!</f>
        <v>#REF!</v>
      </c>
      <c r="S1873" s="76"/>
      <c r="T1873" s="119"/>
      <c r="U1873" s="76"/>
      <c r="V1873" s="76"/>
      <c r="W1873" s="109" t="e">
        <f>(T20D357462[[#This Row],[現金及び預金（億）]]-T20D357462[[#This Row],[負債（億）]])/T20D357462[[#This Row],[総資産]]*100</f>
        <v>#DIV/0!</v>
      </c>
    </row>
    <row r="1874" spans="1:23" s="67" customFormat="1" x14ac:dyDescent="0.25">
      <c r="A1874" s="69"/>
      <c r="B1874" s="39"/>
      <c r="C1874" s="71" t="str">
        <f>IFERROR(_xll.RssMarket($A1874,"市場部名称"),"")</f>
        <v/>
      </c>
      <c r="D1874" s="55"/>
      <c r="E1874" s="55" t="str">
        <f>IFERROR(_xll.RssMarket($A1874,"前日比"),"")</f>
        <v/>
      </c>
      <c r="F1874" s="75" t="str">
        <f>IFERROR(_xll.RssMarket($A1874,"時価総額"),"")</f>
        <v/>
      </c>
      <c r="G1874" s="75" t="e">
        <f>T20D357462[[#This Row],[時価総額]]/T20D357462[[#This Row],[現在値]]</f>
        <v>#VALUE!</v>
      </c>
      <c r="H1874" s="20"/>
      <c r="I1874" s="38"/>
      <c r="J1874" s="20"/>
      <c r="K1874" s="33"/>
      <c r="L1874" s="117"/>
      <c r="M1874" s="21"/>
      <c r="N1874" s="89"/>
      <c r="O1874" s="125" t="e">
        <f t="shared" si="61"/>
        <v>#REF!</v>
      </c>
      <c r="P1874" s="125" t="e">
        <f t="shared" si="60"/>
        <v>#REF!</v>
      </c>
      <c r="Q1874" s="147" t="e">
        <f>T20D357462[[#This Row],[スコア⑤]]/T20D357462[[#This Row],[スコア③]]</f>
        <v>#REF!</v>
      </c>
      <c r="R1874" s="76" t="e">
        <f>#REF!+#REF!</f>
        <v>#REF!</v>
      </c>
      <c r="S1874" s="76"/>
      <c r="T1874" s="119"/>
      <c r="U1874" s="76"/>
      <c r="V1874" s="76"/>
      <c r="W1874" s="109" t="e">
        <f>(T20D357462[[#This Row],[現金及び預金（億）]]-T20D357462[[#This Row],[負債（億）]])/T20D357462[[#This Row],[総資産]]*100</f>
        <v>#DIV/0!</v>
      </c>
    </row>
    <row r="1875" spans="1:23" s="67" customFormat="1" x14ac:dyDescent="0.25">
      <c r="A1875" s="69"/>
      <c r="B1875" s="39"/>
      <c r="C1875" s="71" t="str">
        <f>IFERROR(_xll.RssMarket($A1875,"市場部名称"),"")</f>
        <v/>
      </c>
      <c r="D1875" s="55"/>
      <c r="E1875" s="55" t="str">
        <f>IFERROR(_xll.RssMarket($A1875,"前日比"),"")</f>
        <v/>
      </c>
      <c r="F1875" s="75" t="str">
        <f>IFERROR(_xll.RssMarket($A1875,"時価総額"),"")</f>
        <v/>
      </c>
      <c r="G1875" s="75" t="e">
        <f>T20D357462[[#This Row],[時価総額]]/T20D357462[[#This Row],[現在値]]</f>
        <v>#VALUE!</v>
      </c>
      <c r="H1875" s="20"/>
      <c r="I1875" s="38"/>
      <c r="J1875" s="20"/>
      <c r="K1875" s="33"/>
      <c r="L1875" s="117"/>
      <c r="M1875" s="21"/>
      <c r="N1875" s="89"/>
      <c r="O1875" s="125" t="e">
        <f t="shared" si="61"/>
        <v>#REF!</v>
      </c>
      <c r="P1875" s="125" t="e">
        <f t="shared" si="60"/>
        <v>#REF!</v>
      </c>
      <c r="Q1875" s="147" t="e">
        <f>T20D357462[[#This Row],[スコア⑤]]/T20D357462[[#This Row],[スコア③]]</f>
        <v>#REF!</v>
      </c>
      <c r="R1875" s="76" t="e">
        <f>#REF!+#REF!</f>
        <v>#REF!</v>
      </c>
      <c r="S1875" s="76"/>
      <c r="T1875" s="119"/>
      <c r="U1875" s="76"/>
      <c r="V1875" s="76"/>
      <c r="W1875" s="109" t="e">
        <f>(T20D357462[[#This Row],[現金及び預金（億）]]-T20D357462[[#This Row],[負債（億）]])/T20D357462[[#This Row],[総資産]]*100</f>
        <v>#DIV/0!</v>
      </c>
    </row>
    <row r="1876" spans="1:23" s="67" customFormat="1" x14ac:dyDescent="0.25">
      <c r="A1876" s="69"/>
      <c r="B1876" s="39"/>
      <c r="C1876" s="71" t="str">
        <f>IFERROR(_xll.RssMarket($A1876,"市場部名称"),"")</f>
        <v/>
      </c>
      <c r="D1876" s="55"/>
      <c r="E1876" s="55" t="str">
        <f>IFERROR(_xll.RssMarket($A1876,"前日比"),"")</f>
        <v/>
      </c>
      <c r="F1876" s="75" t="str">
        <f>IFERROR(_xll.RssMarket($A1876,"時価総額"),"")</f>
        <v/>
      </c>
      <c r="G1876" s="75" t="e">
        <f>T20D357462[[#This Row],[時価総額]]/T20D357462[[#This Row],[現在値]]</f>
        <v>#VALUE!</v>
      </c>
      <c r="H1876" s="20"/>
      <c r="I1876" s="38"/>
      <c r="J1876" s="20"/>
      <c r="K1876" s="33"/>
      <c r="L1876" s="117"/>
      <c r="M1876" s="21"/>
      <c r="N1876" s="89"/>
      <c r="O1876" s="125" t="e">
        <f t="shared" si="61"/>
        <v>#REF!</v>
      </c>
      <c r="P1876" s="125" t="e">
        <f t="shared" si="60"/>
        <v>#REF!</v>
      </c>
      <c r="Q1876" s="147" t="e">
        <f>T20D357462[[#This Row],[スコア⑤]]/T20D357462[[#This Row],[スコア③]]</f>
        <v>#REF!</v>
      </c>
      <c r="R1876" s="76" t="e">
        <f>#REF!+#REF!</f>
        <v>#REF!</v>
      </c>
      <c r="S1876" s="76"/>
      <c r="T1876" s="119"/>
      <c r="U1876" s="76"/>
      <c r="V1876" s="76"/>
      <c r="W1876" s="109" t="e">
        <f>(T20D357462[[#This Row],[現金及び預金（億）]]-T20D357462[[#This Row],[負債（億）]])/T20D357462[[#This Row],[総資産]]*100</f>
        <v>#DIV/0!</v>
      </c>
    </row>
    <row r="1877" spans="1:23" s="67" customFormat="1" x14ac:dyDescent="0.25">
      <c r="A1877" s="69"/>
      <c r="B1877" s="39"/>
      <c r="C1877" s="71" t="str">
        <f>IFERROR(_xll.RssMarket($A1877,"市場部名称"),"")</f>
        <v/>
      </c>
      <c r="D1877" s="55"/>
      <c r="E1877" s="55" t="str">
        <f>IFERROR(_xll.RssMarket($A1877,"前日比"),"")</f>
        <v/>
      </c>
      <c r="F1877" s="75" t="str">
        <f>IFERROR(_xll.RssMarket($A1877,"時価総額"),"")</f>
        <v/>
      </c>
      <c r="G1877" s="75" t="e">
        <f>T20D357462[[#This Row],[時価総額]]/T20D357462[[#This Row],[現在値]]</f>
        <v>#VALUE!</v>
      </c>
      <c r="H1877" s="20"/>
      <c r="I1877" s="38"/>
      <c r="J1877" s="20"/>
      <c r="K1877" s="33"/>
      <c r="L1877" s="117"/>
      <c r="M1877" s="21"/>
      <c r="N1877" s="89"/>
      <c r="O1877" s="125" t="e">
        <f t="shared" si="61"/>
        <v>#REF!</v>
      </c>
      <c r="P1877" s="125" t="e">
        <f t="shared" si="60"/>
        <v>#REF!</v>
      </c>
      <c r="Q1877" s="147" t="e">
        <f>T20D357462[[#This Row],[スコア⑤]]/T20D357462[[#This Row],[スコア③]]</f>
        <v>#REF!</v>
      </c>
      <c r="R1877" s="76" t="e">
        <f>#REF!+#REF!</f>
        <v>#REF!</v>
      </c>
      <c r="S1877" s="76"/>
      <c r="T1877" s="119"/>
      <c r="U1877" s="76"/>
      <c r="V1877" s="76"/>
      <c r="W1877" s="109" t="e">
        <f>(T20D357462[[#This Row],[現金及び預金（億）]]-T20D357462[[#This Row],[負債（億）]])/T20D357462[[#This Row],[総資産]]*100</f>
        <v>#DIV/0!</v>
      </c>
    </row>
    <row r="1878" spans="1:23" s="67" customFormat="1" x14ac:dyDescent="0.25">
      <c r="A1878" s="69"/>
      <c r="B1878" s="39"/>
      <c r="C1878" s="71" t="str">
        <f>IFERROR(_xll.RssMarket($A1878,"市場部名称"),"")</f>
        <v/>
      </c>
      <c r="D1878" s="55"/>
      <c r="E1878" s="55" t="str">
        <f>IFERROR(_xll.RssMarket($A1878,"前日比"),"")</f>
        <v/>
      </c>
      <c r="F1878" s="75" t="str">
        <f>IFERROR(_xll.RssMarket($A1878,"時価総額"),"")</f>
        <v/>
      </c>
      <c r="G1878" s="75" t="e">
        <f>T20D357462[[#This Row],[時価総額]]/T20D357462[[#This Row],[現在値]]</f>
        <v>#VALUE!</v>
      </c>
      <c r="H1878" s="20"/>
      <c r="I1878" s="38"/>
      <c r="J1878" s="20"/>
      <c r="K1878" s="33"/>
      <c r="L1878" s="117"/>
      <c r="M1878" s="21"/>
      <c r="N1878" s="89"/>
      <c r="O1878" s="125" t="e">
        <f t="shared" si="61"/>
        <v>#REF!</v>
      </c>
      <c r="P1878" s="125" t="e">
        <f t="shared" si="60"/>
        <v>#REF!</v>
      </c>
      <c r="Q1878" s="147" t="e">
        <f>T20D357462[[#This Row],[スコア⑤]]/T20D357462[[#This Row],[スコア③]]</f>
        <v>#REF!</v>
      </c>
      <c r="R1878" s="76" t="e">
        <f>#REF!+#REF!</f>
        <v>#REF!</v>
      </c>
      <c r="S1878" s="76"/>
      <c r="T1878" s="119"/>
      <c r="U1878" s="76"/>
      <c r="V1878" s="76"/>
      <c r="W1878" s="109" t="e">
        <f>(T20D357462[[#This Row],[現金及び預金（億）]]-T20D357462[[#This Row],[負債（億）]])/T20D357462[[#This Row],[総資産]]*100</f>
        <v>#DIV/0!</v>
      </c>
    </row>
    <row r="1879" spans="1:23" s="67" customFormat="1" x14ac:dyDescent="0.25">
      <c r="A1879" s="69"/>
      <c r="B1879" s="39"/>
      <c r="C1879" s="71" t="str">
        <f>IFERROR(_xll.RssMarket($A1879,"市場部名称"),"")</f>
        <v/>
      </c>
      <c r="D1879" s="55"/>
      <c r="E1879" s="55" t="str">
        <f>IFERROR(_xll.RssMarket($A1879,"前日比"),"")</f>
        <v/>
      </c>
      <c r="F1879" s="75" t="str">
        <f>IFERROR(_xll.RssMarket($A1879,"時価総額"),"")</f>
        <v/>
      </c>
      <c r="G1879" s="75" t="e">
        <f>T20D357462[[#This Row],[時価総額]]/T20D357462[[#This Row],[現在値]]</f>
        <v>#VALUE!</v>
      </c>
      <c r="H1879" s="20"/>
      <c r="I1879" s="38"/>
      <c r="J1879" s="20"/>
      <c r="K1879" s="33"/>
      <c r="L1879" s="117"/>
      <c r="M1879" s="21"/>
      <c r="N1879" s="89"/>
      <c r="O1879" s="125" t="e">
        <f t="shared" si="61"/>
        <v>#REF!</v>
      </c>
      <c r="P1879" s="125" t="e">
        <f t="shared" si="60"/>
        <v>#REF!</v>
      </c>
      <c r="Q1879" s="147" t="e">
        <f>T20D357462[[#This Row],[スコア⑤]]/T20D357462[[#This Row],[スコア③]]</f>
        <v>#REF!</v>
      </c>
      <c r="R1879" s="76" t="e">
        <f>#REF!+#REF!</f>
        <v>#REF!</v>
      </c>
      <c r="S1879" s="76"/>
      <c r="T1879" s="119"/>
      <c r="U1879" s="76"/>
      <c r="V1879" s="76"/>
      <c r="W1879" s="109" t="e">
        <f>(T20D357462[[#This Row],[現金及び預金（億）]]-T20D357462[[#This Row],[負債（億）]])/T20D357462[[#This Row],[総資産]]*100</f>
        <v>#DIV/0!</v>
      </c>
    </row>
    <row r="1880" spans="1:23" s="67" customFormat="1" x14ac:dyDescent="0.25">
      <c r="A1880" s="69"/>
      <c r="B1880" s="39"/>
      <c r="C1880" s="71" t="str">
        <f>IFERROR(_xll.RssMarket($A1880,"市場部名称"),"")</f>
        <v/>
      </c>
      <c r="D1880" s="55"/>
      <c r="E1880" s="55" t="str">
        <f>IFERROR(_xll.RssMarket($A1880,"前日比"),"")</f>
        <v/>
      </c>
      <c r="F1880" s="75" t="str">
        <f>IFERROR(_xll.RssMarket($A1880,"時価総額"),"")</f>
        <v/>
      </c>
      <c r="G1880" s="75" t="e">
        <f>T20D357462[[#This Row],[時価総額]]/T20D357462[[#This Row],[現在値]]</f>
        <v>#VALUE!</v>
      </c>
      <c r="H1880" s="20"/>
      <c r="I1880" s="38"/>
      <c r="J1880" s="20"/>
      <c r="K1880" s="33"/>
      <c r="L1880" s="117"/>
      <c r="M1880" s="21"/>
      <c r="N1880" s="89"/>
      <c r="O1880" s="125" t="e">
        <f t="shared" si="61"/>
        <v>#REF!</v>
      </c>
      <c r="P1880" s="125" t="e">
        <f t="shared" si="60"/>
        <v>#REF!</v>
      </c>
      <c r="Q1880" s="147" t="e">
        <f>T20D357462[[#This Row],[スコア⑤]]/T20D357462[[#This Row],[スコア③]]</f>
        <v>#REF!</v>
      </c>
      <c r="R1880" s="76" t="e">
        <f>#REF!+#REF!</f>
        <v>#REF!</v>
      </c>
      <c r="S1880" s="76"/>
      <c r="T1880" s="119"/>
      <c r="U1880" s="76"/>
      <c r="V1880" s="76"/>
      <c r="W1880" s="109" t="e">
        <f>(T20D357462[[#This Row],[現金及び預金（億）]]-T20D357462[[#This Row],[負債（億）]])/T20D357462[[#This Row],[総資産]]*100</f>
        <v>#DIV/0!</v>
      </c>
    </row>
    <row r="1881" spans="1:23" s="67" customFormat="1" x14ac:dyDescent="0.25">
      <c r="A1881" s="69"/>
      <c r="B1881" s="39"/>
      <c r="C1881" s="71" t="str">
        <f>IFERROR(_xll.RssMarket($A1881,"市場部名称"),"")</f>
        <v/>
      </c>
      <c r="D1881" s="55"/>
      <c r="E1881" s="55" t="str">
        <f>IFERROR(_xll.RssMarket($A1881,"前日比"),"")</f>
        <v/>
      </c>
      <c r="F1881" s="75" t="str">
        <f>IFERROR(_xll.RssMarket($A1881,"時価総額"),"")</f>
        <v/>
      </c>
      <c r="G1881" s="75" t="e">
        <f>T20D357462[[#This Row],[時価総額]]/T20D357462[[#This Row],[現在値]]</f>
        <v>#VALUE!</v>
      </c>
      <c r="H1881" s="20"/>
      <c r="I1881" s="38"/>
      <c r="J1881" s="20"/>
      <c r="K1881" s="33"/>
      <c r="L1881" s="117"/>
      <c r="M1881" s="21"/>
      <c r="N1881" s="89"/>
      <c r="O1881" s="125" t="e">
        <f t="shared" si="61"/>
        <v>#REF!</v>
      </c>
      <c r="P1881" s="125" t="e">
        <f t="shared" si="60"/>
        <v>#REF!</v>
      </c>
      <c r="Q1881" s="147" t="e">
        <f>T20D357462[[#This Row],[スコア⑤]]/T20D357462[[#This Row],[スコア③]]</f>
        <v>#REF!</v>
      </c>
      <c r="R1881" s="76" t="e">
        <f>#REF!+#REF!</f>
        <v>#REF!</v>
      </c>
      <c r="S1881" s="76"/>
      <c r="T1881" s="119"/>
      <c r="U1881" s="76"/>
      <c r="V1881" s="76"/>
      <c r="W1881" s="109" t="e">
        <f>(T20D357462[[#This Row],[現金及び預金（億）]]-T20D357462[[#This Row],[負債（億）]])/T20D357462[[#This Row],[総資産]]*100</f>
        <v>#DIV/0!</v>
      </c>
    </row>
    <row r="1882" spans="1:23" s="67" customFormat="1" x14ac:dyDescent="0.25">
      <c r="A1882" s="69"/>
      <c r="B1882" s="39"/>
      <c r="C1882" s="71" t="str">
        <f>IFERROR(_xll.RssMarket($A1882,"市場部名称"),"")</f>
        <v/>
      </c>
      <c r="D1882" s="55"/>
      <c r="E1882" s="55" t="str">
        <f>IFERROR(_xll.RssMarket($A1882,"前日比"),"")</f>
        <v/>
      </c>
      <c r="F1882" s="75" t="str">
        <f>IFERROR(_xll.RssMarket($A1882,"時価総額"),"")</f>
        <v/>
      </c>
      <c r="G1882" s="75" t="e">
        <f>T20D357462[[#This Row],[時価総額]]/T20D357462[[#This Row],[現在値]]</f>
        <v>#VALUE!</v>
      </c>
      <c r="H1882" s="20"/>
      <c r="I1882" s="38"/>
      <c r="J1882" s="20"/>
      <c r="K1882" s="33"/>
      <c r="L1882" s="117"/>
      <c r="M1882" s="21"/>
      <c r="N1882" s="89"/>
      <c r="O1882" s="125" t="e">
        <f t="shared" si="61"/>
        <v>#REF!</v>
      </c>
      <c r="P1882" s="125" t="e">
        <f t="shared" si="60"/>
        <v>#REF!</v>
      </c>
      <c r="Q1882" s="147" t="e">
        <f>T20D357462[[#This Row],[スコア⑤]]/T20D357462[[#This Row],[スコア③]]</f>
        <v>#REF!</v>
      </c>
      <c r="R1882" s="76" t="e">
        <f>#REF!+#REF!</f>
        <v>#REF!</v>
      </c>
      <c r="S1882" s="76"/>
      <c r="T1882" s="119"/>
      <c r="U1882" s="76"/>
      <c r="V1882" s="76"/>
      <c r="W1882" s="109" t="e">
        <f>(T20D357462[[#This Row],[現金及び預金（億）]]-T20D357462[[#This Row],[負債（億）]])/T20D357462[[#This Row],[総資産]]*100</f>
        <v>#DIV/0!</v>
      </c>
    </row>
    <row r="1883" spans="1:23" s="67" customFormat="1" x14ac:dyDescent="0.25">
      <c r="A1883" s="69"/>
      <c r="B1883" s="39"/>
      <c r="C1883" s="71" t="str">
        <f>IFERROR(_xll.RssMarket($A1883,"市場部名称"),"")</f>
        <v/>
      </c>
      <c r="D1883" s="55"/>
      <c r="E1883" s="55" t="str">
        <f>IFERROR(_xll.RssMarket($A1883,"前日比"),"")</f>
        <v/>
      </c>
      <c r="F1883" s="75" t="str">
        <f>IFERROR(_xll.RssMarket($A1883,"時価総額"),"")</f>
        <v/>
      </c>
      <c r="G1883" s="75" t="e">
        <f>T20D357462[[#This Row],[時価総額]]/T20D357462[[#This Row],[現在値]]</f>
        <v>#VALUE!</v>
      </c>
      <c r="H1883" s="20"/>
      <c r="I1883" s="38"/>
      <c r="J1883" s="20"/>
      <c r="K1883" s="33"/>
      <c r="L1883" s="117"/>
      <c r="M1883" s="21"/>
      <c r="N1883" s="89"/>
      <c r="O1883" s="125" t="e">
        <f t="shared" si="61"/>
        <v>#REF!</v>
      </c>
      <c r="P1883" s="125" t="e">
        <f t="shared" si="60"/>
        <v>#REF!</v>
      </c>
      <c r="Q1883" s="147" t="e">
        <f>T20D357462[[#This Row],[スコア⑤]]/T20D357462[[#This Row],[スコア③]]</f>
        <v>#REF!</v>
      </c>
      <c r="R1883" s="76" t="e">
        <f>#REF!+#REF!</f>
        <v>#REF!</v>
      </c>
      <c r="S1883" s="76"/>
      <c r="T1883" s="119"/>
      <c r="U1883" s="76"/>
      <c r="V1883" s="76"/>
      <c r="W1883" s="109" t="e">
        <f>(T20D357462[[#This Row],[現金及び預金（億）]]-T20D357462[[#This Row],[負債（億）]])/T20D357462[[#This Row],[総資産]]*100</f>
        <v>#DIV/0!</v>
      </c>
    </row>
    <row r="1884" spans="1:23" s="67" customFormat="1" x14ac:dyDescent="0.25">
      <c r="A1884" s="69"/>
      <c r="B1884" s="39"/>
      <c r="C1884" s="71" t="str">
        <f>IFERROR(_xll.RssMarket($A1884,"市場部名称"),"")</f>
        <v/>
      </c>
      <c r="D1884" s="55"/>
      <c r="E1884" s="55" t="str">
        <f>IFERROR(_xll.RssMarket($A1884,"前日比"),"")</f>
        <v/>
      </c>
      <c r="F1884" s="75" t="str">
        <f>IFERROR(_xll.RssMarket($A1884,"時価総額"),"")</f>
        <v/>
      </c>
      <c r="G1884" s="75" t="e">
        <f>T20D357462[[#This Row],[時価総額]]/T20D357462[[#This Row],[現在値]]</f>
        <v>#VALUE!</v>
      </c>
      <c r="H1884" s="20"/>
      <c r="I1884" s="38"/>
      <c r="J1884" s="20"/>
      <c r="K1884" s="33"/>
      <c r="L1884" s="117"/>
      <c r="M1884" s="21"/>
      <c r="N1884" s="89"/>
      <c r="O1884" s="125" t="e">
        <f t="shared" si="61"/>
        <v>#REF!</v>
      </c>
      <c r="P1884" s="125" t="e">
        <f t="shared" si="60"/>
        <v>#REF!</v>
      </c>
      <c r="Q1884" s="147" t="e">
        <f>T20D357462[[#This Row],[スコア⑤]]/T20D357462[[#This Row],[スコア③]]</f>
        <v>#REF!</v>
      </c>
      <c r="R1884" s="76" t="e">
        <f>#REF!+#REF!</f>
        <v>#REF!</v>
      </c>
      <c r="S1884" s="76"/>
      <c r="T1884" s="119"/>
      <c r="U1884" s="76"/>
      <c r="V1884" s="76"/>
      <c r="W1884" s="109" t="e">
        <f>(T20D357462[[#This Row],[現金及び預金（億）]]-T20D357462[[#This Row],[負債（億）]])/T20D357462[[#This Row],[総資産]]*100</f>
        <v>#DIV/0!</v>
      </c>
    </row>
    <row r="1885" spans="1:23" s="67" customFormat="1" x14ac:dyDescent="0.25">
      <c r="A1885" s="69"/>
      <c r="B1885" s="39"/>
      <c r="C1885" s="71" t="str">
        <f>IFERROR(_xll.RssMarket($A1885,"市場部名称"),"")</f>
        <v/>
      </c>
      <c r="D1885" s="55"/>
      <c r="E1885" s="55" t="str">
        <f>IFERROR(_xll.RssMarket($A1885,"前日比"),"")</f>
        <v/>
      </c>
      <c r="F1885" s="75" t="str">
        <f>IFERROR(_xll.RssMarket($A1885,"時価総額"),"")</f>
        <v/>
      </c>
      <c r="G1885" s="75" t="e">
        <f>T20D357462[[#This Row],[時価総額]]/T20D357462[[#This Row],[現在値]]</f>
        <v>#VALUE!</v>
      </c>
      <c r="H1885" s="20"/>
      <c r="I1885" s="38"/>
      <c r="J1885" s="20"/>
      <c r="K1885" s="33"/>
      <c r="L1885" s="117"/>
      <c r="M1885" s="21"/>
      <c r="N1885" s="89"/>
      <c r="O1885" s="125" t="e">
        <f t="shared" si="61"/>
        <v>#REF!</v>
      </c>
      <c r="P1885" s="125" t="e">
        <f t="shared" si="60"/>
        <v>#REF!</v>
      </c>
      <c r="Q1885" s="147" t="e">
        <f>T20D357462[[#This Row],[スコア⑤]]/T20D357462[[#This Row],[スコア③]]</f>
        <v>#REF!</v>
      </c>
      <c r="R1885" s="76" t="e">
        <f>#REF!+#REF!</f>
        <v>#REF!</v>
      </c>
      <c r="S1885" s="76"/>
      <c r="T1885" s="119"/>
      <c r="U1885" s="76"/>
      <c r="V1885" s="76"/>
      <c r="W1885" s="109" t="e">
        <f>(T20D357462[[#This Row],[現金及び預金（億）]]-T20D357462[[#This Row],[負債（億）]])/T20D357462[[#This Row],[総資産]]*100</f>
        <v>#DIV/0!</v>
      </c>
    </row>
    <row r="1886" spans="1:23" s="67" customFormat="1" x14ac:dyDescent="0.25">
      <c r="A1886" s="69"/>
      <c r="B1886" s="39"/>
      <c r="C1886" s="71" t="str">
        <f>IFERROR(_xll.RssMarket($A1886,"市場部名称"),"")</f>
        <v/>
      </c>
      <c r="D1886" s="55"/>
      <c r="E1886" s="55" t="str">
        <f>IFERROR(_xll.RssMarket($A1886,"前日比"),"")</f>
        <v/>
      </c>
      <c r="F1886" s="75" t="str">
        <f>IFERROR(_xll.RssMarket($A1886,"時価総額"),"")</f>
        <v/>
      </c>
      <c r="G1886" s="75" t="e">
        <f>T20D357462[[#This Row],[時価総額]]/T20D357462[[#This Row],[現在値]]</f>
        <v>#VALUE!</v>
      </c>
      <c r="H1886" s="20"/>
      <c r="I1886" s="38"/>
      <c r="J1886" s="20"/>
      <c r="K1886" s="33"/>
      <c r="L1886" s="117"/>
      <c r="M1886" s="21"/>
      <c r="N1886" s="89"/>
      <c r="O1886" s="125" t="e">
        <f t="shared" si="61"/>
        <v>#REF!</v>
      </c>
      <c r="P1886" s="125" t="e">
        <f t="shared" si="60"/>
        <v>#REF!</v>
      </c>
      <c r="Q1886" s="147" t="e">
        <f>T20D357462[[#This Row],[スコア⑤]]/T20D357462[[#This Row],[スコア③]]</f>
        <v>#REF!</v>
      </c>
      <c r="R1886" s="76" t="e">
        <f>#REF!+#REF!</f>
        <v>#REF!</v>
      </c>
      <c r="S1886" s="76"/>
      <c r="T1886" s="119"/>
      <c r="U1886" s="76"/>
      <c r="V1886" s="76"/>
      <c r="W1886" s="109" t="e">
        <f>(T20D357462[[#This Row],[現金及び預金（億）]]-T20D357462[[#This Row],[負債（億）]])/T20D357462[[#This Row],[総資産]]*100</f>
        <v>#DIV/0!</v>
      </c>
    </row>
    <row r="1887" spans="1:23" s="67" customFormat="1" x14ac:dyDescent="0.25">
      <c r="A1887" s="69"/>
      <c r="B1887" s="39"/>
      <c r="C1887" s="71" t="str">
        <f>IFERROR(_xll.RssMarket($A1887,"市場部名称"),"")</f>
        <v/>
      </c>
      <c r="D1887" s="55"/>
      <c r="E1887" s="55" t="str">
        <f>IFERROR(_xll.RssMarket($A1887,"前日比"),"")</f>
        <v/>
      </c>
      <c r="F1887" s="75" t="str">
        <f>IFERROR(_xll.RssMarket($A1887,"時価総額"),"")</f>
        <v/>
      </c>
      <c r="G1887" s="75" t="e">
        <f>T20D357462[[#This Row],[時価総額]]/T20D357462[[#This Row],[現在値]]</f>
        <v>#VALUE!</v>
      </c>
      <c r="H1887" s="20"/>
      <c r="I1887" s="38"/>
      <c r="J1887" s="20"/>
      <c r="K1887" s="33"/>
      <c r="L1887" s="117"/>
      <c r="M1887" s="21"/>
      <c r="N1887" s="89"/>
      <c r="O1887" s="125" t="e">
        <f t="shared" si="61"/>
        <v>#REF!</v>
      </c>
      <c r="P1887" s="125" t="e">
        <f t="shared" si="60"/>
        <v>#REF!</v>
      </c>
      <c r="Q1887" s="147" t="e">
        <f>T20D357462[[#This Row],[スコア⑤]]/T20D357462[[#This Row],[スコア③]]</f>
        <v>#REF!</v>
      </c>
      <c r="R1887" s="76" t="e">
        <f>#REF!+#REF!</f>
        <v>#REF!</v>
      </c>
      <c r="S1887" s="76"/>
      <c r="T1887" s="119"/>
      <c r="U1887" s="76"/>
      <c r="V1887" s="76"/>
      <c r="W1887" s="109" t="e">
        <f>(T20D357462[[#This Row],[現金及び預金（億）]]-T20D357462[[#This Row],[負債（億）]])/T20D357462[[#This Row],[総資産]]*100</f>
        <v>#DIV/0!</v>
      </c>
    </row>
    <row r="1888" spans="1:23" s="67" customFormat="1" x14ac:dyDescent="0.25">
      <c r="A1888" s="69"/>
      <c r="B1888" s="39"/>
      <c r="C1888" s="71" t="str">
        <f>IFERROR(_xll.RssMarket($A1888,"市場部名称"),"")</f>
        <v/>
      </c>
      <c r="D1888" s="55"/>
      <c r="E1888" s="55" t="str">
        <f>IFERROR(_xll.RssMarket($A1888,"前日比"),"")</f>
        <v/>
      </c>
      <c r="F1888" s="75" t="str">
        <f>IFERROR(_xll.RssMarket($A1888,"時価総額"),"")</f>
        <v/>
      </c>
      <c r="G1888" s="75" t="e">
        <f>T20D357462[[#This Row],[時価総額]]/T20D357462[[#This Row],[現在値]]</f>
        <v>#VALUE!</v>
      </c>
      <c r="H1888" s="20"/>
      <c r="I1888" s="38"/>
      <c r="J1888" s="20"/>
      <c r="K1888" s="33"/>
      <c r="L1888" s="117"/>
      <c r="M1888" s="21"/>
      <c r="N1888" s="89"/>
      <c r="O1888" s="125" t="e">
        <f t="shared" si="61"/>
        <v>#REF!</v>
      </c>
      <c r="P1888" s="125" t="e">
        <f t="shared" si="60"/>
        <v>#REF!</v>
      </c>
      <c r="Q1888" s="147" t="e">
        <f>T20D357462[[#This Row],[スコア⑤]]/T20D357462[[#This Row],[スコア③]]</f>
        <v>#REF!</v>
      </c>
      <c r="R1888" s="76" t="e">
        <f>#REF!+#REF!</f>
        <v>#REF!</v>
      </c>
      <c r="S1888" s="76"/>
      <c r="T1888" s="119"/>
      <c r="U1888" s="76"/>
      <c r="V1888" s="76"/>
      <c r="W1888" s="109" t="e">
        <f>(T20D357462[[#This Row],[現金及び預金（億）]]-T20D357462[[#This Row],[負債（億）]])/T20D357462[[#This Row],[総資産]]*100</f>
        <v>#DIV/0!</v>
      </c>
    </row>
    <row r="1889" spans="1:23" s="67" customFormat="1" x14ac:dyDescent="0.25">
      <c r="A1889" s="69"/>
      <c r="B1889" s="39"/>
      <c r="C1889" s="71" t="str">
        <f>IFERROR(_xll.RssMarket($A1889,"市場部名称"),"")</f>
        <v/>
      </c>
      <c r="D1889" s="55"/>
      <c r="E1889" s="55" t="str">
        <f>IFERROR(_xll.RssMarket($A1889,"前日比"),"")</f>
        <v/>
      </c>
      <c r="F1889" s="75" t="str">
        <f>IFERROR(_xll.RssMarket($A1889,"時価総額"),"")</f>
        <v/>
      </c>
      <c r="G1889" s="75" t="e">
        <f>T20D357462[[#This Row],[時価総額]]/T20D357462[[#This Row],[現在値]]</f>
        <v>#VALUE!</v>
      </c>
      <c r="H1889" s="20"/>
      <c r="I1889" s="38"/>
      <c r="J1889" s="20"/>
      <c r="K1889" s="33"/>
      <c r="L1889" s="117"/>
      <c r="M1889" s="21"/>
      <c r="N1889" s="89"/>
      <c r="O1889" s="125" t="e">
        <f t="shared" si="61"/>
        <v>#REF!</v>
      </c>
      <c r="P1889" s="125" t="e">
        <f t="shared" si="60"/>
        <v>#REF!</v>
      </c>
      <c r="Q1889" s="147" t="e">
        <f>T20D357462[[#This Row],[スコア⑤]]/T20D357462[[#This Row],[スコア③]]</f>
        <v>#REF!</v>
      </c>
      <c r="R1889" s="76" t="e">
        <f>#REF!+#REF!</f>
        <v>#REF!</v>
      </c>
      <c r="S1889" s="76"/>
      <c r="T1889" s="119"/>
      <c r="U1889" s="76"/>
      <c r="V1889" s="76"/>
      <c r="W1889" s="109" t="e">
        <f>(T20D357462[[#This Row],[現金及び預金（億）]]-T20D357462[[#This Row],[負債（億）]])/T20D357462[[#This Row],[総資産]]*100</f>
        <v>#DIV/0!</v>
      </c>
    </row>
    <row r="1890" spans="1:23" s="67" customFormat="1" x14ac:dyDescent="0.25">
      <c r="A1890" s="69"/>
      <c r="B1890" s="39"/>
      <c r="C1890" s="71" t="str">
        <f>IFERROR(_xll.RssMarket($A1890,"市場部名称"),"")</f>
        <v/>
      </c>
      <c r="D1890" s="55"/>
      <c r="E1890" s="55" t="str">
        <f>IFERROR(_xll.RssMarket($A1890,"前日比"),"")</f>
        <v/>
      </c>
      <c r="F1890" s="75" t="str">
        <f>IFERROR(_xll.RssMarket($A1890,"時価総額"),"")</f>
        <v/>
      </c>
      <c r="G1890" s="75" t="e">
        <f>T20D357462[[#This Row],[時価総額]]/T20D357462[[#This Row],[現在値]]</f>
        <v>#VALUE!</v>
      </c>
      <c r="H1890" s="20"/>
      <c r="I1890" s="38"/>
      <c r="J1890" s="20"/>
      <c r="K1890" s="33"/>
      <c r="L1890" s="117"/>
      <c r="M1890" s="21"/>
      <c r="N1890" s="89"/>
      <c r="O1890" s="125" t="e">
        <f t="shared" si="61"/>
        <v>#REF!</v>
      </c>
      <c r="P1890" s="125" t="e">
        <f t="shared" si="60"/>
        <v>#REF!</v>
      </c>
      <c r="Q1890" s="147" t="e">
        <f>T20D357462[[#This Row],[スコア⑤]]/T20D357462[[#This Row],[スコア③]]</f>
        <v>#REF!</v>
      </c>
      <c r="R1890" s="76" t="e">
        <f>#REF!+#REF!</f>
        <v>#REF!</v>
      </c>
      <c r="S1890" s="76"/>
      <c r="T1890" s="119"/>
      <c r="U1890" s="76"/>
      <c r="V1890" s="76"/>
      <c r="W1890" s="109" t="e">
        <f>(T20D357462[[#This Row],[現金及び預金（億）]]-T20D357462[[#This Row],[負債（億）]])/T20D357462[[#This Row],[総資産]]*100</f>
        <v>#DIV/0!</v>
      </c>
    </row>
    <row r="1891" spans="1:23" s="67" customFormat="1" x14ac:dyDescent="0.25">
      <c r="A1891" s="69"/>
      <c r="B1891" s="39"/>
      <c r="C1891" s="71" t="str">
        <f>IFERROR(_xll.RssMarket($A1891,"市場部名称"),"")</f>
        <v/>
      </c>
      <c r="D1891" s="55"/>
      <c r="E1891" s="55" t="str">
        <f>IFERROR(_xll.RssMarket($A1891,"前日比"),"")</f>
        <v/>
      </c>
      <c r="F1891" s="75" t="str">
        <f>IFERROR(_xll.RssMarket($A1891,"時価総額"),"")</f>
        <v/>
      </c>
      <c r="G1891" s="75" t="e">
        <f>T20D357462[[#This Row],[時価総額]]/T20D357462[[#This Row],[現在値]]</f>
        <v>#VALUE!</v>
      </c>
      <c r="H1891" s="20"/>
      <c r="I1891" s="38"/>
      <c r="J1891" s="20"/>
      <c r="K1891" s="33"/>
      <c r="L1891" s="117"/>
      <c r="M1891" s="21"/>
      <c r="N1891" s="89"/>
      <c r="O1891" s="125" t="e">
        <f t="shared" si="61"/>
        <v>#REF!</v>
      </c>
      <c r="P1891" s="125" t="e">
        <f t="shared" si="60"/>
        <v>#REF!</v>
      </c>
      <c r="Q1891" s="147" t="e">
        <f>T20D357462[[#This Row],[スコア⑤]]/T20D357462[[#This Row],[スコア③]]</f>
        <v>#REF!</v>
      </c>
      <c r="R1891" s="76" t="e">
        <f>#REF!+#REF!</f>
        <v>#REF!</v>
      </c>
      <c r="S1891" s="76"/>
      <c r="T1891" s="119"/>
      <c r="U1891" s="76"/>
      <c r="V1891" s="76"/>
      <c r="W1891" s="109" t="e">
        <f>(T20D357462[[#This Row],[現金及び預金（億）]]-T20D357462[[#This Row],[負債（億）]])/T20D357462[[#This Row],[総資産]]*100</f>
        <v>#DIV/0!</v>
      </c>
    </row>
    <row r="1892" spans="1:23" s="67" customFormat="1" x14ac:dyDescent="0.25">
      <c r="A1892" s="69"/>
      <c r="B1892" s="39"/>
      <c r="C1892" s="71" t="str">
        <f>IFERROR(_xll.RssMarket($A1892,"市場部名称"),"")</f>
        <v/>
      </c>
      <c r="D1892" s="55"/>
      <c r="E1892" s="55" t="str">
        <f>IFERROR(_xll.RssMarket($A1892,"前日比"),"")</f>
        <v/>
      </c>
      <c r="F1892" s="75" t="str">
        <f>IFERROR(_xll.RssMarket($A1892,"時価総額"),"")</f>
        <v/>
      </c>
      <c r="G1892" s="75" t="e">
        <f>T20D357462[[#This Row],[時価総額]]/T20D357462[[#This Row],[現在値]]</f>
        <v>#VALUE!</v>
      </c>
      <c r="H1892" s="20"/>
      <c r="I1892" s="38"/>
      <c r="J1892" s="20"/>
      <c r="K1892" s="33"/>
      <c r="L1892" s="117"/>
      <c r="M1892" s="21"/>
      <c r="N1892" s="89"/>
      <c r="O1892" s="125" t="e">
        <f t="shared" si="61"/>
        <v>#REF!</v>
      </c>
      <c r="P1892" s="125" t="e">
        <f t="shared" si="60"/>
        <v>#REF!</v>
      </c>
      <c r="Q1892" s="147" t="e">
        <f>T20D357462[[#This Row],[スコア⑤]]/T20D357462[[#This Row],[スコア③]]</f>
        <v>#REF!</v>
      </c>
      <c r="R1892" s="76" t="e">
        <f>#REF!+#REF!</f>
        <v>#REF!</v>
      </c>
      <c r="S1892" s="76"/>
      <c r="T1892" s="119"/>
      <c r="U1892" s="76"/>
      <c r="V1892" s="76"/>
      <c r="W1892" s="109" t="e">
        <f>(T20D357462[[#This Row],[現金及び預金（億）]]-T20D357462[[#This Row],[負債（億）]])/T20D357462[[#This Row],[総資産]]*100</f>
        <v>#DIV/0!</v>
      </c>
    </row>
    <row r="1893" spans="1:23" s="67" customFormat="1" x14ac:dyDescent="0.25">
      <c r="A1893" s="69"/>
      <c r="B1893" s="39"/>
      <c r="C1893" s="71" t="str">
        <f>IFERROR(_xll.RssMarket($A1893,"市場部名称"),"")</f>
        <v/>
      </c>
      <c r="D1893" s="55"/>
      <c r="E1893" s="55" t="str">
        <f>IFERROR(_xll.RssMarket($A1893,"前日比"),"")</f>
        <v/>
      </c>
      <c r="F1893" s="75" t="str">
        <f>IFERROR(_xll.RssMarket($A1893,"時価総額"),"")</f>
        <v/>
      </c>
      <c r="G1893" s="75" t="e">
        <f>T20D357462[[#This Row],[時価総額]]/T20D357462[[#This Row],[現在値]]</f>
        <v>#VALUE!</v>
      </c>
      <c r="H1893" s="20"/>
      <c r="I1893" s="38"/>
      <c r="J1893" s="20"/>
      <c r="K1893" s="33"/>
      <c r="L1893" s="117"/>
      <c r="M1893" s="21"/>
      <c r="N1893" s="89"/>
      <c r="O1893" s="125" t="e">
        <f t="shared" si="61"/>
        <v>#REF!</v>
      </c>
      <c r="P1893" s="125" t="e">
        <f t="shared" si="60"/>
        <v>#REF!</v>
      </c>
      <c r="Q1893" s="147" t="e">
        <f>T20D357462[[#This Row],[スコア⑤]]/T20D357462[[#This Row],[スコア③]]</f>
        <v>#REF!</v>
      </c>
      <c r="R1893" s="76" t="e">
        <f>#REF!+#REF!</f>
        <v>#REF!</v>
      </c>
      <c r="S1893" s="76"/>
      <c r="T1893" s="119"/>
      <c r="U1893" s="76"/>
      <c r="V1893" s="76"/>
      <c r="W1893" s="109" t="e">
        <f>(T20D357462[[#This Row],[現金及び預金（億）]]-T20D357462[[#This Row],[負債（億）]])/T20D357462[[#This Row],[総資産]]*100</f>
        <v>#DIV/0!</v>
      </c>
    </row>
    <row r="1894" spans="1:23" s="67" customFormat="1" x14ac:dyDescent="0.25">
      <c r="A1894" s="69"/>
      <c r="B1894" s="39"/>
      <c r="C1894" s="71" t="str">
        <f>IFERROR(_xll.RssMarket($A1894,"市場部名称"),"")</f>
        <v/>
      </c>
      <c r="D1894" s="55"/>
      <c r="E1894" s="55" t="str">
        <f>IFERROR(_xll.RssMarket($A1894,"前日比"),"")</f>
        <v/>
      </c>
      <c r="F1894" s="75" t="str">
        <f>IFERROR(_xll.RssMarket($A1894,"時価総額"),"")</f>
        <v/>
      </c>
      <c r="G1894" s="75" t="e">
        <f>T20D357462[[#This Row],[時価総額]]/T20D357462[[#This Row],[現在値]]</f>
        <v>#VALUE!</v>
      </c>
      <c r="H1894" s="20"/>
      <c r="I1894" s="38"/>
      <c r="J1894" s="20"/>
      <c r="K1894" s="33"/>
      <c r="L1894" s="117"/>
      <c r="M1894" s="21"/>
      <c r="N1894" s="89"/>
      <c r="O1894" s="125" t="e">
        <f t="shared" si="61"/>
        <v>#REF!</v>
      </c>
      <c r="P1894" s="125" t="e">
        <f t="shared" si="60"/>
        <v>#REF!</v>
      </c>
      <c r="Q1894" s="147" t="e">
        <f>T20D357462[[#This Row],[スコア⑤]]/T20D357462[[#This Row],[スコア③]]</f>
        <v>#REF!</v>
      </c>
      <c r="R1894" s="76" t="e">
        <f>#REF!+#REF!</f>
        <v>#REF!</v>
      </c>
      <c r="S1894" s="76"/>
      <c r="T1894" s="119"/>
      <c r="U1894" s="76"/>
      <c r="V1894" s="76"/>
      <c r="W1894" s="109" t="e">
        <f>(T20D357462[[#This Row],[現金及び預金（億）]]-T20D357462[[#This Row],[負債（億）]])/T20D357462[[#This Row],[総資産]]*100</f>
        <v>#DIV/0!</v>
      </c>
    </row>
    <row r="1895" spans="1:23" s="67" customFormat="1" x14ac:dyDescent="0.25">
      <c r="A1895" s="69"/>
      <c r="B1895" s="39"/>
      <c r="C1895" s="71" t="str">
        <f>IFERROR(_xll.RssMarket($A1895,"市場部名称"),"")</f>
        <v/>
      </c>
      <c r="D1895" s="55"/>
      <c r="E1895" s="55" t="str">
        <f>IFERROR(_xll.RssMarket($A1895,"前日比"),"")</f>
        <v/>
      </c>
      <c r="F1895" s="75" t="str">
        <f>IFERROR(_xll.RssMarket($A1895,"時価総額"),"")</f>
        <v/>
      </c>
      <c r="G1895" s="75" t="e">
        <f>T20D357462[[#This Row],[時価総額]]/T20D357462[[#This Row],[現在値]]</f>
        <v>#VALUE!</v>
      </c>
      <c r="H1895" s="20"/>
      <c r="I1895" s="38"/>
      <c r="J1895" s="20"/>
      <c r="K1895" s="33"/>
      <c r="L1895" s="117"/>
      <c r="M1895" s="21"/>
      <c r="N1895" s="89"/>
      <c r="O1895" s="125" t="e">
        <f t="shared" si="61"/>
        <v>#REF!</v>
      </c>
      <c r="P1895" s="125" t="e">
        <f t="shared" si="60"/>
        <v>#REF!</v>
      </c>
      <c r="Q1895" s="147" t="e">
        <f>T20D357462[[#This Row],[スコア⑤]]/T20D357462[[#This Row],[スコア③]]</f>
        <v>#REF!</v>
      </c>
      <c r="R1895" s="76" t="e">
        <f>#REF!+#REF!</f>
        <v>#REF!</v>
      </c>
      <c r="S1895" s="76"/>
      <c r="T1895" s="119"/>
      <c r="U1895" s="76"/>
      <c r="V1895" s="76"/>
      <c r="W1895" s="109" t="e">
        <f>(T20D357462[[#This Row],[現金及び預金（億）]]-T20D357462[[#This Row],[負債（億）]])/T20D357462[[#This Row],[総資産]]*100</f>
        <v>#DIV/0!</v>
      </c>
    </row>
    <row r="1896" spans="1:23" s="67" customFormat="1" x14ac:dyDescent="0.25">
      <c r="A1896" s="69"/>
      <c r="B1896" s="39"/>
      <c r="C1896" s="71" t="str">
        <f>IFERROR(_xll.RssMarket($A1896,"市場部名称"),"")</f>
        <v/>
      </c>
      <c r="D1896" s="55"/>
      <c r="E1896" s="55" t="str">
        <f>IFERROR(_xll.RssMarket($A1896,"前日比"),"")</f>
        <v/>
      </c>
      <c r="F1896" s="75" t="str">
        <f>IFERROR(_xll.RssMarket($A1896,"時価総額"),"")</f>
        <v/>
      </c>
      <c r="G1896" s="75" t="e">
        <f>T20D357462[[#This Row],[時価総額]]/T20D357462[[#This Row],[現在値]]</f>
        <v>#VALUE!</v>
      </c>
      <c r="H1896" s="20"/>
      <c r="I1896" s="38"/>
      <c r="J1896" s="20"/>
      <c r="K1896" s="33"/>
      <c r="L1896" s="117"/>
      <c r="M1896" s="21"/>
      <c r="N1896" s="89"/>
      <c r="O1896" s="125" t="e">
        <f t="shared" si="61"/>
        <v>#REF!</v>
      </c>
      <c r="P1896" s="125" t="e">
        <f t="shared" si="60"/>
        <v>#REF!</v>
      </c>
      <c r="Q1896" s="147" t="e">
        <f>T20D357462[[#This Row],[スコア⑤]]/T20D357462[[#This Row],[スコア③]]</f>
        <v>#REF!</v>
      </c>
      <c r="R1896" s="76" t="e">
        <f>#REF!+#REF!</f>
        <v>#REF!</v>
      </c>
      <c r="S1896" s="76"/>
      <c r="T1896" s="119"/>
      <c r="U1896" s="76"/>
      <c r="V1896" s="76"/>
      <c r="W1896" s="109" t="e">
        <f>(T20D357462[[#This Row],[現金及び預金（億）]]-T20D357462[[#This Row],[負債（億）]])/T20D357462[[#This Row],[総資産]]*100</f>
        <v>#DIV/0!</v>
      </c>
    </row>
    <row r="1897" spans="1:23" s="67" customFormat="1" x14ac:dyDescent="0.25">
      <c r="A1897" s="69"/>
      <c r="B1897" s="39"/>
      <c r="C1897" s="71" t="str">
        <f>IFERROR(_xll.RssMarket($A1897,"市場部名称"),"")</f>
        <v/>
      </c>
      <c r="D1897" s="55"/>
      <c r="E1897" s="55" t="str">
        <f>IFERROR(_xll.RssMarket($A1897,"前日比"),"")</f>
        <v/>
      </c>
      <c r="F1897" s="75" t="str">
        <f>IFERROR(_xll.RssMarket($A1897,"時価総額"),"")</f>
        <v/>
      </c>
      <c r="G1897" s="75" t="e">
        <f>T20D357462[[#This Row],[時価総額]]/T20D357462[[#This Row],[現在値]]</f>
        <v>#VALUE!</v>
      </c>
      <c r="H1897" s="20"/>
      <c r="I1897" s="38"/>
      <c r="J1897" s="20"/>
      <c r="K1897" s="33"/>
      <c r="L1897" s="117"/>
      <c r="M1897" s="21"/>
      <c r="N1897" s="89"/>
      <c r="O1897" s="125" t="e">
        <f t="shared" si="61"/>
        <v>#REF!</v>
      </c>
      <c r="P1897" s="125" t="e">
        <f t="shared" si="60"/>
        <v>#REF!</v>
      </c>
      <c r="Q1897" s="147" t="e">
        <f>T20D357462[[#This Row],[スコア⑤]]/T20D357462[[#This Row],[スコア③]]</f>
        <v>#REF!</v>
      </c>
      <c r="R1897" s="76" t="e">
        <f>#REF!+#REF!</f>
        <v>#REF!</v>
      </c>
      <c r="S1897" s="76"/>
      <c r="T1897" s="119"/>
      <c r="U1897" s="76"/>
      <c r="V1897" s="76"/>
      <c r="W1897" s="109" t="e">
        <f>(T20D357462[[#This Row],[現金及び預金（億）]]-T20D357462[[#This Row],[負債（億）]])/T20D357462[[#This Row],[総資産]]*100</f>
        <v>#DIV/0!</v>
      </c>
    </row>
    <row r="1898" spans="1:23" s="67" customFormat="1" x14ac:dyDescent="0.25">
      <c r="A1898" s="69"/>
      <c r="B1898" s="39"/>
      <c r="C1898" s="71" t="str">
        <f>IFERROR(_xll.RssMarket($A1898,"市場部名称"),"")</f>
        <v/>
      </c>
      <c r="D1898" s="55"/>
      <c r="E1898" s="55" t="str">
        <f>IFERROR(_xll.RssMarket($A1898,"前日比"),"")</f>
        <v/>
      </c>
      <c r="F1898" s="75" t="str">
        <f>IFERROR(_xll.RssMarket($A1898,"時価総額"),"")</f>
        <v/>
      </c>
      <c r="G1898" s="75" t="e">
        <f>T20D357462[[#This Row],[時価総額]]/T20D357462[[#This Row],[現在値]]</f>
        <v>#VALUE!</v>
      </c>
      <c r="H1898" s="20"/>
      <c r="I1898" s="38"/>
      <c r="J1898" s="20"/>
      <c r="K1898" s="33"/>
      <c r="L1898" s="117"/>
      <c r="M1898" s="21"/>
      <c r="N1898" s="89"/>
      <c r="O1898" s="125" t="e">
        <f t="shared" si="61"/>
        <v>#REF!</v>
      </c>
      <c r="P1898" s="125" t="e">
        <f t="shared" si="60"/>
        <v>#REF!</v>
      </c>
      <c r="Q1898" s="147" t="e">
        <f>T20D357462[[#This Row],[スコア⑤]]/T20D357462[[#This Row],[スコア③]]</f>
        <v>#REF!</v>
      </c>
      <c r="R1898" s="76" t="e">
        <f>#REF!+#REF!</f>
        <v>#REF!</v>
      </c>
      <c r="S1898" s="76"/>
      <c r="T1898" s="119"/>
      <c r="U1898" s="76"/>
      <c r="V1898" s="76"/>
      <c r="W1898" s="109" t="e">
        <f>(T20D357462[[#This Row],[現金及び預金（億）]]-T20D357462[[#This Row],[負債（億）]])/T20D357462[[#This Row],[総資産]]*100</f>
        <v>#DIV/0!</v>
      </c>
    </row>
    <row r="1899" spans="1:23" s="67" customFormat="1" x14ac:dyDescent="0.25">
      <c r="A1899" s="69"/>
      <c r="B1899" s="39"/>
      <c r="C1899" s="71" t="str">
        <f>IFERROR(_xll.RssMarket($A1899,"市場部名称"),"")</f>
        <v/>
      </c>
      <c r="D1899" s="55"/>
      <c r="E1899" s="55" t="str">
        <f>IFERROR(_xll.RssMarket($A1899,"前日比"),"")</f>
        <v/>
      </c>
      <c r="F1899" s="75" t="str">
        <f>IFERROR(_xll.RssMarket($A1899,"時価総額"),"")</f>
        <v/>
      </c>
      <c r="G1899" s="75" t="e">
        <f>T20D357462[[#This Row],[時価総額]]/T20D357462[[#This Row],[現在値]]</f>
        <v>#VALUE!</v>
      </c>
      <c r="H1899" s="20"/>
      <c r="I1899" s="38"/>
      <c r="J1899" s="20"/>
      <c r="K1899" s="33"/>
      <c r="L1899" s="117"/>
      <c r="M1899" s="21"/>
      <c r="N1899" s="89"/>
      <c r="O1899" s="125" t="e">
        <f t="shared" si="61"/>
        <v>#REF!</v>
      </c>
      <c r="P1899" s="125" t="e">
        <f t="shared" si="60"/>
        <v>#REF!</v>
      </c>
      <c r="Q1899" s="147" t="e">
        <f>T20D357462[[#This Row],[スコア⑤]]/T20D357462[[#This Row],[スコア③]]</f>
        <v>#REF!</v>
      </c>
      <c r="R1899" s="76" t="e">
        <f>#REF!+#REF!</f>
        <v>#REF!</v>
      </c>
      <c r="S1899" s="76"/>
      <c r="T1899" s="119"/>
      <c r="U1899" s="76"/>
      <c r="V1899" s="76"/>
      <c r="W1899" s="109" t="e">
        <f>(T20D357462[[#This Row],[現金及び預金（億）]]-T20D357462[[#This Row],[負債（億）]])/T20D357462[[#This Row],[総資産]]*100</f>
        <v>#DIV/0!</v>
      </c>
    </row>
    <row r="1900" spans="1:23" s="67" customFormat="1" x14ac:dyDescent="0.25">
      <c r="A1900" s="69"/>
      <c r="B1900" s="39"/>
      <c r="C1900" s="71" t="str">
        <f>IFERROR(_xll.RssMarket($A1900,"市場部名称"),"")</f>
        <v/>
      </c>
      <c r="D1900" s="55"/>
      <c r="E1900" s="55" t="str">
        <f>IFERROR(_xll.RssMarket($A1900,"前日比"),"")</f>
        <v/>
      </c>
      <c r="F1900" s="75" t="str">
        <f>IFERROR(_xll.RssMarket($A1900,"時価総額"),"")</f>
        <v/>
      </c>
      <c r="G1900" s="75" t="e">
        <f>T20D357462[[#This Row],[時価総額]]/T20D357462[[#This Row],[現在値]]</f>
        <v>#VALUE!</v>
      </c>
      <c r="H1900" s="20"/>
      <c r="I1900" s="38"/>
      <c r="J1900" s="20"/>
      <c r="K1900" s="33"/>
      <c r="L1900" s="117"/>
      <c r="M1900" s="21"/>
      <c r="N1900" s="89"/>
      <c r="O1900" s="125" t="e">
        <f t="shared" si="61"/>
        <v>#REF!</v>
      </c>
      <c r="P1900" s="125" t="e">
        <f t="shared" si="60"/>
        <v>#REF!</v>
      </c>
      <c r="Q1900" s="147" t="e">
        <f>T20D357462[[#This Row],[スコア⑤]]/T20D357462[[#This Row],[スコア③]]</f>
        <v>#REF!</v>
      </c>
      <c r="R1900" s="76" t="e">
        <f>#REF!+#REF!</f>
        <v>#REF!</v>
      </c>
      <c r="S1900" s="76"/>
      <c r="T1900" s="119"/>
      <c r="U1900" s="76"/>
      <c r="V1900" s="76"/>
      <c r="W1900" s="109" t="e">
        <f>(T20D357462[[#This Row],[現金及び預金（億）]]-T20D357462[[#This Row],[負債（億）]])/T20D357462[[#This Row],[総資産]]*100</f>
        <v>#DIV/0!</v>
      </c>
    </row>
    <row r="1901" spans="1:23" s="67" customFormat="1" x14ac:dyDescent="0.25">
      <c r="A1901" s="69"/>
      <c r="B1901" s="39"/>
      <c r="C1901" s="71" t="str">
        <f>IFERROR(_xll.RssMarket($A1901,"市場部名称"),"")</f>
        <v/>
      </c>
      <c r="D1901" s="55"/>
      <c r="E1901" s="55" t="str">
        <f>IFERROR(_xll.RssMarket($A1901,"前日比"),"")</f>
        <v/>
      </c>
      <c r="F1901" s="75" t="str">
        <f>IFERROR(_xll.RssMarket($A1901,"時価総額"),"")</f>
        <v/>
      </c>
      <c r="G1901" s="75" t="e">
        <f>T20D357462[[#This Row],[時価総額]]/T20D357462[[#This Row],[現在値]]</f>
        <v>#VALUE!</v>
      </c>
      <c r="H1901" s="20"/>
      <c r="I1901" s="38"/>
      <c r="J1901" s="20"/>
      <c r="K1901" s="33"/>
      <c r="L1901" s="117"/>
      <c r="M1901" s="21"/>
      <c r="N1901" s="89"/>
      <c r="O1901" s="125" t="e">
        <f t="shared" si="61"/>
        <v>#REF!</v>
      </c>
      <c r="P1901" s="125" t="e">
        <f t="shared" si="60"/>
        <v>#REF!</v>
      </c>
      <c r="Q1901" s="147" t="e">
        <f>T20D357462[[#This Row],[スコア⑤]]/T20D357462[[#This Row],[スコア③]]</f>
        <v>#REF!</v>
      </c>
      <c r="R1901" s="76" t="e">
        <f>#REF!+#REF!</f>
        <v>#REF!</v>
      </c>
      <c r="S1901" s="76"/>
      <c r="T1901" s="119"/>
      <c r="U1901" s="76"/>
      <c r="V1901" s="76"/>
      <c r="W1901" s="109" t="e">
        <f>(T20D357462[[#This Row],[現金及び預金（億）]]-T20D357462[[#This Row],[負債（億）]])/T20D357462[[#This Row],[総資産]]*100</f>
        <v>#DIV/0!</v>
      </c>
    </row>
    <row r="1902" spans="1:23" s="67" customFormat="1" x14ac:dyDescent="0.25">
      <c r="A1902" s="69"/>
      <c r="B1902" s="39"/>
      <c r="C1902" s="71" t="str">
        <f>IFERROR(_xll.RssMarket($A1902,"市場部名称"),"")</f>
        <v/>
      </c>
      <c r="D1902" s="55"/>
      <c r="E1902" s="55" t="str">
        <f>IFERROR(_xll.RssMarket($A1902,"前日比"),"")</f>
        <v/>
      </c>
      <c r="F1902" s="75" t="str">
        <f>IFERROR(_xll.RssMarket($A1902,"時価総額"),"")</f>
        <v/>
      </c>
      <c r="G1902" s="75" t="e">
        <f>T20D357462[[#This Row],[時価総額]]/T20D357462[[#This Row],[現在値]]</f>
        <v>#VALUE!</v>
      </c>
      <c r="H1902" s="20"/>
      <c r="I1902" s="38"/>
      <c r="J1902" s="20"/>
      <c r="K1902" s="33"/>
      <c r="L1902" s="117"/>
      <c r="M1902" s="21"/>
      <c r="N1902" s="89"/>
      <c r="O1902" s="125" t="e">
        <f t="shared" si="61"/>
        <v>#REF!</v>
      </c>
      <c r="P1902" s="125" t="e">
        <f t="shared" si="60"/>
        <v>#REF!</v>
      </c>
      <c r="Q1902" s="147" t="e">
        <f>T20D357462[[#This Row],[スコア⑤]]/T20D357462[[#This Row],[スコア③]]</f>
        <v>#REF!</v>
      </c>
      <c r="R1902" s="76" t="e">
        <f>#REF!+#REF!</f>
        <v>#REF!</v>
      </c>
      <c r="S1902" s="76"/>
      <c r="T1902" s="119"/>
      <c r="U1902" s="76"/>
      <c r="V1902" s="76"/>
      <c r="W1902" s="109" t="e">
        <f>(T20D357462[[#This Row],[現金及び預金（億）]]-T20D357462[[#This Row],[負債（億）]])/T20D357462[[#This Row],[総資産]]*100</f>
        <v>#DIV/0!</v>
      </c>
    </row>
    <row r="1903" spans="1:23" s="67" customFormat="1" x14ac:dyDescent="0.25">
      <c r="A1903" s="69"/>
      <c r="B1903" s="39"/>
      <c r="C1903" s="71" t="str">
        <f>IFERROR(_xll.RssMarket($A1903,"市場部名称"),"")</f>
        <v/>
      </c>
      <c r="D1903" s="55"/>
      <c r="E1903" s="55" t="str">
        <f>IFERROR(_xll.RssMarket($A1903,"前日比"),"")</f>
        <v/>
      </c>
      <c r="F1903" s="75" t="str">
        <f>IFERROR(_xll.RssMarket($A1903,"時価総額"),"")</f>
        <v/>
      </c>
      <c r="G1903" s="75" t="e">
        <f>T20D357462[[#This Row],[時価総額]]/T20D357462[[#This Row],[現在値]]</f>
        <v>#VALUE!</v>
      </c>
      <c r="H1903" s="20"/>
      <c r="I1903" s="38"/>
      <c r="J1903" s="20"/>
      <c r="K1903" s="33"/>
      <c r="L1903" s="117"/>
      <c r="M1903" s="21"/>
      <c r="N1903" s="89"/>
      <c r="O1903" s="125" t="e">
        <f t="shared" si="61"/>
        <v>#REF!</v>
      </c>
      <c r="P1903" s="125" t="e">
        <f t="shared" si="60"/>
        <v>#REF!</v>
      </c>
      <c r="Q1903" s="147" t="e">
        <f>T20D357462[[#This Row],[スコア⑤]]/T20D357462[[#This Row],[スコア③]]</f>
        <v>#REF!</v>
      </c>
      <c r="R1903" s="76" t="e">
        <f>#REF!+#REF!</f>
        <v>#REF!</v>
      </c>
      <c r="S1903" s="76"/>
      <c r="T1903" s="119"/>
      <c r="U1903" s="76"/>
      <c r="V1903" s="76"/>
      <c r="W1903" s="109" t="e">
        <f>(T20D357462[[#This Row],[現金及び預金（億）]]-T20D357462[[#This Row],[負債（億）]])/T20D357462[[#This Row],[総資産]]*100</f>
        <v>#DIV/0!</v>
      </c>
    </row>
    <row r="1904" spans="1:23" s="67" customFormat="1" x14ac:dyDescent="0.25">
      <c r="A1904" s="69"/>
      <c r="B1904" s="39"/>
      <c r="C1904" s="71" t="str">
        <f>IFERROR(_xll.RssMarket($A1904,"市場部名称"),"")</f>
        <v/>
      </c>
      <c r="D1904" s="55"/>
      <c r="E1904" s="55" t="str">
        <f>IFERROR(_xll.RssMarket($A1904,"前日比"),"")</f>
        <v/>
      </c>
      <c r="F1904" s="75" t="str">
        <f>IFERROR(_xll.RssMarket($A1904,"時価総額"),"")</f>
        <v/>
      </c>
      <c r="G1904" s="75" t="e">
        <f>T20D357462[[#This Row],[時価総額]]/T20D357462[[#This Row],[現在値]]</f>
        <v>#VALUE!</v>
      </c>
      <c r="H1904" s="20"/>
      <c r="I1904" s="38"/>
      <c r="J1904" s="20"/>
      <c r="K1904" s="33"/>
      <c r="L1904" s="117"/>
      <c r="M1904" s="21"/>
      <c r="N1904" s="89"/>
      <c r="O1904" s="125" t="e">
        <f t="shared" si="61"/>
        <v>#REF!</v>
      </c>
      <c r="P1904" s="125" t="e">
        <f t="shared" si="60"/>
        <v>#REF!</v>
      </c>
      <c r="Q1904" s="147" t="e">
        <f>T20D357462[[#This Row],[スコア⑤]]/T20D357462[[#This Row],[スコア③]]</f>
        <v>#REF!</v>
      </c>
      <c r="R1904" s="76" t="e">
        <f>#REF!+#REF!</f>
        <v>#REF!</v>
      </c>
      <c r="S1904" s="76"/>
      <c r="T1904" s="119"/>
      <c r="U1904" s="76"/>
      <c r="V1904" s="76"/>
      <c r="W1904" s="109" t="e">
        <f>(T20D357462[[#This Row],[現金及び預金（億）]]-T20D357462[[#This Row],[負債（億）]])/T20D357462[[#This Row],[総資産]]*100</f>
        <v>#DIV/0!</v>
      </c>
    </row>
    <row r="1905" spans="1:23" s="67" customFormat="1" x14ac:dyDescent="0.25">
      <c r="A1905" s="69"/>
      <c r="B1905" s="39"/>
      <c r="C1905" s="71" t="str">
        <f>IFERROR(_xll.RssMarket($A1905,"市場部名称"),"")</f>
        <v/>
      </c>
      <c r="D1905" s="55"/>
      <c r="E1905" s="55" t="str">
        <f>IFERROR(_xll.RssMarket($A1905,"前日比"),"")</f>
        <v/>
      </c>
      <c r="F1905" s="75" t="str">
        <f>IFERROR(_xll.RssMarket($A1905,"時価総額"),"")</f>
        <v/>
      </c>
      <c r="G1905" s="75" t="e">
        <f>T20D357462[[#This Row],[時価総額]]/T20D357462[[#This Row],[現在値]]</f>
        <v>#VALUE!</v>
      </c>
      <c r="H1905" s="20"/>
      <c r="I1905" s="38"/>
      <c r="J1905" s="20"/>
      <c r="K1905" s="33"/>
      <c r="L1905" s="117"/>
      <c r="M1905" s="21"/>
      <c r="N1905" s="89"/>
      <c r="O1905" s="125" t="e">
        <f t="shared" si="61"/>
        <v>#REF!</v>
      </c>
      <c r="P1905" s="125" t="e">
        <f t="shared" si="60"/>
        <v>#REF!</v>
      </c>
      <c r="Q1905" s="147" t="e">
        <f>T20D357462[[#This Row],[スコア⑤]]/T20D357462[[#This Row],[スコア③]]</f>
        <v>#REF!</v>
      </c>
      <c r="R1905" s="76" t="e">
        <f>#REF!+#REF!</f>
        <v>#REF!</v>
      </c>
      <c r="S1905" s="76"/>
      <c r="T1905" s="119"/>
      <c r="U1905" s="76"/>
      <c r="V1905" s="76"/>
      <c r="W1905" s="109" t="e">
        <f>(T20D357462[[#This Row],[現金及び預金（億）]]-T20D357462[[#This Row],[負債（億）]])/T20D357462[[#This Row],[総資産]]*100</f>
        <v>#DIV/0!</v>
      </c>
    </row>
    <row r="1906" spans="1:23" s="67" customFormat="1" x14ac:dyDescent="0.25">
      <c r="A1906" s="69"/>
      <c r="B1906" s="39"/>
      <c r="C1906" s="71" t="str">
        <f>IFERROR(_xll.RssMarket($A1906,"市場部名称"),"")</f>
        <v/>
      </c>
      <c r="D1906" s="55"/>
      <c r="E1906" s="55" t="str">
        <f>IFERROR(_xll.RssMarket($A1906,"前日比"),"")</f>
        <v/>
      </c>
      <c r="F1906" s="75" t="str">
        <f>IFERROR(_xll.RssMarket($A1906,"時価総額"),"")</f>
        <v/>
      </c>
      <c r="G1906" s="75" t="e">
        <f>T20D357462[[#This Row],[時価総額]]/T20D357462[[#This Row],[現在値]]</f>
        <v>#VALUE!</v>
      </c>
      <c r="H1906" s="20"/>
      <c r="I1906" s="38"/>
      <c r="J1906" s="20"/>
      <c r="K1906" s="33"/>
      <c r="L1906" s="117"/>
      <c r="M1906" s="21"/>
      <c r="N1906" s="89"/>
      <c r="O1906" s="125" t="e">
        <f t="shared" si="61"/>
        <v>#REF!</v>
      </c>
      <c r="P1906" s="125" t="e">
        <f t="shared" si="60"/>
        <v>#REF!</v>
      </c>
      <c r="Q1906" s="147" t="e">
        <f>T20D357462[[#This Row],[スコア⑤]]/T20D357462[[#This Row],[スコア③]]</f>
        <v>#REF!</v>
      </c>
      <c r="R1906" s="76" t="e">
        <f>#REF!+#REF!</f>
        <v>#REF!</v>
      </c>
      <c r="S1906" s="76"/>
      <c r="T1906" s="119"/>
      <c r="U1906" s="76"/>
      <c r="V1906" s="76"/>
      <c r="W1906" s="109" t="e">
        <f>(T20D357462[[#This Row],[現金及び預金（億）]]-T20D357462[[#This Row],[負債（億）]])/T20D357462[[#This Row],[総資産]]*100</f>
        <v>#DIV/0!</v>
      </c>
    </row>
    <row r="1907" spans="1:23" s="67" customFormat="1" x14ac:dyDescent="0.25">
      <c r="A1907" s="69"/>
      <c r="B1907" s="39"/>
      <c r="C1907" s="71" t="str">
        <f>IFERROR(_xll.RssMarket($A1907,"市場部名称"),"")</f>
        <v/>
      </c>
      <c r="D1907" s="55"/>
      <c r="E1907" s="55" t="str">
        <f>IFERROR(_xll.RssMarket($A1907,"前日比"),"")</f>
        <v/>
      </c>
      <c r="F1907" s="75" t="str">
        <f>IFERROR(_xll.RssMarket($A1907,"時価総額"),"")</f>
        <v/>
      </c>
      <c r="G1907" s="75" t="e">
        <f>T20D357462[[#This Row],[時価総額]]/T20D357462[[#This Row],[現在値]]</f>
        <v>#VALUE!</v>
      </c>
      <c r="H1907" s="20"/>
      <c r="I1907" s="38"/>
      <c r="J1907" s="20"/>
      <c r="K1907" s="33"/>
      <c r="L1907" s="117"/>
      <c r="M1907" s="21"/>
      <c r="N1907" s="89"/>
      <c r="O1907" s="125" t="e">
        <f t="shared" si="61"/>
        <v>#REF!</v>
      </c>
      <c r="P1907" s="125" t="e">
        <f t="shared" si="60"/>
        <v>#REF!</v>
      </c>
      <c r="Q1907" s="147" t="e">
        <f>T20D357462[[#This Row],[スコア⑤]]/T20D357462[[#This Row],[スコア③]]</f>
        <v>#REF!</v>
      </c>
      <c r="R1907" s="76" t="e">
        <f>#REF!+#REF!</f>
        <v>#REF!</v>
      </c>
      <c r="S1907" s="76"/>
      <c r="T1907" s="119"/>
      <c r="U1907" s="76"/>
      <c r="V1907" s="76"/>
      <c r="W1907" s="109" t="e">
        <f>(T20D357462[[#This Row],[現金及び預金（億）]]-T20D357462[[#This Row],[負債（億）]])/T20D357462[[#This Row],[総資産]]*100</f>
        <v>#DIV/0!</v>
      </c>
    </row>
    <row r="1908" spans="1:23" s="67" customFormat="1" x14ac:dyDescent="0.25">
      <c r="A1908" s="69"/>
      <c r="B1908" s="39"/>
      <c r="C1908" s="71" t="str">
        <f>IFERROR(_xll.RssMarket($A1908,"市場部名称"),"")</f>
        <v/>
      </c>
      <c r="D1908" s="55"/>
      <c r="E1908" s="55" t="str">
        <f>IFERROR(_xll.RssMarket($A1908,"前日比"),"")</f>
        <v/>
      </c>
      <c r="F1908" s="75" t="str">
        <f>IFERROR(_xll.RssMarket($A1908,"時価総額"),"")</f>
        <v/>
      </c>
      <c r="G1908" s="75" t="e">
        <f>T20D357462[[#This Row],[時価総額]]/T20D357462[[#This Row],[現在値]]</f>
        <v>#VALUE!</v>
      </c>
      <c r="H1908" s="20"/>
      <c r="I1908" s="38"/>
      <c r="J1908" s="20"/>
      <c r="K1908" s="33"/>
      <c r="L1908" s="117"/>
      <c r="M1908" s="21"/>
      <c r="N1908" s="89"/>
      <c r="O1908" s="125" t="e">
        <f t="shared" si="61"/>
        <v>#REF!</v>
      </c>
      <c r="P1908" s="125" t="e">
        <f t="shared" si="60"/>
        <v>#REF!</v>
      </c>
      <c r="Q1908" s="147" t="e">
        <f>T20D357462[[#This Row],[スコア⑤]]/T20D357462[[#This Row],[スコア③]]</f>
        <v>#REF!</v>
      </c>
      <c r="R1908" s="76" t="e">
        <f>#REF!+#REF!</f>
        <v>#REF!</v>
      </c>
      <c r="S1908" s="76"/>
      <c r="T1908" s="119"/>
      <c r="U1908" s="76"/>
      <c r="V1908" s="76"/>
      <c r="W1908" s="109" t="e">
        <f>(T20D357462[[#This Row],[現金及び預金（億）]]-T20D357462[[#This Row],[負債（億）]])/T20D357462[[#This Row],[総資産]]*100</f>
        <v>#DIV/0!</v>
      </c>
    </row>
    <row r="1909" spans="1:23" s="67" customFormat="1" x14ac:dyDescent="0.25">
      <c r="A1909" s="69"/>
      <c r="B1909" s="39"/>
      <c r="C1909" s="71" t="str">
        <f>IFERROR(_xll.RssMarket($A1909,"市場部名称"),"")</f>
        <v/>
      </c>
      <c r="D1909" s="55"/>
      <c r="E1909" s="55" t="str">
        <f>IFERROR(_xll.RssMarket($A1909,"前日比"),"")</f>
        <v/>
      </c>
      <c r="F1909" s="75" t="str">
        <f>IFERROR(_xll.RssMarket($A1909,"時価総額"),"")</f>
        <v/>
      </c>
      <c r="G1909" s="75" t="e">
        <f>T20D357462[[#This Row],[時価総額]]/T20D357462[[#This Row],[現在値]]</f>
        <v>#VALUE!</v>
      </c>
      <c r="H1909" s="20"/>
      <c r="I1909" s="38"/>
      <c r="J1909" s="20"/>
      <c r="K1909" s="33"/>
      <c r="L1909" s="117"/>
      <c r="M1909" s="21"/>
      <c r="N1909" s="89"/>
      <c r="O1909" s="125" t="e">
        <f t="shared" si="61"/>
        <v>#REF!</v>
      </c>
      <c r="P1909" s="125" t="e">
        <f t="shared" si="60"/>
        <v>#REF!</v>
      </c>
      <c r="Q1909" s="147" t="e">
        <f>T20D357462[[#This Row],[スコア⑤]]/T20D357462[[#This Row],[スコア③]]</f>
        <v>#REF!</v>
      </c>
      <c r="R1909" s="76" t="e">
        <f>#REF!+#REF!</f>
        <v>#REF!</v>
      </c>
      <c r="S1909" s="76"/>
      <c r="T1909" s="119"/>
      <c r="U1909" s="76"/>
      <c r="V1909" s="76"/>
      <c r="W1909" s="109" t="e">
        <f>(T20D357462[[#This Row],[現金及び預金（億）]]-T20D357462[[#This Row],[負債（億）]])/T20D357462[[#This Row],[総資産]]*100</f>
        <v>#DIV/0!</v>
      </c>
    </row>
    <row r="1910" spans="1:23" s="67" customFormat="1" x14ac:dyDescent="0.25">
      <c r="A1910" s="69"/>
      <c r="B1910" s="39"/>
      <c r="C1910" s="71" t="str">
        <f>IFERROR(_xll.RssMarket($A1910,"市場部名称"),"")</f>
        <v/>
      </c>
      <c r="D1910" s="55"/>
      <c r="E1910" s="55" t="str">
        <f>IFERROR(_xll.RssMarket($A1910,"前日比"),"")</f>
        <v/>
      </c>
      <c r="F1910" s="75" t="str">
        <f>IFERROR(_xll.RssMarket($A1910,"時価総額"),"")</f>
        <v/>
      </c>
      <c r="G1910" s="75" t="e">
        <f>T20D357462[[#This Row],[時価総額]]/T20D357462[[#This Row],[現在値]]</f>
        <v>#VALUE!</v>
      </c>
      <c r="H1910" s="20"/>
      <c r="I1910" s="38"/>
      <c r="J1910" s="20"/>
      <c r="K1910" s="33"/>
      <c r="L1910" s="117"/>
      <c r="M1910" s="21"/>
      <c r="N1910" s="89"/>
      <c r="O1910" s="125" t="e">
        <f t="shared" si="61"/>
        <v>#REF!</v>
      </c>
      <c r="P1910" s="125" t="e">
        <f t="shared" si="60"/>
        <v>#REF!</v>
      </c>
      <c r="Q1910" s="147" t="e">
        <f>T20D357462[[#This Row],[スコア⑤]]/T20D357462[[#This Row],[スコア③]]</f>
        <v>#REF!</v>
      </c>
      <c r="R1910" s="76" t="e">
        <f>#REF!+#REF!</f>
        <v>#REF!</v>
      </c>
      <c r="S1910" s="76"/>
      <c r="T1910" s="119"/>
      <c r="U1910" s="76"/>
      <c r="V1910" s="76"/>
      <c r="W1910" s="109" t="e">
        <f>(T20D357462[[#This Row],[現金及び預金（億）]]-T20D357462[[#This Row],[負債（億）]])/T20D357462[[#This Row],[総資産]]*100</f>
        <v>#DIV/0!</v>
      </c>
    </row>
    <row r="1911" spans="1:23" s="67" customFormat="1" x14ac:dyDescent="0.25">
      <c r="A1911" s="69"/>
      <c r="B1911" s="39"/>
      <c r="C1911" s="71" t="str">
        <f>IFERROR(_xll.RssMarket($A1911,"市場部名称"),"")</f>
        <v/>
      </c>
      <c r="D1911" s="55"/>
      <c r="E1911" s="55" t="str">
        <f>IFERROR(_xll.RssMarket($A1911,"前日比"),"")</f>
        <v/>
      </c>
      <c r="F1911" s="75" t="str">
        <f>IFERROR(_xll.RssMarket($A1911,"時価総額"),"")</f>
        <v/>
      </c>
      <c r="G1911" s="75" t="e">
        <f>T20D357462[[#This Row],[時価総額]]/T20D357462[[#This Row],[現在値]]</f>
        <v>#VALUE!</v>
      </c>
      <c r="H1911" s="20"/>
      <c r="I1911" s="38"/>
      <c r="J1911" s="20"/>
      <c r="K1911" s="33"/>
      <c r="L1911" s="117"/>
      <c r="M1911" s="21"/>
      <c r="N1911" s="89"/>
      <c r="O1911" s="125" t="e">
        <f t="shared" si="61"/>
        <v>#REF!</v>
      </c>
      <c r="P1911" s="125" t="e">
        <f t="shared" si="60"/>
        <v>#REF!</v>
      </c>
      <c r="Q1911" s="147" t="e">
        <f>T20D357462[[#This Row],[スコア⑤]]/T20D357462[[#This Row],[スコア③]]</f>
        <v>#REF!</v>
      </c>
      <c r="R1911" s="76" t="e">
        <f>#REF!+#REF!</f>
        <v>#REF!</v>
      </c>
      <c r="S1911" s="76"/>
      <c r="T1911" s="119"/>
      <c r="U1911" s="76"/>
      <c r="V1911" s="76"/>
      <c r="W1911" s="109" t="e">
        <f>(T20D357462[[#This Row],[現金及び預金（億）]]-T20D357462[[#This Row],[負債（億）]])/T20D357462[[#This Row],[総資産]]*100</f>
        <v>#DIV/0!</v>
      </c>
    </row>
    <row r="1912" spans="1:23" s="67" customFormat="1" x14ac:dyDescent="0.25">
      <c r="A1912" s="69"/>
      <c r="B1912" s="39"/>
      <c r="C1912" s="71" t="str">
        <f>IFERROR(_xll.RssMarket($A1912,"市場部名称"),"")</f>
        <v/>
      </c>
      <c r="D1912" s="55"/>
      <c r="E1912" s="55" t="str">
        <f>IFERROR(_xll.RssMarket($A1912,"前日比"),"")</f>
        <v/>
      </c>
      <c r="F1912" s="75" t="str">
        <f>IFERROR(_xll.RssMarket($A1912,"時価総額"),"")</f>
        <v/>
      </c>
      <c r="G1912" s="75" t="e">
        <f>T20D357462[[#This Row],[時価総額]]/T20D357462[[#This Row],[現在値]]</f>
        <v>#VALUE!</v>
      </c>
      <c r="H1912" s="20"/>
      <c r="I1912" s="38"/>
      <c r="J1912" s="20"/>
      <c r="K1912" s="33"/>
      <c r="L1912" s="117"/>
      <c r="M1912" s="21"/>
      <c r="N1912" s="89"/>
      <c r="O1912" s="125" t="e">
        <f t="shared" si="61"/>
        <v>#REF!</v>
      </c>
      <c r="P1912" s="125" t="e">
        <f t="shared" si="60"/>
        <v>#REF!</v>
      </c>
      <c r="Q1912" s="147" t="e">
        <f>T20D357462[[#This Row],[スコア⑤]]/T20D357462[[#This Row],[スコア③]]</f>
        <v>#REF!</v>
      </c>
      <c r="R1912" s="76" t="e">
        <f>#REF!+#REF!</f>
        <v>#REF!</v>
      </c>
      <c r="S1912" s="76"/>
      <c r="T1912" s="119"/>
      <c r="U1912" s="76"/>
      <c r="V1912" s="76"/>
      <c r="W1912" s="109" t="e">
        <f>(T20D357462[[#This Row],[現金及び預金（億）]]-T20D357462[[#This Row],[負債（億）]])/T20D357462[[#This Row],[総資産]]*100</f>
        <v>#DIV/0!</v>
      </c>
    </row>
    <row r="1913" spans="1:23" s="67" customFormat="1" x14ac:dyDescent="0.25">
      <c r="A1913" s="69"/>
      <c r="B1913" s="39"/>
      <c r="C1913" s="71" t="str">
        <f>IFERROR(_xll.RssMarket($A1913,"市場部名称"),"")</f>
        <v/>
      </c>
      <c r="D1913" s="55"/>
      <c r="E1913" s="55" t="str">
        <f>IFERROR(_xll.RssMarket($A1913,"前日比"),"")</f>
        <v/>
      </c>
      <c r="F1913" s="75" t="str">
        <f>IFERROR(_xll.RssMarket($A1913,"時価総額"),"")</f>
        <v/>
      </c>
      <c r="G1913" s="75" t="e">
        <f>T20D357462[[#This Row],[時価総額]]/T20D357462[[#This Row],[現在値]]</f>
        <v>#VALUE!</v>
      </c>
      <c r="H1913" s="20"/>
      <c r="I1913" s="38"/>
      <c r="J1913" s="20"/>
      <c r="K1913" s="33"/>
      <c r="L1913" s="117"/>
      <c r="M1913" s="21"/>
      <c r="N1913" s="89"/>
      <c r="O1913" s="125" t="e">
        <f t="shared" si="61"/>
        <v>#REF!</v>
      </c>
      <c r="P1913" s="125" t="e">
        <f t="shared" si="60"/>
        <v>#REF!</v>
      </c>
      <c r="Q1913" s="147" t="e">
        <f>T20D357462[[#This Row],[スコア⑤]]/T20D357462[[#This Row],[スコア③]]</f>
        <v>#REF!</v>
      </c>
      <c r="R1913" s="76" t="e">
        <f>#REF!+#REF!</f>
        <v>#REF!</v>
      </c>
      <c r="S1913" s="76"/>
      <c r="T1913" s="119"/>
      <c r="U1913" s="76"/>
      <c r="V1913" s="76"/>
      <c r="W1913" s="109" t="e">
        <f>(T20D357462[[#This Row],[現金及び預金（億）]]-T20D357462[[#This Row],[負債（億）]])/T20D357462[[#This Row],[総資産]]*100</f>
        <v>#DIV/0!</v>
      </c>
    </row>
    <row r="1914" spans="1:23" s="67" customFormat="1" x14ac:dyDescent="0.25">
      <c r="A1914" s="69"/>
      <c r="B1914" s="39"/>
      <c r="C1914" s="71" t="str">
        <f>IFERROR(_xll.RssMarket($A1914,"市場部名称"),"")</f>
        <v/>
      </c>
      <c r="D1914" s="55"/>
      <c r="E1914" s="55" t="str">
        <f>IFERROR(_xll.RssMarket($A1914,"前日比"),"")</f>
        <v/>
      </c>
      <c r="F1914" s="75" t="str">
        <f>IFERROR(_xll.RssMarket($A1914,"時価総額"),"")</f>
        <v/>
      </c>
      <c r="G1914" s="75" t="e">
        <f>T20D357462[[#This Row],[時価総額]]/T20D357462[[#This Row],[現在値]]</f>
        <v>#VALUE!</v>
      </c>
      <c r="H1914" s="20"/>
      <c r="I1914" s="38"/>
      <c r="J1914" s="20"/>
      <c r="K1914" s="33"/>
      <c r="L1914" s="117"/>
      <c r="M1914" s="21"/>
      <c r="N1914" s="89"/>
      <c r="O1914" s="125" t="e">
        <f t="shared" si="61"/>
        <v>#REF!</v>
      </c>
      <c r="P1914" s="125" t="e">
        <f t="shared" si="60"/>
        <v>#REF!</v>
      </c>
      <c r="Q1914" s="147" t="e">
        <f>T20D357462[[#This Row],[スコア⑤]]/T20D357462[[#This Row],[スコア③]]</f>
        <v>#REF!</v>
      </c>
      <c r="R1914" s="76" t="e">
        <f>#REF!+#REF!</f>
        <v>#REF!</v>
      </c>
      <c r="S1914" s="76"/>
      <c r="T1914" s="119"/>
      <c r="U1914" s="76"/>
      <c r="V1914" s="76"/>
      <c r="W1914" s="109" t="e">
        <f>(T20D357462[[#This Row],[現金及び預金（億）]]-T20D357462[[#This Row],[負債（億）]])/T20D357462[[#This Row],[総資産]]*100</f>
        <v>#DIV/0!</v>
      </c>
    </row>
    <row r="1915" spans="1:23" s="67" customFormat="1" x14ac:dyDescent="0.25">
      <c r="A1915" s="69"/>
      <c r="B1915" s="39"/>
      <c r="C1915" s="71" t="str">
        <f>IFERROR(_xll.RssMarket($A1915,"市場部名称"),"")</f>
        <v/>
      </c>
      <c r="D1915" s="55"/>
      <c r="E1915" s="55" t="str">
        <f>IFERROR(_xll.RssMarket($A1915,"前日比"),"")</f>
        <v/>
      </c>
      <c r="F1915" s="75" t="str">
        <f>IFERROR(_xll.RssMarket($A1915,"時価総額"),"")</f>
        <v/>
      </c>
      <c r="G1915" s="75" t="e">
        <f>T20D357462[[#This Row],[時価総額]]/T20D357462[[#This Row],[現在値]]</f>
        <v>#VALUE!</v>
      </c>
      <c r="H1915" s="20"/>
      <c r="I1915" s="38"/>
      <c r="J1915" s="20"/>
      <c r="K1915" s="33"/>
      <c r="L1915" s="117"/>
      <c r="M1915" s="21"/>
      <c r="N1915" s="89"/>
      <c r="O1915" s="125" t="e">
        <f t="shared" si="61"/>
        <v>#REF!</v>
      </c>
      <c r="P1915" s="125" t="e">
        <f t="shared" si="60"/>
        <v>#REF!</v>
      </c>
      <c r="Q1915" s="147" t="e">
        <f>T20D357462[[#This Row],[スコア⑤]]/T20D357462[[#This Row],[スコア③]]</f>
        <v>#REF!</v>
      </c>
      <c r="R1915" s="76" t="e">
        <f>#REF!+#REF!</f>
        <v>#REF!</v>
      </c>
      <c r="S1915" s="76"/>
      <c r="T1915" s="119"/>
      <c r="U1915" s="76"/>
      <c r="V1915" s="76"/>
      <c r="W1915" s="109" t="e">
        <f>(T20D357462[[#This Row],[現金及び預金（億）]]-T20D357462[[#This Row],[負債（億）]])/T20D357462[[#This Row],[総資産]]*100</f>
        <v>#DIV/0!</v>
      </c>
    </row>
    <row r="1916" spans="1:23" s="67" customFormat="1" x14ac:dyDescent="0.25">
      <c r="A1916" s="69"/>
      <c r="B1916" s="39"/>
      <c r="C1916" s="71" t="str">
        <f>IFERROR(_xll.RssMarket($A1916,"市場部名称"),"")</f>
        <v/>
      </c>
      <c r="D1916" s="55"/>
      <c r="E1916" s="55" t="str">
        <f>IFERROR(_xll.RssMarket($A1916,"前日比"),"")</f>
        <v/>
      </c>
      <c r="F1916" s="75" t="str">
        <f>IFERROR(_xll.RssMarket($A1916,"時価総額"),"")</f>
        <v/>
      </c>
      <c r="G1916" s="75" t="e">
        <f>T20D357462[[#This Row],[時価総額]]/T20D357462[[#This Row],[現在値]]</f>
        <v>#VALUE!</v>
      </c>
      <c r="H1916" s="20"/>
      <c r="I1916" s="38"/>
      <c r="J1916" s="20"/>
      <c r="K1916" s="33"/>
      <c r="L1916" s="117"/>
      <c r="M1916" s="21"/>
      <c r="N1916" s="89"/>
      <c r="O1916" s="125" t="e">
        <f t="shared" si="61"/>
        <v>#REF!</v>
      </c>
      <c r="P1916" s="125" t="e">
        <f t="shared" si="60"/>
        <v>#REF!</v>
      </c>
      <c r="Q1916" s="147" t="e">
        <f>T20D357462[[#This Row],[スコア⑤]]/T20D357462[[#This Row],[スコア③]]</f>
        <v>#REF!</v>
      </c>
      <c r="R1916" s="76" t="e">
        <f>#REF!+#REF!</f>
        <v>#REF!</v>
      </c>
      <c r="S1916" s="76"/>
      <c r="T1916" s="119"/>
      <c r="U1916" s="76"/>
      <c r="V1916" s="76"/>
      <c r="W1916" s="109" t="e">
        <f>(T20D357462[[#This Row],[現金及び預金（億）]]-T20D357462[[#This Row],[負債（億）]])/T20D357462[[#This Row],[総資産]]*100</f>
        <v>#DIV/0!</v>
      </c>
    </row>
    <row r="1917" spans="1:23" s="67" customFormat="1" x14ac:dyDescent="0.25">
      <c r="A1917" s="69"/>
      <c r="B1917" s="39"/>
      <c r="C1917" s="71" t="str">
        <f>IFERROR(_xll.RssMarket($A1917,"市場部名称"),"")</f>
        <v/>
      </c>
      <c r="D1917" s="55"/>
      <c r="E1917" s="55" t="str">
        <f>IFERROR(_xll.RssMarket($A1917,"前日比"),"")</f>
        <v/>
      </c>
      <c r="F1917" s="75" t="str">
        <f>IFERROR(_xll.RssMarket($A1917,"時価総額"),"")</f>
        <v/>
      </c>
      <c r="G1917" s="75" t="e">
        <f>T20D357462[[#This Row],[時価総額]]/T20D357462[[#This Row],[現在値]]</f>
        <v>#VALUE!</v>
      </c>
      <c r="H1917" s="20"/>
      <c r="I1917" s="38"/>
      <c r="J1917" s="20"/>
      <c r="K1917" s="33"/>
      <c r="L1917" s="117"/>
      <c r="M1917" s="21"/>
      <c r="N1917" s="89"/>
      <c r="O1917" s="125" t="e">
        <f t="shared" si="61"/>
        <v>#REF!</v>
      </c>
      <c r="P1917" s="125" t="e">
        <f t="shared" ref="P1917:P1980" si="62">ROUND(((R1917/20)*(L1917/15)*(S1917/15)*(1+W1917/200))/(H1917/15)*100,0)</f>
        <v>#REF!</v>
      </c>
      <c r="Q1917" s="147" t="e">
        <f>T20D357462[[#This Row],[スコア⑤]]/T20D357462[[#This Row],[スコア③]]</f>
        <v>#REF!</v>
      </c>
      <c r="R1917" s="76" t="e">
        <f>#REF!+#REF!</f>
        <v>#REF!</v>
      </c>
      <c r="S1917" s="76"/>
      <c r="T1917" s="119"/>
      <c r="U1917" s="76"/>
      <c r="V1917" s="76"/>
      <c r="W1917" s="109" t="e">
        <f>(T20D357462[[#This Row],[現金及び預金（億）]]-T20D357462[[#This Row],[負債（億）]])/T20D357462[[#This Row],[総資産]]*100</f>
        <v>#DIV/0!</v>
      </c>
    </row>
    <row r="1918" spans="1:23" s="67" customFormat="1" x14ac:dyDescent="0.25">
      <c r="A1918" s="69"/>
      <c r="B1918" s="39"/>
      <c r="C1918" s="71" t="str">
        <f>IFERROR(_xll.RssMarket($A1918,"市場部名称"),"")</f>
        <v/>
      </c>
      <c r="D1918" s="55"/>
      <c r="E1918" s="55" t="str">
        <f>IFERROR(_xll.RssMarket($A1918,"前日比"),"")</f>
        <v/>
      </c>
      <c r="F1918" s="75" t="str">
        <f>IFERROR(_xll.RssMarket($A1918,"時価総額"),"")</f>
        <v/>
      </c>
      <c r="G1918" s="75" t="e">
        <f>T20D357462[[#This Row],[時価総額]]/T20D357462[[#This Row],[現在値]]</f>
        <v>#VALUE!</v>
      </c>
      <c r="H1918" s="20"/>
      <c r="I1918" s="38"/>
      <c r="J1918" s="20"/>
      <c r="K1918" s="33"/>
      <c r="L1918" s="117"/>
      <c r="M1918" s="21"/>
      <c r="N1918" s="89"/>
      <c r="O1918" s="125" t="e">
        <f t="shared" si="61"/>
        <v>#REF!</v>
      </c>
      <c r="P1918" s="125" t="e">
        <f t="shared" si="62"/>
        <v>#REF!</v>
      </c>
      <c r="Q1918" s="147" t="e">
        <f>T20D357462[[#This Row],[スコア⑤]]/T20D357462[[#This Row],[スコア③]]</f>
        <v>#REF!</v>
      </c>
      <c r="R1918" s="76" t="e">
        <f>#REF!+#REF!</f>
        <v>#REF!</v>
      </c>
      <c r="S1918" s="76"/>
      <c r="T1918" s="119"/>
      <c r="U1918" s="76"/>
      <c r="V1918" s="76"/>
      <c r="W1918" s="109" t="e">
        <f>(T20D357462[[#This Row],[現金及び預金（億）]]-T20D357462[[#This Row],[負債（億）]])/T20D357462[[#This Row],[総資産]]*100</f>
        <v>#DIV/0!</v>
      </c>
    </row>
    <row r="1919" spans="1:23" s="67" customFormat="1" x14ac:dyDescent="0.25">
      <c r="A1919" s="69"/>
      <c r="B1919" s="39"/>
      <c r="C1919" s="71" t="str">
        <f>IFERROR(_xll.RssMarket($A1919,"市場部名称"),"")</f>
        <v/>
      </c>
      <c r="D1919" s="55"/>
      <c r="E1919" s="55" t="str">
        <f>IFERROR(_xll.RssMarket($A1919,"前日比"),"")</f>
        <v/>
      </c>
      <c r="F1919" s="75" t="str">
        <f>IFERROR(_xll.RssMarket($A1919,"時価総額"),"")</f>
        <v/>
      </c>
      <c r="G1919" s="75" t="e">
        <f>T20D357462[[#This Row],[時価総額]]/T20D357462[[#This Row],[現在値]]</f>
        <v>#VALUE!</v>
      </c>
      <c r="H1919" s="20"/>
      <c r="I1919" s="38"/>
      <c r="J1919" s="20"/>
      <c r="K1919" s="33"/>
      <c r="L1919" s="117"/>
      <c r="M1919" s="21"/>
      <c r="N1919" s="89"/>
      <c r="O1919" s="125" t="e">
        <f t="shared" si="61"/>
        <v>#REF!</v>
      </c>
      <c r="P1919" s="125" t="e">
        <f t="shared" si="62"/>
        <v>#REF!</v>
      </c>
      <c r="Q1919" s="147" t="e">
        <f>T20D357462[[#This Row],[スコア⑤]]/T20D357462[[#This Row],[スコア③]]</f>
        <v>#REF!</v>
      </c>
      <c r="R1919" s="76" t="e">
        <f>#REF!+#REF!</f>
        <v>#REF!</v>
      </c>
      <c r="S1919" s="76"/>
      <c r="T1919" s="119"/>
      <c r="U1919" s="76"/>
      <c r="V1919" s="76"/>
      <c r="W1919" s="109" t="e">
        <f>(T20D357462[[#This Row],[現金及び預金（億）]]-T20D357462[[#This Row],[負債（億）]])/T20D357462[[#This Row],[総資産]]*100</f>
        <v>#DIV/0!</v>
      </c>
    </row>
    <row r="1920" spans="1:23" s="67" customFormat="1" x14ac:dyDescent="0.25">
      <c r="A1920" s="69"/>
      <c r="B1920" s="39"/>
      <c r="C1920" s="71" t="str">
        <f>IFERROR(_xll.RssMarket($A1920,"市場部名称"),"")</f>
        <v/>
      </c>
      <c r="D1920" s="55"/>
      <c r="E1920" s="55" t="str">
        <f>IFERROR(_xll.RssMarket($A1920,"前日比"),"")</f>
        <v/>
      </c>
      <c r="F1920" s="75" t="str">
        <f>IFERROR(_xll.RssMarket($A1920,"時価総額"),"")</f>
        <v/>
      </c>
      <c r="G1920" s="75" t="e">
        <f>T20D357462[[#This Row],[時価総額]]/T20D357462[[#This Row],[現在値]]</f>
        <v>#VALUE!</v>
      </c>
      <c r="H1920" s="20"/>
      <c r="I1920" s="38"/>
      <c r="J1920" s="20"/>
      <c r="K1920" s="33"/>
      <c r="L1920" s="117"/>
      <c r="M1920" s="21"/>
      <c r="N1920" s="89"/>
      <c r="O1920" s="125" t="e">
        <f t="shared" si="61"/>
        <v>#REF!</v>
      </c>
      <c r="P1920" s="125" t="e">
        <f t="shared" si="62"/>
        <v>#REF!</v>
      </c>
      <c r="Q1920" s="147" t="e">
        <f>T20D357462[[#This Row],[スコア⑤]]/T20D357462[[#This Row],[スコア③]]</f>
        <v>#REF!</v>
      </c>
      <c r="R1920" s="76" t="e">
        <f>#REF!+#REF!</f>
        <v>#REF!</v>
      </c>
      <c r="S1920" s="76"/>
      <c r="T1920" s="119"/>
      <c r="U1920" s="76"/>
      <c r="V1920" s="76"/>
      <c r="W1920" s="109" t="e">
        <f>(T20D357462[[#This Row],[現金及び預金（億）]]-T20D357462[[#This Row],[負債（億）]])/T20D357462[[#This Row],[総資産]]*100</f>
        <v>#DIV/0!</v>
      </c>
    </row>
    <row r="1921" spans="1:23" s="67" customFormat="1" x14ac:dyDescent="0.25">
      <c r="A1921" s="69"/>
      <c r="B1921" s="39"/>
      <c r="C1921" s="71" t="str">
        <f>IFERROR(_xll.RssMarket($A1921,"市場部名称"),"")</f>
        <v/>
      </c>
      <c r="D1921" s="55"/>
      <c r="E1921" s="55" t="str">
        <f>IFERROR(_xll.RssMarket($A1921,"前日比"),"")</f>
        <v/>
      </c>
      <c r="F1921" s="75" t="str">
        <f>IFERROR(_xll.RssMarket($A1921,"時価総額"),"")</f>
        <v/>
      </c>
      <c r="G1921" s="75" t="e">
        <f>T20D357462[[#This Row],[時価総額]]/T20D357462[[#This Row],[現在値]]</f>
        <v>#VALUE!</v>
      </c>
      <c r="H1921" s="20"/>
      <c r="I1921" s="38"/>
      <c r="J1921" s="20"/>
      <c r="K1921" s="33"/>
      <c r="L1921" s="117"/>
      <c r="M1921" s="21"/>
      <c r="N1921" s="89"/>
      <c r="O1921" s="125" t="e">
        <f t="shared" si="61"/>
        <v>#REF!</v>
      </c>
      <c r="P1921" s="125" t="e">
        <f t="shared" si="62"/>
        <v>#REF!</v>
      </c>
      <c r="Q1921" s="147" t="e">
        <f>T20D357462[[#This Row],[スコア⑤]]/T20D357462[[#This Row],[スコア③]]</f>
        <v>#REF!</v>
      </c>
      <c r="R1921" s="76" t="e">
        <f>#REF!+#REF!</f>
        <v>#REF!</v>
      </c>
      <c r="S1921" s="76"/>
      <c r="T1921" s="119"/>
      <c r="U1921" s="76"/>
      <c r="V1921" s="76"/>
      <c r="W1921" s="109" t="e">
        <f>(T20D357462[[#This Row],[現金及び預金（億）]]-T20D357462[[#This Row],[負債（億）]])/T20D357462[[#This Row],[総資産]]*100</f>
        <v>#DIV/0!</v>
      </c>
    </row>
    <row r="1922" spans="1:23" s="67" customFormat="1" x14ac:dyDescent="0.25">
      <c r="A1922" s="69"/>
      <c r="B1922" s="39"/>
      <c r="C1922" s="71" t="str">
        <f>IFERROR(_xll.RssMarket($A1922,"市場部名称"),"")</f>
        <v/>
      </c>
      <c r="D1922" s="55"/>
      <c r="E1922" s="55" t="str">
        <f>IFERROR(_xll.RssMarket($A1922,"前日比"),"")</f>
        <v/>
      </c>
      <c r="F1922" s="75" t="str">
        <f>IFERROR(_xll.RssMarket($A1922,"時価総額"),"")</f>
        <v/>
      </c>
      <c r="G1922" s="75" t="e">
        <f>T20D357462[[#This Row],[時価総額]]/T20D357462[[#This Row],[現在値]]</f>
        <v>#VALUE!</v>
      </c>
      <c r="H1922" s="20"/>
      <c r="I1922" s="38"/>
      <c r="J1922" s="20"/>
      <c r="K1922" s="33"/>
      <c r="L1922" s="117"/>
      <c r="M1922" s="21"/>
      <c r="N1922" s="89"/>
      <c r="O1922" s="125" t="e">
        <f t="shared" ref="O1922:O1985" si="63">ROUND(
 ((IF(OR(R1922="",R1922&lt;=0),20,R1922)/20)
  *(L1922/15))
 /(IFERROR(IF(H1922&gt;0,H1922,15),15)/15)
 *100,0)</f>
        <v>#REF!</v>
      </c>
      <c r="P1922" s="125" t="e">
        <f t="shared" si="62"/>
        <v>#REF!</v>
      </c>
      <c r="Q1922" s="147" t="e">
        <f>T20D357462[[#This Row],[スコア⑤]]/T20D357462[[#This Row],[スコア③]]</f>
        <v>#REF!</v>
      </c>
      <c r="R1922" s="76" t="e">
        <f>#REF!+#REF!</f>
        <v>#REF!</v>
      </c>
      <c r="S1922" s="76"/>
      <c r="T1922" s="119"/>
      <c r="U1922" s="76"/>
      <c r="V1922" s="76"/>
      <c r="W1922" s="109" t="e">
        <f>(T20D357462[[#This Row],[現金及び預金（億）]]-T20D357462[[#This Row],[負債（億）]])/T20D357462[[#This Row],[総資産]]*100</f>
        <v>#DIV/0!</v>
      </c>
    </row>
    <row r="1923" spans="1:23" s="67" customFormat="1" x14ac:dyDescent="0.25">
      <c r="A1923" s="69"/>
      <c r="B1923" s="39"/>
      <c r="C1923" s="71" t="str">
        <f>IFERROR(_xll.RssMarket($A1923,"市場部名称"),"")</f>
        <v/>
      </c>
      <c r="D1923" s="55"/>
      <c r="E1923" s="55" t="str">
        <f>IFERROR(_xll.RssMarket($A1923,"前日比"),"")</f>
        <v/>
      </c>
      <c r="F1923" s="75" t="str">
        <f>IFERROR(_xll.RssMarket($A1923,"時価総額"),"")</f>
        <v/>
      </c>
      <c r="G1923" s="75" t="e">
        <f>T20D357462[[#This Row],[時価総額]]/T20D357462[[#This Row],[現在値]]</f>
        <v>#VALUE!</v>
      </c>
      <c r="H1923" s="20"/>
      <c r="I1923" s="38"/>
      <c r="J1923" s="20"/>
      <c r="K1923" s="33"/>
      <c r="L1923" s="117"/>
      <c r="M1923" s="21"/>
      <c r="N1923" s="89"/>
      <c r="O1923" s="125" t="e">
        <f t="shared" si="63"/>
        <v>#REF!</v>
      </c>
      <c r="P1923" s="125" t="e">
        <f t="shared" si="62"/>
        <v>#REF!</v>
      </c>
      <c r="Q1923" s="147" t="e">
        <f>T20D357462[[#This Row],[スコア⑤]]/T20D357462[[#This Row],[スコア③]]</f>
        <v>#REF!</v>
      </c>
      <c r="R1923" s="76" t="e">
        <f>#REF!+#REF!</f>
        <v>#REF!</v>
      </c>
      <c r="S1923" s="76"/>
      <c r="T1923" s="119"/>
      <c r="U1923" s="76"/>
      <c r="V1923" s="76"/>
      <c r="W1923" s="109" t="e">
        <f>(T20D357462[[#This Row],[現金及び預金（億）]]-T20D357462[[#This Row],[負債（億）]])/T20D357462[[#This Row],[総資産]]*100</f>
        <v>#DIV/0!</v>
      </c>
    </row>
    <row r="1924" spans="1:23" s="67" customFormat="1" x14ac:dyDescent="0.25">
      <c r="A1924" s="69"/>
      <c r="B1924" s="39"/>
      <c r="C1924" s="71" t="str">
        <f>IFERROR(_xll.RssMarket($A1924,"市場部名称"),"")</f>
        <v/>
      </c>
      <c r="D1924" s="55"/>
      <c r="E1924" s="55" t="str">
        <f>IFERROR(_xll.RssMarket($A1924,"前日比"),"")</f>
        <v/>
      </c>
      <c r="F1924" s="75" t="str">
        <f>IFERROR(_xll.RssMarket($A1924,"時価総額"),"")</f>
        <v/>
      </c>
      <c r="G1924" s="75" t="e">
        <f>T20D357462[[#This Row],[時価総額]]/T20D357462[[#This Row],[現在値]]</f>
        <v>#VALUE!</v>
      </c>
      <c r="H1924" s="20"/>
      <c r="I1924" s="38"/>
      <c r="J1924" s="20"/>
      <c r="K1924" s="33"/>
      <c r="L1924" s="117"/>
      <c r="M1924" s="21"/>
      <c r="N1924" s="89"/>
      <c r="O1924" s="125" t="e">
        <f t="shared" si="63"/>
        <v>#REF!</v>
      </c>
      <c r="P1924" s="125" t="e">
        <f t="shared" si="62"/>
        <v>#REF!</v>
      </c>
      <c r="Q1924" s="147" t="e">
        <f>T20D357462[[#This Row],[スコア⑤]]/T20D357462[[#This Row],[スコア③]]</f>
        <v>#REF!</v>
      </c>
      <c r="R1924" s="76" t="e">
        <f>#REF!+#REF!</f>
        <v>#REF!</v>
      </c>
      <c r="S1924" s="76"/>
      <c r="T1924" s="119"/>
      <c r="U1924" s="76"/>
      <c r="V1924" s="76"/>
      <c r="W1924" s="109" t="e">
        <f>(T20D357462[[#This Row],[現金及び預金（億）]]-T20D357462[[#This Row],[負債（億）]])/T20D357462[[#This Row],[総資産]]*100</f>
        <v>#DIV/0!</v>
      </c>
    </row>
    <row r="1925" spans="1:23" s="67" customFormat="1" x14ac:dyDescent="0.25">
      <c r="A1925" s="69"/>
      <c r="B1925" s="39"/>
      <c r="C1925" s="71" t="str">
        <f>IFERROR(_xll.RssMarket($A1925,"市場部名称"),"")</f>
        <v/>
      </c>
      <c r="D1925" s="55"/>
      <c r="E1925" s="55" t="str">
        <f>IFERROR(_xll.RssMarket($A1925,"前日比"),"")</f>
        <v/>
      </c>
      <c r="F1925" s="75" t="str">
        <f>IFERROR(_xll.RssMarket($A1925,"時価総額"),"")</f>
        <v/>
      </c>
      <c r="G1925" s="75" t="e">
        <f>T20D357462[[#This Row],[時価総額]]/T20D357462[[#This Row],[現在値]]</f>
        <v>#VALUE!</v>
      </c>
      <c r="H1925" s="20"/>
      <c r="I1925" s="38"/>
      <c r="J1925" s="20"/>
      <c r="K1925" s="33"/>
      <c r="L1925" s="117"/>
      <c r="M1925" s="21"/>
      <c r="N1925" s="89"/>
      <c r="O1925" s="125" t="e">
        <f t="shared" si="63"/>
        <v>#REF!</v>
      </c>
      <c r="P1925" s="125" t="e">
        <f t="shared" si="62"/>
        <v>#REF!</v>
      </c>
      <c r="Q1925" s="147" t="e">
        <f>T20D357462[[#This Row],[スコア⑤]]/T20D357462[[#This Row],[スコア③]]</f>
        <v>#REF!</v>
      </c>
      <c r="R1925" s="76" t="e">
        <f>#REF!+#REF!</f>
        <v>#REF!</v>
      </c>
      <c r="S1925" s="76"/>
      <c r="T1925" s="119"/>
      <c r="U1925" s="76"/>
      <c r="V1925" s="76"/>
      <c r="W1925" s="109" t="e">
        <f>(T20D357462[[#This Row],[現金及び預金（億）]]-T20D357462[[#This Row],[負債（億）]])/T20D357462[[#This Row],[総資産]]*100</f>
        <v>#DIV/0!</v>
      </c>
    </row>
    <row r="1926" spans="1:23" s="67" customFormat="1" x14ac:dyDescent="0.25">
      <c r="A1926" s="69"/>
      <c r="B1926" s="39"/>
      <c r="C1926" s="71" t="str">
        <f>IFERROR(_xll.RssMarket($A1926,"市場部名称"),"")</f>
        <v/>
      </c>
      <c r="D1926" s="55"/>
      <c r="E1926" s="55" t="str">
        <f>IFERROR(_xll.RssMarket($A1926,"前日比"),"")</f>
        <v/>
      </c>
      <c r="F1926" s="75" t="str">
        <f>IFERROR(_xll.RssMarket($A1926,"時価総額"),"")</f>
        <v/>
      </c>
      <c r="G1926" s="75" t="e">
        <f>T20D357462[[#This Row],[時価総額]]/T20D357462[[#This Row],[現在値]]</f>
        <v>#VALUE!</v>
      </c>
      <c r="H1926" s="20"/>
      <c r="I1926" s="38"/>
      <c r="J1926" s="20"/>
      <c r="K1926" s="33"/>
      <c r="L1926" s="117"/>
      <c r="M1926" s="21"/>
      <c r="N1926" s="89"/>
      <c r="O1926" s="125" t="e">
        <f t="shared" si="63"/>
        <v>#REF!</v>
      </c>
      <c r="P1926" s="125" t="e">
        <f t="shared" si="62"/>
        <v>#REF!</v>
      </c>
      <c r="Q1926" s="147" t="e">
        <f>T20D357462[[#This Row],[スコア⑤]]/T20D357462[[#This Row],[スコア③]]</f>
        <v>#REF!</v>
      </c>
      <c r="R1926" s="76" t="e">
        <f>#REF!+#REF!</f>
        <v>#REF!</v>
      </c>
      <c r="S1926" s="76"/>
      <c r="T1926" s="119"/>
      <c r="U1926" s="76"/>
      <c r="V1926" s="76"/>
      <c r="W1926" s="109" t="e">
        <f>(T20D357462[[#This Row],[現金及び預金（億）]]-T20D357462[[#This Row],[負債（億）]])/T20D357462[[#This Row],[総資産]]*100</f>
        <v>#DIV/0!</v>
      </c>
    </row>
    <row r="1927" spans="1:23" s="67" customFormat="1" x14ac:dyDescent="0.25">
      <c r="A1927" s="69"/>
      <c r="B1927" s="39"/>
      <c r="C1927" s="71" t="str">
        <f>IFERROR(_xll.RssMarket($A1927,"市場部名称"),"")</f>
        <v/>
      </c>
      <c r="D1927" s="55"/>
      <c r="E1927" s="55" t="str">
        <f>IFERROR(_xll.RssMarket($A1927,"前日比"),"")</f>
        <v/>
      </c>
      <c r="F1927" s="75" t="str">
        <f>IFERROR(_xll.RssMarket($A1927,"時価総額"),"")</f>
        <v/>
      </c>
      <c r="G1927" s="75" t="e">
        <f>T20D357462[[#This Row],[時価総額]]/T20D357462[[#This Row],[現在値]]</f>
        <v>#VALUE!</v>
      </c>
      <c r="H1927" s="20"/>
      <c r="I1927" s="38"/>
      <c r="J1927" s="20"/>
      <c r="K1927" s="33"/>
      <c r="L1927" s="117"/>
      <c r="M1927" s="21"/>
      <c r="N1927" s="89"/>
      <c r="O1927" s="125" t="e">
        <f t="shared" si="63"/>
        <v>#REF!</v>
      </c>
      <c r="P1927" s="125" t="e">
        <f t="shared" si="62"/>
        <v>#REF!</v>
      </c>
      <c r="Q1927" s="147" t="e">
        <f>T20D357462[[#This Row],[スコア⑤]]/T20D357462[[#This Row],[スコア③]]</f>
        <v>#REF!</v>
      </c>
      <c r="R1927" s="76" t="e">
        <f>#REF!+#REF!</f>
        <v>#REF!</v>
      </c>
      <c r="S1927" s="76"/>
      <c r="T1927" s="119"/>
      <c r="U1927" s="76"/>
      <c r="V1927" s="76"/>
      <c r="W1927" s="109" t="e">
        <f>(T20D357462[[#This Row],[現金及び預金（億）]]-T20D357462[[#This Row],[負債（億）]])/T20D357462[[#This Row],[総資産]]*100</f>
        <v>#DIV/0!</v>
      </c>
    </row>
    <row r="1928" spans="1:23" s="67" customFormat="1" x14ac:dyDescent="0.25">
      <c r="A1928" s="69"/>
      <c r="B1928" s="39"/>
      <c r="C1928" s="71" t="str">
        <f>IFERROR(_xll.RssMarket($A1928,"市場部名称"),"")</f>
        <v/>
      </c>
      <c r="D1928" s="55"/>
      <c r="E1928" s="55" t="str">
        <f>IFERROR(_xll.RssMarket($A1928,"前日比"),"")</f>
        <v/>
      </c>
      <c r="F1928" s="75" t="str">
        <f>IFERROR(_xll.RssMarket($A1928,"時価総額"),"")</f>
        <v/>
      </c>
      <c r="G1928" s="75" t="e">
        <f>T20D357462[[#This Row],[時価総額]]/T20D357462[[#This Row],[現在値]]</f>
        <v>#VALUE!</v>
      </c>
      <c r="H1928" s="20"/>
      <c r="I1928" s="38"/>
      <c r="J1928" s="20"/>
      <c r="K1928" s="33"/>
      <c r="L1928" s="117"/>
      <c r="M1928" s="21"/>
      <c r="N1928" s="89"/>
      <c r="O1928" s="125" t="e">
        <f t="shared" si="63"/>
        <v>#REF!</v>
      </c>
      <c r="P1928" s="125" t="e">
        <f t="shared" si="62"/>
        <v>#REF!</v>
      </c>
      <c r="Q1928" s="147" t="e">
        <f>T20D357462[[#This Row],[スコア⑤]]/T20D357462[[#This Row],[スコア③]]</f>
        <v>#REF!</v>
      </c>
      <c r="R1928" s="76" t="e">
        <f>#REF!+#REF!</f>
        <v>#REF!</v>
      </c>
      <c r="S1928" s="76"/>
      <c r="T1928" s="119"/>
      <c r="U1928" s="76"/>
      <c r="V1928" s="76"/>
      <c r="W1928" s="109" t="e">
        <f>(T20D357462[[#This Row],[現金及び預金（億）]]-T20D357462[[#This Row],[負債（億）]])/T20D357462[[#This Row],[総資産]]*100</f>
        <v>#DIV/0!</v>
      </c>
    </row>
    <row r="1929" spans="1:23" s="67" customFormat="1" x14ac:dyDescent="0.25">
      <c r="A1929" s="69"/>
      <c r="B1929" s="39"/>
      <c r="C1929" s="71" t="str">
        <f>IFERROR(_xll.RssMarket($A1929,"市場部名称"),"")</f>
        <v/>
      </c>
      <c r="D1929" s="55"/>
      <c r="E1929" s="55" t="str">
        <f>IFERROR(_xll.RssMarket($A1929,"前日比"),"")</f>
        <v/>
      </c>
      <c r="F1929" s="75" t="str">
        <f>IFERROR(_xll.RssMarket($A1929,"時価総額"),"")</f>
        <v/>
      </c>
      <c r="G1929" s="75" t="e">
        <f>T20D357462[[#This Row],[時価総額]]/T20D357462[[#This Row],[現在値]]</f>
        <v>#VALUE!</v>
      </c>
      <c r="H1929" s="20"/>
      <c r="I1929" s="38"/>
      <c r="J1929" s="20"/>
      <c r="K1929" s="33"/>
      <c r="L1929" s="117"/>
      <c r="M1929" s="21"/>
      <c r="N1929" s="89"/>
      <c r="O1929" s="125" t="e">
        <f t="shared" si="63"/>
        <v>#REF!</v>
      </c>
      <c r="P1929" s="125" t="e">
        <f t="shared" si="62"/>
        <v>#REF!</v>
      </c>
      <c r="Q1929" s="147" t="e">
        <f>T20D357462[[#This Row],[スコア⑤]]/T20D357462[[#This Row],[スコア③]]</f>
        <v>#REF!</v>
      </c>
      <c r="R1929" s="76" t="e">
        <f>#REF!+#REF!</f>
        <v>#REF!</v>
      </c>
      <c r="S1929" s="76"/>
      <c r="T1929" s="119"/>
      <c r="U1929" s="76"/>
      <c r="V1929" s="76"/>
      <c r="W1929" s="109" t="e">
        <f>(T20D357462[[#This Row],[現金及び預金（億）]]-T20D357462[[#This Row],[負債（億）]])/T20D357462[[#This Row],[総資産]]*100</f>
        <v>#DIV/0!</v>
      </c>
    </row>
    <row r="1930" spans="1:23" s="67" customFormat="1" x14ac:dyDescent="0.25">
      <c r="A1930" s="69"/>
      <c r="B1930" s="39"/>
      <c r="C1930" s="71" t="str">
        <f>IFERROR(_xll.RssMarket($A1930,"市場部名称"),"")</f>
        <v/>
      </c>
      <c r="D1930" s="55"/>
      <c r="E1930" s="55" t="str">
        <f>IFERROR(_xll.RssMarket($A1930,"前日比"),"")</f>
        <v/>
      </c>
      <c r="F1930" s="75" t="str">
        <f>IFERROR(_xll.RssMarket($A1930,"時価総額"),"")</f>
        <v/>
      </c>
      <c r="G1930" s="75" t="e">
        <f>T20D357462[[#This Row],[時価総額]]/T20D357462[[#This Row],[現在値]]</f>
        <v>#VALUE!</v>
      </c>
      <c r="H1930" s="20"/>
      <c r="I1930" s="38"/>
      <c r="J1930" s="20"/>
      <c r="K1930" s="33"/>
      <c r="L1930" s="117"/>
      <c r="M1930" s="21"/>
      <c r="N1930" s="89"/>
      <c r="O1930" s="125" t="e">
        <f t="shared" si="63"/>
        <v>#REF!</v>
      </c>
      <c r="P1930" s="125" t="e">
        <f t="shared" si="62"/>
        <v>#REF!</v>
      </c>
      <c r="Q1930" s="147" t="e">
        <f>T20D357462[[#This Row],[スコア⑤]]/T20D357462[[#This Row],[スコア③]]</f>
        <v>#REF!</v>
      </c>
      <c r="R1930" s="76" t="e">
        <f>#REF!+#REF!</f>
        <v>#REF!</v>
      </c>
      <c r="S1930" s="76"/>
      <c r="T1930" s="119"/>
      <c r="U1930" s="76"/>
      <c r="V1930" s="76"/>
      <c r="W1930" s="109" t="e">
        <f>(T20D357462[[#This Row],[現金及び預金（億）]]-T20D357462[[#This Row],[負債（億）]])/T20D357462[[#This Row],[総資産]]*100</f>
        <v>#DIV/0!</v>
      </c>
    </row>
    <row r="1931" spans="1:23" s="67" customFormat="1" x14ac:dyDescent="0.25">
      <c r="A1931" s="69"/>
      <c r="B1931" s="39"/>
      <c r="C1931" s="71" t="str">
        <f>IFERROR(_xll.RssMarket($A1931,"市場部名称"),"")</f>
        <v/>
      </c>
      <c r="D1931" s="55"/>
      <c r="E1931" s="55" t="str">
        <f>IFERROR(_xll.RssMarket($A1931,"前日比"),"")</f>
        <v/>
      </c>
      <c r="F1931" s="75" t="str">
        <f>IFERROR(_xll.RssMarket($A1931,"時価総額"),"")</f>
        <v/>
      </c>
      <c r="G1931" s="75" t="e">
        <f>T20D357462[[#This Row],[時価総額]]/T20D357462[[#This Row],[現在値]]</f>
        <v>#VALUE!</v>
      </c>
      <c r="H1931" s="20"/>
      <c r="I1931" s="38"/>
      <c r="J1931" s="20"/>
      <c r="K1931" s="33"/>
      <c r="L1931" s="117"/>
      <c r="M1931" s="21"/>
      <c r="N1931" s="89"/>
      <c r="O1931" s="125" t="e">
        <f t="shared" si="63"/>
        <v>#REF!</v>
      </c>
      <c r="P1931" s="125" t="e">
        <f t="shared" si="62"/>
        <v>#REF!</v>
      </c>
      <c r="Q1931" s="147" t="e">
        <f>T20D357462[[#This Row],[スコア⑤]]/T20D357462[[#This Row],[スコア③]]</f>
        <v>#REF!</v>
      </c>
      <c r="R1931" s="76" t="e">
        <f>#REF!+#REF!</f>
        <v>#REF!</v>
      </c>
      <c r="S1931" s="76"/>
      <c r="T1931" s="119"/>
      <c r="U1931" s="76"/>
      <c r="V1931" s="76"/>
      <c r="W1931" s="109" t="e">
        <f>(T20D357462[[#This Row],[現金及び預金（億）]]-T20D357462[[#This Row],[負債（億）]])/T20D357462[[#This Row],[総資産]]*100</f>
        <v>#DIV/0!</v>
      </c>
    </row>
    <row r="1932" spans="1:23" s="67" customFormat="1" x14ac:dyDescent="0.25">
      <c r="A1932" s="69"/>
      <c r="B1932" s="39"/>
      <c r="C1932" s="71" t="str">
        <f>IFERROR(_xll.RssMarket($A1932,"市場部名称"),"")</f>
        <v/>
      </c>
      <c r="D1932" s="55"/>
      <c r="E1932" s="55" t="str">
        <f>IFERROR(_xll.RssMarket($A1932,"前日比"),"")</f>
        <v/>
      </c>
      <c r="F1932" s="75" t="str">
        <f>IFERROR(_xll.RssMarket($A1932,"時価総額"),"")</f>
        <v/>
      </c>
      <c r="G1932" s="75" t="e">
        <f>T20D357462[[#This Row],[時価総額]]/T20D357462[[#This Row],[現在値]]</f>
        <v>#VALUE!</v>
      </c>
      <c r="H1932" s="20"/>
      <c r="I1932" s="38"/>
      <c r="J1932" s="20"/>
      <c r="K1932" s="33"/>
      <c r="L1932" s="117"/>
      <c r="M1932" s="21"/>
      <c r="N1932" s="89"/>
      <c r="O1932" s="125" t="e">
        <f t="shared" si="63"/>
        <v>#REF!</v>
      </c>
      <c r="P1932" s="125" t="e">
        <f t="shared" si="62"/>
        <v>#REF!</v>
      </c>
      <c r="Q1932" s="147" t="e">
        <f>T20D357462[[#This Row],[スコア⑤]]/T20D357462[[#This Row],[スコア③]]</f>
        <v>#REF!</v>
      </c>
      <c r="R1932" s="76" t="e">
        <f>#REF!+#REF!</f>
        <v>#REF!</v>
      </c>
      <c r="S1932" s="76"/>
      <c r="T1932" s="119"/>
      <c r="U1932" s="76"/>
      <c r="V1932" s="76"/>
      <c r="W1932" s="109" t="e">
        <f>(T20D357462[[#This Row],[現金及び預金（億）]]-T20D357462[[#This Row],[負債（億）]])/T20D357462[[#This Row],[総資産]]*100</f>
        <v>#DIV/0!</v>
      </c>
    </row>
    <row r="1933" spans="1:23" s="67" customFormat="1" x14ac:dyDescent="0.25">
      <c r="A1933" s="69"/>
      <c r="B1933" s="39"/>
      <c r="C1933" s="71" t="str">
        <f>IFERROR(_xll.RssMarket($A1933,"市場部名称"),"")</f>
        <v/>
      </c>
      <c r="D1933" s="55"/>
      <c r="E1933" s="55" t="str">
        <f>IFERROR(_xll.RssMarket($A1933,"前日比"),"")</f>
        <v/>
      </c>
      <c r="F1933" s="75" t="str">
        <f>IFERROR(_xll.RssMarket($A1933,"時価総額"),"")</f>
        <v/>
      </c>
      <c r="G1933" s="75" t="e">
        <f>T20D357462[[#This Row],[時価総額]]/T20D357462[[#This Row],[現在値]]</f>
        <v>#VALUE!</v>
      </c>
      <c r="H1933" s="20"/>
      <c r="I1933" s="38"/>
      <c r="J1933" s="20"/>
      <c r="K1933" s="33"/>
      <c r="L1933" s="117"/>
      <c r="M1933" s="21"/>
      <c r="N1933" s="89"/>
      <c r="O1933" s="125" t="e">
        <f t="shared" si="63"/>
        <v>#REF!</v>
      </c>
      <c r="P1933" s="125" t="e">
        <f t="shared" si="62"/>
        <v>#REF!</v>
      </c>
      <c r="Q1933" s="147" t="e">
        <f>T20D357462[[#This Row],[スコア⑤]]/T20D357462[[#This Row],[スコア③]]</f>
        <v>#REF!</v>
      </c>
      <c r="R1933" s="76" t="e">
        <f>#REF!+#REF!</f>
        <v>#REF!</v>
      </c>
      <c r="S1933" s="76"/>
      <c r="T1933" s="119"/>
      <c r="U1933" s="76"/>
      <c r="V1933" s="76"/>
      <c r="W1933" s="109" t="e">
        <f>(T20D357462[[#This Row],[現金及び預金（億）]]-T20D357462[[#This Row],[負債（億）]])/T20D357462[[#This Row],[総資産]]*100</f>
        <v>#DIV/0!</v>
      </c>
    </row>
    <row r="1934" spans="1:23" s="67" customFormat="1" x14ac:dyDescent="0.25">
      <c r="A1934" s="69"/>
      <c r="B1934" s="39"/>
      <c r="C1934" s="71" t="str">
        <f>IFERROR(_xll.RssMarket($A1934,"市場部名称"),"")</f>
        <v/>
      </c>
      <c r="D1934" s="55"/>
      <c r="E1934" s="55" t="str">
        <f>IFERROR(_xll.RssMarket($A1934,"前日比"),"")</f>
        <v/>
      </c>
      <c r="F1934" s="75" t="str">
        <f>IFERROR(_xll.RssMarket($A1934,"時価総額"),"")</f>
        <v/>
      </c>
      <c r="G1934" s="75" t="e">
        <f>T20D357462[[#This Row],[時価総額]]/T20D357462[[#This Row],[現在値]]</f>
        <v>#VALUE!</v>
      </c>
      <c r="H1934" s="20"/>
      <c r="I1934" s="38"/>
      <c r="J1934" s="20"/>
      <c r="K1934" s="33"/>
      <c r="L1934" s="117"/>
      <c r="M1934" s="21"/>
      <c r="N1934" s="89"/>
      <c r="O1934" s="125" t="e">
        <f t="shared" si="63"/>
        <v>#REF!</v>
      </c>
      <c r="P1934" s="125" t="e">
        <f t="shared" si="62"/>
        <v>#REF!</v>
      </c>
      <c r="Q1934" s="147" t="e">
        <f>T20D357462[[#This Row],[スコア⑤]]/T20D357462[[#This Row],[スコア③]]</f>
        <v>#REF!</v>
      </c>
      <c r="R1934" s="76" t="e">
        <f>#REF!+#REF!</f>
        <v>#REF!</v>
      </c>
      <c r="S1934" s="76"/>
      <c r="T1934" s="119"/>
      <c r="U1934" s="76"/>
      <c r="V1934" s="76"/>
      <c r="W1934" s="109" t="e">
        <f>(T20D357462[[#This Row],[現金及び預金（億）]]-T20D357462[[#This Row],[負債（億）]])/T20D357462[[#This Row],[総資産]]*100</f>
        <v>#DIV/0!</v>
      </c>
    </row>
    <row r="1935" spans="1:23" s="67" customFormat="1" x14ac:dyDescent="0.25">
      <c r="A1935" s="69"/>
      <c r="B1935" s="39"/>
      <c r="C1935" s="71" t="str">
        <f>IFERROR(_xll.RssMarket($A1935,"市場部名称"),"")</f>
        <v/>
      </c>
      <c r="D1935" s="55"/>
      <c r="E1935" s="55" t="str">
        <f>IFERROR(_xll.RssMarket($A1935,"前日比"),"")</f>
        <v/>
      </c>
      <c r="F1935" s="75" t="str">
        <f>IFERROR(_xll.RssMarket($A1935,"時価総額"),"")</f>
        <v/>
      </c>
      <c r="G1935" s="75" t="e">
        <f>T20D357462[[#This Row],[時価総額]]/T20D357462[[#This Row],[現在値]]</f>
        <v>#VALUE!</v>
      </c>
      <c r="H1935" s="20"/>
      <c r="I1935" s="38"/>
      <c r="J1935" s="20"/>
      <c r="K1935" s="33"/>
      <c r="L1935" s="117"/>
      <c r="M1935" s="21"/>
      <c r="N1935" s="89"/>
      <c r="O1935" s="125" t="e">
        <f t="shared" si="63"/>
        <v>#REF!</v>
      </c>
      <c r="P1935" s="125" t="e">
        <f t="shared" si="62"/>
        <v>#REF!</v>
      </c>
      <c r="Q1935" s="147" t="e">
        <f>T20D357462[[#This Row],[スコア⑤]]/T20D357462[[#This Row],[スコア③]]</f>
        <v>#REF!</v>
      </c>
      <c r="R1935" s="76" t="e">
        <f>#REF!+#REF!</f>
        <v>#REF!</v>
      </c>
      <c r="S1935" s="76"/>
      <c r="T1935" s="119"/>
      <c r="U1935" s="76"/>
      <c r="V1935" s="76"/>
      <c r="W1935" s="109" t="e">
        <f>(T20D357462[[#This Row],[現金及び預金（億）]]-T20D357462[[#This Row],[負債（億）]])/T20D357462[[#This Row],[総資産]]*100</f>
        <v>#DIV/0!</v>
      </c>
    </row>
    <row r="1936" spans="1:23" s="67" customFormat="1" x14ac:dyDescent="0.25">
      <c r="A1936" s="69"/>
      <c r="B1936" s="39"/>
      <c r="C1936" s="71" t="str">
        <f>IFERROR(_xll.RssMarket($A1936,"市場部名称"),"")</f>
        <v/>
      </c>
      <c r="D1936" s="55"/>
      <c r="E1936" s="55" t="str">
        <f>IFERROR(_xll.RssMarket($A1936,"前日比"),"")</f>
        <v/>
      </c>
      <c r="F1936" s="75" t="str">
        <f>IFERROR(_xll.RssMarket($A1936,"時価総額"),"")</f>
        <v/>
      </c>
      <c r="G1936" s="75" t="e">
        <f>T20D357462[[#This Row],[時価総額]]/T20D357462[[#This Row],[現在値]]</f>
        <v>#VALUE!</v>
      </c>
      <c r="H1936" s="20"/>
      <c r="I1936" s="38"/>
      <c r="J1936" s="20"/>
      <c r="K1936" s="33"/>
      <c r="L1936" s="117"/>
      <c r="M1936" s="21"/>
      <c r="N1936" s="89"/>
      <c r="O1936" s="125" t="e">
        <f t="shared" si="63"/>
        <v>#REF!</v>
      </c>
      <c r="P1936" s="125" t="e">
        <f t="shared" si="62"/>
        <v>#REF!</v>
      </c>
      <c r="Q1936" s="147" t="e">
        <f>T20D357462[[#This Row],[スコア⑤]]/T20D357462[[#This Row],[スコア③]]</f>
        <v>#REF!</v>
      </c>
      <c r="R1936" s="76" t="e">
        <f>#REF!+#REF!</f>
        <v>#REF!</v>
      </c>
      <c r="S1936" s="76"/>
      <c r="T1936" s="119"/>
      <c r="U1936" s="76"/>
      <c r="V1936" s="76"/>
      <c r="W1936" s="109" t="e">
        <f>(T20D357462[[#This Row],[現金及び預金（億）]]-T20D357462[[#This Row],[負債（億）]])/T20D357462[[#This Row],[総資産]]*100</f>
        <v>#DIV/0!</v>
      </c>
    </row>
    <row r="1937" spans="1:23" s="67" customFormat="1" x14ac:dyDescent="0.25">
      <c r="A1937" s="69"/>
      <c r="B1937" s="39"/>
      <c r="C1937" s="71" t="str">
        <f>IFERROR(_xll.RssMarket($A1937,"市場部名称"),"")</f>
        <v/>
      </c>
      <c r="D1937" s="55"/>
      <c r="E1937" s="55" t="str">
        <f>IFERROR(_xll.RssMarket($A1937,"前日比"),"")</f>
        <v/>
      </c>
      <c r="F1937" s="75" t="str">
        <f>IFERROR(_xll.RssMarket($A1937,"時価総額"),"")</f>
        <v/>
      </c>
      <c r="G1937" s="75" t="e">
        <f>T20D357462[[#This Row],[時価総額]]/T20D357462[[#This Row],[現在値]]</f>
        <v>#VALUE!</v>
      </c>
      <c r="H1937" s="20"/>
      <c r="I1937" s="38"/>
      <c r="J1937" s="20"/>
      <c r="K1937" s="33"/>
      <c r="L1937" s="117"/>
      <c r="M1937" s="21"/>
      <c r="N1937" s="89"/>
      <c r="O1937" s="125" t="e">
        <f t="shared" si="63"/>
        <v>#REF!</v>
      </c>
      <c r="P1937" s="125" t="e">
        <f t="shared" si="62"/>
        <v>#REF!</v>
      </c>
      <c r="Q1937" s="147" t="e">
        <f>T20D357462[[#This Row],[スコア⑤]]/T20D357462[[#This Row],[スコア③]]</f>
        <v>#REF!</v>
      </c>
      <c r="R1937" s="76" t="e">
        <f>#REF!+#REF!</f>
        <v>#REF!</v>
      </c>
      <c r="S1937" s="76"/>
      <c r="T1937" s="119"/>
      <c r="U1937" s="76"/>
      <c r="V1937" s="76"/>
      <c r="W1937" s="109" t="e">
        <f>(T20D357462[[#This Row],[現金及び預金（億）]]-T20D357462[[#This Row],[負債（億）]])/T20D357462[[#This Row],[総資産]]*100</f>
        <v>#DIV/0!</v>
      </c>
    </row>
    <row r="1938" spans="1:23" s="67" customFormat="1" x14ac:dyDescent="0.25">
      <c r="A1938" s="69"/>
      <c r="B1938" s="39"/>
      <c r="C1938" s="71" t="str">
        <f>IFERROR(_xll.RssMarket($A1938,"市場部名称"),"")</f>
        <v/>
      </c>
      <c r="D1938" s="55"/>
      <c r="E1938" s="55" t="str">
        <f>IFERROR(_xll.RssMarket($A1938,"前日比"),"")</f>
        <v/>
      </c>
      <c r="F1938" s="75" t="str">
        <f>IFERROR(_xll.RssMarket($A1938,"時価総額"),"")</f>
        <v/>
      </c>
      <c r="G1938" s="75" t="e">
        <f>T20D357462[[#This Row],[時価総額]]/T20D357462[[#This Row],[現在値]]</f>
        <v>#VALUE!</v>
      </c>
      <c r="H1938" s="20"/>
      <c r="I1938" s="38"/>
      <c r="J1938" s="20"/>
      <c r="K1938" s="33"/>
      <c r="L1938" s="117"/>
      <c r="M1938" s="21"/>
      <c r="N1938" s="89"/>
      <c r="O1938" s="125" t="e">
        <f t="shared" si="63"/>
        <v>#REF!</v>
      </c>
      <c r="P1938" s="125" t="e">
        <f t="shared" si="62"/>
        <v>#REF!</v>
      </c>
      <c r="Q1938" s="147" t="e">
        <f>T20D357462[[#This Row],[スコア⑤]]/T20D357462[[#This Row],[スコア③]]</f>
        <v>#REF!</v>
      </c>
      <c r="R1938" s="76" t="e">
        <f>#REF!+#REF!</f>
        <v>#REF!</v>
      </c>
      <c r="S1938" s="76"/>
      <c r="T1938" s="119"/>
      <c r="U1938" s="76"/>
      <c r="V1938" s="76"/>
      <c r="W1938" s="109" t="e">
        <f>(T20D357462[[#This Row],[現金及び預金（億）]]-T20D357462[[#This Row],[負債（億）]])/T20D357462[[#This Row],[総資産]]*100</f>
        <v>#DIV/0!</v>
      </c>
    </row>
    <row r="1939" spans="1:23" s="67" customFormat="1" x14ac:dyDescent="0.25">
      <c r="A1939" s="69"/>
      <c r="B1939" s="39"/>
      <c r="C1939" s="71" t="str">
        <f>IFERROR(_xll.RssMarket($A1939,"市場部名称"),"")</f>
        <v/>
      </c>
      <c r="D1939" s="55"/>
      <c r="E1939" s="55" t="str">
        <f>IFERROR(_xll.RssMarket($A1939,"前日比"),"")</f>
        <v/>
      </c>
      <c r="F1939" s="75" t="str">
        <f>IFERROR(_xll.RssMarket($A1939,"時価総額"),"")</f>
        <v/>
      </c>
      <c r="G1939" s="75" t="e">
        <f>T20D357462[[#This Row],[時価総額]]/T20D357462[[#This Row],[現在値]]</f>
        <v>#VALUE!</v>
      </c>
      <c r="H1939" s="20"/>
      <c r="I1939" s="38"/>
      <c r="J1939" s="20"/>
      <c r="K1939" s="33"/>
      <c r="L1939" s="117"/>
      <c r="M1939" s="21"/>
      <c r="N1939" s="89"/>
      <c r="O1939" s="125" t="e">
        <f t="shared" si="63"/>
        <v>#REF!</v>
      </c>
      <c r="P1939" s="125" t="e">
        <f t="shared" si="62"/>
        <v>#REF!</v>
      </c>
      <c r="Q1939" s="147" t="e">
        <f>T20D357462[[#This Row],[スコア⑤]]/T20D357462[[#This Row],[スコア③]]</f>
        <v>#REF!</v>
      </c>
      <c r="R1939" s="76" t="e">
        <f>#REF!+#REF!</f>
        <v>#REF!</v>
      </c>
      <c r="S1939" s="76"/>
      <c r="T1939" s="119"/>
      <c r="U1939" s="76"/>
      <c r="V1939" s="76"/>
      <c r="W1939" s="109" t="e">
        <f>(T20D357462[[#This Row],[現金及び預金（億）]]-T20D357462[[#This Row],[負債（億）]])/T20D357462[[#This Row],[総資産]]*100</f>
        <v>#DIV/0!</v>
      </c>
    </row>
    <row r="1940" spans="1:23" s="67" customFormat="1" x14ac:dyDescent="0.25">
      <c r="A1940" s="69"/>
      <c r="B1940" s="39"/>
      <c r="C1940" s="71" t="str">
        <f>IFERROR(_xll.RssMarket($A1940,"市場部名称"),"")</f>
        <v/>
      </c>
      <c r="D1940" s="55"/>
      <c r="E1940" s="55" t="str">
        <f>IFERROR(_xll.RssMarket($A1940,"前日比"),"")</f>
        <v/>
      </c>
      <c r="F1940" s="75" t="str">
        <f>IFERROR(_xll.RssMarket($A1940,"時価総額"),"")</f>
        <v/>
      </c>
      <c r="G1940" s="75" t="e">
        <f>T20D357462[[#This Row],[時価総額]]/T20D357462[[#This Row],[現在値]]</f>
        <v>#VALUE!</v>
      </c>
      <c r="H1940" s="20"/>
      <c r="I1940" s="38"/>
      <c r="J1940" s="20"/>
      <c r="K1940" s="33"/>
      <c r="L1940" s="117"/>
      <c r="M1940" s="21"/>
      <c r="N1940" s="89"/>
      <c r="O1940" s="125" t="e">
        <f t="shared" si="63"/>
        <v>#REF!</v>
      </c>
      <c r="P1940" s="125" t="e">
        <f t="shared" si="62"/>
        <v>#REF!</v>
      </c>
      <c r="Q1940" s="147" t="e">
        <f>T20D357462[[#This Row],[スコア⑤]]/T20D357462[[#This Row],[スコア③]]</f>
        <v>#REF!</v>
      </c>
      <c r="R1940" s="76" t="e">
        <f>#REF!+#REF!</f>
        <v>#REF!</v>
      </c>
      <c r="S1940" s="76"/>
      <c r="T1940" s="119"/>
      <c r="U1940" s="76"/>
      <c r="V1940" s="76"/>
      <c r="W1940" s="109" t="e">
        <f>(T20D357462[[#This Row],[現金及び預金（億）]]-T20D357462[[#This Row],[負債（億）]])/T20D357462[[#This Row],[総資産]]*100</f>
        <v>#DIV/0!</v>
      </c>
    </row>
    <row r="1941" spans="1:23" s="67" customFormat="1" x14ac:dyDescent="0.25">
      <c r="A1941" s="69"/>
      <c r="B1941" s="39"/>
      <c r="C1941" s="71" t="str">
        <f>IFERROR(_xll.RssMarket($A1941,"市場部名称"),"")</f>
        <v/>
      </c>
      <c r="D1941" s="55"/>
      <c r="E1941" s="55" t="str">
        <f>IFERROR(_xll.RssMarket($A1941,"前日比"),"")</f>
        <v/>
      </c>
      <c r="F1941" s="75" t="str">
        <f>IFERROR(_xll.RssMarket($A1941,"時価総額"),"")</f>
        <v/>
      </c>
      <c r="G1941" s="75" t="e">
        <f>T20D357462[[#This Row],[時価総額]]/T20D357462[[#This Row],[現在値]]</f>
        <v>#VALUE!</v>
      </c>
      <c r="H1941" s="20"/>
      <c r="I1941" s="38"/>
      <c r="J1941" s="20"/>
      <c r="K1941" s="33"/>
      <c r="L1941" s="117"/>
      <c r="M1941" s="21"/>
      <c r="N1941" s="89"/>
      <c r="O1941" s="125" t="e">
        <f t="shared" si="63"/>
        <v>#REF!</v>
      </c>
      <c r="P1941" s="125" t="e">
        <f t="shared" si="62"/>
        <v>#REF!</v>
      </c>
      <c r="Q1941" s="147" t="e">
        <f>T20D357462[[#This Row],[スコア⑤]]/T20D357462[[#This Row],[スコア③]]</f>
        <v>#REF!</v>
      </c>
      <c r="R1941" s="76" t="e">
        <f>#REF!+#REF!</f>
        <v>#REF!</v>
      </c>
      <c r="S1941" s="76"/>
      <c r="T1941" s="119"/>
      <c r="U1941" s="76"/>
      <c r="V1941" s="76"/>
      <c r="W1941" s="109" t="e">
        <f>(T20D357462[[#This Row],[現金及び預金（億）]]-T20D357462[[#This Row],[負債（億）]])/T20D357462[[#This Row],[総資産]]*100</f>
        <v>#DIV/0!</v>
      </c>
    </row>
    <row r="1942" spans="1:23" s="67" customFormat="1" x14ac:dyDescent="0.25">
      <c r="A1942" s="69"/>
      <c r="B1942" s="39"/>
      <c r="C1942" s="71" t="str">
        <f>IFERROR(_xll.RssMarket($A1942,"市場部名称"),"")</f>
        <v/>
      </c>
      <c r="D1942" s="55"/>
      <c r="E1942" s="55" t="str">
        <f>IFERROR(_xll.RssMarket($A1942,"前日比"),"")</f>
        <v/>
      </c>
      <c r="F1942" s="75" t="str">
        <f>IFERROR(_xll.RssMarket($A1942,"時価総額"),"")</f>
        <v/>
      </c>
      <c r="G1942" s="75" t="e">
        <f>T20D357462[[#This Row],[時価総額]]/T20D357462[[#This Row],[現在値]]</f>
        <v>#VALUE!</v>
      </c>
      <c r="H1942" s="20"/>
      <c r="I1942" s="38"/>
      <c r="J1942" s="20"/>
      <c r="K1942" s="33"/>
      <c r="L1942" s="117"/>
      <c r="M1942" s="21"/>
      <c r="N1942" s="89"/>
      <c r="O1942" s="125" t="e">
        <f t="shared" si="63"/>
        <v>#REF!</v>
      </c>
      <c r="P1942" s="125" t="e">
        <f t="shared" si="62"/>
        <v>#REF!</v>
      </c>
      <c r="Q1942" s="147" t="e">
        <f>T20D357462[[#This Row],[スコア⑤]]/T20D357462[[#This Row],[スコア③]]</f>
        <v>#REF!</v>
      </c>
      <c r="R1942" s="76" t="e">
        <f>#REF!+#REF!</f>
        <v>#REF!</v>
      </c>
      <c r="S1942" s="76"/>
      <c r="T1942" s="119"/>
      <c r="U1942" s="76"/>
      <c r="V1942" s="76"/>
      <c r="W1942" s="109" t="e">
        <f>(T20D357462[[#This Row],[現金及び預金（億）]]-T20D357462[[#This Row],[負債（億）]])/T20D357462[[#This Row],[総資産]]*100</f>
        <v>#DIV/0!</v>
      </c>
    </row>
    <row r="1943" spans="1:23" s="67" customFormat="1" x14ac:dyDescent="0.25">
      <c r="A1943" s="69"/>
      <c r="B1943" s="39"/>
      <c r="C1943" s="71" t="str">
        <f>IFERROR(_xll.RssMarket($A1943,"市場部名称"),"")</f>
        <v/>
      </c>
      <c r="D1943" s="55"/>
      <c r="E1943" s="55" t="str">
        <f>IFERROR(_xll.RssMarket($A1943,"前日比"),"")</f>
        <v/>
      </c>
      <c r="F1943" s="75" t="str">
        <f>IFERROR(_xll.RssMarket($A1943,"時価総額"),"")</f>
        <v/>
      </c>
      <c r="G1943" s="75" t="e">
        <f>T20D357462[[#This Row],[時価総額]]/T20D357462[[#This Row],[現在値]]</f>
        <v>#VALUE!</v>
      </c>
      <c r="H1943" s="20"/>
      <c r="I1943" s="38"/>
      <c r="J1943" s="20"/>
      <c r="K1943" s="33"/>
      <c r="L1943" s="117"/>
      <c r="M1943" s="21"/>
      <c r="N1943" s="89"/>
      <c r="O1943" s="125" t="e">
        <f t="shared" si="63"/>
        <v>#REF!</v>
      </c>
      <c r="P1943" s="125" t="e">
        <f t="shared" si="62"/>
        <v>#REF!</v>
      </c>
      <c r="Q1943" s="147" t="e">
        <f>T20D357462[[#This Row],[スコア⑤]]/T20D357462[[#This Row],[スコア③]]</f>
        <v>#REF!</v>
      </c>
      <c r="R1943" s="76" t="e">
        <f>#REF!+#REF!</f>
        <v>#REF!</v>
      </c>
      <c r="S1943" s="76"/>
      <c r="T1943" s="119"/>
      <c r="U1943" s="76"/>
      <c r="V1943" s="76"/>
      <c r="W1943" s="109" t="e">
        <f>(T20D357462[[#This Row],[現金及び預金（億）]]-T20D357462[[#This Row],[負債（億）]])/T20D357462[[#This Row],[総資産]]*100</f>
        <v>#DIV/0!</v>
      </c>
    </row>
    <row r="1944" spans="1:23" s="67" customFormat="1" x14ac:dyDescent="0.25">
      <c r="A1944" s="69"/>
      <c r="B1944" s="39"/>
      <c r="C1944" s="71" t="str">
        <f>IFERROR(_xll.RssMarket($A1944,"市場部名称"),"")</f>
        <v/>
      </c>
      <c r="D1944" s="55"/>
      <c r="E1944" s="55" t="str">
        <f>IFERROR(_xll.RssMarket($A1944,"前日比"),"")</f>
        <v/>
      </c>
      <c r="F1944" s="75" t="str">
        <f>IFERROR(_xll.RssMarket($A1944,"時価総額"),"")</f>
        <v/>
      </c>
      <c r="G1944" s="75" t="e">
        <f>T20D357462[[#This Row],[時価総額]]/T20D357462[[#This Row],[現在値]]</f>
        <v>#VALUE!</v>
      </c>
      <c r="H1944" s="20"/>
      <c r="I1944" s="38"/>
      <c r="J1944" s="20"/>
      <c r="K1944" s="33"/>
      <c r="L1944" s="117"/>
      <c r="M1944" s="21"/>
      <c r="N1944" s="89"/>
      <c r="O1944" s="125" t="e">
        <f t="shared" si="63"/>
        <v>#REF!</v>
      </c>
      <c r="P1944" s="125" t="e">
        <f t="shared" si="62"/>
        <v>#REF!</v>
      </c>
      <c r="Q1944" s="147" t="e">
        <f>T20D357462[[#This Row],[スコア⑤]]/T20D357462[[#This Row],[スコア③]]</f>
        <v>#REF!</v>
      </c>
      <c r="R1944" s="76" t="e">
        <f>#REF!+#REF!</f>
        <v>#REF!</v>
      </c>
      <c r="S1944" s="76"/>
      <c r="T1944" s="119"/>
      <c r="U1944" s="76"/>
      <c r="V1944" s="76"/>
      <c r="W1944" s="109" t="e">
        <f>(T20D357462[[#This Row],[現金及び預金（億）]]-T20D357462[[#This Row],[負債（億）]])/T20D357462[[#This Row],[総資産]]*100</f>
        <v>#DIV/0!</v>
      </c>
    </row>
    <row r="1945" spans="1:23" s="67" customFormat="1" x14ac:dyDescent="0.25">
      <c r="A1945" s="69"/>
      <c r="B1945" s="39"/>
      <c r="C1945" s="71" t="str">
        <f>IFERROR(_xll.RssMarket($A1945,"市場部名称"),"")</f>
        <v/>
      </c>
      <c r="D1945" s="55"/>
      <c r="E1945" s="55" t="str">
        <f>IFERROR(_xll.RssMarket($A1945,"前日比"),"")</f>
        <v/>
      </c>
      <c r="F1945" s="75" t="str">
        <f>IFERROR(_xll.RssMarket($A1945,"時価総額"),"")</f>
        <v/>
      </c>
      <c r="G1945" s="75" t="e">
        <f>T20D357462[[#This Row],[時価総額]]/T20D357462[[#This Row],[現在値]]</f>
        <v>#VALUE!</v>
      </c>
      <c r="H1945" s="20"/>
      <c r="I1945" s="38"/>
      <c r="J1945" s="20"/>
      <c r="K1945" s="33"/>
      <c r="L1945" s="117"/>
      <c r="M1945" s="21"/>
      <c r="N1945" s="89"/>
      <c r="O1945" s="125" t="e">
        <f t="shared" si="63"/>
        <v>#REF!</v>
      </c>
      <c r="P1945" s="125" t="e">
        <f t="shared" si="62"/>
        <v>#REF!</v>
      </c>
      <c r="Q1945" s="147" t="e">
        <f>T20D357462[[#This Row],[スコア⑤]]/T20D357462[[#This Row],[スコア③]]</f>
        <v>#REF!</v>
      </c>
      <c r="R1945" s="76" t="e">
        <f>#REF!+#REF!</f>
        <v>#REF!</v>
      </c>
      <c r="S1945" s="76"/>
      <c r="T1945" s="119"/>
      <c r="U1945" s="76"/>
      <c r="V1945" s="76"/>
      <c r="W1945" s="109" t="e">
        <f>(T20D357462[[#This Row],[現金及び預金（億）]]-T20D357462[[#This Row],[負債（億）]])/T20D357462[[#This Row],[総資産]]*100</f>
        <v>#DIV/0!</v>
      </c>
    </row>
    <row r="1946" spans="1:23" s="67" customFormat="1" x14ac:dyDescent="0.25">
      <c r="A1946" s="69"/>
      <c r="B1946" s="39"/>
      <c r="C1946" s="71" t="str">
        <f>IFERROR(_xll.RssMarket($A1946,"市場部名称"),"")</f>
        <v/>
      </c>
      <c r="D1946" s="55"/>
      <c r="E1946" s="55" t="str">
        <f>IFERROR(_xll.RssMarket($A1946,"前日比"),"")</f>
        <v/>
      </c>
      <c r="F1946" s="75" t="str">
        <f>IFERROR(_xll.RssMarket($A1946,"時価総額"),"")</f>
        <v/>
      </c>
      <c r="G1946" s="75" t="e">
        <f>T20D357462[[#This Row],[時価総額]]/T20D357462[[#This Row],[現在値]]</f>
        <v>#VALUE!</v>
      </c>
      <c r="H1946" s="20"/>
      <c r="I1946" s="38"/>
      <c r="J1946" s="20"/>
      <c r="K1946" s="33"/>
      <c r="L1946" s="117"/>
      <c r="M1946" s="21"/>
      <c r="N1946" s="89"/>
      <c r="O1946" s="125" t="e">
        <f t="shared" si="63"/>
        <v>#REF!</v>
      </c>
      <c r="P1946" s="125" t="e">
        <f t="shared" si="62"/>
        <v>#REF!</v>
      </c>
      <c r="Q1946" s="147" t="e">
        <f>T20D357462[[#This Row],[スコア⑤]]/T20D357462[[#This Row],[スコア③]]</f>
        <v>#REF!</v>
      </c>
      <c r="R1946" s="76" t="e">
        <f>#REF!+#REF!</f>
        <v>#REF!</v>
      </c>
      <c r="S1946" s="76"/>
      <c r="T1946" s="119"/>
      <c r="U1946" s="76"/>
      <c r="V1946" s="76"/>
      <c r="W1946" s="109" t="e">
        <f>(T20D357462[[#This Row],[現金及び預金（億）]]-T20D357462[[#This Row],[負債（億）]])/T20D357462[[#This Row],[総資産]]*100</f>
        <v>#DIV/0!</v>
      </c>
    </row>
    <row r="1947" spans="1:23" s="67" customFormat="1" x14ac:dyDescent="0.25">
      <c r="A1947" s="69"/>
      <c r="B1947" s="39"/>
      <c r="C1947" s="71" t="str">
        <f>IFERROR(_xll.RssMarket($A1947,"市場部名称"),"")</f>
        <v/>
      </c>
      <c r="D1947" s="55"/>
      <c r="E1947" s="55" t="str">
        <f>IFERROR(_xll.RssMarket($A1947,"前日比"),"")</f>
        <v/>
      </c>
      <c r="F1947" s="75" t="str">
        <f>IFERROR(_xll.RssMarket($A1947,"時価総額"),"")</f>
        <v/>
      </c>
      <c r="G1947" s="75" t="e">
        <f>T20D357462[[#This Row],[時価総額]]/T20D357462[[#This Row],[現在値]]</f>
        <v>#VALUE!</v>
      </c>
      <c r="H1947" s="20"/>
      <c r="I1947" s="38"/>
      <c r="J1947" s="20"/>
      <c r="K1947" s="33"/>
      <c r="L1947" s="117"/>
      <c r="M1947" s="21"/>
      <c r="N1947" s="89"/>
      <c r="O1947" s="125" t="e">
        <f t="shared" si="63"/>
        <v>#REF!</v>
      </c>
      <c r="P1947" s="125" t="e">
        <f t="shared" si="62"/>
        <v>#REF!</v>
      </c>
      <c r="Q1947" s="147" t="e">
        <f>T20D357462[[#This Row],[スコア⑤]]/T20D357462[[#This Row],[スコア③]]</f>
        <v>#REF!</v>
      </c>
      <c r="R1947" s="76" t="e">
        <f>#REF!+#REF!</f>
        <v>#REF!</v>
      </c>
      <c r="S1947" s="76"/>
      <c r="T1947" s="119"/>
      <c r="U1947" s="76"/>
      <c r="V1947" s="76"/>
      <c r="W1947" s="109" t="e">
        <f>(T20D357462[[#This Row],[現金及び預金（億）]]-T20D357462[[#This Row],[負債（億）]])/T20D357462[[#This Row],[総資産]]*100</f>
        <v>#DIV/0!</v>
      </c>
    </row>
    <row r="1948" spans="1:23" s="67" customFormat="1" x14ac:dyDescent="0.25">
      <c r="A1948" s="69"/>
      <c r="B1948" s="39"/>
      <c r="C1948" s="71" t="str">
        <f>IFERROR(_xll.RssMarket($A1948,"市場部名称"),"")</f>
        <v/>
      </c>
      <c r="D1948" s="55"/>
      <c r="E1948" s="55" t="str">
        <f>IFERROR(_xll.RssMarket($A1948,"前日比"),"")</f>
        <v/>
      </c>
      <c r="F1948" s="75" t="str">
        <f>IFERROR(_xll.RssMarket($A1948,"時価総額"),"")</f>
        <v/>
      </c>
      <c r="G1948" s="75" t="e">
        <f>T20D357462[[#This Row],[時価総額]]/T20D357462[[#This Row],[現在値]]</f>
        <v>#VALUE!</v>
      </c>
      <c r="H1948" s="20"/>
      <c r="I1948" s="38"/>
      <c r="J1948" s="20"/>
      <c r="K1948" s="33"/>
      <c r="L1948" s="117"/>
      <c r="M1948" s="21"/>
      <c r="N1948" s="89"/>
      <c r="O1948" s="125" t="e">
        <f t="shared" si="63"/>
        <v>#REF!</v>
      </c>
      <c r="P1948" s="125" t="e">
        <f t="shared" si="62"/>
        <v>#REF!</v>
      </c>
      <c r="Q1948" s="147" t="e">
        <f>T20D357462[[#This Row],[スコア⑤]]/T20D357462[[#This Row],[スコア③]]</f>
        <v>#REF!</v>
      </c>
      <c r="R1948" s="76" t="e">
        <f>#REF!+#REF!</f>
        <v>#REF!</v>
      </c>
      <c r="S1948" s="76"/>
      <c r="T1948" s="119"/>
      <c r="U1948" s="76"/>
      <c r="V1948" s="76"/>
      <c r="W1948" s="109" t="e">
        <f>(T20D357462[[#This Row],[現金及び預金（億）]]-T20D357462[[#This Row],[負債（億）]])/T20D357462[[#This Row],[総資産]]*100</f>
        <v>#DIV/0!</v>
      </c>
    </row>
    <row r="1949" spans="1:23" s="67" customFormat="1" x14ac:dyDescent="0.25">
      <c r="A1949" s="69"/>
      <c r="B1949" s="39"/>
      <c r="C1949" s="71" t="str">
        <f>IFERROR(_xll.RssMarket($A1949,"市場部名称"),"")</f>
        <v/>
      </c>
      <c r="D1949" s="55"/>
      <c r="E1949" s="55" t="str">
        <f>IFERROR(_xll.RssMarket($A1949,"前日比"),"")</f>
        <v/>
      </c>
      <c r="F1949" s="75" t="str">
        <f>IFERROR(_xll.RssMarket($A1949,"時価総額"),"")</f>
        <v/>
      </c>
      <c r="G1949" s="75" t="e">
        <f>T20D357462[[#This Row],[時価総額]]/T20D357462[[#This Row],[現在値]]</f>
        <v>#VALUE!</v>
      </c>
      <c r="H1949" s="20"/>
      <c r="I1949" s="38"/>
      <c r="J1949" s="20"/>
      <c r="K1949" s="33"/>
      <c r="L1949" s="117"/>
      <c r="M1949" s="21"/>
      <c r="N1949" s="89"/>
      <c r="O1949" s="125" t="e">
        <f t="shared" si="63"/>
        <v>#REF!</v>
      </c>
      <c r="P1949" s="125" t="e">
        <f t="shared" si="62"/>
        <v>#REF!</v>
      </c>
      <c r="Q1949" s="147" t="e">
        <f>T20D357462[[#This Row],[スコア⑤]]/T20D357462[[#This Row],[スコア③]]</f>
        <v>#REF!</v>
      </c>
      <c r="R1949" s="76" t="e">
        <f>#REF!+#REF!</f>
        <v>#REF!</v>
      </c>
      <c r="S1949" s="76"/>
      <c r="T1949" s="119"/>
      <c r="U1949" s="76"/>
      <c r="V1949" s="76"/>
      <c r="W1949" s="109" t="e">
        <f>(T20D357462[[#This Row],[現金及び預金（億）]]-T20D357462[[#This Row],[負債（億）]])/T20D357462[[#This Row],[総資産]]*100</f>
        <v>#DIV/0!</v>
      </c>
    </row>
    <row r="1950" spans="1:23" s="67" customFormat="1" x14ac:dyDescent="0.25">
      <c r="A1950" s="69"/>
      <c r="B1950" s="39"/>
      <c r="C1950" s="71" t="str">
        <f>IFERROR(_xll.RssMarket($A1950,"市場部名称"),"")</f>
        <v/>
      </c>
      <c r="D1950" s="55"/>
      <c r="E1950" s="55" t="str">
        <f>IFERROR(_xll.RssMarket($A1950,"前日比"),"")</f>
        <v/>
      </c>
      <c r="F1950" s="75" t="str">
        <f>IFERROR(_xll.RssMarket($A1950,"時価総額"),"")</f>
        <v/>
      </c>
      <c r="G1950" s="75" t="e">
        <f>T20D357462[[#This Row],[時価総額]]/T20D357462[[#This Row],[現在値]]</f>
        <v>#VALUE!</v>
      </c>
      <c r="H1950" s="20"/>
      <c r="I1950" s="38"/>
      <c r="J1950" s="20"/>
      <c r="K1950" s="33"/>
      <c r="L1950" s="117"/>
      <c r="M1950" s="21"/>
      <c r="N1950" s="89"/>
      <c r="O1950" s="125" t="e">
        <f t="shared" si="63"/>
        <v>#REF!</v>
      </c>
      <c r="P1950" s="125" t="e">
        <f t="shared" si="62"/>
        <v>#REF!</v>
      </c>
      <c r="Q1950" s="147" t="e">
        <f>T20D357462[[#This Row],[スコア⑤]]/T20D357462[[#This Row],[スコア③]]</f>
        <v>#REF!</v>
      </c>
      <c r="R1950" s="76" t="e">
        <f>#REF!+#REF!</f>
        <v>#REF!</v>
      </c>
      <c r="S1950" s="76"/>
      <c r="T1950" s="119"/>
      <c r="U1950" s="76"/>
      <c r="V1950" s="76"/>
      <c r="W1950" s="109" t="e">
        <f>(T20D357462[[#This Row],[現金及び預金（億）]]-T20D357462[[#This Row],[負債（億）]])/T20D357462[[#This Row],[総資産]]*100</f>
        <v>#DIV/0!</v>
      </c>
    </row>
    <row r="1951" spans="1:23" s="67" customFormat="1" x14ac:dyDescent="0.25">
      <c r="A1951" s="69"/>
      <c r="B1951" s="39"/>
      <c r="C1951" s="71" t="str">
        <f>IFERROR(_xll.RssMarket($A1951,"市場部名称"),"")</f>
        <v/>
      </c>
      <c r="D1951" s="55"/>
      <c r="E1951" s="55" t="str">
        <f>IFERROR(_xll.RssMarket($A1951,"前日比"),"")</f>
        <v/>
      </c>
      <c r="F1951" s="75" t="str">
        <f>IFERROR(_xll.RssMarket($A1951,"時価総額"),"")</f>
        <v/>
      </c>
      <c r="G1951" s="75" t="e">
        <f>T20D357462[[#This Row],[時価総額]]/T20D357462[[#This Row],[現在値]]</f>
        <v>#VALUE!</v>
      </c>
      <c r="H1951" s="20"/>
      <c r="I1951" s="38"/>
      <c r="J1951" s="20"/>
      <c r="K1951" s="33"/>
      <c r="L1951" s="117"/>
      <c r="M1951" s="21"/>
      <c r="N1951" s="89"/>
      <c r="O1951" s="125" t="e">
        <f t="shared" si="63"/>
        <v>#REF!</v>
      </c>
      <c r="P1951" s="125" t="e">
        <f t="shared" si="62"/>
        <v>#REF!</v>
      </c>
      <c r="Q1951" s="147" t="e">
        <f>T20D357462[[#This Row],[スコア⑤]]/T20D357462[[#This Row],[スコア③]]</f>
        <v>#REF!</v>
      </c>
      <c r="R1951" s="76" t="e">
        <f>#REF!+#REF!</f>
        <v>#REF!</v>
      </c>
      <c r="S1951" s="76"/>
      <c r="T1951" s="119"/>
      <c r="U1951" s="76"/>
      <c r="V1951" s="76"/>
      <c r="W1951" s="109" t="e">
        <f>(T20D357462[[#This Row],[現金及び預金（億）]]-T20D357462[[#This Row],[負債（億）]])/T20D357462[[#This Row],[総資産]]*100</f>
        <v>#DIV/0!</v>
      </c>
    </row>
    <row r="1952" spans="1:23" s="67" customFormat="1" x14ac:dyDescent="0.25">
      <c r="A1952" s="69"/>
      <c r="B1952" s="39"/>
      <c r="C1952" s="71" t="str">
        <f>IFERROR(_xll.RssMarket($A1952,"市場部名称"),"")</f>
        <v/>
      </c>
      <c r="D1952" s="55"/>
      <c r="E1952" s="55" t="str">
        <f>IFERROR(_xll.RssMarket($A1952,"前日比"),"")</f>
        <v/>
      </c>
      <c r="F1952" s="75" t="str">
        <f>IFERROR(_xll.RssMarket($A1952,"時価総額"),"")</f>
        <v/>
      </c>
      <c r="G1952" s="75" t="e">
        <f>T20D357462[[#This Row],[時価総額]]/T20D357462[[#This Row],[現在値]]</f>
        <v>#VALUE!</v>
      </c>
      <c r="H1952" s="20"/>
      <c r="I1952" s="38"/>
      <c r="J1952" s="20"/>
      <c r="K1952" s="33"/>
      <c r="L1952" s="117"/>
      <c r="M1952" s="21"/>
      <c r="N1952" s="89"/>
      <c r="O1952" s="125" t="e">
        <f t="shared" si="63"/>
        <v>#REF!</v>
      </c>
      <c r="P1952" s="125" t="e">
        <f t="shared" si="62"/>
        <v>#REF!</v>
      </c>
      <c r="Q1952" s="147" t="e">
        <f>T20D357462[[#This Row],[スコア⑤]]/T20D357462[[#This Row],[スコア③]]</f>
        <v>#REF!</v>
      </c>
      <c r="R1952" s="76" t="e">
        <f>#REF!+#REF!</f>
        <v>#REF!</v>
      </c>
      <c r="S1952" s="76"/>
      <c r="T1952" s="119"/>
      <c r="U1952" s="76"/>
      <c r="V1952" s="76"/>
      <c r="W1952" s="109" t="e">
        <f>(T20D357462[[#This Row],[現金及び預金（億）]]-T20D357462[[#This Row],[負債（億）]])/T20D357462[[#This Row],[総資産]]*100</f>
        <v>#DIV/0!</v>
      </c>
    </row>
    <row r="1953" spans="1:23" s="67" customFormat="1" x14ac:dyDescent="0.25">
      <c r="A1953" s="69"/>
      <c r="B1953" s="39"/>
      <c r="C1953" s="71" t="str">
        <f>IFERROR(_xll.RssMarket($A1953,"市場部名称"),"")</f>
        <v/>
      </c>
      <c r="D1953" s="55"/>
      <c r="E1953" s="55" t="str">
        <f>IFERROR(_xll.RssMarket($A1953,"前日比"),"")</f>
        <v/>
      </c>
      <c r="F1953" s="75" t="str">
        <f>IFERROR(_xll.RssMarket($A1953,"時価総額"),"")</f>
        <v/>
      </c>
      <c r="G1953" s="75" t="e">
        <f>T20D357462[[#This Row],[時価総額]]/T20D357462[[#This Row],[現在値]]</f>
        <v>#VALUE!</v>
      </c>
      <c r="H1953" s="20"/>
      <c r="I1953" s="38"/>
      <c r="J1953" s="20"/>
      <c r="K1953" s="33"/>
      <c r="L1953" s="117"/>
      <c r="M1953" s="21"/>
      <c r="N1953" s="89"/>
      <c r="O1953" s="125" t="e">
        <f t="shared" si="63"/>
        <v>#REF!</v>
      </c>
      <c r="P1953" s="125" t="e">
        <f t="shared" si="62"/>
        <v>#REF!</v>
      </c>
      <c r="Q1953" s="147" t="e">
        <f>T20D357462[[#This Row],[スコア⑤]]/T20D357462[[#This Row],[スコア③]]</f>
        <v>#REF!</v>
      </c>
      <c r="R1953" s="76" t="e">
        <f>#REF!+#REF!</f>
        <v>#REF!</v>
      </c>
      <c r="S1953" s="76"/>
      <c r="T1953" s="119"/>
      <c r="U1953" s="76"/>
      <c r="V1953" s="76"/>
      <c r="W1953" s="109" t="e">
        <f>(T20D357462[[#This Row],[現金及び預金（億）]]-T20D357462[[#This Row],[負債（億）]])/T20D357462[[#This Row],[総資産]]*100</f>
        <v>#DIV/0!</v>
      </c>
    </row>
    <row r="1954" spans="1:23" s="67" customFormat="1" x14ac:dyDescent="0.25">
      <c r="A1954" s="69"/>
      <c r="B1954" s="39"/>
      <c r="C1954" s="71" t="str">
        <f>IFERROR(_xll.RssMarket($A1954,"市場部名称"),"")</f>
        <v/>
      </c>
      <c r="D1954" s="55"/>
      <c r="E1954" s="55" t="str">
        <f>IFERROR(_xll.RssMarket($A1954,"前日比"),"")</f>
        <v/>
      </c>
      <c r="F1954" s="75" t="str">
        <f>IFERROR(_xll.RssMarket($A1954,"時価総額"),"")</f>
        <v/>
      </c>
      <c r="G1954" s="75" t="e">
        <f>T20D357462[[#This Row],[時価総額]]/T20D357462[[#This Row],[現在値]]</f>
        <v>#VALUE!</v>
      </c>
      <c r="H1954" s="20"/>
      <c r="I1954" s="38"/>
      <c r="J1954" s="20"/>
      <c r="K1954" s="33"/>
      <c r="L1954" s="117"/>
      <c r="M1954" s="21"/>
      <c r="N1954" s="89"/>
      <c r="O1954" s="125" t="e">
        <f t="shared" si="63"/>
        <v>#REF!</v>
      </c>
      <c r="P1954" s="125" t="e">
        <f t="shared" si="62"/>
        <v>#REF!</v>
      </c>
      <c r="Q1954" s="147" t="e">
        <f>T20D357462[[#This Row],[スコア⑤]]/T20D357462[[#This Row],[スコア③]]</f>
        <v>#REF!</v>
      </c>
      <c r="R1954" s="76" t="e">
        <f>#REF!+#REF!</f>
        <v>#REF!</v>
      </c>
      <c r="S1954" s="76"/>
      <c r="T1954" s="119"/>
      <c r="U1954" s="76"/>
      <c r="V1954" s="76"/>
      <c r="W1954" s="109" t="e">
        <f>(T20D357462[[#This Row],[現金及び預金（億）]]-T20D357462[[#This Row],[負債（億）]])/T20D357462[[#This Row],[総資産]]*100</f>
        <v>#DIV/0!</v>
      </c>
    </row>
    <row r="1955" spans="1:23" s="67" customFormat="1" x14ac:dyDescent="0.25">
      <c r="A1955" s="69"/>
      <c r="B1955" s="39"/>
      <c r="C1955" s="71" t="str">
        <f>IFERROR(_xll.RssMarket($A1955,"市場部名称"),"")</f>
        <v/>
      </c>
      <c r="D1955" s="55"/>
      <c r="E1955" s="55" t="str">
        <f>IFERROR(_xll.RssMarket($A1955,"前日比"),"")</f>
        <v/>
      </c>
      <c r="F1955" s="75" t="str">
        <f>IFERROR(_xll.RssMarket($A1955,"時価総額"),"")</f>
        <v/>
      </c>
      <c r="G1955" s="75" t="e">
        <f>T20D357462[[#This Row],[時価総額]]/T20D357462[[#This Row],[現在値]]</f>
        <v>#VALUE!</v>
      </c>
      <c r="H1955" s="20"/>
      <c r="I1955" s="38"/>
      <c r="J1955" s="20"/>
      <c r="K1955" s="33"/>
      <c r="L1955" s="117"/>
      <c r="M1955" s="21"/>
      <c r="N1955" s="89"/>
      <c r="O1955" s="125" t="e">
        <f t="shared" si="63"/>
        <v>#REF!</v>
      </c>
      <c r="P1955" s="125" t="e">
        <f t="shared" si="62"/>
        <v>#REF!</v>
      </c>
      <c r="Q1955" s="147" t="e">
        <f>T20D357462[[#This Row],[スコア⑤]]/T20D357462[[#This Row],[スコア③]]</f>
        <v>#REF!</v>
      </c>
      <c r="R1955" s="76" t="e">
        <f>#REF!+#REF!</f>
        <v>#REF!</v>
      </c>
      <c r="S1955" s="76"/>
      <c r="T1955" s="119"/>
      <c r="U1955" s="76"/>
      <c r="V1955" s="76"/>
      <c r="W1955" s="109" t="e">
        <f>(T20D357462[[#This Row],[現金及び預金（億）]]-T20D357462[[#This Row],[負債（億）]])/T20D357462[[#This Row],[総資産]]*100</f>
        <v>#DIV/0!</v>
      </c>
    </row>
    <row r="1956" spans="1:23" s="67" customFormat="1" x14ac:dyDescent="0.25">
      <c r="A1956" s="69"/>
      <c r="B1956" s="39"/>
      <c r="C1956" s="71" t="str">
        <f>IFERROR(_xll.RssMarket($A1956,"市場部名称"),"")</f>
        <v/>
      </c>
      <c r="D1956" s="55"/>
      <c r="E1956" s="55" t="str">
        <f>IFERROR(_xll.RssMarket($A1956,"前日比"),"")</f>
        <v/>
      </c>
      <c r="F1956" s="75" t="str">
        <f>IFERROR(_xll.RssMarket($A1956,"時価総額"),"")</f>
        <v/>
      </c>
      <c r="G1956" s="75" t="e">
        <f>T20D357462[[#This Row],[時価総額]]/T20D357462[[#This Row],[現在値]]</f>
        <v>#VALUE!</v>
      </c>
      <c r="H1956" s="20"/>
      <c r="I1956" s="38"/>
      <c r="J1956" s="20"/>
      <c r="K1956" s="33"/>
      <c r="L1956" s="117"/>
      <c r="M1956" s="21"/>
      <c r="N1956" s="89"/>
      <c r="O1956" s="125" t="e">
        <f t="shared" si="63"/>
        <v>#REF!</v>
      </c>
      <c r="P1956" s="125" t="e">
        <f t="shared" si="62"/>
        <v>#REF!</v>
      </c>
      <c r="Q1956" s="147" t="e">
        <f>T20D357462[[#This Row],[スコア⑤]]/T20D357462[[#This Row],[スコア③]]</f>
        <v>#REF!</v>
      </c>
      <c r="R1956" s="76" t="e">
        <f>#REF!+#REF!</f>
        <v>#REF!</v>
      </c>
      <c r="S1956" s="76"/>
      <c r="T1956" s="119"/>
      <c r="U1956" s="76"/>
      <c r="V1956" s="76"/>
      <c r="W1956" s="109" t="e">
        <f>(T20D357462[[#This Row],[現金及び預金（億）]]-T20D357462[[#This Row],[負債（億）]])/T20D357462[[#This Row],[総資産]]*100</f>
        <v>#DIV/0!</v>
      </c>
    </row>
    <row r="1957" spans="1:23" s="67" customFormat="1" x14ac:dyDescent="0.25">
      <c r="A1957" s="69"/>
      <c r="B1957" s="39"/>
      <c r="C1957" s="71" t="str">
        <f>IFERROR(_xll.RssMarket($A1957,"市場部名称"),"")</f>
        <v/>
      </c>
      <c r="D1957" s="55"/>
      <c r="E1957" s="55" t="str">
        <f>IFERROR(_xll.RssMarket($A1957,"前日比"),"")</f>
        <v/>
      </c>
      <c r="F1957" s="75" t="str">
        <f>IFERROR(_xll.RssMarket($A1957,"時価総額"),"")</f>
        <v/>
      </c>
      <c r="G1957" s="75" t="e">
        <f>T20D357462[[#This Row],[時価総額]]/T20D357462[[#This Row],[現在値]]</f>
        <v>#VALUE!</v>
      </c>
      <c r="H1957" s="20"/>
      <c r="I1957" s="38"/>
      <c r="J1957" s="20"/>
      <c r="K1957" s="33"/>
      <c r="L1957" s="117"/>
      <c r="M1957" s="21"/>
      <c r="N1957" s="89"/>
      <c r="O1957" s="125" t="e">
        <f t="shared" si="63"/>
        <v>#REF!</v>
      </c>
      <c r="P1957" s="125" t="e">
        <f t="shared" si="62"/>
        <v>#REF!</v>
      </c>
      <c r="Q1957" s="147" t="e">
        <f>T20D357462[[#This Row],[スコア⑤]]/T20D357462[[#This Row],[スコア③]]</f>
        <v>#REF!</v>
      </c>
      <c r="R1957" s="76" t="e">
        <f>#REF!+#REF!</f>
        <v>#REF!</v>
      </c>
      <c r="S1957" s="76"/>
      <c r="T1957" s="119"/>
      <c r="U1957" s="76"/>
      <c r="V1957" s="76"/>
      <c r="W1957" s="109" t="e">
        <f>(T20D357462[[#This Row],[現金及び預金（億）]]-T20D357462[[#This Row],[負債（億）]])/T20D357462[[#This Row],[総資産]]*100</f>
        <v>#DIV/0!</v>
      </c>
    </row>
    <row r="1958" spans="1:23" s="67" customFormat="1" x14ac:dyDescent="0.25">
      <c r="A1958" s="69"/>
      <c r="B1958" s="39"/>
      <c r="C1958" s="71" t="str">
        <f>IFERROR(_xll.RssMarket($A1958,"市場部名称"),"")</f>
        <v/>
      </c>
      <c r="D1958" s="55"/>
      <c r="E1958" s="55" t="str">
        <f>IFERROR(_xll.RssMarket($A1958,"前日比"),"")</f>
        <v/>
      </c>
      <c r="F1958" s="75" t="str">
        <f>IFERROR(_xll.RssMarket($A1958,"時価総額"),"")</f>
        <v/>
      </c>
      <c r="G1958" s="75" t="e">
        <f>T20D357462[[#This Row],[時価総額]]/T20D357462[[#This Row],[現在値]]</f>
        <v>#VALUE!</v>
      </c>
      <c r="H1958" s="20"/>
      <c r="I1958" s="38"/>
      <c r="J1958" s="20"/>
      <c r="K1958" s="33"/>
      <c r="L1958" s="117"/>
      <c r="M1958" s="21"/>
      <c r="N1958" s="89"/>
      <c r="O1958" s="125" t="e">
        <f t="shared" si="63"/>
        <v>#REF!</v>
      </c>
      <c r="P1958" s="125" t="e">
        <f t="shared" si="62"/>
        <v>#REF!</v>
      </c>
      <c r="Q1958" s="147" t="e">
        <f>T20D357462[[#This Row],[スコア⑤]]/T20D357462[[#This Row],[スコア③]]</f>
        <v>#REF!</v>
      </c>
      <c r="R1958" s="76" t="e">
        <f>#REF!+#REF!</f>
        <v>#REF!</v>
      </c>
      <c r="S1958" s="76"/>
      <c r="T1958" s="119"/>
      <c r="U1958" s="76"/>
      <c r="V1958" s="76"/>
      <c r="W1958" s="109" t="e">
        <f>(T20D357462[[#This Row],[現金及び預金（億）]]-T20D357462[[#This Row],[負債（億）]])/T20D357462[[#This Row],[総資産]]*100</f>
        <v>#DIV/0!</v>
      </c>
    </row>
    <row r="1959" spans="1:23" s="67" customFormat="1" x14ac:dyDescent="0.25">
      <c r="A1959" s="69"/>
      <c r="B1959" s="39"/>
      <c r="C1959" s="71" t="str">
        <f>IFERROR(_xll.RssMarket($A1959,"市場部名称"),"")</f>
        <v/>
      </c>
      <c r="D1959" s="55"/>
      <c r="E1959" s="55" t="str">
        <f>IFERROR(_xll.RssMarket($A1959,"前日比"),"")</f>
        <v/>
      </c>
      <c r="F1959" s="75" t="str">
        <f>IFERROR(_xll.RssMarket($A1959,"時価総額"),"")</f>
        <v/>
      </c>
      <c r="G1959" s="75" t="e">
        <f>T20D357462[[#This Row],[時価総額]]/T20D357462[[#This Row],[現在値]]</f>
        <v>#VALUE!</v>
      </c>
      <c r="H1959" s="20"/>
      <c r="I1959" s="38"/>
      <c r="J1959" s="20"/>
      <c r="K1959" s="33"/>
      <c r="L1959" s="117"/>
      <c r="M1959" s="21"/>
      <c r="N1959" s="89"/>
      <c r="O1959" s="125" t="e">
        <f t="shared" si="63"/>
        <v>#REF!</v>
      </c>
      <c r="P1959" s="125" t="e">
        <f t="shared" si="62"/>
        <v>#REF!</v>
      </c>
      <c r="Q1959" s="147" t="e">
        <f>T20D357462[[#This Row],[スコア⑤]]/T20D357462[[#This Row],[スコア③]]</f>
        <v>#REF!</v>
      </c>
      <c r="R1959" s="76" t="e">
        <f>#REF!+#REF!</f>
        <v>#REF!</v>
      </c>
      <c r="S1959" s="76"/>
      <c r="T1959" s="119"/>
      <c r="U1959" s="76"/>
      <c r="V1959" s="76"/>
      <c r="W1959" s="109" t="e">
        <f>(T20D357462[[#This Row],[現金及び預金（億）]]-T20D357462[[#This Row],[負債（億）]])/T20D357462[[#This Row],[総資産]]*100</f>
        <v>#DIV/0!</v>
      </c>
    </row>
    <row r="1960" spans="1:23" s="67" customFormat="1" x14ac:dyDescent="0.25">
      <c r="A1960" s="69"/>
      <c r="B1960" s="39"/>
      <c r="C1960" s="71" t="str">
        <f>IFERROR(_xll.RssMarket($A1960,"市場部名称"),"")</f>
        <v/>
      </c>
      <c r="D1960" s="55"/>
      <c r="E1960" s="55" t="str">
        <f>IFERROR(_xll.RssMarket($A1960,"前日比"),"")</f>
        <v/>
      </c>
      <c r="F1960" s="75" t="str">
        <f>IFERROR(_xll.RssMarket($A1960,"時価総額"),"")</f>
        <v/>
      </c>
      <c r="G1960" s="75" t="e">
        <f>T20D357462[[#This Row],[時価総額]]/T20D357462[[#This Row],[現在値]]</f>
        <v>#VALUE!</v>
      </c>
      <c r="H1960" s="20"/>
      <c r="I1960" s="38"/>
      <c r="J1960" s="20"/>
      <c r="K1960" s="33"/>
      <c r="L1960" s="117"/>
      <c r="M1960" s="21"/>
      <c r="N1960" s="89"/>
      <c r="O1960" s="125" t="e">
        <f t="shared" si="63"/>
        <v>#REF!</v>
      </c>
      <c r="P1960" s="125" t="e">
        <f t="shared" si="62"/>
        <v>#REF!</v>
      </c>
      <c r="Q1960" s="147" t="e">
        <f>T20D357462[[#This Row],[スコア⑤]]/T20D357462[[#This Row],[スコア③]]</f>
        <v>#REF!</v>
      </c>
      <c r="R1960" s="76" t="e">
        <f>#REF!+#REF!</f>
        <v>#REF!</v>
      </c>
      <c r="S1960" s="76"/>
      <c r="T1960" s="119"/>
      <c r="U1960" s="76"/>
      <c r="V1960" s="76"/>
      <c r="W1960" s="109" t="e">
        <f>(T20D357462[[#This Row],[現金及び預金（億）]]-T20D357462[[#This Row],[負債（億）]])/T20D357462[[#This Row],[総資産]]*100</f>
        <v>#DIV/0!</v>
      </c>
    </row>
    <row r="1961" spans="1:23" s="67" customFormat="1" x14ac:dyDescent="0.25">
      <c r="A1961" s="69"/>
      <c r="B1961" s="39"/>
      <c r="C1961" s="71" t="str">
        <f>IFERROR(_xll.RssMarket($A1961,"市場部名称"),"")</f>
        <v/>
      </c>
      <c r="D1961" s="55"/>
      <c r="E1961" s="55" t="str">
        <f>IFERROR(_xll.RssMarket($A1961,"前日比"),"")</f>
        <v/>
      </c>
      <c r="F1961" s="75" t="str">
        <f>IFERROR(_xll.RssMarket($A1961,"時価総額"),"")</f>
        <v/>
      </c>
      <c r="G1961" s="75" t="e">
        <f>T20D357462[[#This Row],[時価総額]]/T20D357462[[#This Row],[現在値]]</f>
        <v>#VALUE!</v>
      </c>
      <c r="H1961" s="20"/>
      <c r="I1961" s="38"/>
      <c r="J1961" s="20"/>
      <c r="K1961" s="33"/>
      <c r="L1961" s="117"/>
      <c r="M1961" s="21"/>
      <c r="N1961" s="89"/>
      <c r="O1961" s="125" t="e">
        <f t="shared" si="63"/>
        <v>#REF!</v>
      </c>
      <c r="P1961" s="125" t="e">
        <f t="shared" si="62"/>
        <v>#REF!</v>
      </c>
      <c r="Q1961" s="147" t="e">
        <f>T20D357462[[#This Row],[スコア⑤]]/T20D357462[[#This Row],[スコア③]]</f>
        <v>#REF!</v>
      </c>
      <c r="R1961" s="76" t="e">
        <f>#REF!+#REF!</f>
        <v>#REF!</v>
      </c>
      <c r="S1961" s="76"/>
      <c r="T1961" s="119"/>
      <c r="U1961" s="76"/>
      <c r="V1961" s="76"/>
      <c r="W1961" s="109" t="e">
        <f>(T20D357462[[#This Row],[現金及び預金（億）]]-T20D357462[[#This Row],[負債（億）]])/T20D357462[[#This Row],[総資産]]*100</f>
        <v>#DIV/0!</v>
      </c>
    </row>
    <row r="1962" spans="1:23" s="67" customFormat="1" x14ac:dyDescent="0.25">
      <c r="A1962" s="69"/>
      <c r="B1962" s="39"/>
      <c r="C1962" s="71" t="str">
        <f>IFERROR(_xll.RssMarket($A1962,"市場部名称"),"")</f>
        <v/>
      </c>
      <c r="D1962" s="55"/>
      <c r="E1962" s="55" t="str">
        <f>IFERROR(_xll.RssMarket($A1962,"前日比"),"")</f>
        <v/>
      </c>
      <c r="F1962" s="75" t="str">
        <f>IFERROR(_xll.RssMarket($A1962,"時価総額"),"")</f>
        <v/>
      </c>
      <c r="G1962" s="75" t="e">
        <f>T20D357462[[#This Row],[時価総額]]/T20D357462[[#This Row],[現在値]]</f>
        <v>#VALUE!</v>
      </c>
      <c r="H1962" s="20"/>
      <c r="I1962" s="38"/>
      <c r="J1962" s="20"/>
      <c r="K1962" s="33"/>
      <c r="L1962" s="117"/>
      <c r="M1962" s="21"/>
      <c r="N1962" s="89"/>
      <c r="O1962" s="125" t="e">
        <f t="shared" si="63"/>
        <v>#REF!</v>
      </c>
      <c r="P1962" s="125" t="e">
        <f t="shared" si="62"/>
        <v>#REF!</v>
      </c>
      <c r="Q1962" s="147" t="e">
        <f>T20D357462[[#This Row],[スコア⑤]]/T20D357462[[#This Row],[スコア③]]</f>
        <v>#REF!</v>
      </c>
      <c r="R1962" s="76" t="e">
        <f>#REF!+#REF!</f>
        <v>#REF!</v>
      </c>
      <c r="S1962" s="76"/>
      <c r="T1962" s="119"/>
      <c r="U1962" s="76"/>
      <c r="V1962" s="76"/>
      <c r="W1962" s="109" t="e">
        <f>(T20D357462[[#This Row],[現金及び預金（億）]]-T20D357462[[#This Row],[負債（億）]])/T20D357462[[#This Row],[総資産]]*100</f>
        <v>#DIV/0!</v>
      </c>
    </row>
    <row r="1963" spans="1:23" s="67" customFormat="1" x14ac:dyDescent="0.25">
      <c r="A1963" s="69"/>
      <c r="B1963" s="39"/>
      <c r="C1963" s="71" t="str">
        <f>IFERROR(_xll.RssMarket($A1963,"市場部名称"),"")</f>
        <v/>
      </c>
      <c r="D1963" s="55"/>
      <c r="E1963" s="55" t="str">
        <f>IFERROR(_xll.RssMarket($A1963,"前日比"),"")</f>
        <v/>
      </c>
      <c r="F1963" s="75" t="str">
        <f>IFERROR(_xll.RssMarket($A1963,"時価総額"),"")</f>
        <v/>
      </c>
      <c r="G1963" s="75" t="e">
        <f>T20D357462[[#This Row],[時価総額]]/T20D357462[[#This Row],[現在値]]</f>
        <v>#VALUE!</v>
      </c>
      <c r="H1963" s="20"/>
      <c r="I1963" s="38"/>
      <c r="J1963" s="20"/>
      <c r="K1963" s="33"/>
      <c r="L1963" s="117"/>
      <c r="M1963" s="21"/>
      <c r="N1963" s="89"/>
      <c r="O1963" s="125" t="e">
        <f t="shared" si="63"/>
        <v>#REF!</v>
      </c>
      <c r="P1963" s="125" t="e">
        <f t="shared" si="62"/>
        <v>#REF!</v>
      </c>
      <c r="Q1963" s="147" t="e">
        <f>T20D357462[[#This Row],[スコア⑤]]/T20D357462[[#This Row],[スコア③]]</f>
        <v>#REF!</v>
      </c>
      <c r="R1963" s="76" t="e">
        <f>#REF!+#REF!</f>
        <v>#REF!</v>
      </c>
      <c r="S1963" s="76"/>
      <c r="T1963" s="119"/>
      <c r="U1963" s="76"/>
      <c r="V1963" s="76"/>
      <c r="W1963" s="109" t="e">
        <f>(T20D357462[[#This Row],[現金及び預金（億）]]-T20D357462[[#This Row],[負債（億）]])/T20D357462[[#This Row],[総資産]]*100</f>
        <v>#DIV/0!</v>
      </c>
    </row>
    <row r="1964" spans="1:23" s="67" customFormat="1" x14ac:dyDescent="0.25">
      <c r="A1964" s="69"/>
      <c r="B1964" s="39"/>
      <c r="C1964" s="71" t="str">
        <f>IFERROR(_xll.RssMarket($A1964,"市場部名称"),"")</f>
        <v/>
      </c>
      <c r="D1964" s="55"/>
      <c r="E1964" s="55" t="str">
        <f>IFERROR(_xll.RssMarket($A1964,"前日比"),"")</f>
        <v/>
      </c>
      <c r="F1964" s="75" t="str">
        <f>IFERROR(_xll.RssMarket($A1964,"時価総額"),"")</f>
        <v/>
      </c>
      <c r="G1964" s="75" t="e">
        <f>T20D357462[[#This Row],[時価総額]]/T20D357462[[#This Row],[現在値]]</f>
        <v>#VALUE!</v>
      </c>
      <c r="H1964" s="20"/>
      <c r="I1964" s="38"/>
      <c r="J1964" s="20"/>
      <c r="K1964" s="33"/>
      <c r="L1964" s="117"/>
      <c r="M1964" s="21"/>
      <c r="N1964" s="89"/>
      <c r="O1964" s="125" t="e">
        <f t="shared" si="63"/>
        <v>#REF!</v>
      </c>
      <c r="P1964" s="125" t="e">
        <f t="shared" si="62"/>
        <v>#REF!</v>
      </c>
      <c r="Q1964" s="147" t="e">
        <f>T20D357462[[#This Row],[スコア⑤]]/T20D357462[[#This Row],[スコア③]]</f>
        <v>#REF!</v>
      </c>
      <c r="R1964" s="76" t="e">
        <f>#REF!+#REF!</f>
        <v>#REF!</v>
      </c>
      <c r="S1964" s="76"/>
      <c r="T1964" s="119"/>
      <c r="U1964" s="76"/>
      <c r="V1964" s="76"/>
      <c r="W1964" s="109" t="e">
        <f>(T20D357462[[#This Row],[現金及び預金（億）]]-T20D357462[[#This Row],[負債（億）]])/T20D357462[[#This Row],[総資産]]*100</f>
        <v>#DIV/0!</v>
      </c>
    </row>
    <row r="1965" spans="1:23" s="67" customFormat="1" x14ac:dyDescent="0.25">
      <c r="A1965" s="69"/>
      <c r="B1965" s="39"/>
      <c r="C1965" s="71" t="str">
        <f>IFERROR(_xll.RssMarket($A1965,"市場部名称"),"")</f>
        <v/>
      </c>
      <c r="D1965" s="55"/>
      <c r="E1965" s="55" t="str">
        <f>IFERROR(_xll.RssMarket($A1965,"前日比"),"")</f>
        <v/>
      </c>
      <c r="F1965" s="75" t="str">
        <f>IFERROR(_xll.RssMarket($A1965,"時価総額"),"")</f>
        <v/>
      </c>
      <c r="G1965" s="75" t="e">
        <f>T20D357462[[#This Row],[時価総額]]/T20D357462[[#This Row],[現在値]]</f>
        <v>#VALUE!</v>
      </c>
      <c r="H1965" s="20"/>
      <c r="I1965" s="38"/>
      <c r="J1965" s="20"/>
      <c r="K1965" s="33"/>
      <c r="L1965" s="117"/>
      <c r="M1965" s="21"/>
      <c r="N1965" s="89"/>
      <c r="O1965" s="125" t="e">
        <f t="shared" si="63"/>
        <v>#REF!</v>
      </c>
      <c r="P1965" s="125" t="e">
        <f t="shared" si="62"/>
        <v>#REF!</v>
      </c>
      <c r="Q1965" s="147" t="e">
        <f>T20D357462[[#This Row],[スコア⑤]]/T20D357462[[#This Row],[スコア③]]</f>
        <v>#REF!</v>
      </c>
      <c r="R1965" s="76" t="e">
        <f>#REF!+#REF!</f>
        <v>#REF!</v>
      </c>
      <c r="S1965" s="76"/>
      <c r="T1965" s="119"/>
      <c r="U1965" s="76"/>
      <c r="V1965" s="76"/>
      <c r="W1965" s="109" t="e">
        <f>(T20D357462[[#This Row],[現金及び預金（億）]]-T20D357462[[#This Row],[負債（億）]])/T20D357462[[#This Row],[総資産]]*100</f>
        <v>#DIV/0!</v>
      </c>
    </row>
    <row r="1966" spans="1:23" s="67" customFormat="1" x14ac:dyDescent="0.25">
      <c r="A1966" s="69"/>
      <c r="B1966" s="39"/>
      <c r="C1966" s="71" t="str">
        <f>IFERROR(_xll.RssMarket($A1966,"市場部名称"),"")</f>
        <v/>
      </c>
      <c r="D1966" s="55"/>
      <c r="E1966" s="55" t="str">
        <f>IFERROR(_xll.RssMarket($A1966,"前日比"),"")</f>
        <v/>
      </c>
      <c r="F1966" s="75" t="str">
        <f>IFERROR(_xll.RssMarket($A1966,"時価総額"),"")</f>
        <v/>
      </c>
      <c r="G1966" s="75" t="e">
        <f>T20D357462[[#This Row],[時価総額]]/T20D357462[[#This Row],[現在値]]</f>
        <v>#VALUE!</v>
      </c>
      <c r="H1966" s="20"/>
      <c r="I1966" s="38"/>
      <c r="J1966" s="20"/>
      <c r="K1966" s="33"/>
      <c r="L1966" s="117"/>
      <c r="M1966" s="21"/>
      <c r="N1966" s="89"/>
      <c r="O1966" s="125" t="e">
        <f t="shared" si="63"/>
        <v>#REF!</v>
      </c>
      <c r="P1966" s="125" t="e">
        <f t="shared" si="62"/>
        <v>#REF!</v>
      </c>
      <c r="Q1966" s="147" t="e">
        <f>T20D357462[[#This Row],[スコア⑤]]/T20D357462[[#This Row],[スコア③]]</f>
        <v>#REF!</v>
      </c>
      <c r="R1966" s="76" t="e">
        <f>#REF!+#REF!</f>
        <v>#REF!</v>
      </c>
      <c r="S1966" s="76"/>
      <c r="T1966" s="119"/>
      <c r="U1966" s="76"/>
      <c r="V1966" s="76"/>
      <c r="W1966" s="109" t="e">
        <f>(T20D357462[[#This Row],[現金及び預金（億）]]-T20D357462[[#This Row],[負債（億）]])/T20D357462[[#This Row],[総資産]]*100</f>
        <v>#DIV/0!</v>
      </c>
    </row>
    <row r="1967" spans="1:23" s="67" customFormat="1" x14ac:dyDescent="0.25">
      <c r="A1967" s="69"/>
      <c r="B1967" s="39"/>
      <c r="C1967" s="71" t="str">
        <f>IFERROR(_xll.RssMarket($A1967,"市場部名称"),"")</f>
        <v/>
      </c>
      <c r="D1967" s="55"/>
      <c r="E1967" s="55" t="str">
        <f>IFERROR(_xll.RssMarket($A1967,"前日比"),"")</f>
        <v/>
      </c>
      <c r="F1967" s="75" t="str">
        <f>IFERROR(_xll.RssMarket($A1967,"時価総額"),"")</f>
        <v/>
      </c>
      <c r="G1967" s="75" t="e">
        <f>T20D357462[[#This Row],[時価総額]]/T20D357462[[#This Row],[現在値]]</f>
        <v>#VALUE!</v>
      </c>
      <c r="H1967" s="20"/>
      <c r="I1967" s="38"/>
      <c r="J1967" s="20"/>
      <c r="K1967" s="33"/>
      <c r="L1967" s="117"/>
      <c r="M1967" s="21"/>
      <c r="N1967" s="89"/>
      <c r="O1967" s="125" t="e">
        <f t="shared" si="63"/>
        <v>#REF!</v>
      </c>
      <c r="P1967" s="125" t="e">
        <f t="shared" si="62"/>
        <v>#REF!</v>
      </c>
      <c r="Q1967" s="147" t="e">
        <f>T20D357462[[#This Row],[スコア⑤]]/T20D357462[[#This Row],[スコア③]]</f>
        <v>#REF!</v>
      </c>
      <c r="R1967" s="76" t="e">
        <f>#REF!+#REF!</f>
        <v>#REF!</v>
      </c>
      <c r="S1967" s="76"/>
      <c r="T1967" s="119"/>
      <c r="U1967" s="76"/>
      <c r="V1967" s="76"/>
      <c r="W1967" s="109" t="e">
        <f>(T20D357462[[#This Row],[現金及び預金（億）]]-T20D357462[[#This Row],[負債（億）]])/T20D357462[[#This Row],[総資産]]*100</f>
        <v>#DIV/0!</v>
      </c>
    </row>
    <row r="1968" spans="1:23" s="67" customFormat="1" x14ac:dyDescent="0.25">
      <c r="A1968" s="69"/>
      <c r="B1968" s="39"/>
      <c r="C1968" s="71" t="str">
        <f>IFERROR(_xll.RssMarket($A1968,"市場部名称"),"")</f>
        <v/>
      </c>
      <c r="D1968" s="55"/>
      <c r="E1968" s="55" t="str">
        <f>IFERROR(_xll.RssMarket($A1968,"前日比"),"")</f>
        <v/>
      </c>
      <c r="F1968" s="75" t="str">
        <f>IFERROR(_xll.RssMarket($A1968,"時価総額"),"")</f>
        <v/>
      </c>
      <c r="G1968" s="75" t="e">
        <f>T20D357462[[#This Row],[時価総額]]/T20D357462[[#This Row],[現在値]]</f>
        <v>#VALUE!</v>
      </c>
      <c r="H1968" s="20"/>
      <c r="I1968" s="38"/>
      <c r="J1968" s="20"/>
      <c r="K1968" s="33"/>
      <c r="L1968" s="117"/>
      <c r="M1968" s="21"/>
      <c r="N1968" s="89"/>
      <c r="O1968" s="125" t="e">
        <f t="shared" si="63"/>
        <v>#REF!</v>
      </c>
      <c r="P1968" s="125" t="e">
        <f t="shared" si="62"/>
        <v>#REF!</v>
      </c>
      <c r="Q1968" s="147" t="e">
        <f>T20D357462[[#This Row],[スコア⑤]]/T20D357462[[#This Row],[スコア③]]</f>
        <v>#REF!</v>
      </c>
      <c r="R1968" s="76" t="e">
        <f>#REF!+#REF!</f>
        <v>#REF!</v>
      </c>
      <c r="S1968" s="76"/>
      <c r="T1968" s="119"/>
      <c r="U1968" s="76"/>
      <c r="V1968" s="76"/>
      <c r="W1968" s="109" t="e">
        <f>(T20D357462[[#This Row],[現金及び預金（億）]]-T20D357462[[#This Row],[負債（億）]])/T20D357462[[#This Row],[総資産]]*100</f>
        <v>#DIV/0!</v>
      </c>
    </row>
    <row r="1969" spans="1:23" s="67" customFormat="1" x14ac:dyDescent="0.25">
      <c r="A1969" s="69"/>
      <c r="B1969" s="39"/>
      <c r="C1969" s="71" t="str">
        <f>IFERROR(_xll.RssMarket($A1969,"市場部名称"),"")</f>
        <v/>
      </c>
      <c r="D1969" s="55"/>
      <c r="E1969" s="55" t="str">
        <f>IFERROR(_xll.RssMarket($A1969,"前日比"),"")</f>
        <v/>
      </c>
      <c r="F1969" s="75" t="str">
        <f>IFERROR(_xll.RssMarket($A1969,"時価総額"),"")</f>
        <v/>
      </c>
      <c r="G1969" s="75" t="e">
        <f>T20D357462[[#This Row],[時価総額]]/T20D357462[[#This Row],[現在値]]</f>
        <v>#VALUE!</v>
      </c>
      <c r="H1969" s="20"/>
      <c r="I1969" s="38"/>
      <c r="J1969" s="20"/>
      <c r="K1969" s="33"/>
      <c r="L1969" s="117"/>
      <c r="M1969" s="21"/>
      <c r="N1969" s="89"/>
      <c r="O1969" s="125" t="e">
        <f t="shared" si="63"/>
        <v>#REF!</v>
      </c>
      <c r="P1969" s="125" t="e">
        <f t="shared" si="62"/>
        <v>#REF!</v>
      </c>
      <c r="Q1969" s="147" t="e">
        <f>T20D357462[[#This Row],[スコア⑤]]/T20D357462[[#This Row],[スコア③]]</f>
        <v>#REF!</v>
      </c>
      <c r="R1969" s="76" t="e">
        <f>#REF!+#REF!</f>
        <v>#REF!</v>
      </c>
      <c r="S1969" s="76"/>
      <c r="T1969" s="119"/>
      <c r="U1969" s="76"/>
      <c r="V1969" s="76"/>
      <c r="W1969" s="109" t="e">
        <f>(T20D357462[[#This Row],[現金及び預金（億）]]-T20D357462[[#This Row],[負債（億）]])/T20D357462[[#This Row],[総資産]]*100</f>
        <v>#DIV/0!</v>
      </c>
    </row>
    <row r="1970" spans="1:23" s="67" customFormat="1" x14ac:dyDescent="0.25">
      <c r="A1970" s="69"/>
      <c r="B1970" s="39"/>
      <c r="C1970" s="71" t="str">
        <f>IFERROR(_xll.RssMarket($A1970,"市場部名称"),"")</f>
        <v/>
      </c>
      <c r="D1970" s="55"/>
      <c r="E1970" s="55" t="str">
        <f>IFERROR(_xll.RssMarket($A1970,"前日比"),"")</f>
        <v/>
      </c>
      <c r="F1970" s="75" t="str">
        <f>IFERROR(_xll.RssMarket($A1970,"時価総額"),"")</f>
        <v/>
      </c>
      <c r="G1970" s="75" t="e">
        <f>T20D357462[[#This Row],[時価総額]]/T20D357462[[#This Row],[現在値]]</f>
        <v>#VALUE!</v>
      </c>
      <c r="H1970" s="20"/>
      <c r="I1970" s="38"/>
      <c r="J1970" s="20"/>
      <c r="K1970" s="33"/>
      <c r="L1970" s="117"/>
      <c r="M1970" s="21"/>
      <c r="N1970" s="89"/>
      <c r="O1970" s="125" t="e">
        <f t="shared" si="63"/>
        <v>#REF!</v>
      </c>
      <c r="P1970" s="125" t="e">
        <f t="shared" si="62"/>
        <v>#REF!</v>
      </c>
      <c r="Q1970" s="147" t="e">
        <f>T20D357462[[#This Row],[スコア⑤]]/T20D357462[[#This Row],[スコア③]]</f>
        <v>#REF!</v>
      </c>
      <c r="R1970" s="76" t="e">
        <f>#REF!+#REF!</f>
        <v>#REF!</v>
      </c>
      <c r="S1970" s="76"/>
      <c r="T1970" s="119"/>
      <c r="U1970" s="76"/>
      <c r="V1970" s="76"/>
      <c r="W1970" s="109" t="e">
        <f>(T20D357462[[#This Row],[現金及び預金（億）]]-T20D357462[[#This Row],[負債（億）]])/T20D357462[[#This Row],[総資産]]*100</f>
        <v>#DIV/0!</v>
      </c>
    </row>
    <row r="1971" spans="1:23" s="67" customFormat="1" x14ac:dyDescent="0.25">
      <c r="A1971" s="69"/>
      <c r="B1971" s="39"/>
      <c r="C1971" s="71" t="str">
        <f>IFERROR(_xll.RssMarket($A1971,"市場部名称"),"")</f>
        <v/>
      </c>
      <c r="D1971" s="55"/>
      <c r="E1971" s="55" t="str">
        <f>IFERROR(_xll.RssMarket($A1971,"前日比"),"")</f>
        <v/>
      </c>
      <c r="F1971" s="75" t="str">
        <f>IFERROR(_xll.RssMarket($A1971,"時価総額"),"")</f>
        <v/>
      </c>
      <c r="G1971" s="75" t="e">
        <f>T20D357462[[#This Row],[時価総額]]/T20D357462[[#This Row],[現在値]]</f>
        <v>#VALUE!</v>
      </c>
      <c r="H1971" s="20"/>
      <c r="I1971" s="38"/>
      <c r="J1971" s="20"/>
      <c r="K1971" s="33"/>
      <c r="L1971" s="117"/>
      <c r="M1971" s="21"/>
      <c r="N1971" s="89"/>
      <c r="O1971" s="125" t="e">
        <f t="shared" si="63"/>
        <v>#REF!</v>
      </c>
      <c r="P1971" s="125" t="e">
        <f t="shared" si="62"/>
        <v>#REF!</v>
      </c>
      <c r="Q1971" s="147" t="e">
        <f>T20D357462[[#This Row],[スコア⑤]]/T20D357462[[#This Row],[スコア③]]</f>
        <v>#REF!</v>
      </c>
      <c r="R1971" s="76" t="e">
        <f>#REF!+#REF!</f>
        <v>#REF!</v>
      </c>
      <c r="S1971" s="76"/>
      <c r="T1971" s="119"/>
      <c r="U1971" s="76"/>
      <c r="V1971" s="76"/>
      <c r="W1971" s="109" t="e">
        <f>(T20D357462[[#This Row],[現金及び預金（億）]]-T20D357462[[#This Row],[負債（億）]])/T20D357462[[#This Row],[総資産]]*100</f>
        <v>#DIV/0!</v>
      </c>
    </row>
    <row r="1972" spans="1:23" s="67" customFormat="1" x14ac:dyDescent="0.25">
      <c r="A1972" s="69"/>
      <c r="B1972" s="39"/>
      <c r="C1972" s="71" t="str">
        <f>IFERROR(_xll.RssMarket($A1972,"市場部名称"),"")</f>
        <v/>
      </c>
      <c r="D1972" s="55"/>
      <c r="E1972" s="55" t="str">
        <f>IFERROR(_xll.RssMarket($A1972,"前日比"),"")</f>
        <v/>
      </c>
      <c r="F1972" s="75" t="str">
        <f>IFERROR(_xll.RssMarket($A1972,"時価総額"),"")</f>
        <v/>
      </c>
      <c r="G1972" s="75" t="e">
        <f>T20D357462[[#This Row],[時価総額]]/T20D357462[[#This Row],[現在値]]</f>
        <v>#VALUE!</v>
      </c>
      <c r="H1972" s="20"/>
      <c r="I1972" s="38"/>
      <c r="J1972" s="20"/>
      <c r="K1972" s="33"/>
      <c r="L1972" s="117"/>
      <c r="M1972" s="21"/>
      <c r="N1972" s="89"/>
      <c r="O1972" s="125" t="e">
        <f t="shared" si="63"/>
        <v>#REF!</v>
      </c>
      <c r="P1972" s="125" t="e">
        <f t="shared" si="62"/>
        <v>#REF!</v>
      </c>
      <c r="Q1972" s="147" t="e">
        <f>T20D357462[[#This Row],[スコア⑤]]/T20D357462[[#This Row],[スコア③]]</f>
        <v>#REF!</v>
      </c>
      <c r="R1972" s="76" t="e">
        <f>#REF!+#REF!</f>
        <v>#REF!</v>
      </c>
      <c r="S1972" s="76"/>
      <c r="T1972" s="119"/>
      <c r="U1972" s="76"/>
      <c r="V1972" s="76"/>
      <c r="W1972" s="109" t="e">
        <f>(T20D357462[[#This Row],[現金及び預金（億）]]-T20D357462[[#This Row],[負債（億）]])/T20D357462[[#This Row],[総資産]]*100</f>
        <v>#DIV/0!</v>
      </c>
    </row>
    <row r="1973" spans="1:23" s="67" customFormat="1" x14ac:dyDescent="0.25">
      <c r="A1973" s="69"/>
      <c r="B1973" s="39"/>
      <c r="C1973" s="71" t="str">
        <f>IFERROR(_xll.RssMarket($A1973,"市場部名称"),"")</f>
        <v/>
      </c>
      <c r="D1973" s="55"/>
      <c r="E1973" s="55" t="str">
        <f>IFERROR(_xll.RssMarket($A1973,"前日比"),"")</f>
        <v/>
      </c>
      <c r="F1973" s="75" t="str">
        <f>IFERROR(_xll.RssMarket($A1973,"時価総額"),"")</f>
        <v/>
      </c>
      <c r="G1973" s="75" t="e">
        <f>T20D357462[[#This Row],[時価総額]]/T20D357462[[#This Row],[現在値]]</f>
        <v>#VALUE!</v>
      </c>
      <c r="H1973" s="20"/>
      <c r="I1973" s="38"/>
      <c r="J1973" s="20"/>
      <c r="K1973" s="33"/>
      <c r="L1973" s="117"/>
      <c r="M1973" s="21"/>
      <c r="N1973" s="89"/>
      <c r="O1973" s="125" t="e">
        <f t="shared" si="63"/>
        <v>#REF!</v>
      </c>
      <c r="P1973" s="125" t="e">
        <f t="shared" si="62"/>
        <v>#REF!</v>
      </c>
      <c r="Q1973" s="147" t="e">
        <f>T20D357462[[#This Row],[スコア⑤]]/T20D357462[[#This Row],[スコア③]]</f>
        <v>#REF!</v>
      </c>
      <c r="R1973" s="76" t="e">
        <f>#REF!+#REF!</f>
        <v>#REF!</v>
      </c>
      <c r="S1973" s="76"/>
      <c r="T1973" s="119"/>
      <c r="U1973" s="76"/>
      <c r="V1973" s="76"/>
      <c r="W1973" s="109" t="e">
        <f>(T20D357462[[#This Row],[現金及び預金（億）]]-T20D357462[[#This Row],[負債（億）]])/T20D357462[[#This Row],[総資産]]*100</f>
        <v>#DIV/0!</v>
      </c>
    </row>
    <row r="1974" spans="1:23" s="67" customFormat="1" x14ac:dyDescent="0.25">
      <c r="A1974" s="69"/>
      <c r="B1974" s="39"/>
      <c r="C1974" s="71" t="str">
        <f>IFERROR(_xll.RssMarket($A1974,"市場部名称"),"")</f>
        <v/>
      </c>
      <c r="D1974" s="55"/>
      <c r="E1974" s="55" t="str">
        <f>IFERROR(_xll.RssMarket($A1974,"前日比"),"")</f>
        <v/>
      </c>
      <c r="F1974" s="75" t="str">
        <f>IFERROR(_xll.RssMarket($A1974,"時価総額"),"")</f>
        <v/>
      </c>
      <c r="G1974" s="75" t="e">
        <f>T20D357462[[#This Row],[時価総額]]/T20D357462[[#This Row],[現在値]]</f>
        <v>#VALUE!</v>
      </c>
      <c r="H1974" s="20"/>
      <c r="I1974" s="38"/>
      <c r="J1974" s="20"/>
      <c r="K1974" s="33"/>
      <c r="L1974" s="117"/>
      <c r="M1974" s="21"/>
      <c r="N1974" s="89"/>
      <c r="O1974" s="125" t="e">
        <f t="shared" si="63"/>
        <v>#REF!</v>
      </c>
      <c r="P1974" s="125" t="e">
        <f t="shared" si="62"/>
        <v>#REF!</v>
      </c>
      <c r="Q1974" s="147" t="e">
        <f>T20D357462[[#This Row],[スコア⑤]]/T20D357462[[#This Row],[スコア③]]</f>
        <v>#REF!</v>
      </c>
      <c r="R1974" s="76" t="e">
        <f>#REF!+#REF!</f>
        <v>#REF!</v>
      </c>
      <c r="S1974" s="76"/>
      <c r="T1974" s="119"/>
      <c r="U1974" s="76"/>
      <c r="V1974" s="76"/>
      <c r="W1974" s="109" t="e">
        <f>(T20D357462[[#This Row],[現金及び預金（億）]]-T20D357462[[#This Row],[負債（億）]])/T20D357462[[#This Row],[総資産]]*100</f>
        <v>#DIV/0!</v>
      </c>
    </row>
    <row r="1975" spans="1:23" s="67" customFormat="1" x14ac:dyDescent="0.25">
      <c r="A1975" s="69"/>
      <c r="B1975" s="39"/>
      <c r="C1975" s="71" t="str">
        <f>IFERROR(_xll.RssMarket($A1975,"市場部名称"),"")</f>
        <v/>
      </c>
      <c r="D1975" s="55"/>
      <c r="E1975" s="55" t="str">
        <f>IFERROR(_xll.RssMarket($A1975,"前日比"),"")</f>
        <v/>
      </c>
      <c r="F1975" s="75" t="str">
        <f>IFERROR(_xll.RssMarket($A1975,"時価総額"),"")</f>
        <v/>
      </c>
      <c r="G1975" s="75" t="e">
        <f>T20D357462[[#This Row],[時価総額]]/T20D357462[[#This Row],[現在値]]</f>
        <v>#VALUE!</v>
      </c>
      <c r="H1975" s="20"/>
      <c r="I1975" s="38"/>
      <c r="J1975" s="20"/>
      <c r="K1975" s="33"/>
      <c r="L1975" s="117"/>
      <c r="M1975" s="21"/>
      <c r="N1975" s="89"/>
      <c r="O1975" s="125" t="e">
        <f t="shared" si="63"/>
        <v>#REF!</v>
      </c>
      <c r="P1975" s="125" t="e">
        <f t="shared" si="62"/>
        <v>#REF!</v>
      </c>
      <c r="Q1975" s="147" t="e">
        <f>T20D357462[[#This Row],[スコア⑤]]/T20D357462[[#This Row],[スコア③]]</f>
        <v>#REF!</v>
      </c>
      <c r="R1975" s="76" t="e">
        <f>#REF!+#REF!</f>
        <v>#REF!</v>
      </c>
      <c r="S1975" s="76"/>
      <c r="T1975" s="119"/>
      <c r="U1975" s="76"/>
      <c r="V1975" s="76"/>
      <c r="W1975" s="109" t="e">
        <f>(T20D357462[[#This Row],[現金及び預金（億）]]-T20D357462[[#This Row],[負債（億）]])/T20D357462[[#This Row],[総資産]]*100</f>
        <v>#DIV/0!</v>
      </c>
    </row>
    <row r="1976" spans="1:23" s="67" customFormat="1" x14ac:dyDescent="0.25">
      <c r="A1976" s="69"/>
      <c r="B1976" s="39"/>
      <c r="C1976" s="71" t="str">
        <f>IFERROR(_xll.RssMarket($A1976,"市場部名称"),"")</f>
        <v/>
      </c>
      <c r="D1976" s="55"/>
      <c r="E1976" s="55" t="str">
        <f>IFERROR(_xll.RssMarket($A1976,"前日比"),"")</f>
        <v/>
      </c>
      <c r="F1976" s="75" t="str">
        <f>IFERROR(_xll.RssMarket($A1976,"時価総額"),"")</f>
        <v/>
      </c>
      <c r="G1976" s="75" t="e">
        <f>T20D357462[[#This Row],[時価総額]]/T20D357462[[#This Row],[現在値]]</f>
        <v>#VALUE!</v>
      </c>
      <c r="H1976" s="20"/>
      <c r="I1976" s="38"/>
      <c r="J1976" s="20"/>
      <c r="K1976" s="33"/>
      <c r="L1976" s="117"/>
      <c r="M1976" s="21"/>
      <c r="N1976" s="89"/>
      <c r="O1976" s="125" t="e">
        <f t="shared" si="63"/>
        <v>#REF!</v>
      </c>
      <c r="P1976" s="125" t="e">
        <f t="shared" si="62"/>
        <v>#REF!</v>
      </c>
      <c r="Q1976" s="147" t="e">
        <f>T20D357462[[#This Row],[スコア⑤]]/T20D357462[[#This Row],[スコア③]]</f>
        <v>#REF!</v>
      </c>
      <c r="R1976" s="76" t="e">
        <f>#REF!+#REF!</f>
        <v>#REF!</v>
      </c>
      <c r="S1976" s="76"/>
      <c r="T1976" s="119"/>
      <c r="U1976" s="76"/>
      <c r="V1976" s="76"/>
      <c r="W1976" s="109" t="e">
        <f>(T20D357462[[#This Row],[現金及び預金（億）]]-T20D357462[[#This Row],[負債（億）]])/T20D357462[[#This Row],[総資産]]*100</f>
        <v>#DIV/0!</v>
      </c>
    </row>
    <row r="1977" spans="1:23" s="67" customFormat="1" x14ac:dyDescent="0.25">
      <c r="A1977" s="69"/>
      <c r="B1977" s="39"/>
      <c r="C1977" s="71" t="str">
        <f>IFERROR(_xll.RssMarket($A1977,"市場部名称"),"")</f>
        <v/>
      </c>
      <c r="D1977" s="55"/>
      <c r="E1977" s="55" t="str">
        <f>IFERROR(_xll.RssMarket($A1977,"前日比"),"")</f>
        <v/>
      </c>
      <c r="F1977" s="75" t="str">
        <f>IFERROR(_xll.RssMarket($A1977,"時価総額"),"")</f>
        <v/>
      </c>
      <c r="G1977" s="75" t="e">
        <f>T20D357462[[#This Row],[時価総額]]/T20D357462[[#This Row],[現在値]]</f>
        <v>#VALUE!</v>
      </c>
      <c r="H1977" s="20"/>
      <c r="I1977" s="38"/>
      <c r="J1977" s="20"/>
      <c r="K1977" s="33"/>
      <c r="L1977" s="117"/>
      <c r="M1977" s="21"/>
      <c r="N1977" s="89"/>
      <c r="O1977" s="125" t="e">
        <f t="shared" si="63"/>
        <v>#REF!</v>
      </c>
      <c r="P1977" s="125" t="e">
        <f t="shared" si="62"/>
        <v>#REF!</v>
      </c>
      <c r="Q1977" s="147" t="e">
        <f>T20D357462[[#This Row],[スコア⑤]]/T20D357462[[#This Row],[スコア③]]</f>
        <v>#REF!</v>
      </c>
      <c r="R1977" s="76" t="e">
        <f>#REF!+#REF!</f>
        <v>#REF!</v>
      </c>
      <c r="S1977" s="76"/>
      <c r="T1977" s="119"/>
      <c r="U1977" s="76"/>
      <c r="V1977" s="76"/>
      <c r="W1977" s="109" t="e">
        <f>(T20D357462[[#This Row],[現金及び預金（億）]]-T20D357462[[#This Row],[負債（億）]])/T20D357462[[#This Row],[総資産]]*100</f>
        <v>#DIV/0!</v>
      </c>
    </row>
    <row r="1978" spans="1:23" s="67" customFormat="1" x14ac:dyDescent="0.25">
      <c r="A1978" s="69"/>
      <c r="B1978" s="39"/>
      <c r="C1978" s="71" t="str">
        <f>IFERROR(_xll.RssMarket($A1978,"市場部名称"),"")</f>
        <v/>
      </c>
      <c r="D1978" s="55"/>
      <c r="E1978" s="55" t="str">
        <f>IFERROR(_xll.RssMarket($A1978,"前日比"),"")</f>
        <v/>
      </c>
      <c r="F1978" s="75" t="str">
        <f>IFERROR(_xll.RssMarket($A1978,"時価総額"),"")</f>
        <v/>
      </c>
      <c r="G1978" s="75" t="e">
        <f>T20D357462[[#This Row],[時価総額]]/T20D357462[[#This Row],[現在値]]</f>
        <v>#VALUE!</v>
      </c>
      <c r="H1978" s="20"/>
      <c r="I1978" s="38"/>
      <c r="J1978" s="20"/>
      <c r="K1978" s="33"/>
      <c r="L1978" s="117"/>
      <c r="M1978" s="21"/>
      <c r="N1978" s="89"/>
      <c r="O1978" s="125" t="e">
        <f t="shared" si="63"/>
        <v>#REF!</v>
      </c>
      <c r="P1978" s="125" t="e">
        <f t="shared" si="62"/>
        <v>#REF!</v>
      </c>
      <c r="Q1978" s="147" t="e">
        <f>T20D357462[[#This Row],[スコア⑤]]/T20D357462[[#This Row],[スコア③]]</f>
        <v>#REF!</v>
      </c>
      <c r="R1978" s="76" t="e">
        <f>#REF!+#REF!</f>
        <v>#REF!</v>
      </c>
      <c r="S1978" s="76"/>
      <c r="T1978" s="119"/>
      <c r="U1978" s="76"/>
      <c r="V1978" s="76"/>
      <c r="W1978" s="109" t="e">
        <f>(T20D357462[[#This Row],[現金及び預金（億）]]-T20D357462[[#This Row],[負債（億）]])/T20D357462[[#This Row],[総資産]]*100</f>
        <v>#DIV/0!</v>
      </c>
    </row>
    <row r="1979" spans="1:23" s="67" customFormat="1" x14ac:dyDescent="0.25">
      <c r="A1979" s="69"/>
      <c r="B1979" s="39"/>
      <c r="C1979" s="71" t="str">
        <f>IFERROR(_xll.RssMarket($A1979,"市場部名称"),"")</f>
        <v/>
      </c>
      <c r="D1979" s="55"/>
      <c r="E1979" s="55" t="str">
        <f>IFERROR(_xll.RssMarket($A1979,"前日比"),"")</f>
        <v/>
      </c>
      <c r="F1979" s="75" t="str">
        <f>IFERROR(_xll.RssMarket($A1979,"時価総額"),"")</f>
        <v/>
      </c>
      <c r="G1979" s="75" t="e">
        <f>T20D357462[[#This Row],[時価総額]]/T20D357462[[#This Row],[現在値]]</f>
        <v>#VALUE!</v>
      </c>
      <c r="H1979" s="20"/>
      <c r="I1979" s="38"/>
      <c r="J1979" s="20"/>
      <c r="K1979" s="33"/>
      <c r="L1979" s="117"/>
      <c r="M1979" s="21"/>
      <c r="N1979" s="89"/>
      <c r="O1979" s="125" t="e">
        <f t="shared" si="63"/>
        <v>#REF!</v>
      </c>
      <c r="P1979" s="125" t="e">
        <f t="shared" si="62"/>
        <v>#REF!</v>
      </c>
      <c r="Q1979" s="147" t="e">
        <f>T20D357462[[#This Row],[スコア⑤]]/T20D357462[[#This Row],[スコア③]]</f>
        <v>#REF!</v>
      </c>
      <c r="R1979" s="76" t="e">
        <f>#REF!+#REF!</f>
        <v>#REF!</v>
      </c>
      <c r="S1979" s="76"/>
      <c r="T1979" s="119"/>
      <c r="U1979" s="76"/>
      <c r="V1979" s="76"/>
      <c r="W1979" s="109" t="e">
        <f>(T20D357462[[#This Row],[現金及び預金（億）]]-T20D357462[[#This Row],[負債（億）]])/T20D357462[[#This Row],[総資産]]*100</f>
        <v>#DIV/0!</v>
      </c>
    </row>
    <row r="1980" spans="1:23" s="67" customFormat="1" x14ac:dyDescent="0.25">
      <c r="A1980" s="69"/>
      <c r="B1980" s="39"/>
      <c r="C1980" s="71" t="str">
        <f>IFERROR(_xll.RssMarket($A1980,"市場部名称"),"")</f>
        <v/>
      </c>
      <c r="D1980" s="55"/>
      <c r="E1980" s="55" t="str">
        <f>IFERROR(_xll.RssMarket($A1980,"前日比"),"")</f>
        <v/>
      </c>
      <c r="F1980" s="75" t="str">
        <f>IFERROR(_xll.RssMarket($A1980,"時価総額"),"")</f>
        <v/>
      </c>
      <c r="G1980" s="75" t="e">
        <f>T20D357462[[#This Row],[時価総額]]/T20D357462[[#This Row],[現在値]]</f>
        <v>#VALUE!</v>
      </c>
      <c r="H1980" s="20"/>
      <c r="I1980" s="38"/>
      <c r="J1980" s="20"/>
      <c r="K1980" s="33"/>
      <c r="L1980" s="117"/>
      <c r="M1980" s="21"/>
      <c r="N1980" s="89"/>
      <c r="O1980" s="125" t="e">
        <f t="shared" si="63"/>
        <v>#REF!</v>
      </c>
      <c r="P1980" s="125" t="e">
        <f t="shared" si="62"/>
        <v>#REF!</v>
      </c>
      <c r="Q1980" s="147" t="e">
        <f>T20D357462[[#This Row],[スコア⑤]]/T20D357462[[#This Row],[スコア③]]</f>
        <v>#REF!</v>
      </c>
      <c r="R1980" s="76" t="e">
        <f>#REF!+#REF!</f>
        <v>#REF!</v>
      </c>
      <c r="S1980" s="76"/>
      <c r="T1980" s="119"/>
      <c r="U1980" s="76"/>
      <c r="V1980" s="76"/>
      <c r="W1980" s="109" t="e">
        <f>(T20D357462[[#This Row],[現金及び預金（億）]]-T20D357462[[#This Row],[負債（億）]])/T20D357462[[#This Row],[総資産]]*100</f>
        <v>#DIV/0!</v>
      </c>
    </row>
    <row r="1981" spans="1:23" s="67" customFormat="1" x14ac:dyDescent="0.25">
      <c r="A1981" s="69"/>
      <c r="B1981" s="39"/>
      <c r="C1981" s="71" t="str">
        <f>IFERROR(_xll.RssMarket($A1981,"市場部名称"),"")</f>
        <v/>
      </c>
      <c r="D1981" s="55"/>
      <c r="E1981" s="55" t="str">
        <f>IFERROR(_xll.RssMarket($A1981,"前日比"),"")</f>
        <v/>
      </c>
      <c r="F1981" s="75" t="str">
        <f>IFERROR(_xll.RssMarket($A1981,"時価総額"),"")</f>
        <v/>
      </c>
      <c r="G1981" s="75" t="e">
        <f>T20D357462[[#This Row],[時価総額]]/T20D357462[[#This Row],[現在値]]</f>
        <v>#VALUE!</v>
      </c>
      <c r="H1981" s="20"/>
      <c r="I1981" s="38"/>
      <c r="J1981" s="20"/>
      <c r="K1981" s="33"/>
      <c r="L1981" s="117"/>
      <c r="M1981" s="21"/>
      <c r="N1981" s="89"/>
      <c r="O1981" s="125" t="e">
        <f t="shared" si="63"/>
        <v>#REF!</v>
      </c>
      <c r="P1981" s="125" t="e">
        <f t="shared" ref="P1981:P2044" si="64">ROUND(((R1981/20)*(L1981/15)*(S1981/15)*(1+W1981/200))/(H1981/15)*100,0)</f>
        <v>#REF!</v>
      </c>
      <c r="Q1981" s="147" t="e">
        <f>T20D357462[[#This Row],[スコア⑤]]/T20D357462[[#This Row],[スコア③]]</f>
        <v>#REF!</v>
      </c>
      <c r="R1981" s="76" t="e">
        <f>#REF!+#REF!</f>
        <v>#REF!</v>
      </c>
      <c r="S1981" s="76"/>
      <c r="T1981" s="119"/>
      <c r="U1981" s="76"/>
      <c r="V1981" s="76"/>
      <c r="W1981" s="109" t="e">
        <f>(T20D357462[[#This Row],[現金及び預金（億）]]-T20D357462[[#This Row],[負債（億）]])/T20D357462[[#This Row],[総資産]]*100</f>
        <v>#DIV/0!</v>
      </c>
    </row>
    <row r="1982" spans="1:23" s="67" customFormat="1" x14ac:dyDescent="0.25">
      <c r="A1982" s="69"/>
      <c r="B1982" s="39"/>
      <c r="C1982" s="71" t="str">
        <f>IFERROR(_xll.RssMarket($A1982,"市場部名称"),"")</f>
        <v/>
      </c>
      <c r="D1982" s="55"/>
      <c r="E1982" s="55" t="str">
        <f>IFERROR(_xll.RssMarket($A1982,"前日比"),"")</f>
        <v/>
      </c>
      <c r="F1982" s="75" t="str">
        <f>IFERROR(_xll.RssMarket($A1982,"時価総額"),"")</f>
        <v/>
      </c>
      <c r="G1982" s="75" t="e">
        <f>T20D357462[[#This Row],[時価総額]]/T20D357462[[#This Row],[現在値]]</f>
        <v>#VALUE!</v>
      </c>
      <c r="H1982" s="20"/>
      <c r="I1982" s="38"/>
      <c r="J1982" s="20"/>
      <c r="K1982" s="33"/>
      <c r="L1982" s="117"/>
      <c r="M1982" s="21"/>
      <c r="N1982" s="89"/>
      <c r="O1982" s="125" t="e">
        <f t="shared" si="63"/>
        <v>#REF!</v>
      </c>
      <c r="P1982" s="125" t="e">
        <f t="shared" si="64"/>
        <v>#REF!</v>
      </c>
      <c r="Q1982" s="147" t="e">
        <f>T20D357462[[#This Row],[スコア⑤]]/T20D357462[[#This Row],[スコア③]]</f>
        <v>#REF!</v>
      </c>
      <c r="R1982" s="76" t="e">
        <f>#REF!+#REF!</f>
        <v>#REF!</v>
      </c>
      <c r="S1982" s="76"/>
      <c r="T1982" s="119"/>
      <c r="U1982" s="76"/>
      <c r="V1982" s="76"/>
      <c r="W1982" s="109" t="e">
        <f>(T20D357462[[#This Row],[現金及び預金（億）]]-T20D357462[[#This Row],[負債（億）]])/T20D357462[[#This Row],[総資産]]*100</f>
        <v>#DIV/0!</v>
      </c>
    </row>
    <row r="1983" spans="1:23" s="67" customFormat="1" x14ac:dyDescent="0.25">
      <c r="A1983" s="69"/>
      <c r="B1983" s="39"/>
      <c r="C1983" s="71" t="str">
        <f>IFERROR(_xll.RssMarket($A1983,"市場部名称"),"")</f>
        <v/>
      </c>
      <c r="D1983" s="55"/>
      <c r="E1983" s="55" t="str">
        <f>IFERROR(_xll.RssMarket($A1983,"前日比"),"")</f>
        <v/>
      </c>
      <c r="F1983" s="75" t="str">
        <f>IFERROR(_xll.RssMarket($A1983,"時価総額"),"")</f>
        <v/>
      </c>
      <c r="G1983" s="75" t="e">
        <f>T20D357462[[#This Row],[時価総額]]/T20D357462[[#This Row],[現在値]]</f>
        <v>#VALUE!</v>
      </c>
      <c r="H1983" s="20"/>
      <c r="I1983" s="38"/>
      <c r="J1983" s="20"/>
      <c r="K1983" s="33"/>
      <c r="L1983" s="117"/>
      <c r="M1983" s="21"/>
      <c r="N1983" s="89"/>
      <c r="O1983" s="125" t="e">
        <f t="shared" si="63"/>
        <v>#REF!</v>
      </c>
      <c r="P1983" s="125" t="e">
        <f t="shared" si="64"/>
        <v>#REF!</v>
      </c>
      <c r="Q1983" s="147" t="e">
        <f>T20D357462[[#This Row],[スコア⑤]]/T20D357462[[#This Row],[スコア③]]</f>
        <v>#REF!</v>
      </c>
      <c r="R1983" s="76" t="e">
        <f>#REF!+#REF!</f>
        <v>#REF!</v>
      </c>
      <c r="S1983" s="76"/>
      <c r="T1983" s="119"/>
      <c r="U1983" s="76"/>
      <c r="V1983" s="76"/>
      <c r="W1983" s="109" t="e">
        <f>(T20D357462[[#This Row],[現金及び預金（億）]]-T20D357462[[#This Row],[負債（億）]])/T20D357462[[#This Row],[総資産]]*100</f>
        <v>#DIV/0!</v>
      </c>
    </row>
    <row r="1984" spans="1:23" s="67" customFormat="1" x14ac:dyDescent="0.25">
      <c r="A1984" s="69"/>
      <c r="B1984" s="39"/>
      <c r="C1984" s="71" t="str">
        <f>IFERROR(_xll.RssMarket($A1984,"市場部名称"),"")</f>
        <v/>
      </c>
      <c r="D1984" s="55"/>
      <c r="E1984" s="55" t="str">
        <f>IFERROR(_xll.RssMarket($A1984,"前日比"),"")</f>
        <v/>
      </c>
      <c r="F1984" s="75" t="str">
        <f>IFERROR(_xll.RssMarket($A1984,"時価総額"),"")</f>
        <v/>
      </c>
      <c r="G1984" s="75" t="e">
        <f>T20D357462[[#This Row],[時価総額]]/T20D357462[[#This Row],[現在値]]</f>
        <v>#VALUE!</v>
      </c>
      <c r="H1984" s="20"/>
      <c r="I1984" s="38"/>
      <c r="J1984" s="20"/>
      <c r="K1984" s="33"/>
      <c r="L1984" s="117"/>
      <c r="M1984" s="21"/>
      <c r="N1984" s="89"/>
      <c r="O1984" s="125" t="e">
        <f t="shared" si="63"/>
        <v>#REF!</v>
      </c>
      <c r="P1984" s="125" t="e">
        <f t="shared" si="64"/>
        <v>#REF!</v>
      </c>
      <c r="Q1984" s="147" t="e">
        <f>T20D357462[[#This Row],[スコア⑤]]/T20D357462[[#This Row],[スコア③]]</f>
        <v>#REF!</v>
      </c>
      <c r="R1984" s="76" t="e">
        <f>#REF!+#REF!</f>
        <v>#REF!</v>
      </c>
      <c r="S1984" s="76"/>
      <c r="T1984" s="119"/>
      <c r="U1984" s="76"/>
      <c r="V1984" s="76"/>
      <c r="W1984" s="109" t="e">
        <f>(T20D357462[[#This Row],[現金及び預金（億）]]-T20D357462[[#This Row],[負債（億）]])/T20D357462[[#This Row],[総資産]]*100</f>
        <v>#DIV/0!</v>
      </c>
    </row>
    <row r="1985" spans="1:23" s="67" customFormat="1" x14ac:dyDescent="0.25">
      <c r="A1985" s="69"/>
      <c r="B1985" s="39"/>
      <c r="C1985" s="71" t="str">
        <f>IFERROR(_xll.RssMarket($A1985,"市場部名称"),"")</f>
        <v/>
      </c>
      <c r="D1985" s="55"/>
      <c r="E1985" s="55" t="str">
        <f>IFERROR(_xll.RssMarket($A1985,"前日比"),"")</f>
        <v/>
      </c>
      <c r="F1985" s="75" t="str">
        <f>IFERROR(_xll.RssMarket($A1985,"時価総額"),"")</f>
        <v/>
      </c>
      <c r="G1985" s="75" t="e">
        <f>T20D357462[[#This Row],[時価総額]]/T20D357462[[#This Row],[現在値]]</f>
        <v>#VALUE!</v>
      </c>
      <c r="H1985" s="20"/>
      <c r="I1985" s="38"/>
      <c r="J1985" s="20"/>
      <c r="K1985" s="33"/>
      <c r="L1985" s="117"/>
      <c r="M1985" s="21"/>
      <c r="N1985" s="89"/>
      <c r="O1985" s="125" t="e">
        <f t="shared" si="63"/>
        <v>#REF!</v>
      </c>
      <c r="P1985" s="125" t="e">
        <f t="shared" si="64"/>
        <v>#REF!</v>
      </c>
      <c r="Q1985" s="147" t="e">
        <f>T20D357462[[#This Row],[スコア⑤]]/T20D357462[[#This Row],[スコア③]]</f>
        <v>#REF!</v>
      </c>
      <c r="R1985" s="76" t="e">
        <f>#REF!+#REF!</f>
        <v>#REF!</v>
      </c>
      <c r="S1985" s="76"/>
      <c r="T1985" s="119"/>
      <c r="U1985" s="76"/>
      <c r="V1985" s="76"/>
      <c r="W1985" s="109" t="e">
        <f>(T20D357462[[#This Row],[現金及び預金（億）]]-T20D357462[[#This Row],[負債（億）]])/T20D357462[[#This Row],[総資産]]*100</f>
        <v>#DIV/0!</v>
      </c>
    </row>
    <row r="1986" spans="1:23" s="67" customFormat="1" x14ac:dyDescent="0.25">
      <c r="A1986" s="69"/>
      <c r="B1986" s="39"/>
      <c r="C1986" s="71" t="str">
        <f>IFERROR(_xll.RssMarket($A1986,"市場部名称"),"")</f>
        <v/>
      </c>
      <c r="D1986" s="55"/>
      <c r="E1986" s="55" t="str">
        <f>IFERROR(_xll.RssMarket($A1986,"前日比"),"")</f>
        <v/>
      </c>
      <c r="F1986" s="75" t="str">
        <f>IFERROR(_xll.RssMarket($A1986,"時価総額"),"")</f>
        <v/>
      </c>
      <c r="G1986" s="75" t="e">
        <f>T20D357462[[#This Row],[時価総額]]/T20D357462[[#This Row],[現在値]]</f>
        <v>#VALUE!</v>
      </c>
      <c r="H1986" s="20"/>
      <c r="I1986" s="38"/>
      <c r="J1986" s="20"/>
      <c r="K1986" s="33"/>
      <c r="L1986" s="117"/>
      <c r="M1986" s="21"/>
      <c r="N1986" s="89"/>
      <c r="O1986" s="125" t="e">
        <f t="shared" ref="O1986:O2049" si="65">ROUND(
 ((IF(OR(R1986="",R1986&lt;=0),20,R1986)/20)
  *(L1986/15))
 /(IFERROR(IF(H1986&gt;0,H1986,15),15)/15)
 *100,0)</f>
        <v>#REF!</v>
      </c>
      <c r="P1986" s="125" t="e">
        <f t="shared" si="64"/>
        <v>#REF!</v>
      </c>
      <c r="Q1986" s="147" t="e">
        <f>T20D357462[[#This Row],[スコア⑤]]/T20D357462[[#This Row],[スコア③]]</f>
        <v>#REF!</v>
      </c>
      <c r="R1986" s="76" t="e">
        <f>#REF!+#REF!</f>
        <v>#REF!</v>
      </c>
      <c r="S1986" s="76"/>
      <c r="T1986" s="119"/>
      <c r="U1986" s="76"/>
      <c r="V1986" s="76"/>
      <c r="W1986" s="109" t="e">
        <f>(T20D357462[[#This Row],[現金及び預金（億）]]-T20D357462[[#This Row],[負債（億）]])/T20D357462[[#This Row],[総資産]]*100</f>
        <v>#DIV/0!</v>
      </c>
    </row>
    <row r="1987" spans="1:23" s="67" customFormat="1" x14ac:dyDescent="0.25">
      <c r="A1987" s="69"/>
      <c r="B1987" s="39"/>
      <c r="C1987" s="71" t="str">
        <f>IFERROR(_xll.RssMarket($A1987,"市場部名称"),"")</f>
        <v/>
      </c>
      <c r="D1987" s="55"/>
      <c r="E1987" s="55" t="str">
        <f>IFERROR(_xll.RssMarket($A1987,"前日比"),"")</f>
        <v/>
      </c>
      <c r="F1987" s="75" t="str">
        <f>IFERROR(_xll.RssMarket($A1987,"時価総額"),"")</f>
        <v/>
      </c>
      <c r="G1987" s="75" t="e">
        <f>T20D357462[[#This Row],[時価総額]]/T20D357462[[#This Row],[現在値]]</f>
        <v>#VALUE!</v>
      </c>
      <c r="H1987" s="20"/>
      <c r="I1987" s="38"/>
      <c r="J1987" s="20"/>
      <c r="K1987" s="33"/>
      <c r="L1987" s="117"/>
      <c r="M1987" s="21"/>
      <c r="N1987" s="89"/>
      <c r="O1987" s="125" t="e">
        <f t="shared" si="65"/>
        <v>#REF!</v>
      </c>
      <c r="P1987" s="125" t="e">
        <f t="shared" si="64"/>
        <v>#REF!</v>
      </c>
      <c r="Q1987" s="147" t="e">
        <f>T20D357462[[#This Row],[スコア⑤]]/T20D357462[[#This Row],[スコア③]]</f>
        <v>#REF!</v>
      </c>
      <c r="R1987" s="76" t="e">
        <f>#REF!+#REF!</f>
        <v>#REF!</v>
      </c>
      <c r="S1987" s="76"/>
      <c r="T1987" s="119"/>
      <c r="U1987" s="76"/>
      <c r="V1987" s="76"/>
      <c r="W1987" s="109" t="e">
        <f>(T20D357462[[#This Row],[現金及び預金（億）]]-T20D357462[[#This Row],[負債（億）]])/T20D357462[[#This Row],[総資産]]*100</f>
        <v>#DIV/0!</v>
      </c>
    </row>
    <row r="1988" spans="1:23" s="67" customFormat="1" x14ac:dyDescent="0.25">
      <c r="A1988" s="69"/>
      <c r="B1988" s="39"/>
      <c r="C1988" s="71" t="str">
        <f>IFERROR(_xll.RssMarket($A1988,"市場部名称"),"")</f>
        <v/>
      </c>
      <c r="D1988" s="55"/>
      <c r="E1988" s="55" t="str">
        <f>IFERROR(_xll.RssMarket($A1988,"前日比"),"")</f>
        <v/>
      </c>
      <c r="F1988" s="75" t="str">
        <f>IFERROR(_xll.RssMarket($A1988,"時価総額"),"")</f>
        <v/>
      </c>
      <c r="G1988" s="75" t="e">
        <f>T20D357462[[#This Row],[時価総額]]/T20D357462[[#This Row],[現在値]]</f>
        <v>#VALUE!</v>
      </c>
      <c r="H1988" s="20"/>
      <c r="I1988" s="38"/>
      <c r="J1988" s="20"/>
      <c r="K1988" s="33"/>
      <c r="L1988" s="117"/>
      <c r="M1988" s="21"/>
      <c r="N1988" s="89"/>
      <c r="O1988" s="125" t="e">
        <f t="shared" si="65"/>
        <v>#REF!</v>
      </c>
      <c r="P1988" s="125" t="e">
        <f t="shared" si="64"/>
        <v>#REF!</v>
      </c>
      <c r="Q1988" s="147" t="e">
        <f>T20D357462[[#This Row],[スコア⑤]]/T20D357462[[#This Row],[スコア③]]</f>
        <v>#REF!</v>
      </c>
      <c r="R1988" s="76" t="e">
        <f>#REF!+#REF!</f>
        <v>#REF!</v>
      </c>
      <c r="S1988" s="76"/>
      <c r="T1988" s="119"/>
      <c r="U1988" s="76"/>
      <c r="V1988" s="76"/>
      <c r="W1988" s="109" t="e">
        <f>(T20D357462[[#This Row],[現金及び預金（億）]]-T20D357462[[#This Row],[負債（億）]])/T20D357462[[#This Row],[総資産]]*100</f>
        <v>#DIV/0!</v>
      </c>
    </row>
    <row r="1989" spans="1:23" s="67" customFormat="1" x14ac:dyDescent="0.25">
      <c r="A1989" s="69"/>
      <c r="B1989" s="39"/>
      <c r="C1989" s="71" t="str">
        <f>IFERROR(_xll.RssMarket($A1989,"市場部名称"),"")</f>
        <v/>
      </c>
      <c r="D1989" s="55"/>
      <c r="E1989" s="55" t="str">
        <f>IFERROR(_xll.RssMarket($A1989,"前日比"),"")</f>
        <v/>
      </c>
      <c r="F1989" s="75" t="str">
        <f>IFERROR(_xll.RssMarket($A1989,"時価総額"),"")</f>
        <v/>
      </c>
      <c r="G1989" s="75" t="e">
        <f>T20D357462[[#This Row],[時価総額]]/T20D357462[[#This Row],[現在値]]</f>
        <v>#VALUE!</v>
      </c>
      <c r="H1989" s="20"/>
      <c r="I1989" s="38"/>
      <c r="J1989" s="20"/>
      <c r="K1989" s="33"/>
      <c r="L1989" s="117"/>
      <c r="M1989" s="21"/>
      <c r="N1989" s="89"/>
      <c r="O1989" s="125" t="e">
        <f t="shared" si="65"/>
        <v>#REF!</v>
      </c>
      <c r="P1989" s="125" t="e">
        <f t="shared" si="64"/>
        <v>#REF!</v>
      </c>
      <c r="Q1989" s="147" t="e">
        <f>T20D357462[[#This Row],[スコア⑤]]/T20D357462[[#This Row],[スコア③]]</f>
        <v>#REF!</v>
      </c>
      <c r="R1989" s="76" t="e">
        <f>#REF!+#REF!</f>
        <v>#REF!</v>
      </c>
      <c r="S1989" s="76"/>
      <c r="T1989" s="119"/>
      <c r="U1989" s="76"/>
      <c r="V1989" s="76"/>
      <c r="W1989" s="109" t="e">
        <f>(T20D357462[[#This Row],[現金及び預金（億）]]-T20D357462[[#This Row],[負債（億）]])/T20D357462[[#This Row],[総資産]]*100</f>
        <v>#DIV/0!</v>
      </c>
    </row>
    <row r="1990" spans="1:23" s="67" customFormat="1" x14ac:dyDescent="0.25">
      <c r="A1990" s="69"/>
      <c r="B1990" s="39"/>
      <c r="C1990" s="71" t="str">
        <f>IFERROR(_xll.RssMarket($A1990,"市場部名称"),"")</f>
        <v/>
      </c>
      <c r="D1990" s="55"/>
      <c r="E1990" s="55" t="str">
        <f>IFERROR(_xll.RssMarket($A1990,"前日比"),"")</f>
        <v/>
      </c>
      <c r="F1990" s="75" t="str">
        <f>IFERROR(_xll.RssMarket($A1990,"時価総額"),"")</f>
        <v/>
      </c>
      <c r="G1990" s="75" t="e">
        <f>T20D357462[[#This Row],[時価総額]]/T20D357462[[#This Row],[現在値]]</f>
        <v>#VALUE!</v>
      </c>
      <c r="H1990" s="20"/>
      <c r="I1990" s="38"/>
      <c r="J1990" s="20"/>
      <c r="K1990" s="33"/>
      <c r="L1990" s="117"/>
      <c r="M1990" s="21"/>
      <c r="N1990" s="89"/>
      <c r="O1990" s="125" t="e">
        <f t="shared" si="65"/>
        <v>#REF!</v>
      </c>
      <c r="P1990" s="125" t="e">
        <f t="shared" si="64"/>
        <v>#REF!</v>
      </c>
      <c r="Q1990" s="147" t="e">
        <f>T20D357462[[#This Row],[スコア⑤]]/T20D357462[[#This Row],[スコア③]]</f>
        <v>#REF!</v>
      </c>
      <c r="R1990" s="76" t="e">
        <f>#REF!+#REF!</f>
        <v>#REF!</v>
      </c>
      <c r="S1990" s="76"/>
      <c r="T1990" s="119"/>
      <c r="U1990" s="76"/>
      <c r="V1990" s="76"/>
      <c r="W1990" s="109" t="e">
        <f>(T20D357462[[#This Row],[現金及び預金（億）]]-T20D357462[[#This Row],[負債（億）]])/T20D357462[[#This Row],[総資産]]*100</f>
        <v>#DIV/0!</v>
      </c>
    </row>
    <row r="1991" spans="1:23" s="67" customFormat="1" x14ac:dyDescent="0.25">
      <c r="A1991" s="69"/>
      <c r="B1991" s="39"/>
      <c r="C1991" s="71" t="str">
        <f>IFERROR(_xll.RssMarket($A1991,"市場部名称"),"")</f>
        <v/>
      </c>
      <c r="D1991" s="55"/>
      <c r="E1991" s="55" t="str">
        <f>IFERROR(_xll.RssMarket($A1991,"前日比"),"")</f>
        <v/>
      </c>
      <c r="F1991" s="75" t="str">
        <f>IFERROR(_xll.RssMarket($A1991,"時価総額"),"")</f>
        <v/>
      </c>
      <c r="G1991" s="75" t="e">
        <f>T20D357462[[#This Row],[時価総額]]/T20D357462[[#This Row],[現在値]]</f>
        <v>#VALUE!</v>
      </c>
      <c r="H1991" s="20"/>
      <c r="I1991" s="38"/>
      <c r="J1991" s="20"/>
      <c r="K1991" s="33"/>
      <c r="L1991" s="117"/>
      <c r="M1991" s="21"/>
      <c r="N1991" s="89"/>
      <c r="O1991" s="125" t="e">
        <f t="shared" si="65"/>
        <v>#REF!</v>
      </c>
      <c r="P1991" s="125" t="e">
        <f t="shared" si="64"/>
        <v>#REF!</v>
      </c>
      <c r="Q1991" s="147" t="e">
        <f>T20D357462[[#This Row],[スコア⑤]]/T20D357462[[#This Row],[スコア③]]</f>
        <v>#REF!</v>
      </c>
      <c r="R1991" s="76" t="e">
        <f>#REF!+#REF!</f>
        <v>#REF!</v>
      </c>
      <c r="S1991" s="76"/>
      <c r="T1991" s="119"/>
      <c r="U1991" s="76"/>
      <c r="V1991" s="76"/>
      <c r="W1991" s="109" t="e">
        <f>(T20D357462[[#This Row],[現金及び預金（億）]]-T20D357462[[#This Row],[負債（億）]])/T20D357462[[#This Row],[総資産]]*100</f>
        <v>#DIV/0!</v>
      </c>
    </row>
    <row r="1992" spans="1:23" s="67" customFormat="1" x14ac:dyDescent="0.25">
      <c r="A1992" s="69"/>
      <c r="B1992" s="39"/>
      <c r="C1992" s="71" t="str">
        <f>IFERROR(_xll.RssMarket($A1992,"市場部名称"),"")</f>
        <v/>
      </c>
      <c r="D1992" s="55"/>
      <c r="E1992" s="55" t="str">
        <f>IFERROR(_xll.RssMarket($A1992,"前日比"),"")</f>
        <v/>
      </c>
      <c r="F1992" s="75" t="str">
        <f>IFERROR(_xll.RssMarket($A1992,"時価総額"),"")</f>
        <v/>
      </c>
      <c r="G1992" s="75" t="e">
        <f>T20D357462[[#This Row],[時価総額]]/T20D357462[[#This Row],[現在値]]</f>
        <v>#VALUE!</v>
      </c>
      <c r="H1992" s="20"/>
      <c r="I1992" s="38"/>
      <c r="J1992" s="20"/>
      <c r="K1992" s="33"/>
      <c r="L1992" s="117"/>
      <c r="M1992" s="21"/>
      <c r="N1992" s="89"/>
      <c r="O1992" s="125" t="e">
        <f t="shared" si="65"/>
        <v>#REF!</v>
      </c>
      <c r="P1992" s="125" t="e">
        <f t="shared" si="64"/>
        <v>#REF!</v>
      </c>
      <c r="Q1992" s="147" t="e">
        <f>T20D357462[[#This Row],[スコア⑤]]/T20D357462[[#This Row],[スコア③]]</f>
        <v>#REF!</v>
      </c>
      <c r="R1992" s="76" t="e">
        <f>#REF!+#REF!</f>
        <v>#REF!</v>
      </c>
      <c r="S1992" s="76"/>
      <c r="T1992" s="119"/>
      <c r="U1992" s="76"/>
      <c r="V1992" s="76"/>
      <c r="W1992" s="109" t="e">
        <f>(T20D357462[[#This Row],[現金及び預金（億）]]-T20D357462[[#This Row],[負債（億）]])/T20D357462[[#This Row],[総資産]]*100</f>
        <v>#DIV/0!</v>
      </c>
    </row>
    <row r="1993" spans="1:23" s="67" customFormat="1" x14ac:dyDescent="0.25">
      <c r="A1993" s="69"/>
      <c r="B1993" s="39"/>
      <c r="C1993" s="71" t="str">
        <f>IFERROR(_xll.RssMarket($A1993,"市場部名称"),"")</f>
        <v/>
      </c>
      <c r="D1993" s="55"/>
      <c r="E1993" s="55" t="str">
        <f>IFERROR(_xll.RssMarket($A1993,"前日比"),"")</f>
        <v/>
      </c>
      <c r="F1993" s="75" t="str">
        <f>IFERROR(_xll.RssMarket($A1993,"時価総額"),"")</f>
        <v/>
      </c>
      <c r="G1993" s="75" t="e">
        <f>T20D357462[[#This Row],[時価総額]]/T20D357462[[#This Row],[現在値]]</f>
        <v>#VALUE!</v>
      </c>
      <c r="H1993" s="20"/>
      <c r="I1993" s="38"/>
      <c r="J1993" s="20"/>
      <c r="K1993" s="33"/>
      <c r="L1993" s="117"/>
      <c r="M1993" s="21"/>
      <c r="N1993" s="89"/>
      <c r="O1993" s="125" t="e">
        <f t="shared" si="65"/>
        <v>#REF!</v>
      </c>
      <c r="P1993" s="125" t="e">
        <f t="shared" si="64"/>
        <v>#REF!</v>
      </c>
      <c r="Q1993" s="147" t="e">
        <f>T20D357462[[#This Row],[スコア⑤]]/T20D357462[[#This Row],[スコア③]]</f>
        <v>#REF!</v>
      </c>
      <c r="R1993" s="76" t="e">
        <f>#REF!+#REF!</f>
        <v>#REF!</v>
      </c>
      <c r="S1993" s="76"/>
      <c r="T1993" s="119"/>
      <c r="U1993" s="76"/>
      <c r="V1993" s="76"/>
      <c r="W1993" s="109" t="e">
        <f>(T20D357462[[#This Row],[現金及び預金（億）]]-T20D357462[[#This Row],[負債（億）]])/T20D357462[[#This Row],[総資産]]*100</f>
        <v>#DIV/0!</v>
      </c>
    </row>
    <row r="1994" spans="1:23" s="67" customFormat="1" x14ac:dyDescent="0.25">
      <c r="A1994" s="69"/>
      <c r="B1994" s="39"/>
      <c r="C1994" s="71" t="str">
        <f>IFERROR(_xll.RssMarket($A1994,"市場部名称"),"")</f>
        <v/>
      </c>
      <c r="D1994" s="55"/>
      <c r="E1994" s="55" t="str">
        <f>IFERROR(_xll.RssMarket($A1994,"前日比"),"")</f>
        <v/>
      </c>
      <c r="F1994" s="75" t="str">
        <f>IFERROR(_xll.RssMarket($A1994,"時価総額"),"")</f>
        <v/>
      </c>
      <c r="G1994" s="75" t="e">
        <f>T20D357462[[#This Row],[時価総額]]/T20D357462[[#This Row],[現在値]]</f>
        <v>#VALUE!</v>
      </c>
      <c r="H1994" s="20"/>
      <c r="I1994" s="38"/>
      <c r="J1994" s="20"/>
      <c r="K1994" s="33"/>
      <c r="L1994" s="117"/>
      <c r="M1994" s="21"/>
      <c r="N1994" s="89"/>
      <c r="O1994" s="125" t="e">
        <f t="shared" si="65"/>
        <v>#REF!</v>
      </c>
      <c r="P1994" s="125" t="e">
        <f t="shared" si="64"/>
        <v>#REF!</v>
      </c>
      <c r="Q1994" s="147" t="e">
        <f>T20D357462[[#This Row],[スコア⑤]]/T20D357462[[#This Row],[スコア③]]</f>
        <v>#REF!</v>
      </c>
      <c r="R1994" s="76" t="e">
        <f>#REF!+#REF!</f>
        <v>#REF!</v>
      </c>
      <c r="S1994" s="76"/>
      <c r="T1994" s="119"/>
      <c r="U1994" s="76"/>
      <c r="V1994" s="76"/>
      <c r="W1994" s="109" t="e">
        <f>(T20D357462[[#This Row],[現金及び預金（億）]]-T20D357462[[#This Row],[負債（億）]])/T20D357462[[#This Row],[総資産]]*100</f>
        <v>#DIV/0!</v>
      </c>
    </row>
    <row r="1995" spans="1:23" s="67" customFormat="1" x14ac:dyDescent="0.25">
      <c r="A1995" s="69"/>
      <c r="B1995" s="39"/>
      <c r="C1995" s="71" t="str">
        <f>IFERROR(_xll.RssMarket($A1995,"市場部名称"),"")</f>
        <v/>
      </c>
      <c r="D1995" s="55"/>
      <c r="E1995" s="55" t="str">
        <f>IFERROR(_xll.RssMarket($A1995,"前日比"),"")</f>
        <v/>
      </c>
      <c r="F1995" s="75" t="str">
        <f>IFERROR(_xll.RssMarket($A1995,"時価総額"),"")</f>
        <v/>
      </c>
      <c r="G1995" s="75" t="e">
        <f>T20D357462[[#This Row],[時価総額]]/T20D357462[[#This Row],[現在値]]</f>
        <v>#VALUE!</v>
      </c>
      <c r="H1995" s="20"/>
      <c r="I1995" s="38"/>
      <c r="J1995" s="20"/>
      <c r="K1995" s="33"/>
      <c r="L1995" s="117"/>
      <c r="M1995" s="21"/>
      <c r="N1995" s="89"/>
      <c r="O1995" s="125" t="e">
        <f t="shared" si="65"/>
        <v>#REF!</v>
      </c>
      <c r="P1995" s="125" t="e">
        <f t="shared" si="64"/>
        <v>#REF!</v>
      </c>
      <c r="Q1995" s="147" t="e">
        <f>T20D357462[[#This Row],[スコア⑤]]/T20D357462[[#This Row],[スコア③]]</f>
        <v>#REF!</v>
      </c>
      <c r="R1995" s="76" t="e">
        <f>#REF!+#REF!</f>
        <v>#REF!</v>
      </c>
      <c r="S1995" s="76"/>
      <c r="T1995" s="119"/>
      <c r="U1995" s="76"/>
      <c r="V1995" s="76"/>
      <c r="W1995" s="109" t="e">
        <f>(T20D357462[[#This Row],[現金及び預金（億）]]-T20D357462[[#This Row],[負債（億）]])/T20D357462[[#This Row],[総資産]]*100</f>
        <v>#DIV/0!</v>
      </c>
    </row>
    <row r="1996" spans="1:23" s="67" customFormat="1" x14ac:dyDescent="0.25">
      <c r="A1996" s="69"/>
      <c r="B1996" s="39"/>
      <c r="C1996" s="71" t="str">
        <f>IFERROR(_xll.RssMarket($A1996,"市場部名称"),"")</f>
        <v/>
      </c>
      <c r="D1996" s="55"/>
      <c r="E1996" s="55" t="str">
        <f>IFERROR(_xll.RssMarket($A1996,"前日比"),"")</f>
        <v/>
      </c>
      <c r="F1996" s="75" t="str">
        <f>IFERROR(_xll.RssMarket($A1996,"時価総額"),"")</f>
        <v/>
      </c>
      <c r="G1996" s="75" t="e">
        <f>T20D357462[[#This Row],[時価総額]]/T20D357462[[#This Row],[現在値]]</f>
        <v>#VALUE!</v>
      </c>
      <c r="H1996" s="20"/>
      <c r="I1996" s="38"/>
      <c r="J1996" s="20"/>
      <c r="K1996" s="33"/>
      <c r="L1996" s="117"/>
      <c r="M1996" s="21"/>
      <c r="N1996" s="89"/>
      <c r="O1996" s="125" t="e">
        <f t="shared" si="65"/>
        <v>#REF!</v>
      </c>
      <c r="P1996" s="125" t="e">
        <f t="shared" si="64"/>
        <v>#REF!</v>
      </c>
      <c r="Q1996" s="147" t="e">
        <f>T20D357462[[#This Row],[スコア⑤]]/T20D357462[[#This Row],[スコア③]]</f>
        <v>#REF!</v>
      </c>
      <c r="R1996" s="76" t="e">
        <f>#REF!+#REF!</f>
        <v>#REF!</v>
      </c>
      <c r="S1996" s="76"/>
      <c r="T1996" s="119"/>
      <c r="U1996" s="76"/>
      <c r="V1996" s="76"/>
      <c r="W1996" s="109" t="e">
        <f>(T20D357462[[#This Row],[現金及び預金（億）]]-T20D357462[[#This Row],[負債（億）]])/T20D357462[[#This Row],[総資産]]*100</f>
        <v>#DIV/0!</v>
      </c>
    </row>
    <row r="1997" spans="1:23" s="67" customFormat="1" x14ac:dyDescent="0.25">
      <c r="A1997" s="69"/>
      <c r="B1997" s="39"/>
      <c r="C1997" s="71" t="str">
        <f>IFERROR(_xll.RssMarket($A1997,"市場部名称"),"")</f>
        <v/>
      </c>
      <c r="D1997" s="55"/>
      <c r="E1997" s="55" t="str">
        <f>IFERROR(_xll.RssMarket($A1997,"前日比"),"")</f>
        <v/>
      </c>
      <c r="F1997" s="75" t="str">
        <f>IFERROR(_xll.RssMarket($A1997,"時価総額"),"")</f>
        <v/>
      </c>
      <c r="G1997" s="75" t="e">
        <f>T20D357462[[#This Row],[時価総額]]/T20D357462[[#This Row],[現在値]]</f>
        <v>#VALUE!</v>
      </c>
      <c r="H1997" s="20"/>
      <c r="I1997" s="38"/>
      <c r="J1997" s="20"/>
      <c r="K1997" s="33"/>
      <c r="L1997" s="117"/>
      <c r="M1997" s="21"/>
      <c r="N1997" s="89"/>
      <c r="O1997" s="125" t="e">
        <f t="shared" si="65"/>
        <v>#REF!</v>
      </c>
      <c r="P1997" s="125" t="e">
        <f t="shared" si="64"/>
        <v>#REF!</v>
      </c>
      <c r="Q1997" s="147" t="e">
        <f>T20D357462[[#This Row],[スコア⑤]]/T20D357462[[#This Row],[スコア③]]</f>
        <v>#REF!</v>
      </c>
      <c r="R1997" s="76" t="e">
        <f>#REF!+#REF!</f>
        <v>#REF!</v>
      </c>
      <c r="S1997" s="76"/>
      <c r="T1997" s="119"/>
      <c r="U1997" s="76"/>
      <c r="V1997" s="76"/>
      <c r="W1997" s="109" t="e">
        <f>(T20D357462[[#This Row],[現金及び預金（億）]]-T20D357462[[#This Row],[負債（億）]])/T20D357462[[#This Row],[総資産]]*100</f>
        <v>#DIV/0!</v>
      </c>
    </row>
    <row r="1998" spans="1:23" s="67" customFormat="1" x14ac:dyDescent="0.25">
      <c r="A1998" s="69"/>
      <c r="B1998" s="39"/>
      <c r="C1998" s="71" t="str">
        <f>IFERROR(_xll.RssMarket($A1998,"市場部名称"),"")</f>
        <v/>
      </c>
      <c r="D1998" s="55"/>
      <c r="E1998" s="55" t="str">
        <f>IFERROR(_xll.RssMarket($A1998,"前日比"),"")</f>
        <v/>
      </c>
      <c r="F1998" s="75" t="str">
        <f>IFERROR(_xll.RssMarket($A1998,"時価総額"),"")</f>
        <v/>
      </c>
      <c r="G1998" s="75" t="e">
        <f>T20D357462[[#This Row],[時価総額]]/T20D357462[[#This Row],[現在値]]</f>
        <v>#VALUE!</v>
      </c>
      <c r="H1998" s="20"/>
      <c r="I1998" s="38"/>
      <c r="J1998" s="20"/>
      <c r="K1998" s="33"/>
      <c r="L1998" s="117"/>
      <c r="M1998" s="21"/>
      <c r="N1998" s="89"/>
      <c r="O1998" s="125" t="e">
        <f t="shared" si="65"/>
        <v>#REF!</v>
      </c>
      <c r="P1998" s="125" t="e">
        <f t="shared" si="64"/>
        <v>#REF!</v>
      </c>
      <c r="Q1998" s="147" t="e">
        <f>T20D357462[[#This Row],[スコア⑤]]/T20D357462[[#This Row],[スコア③]]</f>
        <v>#REF!</v>
      </c>
      <c r="R1998" s="76" t="e">
        <f>#REF!+#REF!</f>
        <v>#REF!</v>
      </c>
      <c r="S1998" s="76"/>
      <c r="T1998" s="119"/>
      <c r="U1998" s="76"/>
      <c r="V1998" s="76"/>
      <c r="W1998" s="109" t="e">
        <f>(T20D357462[[#This Row],[現金及び預金（億）]]-T20D357462[[#This Row],[負債（億）]])/T20D357462[[#This Row],[総資産]]*100</f>
        <v>#DIV/0!</v>
      </c>
    </row>
    <row r="1999" spans="1:23" s="67" customFormat="1" x14ac:dyDescent="0.25">
      <c r="A1999" s="69"/>
      <c r="B1999" s="39"/>
      <c r="C1999" s="71" t="str">
        <f>IFERROR(_xll.RssMarket($A1999,"市場部名称"),"")</f>
        <v/>
      </c>
      <c r="D1999" s="55"/>
      <c r="E1999" s="55" t="str">
        <f>IFERROR(_xll.RssMarket($A1999,"前日比"),"")</f>
        <v/>
      </c>
      <c r="F1999" s="75" t="str">
        <f>IFERROR(_xll.RssMarket($A1999,"時価総額"),"")</f>
        <v/>
      </c>
      <c r="G1999" s="75" t="e">
        <f>T20D357462[[#This Row],[時価総額]]/T20D357462[[#This Row],[現在値]]</f>
        <v>#VALUE!</v>
      </c>
      <c r="H1999" s="20"/>
      <c r="I1999" s="38"/>
      <c r="J1999" s="20"/>
      <c r="K1999" s="33"/>
      <c r="L1999" s="117"/>
      <c r="M1999" s="21"/>
      <c r="N1999" s="89"/>
      <c r="O1999" s="125" t="e">
        <f t="shared" si="65"/>
        <v>#REF!</v>
      </c>
      <c r="P1999" s="125" t="e">
        <f t="shared" si="64"/>
        <v>#REF!</v>
      </c>
      <c r="Q1999" s="147" t="e">
        <f>T20D357462[[#This Row],[スコア⑤]]/T20D357462[[#This Row],[スコア③]]</f>
        <v>#REF!</v>
      </c>
      <c r="R1999" s="76" t="e">
        <f>#REF!+#REF!</f>
        <v>#REF!</v>
      </c>
      <c r="S1999" s="76"/>
      <c r="T1999" s="119"/>
      <c r="U1999" s="76"/>
      <c r="V1999" s="76"/>
      <c r="W1999" s="109" t="e">
        <f>(T20D357462[[#This Row],[現金及び預金（億）]]-T20D357462[[#This Row],[負債（億）]])/T20D357462[[#This Row],[総資産]]*100</f>
        <v>#DIV/0!</v>
      </c>
    </row>
    <row r="2000" spans="1:23" s="67" customFormat="1" x14ac:dyDescent="0.25">
      <c r="A2000" s="69"/>
      <c r="B2000" s="39"/>
      <c r="C2000" s="71" t="str">
        <f>IFERROR(_xll.RssMarket($A2000,"市場部名称"),"")</f>
        <v/>
      </c>
      <c r="D2000" s="55"/>
      <c r="E2000" s="55" t="str">
        <f>IFERROR(_xll.RssMarket($A2000,"前日比"),"")</f>
        <v/>
      </c>
      <c r="F2000" s="75" t="str">
        <f>IFERROR(_xll.RssMarket($A2000,"時価総額"),"")</f>
        <v/>
      </c>
      <c r="G2000" s="75" t="e">
        <f>T20D357462[[#This Row],[時価総額]]/T20D357462[[#This Row],[現在値]]</f>
        <v>#VALUE!</v>
      </c>
      <c r="H2000" s="20"/>
      <c r="I2000" s="38"/>
      <c r="J2000" s="20"/>
      <c r="K2000" s="33"/>
      <c r="L2000" s="117"/>
      <c r="M2000" s="21"/>
      <c r="N2000" s="89"/>
      <c r="O2000" s="125" t="e">
        <f t="shared" si="65"/>
        <v>#REF!</v>
      </c>
      <c r="P2000" s="125" t="e">
        <f t="shared" si="64"/>
        <v>#REF!</v>
      </c>
      <c r="Q2000" s="147" t="e">
        <f>T20D357462[[#This Row],[スコア⑤]]/T20D357462[[#This Row],[スコア③]]</f>
        <v>#REF!</v>
      </c>
      <c r="R2000" s="76" t="e">
        <f>#REF!+#REF!</f>
        <v>#REF!</v>
      </c>
      <c r="S2000" s="76"/>
      <c r="T2000" s="119"/>
      <c r="U2000" s="76"/>
      <c r="V2000" s="76"/>
      <c r="W2000" s="109" t="e">
        <f>(T20D357462[[#This Row],[現金及び預金（億）]]-T20D357462[[#This Row],[負債（億）]])/T20D357462[[#This Row],[総資産]]*100</f>
        <v>#DIV/0!</v>
      </c>
    </row>
    <row r="2001" spans="1:23" s="67" customFormat="1" x14ac:dyDescent="0.25">
      <c r="A2001" s="69"/>
      <c r="B2001" s="39"/>
      <c r="C2001" s="71" t="str">
        <f>IFERROR(_xll.RssMarket($A2001,"市場部名称"),"")</f>
        <v/>
      </c>
      <c r="D2001" s="55"/>
      <c r="E2001" s="55" t="str">
        <f>IFERROR(_xll.RssMarket($A2001,"前日比"),"")</f>
        <v/>
      </c>
      <c r="F2001" s="75" t="str">
        <f>IFERROR(_xll.RssMarket($A2001,"時価総額"),"")</f>
        <v/>
      </c>
      <c r="G2001" s="75" t="e">
        <f>T20D357462[[#This Row],[時価総額]]/T20D357462[[#This Row],[現在値]]</f>
        <v>#VALUE!</v>
      </c>
      <c r="H2001" s="20"/>
      <c r="I2001" s="38"/>
      <c r="J2001" s="20"/>
      <c r="K2001" s="33"/>
      <c r="L2001" s="117"/>
      <c r="M2001" s="21"/>
      <c r="N2001" s="89"/>
      <c r="O2001" s="125" t="e">
        <f t="shared" si="65"/>
        <v>#REF!</v>
      </c>
      <c r="P2001" s="125" t="e">
        <f t="shared" si="64"/>
        <v>#REF!</v>
      </c>
      <c r="Q2001" s="147" t="e">
        <f>T20D357462[[#This Row],[スコア⑤]]/T20D357462[[#This Row],[スコア③]]</f>
        <v>#REF!</v>
      </c>
      <c r="R2001" s="76" t="e">
        <f>#REF!+#REF!</f>
        <v>#REF!</v>
      </c>
      <c r="S2001" s="76"/>
      <c r="T2001" s="119"/>
      <c r="U2001" s="76"/>
      <c r="V2001" s="76"/>
      <c r="W2001" s="109" t="e">
        <f>(T20D357462[[#This Row],[現金及び預金（億）]]-T20D357462[[#This Row],[負債（億）]])/T20D357462[[#This Row],[総資産]]*100</f>
        <v>#DIV/0!</v>
      </c>
    </row>
    <row r="2002" spans="1:23" s="67" customFormat="1" x14ac:dyDescent="0.25">
      <c r="A2002" s="69"/>
      <c r="B2002" s="39"/>
      <c r="C2002" s="71" t="str">
        <f>IFERROR(_xll.RssMarket($A2002,"市場部名称"),"")</f>
        <v/>
      </c>
      <c r="D2002" s="55"/>
      <c r="E2002" s="55" t="str">
        <f>IFERROR(_xll.RssMarket($A2002,"前日比"),"")</f>
        <v/>
      </c>
      <c r="F2002" s="75" t="str">
        <f>IFERROR(_xll.RssMarket($A2002,"時価総額"),"")</f>
        <v/>
      </c>
      <c r="G2002" s="75" t="e">
        <f>T20D357462[[#This Row],[時価総額]]/T20D357462[[#This Row],[現在値]]</f>
        <v>#VALUE!</v>
      </c>
      <c r="H2002" s="20"/>
      <c r="I2002" s="38"/>
      <c r="J2002" s="20"/>
      <c r="K2002" s="33"/>
      <c r="L2002" s="117"/>
      <c r="M2002" s="21"/>
      <c r="N2002" s="89"/>
      <c r="O2002" s="125" t="e">
        <f t="shared" si="65"/>
        <v>#REF!</v>
      </c>
      <c r="P2002" s="125" t="e">
        <f t="shared" si="64"/>
        <v>#REF!</v>
      </c>
      <c r="Q2002" s="147" t="e">
        <f>T20D357462[[#This Row],[スコア⑤]]/T20D357462[[#This Row],[スコア③]]</f>
        <v>#REF!</v>
      </c>
      <c r="R2002" s="76" t="e">
        <f>#REF!+#REF!</f>
        <v>#REF!</v>
      </c>
      <c r="S2002" s="76"/>
      <c r="T2002" s="119"/>
      <c r="U2002" s="76"/>
      <c r="V2002" s="76"/>
      <c r="W2002" s="109" t="e">
        <f>(T20D357462[[#This Row],[現金及び預金（億）]]-T20D357462[[#This Row],[負債（億）]])/T20D357462[[#This Row],[総資産]]*100</f>
        <v>#DIV/0!</v>
      </c>
    </row>
    <row r="2003" spans="1:23" s="67" customFormat="1" x14ac:dyDescent="0.25">
      <c r="A2003" s="69"/>
      <c r="B2003" s="39"/>
      <c r="C2003" s="71" t="str">
        <f>IFERROR(_xll.RssMarket($A2003,"市場部名称"),"")</f>
        <v/>
      </c>
      <c r="D2003" s="55"/>
      <c r="E2003" s="55" t="str">
        <f>IFERROR(_xll.RssMarket($A2003,"前日比"),"")</f>
        <v/>
      </c>
      <c r="F2003" s="75" t="str">
        <f>IFERROR(_xll.RssMarket($A2003,"時価総額"),"")</f>
        <v/>
      </c>
      <c r="G2003" s="75" t="e">
        <f>T20D357462[[#This Row],[時価総額]]/T20D357462[[#This Row],[現在値]]</f>
        <v>#VALUE!</v>
      </c>
      <c r="H2003" s="20"/>
      <c r="I2003" s="38"/>
      <c r="J2003" s="20"/>
      <c r="K2003" s="33"/>
      <c r="L2003" s="117"/>
      <c r="M2003" s="21"/>
      <c r="N2003" s="89"/>
      <c r="O2003" s="125" t="e">
        <f t="shared" si="65"/>
        <v>#REF!</v>
      </c>
      <c r="P2003" s="125" t="e">
        <f t="shared" si="64"/>
        <v>#REF!</v>
      </c>
      <c r="Q2003" s="147" t="e">
        <f>T20D357462[[#This Row],[スコア⑤]]/T20D357462[[#This Row],[スコア③]]</f>
        <v>#REF!</v>
      </c>
      <c r="R2003" s="76" t="e">
        <f>#REF!+#REF!</f>
        <v>#REF!</v>
      </c>
      <c r="S2003" s="76"/>
      <c r="T2003" s="119"/>
      <c r="U2003" s="76"/>
      <c r="V2003" s="76"/>
      <c r="W2003" s="109" t="e">
        <f>(T20D357462[[#This Row],[現金及び預金（億）]]-T20D357462[[#This Row],[負債（億）]])/T20D357462[[#This Row],[総資産]]*100</f>
        <v>#DIV/0!</v>
      </c>
    </row>
    <row r="2004" spans="1:23" s="67" customFormat="1" x14ac:dyDescent="0.25">
      <c r="A2004" s="69"/>
      <c r="B2004" s="39"/>
      <c r="C2004" s="71" t="str">
        <f>IFERROR(_xll.RssMarket($A2004,"市場部名称"),"")</f>
        <v/>
      </c>
      <c r="D2004" s="55"/>
      <c r="E2004" s="55" t="str">
        <f>IFERROR(_xll.RssMarket($A2004,"前日比"),"")</f>
        <v/>
      </c>
      <c r="F2004" s="75" t="str">
        <f>IFERROR(_xll.RssMarket($A2004,"時価総額"),"")</f>
        <v/>
      </c>
      <c r="G2004" s="75" t="e">
        <f>T20D357462[[#This Row],[時価総額]]/T20D357462[[#This Row],[現在値]]</f>
        <v>#VALUE!</v>
      </c>
      <c r="H2004" s="20"/>
      <c r="I2004" s="38"/>
      <c r="J2004" s="20"/>
      <c r="K2004" s="33"/>
      <c r="L2004" s="117"/>
      <c r="M2004" s="21"/>
      <c r="N2004" s="89"/>
      <c r="O2004" s="125" t="e">
        <f t="shared" si="65"/>
        <v>#REF!</v>
      </c>
      <c r="P2004" s="125" t="e">
        <f t="shared" si="64"/>
        <v>#REF!</v>
      </c>
      <c r="Q2004" s="147" t="e">
        <f>T20D357462[[#This Row],[スコア⑤]]/T20D357462[[#This Row],[スコア③]]</f>
        <v>#REF!</v>
      </c>
      <c r="R2004" s="76" t="e">
        <f>#REF!+#REF!</f>
        <v>#REF!</v>
      </c>
      <c r="S2004" s="76"/>
      <c r="T2004" s="119"/>
      <c r="U2004" s="76"/>
      <c r="V2004" s="76"/>
      <c r="W2004" s="109" t="e">
        <f>(T20D357462[[#This Row],[現金及び預金（億）]]-T20D357462[[#This Row],[負債（億）]])/T20D357462[[#This Row],[総資産]]*100</f>
        <v>#DIV/0!</v>
      </c>
    </row>
    <row r="2005" spans="1:23" s="67" customFormat="1" x14ac:dyDescent="0.25">
      <c r="A2005" s="69"/>
      <c r="B2005" s="39"/>
      <c r="C2005" s="71" t="str">
        <f>IFERROR(_xll.RssMarket($A2005,"市場部名称"),"")</f>
        <v/>
      </c>
      <c r="D2005" s="55"/>
      <c r="E2005" s="55" t="str">
        <f>IFERROR(_xll.RssMarket($A2005,"前日比"),"")</f>
        <v/>
      </c>
      <c r="F2005" s="75" t="str">
        <f>IFERROR(_xll.RssMarket($A2005,"時価総額"),"")</f>
        <v/>
      </c>
      <c r="G2005" s="75" t="e">
        <f>T20D357462[[#This Row],[時価総額]]/T20D357462[[#This Row],[現在値]]</f>
        <v>#VALUE!</v>
      </c>
      <c r="H2005" s="20"/>
      <c r="I2005" s="38"/>
      <c r="J2005" s="20"/>
      <c r="K2005" s="33"/>
      <c r="L2005" s="117"/>
      <c r="M2005" s="21"/>
      <c r="N2005" s="89"/>
      <c r="O2005" s="125" t="e">
        <f t="shared" si="65"/>
        <v>#REF!</v>
      </c>
      <c r="P2005" s="125" t="e">
        <f t="shared" si="64"/>
        <v>#REF!</v>
      </c>
      <c r="Q2005" s="147" t="e">
        <f>T20D357462[[#This Row],[スコア⑤]]/T20D357462[[#This Row],[スコア③]]</f>
        <v>#REF!</v>
      </c>
      <c r="R2005" s="76" t="e">
        <f>#REF!+#REF!</f>
        <v>#REF!</v>
      </c>
      <c r="S2005" s="76"/>
      <c r="T2005" s="119"/>
      <c r="U2005" s="76"/>
      <c r="V2005" s="76"/>
      <c r="W2005" s="109" t="e">
        <f>(T20D357462[[#This Row],[現金及び預金（億）]]-T20D357462[[#This Row],[負債（億）]])/T20D357462[[#This Row],[総資産]]*100</f>
        <v>#DIV/0!</v>
      </c>
    </row>
    <row r="2006" spans="1:23" s="67" customFormat="1" x14ac:dyDescent="0.25">
      <c r="A2006" s="69"/>
      <c r="B2006" s="39"/>
      <c r="C2006" s="71" t="str">
        <f>IFERROR(_xll.RssMarket($A2006,"市場部名称"),"")</f>
        <v/>
      </c>
      <c r="D2006" s="55"/>
      <c r="E2006" s="55" t="str">
        <f>IFERROR(_xll.RssMarket($A2006,"前日比"),"")</f>
        <v/>
      </c>
      <c r="F2006" s="75" t="str">
        <f>IFERROR(_xll.RssMarket($A2006,"時価総額"),"")</f>
        <v/>
      </c>
      <c r="G2006" s="75" t="e">
        <f>T20D357462[[#This Row],[時価総額]]/T20D357462[[#This Row],[現在値]]</f>
        <v>#VALUE!</v>
      </c>
      <c r="H2006" s="20"/>
      <c r="I2006" s="38"/>
      <c r="J2006" s="20"/>
      <c r="K2006" s="33"/>
      <c r="L2006" s="117"/>
      <c r="M2006" s="21"/>
      <c r="N2006" s="89"/>
      <c r="O2006" s="125" t="e">
        <f t="shared" si="65"/>
        <v>#REF!</v>
      </c>
      <c r="P2006" s="125" t="e">
        <f t="shared" si="64"/>
        <v>#REF!</v>
      </c>
      <c r="Q2006" s="147" t="e">
        <f>T20D357462[[#This Row],[スコア⑤]]/T20D357462[[#This Row],[スコア③]]</f>
        <v>#REF!</v>
      </c>
      <c r="R2006" s="76" t="e">
        <f>#REF!+#REF!</f>
        <v>#REF!</v>
      </c>
      <c r="S2006" s="76"/>
      <c r="T2006" s="119"/>
      <c r="U2006" s="76"/>
      <c r="V2006" s="76"/>
      <c r="W2006" s="109" t="e">
        <f>(T20D357462[[#This Row],[現金及び預金（億）]]-T20D357462[[#This Row],[負債（億）]])/T20D357462[[#This Row],[総資産]]*100</f>
        <v>#DIV/0!</v>
      </c>
    </row>
    <row r="2007" spans="1:23" s="67" customFormat="1" x14ac:dyDescent="0.25">
      <c r="A2007" s="69"/>
      <c r="B2007" s="39"/>
      <c r="C2007" s="71" t="str">
        <f>IFERROR(_xll.RssMarket($A2007,"市場部名称"),"")</f>
        <v/>
      </c>
      <c r="D2007" s="55"/>
      <c r="E2007" s="55" t="str">
        <f>IFERROR(_xll.RssMarket($A2007,"前日比"),"")</f>
        <v/>
      </c>
      <c r="F2007" s="75" t="str">
        <f>IFERROR(_xll.RssMarket($A2007,"時価総額"),"")</f>
        <v/>
      </c>
      <c r="G2007" s="75" t="e">
        <f>T20D357462[[#This Row],[時価総額]]/T20D357462[[#This Row],[現在値]]</f>
        <v>#VALUE!</v>
      </c>
      <c r="H2007" s="20"/>
      <c r="I2007" s="38"/>
      <c r="J2007" s="20"/>
      <c r="K2007" s="33"/>
      <c r="L2007" s="117"/>
      <c r="M2007" s="21"/>
      <c r="N2007" s="89"/>
      <c r="O2007" s="125" t="e">
        <f t="shared" si="65"/>
        <v>#REF!</v>
      </c>
      <c r="P2007" s="125" t="e">
        <f t="shared" si="64"/>
        <v>#REF!</v>
      </c>
      <c r="Q2007" s="147" t="e">
        <f>T20D357462[[#This Row],[スコア⑤]]/T20D357462[[#This Row],[スコア③]]</f>
        <v>#REF!</v>
      </c>
      <c r="R2007" s="76" t="e">
        <f>#REF!+#REF!</f>
        <v>#REF!</v>
      </c>
      <c r="S2007" s="76"/>
      <c r="T2007" s="119"/>
      <c r="U2007" s="76"/>
      <c r="V2007" s="76"/>
      <c r="W2007" s="109" t="e">
        <f>(T20D357462[[#This Row],[現金及び預金（億）]]-T20D357462[[#This Row],[負債（億）]])/T20D357462[[#This Row],[総資産]]*100</f>
        <v>#DIV/0!</v>
      </c>
    </row>
    <row r="2008" spans="1:23" s="67" customFormat="1" x14ac:dyDescent="0.25">
      <c r="A2008" s="69"/>
      <c r="B2008" s="39"/>
      <c r="C2008" s="71" t="str">
        <f>IFERROR(_xll.RssMarket($A2008,"市場部名称"),"")</f>
        <v/>
      </c>
      <c r="D2008" s="55"/>
      <c r="E2008" s="55" t="str">
        <f>IFERROR(_xll.RssMarket($A2008,"前日比"),"")</f>
        <v/>
      </c>
      <c r="F2008" s="75" t="str">
        <f>IFERROR(_xll.RssMarket($A2008,"時価総額"),"")</f>
        <v/>
      </c>
      <c r="G2008" s="75" t="e">
        <f>T20D357462[[#This Row],[時価総額]]/T20D357462[[#This Row],[現在値]]</f>
        <v>#VALUE!</v>
      </c>
      <c r="H2008" s="20"/>
      <c r="I2008" s="38"/>
      <c r="J2008" s="20"/>
      <c r="K2008" s="33"/>
      <c r="L2008" s="117"/>
      <c r="M2008" s="21"/>
      <c r="N2008" s="89"/>
      <c r="O2008" s="125" t="e">
        <f t="shared" si="65"/>
        <v>#REF!</v>
      </c>
      <c r="P2008" s="125" t="e">
        <f t="shared" si="64"/>
        <v>#REF!</v>
      </c>
      <c r="Q2008" s="147" t="e">
        <f>T20D357462[[#This Row],[スコア⑤]]/T20D357462[[#This Row],[スコア③]]</f>
        <v>#REF!</v>
      </c>
      <c r="R2008" s="76" t="e">
        <f>#REF!+#REF!</f>
        <v>#REF!</v>
      </c>
      <c r="S2008" s="76"/>
      <c r="T2008" s="119"/>
      <c r="U2008" s="76"/>
      <c r="V2008" s="76"/>
      <c r="W2008" s="109" t="e">
        <f>(T20D357462[[#This Row],[現金及び預金（億）]]-T20D357462[[#This Row],[負債（億）]])/T20D357462[[#This Row],[総資産]]*100</f>
        <v>#DIV/0!</v>
      </c>
    </row>
    <row r="2009" spans="1:23" s="67" customFormat="1" x14ac:dyDescent="0.25">
      <c r="A2009" s="69"/>
      <c r="B2009" s="39"/>
      <c r="C2009" s="71" t="str">
        <f>IFERROR(_xll.RssMarket($A2009,"市場部名称"),"")</f>
        <v/>
      </c>
      <c r="D2009" s="55"/>
      <c r="E2009" s="55" t="str">
        <f>IFERROR(_xll.RssMarket($A2009,"前日比"),"")</f>
        <v/>
      </c>
      <c r="F2009" s="75" t="str">
        <f>IFERROR(_xll.RssMarket($A2009,"時価総額"),"")</f>
        <v/>
      </c>
      <c r="G2009" s="75" t="e">
        <f>T20D357462[[#This Row],[時価総額]]/T20D357462[[#This Row],[現在値]]</f>
        <v>#VALUE!</v>
      </c>
      <c r="H2009" s="20"/>
      <c r="I2009" s="38"/>
      <c r="J2009" s="20"/>
      <c r="K2009" s="33"/>
      <c r="L2009" s="117"/>
      <c r="M2009" s="21"/>
      <c r="N2009" s="89"/>
      <c r="O2009" s="125" t="e">
        <f t="shared" si="65"/>
        <v>#REF!</v>
      </c>
      <c r="P2009" s="125" t="e">
        <f t="shared" si="64"/>
        <v>#REF!</v>
      </c>
      <c r="Q2009" s="147" t="e">
        <f>T20D357462[[#This Row],[スコア⑤]]/T20D357462[[#This Row],[スコア③]]</f>
        <v>#REF!</v>
      </c>
      <c r="R2009" s="76" t="e">
        <f>#REF!+#REF!</f>
        <v>#REF!</v>
      </c>
      <c r="S2009" s="76"/>
      <c r="T2009" s="119"/>
      <c r="U2009" s="76"/>
      <c r="V2009" s="76"/>
      <c r="W2009" s="109" t="e">
        <f>(T20D357462[[#This Row],[現金及び預金（億）]]-T20D357462[[#This Row],[負債（億）]])/T20D357462[[#This Row],[総資産]]*100</f>
        <v>#DIV/0!</v>
      </c>
    </row>
    <row r="2010" spans="1:23" s="67" customFormat="1" x14ac:dyDescent="0.25">
      <c r="A2010" s="69"/>
      <c r="B2010" s="39"/>
      <c r="C2010" s="71" t="str">
        <f>IFERROR(_xll.RssMarket($A2010,"市場部名称"),"")</f>
        <v/>
      </c>
      <c r="D2010" s="55"/>
      <c r="E2010" s="55" t="str">
        <f>IFERROR(_xll.RssMarket($A2010,"前日比"),"")</f>
        <v/>
      </c>
      <c r="F2010" s="75" t="str">
        <f>IFERROR(_xll.RssMarket($A2010,"時価総額"),"")</f>
        <v/>
      </c>
      <c r="G2010" s="75" t="e">
        <f>T20D357462[[#This Row],[時価総額]]/T20D357462[[#This Row],[現在値]]</f>
        <v>#VALUE!</v>
      </c>
      <c r="H2010" s="20"/>
      <c r="I2010" s="38"/>
      <c r="J2010" s="20"/>
      <c r="K2010" s="33"/>
      <c r="L2010" s="117"/>
      <c r="M2010" s="21"/>
      <c r="N2010" s="89"/>
      <c r="O2010" s="125" t="e">
        <f t="shared" si="65"/>
        <v>#REF!</v>
      </c>
      <c r="P2010" s="125" t="e">
        <f t="shared" si="64"/>
        <v>#REF!</v>
      </c>
      <c r="Q2010" s="147" t="e">
        <f>T20D357462[[#This Row],[スコア⑤]]/T20D357462[[#This Row],[スコア③]]</f>
        <v>#REF!</v>
      </c>
      <c r="R2010" s="76" t="e">
        <f>#REF!+#REF!</f>
        <v>#REF!</v>
      </c>
      <c r="S2010" s="76"/>
      <c r="T2010" s="119"/>
      <c r="U2010" s="76"/>
      <c r="V2010" s="76"/>
      <c r="W2010" s="109" t="e">
        <f>(T20D357462[[#This Row],[現金及び預金（億）]]-T20D357462[[#This Row],[負債（億）]])/T20D357462[[#This Row],[総資産]]*100</f>
        <v>#DIV/0!</v>
      </c>
    </row>
    <row r="2011" spans="1:23" s="67" customFormat="1" x14ac:dyDescent="0.25">
      <c r="A2011" s="69"/>
      <c r="B2011" s="39"/>
      <c r="C2011" s="71" t="str">
        <f>IFERROR(_xll.RssMarket($A2011,"市場部名称"),"")</f>
        <v/>
      </c>
      <c r="D2011" s="55"/>
      <c r="E2011" s="55" t="str">
        <f>IFERROR(_xll.RssMarket($A2011,"前日比"),"")</f>
        <v/>
      </c>
      <c r="F2011" s="75" t="str">
        <f>IFERROR(_xll.RssMarket($A2011,"時価総額"),"")</f>
        <v/>
      </c>
      <c r="G2011" s="75" t="e">
        <f>T20D357462[[#This Row],[時価総額]]/T20D357462[[#This Row],[現在値]]</f>
        <v>#VALUE!</v>
      </c>
      <c r="H2011" s="20"/>
      <c r="I2011" s="38"/>
      <c r="J2011" s="20"/>
      <c r="K2011" s="33"/>
      <c r="L2011" s="117"/>
      <c r="M2011" s="21"/>
      <c r="N2011" s="89"/>
      <c r="O2011" s="125" t="e">
        <f t="shared" si="65"/>
        <v>#REF!</v>
      </c>
      <c r="P2011" s="125" t="e">
        <f t="shared" si="64"/>
        <v>#REF!</v>
      </c>
      <c r="Q2011" s="147" t="e">
        <f>T20D357462[[#This Row],[スコア⑤]]/T20D357462[[#This Row],[スコア③]]</f>
        <v>#REF!</v>
      </c>
      <c r="R2011" s="76" t="e">
        <f>#REF!+#REF!</f>
        <v>#REF!</v>
      </c>
      <c r="S2011" s="76"/>
      <c r="T2011" s="119"/>
      <c r="U2011" s="76"/>
      <c r="V2011" s="76"/>
      <c r="W2011" s="109" t="e">
        <f>(T20D357462[[#This Row],[現金及び預金（億）]]-T20D357462[[#This Row],[負債（億）]])/T20D357462[[#This Row],[総資産]]*100</f>
        <v>#DIV/0!</v>
      </c>
    </row>
    <row r="2012" spans="1:23" s="67" customFormat="1" x14ac:dyDescent="0.25">
      <c r="A2012" s="69"/>
      <c r="B2012" s="39"/>
      <c r="C2012" s="71" t="str">
        <f>IFERROR(_xll.RssMarket($A2012,"市場部名称"),"")</f>
        <v/>
      </c>
      <c r="D2012" s="55"/>
      <c r="E2012" s="55" t="str">
        <f>IFERROR(_xll.RssMarket($A2012,"前日比"),"")</f>
        <v/>
      </c>
      <c r="F2012" s="75" t="str">
        <f>IFERROR(_xll.RssMarket($A2012,"時価総額"),"")</f>
        <v/>
      </c>
      <c r="G2012" s="75" t="e">
        <f>T20D357462[[#This Row],[時価総額]]/T20D357462[[#This Row],[現在値]]</f>
        <v>#VALUE!</v>
      </c>
      <c r="H2012" s="20"/>
      <c r="I2012" s="38"/>
      <c r="J2012" s="20"/>
      <c r="K2012" s="33"/>
      <c r="L2012" s="117"/>
      <c r="M2012" s="21"/>
      <c r="N2012" s="89"/>
      <c r="O2012" s="125" t="e">
        <f t="shared" si="65"/>
        <v>#REF!</v>
      </c>
      <c r="P2012" s="125" t="e">
        <f t="shared" si="64"/>
        <v>#REF!</v>
      </c>
      <c r="Q2012" s="147" t="e">
        <f>T20D357462[[#This Row],[スコア⑤]]/T20D357462[[#This Row],[スコア③]]</f>
        <v>#REF!</v>
      </c>
      <c r="R2012" s="76" t="e">
        <f>#REF!+#REF!</f>
        <v>#REF!</v>
      </c>
      <c r="S2012" s="76"/>
      <c r="T2012" s="119"/>
      <c r="U2012" s="76"/>
      <c r="V2012" s="76"/>
      <c r="W2012" s="109" t="e">
        <f>(T20D357462[[#This Row],[現金及び預金（億）]]-T20D357462[[#This Row],[負債（億）]])/T20D357462[[#This Row],[総資産]]*100</f>
        <v>#DIV/0!</v>
      </c>
    </row>
    <row r="2013" spans="1:23" s="67" customFormat="1" x14ac:dyDescent="0.25">
      <c r="A2013" s="69"/>
      <c r="B2013" s="39"/>
      <c r="C2013" s="71" t="str">
        <f>IFERROR(_xll.RssMarket($A2013,"市場部名称"),"")</f>
        <v/>
      </c>
      <c r="D2013" s="55"/>
      <c r="E2013" s="55" t="str">
        <f>IFERROR(_xll.RssMarket($A2013,"前日比"),"")</f>
        <v/>
      </c>
      <c r="F2013" s="75" t="str">
        <f>IFERROR(_xll.RssMarket($A2013,"時価総額"),"")</f>
        <v/>
      </c>
      <c r="G2013" s="75" t="e">
        <f>T20D357462[[#This Row],[時価総額]]/T20D357462[[#This Row],[現在値]]</f>
        <v>#VALUE!</v>
      </c>
      <c r="H2013" s="20"/>
      <c r="I2013" s="38"/>
      <c r="J2013" s="20"/>
      <c r="K2013" s="33"/>
      <c r="L2013" s="117"/>
      <c r="M2013" s="21"/>
      <c r="N2013" s="89"/>
      <c r="O2013" s="125" t="e">
        <f t="shared" si="65"/>
        <v>#REF!</v>
      </c>
      <c r="P2013" s="125" t="e">
        <f t="shared" si="64"/>
        <v>#REF!</v>
      </c>
      <c r="Q2013" s="147" t="e">
        <f>T20D357462[[#This Row],[スコア⑤]]/T20D357462[[#This Row],[スコア③]]</f>
        <v>#REF!</v>
      </c>
      <c r="R2013" s="76" t="e">
        <f>#REF!+#REF!</f>
        <v>#REF!</v>
      </c>
      <c r="S2013" s="76"/>
      <c r="T2013" s="119"/>
      <c r="U2013" s="76"/>
      <c r="V2013" s="76"/>
      <c r="W2013" s="109" t="e">
        <f>(T20D357462[[#This Row],[現金及び預金（億）]]-T20D357462[[#This Row],[負債（億）]])/T20D357462[[#This Row],[総資産]]*100</f>
        <v>#DIV/0!</v>
      </c>
    </row>
    <row r="2014" spans="1:23" s="67" customFormat="1" x14ac:dyDescent="0.25">
      <c r="A2014" s="69"/>
      <c r="B2014" s="39"/>
      <c r="C2014" s="71" t="str">
        <f>IFERROR(_xll.RssMarket($A2014,"市場部名称"),"")</f>
        <v/>
      </c>
      <c r="D2014" s="55"/>
      <c r="E2014" s="55" t="str">
        <f>IFERROR(_xll.RssMarket($A2014,"前日比"),"")</f>
        <v/>
      </c>
      <c r="F2014" s="75" t="str">
        <f>IFERROR(_xll.RssMarket($A2014,"時価総額"),"")</f>
        <v/>
      </c>
      <c r="G2014" s="75" t="e">
        <f>T20D357462[[#This Row],[時価総額]]/T20D357462[[#This Row],[現在値]]</f>
        <v>#VALUE!</v>
      </c>
      <c r="H2014" s="20"/>
      <c r="I2014" s="38"/>
      <c r="J2014" s="20"/>
      <c r="K2014" s="33"/>
      <c r="L2014" s="117"/>
      <c r="M2014" s="21"/>
      <c r="N2014" s="89"/>
      <c r="O2014" s="125" t="e">
        <f t="shared" si="65"/>
        <v>#REF!</v>
      </c>
      <c r="P2014" s="125" t="e">
        <f t="shared" si="64"/>
        <v>#REF!</v>
      </c>
      <c r="Q2014" s="147" t="e">
        <f>T20D357462[[#This Row],[スコア⑤]]/T20D357462[[#This Row],[スコア③]]</f>
        <v>#REF!</v>
      </c>
      <c r="R2014" s="76" t="e">
        <f>#REF!+#REF!</f>
        <v>#REF!</v>
      </c>
      <c r="S2014" s="76"/>
      <c r="T2014" s="119"/>
      <c r="U2014" s="76"/>
      <c r="V2014" s="76"/>
      <c r="W2014" s="109" t="e">
        <f>(T20D357462[[#This Row],[現金及び預金（億）]]-T20D357462[[#This Row],[負債（億）]])/T20D357462[[#This Row],[総資産]]*100</f>
        <v>#DIV/0!</v>
      </c>
    </row>
    <row r="2015" spans="1:23" s="67" customFormat="1" x14ac:dyDescent="0.25">
      <c r="A2015" s="69"/>
      <c r="B2015" s="39"/>
      <c r="C2015" s="71" t="str">
        <f>IFERROR(_xll.RssMarket($A2015,"市場部名称"),"")</f>
        <v/>
      </c>
      <c r="D2015" s="55"/>
      <c r="E2015" s="55" t="str">
        <f>IFERROR(_xll.RssMarket($A2015,"前日比"),"")</f>
        <v/>
      </c>
      <c r="F2015" s="75" t="str">
        <f>IFERROR(_xll.RssMarket($A2015,"時価総額"),"")</f>
        <v/>
      </c>
      <c r="G2015" s="75" t="e">
        <f>T20D357462[[#This Row],[時価総額]]/T20D357462[[#This Row],[現在値]]</f>
        <v>#VALUE!</v>
      </c>
      <c r="H2015" s="20"/>
      <c r="I2015" s="38"/>
      <c r="J2015" s="20"/>
      <c r="K2015" s="33"/>
      <c r="L2015" s="117"/>
      <c r="M2015" s="21"/>
      <c r="N2015" s="89"/>
      <c r="O2015" s="125" t="e">
        <f t="shared" si="65"/>
        <v>#REF!</v>
      </c>
      <c r="P2015" s="125" t="e">
        <f t="shared" si="64"/>
        <v>#REF!</v>
      </c>
      <c r="Q2015" s="147" t="e">
        <f>T20D357462[[#This Row],[スコア⑤]]/T20D357462[[#This Row],[スコア③]]</f>
        <v>#REF!</v>
      </c>
      <c r="R2015" s="76" t="e">
        <f>#REF!+#REF!</f>
        <v>#REF!</v>
      </c>
      <c r="S2015" s="76"/>
      <c r="T2015" s="119"/>
      <c r="U2015" s="76"/>
      <c r="V2015" s="76"/>
      <c r="W2015" s="109" t="e">
        <f>(T20D357462[[#This Row],[現金及び預金（億）]]-T20D357462[[#This Row],[負債（億）]])/T20D357462[[#This Row],[総資産]]*100</f>
        <v>#DIV/0!</v>
      </c>
    </row>
    <row r="2016" spans="1:23" s="67" customFormat="1" x14ac:dyDescent="0.25">
      <c r="A2016" s="69"/>
      <c r="B2016" s="39"/>
      <c r="C2016" s="71" t="str">
        <f>IFERROR(_xll.RssMarket($A2016,"市場部名称"),"")</f>
        <v/>
      </c>
      <c r="D2016" s="55"/>
      <c r="E2016" s="55" t="str">
        <f>IFERROR(_xll.RssMarket($A2016,"前日比"),"")</f>
        <v/>
      </c>
      <c r="F2016" s="75" t="str">
        <f>IFERROR(_xll.RssMarket($A2016,"時価総額"),"")</f>
        <v/>
      </c>
      <c r="G2016" s="75" t="e">
        <f>T20D357462[[#This Row],[時価総額]]/T20D357462[[#This Row],[現在値]]</f>
        <v>#VALUE!</v>
      </c>
      <c r="H2016" s="20"/>
      <c r="I2016" s="38"/>
      <c r="J2016" s="20"/>
      <c r="K2016" s="33"/>
      <c r="L2016" s="117"/>
      <c r="M2016" s="21"/>
      <c r="N2016" s="89"/>
      <c r="O2016" s="125" t="e">
        <f t="shared" si="65"/>
        <v>#REF!</v>
      </c>
      <c r="P2016" s="125" t="e">
        <f t="shared" si="64"/>
        <v>#REF!</v>
      </c>
      <c r="Q2016" s="147" t="e">
        <f>T20D357462[[#This Row],[スコア⑤]]/T20D357462[[#This Row],[スコア③]]</f>
        <v>#REF!</v>
      </c>
      <c r="R2016" s="76" t="e">
        <f>#REF!+#REF!</f>
        <v>#REF!</v>
      </c>
      <c r="S2016" s="76"/>
      <c r="T2016" s="119"/>
      <c r="U2016" s="76"/>
      <c r="V2016" s="76"/>
      <c r="W2016" s="109" t="e">
        <f>(T20D357462[[#This Row],[現金及び預金（億）]]-T20D357462[[#This Row],[負債（億）]])/T20D357462[[#This Row],[総資産]]*100</f>
        <v>#DIV/0!</v>
      </c>
    </row>
    <row r="2017" spans="1:23" s="67" customFormat="1" x14ac:dyDescent="0.25">
      <c r="A2017" s="69"/>
      <c r="B2017" s="39"/>
      <c r="C2017" s="71" t="str">
        <f>IFERROR(_xll.RssMarket($A2017,"市場部名称"),"")</f>
        <v/>
      </c>
      <c r="D2017" s="55"/>
      <c r="E2017" s="55" t="str">
        <f>IFERROR(_xll.RssMarket($A2017,"前日比"),"")</f>
        <v/>
      </c>
      <c r="F2017" s="75" t="str">
        <f>IFERROR(_xll.RssMarket($A2017,"時価総額"),"")</f>
        <v/>
      </c>
      <c r="G2017" s="75" t="e">
        <f>T20D357462[[#This Row],[時価総額]]/T20D357462[[#This Row],[現在値]]</f>
        <v>#VALUE!</v>
      </c>
      <c r="H2017" s="20"/>
      <c r="I2017" s="38"/>
      <c r="J2017" s="20"/>
      <c r="K2017" s="33"/>
      <c r="L2017" s="117"/>
      <c r="M2017" s="21"/>
      <c r="N2017" s="89"/>
      <c r="O2017" s="125" t="e">
        <f t="shared" si="65"/>
        <v>#REF!</v>
      </c>
      <c r="P2017" s="125" t="e">
        <f t="shared" si="64"/>
        <v>#REF!</v>
      </c>
      <c r="Q2017" s="147" t="e">
        <f>T20D357462[[#This Row],[スコア⑤]]/T20D357462[[#This Row],[スコア③]]</f>
        <v>#REF!</v>
      </c>
      <c r="R2017" s="76" t="e">
        <f>#REF!+#REF!</f>
        <v>#REF!</v>
      </c>
      <c r="S2017" s="76"/>
      <c r="T2017" s="119"/>
      <c r="U2017" s="76"/>
      <c r="V2017" s="76"/>
      <c r="W2017" s="109" t="e">
        <f>(T20D357462[[#This Row],[現金及び預金（億）]]-T20D357462[[#This Row],[負債（億）]])/T20D357462[[#This Row],[総資産]]*100</f>
        <v>#DIV/0!</v>
      </c>
    </row>
    <row r="2018" spans="1:23" s="67" customFormat="1" x14ac:dyDescent="0.25">
      <c r="A2018" s="69"/>
      <c r="B2018" s="39"/>
      <c r="C2018" s="71" t="str">
        <f>IFERROR(_xll.RssMarket($A2018,"市場部名称"),"")</f>
        <v/>
      </c>
      <c r="D2018" s="55"/>
      <c r="E2018" s="55" t="str">
        <f>IFERROR(_xll.RssMarket($A2018,"前日比"),"")</f>
        <v/>
      </c>
      <c r="F2018" s="75" t="str">
        <f>IFERROR(_xll.RssMarket($A2018,"時価総額"),"")</f>
        <v/>
      </c>
      <c r="G2018" s="75" t="e">
        <f>T20D357462[[#This Row],[時価総額]]/T20D357462[[#This Row],[現在値]]</f>
        <v>#VALUE!</v>
      </c>
      <c r="H2018" s="20"/>
      <c r="I2018" s="38"/>
      <c r="J2018" s="20"/>
      <c r="K2018" s="33"/>
      <c r="L2018" s="117"/>
      <c r="M2018" s="21"/>
      <c r="N2018" s="89"/>
      <c r="O2018" s="125" t="e">
        <f t="shared" si="65"/>
        <v>#REF!</v>
      </c>
      <c r="P2018" s="125" t="e">
        <f t="shared" si="64"/>
        <v>#REF!</v>
      </c>
      <c r="Q2018" s="147" t="e">
        <f>T20D357462[[#This Row],[スコア⑤]]/T20D357462[[#This Row],[スコア③]]</f>
        <v>#REF!</v>
      </c>
      <c r="R2018" s="76" t="e">
        <f>#REF!+#REF!</f>
        <v>#REF!</v>
      </c>
      <c r="S2018" s="76"/>
      <c r="T2018" s="119"/>
      <c r="U2018" s="76"/>
      <c r="V2018" s="76"/>
      <c r="W2018" s="109" t="e">
        <f>(T20D357462[[#This Row],[現金及び預金（億）]]-T20D357462[[#This Row],[負債（億）]])/T20D357462[[#This Row],[総資産]]*100</f>
        <v>#DIV/0!</v>
      </c>
    </row>
    <row r="2019" spans="1:23" s="67" customFormat="1" x14ac:dyDescent="0.25">
      <c r="A2019" s="69"/>
      <c r="B2019" s="39"/>
      <c r="C2019" s="71" t="str">
        <f>IFERROR(_xll.RssMarket($A2019,"市場部名称"),"")</f>
        <v/>
      </c>
      <c r="D2019" s="55"/>
      <c r="E2019" s="55" t="str">
        <f>IFERROR(_xll.RssMarket($A2019,"前日比"),"")</f>
        <v/>
      </c>
      <c r="F2019" s="75" t="str">
        <f>IFERROR(_xll.RssMarket($A2019,"時価総額"),"")</f>
        <v/>
      </c>
      <c r="G2019" s="75" t="e">
        <f>T20D357462[[#This Row],[時価総額]]/T20D357462[[#This Row],[現在値]]</f>
        <v>#VALUE!</v>
      </c>
      <c r="H2019" s="20"/>
      <c r="I2019" s="38"/>
      <c r="J2019" s="20"/>
      <c r="K2019" s="33"/>
      <c r="L2019" s="117"/>
      <c r="M2019" s="21"/>
      <c r="N2019" s="89"/>
      <c r="O2019" s="125" t="e">
        <f t="shared" si="65"/>
        <v>#REF!</v>
      </c>
      <c r="P2019" s="125" t="e">
        <f t="shared" si="64"/>
        <v>#REF!</v>
      </c>
      <c r="Q2019" s="147" t="e">
        <f>T20D357462[[#This Row],[スコア⑤]]/T20D357462[[#This Row],[スコア③]]</f>
        <v>#REF!</v>
      </c>
      <c r="R2019" s="76" t="e">
        <f>#REF!+#REF!</f>
        <v>#REF!</v>
      </c>
      <c r="S2019" s="76"/>
      <c r="T2019" s="119"/>
      <c r="U2019" s="76"/>
      <c r="V2019" s="76"/>
      <c r="W2019" s="109" t="e">
        <f>(T20D357462[[#This Row],[現金及び預金（億）]]-T20D357462[[#This Row],[負債（億）]])/T20D357462[[#This Row],[総資産]]*100</f>
        <v>#DIV/0!</v>
      </c>
    </row>
    <row r="2020" spans="1:23" s="67" customFormat="1" x14ac:dyDescent="0.25">
      <c r="A2020" s="69"/>
      <c r="B2020" s="39"/>
      <c r="C2020" s="71" t="str">
        <f>IFERROR(_xll.RssMarket($A2020,"市場部名称"),"")</f>
        <v/>
      </c>
      <c r="D2020" s="55"/>
      <c r="E2020" s="55" t="str">
        <f>IFERROR(_xll.RssMarket($A2020,"前日比"),"")</f>
        <v/>
      </c>
      <c r="F2020" s="75" t="str">
        <f>IFERROR(_xll.RssMarket($A2020,"時価総額"),"")</f>
        <v/>
      </c>
      <c r="G2020" s="75" t="e">
        <f>T20D357462[[#This Row],[時価総額]]/T20D357462[[#This Row],[現在値]]</f>
        <v>#VALUE!</v>
      </c>
      <c r="H2020" s="20"/>
      <c r="I2020" s="38"/>
      <c r="J2020" s="20"/>
      <c r="K2020" s="33"/>
      <c r="L2020" s="117"/>
      <c r="M2020" s="21"/>
      <c r="N2020" s="89"/>
      <c r="O2020" s="125" t="e">
        <f t="shared" si="65"/>
        <v>#REF!</v>
      </c>
      <c r="P2020" s="125" t="e">
        <f t="shared" si="64"/>
        <v>#REF!</v>
      </c>
      <c r="Q2020" s="147" t="e">
        <f>T20D357462[[#This Row],[スコア⑤]]/T20D357462[[#This Row],[スコア③]]</f>
        <v>#REF!</v>
      </c>
      <c r="R2020" s="76" t="e">
        <f>#REF!+#REF!</f>
        <v>#REF!</v>
      </c>
      <c r="S2020" s="76"/>
      <c r="T2020" s="119"/>
      <c r="U2020" s="76"/>
      <c r="V2020" s="76"/>
      <c r="W2020" s="109" t="e">
        <f>(T20D357462[[#This Row],[現金及び預金（億）]]-T20D357462[[#This Row],[負債（億）]])/T20D357462[[#This Row],[総資産]]*100</f>
        <v>#DIV/0!</v>
      </c>
    </row>
    <row r="2021" spans="1:23" s="67" customFormat="1" x14ac:dyDescent="0.25">
      <c r="A2021" s="69"/>
      <c r="B2021" s="39"/>
      <c r="C2021" s="71" t="str">
        <f>IFERROR(_xll.RssMarket($A2021,"市場部名称"),"")</f>
        <v/>
      </c>
      <c r="D2021" s="55"/>
      <c r="E2021" s="55" t="str">
        <f>IFERROR(_xll.RssMarket($A2021,"前日比"),"")</f>
        <v/>
      </c>
      <c r="F2021" s="75" t="str">
        <f>IFERROR(_xll.RssMarket($A2021,"時価総額"),"")</f>
        <v/>
      </c>
      <c r="G2021" s="75" t="e">
        <f>T20D357462[[#This Row],[時価総額]]/T20D357462[[#This Row],[現在値]]</f>
        <v>#VALUE!</v>
      </c>
      <c r="H2021" s="20"/>
      <c r="I2021" s="38"/>
      <c r="J2021" s="20"/>
      <c r="K2021" s="33"/>
      <c r="L2021" s="117"/>
      <c r="M2021" s="21"/>
      <c r="N2021" s="89"/>
      <c r="O2021" s="125" t="e">
        <f t="shared" si="65"/>
        <v>#REF!</v>
      </c>
      <c r="P2021" s="125" t="e">
        <f t="shared" si="64"/>
        <v>#REF!</v>
      </c>
      <c r="Q2021" s="147" t="e">
        <f>T20D357462[[#This Row],[スコア⑤]]/T20D357462[[#This Row],[スコア③]]</f>
        <v>#REF!</v>
      </c>
      <c r="R2021" s="76" t="e">
        <f>#REF!+#REF!</f>
        <v>#REF!</v>
      </c>
      <c r="S2021" s="76"/>
      <c r="T2021" s="119"/>
      <c r="U2021" s="76"/>
      <c r="V2021" s="76"/>
      <c r="W2021" s="109" t="e">
        <f>(T20D357462[[#This Row],[現金及び預金（億）]]-T20D357462[[#This Row],[負債（億）]])/T20D357462[[#This Row],[総資産]]*100</f>
        <v>#DIV/0!</v>
      </c>
    </row>
    <row r="2022" spans="1:23" s="67" customFormat="1" x14ac:dyDescent="0.25">
      <c r="A2022" s="69"/>
      <c r="B2022" s="39"/>
      <c r="C2022" s="71" t="str">
        <f>IFERROR(_xll.RssMarket($A2022,"市場部名称"),"")</f>
        <v/>
      </c>
      <c r="D2022" s="55"/>
      <c r="E2022" s="55" t="str">
        <f>IFERROR(_xll.RssMarket($A2022,"前日比"),"")</f>
        <v/>
      </c>
      <c r="F2022" s="75" t="str">
        <f>IFERROR(_xll.RssMarket($A2022,"時価総額"),"")</f>
        <v/>
      </c>
      <c r="G2022" s="75" t="e">
        <f>T20D357462[[#This Row],[時価総額]]/T20D357462[[#This Row],[現在値]]</f>
        <v>#VALUE!</v>
      </c>
      <c r="H2022" s="20"/>
      <c r="I2022" s="38"/>
      <c r="J2022" s="20"/>
      <c r="K2022" s="33"/>
      <c r="L2022" s="117"/>
      <c r="M2022" s="21"/>
      <c r="N2022" s="89"/>
      <c r="O2022" s="125" t="e">
        <f t="shared" si="65"/>
        <v>#REF!</v>
      </c>
      <c r="P2022" s="125" t="e">
        <f t="shared" si="64"/>
        <v>#REF!</v>
      </c>
      <c r="Q2022" s="147" t="e">
        <f>T20D357462[[#This Row],[スコア⑤]]/T20D357462[[#This Row],[スコア③]]</f>
        <v>#REF!</v>
      </c>
      <c r="R2022" s="76" t="e">
        <f>#REF!+#REF!</f>
        <v>#REF!</v>
      </c>
      <c r="S2022" s="76"/>
      <c r="T2022" s="119"/>
      <c r="U2022" s="76"/>
      <c r="V2022" s="76"/>
      <c r="W2022" s="109" t="e">
        <f>(T20D357462[[#This Row],[現金及び預金（億）]]-T20D357462[[#This Row],[負債（億）]])/T20D357462[[#This Row],[総資産]]*100</f>
        <v>#DIV/0!</v>
      </c>
    </row>
    <row r="2023" spans="1:23" s="67" customFormat="1" x14ac:dyDescent="0.25">
      <c r="A2023" s="69"/>
      <c r="B2023" s="39"/>
      <c r="C2023" s="71" t="str">
        <f>IFERROR(_xll.RssMarket($A2023,"市場部名称"),"")</f>
        <v/>
      </c>
      <c r="D2023" s="55"/>
      <c r="E2023" s="55" t="str">
        <f>IFERROR(_xll.RssMarket($A2023,"前日比"),"")</f>
        <v/>
      </c>
      <c r="F2023" s="75" t="str">
        <f>IFERROR(_xll.RssMarket($A2023,"時価総額"),"")</f>
        <v/>
      </c>
      <c r="G2023" s="75" t="e">
        <f>T20D357462[[#This Row],[時価総額]]/T20D357462[[#This Row],[現在値]]</f>
        <v>#VALUE!</v>
      </c>
      <c r="H2023" s="20"/>
      <c r="I2023" s="38"/>
      <c r="J2023" s="20"/>
      <c r="K2023" s="33"/>
      <c r="L2023" s="117"/>
      <c r="M2023" s="21"/>
      <c r="N2023" s="89"/>
      <c r="O2023" s="125" t="e">
        <f t="shared" si="65"/>
        <v>#REF!</v>
      </c>
      <c r="P2023" s="125" t="e">
        <f t="shared" si="64"/>
        <v>#REF!</v>
      </c>
      <c r="Q2023" s="147" t="e">
        <f>T20D357462[[#This Row],[スコア⑤]]/T20D357462[[#This Row],[スコア③]]</f>
        <v>#REF!</v>
      </c>
      <c r="R2023" s="76" t="e">
        <f>#REF!+#REF!</f>
        <v>#REF!</v>
      </c>
      <c r="S2023" s="76"/>
      <c r="T2023" s="119"/>
      <c r="U2023" s="76"/>
      <c r="V2023" s="76"/>
      <c r="W2023" s="109" t="e">
        <f>(T20D357462[[#This Row],[現金及び預金（億）]]-T20D357462[[#This Row],[負債（億）]])/T20D357462[[#This Row],[総資産]]*100</f>
        <v>#DIV/0!</v>
      </c>
    </row>
    <row r="2024" spans="1:23" s="67" customFormat="1" x14ac:dyDescent="0.25">
      <c r="A2024" s="69"/>
      <c r="B2024" s="39"/>
      <c r="C2024" s="71" t="str">
        <f>IFERROR(_xll.RssMarket($A2024,"市場部名称"),"")</f>
        <v/>
      </c>
      <c r="D2024" s="55"/>
      <c r="E2024" s="55" t="str">
        <f>IFERROR(_xll.RssMarket($A2024,"前日比"),"")</f>
        <v/>
      </c>
      <c r="F2024" s="75" t="str">
        <f>IFERROR(_xll.RssMarket($A2024,"時価総額"),"")</f>
        <v/>
      </c>
      <c r="G2024" s="75" t="e">
        <f>T20D357462[[#This Row],[時価総額]]/T20D357462[[#This Row],[現在値]]</f>
        <v>#VALUE!</v>
      </c>
      <c r="H2024" s="20"/>
      <c r="I2024" s="38"/>
      <c r="J2024" s="20"/>
      <c r="K2024" s="33"/>
      <c r="L2024" s="117"/>
      <c r="M2024" s="21"/>
      <c r="N2024" s="89"/>
      <c r="O2024" s="125" t="e">
        <f t="shared" si="65"/>
        <v>#REF!</v>
      </c>
      <c r="P2024" s="125" t="e">
        <f t="shared" si="64"/>
        <v>#REF!</v>
      </c>
      <c r="Q2024" s="147" t="e">
        <f>T20D357462[[#This Row],[スコア⑤]]/T20D357462[[#This Row],[スコア③]]</f>
        <v>#REF!</v>
      </c>
      <c r="R2024" s="76" t="e">
        <f>#REF!+#REF!</f>
        <v>#REF!</v>
      </c>
      <c r="S2024" s="76"/>
      <c r="T2024" s="119"/>
      <c r="U2024" s="76"/>
      <c r="V2024" s="76"/>
      <c r="W2024" s="109" t="e">
        <f>(T20D357462[[#This Row],[現金及び預金（億）]]-T20D357462[[#This Row],[負債（億）]])/T20D357462[[#This Row],[総資産]]*100</f>
        <v>#DIV/0!</v>
      </c>
    </row>
    <row r="2025" spans="1:23" s="67" customFormat="1" x14ac:dyDescent="0.25">
      <c r="A2025" s="69"/>
      <c r="B2025" s="39"/>
      <c r="C2025" s="71" t="str">
        <f>IFERROR(_xll.RssMarket($A2025,"市場部名称"),"")</f>
        <v/>
      </c>
      <c r="D2025" s="55"/>
      <c r="E2025" s="55" t="str">
        <f>IFERROR(_xll.RssMarket($A2025,"前日比"),"")</f>
        <v/>
      </c>
      <c r="F2025" s="75" t="str">
        <f>IFERROR(_xll.RssMarket($A2025,"時価総額"),"")</f>
        <v/>
      </c>
      <c r="G2025" s="75" t="e">
        <f>T20D357462[[#This Row],[時価総額]]/T20D357462[[#This Row],[現在値]]</f>
        <v>#VALUE!</v>
      </c>
      <c r="H2025" s="20"/>
      <c r="I2025" s="38"/>
      <c r="J2025" s="20"/>
      <c r="K2025" s="33"/>
      <c r="L2025" s="117"/>
      <c r="M2025" s="21"/>
      <c r="N2025" s="89"/>
      <c r="O2025" s="125" t="e">
        <f t="shared" si="65"/>
        <v>#REF!</v>
      </c>
      <c r="P2025" s="125" t="e">
        <f t="shared" si="64"/>
        <v>#REF!</v>
      </c>
      <c r="Q2025" s="147" t="e">
        <f>T20D357462[[#This Row],[スコア⑤]]/T20D357462[[#This Row],[スコア③]]</f>
        <v>#REF!</v>
      </c>
      <c r="R2025" s="76" t="e">
        <f>#REF!+#REF!</f>
        <v>#REF!</v>
      </c>
      <c r="S2025" s="76"/>
      <c r="T2025" s="119"/>
      <c r="U2025" s="76"/>
      <c r="V2025" s="76"/>
      <c r="W2025" s="109" t="e">
        <f>(T20D357462[[#This Row],[現金及び預金（億）]]-T20D357462[[#This Row],[負債（億）]])/T20D357462[[#This Row],[総資産]]*100</f>
        <v>#DIV/0!</v>
      </c>
    </row>
    <row r="2026" spans="1:23" s="67" customFormat="1" x14ac:dyDescent="0.25">
      <c r="A2026" s="69"/>
      <c r="B2026" s="39"/>
      <c r="C2026" s="71" t="str">
        <f>IFERROR(_xll.RssMarket($A2026,"市場部名称"),"")</f>
        <v/>
      </c>
      <c r="D2026" s="55"/>
      <c r="E2026" s="55" t="str">
        <f>IFERROR(_xll.RssMarket($A2026,"前日比"),"")</f>
        <v/>
      </c>
      <c r="F2026" s="75" t="str">
        <f>IFERROR(_xll.RssMarket($A2026,"時価総額"),"")</f>
        <v/>
      </c>
      <c r="G2026" s="75" t="e">
        <f>T20D357462[[#This Row],[時価総額]]/T20D357462[[#This Row],[現在値]]</f>
        <v>#VALUE!</v>
      </c>
      <c r="H2026" s="20"/>
      <c r="I2026" s="38"/>
      <c r="J2026" s="20"/>
      <c r="K2026" s="33"/>
      <c r="L2026" s="117"/>
      <c r="M2026" s="21"/>
      <c r="N2026" s="89"/>
      <c r="O2026" s="125" t="e">
        <f t="shared" si="65"/>
        <v>#REF!</v>
      </c>
      <c r="P2026" s="125" t="e">
        <f t="shared" si="64"/>
        <v>#REF!</v>
      </c>
      <c r="Q2026" s="147" t="e">
        <f>T20D357462[[#This Row],[スコア⑤]]/T20D357462[[#This Row],[スコア③]]</f>
        <v>#REF!</v>
      </c>
      <c r="R2026" s="76" t="e">
        <f>#REF!+#REF!</f>
        <v>#REF!</v>
      </c>
      <c r="S2026" s="76"/>
      <c r="T2026" s="119"/>
      <c r="U2026" s="76"/>
      <c r="V2026" s="76"/>
      <c r="W2026" s="109" t="e">
        <f>(T20D357462[[#This Row],[現金及び預金（億）]]-T20D357462[[#This Row],[負債（億）]])/T20D357462[[#This Row],[総資産]]*100</f>
        <v>#DIV/0!</v>
      </c>
    </row>
    <row r="2027" spans="1:23" s="67" customFormat="1" x14ac:dyDescent="0.25">
      <c r="A2027" s="69"/>
      <c r="B2027" s="39"/>
      <c r="C2027" s="71" t="str">
        <f>IFERROR(_xll.RssMarket($A2027,"市場部名称"),"")</f>
        <v/>
      </c>
      <c r="D2027" s="55"/>
      <c r="E2027" s="55" t="str">
        <f>IFERROR(_xll.RssMarket($A2027,"前日比"),"")</f>
        <v/>
      </c>
      <c r="F2027" s="75" t="str">
        <f>IFERROR(_xll.RssMarket($A2027,"時価総額"),"")</f>
        <v/>
      </c>
      <c r="G2027" s="75" t="e">
        <f>T20D357462[[#This Row],[時価総額]]/T20D357462[[#This Row],[現在値]]</f>
        <v>#VALUE!</v>
      </c>
      <c r="H2027" s="20"/>
      <c r="I2027" s="38"/>
      <c r="J2027" s="20"/>
      <c r="K2027" s="33"/>
      <c r="L2027" s="117"/>
      <c r="M2027" s="21"/>
      <c r="N2027" s="89"/>
      <c r="O2027" s="125" t="e">
        <f t="shared" si="65"/>
        <v>#REF!</v>
      </c>
      <c r="P2027" s="125" t="e">
        <f t="shared" si="64"/>
        <v>#REF!</v>
      </c>
      <c r="Q2027" s="147" t="e">
        <f>T20D357462[[#This Row],[スコア⑤]]/T20D357462[[#This Row],[スコア③]]</f>
        <v>#REF!</v>
      </c>
      <c r="R2027" s="76" t="e">
        <f>#REF!+#REF!</f>
        <v>#REF!</v>
      </c>
      <c r="S2027" s="76"/>
      <c r="T2027" s="119"/>
      <c r="U2027" s="76"/>
      <c r="V2027" s="76"/>
      <c r="W2027" s="109" t="e">
        <f>(T20D357462[[#This Row],[現金及び預金（億）]]-T20D357462[[#This Row],[負債（億）]])/T20D357462[[#This Row],[総資産]]*100</f>
        <v>#DIV/0!</v>
      </c>
    </row>
    <row r="2028" spans="1:23" s="67" customFormat="1" x14ac:dyDescent="0.25">
      <c r="A2028" s="69"/>
      <c r="B2028" s="39"/>
      <c r="C2028" s="71" t="str">
        <f>IFERROR(_xll.RssMarket($A2028,"市場部名称"),"")</f>
        <v/>
      </c>
      <c r="D2028" s="55"/>
      <c r="E2028" s="55" t="str">
        <f>IFERROR(_xll.RssMarket($A2028,"前日比"),"")</f>
        <v/>
      </c>
      <c r="F2028" s="75" t="str">
        <f>IFERROR(_xll.RssMarket($A2028,"時価総額"),"")</f>
        <v/>
      </c>
      <c r="G2028" s="75" t="e">
        <f>T20D357462[[#This Row],[時価総額]]/T20D357462[[#This Row],[現在値]]</f>
        <v>#VALUE!</v>
      </c>
      <c r="H2028" s="20"/>
      <c r="I2028" s="38"/>
      <c r="J2028" s="20"/>
      <c r="K2028" s="33"/>
      <c r="L2028" s="117"/>
      <c r="M2028" s="21"/>
      <c r="N2028" s="89"/>
      <c r="O2028" s="125" t="e">
        <f t="shared" si="65"/>
        <v>#REF!</v>
      </c>
      <c r="P2028" s="125" t="e">
        <f t="shared" si="64"/>
        <v>#REF!</v>
      </c>
      <c r="Q2028" s="147" t="e">
        <f>T20D357462[[#This Row],[スコア⑤]]/T20D357462[[#This Row],[スコア③]]</f>
        <v>#REF!</v>
      </c>
      <c r="R2028" s="76" t="e">
        <f>#REF!+#REF!</f>
        <v>#REF!</v>
      </c>
      <c r="S2028" s="76"/>
      <c r="T2028" s="119"/>
      <c r="U2028" s="76"/>
      <c r="V2028" s="76"/>
      <c r="W2028" s="109" t="e">
        <f>(T20D357462[[#This Row],[現金及び預金（億）]]-T20D357462[[#This Row],[負債（億）]])/T20D357462[[#This Row],[総資産]]*100</f>
        <v>#DIV/0!</v>
      </c>
    </row>
    <row r="2029" spans="1:23" s="67" customFormat="1" x14ac:dyDescent="0.25">
      <c r="A2029" s="69"/>
      <c r="B2029" s="39"/>
      <c r="C2029" s="71" t="str">
        <f>IFERROR(_xll.RssMarket($A2029,"市場部名称"),"")</f>
        <v/>
      </c>
      <c r="D2029" s="55"/>
      <c r="E2029" s="55" t="str">
        <f>IFERROR(_xll.RssMarket($A2029,"前日比"),"")</f>
        <v/>
      </c>
      <c r="F2029" s="75" t="str">
        <f>IFERROR(_xll.RssMarket($A2029,"時価総額"),"")</f>
        <v/>
      </c>
      <c r="G2029" s="75" t="e">
        <f>T20D357462[[#This Row],[時価総額]]/T20D357462[[#This Row],[現在値]]</f>
        <v>#VALUE!</v>
      </c>
      <c r="H2029" s="20"/>
      <c r="I2029" s="38"/>
      <c r="J2029" s="20"/>
      <c r="K2029" s="33"/>
      <c r="L2029" s="117"/>
      <c r="M2029" s="21"/>
      <c r="N2029" s="89"/>
      <c r="O2029" s="125" t="e">
        <f t="shared" si="65"/>
        <v>#REF!</v>
      </c>
      <c r="P2029" s="125" t="e">
        <f t="shared" si="64"/>
        <v>#REF!</v>
      </c>
      <c r="Q2029" s="147" t="e">
        <f>T20D357462[[#This Row],[スコア⑤]]/T20D357462[[#This Row],[スコア③]]</f>
        <v>#REF!</v>
      </c>
      <c r="R2029" s="76" t="e">
        <f>#REF!+#REF!</f>
        <v>#REF!</v>
      </c>
      <c r="S2029" s="76"/>
      <c r="T2029" s="119"/>
      <c r="U2029" s="76"/>
      <c r="V2029" s="76"/>
      <c r="W2029" s="109" t="e">
        <f>(T20D357462[[#This Row],[現金及び預金（億）]]-T20D357462[[#This Row],[負債（億）]])/T20D357462[[#This Row],[総資産]]*100</f>
        <v>#DIV/0!</v>
      </c>
    </row>
    <row r="2030" spans="1:23" s="67" customFormat="1" x14ac:dyDescent="0.25">
      <c r="A2030" s="69"/>
      <c r="B2030" s="39"/>
      <c r="C2030" s="71" t="str">
        <f>IFERROR(_xll.RssMarket($A2030,"市場部名称"),"")</f>
        <v/>
      </c>
      <c r="D2030" s="55"/>
      <c r="E2030" s="55" t="str">
        <f>IFERROR(_xll.RssMarket($A2030,"前日比"),"")</f>
        <v/>
      </c>
      <c r="F2030" s="75" t="str">
        <f>IFERROR(_xll.RssMarket($A2030,"時価総額"),"")</f>
        <v/>
      </c>
      <c r="G2030" s="75" t="e">
        <f>T20D357462[[#This Row],[時価総額]]/T20D357462[[#This Row],[現在値]]</f>
        <v>#VALUE!</v>
      </c>
      <c r="H2030" s="20"/>
      <c r="I2030" s="38"/>
      <c r="J2030" s="20"/>
      <c r="K2030" s="33"/>
      <c r="L2030" s="117"/>
      <c r="M2030" s="21"/>
      <c r="N2030" s="89"/>
      <c r="O2030" s="125" t="e">
        <f t="shared" si="65"/>
        <v>#REF!</v>
      </c>
      <c r="P2030" s="125" t="e">
        <f t="shared" si="64"/>
        <v>#REF!</v>
      </c>
      <c r="Q2030" s="147" t="e">
        <f>T20D357462[[#This Row],[スコア⑤]]/T20D357462[[#This Row],[スコア③]]</f>
        <v>#REF!</v>
      </c>
      <c r="R2030" s="76" t="e">
        <f>#REF!+#REF!</f>
        <v>#REF!</v>
      </c>
      <c r="S2030" s="76"/>
      <c r="T2030" s="119"/>
      <c r="U2030" s="76"/>
      <c r="V2030" s="76"/>
      <c r="W2030" s="109" t="e">
        <f>(T20D357462[[#This Row],[現金及び預金（億）]]-T20D357462[[#This Row],[負債（億）]])/T20D357462[[#This Row],[総資産]]*100</f>
        <v>#DIV/0!</v>
      </c>
    </row>
    <row r="2031" spans="1:23" s="67" customFormat="1" x14ac:dyDescent="0.25">
      <c r="A2031" s="69"/>
      <c r="B2031" s="39"/>
      <c r="C2031" s="71" t="str">
        <f>IFERROR(_xll.RssMarket($A2031,"市場部名称"),"")</f>
        <v/>
      </c>
      <c r="D2031" s="55"/>
      <c r="E2031" s="55" t="str">
        <f>IFERROR(_xll.RssMarket($A2031,"前日比"),"")</f>
        <v/>
      </c>
      <c r="F2031" s="75" t="str">
        <f>IFERROR(_xll.RssMarket($A2031,"時価総額"),"")</f>
        <v/>
      </c>
      <c r="G2031" s="75" t="e">
        <f>T20D357462[[#This Row],[時価総額]]/T20D357462[[#This Row],[現在値]]</f>
        <v>#VALUE!</v>
      </c>
      <c r="H2031" s="20"/>
      <c r="I2031" s="38"/>
      <c r="J2031" s="20"/>
      <c r="K2031" s="33"/>
      <c r="L2031" s="117"/>
      <c r="M2031" s="21"/>
      <c r="N2031" s="89"/>
      <c r="O2031" s="125" t="e">
        <f t="shared" si="65"/>
        <v>#REF!</v>
      </c>
      <c r="P2031" s="125" t="e">
        <f t="shared" si="64"/>
        <v>#REF!</v>
      </c>
      <c r="Q2031" s="147" t="e">
        <f>T20D357462[[#This Row],[スコア⑤]]/T20D357462[[#This Row],[スコア③]]</f>
        <v>#REF!</v>
      </c>
      <c r="R2031" s="76" t="e">
        <f>#REF!+#REF!</f>
        <v>#REF!</v>
      </c>
      <c r="S2031" s="76"/>
      <c r="T2031" s="119"/>
      <c r="U2031" s="76"/>
      <c r="V2031" s="76"/>
      <c r="W2031" s="109" t="e">
        <f>(T20D357462[[#This Row],[現金及び預金（億）]]-T20D357462[[#This Row],[負債（億）]])/T20D357462[[#This Row],[総資産]]*100</f>
        <v>#DIV/0!</v>
      </c>
    </row>
    <row r="2032" spans="1:23" s="67" customFormat="1" x14ac:dyDescent="0.25">
      <c r="A2032" s="69"/>
      <c r="B2032" s="39"/>
      <c r="C2032" s="71" t="str">
        <f>IFERROR(_xll.RssMarket($A2032,"市場部名称"),"")</f>
        <v/>
      </c>
      <c r="D2032" s="55"/>
      <c r="E2032" s="55" t="str">
        <f>IFERROR(_xll.RssMarket($A2032,"前日比"),"")</f>
        <v/>
      </c>
      <c r="F2032" s="75" t="str">
        <f>IFERROR(_xll.RssMarket($A2032,"時価総額"),"")</f>
        <v/>
      </c>
      <c r="G2032" s="75" t="e">
        <f>T20D357462[[#This Row],[時価総額]]/T20D357462[[#This Row],[現在値]]</f>
        <v>#VALUE!</v>
      </c>
      <c r="H2032" s="20"/>
      <c r="I2032" s="38"/>
      <c r="J2032" s="20"/>
      <c r="K2032" s="33"/>
      <c r="L2032" s="117"/>
      <c r="M2032" s="21"/>
      <c r="N2032" s="89"/>
      <c r="O2032" s="125" t="e">
        <f t="shared" si="65"/>
        <v>#REF!</v>
      </c>
      <c r="P2032" s="125" t="e">
        <f t="shared" si="64"/>
        <v>#REF!</v>
      </c>
      <c r="Q2032" s="147" t="e">
        <f>T20D357462[[#This Row],[スコア⑤]]/T20D357462[[#This Row],[スコア③]]</f>
        <v>#REF!</v>
      </c>
      <c r="R2032" s="76" t="e">
        <f>#REF!+#REF!</f>
        <v>#REF!</v>
      </c>
      <c r="S2032" s="76"/>
      <c r="T2032" s="119"/>
      <c r="U2032" s="76"/>
      <c r="V2032" s="76"/>
      <c r="W2032" s="109" t="e">
        <f>(T20D357462[[#This Row],[現金及び預金（億）]]-T20D357462[[#This Row],[負債（億）]])/T20D357462[[#This Row],[総資産]]*100</f>
        <v>#DIV/0!</v>
      </c>
    </row>
    <row r="2033" spans="1:23" s="67" customFormat="1" x14ac:dyDescent="0.25">
      <c r="A2033" s="69"/>
      <c r="B2033" s="39"/>
      <c r="C2033" s="71" t="str">
        <f>IFERROR(_xll.RssMarket($A2033,"市場部名称"),"")</f>
        <v/>
      </c>
      <c r="D2033" s="55"/>
      <c r="E2033" s="55" t="str">
        <f>IFERROR(_xll.RssMarket($A2033,"前日比"),"")</f>
        <v/>
      </c>
      <c r="F2033" s="75" t="str">
        <f>IFERROR(_xll.RssMarket($A2033,"時価総額"),"")</f>
        <v/>
      </c>
      <c r="G2033" s="75" t="e">
        <f>T20D357462[[#This Row],[時価総額]]/T20D357462[[#This Row],[現在値]]</f>
        <v>#VALUE!</v>
      </c>
      <c r="H2033" s="20"/>
      <c r="I2033" s="38"/>
      <c r="J2033" s="20"/>
      <c r="K2033" s="33"/>
      <c r="L2033" s="117"/>
      <c r="M2033" s="21"/>
      <c r="N2033" s="89"/>
      <c r="O2033" s="125" t="e">
        <f t="shared" si="65"/>
        <v>#REF!</v>
      </c>
      <c r="P2033" s="125" t="e">
        <f t="shared" si="64"/>
        <v>#REF!</v>
      </c>
      <c r="Q2033" s="147" t="e">
        <f>T20D357462[[#This Row],[スコア⑤]]/T20D357462[[#This Row],[スコア③]]</f>
        <v>#REF!</v>
      </c>
      <c r="R2033" s="76" t="e">
        <f>#REF!+#REF!</f>
        <v>#REF!</v>
      </c>
      <c r="S2033" s="76"/>
      <c r="T2033" s="119"/>
      <c r="U2033" s="76"/>
      <c r="V2033" s="76"/>
      <c r="W2033" s="109" t="e">
        <f>(T20D357462[[#This Row],[現金及び預金（億）]]-T20D357462[[#This Row],[負債（億）]])/T20D357462[[#This Row],[総資産]]*100</f>
        <v>#DIV/0!</v>
      </c>
    </row>
    <row r="2034" spans="1:23" s="67" customFormat="1" x14ac:dyDescent="0.25">
      <c r="A2034" s="69"/>
      <c r="B2034" s="39"/>
      <c r="C2034" s="71" t="str">
        <f>IFERROR(_xll.RssMarket($A2034,"市場部名称"),"")</f>
        <v/>
      </c>
      <c r="D2034" s="55"/>
      <c r="E2034" s="55" t="str">
        <f>IFERROR(_xll.RssMarket($A2034,"前日比"),"")</f>
        <v/>
      </c>
      <c r="F2034" s="75" t="str">
        <f>IFERROR(_xll.RssMarket($A2034,"時価総額"),"")</f>
        <v/>
      </c>
      <c r="G2034" s="75" t="e">
        <f>T20D357462[[#This Row],[時価総額]]/T20D357462[[#This Row],[現在値]]</f>
        <v>#VALUE!</v>
      </c>
      <c r="H2034" s="20"/>
      <c r="I2034" s="38"/>
      <c r="J2034" s="20"/>
      <c r="K2034" s="33"/>
      <c r="L2034" s="117"/>
      <c r="M2034" s="21"/>
      <c r="N2034" s="89"/>
      <c r="O2034" s="125" t="e">
        <f t="shared" si="65"/>
        <v>#REF!</v>
      </c>
      <c r="P2034" s="125" t="e">
        <f t="shared" si="64"/>
        <v>#REF!</v>
      </c>
      <c r="Q2034" s="147" t="e">
        <f>T20D357462[[#This Row],[スコア⑤]]/T20D357462[[#This Row],[スコア③]]</f>
        <v>#REF!</v>
      </c>
      <c r="R2034" s="76" t="e">
        <f>#REF!+#REF!</f>
        <v>#REF!</v>
      </c>
      <c r="S2034" s="76"/>
      <c r="T2034" s="119"/>
      <c r="U2034" s="76"/>
      <c r="V2034" s="76"/>
      <c r="W2034" s="109" t="e">
        <f>(T20D357462[[#This Row],[現金及び預金（億）]]-T20D357462[[#This Row],[負債（億）]])/T20D357462[[#This Row],[総資産]]*100</f>
        <v>#DIV/0!</v>
      </c>
    </row>
    <row r="2035" spans="1:23" s="67" customFormat="1" x14ac:dyDescent="0.25">
      <c r="A2035" s="69"/>
      <c r="B2035" s="39"/>
      <c r="C2035" s="71" t="str">
        <f>IFERROR(_xll.RssMarket($A2035,"市場部名称"),"")</f>
        <v/>
      </c>
      <c r="D2035" s="55"/>
      <c r="E2035" s="55" t="str">
        <f>IFERROR(_xll.RssMarket($A2035,"前日比"),"")</f>
        <v/>
      </c>
      <c r="F2035" s="75" t="str">
        <f>IFERROR(_xll.RssMarket($A2035,"時価総額"),"")</f>
        <v/>
      </c>
      <c r="G2035" s="75" t="e">
        <f>T20D357462[[#This Row],[時価総額]]/T20D357462[[#This Row],[現在値]]</f>
        <v>#VALUE!</v>
      </c>
      <c r="H2035" s="20"/>
      <c r="I2035" s="38"/>
      <c r="J2035" s="20"/>
      <c r="K2035" s="33"/>
      <c r="L2035" s="117"/>
      <c r="M2035" s="21"/>
      <c r="N2035" s="89"/>
      <c r="O2035" s="125" t="e">
        <f t="shared" si="65"/>
        <v>#REF!</v>
      </c>
      <c r="P2035" s="125" t="e">
        <f t="shared" si="64"/>
        <v>#REF!</v>
      </c>
      <c r="Q2035" s="147" t="e">
        <f>T20D357462[[#This Row],[スコア⑤]]/T20D357462[[#This Row],[スコア③]]</f>
        <v>#REF!</v>
      </c>
      <c r="R2035" s="76" t="e">
        <f>#REF!+#REF!</f>
        <v>#REF!</v>
      </c>
      <c r="S2035" s="76"/>
      <c r="T2035" s="119"/>
      <c r="U2035" s="76"/>
      <c r="V2035" s="76"/>
      <c r="W2035" s="109" t="e">
        <f>(T20D357462[[#This Row],[現金及び預金（億）]]-T20D357462[[#This Row],[負債（億）]])/T20D357462[[#This Row],[総資産]]*100</f>
        <v>#DIV/0!</v>
      </c>
    </row>
    <row r="2036" spans="1:23" s="67" customFormat="1" x14ac:dyDescent="0.25">
      <c r="A2036" s="69"/>
      <c r="B2036" s="39"/>
      <c r="C2036" s="71" t="str">
        <f>IFERROR(_xll.RssMarket($A2036,"市場部名称"),"")</f>
        <v/>
      </c>
      <c r="D2036" s="55"/>
      <c r="E2036" s="55" t="str">
        <f>IFERROR(_xll.RssMarket($A2036,"前日比"),"")</f>
        <v/>
      </c>
      <c r="F2036" s="75" t="str">
        <f>IFERROR(_xll.RssMarket($A2036,"時価総額"),"")</f>
        <v/>
      </c>
      <c r="G2036" s="75" t="e">
        <f>T20D357462[[#This Row],[時価総額]]/T20D357462[[#This Row],[現在値]]</f>
        <v>#VALUE!</v>
      </c>
      <c r="H2036" s="20"/>
      <c r="I2036" s="38"/>
      <c r="J2036" s="20"/>
      <c r="K2036" s="33"/>
      <c r="L2036" s="117"/>
      <c r="M2036" s="21"/>
      <c r="N2036" s="89"/>
      <c r="O2036" s="125" t="e">
        <f t="shared" si="65"/>
        <v>#REF!</v>
      </c>
      <c r="P2036" s="125" t="e">
        <f t="shared" si="64"/>
        <v>#REF!</v>
      </c>
      <c r="Q2036" s="147" t="e">
        <f>T20D357462[[#This Row],[スコア⑤]]/T20D357462[[#This Row],[スコア③]]</f>
        <v>#REF!</v>
      </c>
      <c r="R2036" s="76" t="e">
        <f>#REF!+#REF!</f>
        <v>#REF!</v>
      </c>
      <c r="S2036" s="76"/>
      <c r="T2036" s="119"/>
      <c r="U2036" s="76"/>
      <c r="V2036" s="76"/>
      <c r="W2036" s="109" t="e">
        <f>(T20D357462[[#This Row],[現金及び預金（億）]]-T20D357462[[#This Row],[負債（億）]])/T20D357462[[#This Row],[総資産]]*100</f>
        <v>#DIV/0!</v>
      </c>
    </row>
    <row r="2037" spans="1:23" s="67" customFormat="1" x14ac:dyDescent="0.25">
      <c r="A2037" s="69"/>
      <c r="B2037" s="39"/>
      <c r="C2037" s="71" t="str">
        <f>IFERROR(_xll.RssMarket($A2037,"市場部名称"),"")</f>
        <v/>
      </c>
      <c r="D2037" s="55"/>
      <c r="E2037" s="55" t="str">
        <f>IFERROR(_xll.RssMarket($A2037,"前日比"),"")</f>
        <v/>
      </c>
      <c r="F2037" s="75" t="str">
        <f>IFERROR(_xll.RssMarket($A2037,"時価総額"),"")</f>
        <v/>
      </c>
      <c r="G2037" s="75" t="e">
        <f>T20D357462[[#This Row],[時価総額]]/T20D357462[[#This Row],[現在値]]</f>
        <v>#VALUE!</v>
      </c>
      <c r="H2037" s="20"/>
      <c r="I2037" s="38"/>
      <c r="J2037" s="20"/>
      <c r="K2037" s="33"/>
      <c r="L2037" s="117"/>
      <c r="M2037" s="21"/>
      <c r="N2037" s="89"/>
      <c r="O2037" s="125" t="e">
        <f t="shared" si="65"/>
        <v>#REF!</v>
      </c>
      <c r="P2037" s="125" t="e">
        <f t="shared" si="64"/>
        <v>#REF!</v>
      </c>
      <c r="Q2037" s="147" t="e">
        <f>T20D357462[[#This Row],[スコア⑤]]/T20D357462[[#This Row],[スコア③]]</f>
        <v>#REF!</v>
      </c>
      <c r="R2037" s="76" t="e">
        <f>#REF!+#REF!</f>
        <v>#REF!</v>
      </c>
      <c r="S2037" s="76"/>
      <c r="T2037" s="119"/>
      <c r="U2037" s="76"/>
      <c r="V2037" s="76"/>
      <c r="W2037" s="109" t="e">
        <f>(T20D357462[[#This Row],[現金及び預金（億）]]-T20D357462[[#This Row],[負債（億）]])/T20D357462[[#This Row],[総資産]]*100</f>
        <v>#DIV/0!</v>
      </c>
    </row>
    <row r="2038" spans="1:23" s="67" customFormat="1" x14ac:dyDescent="0.25">
      <c r="A2038" s="69"/>
      <c r="B2038" s="39"/>
      <c r="C2038" s="71" t="str">
        <f>IFERROR(_xll.RssMarket($A2038,"市場部名称"),"")</f>
        <v/>
      </c>
      <c r="D2038" s="55"/>
      <c r="E2038" s="55" t="str">
        <f>IFERROR(_xll.RssMarket($A2038,"前日比"),"")</f>
        <v/>
      </c>
      <c r="F2038" s="75" t="str">
        <f>IFERROR(_xll.RssMarket($A2038,"時価総額"),"")</f>
        <v/>
      </c>
      <c r="G2038" s="75" t="e">
        <f>T20D357462[[#This Row],[時価総額]]/T20D357462[[#This Row],[現在値]]</f>
        <v>#VALUE!</v>
      </c>
      <c r="H2038" s="20"/>
      <c r="I2038" s="38"/>
      <c r="J2038" s="20"/>
      <c r="K2038" s="33"/>
      <c r="L2038" s="117"/>
      <c r="M2038" s="21"/>
      <c r="N2038" s="89"/>
      <c r="O2038" s="125" t="e">
        <f t="shared" si="65"/>
        <v>#REF!</v>
      </c>
      <c r="P2038" s="125" t="e">
        <f t="shared" si="64"/>
        <v>#REF!</v>
      </c>
      <c r="Q2038" s="147" t="e">
        <f>T20D357462[[#This Row],[スコア⑤]]/T20D357462[[#This Row],[スコア③]]</f>
        <v>#REF!</v>
      </c>
      <c r="R2038" s="76" t="e">
        <f>#REF!+#REF!</f>
        <v>#REF!</v>
      </c>
      <c r="S2038" s="76"/>
      <c r="T2038" s="119"/>
      <c r="U2038" s="76"/>
      <c r="V2038" s="76"/>
      <c r="W2038" s="109" t="e">
        <f>(T20D357462[[#This Row],[現金及び預金（億）]]-T20D357462[[#This Row],[負債（億）]])/T20D357462[[#This Row],[総資産]]*100</f>
        <v>#DIV/0!</v>
      </c>
    </row>
    <row r="2039" spans="1:23" s="67" customFormat="1" x14ac:dyDescent="0.25">
      <c r="A2039" s="69"/>
      <c r="B2039" s="39"/>
      <c r="C2039" s="71" t="str">
        <f>IFERROR(_xll.RssMarket($A2039,"市場部名称"),"")</f>
        <v/>
      </c>
      <c r="D2039" s="55"/>
      <c r="E2039" s="55" t="str">
        <f>IFERROR(_xll.RssMarket($A2039,"前日比"),"")</f>
        <v/>
      </c>
      <c r="F2039" s="75" t="str">
        <f>IFERROR(_xll.RssMarket($A2039,"時価総額"),"")</f>
        <v/>
      </c>
      <c r="G2039" s="75" t="e">
        <f>T20D357462[[#This Row],[時価総額]]/T20D357462[[#This Row],[現在値]]</f>
        <v>#VALUE!</v>
      </c>
      <c r="H2039" s="20"/>
      <c r="I2039" s="38"/>
      <c r="J2039" s="20"/>
      <c r="K2039" s="33"/>
      <c r="L2039" s="117"/>
      <c r="M2039" s="21"/>
      <c r="N2039" s="89"/>
      <c r="O2039" s="125" t="e">
        <f t="shared" si="65"/>
        <v>#REF!</v>
      </c>
      <c r="P2039" s="125" t="e">
        <f t="shared" si="64"/>
        <v>#REF!</v>
      </c>
      <c r="Q2039" s="147" t="e">
        <f>T20D357462[[#This Row],[スコア⑤]]/T20D357462[[#This Row],[スコア③]]</f>
        <v>#REF!</v>
      </c>
      <c r="R2039" s="76" t="e">
        <f>#REF!+#REF!</f>
        <v>#REF!</v>
      </c>
      <c r="S2039" s="76"/>
      <c r="T2039" s="119"/>
      <c r="U2039" s="76"/>
      <c r="V2039" s="76"/>
      <c r="W2039" s="109" t="e">
        <f>(T20D357462[[#This Row],[現金及び預金（億）]]-T20D357462[[#This Row],[負債（億）]])/T20D357462[[#This Row],[総資産]]*100</f>
        <v>#DIV/0!</v>
      </c>
    </row>
    <row r="2040" spans="1:23" s="67" customFormat="1" x14ac:dyDescent="0.25">
      <c r="A2040" s="69"/>
      <c r="B2040" s="39"/>
      <c r="C2040" s="71" t="str">
        <f>IFERROR(_xll.RssMarket($A2040,"市場部名称"),"")</f>
        <v/>
      </c>
      <c r="D2040" s="55"/>
      <c r="E2040" s="55" t="str">
        <f>IFERROR(_xll.RssMarket($A2040,"前日比"),"")</f>
        <v/>
      </c>
      <c r="F2040" s="75" t="str">
        <f>IFERROR(_xll.RssMarket($A2040,"時価総額"),"")</f>
        <v/>
      </c>
      <c r="G2040" s="75" t="e">
        <f>T20D357462[[#This Row],[時価総額]]/T20D357462[[#This Row],[現在値]]</f>
        <v>#VALUE!</v>
      </c>
      <c r="H2040" s="20"/>
      <c r="I2040" s="38"/>
      <c r="J2040" s="20"/>
      <c r="K2040" s="33"/>
      <c r="L2040" s="117"/>
      <c r="M2040" s="21"/>
      <c r="N2040" s="89"/>
      <c r="O2040" s="125" t="e">
        <f t="shared" si="65"/>
        <v>#REF!</v>
      </c>
      <c r="P2040" s="125" t="e">
        <f t="shared" si="64"/>
        <v>#REF!</v>
      </c>
      <c r="Q2040" s="147" t="e">
        <f>T20D357462[[#This Row],[スコア⑤]]/T20D357462[[#This Row],[スコア③]]</f>
        <v>#REF!</v>
      </c>
      <c r="R2040" s="76" t="e">
        <f>#REF!+#REF!</f>
        <v>#REF!</v>
      </c>
      <c r="S2040" s="76"/>
      <c r="T2040" s="119"/>
      <c r="U2040" s="76"/>
      <c r="V2040" s="76"/>
      <c r="W2040" s="109" t="e">
        <f>(T20D357462[[#This Row],[現金及び預金（億）]]-T20D357462[[#This Row],[負債（億）]])/T20D357462[[#This Row],[総資産]]*100</f>
        <v>#DIV/0!</v>
      </c>
    </row>
    <row r="2041" spans="1:23" s="67" customFormat="1" x14ac:dyDescent="0.25">
      <c r="A2041" s="69"/>
      <c r="B2041" s="39"/>
      <c r="C2041" s="71" t="str">
        <f>IFERROR(_xll.RssMarket($A2041,"市場部名称"),"")</f>
        <v/>
      </c>
      <c r="D2041" s="55"/>
      <c r="E2041" s="55" t="str">
        <f>IFERROR(_xll.RssMarket($A2041,"前日比"),"")</f>
        <v/>
      </c>
      <c r="F2041" s="75" t="str">
        <f>IFERROR(_xll.RssMarket($A2041,"時価総額"),"")</f>
        <v/>
      </c>
      <c r="G2041" s="75" t="e">
        <f>T20D357462[[#This Row],[時価総額]]/T20D357462[[#This Row],[現在値]]</f>
        <v>#VALUE!</v>
      </c>
      <c r="H2041" s="20"/>
      <c r="I2041" s="38"/>
      <c r="J2041" s="20"/>
      <c r="K2041" s="33"/>
      <c r="L2041" s="117"/>
      <c r="M2041" s="21"/>
      <c r="N2041" s="89"/>
      <c r="O2041" s="125" t="e">
        <f t="shared" si="65"/>
        <v>#REF!</v>
      </c>
      <c r="P2041" s="125" t="e">
        <f t="shared" si="64"/>
        <v>#REF!</v>
      </c>
      <c r="Q2041" s="147" t="e">
        <f>T20D357462[[#This Row],[スコア⑤]]/T20D357462[[#This Row],[スコア③]]</f>
        <v>#REF!</v>
      </c>
      <c r="R2041" s="76" t="e">
        <f>#REF!+#REF!</f>
        <v>#REF!</v>
      </c>
      <c r="S2041" s="76"/>
      <c r="T2041" s="119"/>
      <c r="U2041" s="76"/>
      <c r="V2041" s="76"/>
      <c r="W2041" s="109" t="e">
        <f>(T20D357462[[#This Row],[現金及び預金（億）]]-T20D357462[[#This Row],[負債（億）]])/T20D357462[[#This Row],[総資産]]*100</f>
        <v>#DIV/0!</v>
      </c>
    </row>
    <row r="2042" spans="1:23" s="67" customFormat="1" x14ac:dyDescent="0.25">
      <c r="A2042" s="69"/>
      <c r="B2042" s="39"/>
      <c r="C2042" s="71" t="str">
        <f>IFERROR(_xll.RssMarket($A2042,"市場部名称"),"")</f>
        <v/>
      </c>
      <c r="D2042" s="55"/>
      <c r="E2042" s="55" t="str">
        <f>IFERROR(_xll.RssMarket($A2042,"前日比"),"")</f>
        <v/>
      </c>
      <c r="F2042" s="75" t="str">
        <f>IFERROR(_xll.RssMarket($A2042,"時価総額"),"")</f>
        <v/>
      </c>
      <c r="G2042" s="75" t="e">
        <f>T20D357462[[#This Row],[時価総額]]/T20D357462[[#This Row],[現在値]]</f>
        <v>#VALUE!</v>
      </c>
      <c r="H2042" s="20"/>
      <c r="I2042" s="38"/>
      <c r="J2042" s="20"/>
      <c r="K2042" s="33"/>
      <c r="L2042" s="117"/>
      <c r="M2042" s="21"/>
      <c r="N2042" s="89"/>
      <c r="O2042" s="125" t="e">
        <f t="shared" si="65"/>
        <v>#REF!</v>
      </c>
      <c r="P2042" s="125" t="e">
        <f t="shared" si="64"/>
        <v>#REF!</v>
      </c>
      <c r="Q2042" s="147" t="e">
        <f>T20D357462[[#This Row],[スコア⑤]]/T20D357462[[#This Row],[スコア③]]</f>
        <v>#REF!</v>
      </c>
      <c r="R2042" s="76" t="e">
        <f>#REF!+#REF!</f>
        <v>#REF!</v>
      </c>
      <c r="S2042" s="76"/>
      <c r="T2042" s="119"/>
      <c r="U2042" s="76"/>
      <c r="V2042" s="76"/>
      <c r="W2042" s="109" t="e">
        <f>(T20D357462[[#This Row],[現金及び預金（億）]]-T20D357462[[#This Row],[負債（億）]])/T20D357462[[#This Row],[総資産]]*100</f>
        <v>#DIV/0!</v>
      </c>
    </row>
    <row r="2043" spans="1:23" s="67" customFormat="1" x14ac:dyDescent="0.25">
      <c r="A2043" s="69"/>
      <c r="B2043" s="39"/>
      <c r="C2043" s="71" t="str">
        <f>IFERROR(_xll.RssMarket($A2043,"市場部名称"),"")</f>
        <v/>
      </c>
      <c r="D2043" s="55"/>
      <c r="E2043" s="55" t="str">
        <f>IFERROR(_xll.RssMarket($A2043,"前日比"),"")</f>
        <v/>
      </c>
      <c r="F2043" s="75" t="str">
        <f>IFERROR(_xll.RssMarket($A2043,"時価総額"),"")</f>
        <v/>
      </c>
      <c r="G2043" s="75" t="e">
        <f>T20D357462[[#This Row],[時価総額]]/T20D357462[[#This Row],[現在値]]</f>
        <v>#VALUE!</v>
      </c>
      <c r="H2043" s="20"/>
      <c r="I2043" s="38"/>
      <c r="J2043" s="20"/>
      <c r="K2043" s="33"/>
      <c r="L2043" s="117"/>
      <c r="M2043" s="21"/>
      <c r="N2043" s="89"/>
      <c r="O2043" s="125" t="e">
        <f t="shared" si="65"/>
        <v>#REF!</v>
      </c>
      <c r="P2043" s="125" t="e">
        <f t="shared" si="64"/>
        <v>#REF!</v>
      </c>
      <c r="Q2043" s="147" t="e">
        <f>T20D357462[[#This Row],[スコア⑤]]/T20D357462[[#This Row],[スコア③]]</f>
        <v>#REF!</v>
      </c>
      <c r="R2043" s="76" t="e">
        <f>#REF!+#REF!</f>
        <v>#REF!</v>
      </c>
      <c r="S2043" s="76"/>
      <c r="T2043" s="119"/>
      <c r="U2043" s="76"/>
      <c r="V2043" s="76"/>
      <c r="W2043" s="109" t="e">
        <f>(T20D357462[[#This Row],[現金及び預金（億）]]-T20D357462[[#This Row],[負債（億）]])/T20D357462[[#This Row],[総資産]]*100</f>
        <v>#DIV/0!</v>
      </c>
    </row>
    <row r="2044" spans="1:23" s="67" customFormat="1" x14ac:dyDescent="0.25">
      <c r="A2044" s="69"/>
      <c r="B2044" s="39"/>
      <c r="C2044" s="71" t="str">
        <f>IFERROR(_xll.RssMarket($A2044,"市場部名称"),"")</f>
        <v/>
      </c>
      <c r="D2044" s="55"/>
      <c r="E2044" s="55" t="str">
        <f>IFERROR(_xll.RssMarket($A2044,"前日比"),"")</f>
        <v/>
      </c>
      <c r="F2044" s="75" t="str">
        <f>IFERROR(_xll.RssMarket($A2044,"時価総額"),"")</f>
        <v/>
      </c>
      <c r="G2044" s="75" t="e">
        <f>T20D357462[[#This Row],[時価総額]]/T20D357462[[#This Row],[現在値]]</f>
        <v>#VALUE!</v>
      </c>
      <c r="H2044" s="20"/>
      <c r="I2044" s="38"/>
      <c r="J2044" s="20"/>
      <c r="K2044" s="33"/>
      <c r="L2044" s="117"/>
      <c r="M2044" s="21"/>
      <c r="N2044" s="89"/>
      <c r="O2044" s="125" t="e">
        <f t="shared" si="65"/>
        <v>#REF!</v>
      </c>
      <c r="P2044" s="125" t="e">
        <f t="shared" si="64"/>
        <v>#REF!</v>
      </c>
      <c r="Q2044" s="147" t="e">
        <f>T20D357462[[#This Row],[スコア⑤]]/T20D357462[[#This Row],[スコア③]]</f>
        <v>#REF!</v>
      </c>
      <c r="R2044" s="76" t="e">
        <f>#REF!+#REF!</f>
        <v>#REF!</v>
      </c>
      <c r="S2044" s="76"/>
      <c r="T2044" s="119"/>
      <c r="U2044" s="76"/>
      <c r="V2044" s="76"/>
      <c r="W2044" s="109" t="e">
        <f>(T20D357462[[#This Row],[現金及び預金（億）]]-T20D357462[[#This Row],[負債（億）]])/T20D357462[[#This Row],[総資産]]*100</f>
        <v>#DIV/0!</v>
      </c>
    </row>
    <row r="2045" spans="1:23" s="67" customFormat="1" x14ac:dyDescent="0.25">
      <c r="A2045" s="69"/>
      <c r="B2045" s="39"/>
      <c r="C2045" s="71" t="str">
        <f>IFERROR(_xll.RssMarket($A2045,"市場部名称"),"")</f>
        <v/>
      </c>
      <c r="D2045" s="55"/>
      <c r="E2045" s="55" t="str">
        <f>IFERROR(_xll.RssMarket($A2045,"前日比"),"")</f>
        <v/>
      </c>
      <c r="F2045" s="75" t="str">
        <f>IFERROR(_xll.RssMarket($A2045,"時価総額"),"")</f>
        <v/>
      </c>
      <c r="G2045" s="75" t="e">
        <f>T20D357462[[#This Row],[時価総額]]/T20D357462[[#This Row],[現在値]]</f>
        <v>#VALUE!</v>
      </c>
      <c r="H2045" s="20"/>
      <c r="I2045" s="38"/>
      <c r="J2045" s="20"/>
      <c r="K2045" s="33"/>
      <c r="L2045" s="117"/>
      <c r="M2045" s="21"/>
      <c r="N2045" s="89"/>
      <c r="O2045" s="125" t="e">
        <f t="shared" si="65"/>
        <v>#REF!</v>
      </c>
      <c r="P2045" s="125" t="e">
        <f t="shared" ref="P2045:P2108" si="66">ROUND(((R2045/20)*(L2045/15)*(S2045/15)*(1+W2045/200))/(H2045/15)*100,0)</f>
        <v>#REF!</v>
      </c>
      <c r="Q2045" s="147" t="e">
        <f>T20D357462[[#This Row],[スコア⑤]]/T20D357462[[#This Row],[スコア③]]</f>
        <v>#REF!</v>
      </c>
      <c r="R2045" s="76" t="e">
        <f>#REF!+#REF!</f>
        <v>#REF!</v>
      </c>
      <c r="S2045" s="76"/>
      <c r="T2045" s="119"/>
      <c r="U2045" s="76"/>
      <c r="V2045" s="76"/>
      <c r="W2045" s="109" t="e">
        <f>(T20D357462[[#This Row],[現金及び預金（億）]]-T20D357462[[#This Row],[負債（億）]])/T20D357462[[#This Row],[総資産]]*100</f>
        <v>#DIV/0!</v>
      </c>
    </row>
    <row r="2046" spans="1:23" s="67" customFormat="1" x14ac:dyDescent="0.25">
      <c r="A2046" s="69"/>
      <c r="B2046" s="39"/>
      <c r="C2046" s="71" t="str">
        <f>IFERROR(_xll.RssMarket($A2046,"市場部名称"),"")</f>
        <v/>
      </c>
      <c r="D2046" s="55"/>
      <c r="E2046" s="55" t="str">
        <f>IFERROR(_xll.RssMarket($A2046,"前日比"),"")</f>
        <v/>
      </c>
      <c r="F2046" s="75" t="str">
        <f>IFERROR(_xll.RssMarket($A2046,"時価総額"),"")</f>
        <v/>
      </c>
      <c r="G2046" s="75" t="e">
        <f>T20D357462[[#This Row],[時価総額]]/T20D357462[[#This Row],[現在値]]</f>
        <v>#VALUE!</v>
      </c>
      <c r="H2046" s="20"/>
      <c r="I2046" s="38"/>
      <c r="J2046" s="20"/>
      <c r="K2046" s="33"/>
      <c r="L2046" s="117"/>
      <c r="M2046" s="21"/>
      <c r="N2046" s="89"/>
      <c r="O2046" s="125" t="e">
        <f t="shared" si="65"/>
        <v>#REF!</v>
      </c>
      <c r="P2046" s="125" t="e">
        <f t="shared" si="66"/>
        <v>#REF!</v>
      </c>
      <c r="Q2046" s="147" t="e">
        <f>T20D357462[[#This Row],[スコア⑤]]/T20D357462[[#This Row],[スコア③]]</f>
        <v>#REF!</v>
      </c>
      <c r="R2046" s="76" t="e">
        <f>#REF!+#REF!</f>
        <v>#REF!</v>
      </c>
      <c r="S2046" s="76"/>
      <c r="T2046" s="119"/>
      <c r="U2046" s="76"/>
      <c r="V2046" s="76"/>
      <c r="W2046" s="109" t="e">
        <f>(T20D357462[[#This Row],[現金及び預金（億）]]-T20D357462[[#This Row],[負債（億）]])/T20D357462[[#This Row],[総資産]]*100</f>
        <v>#DIV/0!</v>
      </c>
    </row>
    <row r="2047" spans="1:23" s="67" customFormat="1" x14ac:dyDescent="0.25">
      <c r="A2047" s="69"/>
      <c r="B2047" s="39"/>
      <c r="C2047" s="71" t="str">
        <f>IFERROR(_xll.RssMarket($A2047,"市場部名称"),"")</f>
        <v/>
      </c>
      <c r="D2047" s="55"/>
      <c r="E2047" s="55" t="str">
        <f>IFERROR(_xll.RssMarket($A2047,"前日比"),"")</f>
        <v/>
      </c>
      <c r="F2047" s="75" t="str">
        <f>IFERROR(_xll.RssMarket($A2047,"時価総額"),"")</f>
        <v/>
      </c>
      <c r="G2047" s="75" t="e">
        <f>T20D357462[[#This Row],[時価総額]]/T20D357462[[#This Row],[現在値]]</f>
        <v>#VALUE!</v>
      </c>
      <c r="H2047" s="20"/>
      <c r="I2047" s="38"/>
      <c r="J2047" s="20"/>
      <c r="K2047" s="33"/>
      <c r="L2047" s="117"/>
      <c r="M2047" s="21"/>
      <c r="N2047" s="89"/>
      <c r="O2047" s="125" t="e">
        <f t="shared" si="65"/>
        <v>#REF!</v>
      </c>
      <c r="P2047" s="125" t="e">
        <f t="shared" si="66"/>
        <v>#REF!</v>
      </c>
      <c r="Q2047" s="147" t="e">
        <f>T20D357462[[#This Row],[スコア⑤]]/T20D357462[[#This Row],[スコア③]]</f>
        <v>#REF!</v>
      </c>
      <c r="R2047" s="76" t="e">
        <f>#REF!+#REF!</f>
        <v>#REF!</v>
      </c>
      <c r="S2047" s="76"/>
      <c r="T2047" s="119"/>
      <c r="U2047" s="76"/>
      <c r="V2047" s="76"/>
      <c r="W2047" s="109" t="e">
        <f>(T20D357462[[#This Row],[現金及び預金（億）]]-T20D357462[[#This Row],[負債（億）]])/T20D357462[[#This Row],[総資産]]*100</f>
        <v>#DIV/0!</v>
      </c>
    </row>
    <row r="2048" spans="1:23" s="67" customFormat="1" x14ac:dyDescent="0.25">
      <c r="A2048" s="69"/>
      <c r="B2048" s="39"/>
      <c r="C2048" s="71" t="str">
        <f>IFERROR(_xll.RssMarket($A2048,"市場部名称"),"")</f>
        <v/>
      </c>
      <c r="D2048" s="55"/>
      <c r="E2048" s="55" t="str">
        <f>IFERROR(_xll.RssMarket($A2048,"前日比"),"")</f>
        <v/>
      </c>
      <c r="F2048" s="75" t="str">
        <f>IFERROR(_xll.RssMarket($A2048,"時価総額"),"")</f>
        <v/>
      </c>
      <c r="G2048" s="75" t="e">
        <f>T20D357462[[#This Row],[時価総額]]/T20D357462[[#This Row],[現在値]]</f>
        <v>#VALUE!</v>
      </c>
      <c r="H2048" s="20"/>
      <c r="I2048" s="38"/>
      <c r="J2048" s="20"/>
      <c r="K2048" s="33"/>
      <c r="L2048" s="117"/>
      <c r="M2048" s="21"/>
      <c r="N2048" s="89"/>
      <c r="O2048" s="125" t="e">
        <f t="shared" si="65"/>
        <v>#REF!</v>
      </c>
      <c r="P2048" s="125" t="e">
        <f t="shared" si="66"/>
        <v>#REF!</v>
      </c>
      <c r="Q2048" s="147" t="e">
        <f>T20D357462[[#This Row],[スコア⑤]]/T20D357462[[#This Row],[スコア③]]</f>
        <v>#REF!</v>
      </c>
      <c r="R2048" s="76" t="e">
        <f>#REF!+#REF!</f>
        <v>#REF!</v>
      </c>
      <c r="S2048" s="76"/>
      <c r="T2048" s="119"/>
      <c r="U2048" s="76"/>
      <c r="V2048" s="76"/>
      <c r="W2048" s="109" t="e">
        <f>(T20D357462[[#This Row],[現金及び預金（億）]]-T20D357462[[#This Row],[負債（億）]])/T20D357462[[#This Row],[総資産]]*100</f>
        <v>#DIV/0!</v>
      </c>
    </row>
    <row r="2049" spans="1:23" s="67" customFormat="1" x14ac:dyDescent="0.25">
      <c r="A2049" s="69"/>
      <c r="B2049" s="39"/>
      <c r="C2049" s="71" t="str">
        <f>IFERROR(_xll.RssMarket($A2049,"市場部名称"),"")</f>
        <v/>
      </c>
      <c r="D2049" s="55"/>
      <c r="E2049" s="55" t="str">
        <f>IFERROR(_xll.RssMarket($A2049,"前日比"),"")</f>
        <v/>
      </c>
      <c r="F2049" s="75" t="str">
        <f>IFERROR(_xll.RssMarket($A2049,"時価総額"),"")</f>
        <v/>
      </c>
      <c r="G2049" s="75" t="e">
        <f>T20D357462[[#This Row],[時価総額]]/T20D357462[[#This Row],[現在値]]</f>
        <v>#VALUE!</v>
      </c>
      <c r="H2049" s="20"/>
      <c r="I2049" s="38"/>
      <c r="J2049" s="20"/>
      <c r="K2049" s="33"/>
      <c r="L2049" s="117"/>
      <c r="M2049" s="21"/>
      <c r="N2049" s="89"/>
      <c r="O2049" s="125" t="e">
        <f t="shared" si="65"/>
        <v>#REF!</v>
      </c>
      <c r="P2049" s="125" t="e">
        <f t="shared" si="66"/>
        <v>#REF!</v>
      </c>
      <c r="Q2049" s="147" t="e">
        <f>T20D357462[[#This Row],[スコア⑤]]/T20D357462[[#This Row],[スコア③]]</f>
        <v>#REF!</v>
      </c>
      <c r="R2049" s="76" t="e">
        <f>#REF!+#REF!</f>
        <v>#REF!</v>
      </c>
      <c r="S2049" s="76"/>
      <c r="T2049" s="119"/>
      <c r="U2049" s="76"/>
      <c r="V2049" s="76"/>
      <c r="W2049" s="109" t="e">
        <f>(T20D357462[[#This Row],[現金及び預金（億）]]-T20D357462[[#This Row],[負債（億）]])/T20D357462[[#This Row],[総資産]]*100</f>
        <v>#DIV/0!</v>
      </c>
    </row>
    <row r="2050" spans="1:23" s="67" customFormat="1" x14ac:dyDescent="0.25">
      <c r="A2050" s="69"/>
      <c r="B2050" s="39"/>
      <c r="C2050" s="71" t="str">
        <f>IFERROR(_xll.RssMarket($A2050,"市場部名称"),"")</f>
        <v/>
      </c>
      <c r="D2050" s="55"/>
      <c r="E2050" s="55" t="str">
        <f>IFERROR(_xll.RssMarket($A2050,"前日比"),"")</f>
        <v/>
      </c>
      <c r="F2050" s="75" t="str">
        <f>IFERROR(_xll.RssMarket($A2050,"時価総額"),"")</f>
        <v/>
      </c>
      <c r="G2050" s="75" t="e">
        <f>T20D357462[[#This Row],[時価総額]]/T20D357462[[#This Row],[現在値]]</f>
        <v>#VALUE!</v>
      </c>
      <c r="H2050" s="20"/>
      <c r="I2050" s="38"/>
      <c r="J2050" s="20"/>
      <c r="K2050" s="33"/>
      <c r="L2050" s="117"/>
      <c r="M2050" s="21"/>
      <c r="N2050" s="89"/>
      <c r="O2050" s="125" t="e">
        <f t="shared" ref="O2050:O2113" si="67">ROUND(
 ((IF(OR(R2050="",R2050&lt;=0),20,R2050)/20)
  *(L2050/15))
 /(IFERROR(IF(H2050&gt;0,H2050,15),15)/15)
 *100,0)</f>
        <v>#REF!</v>
      </c>
      <c r="P2050" s="125" t="e">
        <f t="shared" si="66"/>
        <v>#REF!</v>
      </c>
      <c r="Q2050" s="147" t="e">
        <f>T20D357462[[#This Row],[スコア⑤]]/T20D357462[[#This Row],[スコア③]]</f>
        <v>#REF!</v>
      </c>
      <c r="R2050" s="76" t="e">
        <f>#REF!+#REF!</f>
        <v>#REF!</v>
      </c>
      <c r="S2050" s="76"/>
      <c r="T2050" s="119"/>
      <c r="U2050" s="76"/>
      <c r="V2050" s="76"/>
      <c r="W2050" s="109" t="e">
        <f>(T20D357462[[#This Row],[現金及び預金（億）]]-T20D357462[[#This Row],[負債（億）]])/T20D357462[[#This Row],[総資産]]*100</f>
        <v>#DIV/0!</v>
      </c>
    </row>
    <row r="2051" spans="1:23" s="67" customFormat="1" x14ac:dyDescent="0.25">
      <c r="A2051" s="69"/>
      <c r="B2051" s="39"/>
      <c r="C2051" s="71" t="str">
        <f>IFERROR(_xll.RssMarket($A2051,"市場部名称"),"")</f>
        <v/>
      </c>
      <c r="D2051" s="55"/>
      <c r="E2051" s="55" t="str">
        <f>IFERROR(_xll.RssMarket($A2051,"前日比"),"")</f>
        <v/>
      </c>
      <c r="F2051" s="75" t="str">
        <f>IFERROR(_xll.RssMarket($A2051,"時価総額"),"")</f>
        <v/>
      </c>
      <c r="G2051" s="75" t="e">
        <f>T20D357462[[#This Row],[時価総額]]/T20D357462[[#This Row],[現在値]]</f>
        <v>#VALUE!</v>
      </c>
      <c r="H2051" s="20"/>
      <c r="I2051" s="38"/>
      <c r="J2051" s="20"/>
      <c r="K2051" s="33"/>
      <c r="L2051" s="117"/>
      <c r="M2051" s="21"/>
      <c r="N2051" s="89"/>
      <c r="O2051" s="125" t="e">
        <f t="shared" si="67"/>
        <v>#REF!</v>
      </c>
      <c r="P2051" s="125" t="e">
        <f t="shared" si="66"/>
        <v>#REF!</v>
      </c>
      <c r="Q2051" s="147" t="e">
        <f>T20D357462[[#This Row],[スコア⑤]]/T20D357462[[#This Row],[スコア③]]</f>
        <v>#REF!</v>
      </c>
      <c r="R2051" s="76" t="e">
        <f>#REF!+#REF!</f>
        <v>#REF!</v>
      </c>
      <c r="S2051" s="76"/>
      <c r="T2051" s="119"/>
      <c r="U2051" s="76"/>
      <c r="V2051" s="76"/>
      <c r="W2051" s="109" t="e">
        <f>(T20D357462[[#This Row],[現金及び預金（億）]]-T20D357462[[#This Row],[負債（億）]])/T20D357462[[#This Row],[総資産]]*100</f>
        <v>#DIV/0!</v>
      </c>
    </row>
    <row r="2052" spans="1:23" s="67" customFormat="1" x14ac:dyDescent="0.25">
      <c r="A2052" s="69"/>
      <c r="B2052" s="39"/>
      <c r="C2052" s="71" t="str">
        <f>IFERROR(_xll.RssMarket($A2052,"市場部名称"),"")</f>
        <v/>
      </c>
      <c r="D2052" s="55"/>
      <c r="E2052" s="55" t="str">
        <f>IFERROR(_xll.RssMarket($A2052,"前日比"),"")</f>
        <v/>
      </c>
      <c r="F2052" s="75" t="str">
        <f>IFERROR(_xll.RssMarket($A2052,"時価総額"),"")</f>
        <v/>
      </c>
      <c r="G2052" s="75" t="e">
        <f>T20D357462[[#This Row],[時価総額]]/T20D357462[[#This Row],[現在値]]</f>
        <v>#VALUE!</v>
      </c>
      <c r="H2052" s="20"/>
      <c r="I2052" s="38"/>
      <c r="J2052" s="20"/>
      <c r="K2052" s="33"/>
      <c r="L2052" s="117"/>
      <c r="M2052" s="21"/>
      <c r="N2052" s="89"/>
      <c r="O2052" s="125" t="e">
        <f t="shared" si="67"/>
        <v>#REF!</v>
      </c>
      <c r="P2052" s="125" t="e">
        <f t="shared" si="66"/>
        <v>#REF!</v>
      </c>
      <c r="Q2052" s="147" t="e">
        <f>T20D357462[[#This Row],[スコア⑤]]/T20D357462[[#This Row],[スコア③]]</f>
        <v>#REF!</v>
      </c>
      <c r="R2052" s="76" t="e">
        <f>#REF!+#REF!</f>
        <v>#REF!</v>
      </c>
      <c r="S2052" s="76"/>
      <c r="T2052" s="119"/>
      <c r="U2052" s="76"/>
      <c r="V2052" s="76"/>
      <c r="W2052" s="109" t="e">
        <f>(T20D357462[[#This Row],[現金及び預金（億）]]-T20D357462[[#This Row],[負債（億）]])/T20D357462[[#This Row],[総資産]]*100</f>
        <v>#DIV/0!</v>
      </c>
    </row>
    <row r="2053" spans="1:23" s="67" customFormat="1" x14ac:dyDescent="0.25">
      <c r="A2053" s="69"/>
      <c r="B2053" s="39"/>
      <c r="C2053" s="71" t="str">
        <f>IFERROR(_xll.RssMarket($A2053,"市場部名称"),"")</f>
        <v/>
      </c>
      <c r="D2053" s="55"/>
      <c r="E2053" s="55" t="str">
        <f>IFERROR(_xll.RssMarket($A2053,"前日比"),"")</f>
        <v/>
      </c>
      <c r="F2053" s="75" t="str">
        <f>IFERROR(_xll.RssMarket($A2053,"時価総額"),"")</f>
        <v/>
      </c>
      <c r="G2053" s="75" t="e">
        <f>T20D357462[[#This Row],[時価総額]]/T20D357462[[#This Row],[現在値]]</f>
        <v>#VALUE!</v>
      </c>
      <c r="H2053" s="20"/>
      <c r="I2053" s="38"/>
      <c r="J2053" s="20"/>
      <c r="K2053" s="33"/>
      <c r="L2053" s="117"/>
      <c r="M2053" s="21"/>
      <c r="N2053" s="89"/>
      <c r="O2053" s="125" t="e">
        <f t="shared" si="67"/>
        <v>#REF!</v>
      </c>
      <c r="P2053" s="125" t="e">
        <f t="shared" si="66"/>
        <v>#REF!</v>
      </c>
      <c r="Q2053" s="147" t="e">
        <f>T20D357462[[#This Row],[スコア⑤]]/T20D357462[[#This Row],[スコア③]]</f>
        <v>#REF!</v>
      </c>
      <c r="R2053" s="76" t="e">
        <f>#REF!+#REF!</f>
        <v>#REF!</v>
      </c>
      <c r="S2053" s="76"/>
      <c r="T2053" s="119"/>
      <c r="U2053" s="76"/>
      <c r="V2053" s="76"/>
      <c r="W2053" s="109" t="e">
        <f>(T20D357462[[#This Row],[現金及び預金（億）]]-T20D357462[[#This Row],[負債（億）]])/T20D357462[[#This Row],[総資産]]*100</f>
        <v>#DIV/0!</v>
      </c>
    </row>
    <row r="2054" spans="1:23" s="67" customFormat="1" x14ac:dyDescent="0.25">
      <c r="A2054" s="69"/>
      <c r="B2054" s="39"/>
      <c r="C2054" s="71" t="str">
        <f>IFERROR(_xll.RssMarket($A2054,"市場部名称"),"")</f>
        <v/>
      </c>
      <c r="D2054" s="55"/>
      <c r="E2054" s="55" t="str">
        <f>IFERROR(_xll.RssMarket($A2054,"前日比"),"")</f>
        <v/>
      </c>
      <c r="F2054" s="75" t="str">
        <f>IFERROR(_xll.RssMarket($A2054,"時価総額"),"")</f>
        <v/>
      </c>
      <c r="G2054" s="75" t="e">
        <f>T20D357462[[#This Row],[時価総額]]/T20D357462[[#This Row],[現在値]]</f>
        <v>#VALUE!</v>
      </c>
      <c r="H2054" s="20"/>
      <c r="I2054" s="38"/>
      <c r="J2054" s="20"/>
      <c r="K2054" s="33"/>
      <c r="L2054" s="117"/>
      <c r="M2054" s="21"/>
      <c r="N2054" s="89"/>
      <c r="O2054" s="125" t="e">
        <f t="shared" si="67"/>
        <v>#REF!</v>
      </c>
      <c r="P2054" s="125" t="e">
        <f t="shared" si="66"/>
        <v>#REF!</v>
      </c>
      <c r="Q2054" s="147" t="e">
        <f>T20D357462[[#This Row],[スコア⑤]]/T20D357462[[#This Row],[スコア③]]</f>
        <v>#REF!</v>
      </c>
      <c r="R2054" s="76" t="e">
        <f>#REF!+#REF!</f>
        <v>#REF!</v>
      </c>
      <c r="S2054" s="76"/>
      <c r="T2054" s="119"/>
      <c r="U2054" s="76"/>
      <c r="V2054" s="76"/>
      <c r="W2054" s="109" t="e">
        <f>(T20D357462[[#This Row],[現金及び預金（億）]]-T20D357462[[#This Row],[負債（億）]])/T20D357462[[#This Row],[総資産]]*100</f>
        <v>#DIV/0!</v>
      </c>
    </row>
    <row r="2055" spans="1:23" s="67" customFormat="1" x14ac:dyDescent="0.25">
      <c r="A2055" s="69"/>
      <c r="B2055" s="39"/>
      <c r="C2055" s="71" t="str">
        <f>IFERROR(_xll.RssMarket($A2055,"市場部名称"),"")</f>
        <v/>
      </c>
      <c r="D2055" s="55"/>
      <c r="E2055" s="55" t="str">
        <f>IFERROR(_xll.RssMarket($A2055,"前日比"),"")</f>
        <v/>
      </c>
      <c r="F2055" s="75" t="str">
        <f>IFERROR(_xll.RssMarket($A2055,"時価総額"),"")</f>
        <v/>
      </c>
      <c r="G2055" s="75" t="e">
        <f>T20D357462[[#This Row],[時価総額]]/T20D357462[[#This Row],[現在値]]</f>
        <v>#VALUE!</v>
      </c>
      <c r="H2055" s="20"/>
      <c r="I2055" s="38"/>
      <c r="J2055" s="20"/>
      <c r="K2055" s="33"/>
      <c r="L2055" s="117"/>
      <c r="M2055" s="21"/>
      <c r="N2055" s="89"/>
      <c r="O2055" s="125" t="e">
        <f t="shared" si="67"/>
        <v>#REF!</v>
      </c>
      <c r="P2055" s="125" t="e">
        <f t="shared" si="66"/>
        <v>#REF!</v>
      </c>
      <c r="Q2055" s="147" t="e">
        <f>T20D357462[[#This Row],[スコア⑤]]/T20D357462[[#This Row],[スコア③]]</f>
        <v>#REF!</v>
      </c>
      <c r="R2055" s="76" t="e">
        <f>#REF!+#REF!</f>
        <v>#REF!</v>
      </c>
      <c r="S2055" s="76"/>
      <c r="T2055" s="119"/>
      <c r="U2055" s="76"/>
      <c r="V2055" s="76"/>
      <c r="W2055" s="109" t="e">
        <f>(T20D357462[[#This Row],[現金及び預金（億）]]-T20D357462[[#This Row],[負債（億）]])/T20D357462[[#This Row],[総資産]]*100</f>
        <v>#DIV/0!</v>
      </c>
    </row>
    <row r="2056" spans="1:23" s="67" customFormat="1" x14ac:dyDescent="0.25">
      <c r="A2056" s="69"/>
      <c r="B2056" s="39"/>
      <c r="C2056" s="71" t="str">
        <f>IFERROR(_xll.RssMarket($A2056,"市場部名称"),"")</f>
        <v/>
      </c>
      <c r="D2056" s="55"/>
      <c r="E2056" s="55" t="str">
        <f>IFERROR(_xll.RssMarket($A2056,"前日比"),"")</f>
        <v/>
      </c>
      <c r="F2056" s="75" t="str">
        <f>IFERROR(_xll.RssMarket($A2056,"時価総額"),"")</f>
        <v/>
      </c>
      <c r="G2056" s="75" t="e">
        <f>T20D357462[[#This Row],[時価総額]]/T20D357462[[#This Row],[現在値]]</f>
        <v>#VALUE!</v>
      </c>
      <c r="H2056" s="20"/>
      <c r="I2056" s="38"/>
      <c r="J2056" s="20"/>
      <c r="K2056" s="33"/>
      <c r="L2056" s="117"/>
      <c r="M2056" s="21"/>
      <c r="N2056" s="89"/>
      <c r="O2056" s="125" t="e">
        <f t="shared" si="67"/>
        <v>#REF!</v>
      </c>
      <c r="P2056" s="125" t="e">
        <f t="shared" si="66"/>
        <v>#REF!</v>
      </c>
      <c r="Q2056" s="147" t="e">
        <f>T20D357462[[#This Row],[スコア⑤]]/T20D357462[[#This Row],[スコア③]]</f>
        <v>#REF!</v>
      </c>
      <c r="R2056" s="76" t="e">
        <f>#REF!+#REF!</f>
        <v>#REF!</v>
      </c>
      <c r="S2056" s="76"/>
      <c r="T2056" s="119"/>
      <c r="U2056" s="76"/>
      <c r="V2056" s="76"/>
      <c r="W2056" s="109" t="e">
        <f>(T20D357462[[#This Row],[現金及び預金（億）]]-T20D357462[[#This Row],[負債（億）]])/T20D357462[[#This Row],[総資産]]*100</f>
        <v>#DIV/0!</v>
      </c>
    </row>
    <row r="2057" spans="1:23" s="67" customFormat="1" x14ac:dyDescent="0.25">
      <c r="A2057" s="69"/>
      <c r="B2057" s="39"/>
      <c r="C2057" s="71" t="str">
        <f>IFERROR(_xll.RssMarket($A2057,"市場部名称"),"")</f>
        <v/>
      </c>
      <c r="D2057" s="55"/>
      <c r="E2057" s="55" t="str">
        <f>IFERROR(_xll.RssMarket($A2057,"前日比"),"")</f>
        <v/>
      </c>
      <c r="F2057" s="75" t="str">
        <f>IFERROR(_xll.RssMarket($A2057,"時価総額"),"")</f>
        <v/>
      </c>
      <c r="G2057" s="75" t="e">
        <f>T20D357462[[#This Row],[時価総額]]/T20D357462[[#This Row],[現在値]]</f>
        <v>#VALUE!</v>
      </c>
      <c r="H2057" s="20"/>
      <c r="I2057" s="38"/>
      <c r="J2057" s="20"/>
      <c r="K2057" s="33"/>
      <c r="L2057" s="117"/>
      <c r="M2057" s="21"/>
      <c r="N2057" s="89"/>
      <c r="O2057" s="125" t="e">
        <f t="shared" si="67"/>
        <v>#REF!</v>
      </c>
      <c r="P2057" s="125" t="e">
        <f t="shared" si="66"/>
        <v>#REF!</v>
      </c>
      <c r="Q2057" s="147" t="e">
        <f>T20D357462[[#This Row],[スコア⑤]]/T20D357462[[#This Row],[スコア③]]</f>
        <v>#REF!</v>
      </c>
      <c r="R2057" s="76" t="e">
        <f>#REF!+#REF!</f>
        <v>#REF!</v>
      </c>
      <c r="S2057" s="76"/>
      <c r="T2057" s="119"/>
      <c r="U2057" s="76"/>
      <c r="V2057" s="76"/>
      <c r="W2057" s="109" t="e">
        <f>(T20D357462[[#This Row],[現金及び預金（億）]]-T20D357462[[#This Row],[負債（億）]])/T20D357462[[#This Row],[総資産]]*100</f>
        <v>#DIV/0!</v>
      </c>
    </row>
    <row r="2058" spans="1:23" s="67" customFormat="1" x14ac:dyDescent="0.25">
      <c r="A2058" s="69"/>
      <c r="B2058" s="39"/>
      <c r="C2058" s="71" t="str">
        <f>IFERROR(_xll.RssMarket($A2058,"市場部名称"),"")</f>
        <v/>
      </c>
      <c r="D2058" s="55"/>
      <c r="E2058" s="55" t="str">
        <f>IFERROR(_xll.RssMarket($A2058,"前日比"),"")</f>
        <v/>
      </c>
      <c r="F2058" s="75" t="str">
        <f>IFERROR(_xll.RssMarket($A2058,"時価総額"),"")</f>
        <v/>
      </c>
      <c r="G2058" s="75" t="e">
        <f>T20D357462[[#This Row],[時価総額]]/T20D357462[[#This Row],[現在値]]</f>
        <v>#VALUE!</v>
      </c>
      <c r="H2058" s="20"/>
      <c r="I2058" s="38"/>
      <c r="J2058" s="20"/>
      <c r="K2058" s="33"/>
      <c r="L2058" s="117"/>
      <c r="M2058" s="21"/>
      <c r="N2058" s="89"/>
      <c r="O2058" s="125" t="e">
        <f t="shared" si="67"/>
        <v>#REF!</v>
      </c>
      <c r="P2058" s="125" t="e">
        <f t="shared" si="66"/>
        <v>#REF!</v>
      </c>
      <c r="Q2058" s="147" t="e">
        <f>T20D357462[[#This Row],[スコア⑤]]/T20D357462[[#This Row],[スコア③]]</f>
        <v>#REF!</v>
      </c>
      <c r="R2058" s="76" t="e">
        <f>#REF!+#REF!</f>
        <v>#REF!</v>
      </c>
      <c r="S2058" s="76"/>
      <c r="T2058" s="119"/>
      <c r="U2058" s="76"/>
      <c r="V2058" s="76"/>
      <c r="W2058" s="109" t="e">
        <f>(T20D357462[[#This Row],[現金及び預金（億）]]-T20D357462[[#This Row],[負債（億）]])/T20D357462[[#This Row],[総資産]]*100</f>
        <v>#DIV/0!</v>
      </c>
    </row>
    <row r="2059" spans="1:23" s="67" customFormat="1" x14ac:dyDescent="0.25">
      <c r="A2059" s="69"/>
      <c r="B2059" s="39"/>
      <c r="C2059" s="71" t="str">
        <f>IFERROR(_xll.RssMarket($A2059,"市場部名称"),"")</f>
        <v/>
      </c>
      <c r="D2059" s="55"/>
      <c r="E2059" s="55" t="str">
        <f>IFERROR(_xll.RssMarket($A2059,"前日比"),"")</f>
        <v/>
      </c>
      <c r="F2059" s="75" t="str">
        <f>IFERROR(_xll.RssMarket($A2059,"時価総額"),"")</f>
        <v/>
      </c>
      <c r="G2059" s="75" t="e">
        <f>T20D357462[[#This Row],[時価総額]]/T20D357462[[#This Row],[現在値]]</f>
        <v>#VALUE!</v>
      </c>
      <c r="H2059" s="20"/>
      <c r="I2059" s="38"/>
      <c r="J2059" s="20"/>
      <c r="K2059" s="33"/>
      <c r="L2059" s="117"/>
      <c r="M2059" s="21"/>
      <c r="N2059" s="89"/>
      <c r="O2059" s="125" t="e">
        <f t="shared" si="67"/>
        <v>#REF!</v>
      </c>
      <c r="P2059" s="125" t="e">
        <f t="shared" si="66"/>
        <v>#REF!</v>
      </c>
      <c r="Q2059" s="147" t="e">
        <f>T20D357462[[#This Row],[スコア⑤]]/T20D357462[[#This Row],[スコア③]]</f>
        <v>#REF!</v>
      </c>
      <c r="R2059" s="76" t="e">
        <f>#REF!+#REF!</f>
        <v>#REF!</v>
      </c>
      <c r="S2059" s="76"/>
      <c r="T2059" s="119"/>
      <c r="U2059" s="76"/>
      <c r="V2059" s="76"/>
      <c r="W2059" s="109" t="e">
        <f>(T20D357462[[#This Row],[現金及び預金（億）]]-T20D357462[[#This Row],[負債（億）]])/T20D357462[[#This Row],[総資産]]*100</f>
        <v>#DIV/0!</v>
      </c>
    </row>
    <row r="2060" spans="1:23" s="67" customFormat="1" x14ac:dyDescent="0.25">
      <c r="A2060" s="69"/>
      <c r="B2060" s="39"/>
      <c r="C2060" s="71" t="str">
        <f>IFERROR(_xll.RssMarket($A2060,"市場部名称"),"")</f>
        <v/>
      </c>
      <c r="D2060" s="55"/>
      <c r="E2060" s="55" t="str">
        <f>IFERROR(_xll.RssMarket($A2060,"前日比"),"")</f>
        <v/>
      </c>
      <c r="F2060" s="75" t="str">
        <f>IFERROR(_xll.RssMarket($A2060,"時価総額"),"")</f>
        <v/>
      </c>
      <c r="G2060" s="75" t="e">
        <f>T20D357462[[#This Row],[時価総額]]/T20D357462[[#This Row],[現在値]]</f>
        <v>#VALUE!</v>
      </c>
      <c r="H2060" s="20"/>
      <c r="I2060" s="38"/>
      <c r="J2060" s="20"/>
      <c r="K2060" s="33"/>
      <c r="L2060" s="117"/>
      <c r="M2060" s="21"/>
      <c r="N2060" s="89"/>
      <c r="O2060" s="125" t="e">
        <f t="shared" si="67"/>
        <v>#REF!</v>
      </c>
      <c r="P2060" s="125" t="e">
        <f t="shared" si="66"/>
        <v>#REF!</v>
      </c>
      <c r="Q2060" s="147" t="e">
        <f>T20D357462[[#This Row],[スコア⑤]]/T20D357462[[#This Row],[スコア③]]</f>
        <v>#REF!</v>
      </c>
      <c r="R2060" s="76" t="e">
        <f>#REF!+#REF!</f>
        <v>#REF!</v>
      </c>
      <c r="S2060" s="76"/>
      <c r="T2060" s="119"/>
      <c r="U2060" s="76"/>
      <c r="V2060" s="76"/>
      <c r="W2060" s="109" t="e">
        <f>(T20D357462[[#This Row],[現金及び預金（億）]]-T20D357462[[#This Row],[負債（億）]])/T20D357462[[#This Row],[総資産]]*100</f>
        <v>#DIV/0!</v>
      </c>
    </row>
    <row r="2061" spans="1:23" s="67" customFormat="1" x14ac:dyDescent="0.25">
      <c r="A2061" s="69"/>
      <c r="B2061" s="39"/>
      <c r="C2061" s="71" t="str">
        <f>IFERROR(_xll.RssMarket($A2061,"市場部名称"),"")</f>
        <v/>
      </c>
      <c r="D2061" s="55"/>
      <c r="E2061" s="55" t="str">
        <f>IFERROR(_xll.RssMarket($A2061,"前日比"),"")</f>
        <v/>
      </c>
      <c r="F2061" s="75" t="str">
        <f>IFERROR(_xll.RssMarket($A2061,"時価総額"),"")</f>
        <v/>
      </c>
      <c r="G2061" s="75" t="e">
        <f>T20D357462[[#This Row],[時価総額]]/T20D357462[[#This Row],[現在値]]</f>
        <v>#VALUE!</v>
      </c>
      <c r="H2061" s="20"/>
      <c r="I2061" s="38"/>
      <c r="J2061" s="20"/>
      <c r="K2061" s="33"/>
      <c r="L2061" s="117"/>
      <c r="M2061" s="21"/>
      <c r="N2061" s="89"/>
      <c r="O2061" s="125" t="e">
        <f t="shared" si="67"/>
        <v>#REF!</v>
      </c>
      <c r="P2061" s="125" t="e">
        <f t="shared" si="66"/>
        <v>#REF!</v>
      </c>
      <c r="Q2061" s="147" t="e">
        <f>T20D357462[[#This Row],[スコア⑤]]/T20D357462[[#This Row],[スコア③]]</f>
        <v>#REF!</v>
      </c>
      <c r="R2061" s="76" t="e">
        <f>#REF!+#REF!</f>
        <v>#REF!</v>
      </c>
      <c r="S2061" s="76"/>
      <c r="T2061" s="119"/>
      <c r="U2061" s="76"/>
      <c r="V2061" s="76"/>
      <c r="W2061" s="109" t="e">
        <f>(T20D357462[[#This Row],[現金及び預金（億）]]-T20D357462[[#This Row],[負債（億）]])/T20D357462[[#This Row],[総資産]]*100</f>
        <v>#DIV/0!</v>
      </c>
    </row>
    <row r="2062" spans="1:23" s="67" customFormat="1" x14ac:dyDescent="0.25">
      <c r="A2062" s="69"/>
      <c r="B2062" s="39"/>
      <c r="C2062" s="71" t="str">
        <f>IFERROR(_xll.RssMarket($A2062,"市場部名称"),"")</f>
        <v/>
      </c>
      <c r="D2062" s="55"/>
      <c r="E2062" s="55" t="str">
        <f>IFERROR(_xll.RssMarket($A2062,"前日比"),"")</f>
        <v/>
      </c>
      <c r="F2062" s="75" t="str">
        <f>IFERROR(_xll.RssMarket($A2062,"時価総額"),"")</f>
        <v/>
      </c>
      <c r="G2062" s="75" t="e">
        <f>T20D357462[[#This Row],[時価総額]]/T20D357462[[#This Row],[現在値]]</f>
        <v>#VALUE!</v>
      </c>
      <c r="H2062" s="20"/>
      <c r="I2062" s="38"/>
      <c r="J2062" s="20"/>
      <c r="K2062" s="33"/>
      <c r="L2062" s="117"/>
      <c r="M2062" s="21"/>
      <c r="N2062" s="89"/>
      <c r="O2062" s="125" t="e">
        <f t="shared" si="67"/>
        <v>#REF!</v>
      </c>
      <c r="P2062" s="125" t="e">
        <f t="shared" si="66"/>
        <v>#REF!</v>
      </c>
      <c r="Q2062" s="147" t="e">
        <f>T20D357462[[#This Row],[スコア⑤]]/T20D357462[[#This Row],[スコア③]]</f>
        <v>#REF!</v>
      </c>
      <c r="R2062" s="76" t="e">
        <f>#REF!+#REF!</f>
        <v>#REF!</v>
      </c>
      <c r="S2062" s="76"/>
      <c r="T2062" s="119"/>
      <c r="U2062" s="76"/>
      <c r="V2062" s="76"/>
      <c r="W2062" s="109" t="e">
        <f>(T20D357462[[#This Row],[現金及び預金（億）]]-T20D357462[[#This Row],[負債（億）]])/T20D357462[[#This Row],[総資産]]*100</f>
        <v>#DIV/0!</v>
      </c>
    </row>
    <row r="2063" spans="1:23" s="67" customFormat="1" x14ac:dyDescent="0.25">
      <c r="A2063" s="69"/>
      <c r="B2063" s="39"/>
      <c r="C2063" s="71" t="str">
        <f>IFERROR(_xll.RssMarket($A2063,"市場部名称"),"")</f>
        <v/>
      </c>
      <c r="D2063" s="55"/>
      <c r="E2063" s="55" t="str">
        <f>IFERROR(_xll.RssMarket($A2063,"前日比"),"")</f>
        <v/>
      </c>
      <c r="F2063" s="75" t="str">
        <f>IFERROR(_xll.RssMarket($A2063,"時価総額"),"")</f>
        <v/>
      </c>
      <c r="G2063" s="75" t="e">
        <f>T20D357462[[#This Row],[時価総額]]/T20D357462[[#This Row],[現在値]]</f>
        <v>#VALUE!</v>
      </c>
      <c r="H2063" s="20"/>
      <c r="I2063" s="38"/>
      <c r="J2063" s="20"/>
      <c r="K2063" s="33"/>
      <c r="L2063" s="117"/>
      <c r="M2063" s="21"/>
      <c r="N2063" s="89"/>
      <c r="O2063" s="125" t="e">
        <f t="shared" si="67"/>
        <v>#REF!</v>
      </c>
      <c r="P2063" s="125" t="e">
        <f t="shared" si="66"/>
        <v>#REF!</v>
      </c>
      <c r="Q2063" s="147" t="e">
        <f>T20D357462[[#This Row],[スコア⑤]]/T20D357462[[#This Row],[スコア③]]</f>
        <v>#REF!</v>
      </c>
      <c r="R2063" s="76" t="e">
        <f>#REF!+#REF!</f>
        <v>#REF!</v>
      </c>
      <c r="S2063" s="76"/>
      <c r="T2063" s="119"/>
      <c r="U2063" s="76"/>
      <c r="V2063" s="76"/>
      <c r="W2063" s="109" t="e">
        <f>(T20D357462[[#This Row],[現金及び預金（億）]]-T20D357462[[#This Row],[負債（億）]])/T20D357462[[#This Row],[総資産]]*100</f>
        <v>#DIV/0!</v>
      </c>
    </row>
    <row r="2064" spans="1:23" s="67" customFormat="1" x14ac:dyDescent="0.25">
      <c r="A2064" s="69"/>
      <c r="B2064" s="39"/>
      <c r="C2064" s="71" t="str">
        <f>IFERROR(_xll.RssMarket($A2064,"市場部名称"),"")</f>
        <v/>
      </c>
      <c r="D2064" s="55"/>
      <c r="E2064" s="55" t="str">
        <f>IFERROR(_xll.RssMarket($A2064,"前日比"),"")</f>
        <v/>
      </c>
      <c r="F2064" s="75" t="str">
        <f>IFERROR(_xll.RssMarket($A2064,"時価総額"),"")</f>
        <v/>
      </c>
      <c r="G2064" s="75" t="e">
        <f>T20D357462[[#This Row],[時価総額]]/T20D357462[[#This Row],[現在値]]</f>
        <v>#VALUE!</v>
      </c>
      <c r="H2064" s="20"/>
      <c r="I2064" s="38"/>
      <c r="J2064" s="20"/>
      <c r="K2064" s="33"/>
      <c r="L2064" s="117"/>
      <c r="M2064" s="21"/>
      <c r="N2064" s="89"/>
      <c r="O2064" s="125" t="e">
        <f t="shared" si="67"/>
        <v>#REF!</v>
      </c>
      <c r="P2064" s="125" t="e">
        <f t="shared" si="66"/>
        <v>#REF!</v>
      </c>
      <c r="Q2064" s="147" t="e">
        <f>T20D357462[[#This Row],[スコア⑤]]/T20D357462[[#This Row],[スコア③]]</f>
        <v>#REF!</v>
      </c>
      <c r="R2064" s="76" t="e">
        <f>#REF!+#REF!</f>
        <v>#REF!</v>
      </c>
      <c r="S2064" s="76"/>
      <c r="T2064" s="119"/>
      <c r="U2064" s="76"/>
      <c r="V2064" s="76"/>
      <c r="W2064" s="109" t="e">
        <f>(T20D357462[[#This Row],[現金及び預金（億）]]-T20D357462[[#This Row],[負債（億）]])/T20D357462[[#This Row],[総資産]]*100</f>
        <v>#DIV/0!</v>
      </c>
    </row>
    <row r="2065" spans="1:23" s="67" customFormat="1" x14ac:dyDescent="0.25">
      <c r="A2065" s="69"/>
      <c r="B2065" s="39"/>
      <c r="C2065" s="71" t="str">
        <f>IFERROR(_xll.RssMarket($A2065,"市場部名称"),"")</f>
        <v/>
      </c>
      <c r="D2065" s="55"/>
      <c r="E2065" s="55" t="str">
        <f>IFERROR(_xll.RssMarket($A2065,"前日比"),"")</f>
        <v/>
      </c>
      <c r="F2065" s="75" t="str">
        <f>IFERROR(_xll.RssMarket($A2065,"時価総額"),"")</f>
        <v/>
      </c>
      <c r="G2065" s="75" t="e">
        <f>T20D357462[[#This Row],[時価総額]]/T20D357462[[#This Row],[現在値]]</f>
        <v>#VALUE!</v>
      </c>
      <c r="H2065" s="20"/>
      <c r="I2065" s="38"/>
      <c r="J2065" s="20"/>
      <c r="K2065" s="33"/>
      <c r="L2065" s="117"/>
      <c r="M2065" s="21"/>
      <c r="N2065" s="89"/>
      <c r="O2065" s="125" t="e">
        <f t="shared" si="67"/>
        <v>#REF!</v>
      </c>
      <c r="P2065" s="125" t="e">
        <f t="shared" si="66"/>
        <v>#REF!</v>
      </c>
      <c r="Q2065" s="147" t="e">
        <f>T20D357462[[#This Row],[スコア⑤]]/T20D357462[[#This Row],[スコア③]]</f>
        <v>#REF!</v>
      </c>
      <c r="R2065" s="76" t="e">
        <f>#REF!+#REF!</f>
        <v>#REF!</v>
      </c>
      <c r="S2065" s="76"/>
      <c r="T2065" s="119"/>
      <c r="U2065" s="76"/>
      <c r="V2065" s="76"/>
      <c r="W2065" s="109" t="e">
        <f>(T20D357462[[#This Row],[現金及び預金（億）]]-T20D357462[[#This Row],[負債（億）]])/T20D357462[[#This Row],[総資産]]*100</f>
        <v>#DIV/0!</v>
      </c>
    </row>
    <row r="2066" spans="1:23" s="67" customFormat="1" x14ac:dyDescent="0.25">
      <c r="A2066" s="69"/>
      <c r="B2066" s="39"/>
      <c r="C2066" s="71" t="str">
        <f>IFERROR(_xll.RssMarket($A2066,"市場部名称"),"")</f>
        <v/>
      </c>
      <c r="D2066" s="55"/>
      <c r="E2066" s="55" t="str">
        <f>IFERROR(_xll.RssMarket($A2066,"前日比"),"")</f>
        <v/>
      </c>
      <c r="F2066" s="75" t="str">
        <f>IFERROR(_xll.RssMarket($A2066,"時価総額"),"")</f>
        <v/>
      </c>
      <c r="G2066" s="75" t="e">
        <f>T20D357462[[#This Row],[時価総額]]/T20D357462[[#This Row],[現在値]]</f>
        <v>#VALUE!</v>
      </c>
      <c r="H2066" s="20"/>
      <c r="I2066" s="38"/>
      <c r="J2066" s="20"/>
      <c r="K2066" s="33"/>
      <c r="L2066" s="117"/>
      <c r="M2066" s="21"/>
      <c r="N2066" s="89"/>
      <c r="O2066" s="125" t="e">
        <f t="shared" si="67"/>
        <v>#REF!</v>
      </c>
      <c r="P2066" s="125" t="e">
        <f t="shared" si="66"/>
        <v>#REF!</v>
      </c>
      <c r="Q2066" s="147" t="e">
        <f>T20D357462[[#This Row],[スコア⑤]]/T20D357462[[#This Row],[スコア③]]</f>
        <v>#REF!</v>
      </c>
      <c r="R2066" s="76" t="e">
        <f>#REF!+#REF!</f>
        <v>#REF!</v>
      </c>
      <c r="S2066" s="76"/>
      <c r="T2066" s="119"/>
      <c r="U2066" s="76"/>
      <c r="V2066" s="76"/>
      <c r="W2066" s="109" t="e">
        <f>(T20D357462[[#This Row],[現金及び預金（億）]]-T20D357462[[#This Row],[負債（億）]])/T20D357462[[#This Row],[総資産]]*100</f>
        <v>#DIV/0!</v>
      </c>
    </row>
    <row r="2067" spans="1:23" s="67" customFormat="1" x14ac:dyDescent="0.25">
      <c r="A2067" s="69"/>
      <c r="B2067" s="39"/>
      <c r="C2067" s="71" t="str">
        <f>IFERROR(_xll.RssMarket($A2067,"市場部名称"),"")</f>
        <v/>
      </c>
      <c r="D2067" s="55"/>
      <c r="E2067" s="55" t="str">
        <f>IFERROR(_xll.RssMarket($A2067,"前日比"),"")</f>
        <v/>
      </c>
      <c r="F2067" s="75" t="str">
        <f>IFERROR(_xll.RssMarket($A2067,"時価総額"),"")</f>
        <v/>
      </c>
      <c r="G2067" s="75" t="e">
        <f>T20D357462[[#This Row],[時価総額]]/T20D357462[[#This Row],[現在値]]</f>
        <v>#VALUE!</v>
      </c>
      <c r="H2067" s="20"/>
      <c r="I2067" s="38"/>
      <c r="J2067" s="20"/>
      <c r="K2067" s="33"/>
      <c r="L2067" s="117"/>
      <c r="M2067" s="21"/>
      <c r="N2067" s="89"/>
      <c r="O2067" s="125" t="e">
        <f t="shared" si="67"/>
        <v>#REF!</v>
      </c>
      <c r="P2067" s="125" t="e">
        <f t="shared" si="66"/>
        <v>#REF!</v>
      </c>
      <c r="Q2067" s="147" t="e">
        <f>T20D357462[[#This Row],[スコア⑤]]/T20D357462[[#This Row],[スコア③]]</f>
        <v>#REF!</v>
      </c>
      <c r="R2067" s="76" t="e">
        <f>#REF!+#REF!</f>
        <v>#REF!</v>
      </c>
      <c r="S2067" s="76"/>
      <c r="T2067" s="119"/>
      <c r="U2067" s="76"/>
      <c r="V2067" s="76"/>
      <c r="W2067" s="109" t="e">
        <f>(T20D357462[[#This Row],[現金及び預金（億）]]-T20D357462[[#This Row],[負債（億）]])/T20D357462[[#This Row],[総資産]]*100</f>
        <v>#DIV/0!</v>
      </c>
    </row>
    <row r="2068" spans="1:23" s="67" customFormat="1" x14ac:dyDescent="0.25">
      <c r="A2068" s="69"/>
      <c r="B2068" s="39"/>
      <c r="C2068" s="71" t="str">
        <f>IFERROR(_xll.RssMarket($A2068,"市場部名称"),"")</f>
        <v/>
      </c>
      <c r="D2068" s="55"/>
      <c r="E2068" s="55" t="str">
        <f>IFERROR(_xll.RssMarket($A2068,"前日比"),"")</f>
        <v/>
      </c>
      <c r="F2068" s="75" t="str">
        <f>IFERROR(_xll.RssMarket($A2068,"時価総額"),"")</f>
        <v/>
      </c>
      <c r="G2068" s="75" t="e">
        <f>T20D357462[[#This Row],[時価総額]]/T20D357462[[#This Row],[現在値]]</f>
        <v>#VALUE!</v>
      </c>
      <c r="H2068" s="20"/>
      <c r="I2068" s="38"/>
      <c r="J2068" s="20"/>
      <c r="K2068" s="33"/>
      <c r="L2068" s="117"/>
      <c r="M2068" s="21"/>
      <c r="N2068" s="89"/>
      <c r="O2068" s="125" t="e">
        <f t="shared" si="67"/>
        <v>#REF!</v>
      </c>
      <c r="P2068" s="125" t="e">
        <f t="shared" si="66"/>
        <v>#REF!</v>
      </c>
      <c r="Q2068" s="147" t="e">
        <f>T20D357462[[#This Row],[スコア⑤]]/T20D357462[[#This Row],[スコア③]]</f>
        <v>#REF!</v>
      </c>
      <c r="R2068" s="76" t="e">
        <f>#REF!+#REF!</f>
        <v>#REF!</v>
      </c>
      <c r="S2068" s="76"/>
      <c r="T2068" s="119"/>
      <c r="U2068" s="76"/>
      <c r="V2068" s="76"/>
      <c r="W2068" s="109" t="e">
        <f>(T20D357462[[#This Row],[現金及び預金（億）]]-T20D357462[[#This Row],[負債（億）]])/T20D357462[[#This Row],[総資産]]*100</f>
        <v>#DIV/0!</v>
      </c>
    </row>
    <row r="2069" spans="1:23" s="67" customFormat="1" x14ac:dyDescent="0.25">
      <c r="A2069" s="69"/>
      <c r="B2069" s="39"/>
      <c r="C2069" s="71" t="str">
        <f>IFERROR(_xll.RssMarket($A2069,"市場部名称"),"")</f>
        <v/>
      </c>
      <c r="D2069" s="55"/>
      <c r="E2069" s="55" t="str">
        <f>IFERROR(_xll.RssMarket($A2069,"前日比"),"")</f>
        <v/>
      </c>
      <c r="F2069" s="75" t="str">
        <f>IFERROR(_xll.RssMarket($A2069,"時価総額"),"")</f>
        <v/>
      </c>
      <c r="G2069" s="75" t="e">
        <f>T20D357462[[#This Row],[時価総額]]/T20D357462[[#This Row],[現在値]]</f>
        <v>#VALUE!</v>
      </c>
      <c r="H2069" s="20"/>
      <c r="I2069" s="38"/>
      <c r="J2069" s="20"/>
      <c r="K2069" s="33"/>
      <c r="L2069" s="117"/>
      <c r="M2069" s="21"/>
      <c r="N2069" s="89"/>
      <c r="O2069" s="125" t="e">
        <f t="shared" si="67"/>
        <v>#REF!</v>
      </c>
      <c r="P2069" s="125" t="e">
        <f t="shared" si="66"/>
        <v>#REF!</v>
      </c>
      <c r="Q2069" s="147" t="e">
        <f>T20D357462[[#This Row],[スコア⑤]]/T20D357462[[#This Row],[スコア③]]</f>
        <v>#REF!</v>
      </c>
      <c r="R2069" s="76" t="e">
        <f>#REF!+#REF!</f>
        <v>#REF!</v>
      </c>
      <c r="S2069" s="76"/>
      <c r="T2069" s="119"/>
      <c r="U2069" s="76"/>
      <c r="V2069" s="76"/>
      <c r="W2069" s="109" t="e">
        <f>(T20D357462[[#This Row],[現金及び預金（億）]]-T20D357462[[#This Row],[負債（億）]])/T20D357462[[#This Row],[総資産]]*100</f>
        <v>#DIV/0!</v>
      </c>
    </row>
    <row r="2070" spans="1:23" s="67" customFormat="1" x14ac:dyDescent="0.25">
      <c r="A2070" s="69"/>
      <c r="B2070" s="39"/>
      <c r="C2070" s="71" t="str">
        <f>IFERROR(_xll.RssMarket($A2070,"市場部名称"),"")</f>
        <v/>
      </c>
      <c r="D2070" s="55"/>
      <c r="E2070" s="55" t="str">
        <f>IFERROR(_xll.RssMarket($A2070,"前日比"),"")</f>
        <v/>
      </c>
      <c r="F2070" s="75" t="str">
        <f>IFERROR(_xll.RssMarket($A2070,"時価総額"),"")</f>
        <v/>
      </c>
      <c r="G2070" s="75" t="e">
        <f>T20D357462[[#This Row],[時価総額]]/T20D357462[[#This Row],[現在値]]</f>
        <v>#VALUE!</v>
      </c>
      <c r="H2070" s="20"/>
      <c r="I2070" s="38"/>
      <c r="J2070" s="20"/>
      <c r="K2070" s="33"/>
      <c r="L2070" s="117"/>
      <c r="M2070" s="21"/>
      <c r="N2070" s="89"/>
      <c r="O2070" s="125" t="e">
        <f t="shared" si="67"/>
        <v>#REF!</v>
      </c>
      <c r="P2070" s="125" t="e">
        <f t="shared" si="66"/>
        <v>#REF!</v>
      </c>
      <c r="Q2070" s="147" t="e">
        <f>T20D357462[[#This Row],[スコア⑤]]/T20D357462[[#This Row],[スコア③]]</f>
        <v>#REF!</v>
      </c>
      <c r="R2070" s="76" t="e">
        <f>#REF!+#REF!</f>
        <v>#REF!</v>
      </c>
      <c r="S2070" s="76"/>
      <c r="T2070" s="119"/>
      <c r="U2070" s="76"/>
      <c r="V2070" s="76"/>
      <c r="W2070" s="109" t="e">
        <f>(T20D357462[[#This Row],[現金及び預金（億）]]-T20D357462[[#This Row],[負債（億）]])/T20D357462[[#This Row],[総資産]]*100</f>
        <v>#DIV/0!</v>
      </c>
    </row>
    <row r="2071" spans="1:23" s="67" customFormat="1" x14ac:dyDescent="0.25">
      <c r="A2071" s="69"/>
      <c r="B2071" s="39"/>
      <c r="C2071" s="71" t="str">
        <f>IFERROR(_xll.RssMarket($A2071,"市場部名称"),"")</f>
        <v/>
      </c>
      <c r="D2071" s="55"/>
      <c r="E2071" s="55" t="str">
        <f>IFERROR(_xll.RssMarket($A2071,"前日比"),"")</f>
        <v/>
      </c>
      <c r="F2071" s="75" t="str">
        <f>IFERROR(_xll.RssMarket($A2071,"時価総額"),"")</f>
        <v/>
      </c>
      <c r="G2071" s="75" t="e">
        <f>T20D357462[[#This Row],[時価総額]]/T20D357462[[#This Row],[現在値]]</f>
        <v>#VALUE!</v>
      </c>
      <c r="H2071" s="20"/>
      <c r="I2071" s="38"/>
      <c r="J2071" s="20"/>
      <c r="K2071" s="33"/>
      <c r="L2071" s="117"/>
      <c r="M2071" s="21"/>
      <c r="N2071" s="89"/>
      <c r="O2071" s="125" t="e">
        <f t="shared" si="67"/>
        <v>#REF!</v>
      </c>
      <c r="P2071" s="125" t="e">
        <f t="shared" si="66"/>
        <v>#REF!</v>
      </c>
      <c r="Q2071" s="147" t="e">
        <f>T20D357462[[#This Row],[スコア⑤]]/T20D357462[[#This Row],[スコア③]]</f>
        <v>#REF!</v>
      </c>
      <c r="R2071" s="76" t="e">
        <f>#REF!+#REF!</f>
        <v>#REF!</v>
      </c>
      <c r="S2071" s="76"/>
      <c r="T2071" s="119"/>
      <c r="U2071" s="76"/>
      <c r="V2071" s="76"/>
      <c r="W2071" s="109" t="e">
        <f>(T20D357462[[#This Row],[現金及び預金（億）]]-T20D357462[[#This Row],[負債（億）]])/T20D357462[[#This Row],[総資産]]*100</f>
        <v>#DIV/0!</v>
      </c>
    </row>
    <row r="2072" spans="1:23" s="67" customFormat="1" x14ac:dyDescent="0.25">
      <c r="A2072" s="69"/>
      <c r="B2072" s="39"/>
      <c r="C2072" s="71" t="str">
        <f>IFERROR(_xll.RssMarket($A2072,"市場部名称"),"")</f>
        <v/>
      </c>
      <c r="D2072" s="55"/>
      <c r="E2072" s="55" t="str">
        <f>IFERROR(_xll.RssMarket($A2072,"前日比"),"")</f>
        <v/>
      </c>
      <c r="F2072" s="75" t="str">
        <f>IFERROR(_xll.RssMarket($A2072,"時価総額"),"")</f>
        <v/>
      </c>
      <c r="G2072" s="75" t="e">
        <f>T20D357462[[#This Row],[時価総額]]/T20D357462[[#This Row],[現在値]]</f>
        <v>#VALUE!</v>
      </c>
      <c r="H2072" s="20"/>
      <c r="I2072" s="38"/>
      <c r="J2072" s="20"/>
      <c r="K2072" s="33"/>
      <c r="L2072" s="117"/>
      <c r="M2072" s="21"/>
      <c r="N2072" s="89"/>
      <c r="O2072" s="125" t="e">
        <f t="shared" si="67"/>
        <v>#REF!</v>
      </c>
      <c r="P2072" s="125" t="e">
        <f t="shared" si="66"/>
        <v>#REF!</v>
      </c>
      <c r="Q2072" s="147" t="e">
        <f>T20D357462[[#This Row],[スコア⑤]]/T20D357462[[#This Row],[スコア③]]</f>
        <v>#REF!</v>
      </c>
      <c r="R2072" s="76" t="e">
        <f>#REF!+#REF!</f>
        <v>#REF!</v>
      </c>
      <c r="S2072" s="76"/>
      <c r="T2072" s="119"/>
      <c r="U2072" s="76"/>
      <c r="V2072" s="76"/>
      <c r="W2072" s="109" t="e">
        <f>(T20D357462[[#This Row],[現金及び預金（億）]]-T20D357462[[#This Row],[負債（億）]])/T20D357462[[#This Row],[総資産]]*100</f>
        <v>#DIV/0!</v>
      </c>
    </row>
    <row r="2073" spans="1:23" s="67" customFormat="1" x14ac:dyDescent="0.25">
      <c r="A2073" s="69"/>
      <c r="B2073" s="39"/>
      <c r="C2073" s="71" t="str">
        <f>IFERROR(_xll.RssMarket($A2073,"市場部名称"),"")</f>
        <v/>
      </c>
      <c r="D2073" s="55"/>
      <c r="E2073" s="55" t="str">
        <f>IFERROR(_xll.RssMarket($A2073,"前日比"),"")</f>
        <v/>
      </c>
      <c r="F2073" s="75" t="str">
        <f>IFERROR(_xll.RssMarket($A2073,"時価総額"),"")</f>
        <v/>
      </c>
      <c r="G2073" s="75" t="e">
        <f>T20D357462[[#This Row],[時価総額]]/T20D357462[[#This Row],[現在値]]</f>
        <v>#VALUE!</v>
      </c>
      <c r="H2073" s="20"/>
      <c r="I2073" s="38"/>
      <c r="J2073" s="20"/>
      <c r="K2073" s="33"/>
      <c r="L2073" s="117"/>
      <c r="M2073" s="21"/>
      <c r="N2073" s="89"/>
      <c r="O2073" s="125" t="e">
        <f t="shared" si="67"/>
        <v>#REF!</v>
      </c>
      <c r="P2073" s="125" t="e">
        <f t="shared" si="66"/>
        <v>#REF!</v>
      </c>
      <c r="Q2073" s="147" t="e">
        <f>T20D357462[[#This Row],[スコア⑤]]/T20D357462[[#This Row],[スコア③]]</f>
        <v>#REF!</v>
      </c>
      <c r="R2073" s="76" t="e">
        <f>#REF!+#REF!</f>
        <v>#REF!</v>
      </c>
      <c r="S2073" s="76"/>
      <c r="T2073" s="119"/>
      <c r="U2073" s="76"/>
      <c r="V2073" s="76"/>
      <c r="W2073" s="109" t="e">
        <f>(T20D357462[[#This Row],[現金及び預金（億）]]-T20D357462[[#This Row],[負債（億）]])/T20D357462[[#This Row],[総資産]]*100</f>
        <v>#DIV/0!</v>
      </c>
    </row>
    <row r="2074" spans="1:23" s="67" customFormat="1" x14ac:dyDescent="0.25">
      <c r="A2074" s="69"/>
      <c r="B2074" s="39"/>
      <c r="C2074" s="71" t="str">
        <f>IFERROR(_xll.RssMarket($A2074,"市場部名称"),"")</f>
        <v/>
      </c>
      <c r="D2074" s="55"/>
      <c r="E2074" s="55" t="str">
        <f>IFERROR(_xll.RssMarket($A2074,"前日比"),"")</f>
        <v/>
      </c>
      <c r="F2074" s="75" t="str">
        <f>IFERROR(_xll.RssMarket($A2074,"時価総額"),"")</f>
        <v/>
      </c>
      <c r="G2074" s="75" t="e">
        <f>T20D357462[[#This Row],[時価総額]]/T20D357462[[#This Row],[現在値]]</f>
        <v>#VALUE!</v>
      </c>
      <c r="H2074" s="20"/>
      <c r="I2074" s="38"/>
      <c r="J2074" s="20"/>
      <c r="K2074" s="33"/>
      <c r="L2074" s="117"/>
      <c r="M2074" s="21"/>
      <c r="N2074" s="89"/>
      <c r="O2074" s="125" t="e">
        <f t="shared" si="67"/>
        <v>#REF!</v>
      </c>
      <c r="P2074" s="125" t="e">
        <f t="shared" si="66"/>
        <v>#REF!</v>
      </c>
      <c r="Q2074" s="147" t="e">
        <f>T20D357462[[#This Row],[スコア⑤]]/T20D357462[[#This Row],[スコア③]]</f>
        <v>#REF!</v>
      </c>
      <c r="R2074" s="76" t="e">
        <f>#REF!+#REF!</f>
        <v>#REF!</v>
      </c>
      <c r="S2074" s="76"/>
      <c r="T2074" s="119"/>
      <c r="U2074" s="76"/>
      <c r="V2074" s="76"/>
      <c r="W2074" s="109" t="e">
        <f>(T20D357462[[#This Row],[現金及び預金（億）]]-T20D357462[[#This Row],[負債（億）]])/T20D357462[[#This Row],[総資産]]*100</f>
        <v>#DIV/0!</v>
      </c>
    </row>
    <row r="2075" spans="1:23" s="67" customFormat="1" x14ac:dyDescent="0.25">
      <c r="A2075" s="69"/>
      <c r="B2075" s="39"/>
      <c r="C2075" s="71" t="str">
        <f>IFERROR(_xll.RssMarket($A2075,"市場部名称"),"")</f>
        <v/>
      </c>
      <c r="D2075" s="55"/>
      <c r="E2075" s="55" t="str">
        <f>IFERROR(_xll.RssMarket($A2075,"前日比"),"")</f>
        <v/>
      </c>
      <c r="F2075" s="75" t="str">
        <f>IFERROR(_xll.RssMarket($A2075,"時価総額"),"")</f>
        <v/>
      </c>
      <c r="G2075" s="75" t="e">
        <f>T20D357462[[#This Row],[時価総額]]/T20D357462[[#This Row],[現在値]]</f>
        <v>#VALUE!</v>
      </c>
      <c r="H2075" s="20"/>
      <c r="I2075" s="38"/>
      <c r="J2075" s="20"/>
      <c r="K2075" s="33"/>
      <c r="L2075" s="117"/>
      <c r="M2075" s="21"/>
      <c r="N2075" s="89"/>
      <c r="O2075" s="125" t="e">
        <f t="shared" si="67"/>
        <v>#REF!</v>
      </c>
      <c r="P2075" s="125" t="e">
        <f t="shared" si="66"/>
        <v>#REF!</v>
      </c>
      <c r="Q2075" s="147" t="e">
        <f>T20D357462[[#This Row],[スコア⑤]]/T20D357462[[#This Row],[スコア③]]</f>
        <v>#REF!</v>
      </c>
      <c r="R2075" s="76" t="e">
        <f>#REF!+#REF!</f>
        <v>#REF!</v>
      </c>
      <c r="S2075" s="76"/>
      <c r="T2075" s="119"/>
      <c r="U2075" s="76"/>
      <c r="V2075" s="76"/>
      <c r="W2075" s="109" t="e">
        <f>(T20D357462[[#This Row],[現金及び預金（億）]]-T20D357462[[#This Row],[負債（億）]])/T20D357462[[#This Row],[総資産]]*100</f>
        <v>#DIV/0!</v>
      </c>
    </row>
    <row r="2076" spans="1:23" s="67" customFormat="1" x14ac:dyDescent="0.25">
      <c r="A2076" s="69"/>
      <c r="B2076" s="39"/>
      <c r="C2076" s="71" t="str">
        <f>IFERROR(_xll.RssMarket($A2076,"市場部名称"),"")</f>
        <v/>
      </c>
      <c r="D2076" s="55"/>
      <c r="E2076" s="55" t="str">
        <f>IFERROR(_xll.RssMarket($A2076,"前日比"),"")</f>
        <v/>
      </c>
      <c r="F2076" s="75" t="str">
        <f>IFERROR(_xll.RssMarket($A2076,"時価総額"),"")</f>
        <v/>
      </c>
      <c r="G2076" s="75" t="e">
        <f>T20D357462[[#This Row],[時価総額]]/T20D357462[[#This Row],[現在値]]</f>
        <v>#VALUE!</v>
      </c>
      <c r="H2076" s="20"/>
      <c r="I2076" s="38"/>
      <c r="J2076" s="20"/>
      <c r="K2076" s="33"/>
      <c r="L2076" s="117"/>
      <c r="M2076" s="21"/>
      <c r="N2076" s="89"/>
      <c r="O2076" s="125" t="e">
        <f t="shared" si="67"/>
        <v>#REF!</v>
      </c>
      <c r="P2076" s="125" t="e">
        <f t="shared" si="66"/>
        <v>#REF!</v>
      </c>
      <c r="Q2076" s="147" t="e">
        <f>T20D357462[[#This Row],[スコア⑤]]/T20D357462[[#This Row],[スコア③]]</f>
        <v>#REF!</v>
      </c>
      <c r="R2076" s="76" t="e">
        <f>#REF!+#REF!</f>
        <v>#REF!</v>
      </c>
      <c r="S2076" s="76"/>
      <c r="T2076" s="119"/>
      <c r="U2076" s="76"/>
      <c r="V2076" s="76"/>
      <c r="W2076" s="109" t="e">
        <f>(T20D357462[[#This Row],[現金及び預金（億）]]-T20D357462[[#This Row],[負債（億）]])/T20D357462[[#This Row],[総資産]]*100</f>
        <v>#DIV/0!</v>
      </c>
    </row>
    <row r="2077" spans="1:23" s="67" customFormat="1" x14ac:dyDescent="0.25">
      <c r="A2077" s="69"/>
      <c r="B2077" s="39"/>
      <c r="C2077" s="71" t="str">
        <f>IFERROR(_xll.RssMarket($A2077,"市場部名称"),"")</f>
        <v/>
      </c>
      <c r="D2077" s="55"/>
      <c r="E2077" s="55" t="str">
        <f>IFERROR(_xll.RssMarket($A2077,"前日比"),"")</f>
        <v/>
      </c>
      <c r="F2077" s="75" t="str">
        <f>IFERROR(_xll.RssMarket($A2077,"時価総額"),"")</f>
        <v/>
      </c>
      <c r="G2077" s="75" t="e">
        <f>T20D357462[[#This Row],[時価総額]]/T20D357462[[#This Row],[現在値]]</f>
        <v>#VALUE!</v>
      </c>
      <c r="H2077" s="20"/>
      <c r="I2077" s="38"/>
      <c r="J2077" s="20"/>
      <c r="K2077" s="33"/>
      <c r="L2077" s="117"/>
      <c r="M2077" s="21"/>
      <c r="N2077" s="89"/>
      <c r="O2077" s="125" t="e">
        <f t="shared" si="67"/>
        <v>#REF!</v>
      </c>
      <c r="P2077" s="125" t="e">
        <f t="shared" si="66"/>
        <v>#REF!</v>
      </c>
      <c r="Q2077" s="147" t="e">
        <f>T20D357462[[#This Row],[スコア⑤]]/T20D357462[[#This Row],[スコア③]]</f>
        <v>#REF!</v>
      </c>
      <c r="R2077" s="76" t="e">
        <f>#REF!+#REF!</f>
        <v>#REF!</v>
      </c>
      <c r="S2077" s="76"/>
      <c r="T2077" s="119"/>
      <c r="U2077" s="76"/>
      <c r="V2077" s="76"/>
      <c r="W2077" s="109" t="e">
        <f>(T20D357462[[#This Row],[現金及び預金（億）]]-T20D357462[[#This Row],[負債（億）]])/T20D357462[[#This Row],[総資産]]*100</f>
        <v>#DIV/0!</v>
      </c>
    </row>
    <row r="2078" spans="1:23" s="67" customFormat="1" x14ac:dyDescent="0.25">
      <c r="A2078" s="69"/>
      <c r="B2078" s="39"/>
      <c r="C2078" s="71" t="str">
        <f>IFERROR(_xll.RssMarket($A2078,"市場部名称"),"")</f>
        <v/>
      </c>
      <c r="D2078" s="55"/>
      <c r="E2078" s="55" t="str">
        <f>IFERROR(_xll.RssMarket($A2078,"前日比"),"")</f>
        <v/>
      </c>
      <c r="F2078" s="75" t="str">
        <f>IFERROR(_xll.RssMarket($A2078,"時価総額"),"")</f>
        <v/>
      </c>
      <c r="G2078" s="75" t="e">
        <f>T20D357462[[#This Row],[時価総額]]/T20D357462[[#This Row],[現在値]]</f>
        <v>#VALUE!</v>
      </c>
      <c r="H2078" s="20"/>
      <c r="I2078" s="38"/>
      <c r="J2078" s="20"/>
      <c r="K2078" s="33"/>
      <c r="L2078" s="117"/>
      <c r="M2078" s="21"/>
      <c r="N2078" s="89"/>
      <c r="O2078" s="125" t="e">
        <f t="shared" si="67"/>
        <v>#REF!</v>
      </c>
      <c r="P2078" s="125" t="e">
        <f t="shared" si="66"/>
        <v>#REF!</v>
      </c>
      <c r="Q2078" s="147" t="e">
        <f>T20D357462[[#This Row],[スコア⑤]]/T20D357462[[#This Row],[スコア③]]</f>
        <v>#REF!</v>
      </c>
      <c r="R2078" s="76" t="e">
        <f>#REF!+#REF!</f>
        <v>#REF!</v>
      </c>
      <c r="S2078" s="76"/>
      <c r="T2078" s="119"/>
      <c r="U2078" s="76"/>
      <c r="V2078" s="76"/>
      <c r="W2078" s="109" t="e">
        <f>(T20D357462[[#This Row],[現金及び預金（億）]]-T20D357462[[#This Row],[負債（億）]])/T20D357462[[#This Row],[総資産]]*100</f>
        <v>#DIV/0!</v>
      </c>
    </row>
    <row r="2079" spans="1:23" s="67" customFormat="1" x14ac:dyDescent="0.25">
      <c r="A2079" s="69"/>
      <c r="B2079" s="39"/>
      <c r="C2079" s="71" t="str">
        <f>IFERROR(_xll.RssMarket($A2079,"市場部名称"),"")</f>
        <v/>
      </c>
      <c r="D2079" s="55"/>
      <c r="E2079" s="55" t="str">
        <f>IFERROR(_xll.RssMarket($A2079,"前日比"),"")</f>
        <v/>
      </c>
      <c r="F2079" s="75" t="str">
        <f>IFERROR(_xll.RssMarket($A2079,"時価総額"),"")</f>
        <v/>
      </c>
      <c r="G2079" s="75" t="e">
        <f>T20D357462[[#This Row],[時価総額]]/T20D357462[[#This Row],[現在値]]</f>
        <v>#VALUE!</v>
      </c>
      <c r="H2079" s="20"/>
      <c r="I2079" s="38"/>
      <c r="J2079" s="20"/>
      <c r="K2079" s="33"/>
      <c r="L2079" s="117"/>
      <c r="M2079" s="21"/>
      <c r="N2079" s="89"/>
      <c r="O2079" s="125" t="e">
        <f t="shared" si="67"/>
        <v>#REF!</v>
      </c>
      <c r="P2079" s="125" t="e">
        <f t="shared" si="66"/>
        <v>#REF!</v>
      </c>
      <c r="Q2079" s="147" t="e">
        <f>T20D357462[[#This Row],[スコア⑤]]/T20D357462[[#This Row],[スコア③]]</f>
        <v>#REF!</v>
      </c>
      <c r="R2079" s="76" t="e">
        <f>#REF!+#REF!</f>
        <v>#REF!</v>
      </c>
      <c r="S2079" s="76"/>
      <c r="T2079" s="119"/>
      <c r="U2079" s="76"/>
      <c r="V2079" s="76"/>
      <c r="W2079" s="109" t="e">
        <f>(T20D357462[[#This Row],[現金及び預金（億）]]-T20D357462[[#This Row],[負債（億）]])/T20D357462[[#This Row],[総資産]]*100</f>
        <v>#DIV/0!</v>
      </c>
    </row>
    <row r="2080" spans="1:23" s="67" customFormat="1" x14ac:dyDescent="0.25">
      <c r="A2080" s="69"/>
      <c r="B2080" s="39"/>
      <c r="C2080" s="71" t="str">
        <f>IFERROR(_xll.RssMarket($A2080,"市場部名称"),"")</f>
        <v/>
      </c>
      <c r="D2080" s="55"/>
      <c r="E2080" s="55" t="str">
        <f>IFERROR(_xll.RssMarket($A2080,"前日比"),"")</f>
        <v/>
      </c>
      <c r="F2080" s="75" t="str">
        <f>IFERROR(_xll.RssMarket($A2080,"時価総額"),"")</f>
        <v/>
      </c>
      <c r="G2080" s="75" t="e">
        <f>T20D357462[[#This Row],[時価総額]]/T20D357462[[#This Row],[現在値]]</f>
        <v>#VALUE!</v>
      </c>
      <c r="H2080" s="20"/>
      <c r="I2080" s="38"/>
      <c r="J2080" s="20"/>
      <c r="K2080" s="33"/>
      <c r="L2080" s="117"/>
      <c r="M2080" s="21"/>
      <c r="N2080" s="89"/>
      <c r="O2080" s="125" t="e">
        <f t="shared" si="67"/>
        <v>#REF!</v>
      </c>
      <c r="P2080" s="125" t="e">
        <f t="shared" si="66"/>
        <v>#REF!</v>
      </c>
      <c r="Q2080" s="147" t="e">
        <f>T20D357462[[#This Row],[スコア⑤]]/T20D357462[[#This Row],[スコア③]]</f>
        <v>#REF!</v>
      </c>
      <c r="R2080" s="76" t="e">
        <f>#REF!+#REF!</f>
        <v>#REF!</v>
      </c>
      <c r="S2080" s="76"/>
      <c r="T2080" s="119"/>
      <c r="U2080" s="76"/>
      <c r="V2080" s="76"/>
      <c r="W2080" s="109" t="e">
        <f>(T20D357462[[#This Row],[現金及び預金（億）]]-T20D357462[[#This Row],[負債（億）]])/T20D357462[[#This Row],[総資産]]*100</f>
        <v>#DIV/0!</v>
      </c>
    </row>
    <row r="2081" spans="1:23" s="67" customFormat="1" x14ac:dyDescent="0.25">
      <c r="A2081" s="69"/>
      <c r="B2081" s="39"/>
      <c r="C2081" s="71" t="str">
        <f>IFERROR(_xll.RssMarket($A2081,"市場部名称"),"")</f>
        <v/>
      </c>
      <c r="D2081" s="55"/>
      <c r="E2081" s="55" t="str">
        <f>IFERROR(_xll.RssMarket($A2081,"前日比"),"")</f>
        <v/>
      </c>
      <c r="F2081" s="75" t="str">
        <f>IFERROR(_xll.RssMarket($A2081,"時価総額"),"")</f>
        <v/>
      </c>
      <c r="G2081" s="75" t="e">
        <f>T20D357462[[#This Row],[時価総額]]/T20D357462[[#This Row],[現在値]]</f>
        <v>#VALUE!</v>
      </c>
      <c r="H2081" s="20"/>
      <c r="I2081" s="38"/>
      <c r="J2081" s="20"/>
      <c r="K2081" s="33"/>
      <c r="L2081" s="117"/>
      <c r="M2081" s="21"/>
      <c r="N2081" s="89"/>
      <c r="O2081" s="125" t="e">
        <f t="shared" si="67"/>
        <v>#REF!</v>
      </c>
      <c r="P2081" s="125" t="e">
        <f t="shared" si="66"/>
        <v>#REF!</v>
      </c>
      <c r="Q2081" s="147" t="e">
        <f>T20D357462[[#This Row],[スコア⑤]]/T20D357462[[#This Row],[スコア③]]</f>
        <v>#REF!</v>
      </c>
      <c r="R2081" s="76" t="e">
        <f>#REF!+#REF!</f>
        <v>#REF!</v>
      </c>
      <c r="S2081" s="76"/>
      <c r="T2081" s="119"/>
      <c r="U2081" s="76"/>
      <c r="V2081" s="76"/>
      <c r="W2081" s="109" t="e">
        <f>(T20D357462[[#This Row],[現金及び預金（億）]]-T20D357462[[#This Row],[負債（億）]])/T20D357462[[#This Row],[総資産]]*100</f>
        <v>#DIV/0!</v>
      </c>
    </row>
    <row r="2082" spans="1:23" s="67" customFormat="1" x14ac:dyDescent="0.25">
      <c r="A2082" s="69"/>
      <c r="B2082" s="39"/>
      <c r="C2082" s="71" t="str">
        <f>IFERROR(_xll.RssMarket($A2082,"市場部名称"),"")</f>
        <v/>
      </c>
      <c r="D2082" s="55"/>
      <c r="E2082" s="55" t="str">
        <f>IFERROR(_xll.RssMarket($A2082,"前日比"),"")</f>
        <v/>
      </c>
      <c r="F2082" s="75" t="str">
        <f>IFERROR(_xll.RssMarket($A2082,"時価総額"),"")</f>
        <v/>
      </c>
      <c r="G2082" s="75" t="e">
        <f>T20D357462[[#This Row],[時価総額]]/T20D357462[[#This Row],[現在値]]</f>
        <v>#VALUE!</v>
      </c>
      <c r="H2082" s="20"/>
      <c r="I2082" s="38"/>
      <c r="J2082" s="20"/>
      <c r="K2082" s="33"/>
      <c r="L2082" s="117"/>
      <c r="M2082" s="21"/>
      <c r="N2082" s="89"/>
      <c r="O2082" s="125" t="e">
        <f t="shared" si="67"/>
        <v>#REF!</v>
      </c>
      <c r="P2082" s="125" t="e">
        <f t="shared" si="66"/>
        <v>#REF!</v>
      </c>
      <c r="Q2082" s="147" t="e">
        <f>T20D357462[[#This Row],[スコア⑤]]/T20D357462[[#This Row],[スコア③]]</f>
        <v>#REF!</v>
      </c>
      <c r="R2082" s="76" t="e">
        <f>#REF!+#REF!</f>
        <v>#REF!</v>
      </c>
      <c r="S2082" s="76"/>
      <c r="T2082" s="119"/>
      <c r="U2082" s="76"/>
      <c r="V2082" s="76"/>
      <c r="W2082" s="109" t="e">
        <f>(T20D357462[[#This Row],[現金及び預金（億）]]-T20D357462[[#This Row],[負債（億）]])/T20D357462[[#This Row],[総資産]]*100</f>
        <v>#DIV/0!</v>
      </c>
    </row>
    <row r="2083" spans="1:23" s="67" customFormat="1" x14ac:dyDescent="0.25">
      <c r="A2083" s="69"/>
      <c r="B2083" s="39"/>
      <c r="C2083" s="71" t="str">
        <f>IFERROR(_xll.RssMarket($A2083,"市場部名称"),"")</f>
        <v/>
      </c>
      <c r="D2083" s="55"/>
      <c r="E2083" s="55" t="str">
        <f>IFERROR(_xll.RssMarket($A2083,"前日比"),"")</f>
        <v/>
      </c>
      <c r="F2083" s="75" t="str">
        <f>IFERROR(_xll.RssMarket($A2083,"時価総額"),"")</f>
        <v/>
      </c>
      <c r="G2083" s="75" t="e">
        <f>T20D357462[[#This Row],[時価総額]]/T20D357462[[#This Row],[現在値]]</f>
        <v>#VALUE!</v>
      </c>
      <c r="H2083" s="20"/>
      <c r="I2083" s="38"/>
      <c r="J2083" s="20"/>
      <c r="K2083" s="33"/>
      <c r="L2083" s="117"/>
      <c r="M2083" s="21"/>
      <c r="N2083" s="89"/>
      <c r="O2083" s="125" t="e">
        <f t="shared" si="67"/>
        <v>#REF!</v>
      </c>
      <c r="P2083" s="125" t="e">
        <f t="shared" si="66"/>
        <v>#REF!</v>
      </c>
      <c r="Q2083" s="147" t="e">
        <f>T20D357462[[#This Row],[スコア⑤]]/T20D357462[[#This Row],[スコア③]]</f>
        <v>#REF!</v>
      </c>
      <c r="R2083" s="76" t="e">
        <f>#REF!+#REF!</f>
        <v>#REF!</v>
      </c>
      <c r="S2083" s="76"/>
      <c r="T2083" s="119"/>
      <c r="U2083" s="76"/>
      <c r="V2083" s="76"/>
      <c r="W2083" s="109" t="e">
        <f>(T20D357462[[#This Row],[現金及び預金（億）]]-T20D357462[[#This Row],[負債（億）]])/T20D357462[[#This Row],[総資産]]*100</f>
        <v>#DIV/0!</v>
      </c>
    </row>
    <row r="2084" spans="1:23" s="67" customFormat="1" x14ac:dyDescent="0.25">
      <c r="A2084" s="69"/>
      <c r="B2084" s="39"/>
      <c r="C2084" s="71" t="str">
        <f>IFERROR(_xll.RssMarket($A2084,"市場部名称"),"")</f>
        <v/>
      </c>
      <c r="D2084" s="55"/>
      <c r="E2084" s="55" t="str">
        <f>IFERROR(_xll.RssMarket($A2084,"前日比"),"")</f>
        <v/>
      </c>
      <c r="F2084" s="75" t="str">
        <f>IFERROR(_xll.RssMarket($A2084,"時価総額"),"")</f>
        <v/>
      </c>
      <c r="G2084" s="75" t="e">
        <f>T20D357462[[#This Row],[時価総額]]/T20D357462[[#This Row],[現在値]]</f>
        <v>#VALUE!</v>
      </c>
      <c r="H2084" s="20"/>
      <c r="I2084" s="38"/>
      <c r="J2084" s="20"/>
      <c r="K2084" s="33"/>
      <c r="L2084" s="117"/>
      <c r="M2084" s="21"/>
      <c r="N2084" s="89"/>
      <c r="O2084" s="125" t="e">
        <f t="shared" si="67"/>
        <v>#REF!</v>
      </c>
      <c r="P2084" s="125" t="e">
        <f t="shared" si="66"/>
        <v>#REF!</v>
      </c>
      <c r="Q2084" s="147" t="e">
        <f>T20D357462[[#This Row],[スコア⑤]]/T20D357462[[#This Row],[スコア③]]</f>
        <v>#REF!</v>
      </c>
      <c r="R2084" s="76" t="e">
        <f>#REF!+#REF!</f>
        <v>#REF!</v>
      </c>
      <c r="S2084" s="76"/>
      <c r="T2084" s="119"/>
      <c r="U2084" s="76"/>
      <c r="V2084" s="76"/>
      <c r="W2084" s="109" t="e">
        <f>(T20D357462[[#This Row],[現金及び預金（億）]]-T20D357462[[#This Row],[負債（億）]])/T20D357462[[#This Row],[総資産]]*100</f>
        <v>#DIV/0!</v>
      </c>
    </row>
    <row r="2085" spans="1:23" s="67" customFormat="1" x14ac:dyDescent="0.25">
      <c r="A2085" s="69"/>
      <c r="B2085" s="39"/>
      <c r="C2085" s="71" t="str">
        <f>IFERROR(_xll.RssMarket($A2085,"市場部名称"),"")</f>
        <v/>
      </c>
      <c r="D2085" s="55"/>
      <c r="E2085" s="55" t="str">
        <f>IFERROR(_xll.RssMarket($A2085,"前日比"),"")</f>
        <v/>
      </c>
      <c r="F2085" s="75" t="str">
        <f>IFERROR(_xll.RssMarket($A2085,"時価総額"),"")</f>
        <v/>
      </c>
      <c r="G2085" s="75" t="e">
        <f>T20D357462[[#This Row],[時価総額]]/T20D357462[[#This Row],[現在値]]</f>
        <v>#VALUE!</v>
      </c>
      <c r="H2085" s="20"/>
      <c r="I2085" s="38"/>
      <c r="J2085" s="20"/>
      <c r="K2085" s="33"/>
      <c r="L2085" s="117"/>
      <c r="M2085" s="21"/>
      <c r="N2085" s="89"/>
      <c r="O2085" s="125" t="e">
        <f t="shared" si="67"/>
        <v>#REF!</v>
      </c>
      <c r="P2085" s="125" t="e">
        <f t="shared" si="66"/>
        <v>#REF!</v>
      </c>
      <c r="Q2085" s="147" t="e">
        <f>T20D357462[[#This Row],[スコア⑤]]/T20D357462[[#This Row],[スコア③]]</f>
        <v>#REF!</v>
      </c>
      <c r="R2085" s="76" t="e">
        <f>#REF!+#REF!</f>
        <v>#REF!</v>
      </c>
      <c r="S2085" s="76"/>
      <c r="T2085" s="119"/>
      <c r="U2085" s="76"/>
      <c r="V2085" s="76"/>
      <c r="W2085" s="109" t="e">
        <f>(T20D357462[[#This Row],[現金及び預金（億）]]-T20D357462[[#This Row],[負債（億）]])/T20D357462[[#This Row],[総資産]]*100</f>
        <v>#DIV/0!</v>
      </c>
    </row>
    <row r="2086" spans="1:23" s="67" customFormat="1" x14ac:dyDescent="0.25">
      <c r="A2086" s="69"/>
      <c r="B2086" s="39"/>
      <c r="C2086" s="71" t="str">
        <f>IFERROR(_xll.RssMarket($A2086,"市場部名称"),"")</f>
        <v/>
      </c>
      <c r="D2086" s="55"/>
      <c r="E2086" s="55" t="str">
        <f>IFERROR(_xll.RssMarket($A2086,"前日比"),"")</f>
        <v/>
      </c>
      <c r="F2086" s="75" t="str">
        <f>IFERROR(_xll.RssMarket($A2086,"時価総額"),"")</f>
        <v/>
      </c>
      <c r="G2086" s="75" t="e">
        <f>T20D357462[[#This Row],[時価総額]]/T20D357462[[#This Row],[現在値]]</f>
        <v>#VALUE!</v>
      </c>
      <c r="H2086" s="20"/>
      <c r="I2086" s="38"/>
      <c r="J2086" s="20"/>
      <c r="K2086" s="33"/>
      <c r="L2086" s="117"/>
      <c r="M2086" s="21"/>
      <c r="N2086" s="89"/>
      <c r="O2086" s="125" t="e">
        <f t="shared" si="67"/>
        <v>#REF!</v>
      </c>
      <c r="P2086" s="125" t="e">
        <f t="shared" si="66"/>
        <v>#REF!</v>
      </c>
      <c r="Q2086" s="147" t="e">
        <f>T20D357462[[#This Row],[スコア⑤]]/T20D357462[[#This Row],[スコア③]]</f>
        <v>#REF!</v>
      </c>
      <c r="R2086" s="76" t="e">
        <f>#REF!+#REF!</f>
        <v>#REF!</v>
      </c>
      <c r="S2086" s="76"/>
      <c r="T2086" s="119"/>
      <c r="U2086" s="76"/>
      <c r="V2086" s="76"/>
      <c r="W2086" s="109" t="e">
        <f>(T20D357462[[#This Row],[現金及び預金（億）]]-T20D357462[[#This Row],[負債（億）]])/T20D357462[[#This Row],[総資産]]*100</f>
        <v>#DIV/0!</v>
      </c>
    </row>
    <row r="2087" spans="1:23" s="67" customFormat="1" x14ac:dyDescent="0.25">
      <c r="A2087" s="69"/>
      <c r="B2087" s="39"/>
      <c r="C2087" s="71" t="str">
        <f>IFERROR(_xll.RssMarket($A2087,"市場部名称"),"")</f>
        <v/>
      </c>
      <c r="D2087" s="55"/>
      <c r="E2087" s="55" t="str">
        <f>IFERROR(_xll.RssMarket($A2087,"前日比"),"")</f>
        <v/>
      </c>
      <c r="F2087" s="75" t="str">
        <f>IFERROR(_xll.RssMarket($A2087,"時価総額"),"")</f>
        <v/>
      </c>
      <c r="G2087" s="75" t="e">
        <f>T20D357462[[#This Row],[時価総額]]/T20D357462[[#This Row],[現在値]]</f>
        <v>#VALUE!</v>
      </c>
      <c r="H2087" s="20"/>
      <c r="I2087" s="38"/>
      <c r="J2087" s="20"/>
      <c r="K2087" s="33"/>
      <c r="L2087" s="117"/>
      <c r="M2087" s="21"/>
      <c r="N2087" s="89"/>
      <c r="O2087" s="125" t="e">
        <f t="shared" si="67"/>
        <v>#REF!</v>
      </c>
      <c r="P2087" s="125" t="e">
        <f t="shared" si="66"/>
        <v>#REF!</v>
      </c>
      <c r="Q2087" s="147" t="e">
        <f>T20D357462[[#This Row],[スコア⑤]]/T20D357462[[#This Row],[スコア③]]</f>
        <v>#REF!</v>
      </c>
      <c r="R2087" s="76" t="e">
        <f>#REF!+#REF!</f>
        <v>#REF!</v>
      </c>
      <c r="S2087" s="76"/>
      <c r="T2087" s="119"/>
      <c r="U2087" s="76"/>
      <c r="V2087" s="76"/>
      <c r="W2087" s="109" t="e">
        <f>(T20D357462[[#This Row],[現金及び預金（億）]]-T20D357462[[#This Row],[負債（億）]])/T20D357462[[#This Row],[総資産]]*100</f>
        <v>#DIV/0!</v>
      </c>
    </row>
    <row r="2088" spans="1:23" s="67" customFormat="1" x14ac:dyDescent="0.25">
      <c r="A2088" s="69"/>
      <c r="B2088" s="39"/>
      <c r="C2088" s="71" t="str">
        <f>IFERROR(_xll.RssMarket($A2088,"市場部名称"),"")</f>
        <v/>
      </c>
      <c r="D2088" s="55"/>
      <c r="E2088" s="55" t="str">
        <f>IFERROR(_xll.RssMarket($A2088,"前日比"),"")</f>
        <v/>
      </c>
      <c r="F2088" s="75" t="str">
        <f>IFERROR(_xll.RssMarket($A2088,"時価総額"),"")</f>
        <v/>
      </c>
      <c r="G2088" s="75" t="e">
        <f>T20D357462[[#This Row],[時価総額]]/T20D357462[[#This Row],[現在値]]</f>
        <v>#VALUE!</v>
      </c>
      <c r="H2088" s="20"/>
      <c r="I2088" s="38"/>
      <c r="J2088" s="20"/>
      <c r="K2088" s="33"/>
      <c r="L2088" s="117"/>
      <c r="M2088" s="21"/>
      <c r="N2088" s="89"/>
      <c r="O2088" s="125" t="e">
        <f t="shared" si="67"/>
        <v>#REF!</v>
      </c>
      <c r="P2088" s="125" t="e">
        <f t="shared" si="66"/>
        <v>#REF!</v>
      </c>
      <c r="Q2088" s="147" t="e">
        <f>T20D357462[[#This Row],[スコア⑤]]/T20D357462[[#This Row],[スコア③]]</f>
        <v>#REF!</v>
      </c>
      <c r="R2088" s="76" t="e">
        <f>#REF!+#REF!</f>
        <v>#REF!</v>
      </c>
      <c r="S2088" s="76"/>
      <c r="T2088" s="119"/>
      <c r="U2088" s="76"/>
      <c r="V2088" s="76"/>
      <c r="W2088" s="109" t="e">
        <f>(T20D357462[[#This Row],[現金及び預金（億）]]-T20D357462[[#This Row],[負債（億）]])/T20D357462[[#This Row],[総資産]]*100</f>
        <v>#DIV/0!</v>
      </c>
    </row>
    <row r="2089" spans="1:23" s="67" customFormat="1" x14ac:dyDescent="0.25">
      <c r="A2089" s="69"/>
      <c r="B2089" s="39"/>
      <c r="C2089" s="71" t="str">
        <f>IFERROR(_xll.RssMarket($A2089,"市場部名称"),"")</f>
        <v/>
      </c>
      <c r="D2089" s="55"/>
      <c r="E2089" s="55" t="str">
        <f>IFERROR(_xll.RssMarket($A2089,"前日比"),"")</f>
        <v/>
      </c>
      <c r="F2089" s="75" t="str">
        <f>IFERROR(_xll.RssMarket($A2089,"時価総額"),"")</f>
        <v/>
      </c>
      <c r="G2089" s="75" t="e">
        <f>T20D357462[[#This Row],[時価総額]]/T20D357462[[#This Row],[現在値]]</f>
        <v>#VALUE!</v>
      </c>
      <c r="H2089" s="20"/>
      <c r="I2089" s="38"/>
      <c r="J2089" s="20"/>
      <c r="K2089" s="33"/>
      <c r="L2089" s="117"/>
      <c r="M2089" s="21"/>
      <c r="N2089" s="89"/>
      <c r="O2089" s="125" t="e">
        <f t="shared" si="67"/>
        <v>#REF!</v>
      </c>
      <c r="P2089" s="125" t="e">
        <f t="shared" si="66"/>
        <v>#REF!</v>
      </c>
      <c r="Q2089" s="147" t="e">
        <f>T20D357462[[#This Row],[スコア⑤]]/T20D357462[[#This Row],[スコア③]]</f>
        <v>#REF!</v>
      </c>
      <c r="R2089" s="76" t="e">
        <f>#REF!+#REF!</f>
        <v>#REF!</v>
      </c>
      <c r="S2089" s="76"/>
      <c r="T2089" s="119"/>
      <c r="U2089" s="76"/>
      <c r="V2089" s="76"/>
      <c r="W2089" s="109" t="e">
        <f>(T20D357462[[#This Row],[現金及び預金（億）]]-T20D357462[[#This Row],[負債（億）]])/T20D357462[[#This Row],[総資産]]*100</f>
        <v>#DIV/0!</v>
      </c>
    </row>
    <row r="2090" spans="1:23" s="67" customFormat="1" x14ac:dyDescent="0.25">
      <c r="A2090" s="69"/>
      <c r="B2090" s="39"/>
      <c r="C2090" s="71" t="str">
        <f>IFERROR(_xll.RssMarket($A2090,"市場部名称"),"")</f>
        <v/>
      </c>
      <c r="D2090" s="55"/>
      <c r="E2090" s="55" t="str">
        <f>IFERROR(_xll.RssMarket($A2090,"前日比"),"")</f>
        <v/>
      </c>
      <c r="F2090" s="75" t="str">
        <f>IFERROR(_xll.RssMarket($A2090,"時価総額"),"")</f>
        <v/>
      </c>
      <c r="G2090" s="75" t="e">
        <f>T20D357462[[#This Row],[時価総額]]/T20D357462[[#This Row],[現在値]]</f>
        <v>#VALUE!</v>
      </c>
      <c r="H2090" s="20"/>
      <c r="I2090" s="38"/>
      <c r="J2090" s="20"/>
      <c r="K2090" s="33"/>
      <c r="L2090" s="117"/>
      <c r="M2090" s="21"/>
      <c r="N2090" s="89"/>
      <c r="O2090" s="125" t="e">
        <f t="shared" si="67"/>
        <v>#REF!</v>
      </c>
      <c r="P2090" s="125" t="e">
        <f t="shared" si="66"/>
        <v>#REF!</v>
      </c>
      <c r="Q2090" s="147" t="e">
        <f>T20D357462[[#This Row],[スコア⑤]]/T20D357462[[#This Row],[スコア③]]</f>
        <v>#REF!</v>
      </c>
      <c r="R2090" s="76" t="e">
        <f>#REF!+#REF!</f>
        <v>#REF!</v>
      </c>
      <c r="S2090" s="76"/>
      <c r="T2090" s="119"/>
      <c r="U2090" s="76"/>
      <c r="V2090" s="76"/>
      <c r="W2090" s="109" t="e">
        <f>(T20D357462[[#This Row],[現金及び預金（億）]]-T20D357462[[#This Row],[負債（億）]])/T20D357462[[#This Row],[総資産]]*100</f>
        <v>#DIV/0!</v>
      </c>
    </row>
    <row r="2091" spans="1:23" s="67" customFormat="1" x14ac:dyDescent="0.25">
      <c r="A2091" s="69"/>
      <c r="B2091" s="39"/>
      <c r="C2091" s="71" t="str">
        <f>IFERROR(_xll.RssMarket($A2091,"市場部名称"),"")</f>
        <v/>
      </c>
      <c r="D2091" s="55"/>
      <c r="E2091" s="55" t="str">
        <f>IFERROR(_xll.RssMarket($A2091,"前日比"),"")</f>
        <v/>
      </c>
      <c r="F2091" s="75" t="str">
        <f>IFERROR(_xll.RssMarket($A2091,"時価総額"),"")</f>
        <v/>
      </c>
      <c r="G2091" s="75" t="e">
        <f>T20D357462[[#This Row],[時価総額]]/T20D357462[[#This Row],[現在値]]</f>
        <v>#VALUE!</v>
      </c>
      <c r="H2091" s="20"/>
      <c r="I2091" s="38"/>
      <c r="J2091" s="20"/>
      <c r="K2091" s="33"/>
      <c r="L2091" s="117"/>
      <c r="M2091" s="21"/>
      <c r="N2091" s="89"/>
      <c r="O2091" s="125" t="e">
        <f t="shared" si="67"/>
        <v>#REF!</v>
      </c>
      <c r="P2091" s="125" t="e">
        <f t="shared" si="66"/>
        <v>#REF!</v>
      </c>
      <c r="Q2091" s="147" t="e">
        <f>T20D357462[[#This Row],[スコア⑤]]/T20D357462[[#This Row],[スコア③]]</f>
        <v>#REF!</v>
      </c>
      <c r="R2091" s="76" t="e">
        <f>#REF!+#REF!</f>
        <v>#REF!</v>
      </c>
      <c r="S2091" s="76"/>
      <c r="T2091" s="119"/>
      <c r="U2091" s="76"/>
      <c r="V2091" s="76"/>
      <c r="W2091" s="109" t="e">
        <f>(T20D357462[[#This Row],[現金及び預金（億）]]-T20D357462[[#This Row],[負債（億）]])/T20D357462[[#This Row],[総資産]]*100</f>
        <v>#DIV/0!</v>
      </c>
    </row>
    <row r="2092" spans="1:23" s="67" customFormat="1" x14ac:dyDescent="0.25">
      <c r="A2092" s="69"/>
      <c r="B2092" s="39"/>
      <c r="C2092" s="71" t="str">
        <f>IFERROR(_xll.RssMarket($A2092,"市場部名称"),"")</f>
        <v/>
      </c>
      <c r="D2092" s="55"/>
      <c r="E2092" s="55" t="str">
        <f>IFERROR(_xll.RssMarket($A2092,"前日比"),"")</f>
        <v/>
      </c>
      <c r="F2092" s="75" t="str">
        <f>IFERROR(_xll.RssMarket($A2092,"時価総額"),"")</f>
        <v/>
      </c>
      <c r="G2092" s="75" t="e">
        <f>T20D357462[[#This Row],[時価総額]]/T20D357462[[#This Row],[現在値]]</f>
        <v>#VALUE!</v>
      </c>
      <c r="H2092" s="20"/>
      <c r="I2092" s="38"/>
      <c r="J2092" s="20"/>
      <c r="K2092" s="33"/>
      <c r="L2092" s="117"/>
      <c r="M2092" s="21"/>
      <c r="N2092" s="89"/>
      <c r="O2092" s="125" t="e">
        <f t="shared" si="67"/>
        <v>#REF!</v>
      </c>
      <c r="P2092" s="125" t="e">
        <f t="shared" si="66"/>
        <v>#REF!</v>
      </c>
      <c r="Q2092" s="147" t="e">
        <f>T20D357462[[#This Row],[スコア⑤]]/T20D357462[[#This Row],[スコア③]]</f>
        <v>#REF!</v>
      </c>
      <c r="R2092" s="76" t="e">
        <f>#REF!+#REF!</f>
        <v>#REF!</v>
      </c>
      <c r="S2092" s="76"/>
      <c r="T2092" s="119"/>
      <c r="U2092" s="76"/>
      <c r="V2092" s="76"/>
      <c r="W2092" s="109" t="e">
        <f>(T20D357462[[#This Row],[現金及び預金（億）]]-T20D357462[[#This Row],[負債（億）]])/T20D357462[[#This Row],[総資産]]*100</f>
        <v>#DIV/0!</v>
      </c>
    </row>
    <row r="2093" spans="1:23" s="67" customFormat="1" x14ac:dyDescent="0.25">
      <c r="A2093" s="69"/>
      <c r="B2093" s="39"/>
      <c r="C2093" s="71" t="str">
        <f>IFERROR(_xll.RssMarket($A2093,"市場部名称"),"")</f>
        <v/>
      </c>
      <c r="D2093" s="55"/>
      <c r="E2093" s="55" t="str">
        <f>IFERROR(_xll.RssMarket($A2093,"前日比"),"")</f>
        <v/>
      </c>
      <c r="F2093" s="75" t="str">
        <f>IFERROR(_xll.RssMarket($A2093,"時価総額"),"")</f>
        <v/>
      </c>
      <c r="G2093" s="75" t="e">
        <f>T20D357462[[#This Row],[時価総額]]/T20D357462[[#This Row],[現在値]]</f>
        <v>#VALUE!</v>
      </c>
      <c r="H2093" s="20"/>
      <c r="I2093" s="38"/>
      <c r="J2093" s="20"/>
      <c r="K2093" s="33"/>
      <c r="L2093" s="117"/>
      <c r="M2093" s="21"/>
      <c r="N2093" s="89"/>
      <c r="O2093" s="125" t="e">
        <f t="shared" si="67"/>
        <v>#REF!</v>
      </c>
      <c r="P2093" s="125" t="e">
        <f t="shared" si="66"/>
        <v>#REF!</v>
      </c>
      <c r="Q2093" s="147" t="e">
        <f>T20D357462[[#This Row],[スコア⑤]]/T20D357462[[#This Row],[スコア③]]</f>
        <v>#REF!</v>
      </c>
      <c r="R2093" s="76" t="e">
        <f>#REF!+#REF!</f>
        <v>#REF!</v>
      </c>
      <c r="S2093" s="76"/>
      <c r="T2093" s="119"/>
      <c r="U2093" s="76"/>
      <c r="V2093" s="76"/>
      <c r="W2093" s="109" t="e">
        <f>(T20D357462[[#This Row],[現金及び預金（億）]]-T20D357462[[#This Row],[負債（億）]])/T20D357462[[#This Row],[総資産]]*100</f>
        <v>#DIV/0!</v>
      </c>
    </row>
    <row r="2094" spans="1:23" s="67" customFormat="1" x14ac:dyDescent="0.25">
      <c r="A2094" s="69"/>
      <c r="B2094" s="39"/>
      <c r="C2094" s="71" t="str">
        <f>IFERROR(_xll.RssMarket($A2094,"市場部名称"),"")</f>
        <v/>
      </c>
      <c r="D2094" s="55"/>
      <c r="E2094" s="55" t="str">
        <f>IFERROR(_xll.RssMarket($A2094,"前日比"),"")</f>
        <v/>
      </c>
      <c r="F2094" s="75" t="str">
        <f>IFERROR(_xll.RssMarket($A2094,"時価総額"),"")</f>
        <v/>
      </c>
      <c r="G2094" s="75" t="e">
        <f>T20D357462[[#This Row],[時価総額]]/T20D357462[[#This Row],[現在値]]</f>
        <v>#VALUE!</v>
      </c>
      <c r="H2094" s="20"/>
      <c r="I2094" s="38"/>
      <c r="J2094" s="20"/>
      <c r="K2094" s="33"/>
      <c r="L2094" s="117"/>
      <c r="M2094" s="21"/>
      <c r="N2094" s="89"/>
      <c r="O2094" s="125" t="e">
        <f t="shared" si="67"/>
        <v>#REF!</v>
      </c>
      <c r="P2094" s="125" t="e">
        <f t="shared" si="66"/>
        <v>#REF!</v>
      </c>
      <c r="Q2094" s="147" t="e">
        <f>T20D357462[[#This Row],[スコア⑤]]/T20D357462[[#This Row],[スコア③]]</f>
        <v>#REF!</v>
      </c>
      <c r="R2094" s="76" t="e">
        <f>#REF!+#REF!</f>
        <v>#REF!</v>
      </c>
      <c r="S2094" s="76"/>
      <c r="T2094" s="119"/>
      <c r="U2094" s="76"/>
      <c r="V2094" s="76"/>
      <c r="W2094" s="109" t="e">
        <f>(T20D357462[[#This Row],[現金及び預金（億）]]-T20D357462[[#This Row],[負債（億）]])/T20D357462[[#This Row],[総資産]]*100</f>
        <v>#DIV/0!</v>
      </c>
    </row>
    <row r="2095" spans="1:23" s="67" customFormat="1" x14ac:dyDescent="0.25">
      <c r="A2095" s="69"/>
      <c r="B2095" s="39"/>
      <c r="C2095" s="71" t="str">
        <f>IFERROR(_xll.RssMarket($A2095,"市場部名称"),"")</f>
        <v/>
      </c>
      <c r="D2095" s="55"/>
      <c r="E2095" s="55" t="str">
        <f>IFERROR(_xll.RssMarket($A2095,"前日比"),"")</f>
        <v/>
      </c>
      <c r="F2095" s="75" t="str">
        <f>IFERROR(_xll.RssMarket($A2095,"時価総額"),"")</f>
        <v/>
      </c>
      <c r="G2095" s="75" t="e">
        <f>T20D357462[[#This Row],[時価総額]]/T20D357462[[#This Row],[現在値]]</f>
        <v>#VALUE!</v>
      </c>
      <c r="H2095" s="20"/>
      <c r="I2095" s="38"/>
      <c r="J2095" s="20"/>
      <c r="K2095" s="33"/>
      <c r="L2095" s="117"/>
      <c r="M2095" s="21"/>
      <c r="N2095" s="89"/>
      <c r="O2095" s="125" t="e">
        <f t="shared" si="67"/>
        <v>#REF!</v>
      </c>
      <c r="P2095" s="125" t="e">
        <f t="shared" si="66"/>
        <v>#REF!</v>
      </c>
      <c r="Q2095" s="147" t="e">
        <f>T20D357462[[#This Row],[スコア⑤]]/T20D357462[[#This Row],[スコア③]]</f>
        <v>#REF!</v>
      </c>
      <c r="R2095" s="76" t="e">
        <f>#REF!+#REF!</f>
        <v>#REF!</v>
      </c>
      <c r="S2095" s="76"/>
      <c r="T2095" s="119"/>
      <c r="U2095" s="76"/>
      <c r="V2095" s="76"/>
      <c r="W2095" s="109" t="e">
        <f>(T20D357462[[#This Row],[現金及び預金（億）]]-T20D357462[[#This Row],[負債（億）]])/T20D357462[[#This Row],[総資産]]*100</f>
        <v>#DIV/0!</v>
      </c>
    </row>
    <row r="2096" spans="1:23" s="67" customFormat="1" x14ac:dyDescent="0.25">
      <c r="A2096" s="69"/>
      <c r="B2096" s="39"/>
      <c r="C2096" s="71" t="str">
        <f>IFERROR(_xll.RssMarket($A2096,"市場部名称"),"")</f>
        <v/>
      </c>
      <c r="D2096" s="55"/>
      <c r="E2096" s="55" t="str">
        <f>IFERROR(_xll.RssMarket($A2096,"前日比"),"")</f>
        <v/>
      </c>
      <c r="F2096" s="75" t="str">
        <f>IFERROR(_xll.RssMarket($A2096,"時価総額"),"")</f>
        <v/>
      </c>
      <c r="G2096" s="75" t="e">
        <f>T20D357462[[#This Row],[時価総額]]/T20D357462[[#This Row],[現在値]]</f>
        <v>#VALUE!</v>
      </c>
      <c r="H2096" s="20"/>
      <c r="I2096" s="38"/>
      <c r="J2096" s="20"/>
      <c r="K2096" s="33"/>
      <c r="L2096" s="117"/>
      <c r="M2096" s="21"/>
      <c r="N2096" s="89"/>
      <c r="O2096" s="125" t="e">
        <f t="shared" si="67"/>
        <v>#REF!</v>
      </c>
      <c r="P2096" s="125" t="e">
        <f t="shared" si="66"/>
        <v>#REF!</v>
      </c>
      <c r="Q2096" s="147" t="e">
        <f>T20D357462[[#This Row],[スコア⑤]]/T20D357462[[#This Row],[スコア③]]</f>
        <v>#REF!</v>
      </c>
      <c r="R2096" s="76" t="e">
        <f>#REF!+#REF!</f>
        <v>#REF!</v>
      </c>
      <c r="S2096" s="76"/>
      <c r="T2096" s="119"/>
      <c r="U2096" s="76"/>
      <c r="V2096" s="76"/>
      <c r="W2096" s="109" t="e">
        <f>(T20D357462[[#This Row],[現金及び預金（億）]]-T20D357462[[#This Row],[負債（億）]])/T20D357462[[#This Row],[総資産]]*100</f>
        <v>#DIV/0!</v>
      </c>
    </row>
    <row r="2097" spans="1:23" s="67" customFormat="1" x14ac:dyDescent="0.25">
      <c r="A2097" s="69"/>
      <c r="B2097" s="39"/>
      <c r="C2097" s="71" t="str">
        <f>IFERROR(_xll.RssMarket($A2097,"市場部名称"),"")</f>
        <v/>
      </c>
      <c r="D2097" s="55"/>
      <c r="E2097" s="55" t="str">
        <f>IFERROR(_xll.RssMarket($A2097,"前日比"),"")</f>
        <v/>
      </c>
      <c r="F2097" s="75" t="str">
        <f>IFERROR(_xll.RssMarket($A2097,"時価総額"),"")</f>
        <v/>
      </c>
      <c r="G2097" s="75" t="e">
        <f>T20D357462[[#This Row],[時価総額]]/T20D357462[[#This Row],[現在値]]</f>
        <v>#VALUE!</v>
      </c>
      <c r="H2097" s="20"/>
      <c r="I2097" s="38"/>
      <c r="J2097" s="20"/>
      <c r="K2097" s="33"/>
      <c r="L2097" s="117"/>
      <c r="M2097" s="21"/>
      <c r="N2097" s="89"/>
      <c r="O2097" s="125" t="e">
        <f t="shared" si="67"/>
        <v>#REF!</v>
      </c>
      <c r="P2097" s="125" t="e">
        <f t="shared" si="66"/>
        <v>#REF!</v>
      </c>
      <c r="Q2097" s="147" t="e">
        <f>T20D357462[[#This Row],[スコア⑤]]/T20D357462[[#This Row],[スコア③]]</f>
        <v>#REF!</v>
      </c>
      <c r="R2097" s="76" t="e">
        <f>#REF!+#REF!</f>
        <v>#REF!</v>
      </c>
      <c r="S2097" s="76"/>
      <c r="T2097" s="119"/>
      <c r="U2097" s="76"/>
      <c r="V2097" s="76"/>
      <c r="W2097" s="109" t="e">
        <f>(T20D357462[[#This Row],[現金及び預金（億）]]-T20D357462[[#This Row],[負債（億）]])/T20D357462[[#This Row],[総資産]]*100</f>
        <v>#DIV/0!</v>
      </c>
    </row>
    <row r="2098" spans="1:23" s="67" customFormat="1" x14ac:dyDescent="0.25">
      <c r="A2098" s="69"/>
      <c r="B2098" s="39"/>
      <c r="C2098" s="71" t="str">
        <f>IFERROR(_xll.RssMarket($A2098,"市場部名称"),"")</f>
        <v/>
      </c>
      <c r="D2098" s="55"/>
      <c r="E2098" s="55" t="str">
        <f>IFERROR(_xll.RssMarket($A2098,"前日比"),"")</f>
        <v/>
      </c>
      <c r="F2098" s="75" t="str">
        <f>IFERROR(_xll.RssMarket($A2098,"時価総額"),"")</f>
        <v/>
      </c>
      <c r="G2098" s="75" t="e">
        <f>T20D357462[[#This Row],[時価総額]]/T20D357462[[#This Row],[現在値]]</f>
        <v>#VALUE!</v>
      </c>
      <c r="H2098" s="20"/>
      <c r="I2098" s="38"/>
      <c r="J2098" s="20"/>
      <c r="K2098" s="33"/>
      <c r="L2098" s="117"/>
      <c r="M2098" s="21"/>
      <c r="N2098" s="89"/>
      <c r="O2098" s="125" t="e">
        <f t="shared" si="67"/>
        <v>#REF!</v>
      </c>
      <c r="P2098" s="125" t="e">
        <f t="shared" si="66"/>
        <v>#REF!</v>
      </c>
      <c r="Q2098" s="147" t="e">
        <f>T20D357462[[#This Row],[スコア⑤]]/T20D357462[[#This Row],[スコア③]]</f>
        <v>#REF!</v>
      </c>
      <c r="R2098" s="76" t="e">
        <f>#REF!+#REF!</f>
        <v>#REF!</v>
      </c>
      <c r="S2098" s="76"/>
      <c r="T2098" s="119"/>
      <c r="U2098" s="76"/>
      <c r="V2098" s="76"/>
      <c r="W2098" s="109" t="e">
        <f>(T20D357462[[#This Row],[現金及び預金（億）]]-T20D357462[[#This Row],[負債（億）]])/T20D357462[[#This Row],[総資産]]*100</f>
        <v>#DIV/0!</v>
      </c>
    </row>
    <row r="2099" spans="1:23" s="67" customFormat="1" x14ac:dyDescent="0.25">
      <c r="A2099" s="69"/>
      <c r="B2099" s="39"/>
      <c r="C2099" s="71" t="str">
        <f>IFERROR(_xll.RssMarket($A2099,"市場部名称"),"")</f>
        <v/>
      </c>
      <c r="D2099" s="55"/>
      <c r="E2099" s="55" t="str">
        <f>IFERROR(_xll.RssMarket($A2099,"前日比"),"")</f>
        <v/>
      </c>
      <c r="F2099" s="75" t="str">
        <f>IFERROR(_xll.RssMarket($A2099,"時価総額"),"")</f>
        <v/>
      </c>
      <c r="G2099" s="75" t="e">
        <f>T20D357462[[#This Row],[時価総額]]/T20D357462[[#This Row],[現在値]]</f>
        <v>#VALUE!</v>
      </c>
      <c r="H2099" s="20"/>
      <c r="I2099" s="38"/>
      <c r="J2099" s="20"/>
      <c r="K2099" s="33"/>
      <c r="L2099" s="117"/>
      <c r="M2099" s="21"/>
      <c r="N2099" s="89"/>
      <c r="O2099" s="125" t="e">
        <f t="shared" si="67"/>
        <v>#REF!</v>
      </c>
      <c r="P2099" s="125" t="e">
        <f t="shared" si="66"/>
        <v>#REF!</v>
      </c>
      <c r="Q2099" s="147" t="e">
        <f>T20D357462[[#This Row],[スコア⑤]]/T20D357462[[#This Row],[スコア③]]</f>
        <v>#REF!</v>
      </c>
      <c r="R2099" s="76" t="e">
        <f>#REF!+#REF!</f>
        <v>#REF!</v>
      </c>
      <c r="S2099" s="76"/>
      <c r="T2099" s="119"/>
      <c r="U2099" s="76"/>
      <c r="V2099" s="76"/>
      <c r="W2099" s="109" t="e">
        <f>(T20D357462[[#This Row],[現金及び預金（億）]]-T20D357462[[#This Row],[負債（億）]])/T20D357462[[#This Row],[総資産]]*100</f>
        <v>#DIV/0!</v>
      </c>
    </row>
    <row r="2100" spans="1:23" s="67" customFormat="1" x14ac:dyDescent="0.25">
      <c r="A2100" s="69"/>
      <c r="B2100" s="39"/>
      <c r="C2100" s="71" t="str">
        <f>IFERROR(_xll.RssMarket($A2100,"市場部名称"),"")</f>
        <v/>
      </c>
      <c r="D2100" s="55"/>
      <c r="E2100" s="55" t="str">
        <f>IFERROR(_xll.RssMarket($A2100,"前日比"),"")</f>
        <v/>
      </c>
      <c r="F2100" s="75" t="str">
        <f>IFERROR(_xll.RssMarket($A2100,"時価総額"),"")</f>
        <v/>
      </c>
      <c r="G2100" s="75" t="e">
        <f>T20D357462[[#This Row],[時価総額]]/T20D357462[[#This Row],[現在値]]</f>
        <v>#VALUE!</v>
      </c>
      <c r="H2100" s="20"/>
      <c r="I2100" s="38"/>
      <c r="J2100" s="20"/>
      <c r="K2100" s="33"/>
      <c r="L2100" s="117"/>
      <c r="M2100" s="21"/>
      <c r="N2100" s="89"/>
      <c r="O2100" s="125" t="e">
        <f t="shared" si="67"/>
        <v>#REF!</v>
      </c>
      <c r="P2100" s="125" t="e">
        <f t="shared" si="66"/>
        <v>#REF!</v>
      </c>
      <c r="Q2100" s="147" t="e">
        <f>T20D357462[[#This Row],[スコア⑤]]/T20D357462[[#This Row],[スコア③]]</f>
        <v>#REF!</v>
      </c>
      <c r="R2100" s="76" t="e">
        <f>#REF!+#REF!</f>
        <v>#REF!</v>
      </c>
      <c r="S2100" s="76"/>
      <c r="T2100" s="119"/>
      <c r="U2100" s="76"/>
      <c r="V2100" s="76"/>
      <c r="W2100" s="109" t="e">
        <f>(T20D357462[[#This Row],[現金及び預金（億）]]-T20D357462[[#This Row],[負債（億）]])/T20D357462[[#This Row],[総資産]]*100</f>
        <v>#DIV/0!</v>
      </c>
    </row>
    <row r="2101" spans="1:23" s="67" customFormat="1" x14ac:dyDescent="0.25">
      <c r="A2101" s="69"/>
      <c r="B2101" s="39"/>
      <c r="C2101" s="71" t="str">
        <f>IFERROR(_xll.RssMarket($A2101,"市場部名称"),"")</f>
        <v/>
      </c>
      <c r="D2101" s="55"/>
      <c r="E2101" s="55" t="str">
        <f>IFERROR(_xll.RssMarket($A2101,"前日比"),"")</f>
        <v/>
      </c>
      <c r="F2101" s="75" t="str">
        <f>IFERROR(_xll.RssMarket($A2101,"時価総額"),"")</f>
        <v/>
      </c>
      <c r="G2101" s="75" t="e">
        <f>T20D357462[[#This Row],[時価総額]]/T20D357462[[#This Row],[現在値]]</f>
        <v>#VALUE!</v>
      </c>
      <c r="H2101" s="20"/>
      <c r="I2101" s="38"/>
      <c r="J2101" s="20"/>
      <c r="K2101" s="33"/>
      <c r="L2101" s="117"/>
      <c r="M2101" s="21"/>
      <c r="N2101" s="89"/>
      <c r="O2101" s="125" t="e">
        <f t="shared" si="67"/>
        <v>#REF!</v>
      </c>
      <c r="P2101" s="125" t="e">
        <f t="shared" si="66"/>
        <v>#REF!</v>
      </c>
      <c r="Q2101" s="147" t="e">
        <f>T20D357462[[#This Row],[スコア⑤]]/T20D357462[[#This Row],[スコア③]]</f>
        <v>#REF!</v>
      </c>
      <c r="R2101" s="76" t="e">
        <f>#REF!+#REF!</f>
        <v>#REF!</v>
      </c>
      <c r="S2101" s="76"/>
      <c r="T2101" s="119"/>
      <c r="U2101" s="76"/>
      <c r="V2101" s="76"/>
      <c r="W2101" s="109" t="e">
        <f>(T20D357462[[#This Row],[現金及び預金（億）]]-T20D357462[[#This Row],[負債（億）]])/T20D357462[[#This Row],[総資産]]*100</f>
        <v>#DIV/0!</v>
      </c>
    </row>
    <row r="2102" spans="1:23" s="67" customFormat="1" x14ac:dyDescent="0.25">
      <c r="A2102" s="69"/>
      <c r="B2102" s="39"/>
      <c r="C2102" s="71" t="str">
        <f>IFERROR(_xll.RssMarket($A2102,"市場部名称"),"")</f>
        <v/>
      </c>
      <c r="D2102" s="55"/>
      <c r="E2102" s="55" t="str">
        <f>IFERROR(_xll.RssMarket($A2102,"前日比"),"")</f>
        <v/>
      </c>
      <c r="F2102" s="75" t="str">
        <f>IFERROR(_xll.RssMarket($A2102,"時価総額"),"")</f>
        <v/>
      </c>
      <c r="G2102" s="75" t="e">
        <f>T20D357462[[#This Row],[時価総額]]/T20D357462[[#This Row],[現在値]]</f>
        <v>#VALUE!</v>
      </c>
      <c r="H2102" s="20"/>
      <c r="I2102" s="38"/>
      <c r="J2102" s="20"/>
      <c r="K2102" s="33"/>
      <c r="L2102" s="117"/>
      <c r="M2102" s="21"/>
      <c r="N2102" s="89"/>
      <c r="O2102" s="125" t="e">
        <f t="shared" si="67"/>
        <v>#REF!</v>
      </c>
      <c r="P2102" s="125" t="e">
        <f t="shared" si="66"/>
        <v>#REF!</v>
      </c>
      <c r="Q2102" s="147" t="e">
        <f>T20D357462[[#This Row],[スコア⑤]]/T20D357462[[#This Row],[スコア③]]</f>
        <v>#REF!</v>
      </c>
      <c r="R2102" s="76" t="e">
        <f>#REF!+#REF!</f>
        <v>#REF!</v>
      </c>
      <c r="S2102" s="76"/>
      <c r="T2102" s="119"/>
      <c r="U2102" s="76"/>
      <c r="V2102" s="76"/>
      <c r="W2102" s="109" t="e">
        <f>(T20D357462[[#This Row],[現金及び預金（億）]]-T20D357462[[#This Row],[負債（億）]])/T20D357462[[#This Row],[総資産]]*100</f>
        <v>#DIV/0!</v>
      </c>
    </row>
    <row r="2103" spans="1:23" s="67" customFormat="1" x14ac:dyDescent="0.25">
      <c r="A2103" s="69"/>
      <c r="B2103" s="39"/>
      <c r="C2103" s="71" t="str">
        <f>IFERROR(_xll.RssMarket($A2103,"市場部名称"),"")</f>
        <v/>
      </c>
      <c r="D2103" s="55"/>
      <c r="E2103" s="55" t="str">
        <f>IFERROR(_xll.RssMarket($A2103,"前日比"),"")</f>
        <v/>
      </c>
      <c r="F2103" s="75" t="str">
        <f>IFERROR(_xll.RssMarket($A2103,"時価総額"),"")</f>
        <v/>
      </c>
      <c r="G2103" s="75" t="e">
        <f>T20D357462[[#This Row],[時価総額]]/T20D357462[[#This Row],[現在値]]</f>
        <v>#VALUE!</v>
      </c>
      <c r="H2103" s="20"/>
      <c r="I2103" s="38"/>
      <c r="J2103" s="20"/>
      <c r="K2103" s="33"/>
      <c r="L2103" s="117"/>
      <c r="M2103" s="21"/>
      <c r="N2103" s="89"/>
      <c r="O2103" s="125" t="e">
        <f t="shared" si="67"/>
        <v>#REF!</v>
      </c>
      <c r="P2103" s="125" t="e">
        <f t="shared" si="66"/>
        <v>#REF!</v>
      </c>
      <c r="Q2103" s="147" t="e">
        <f>T20D357462[[#This Row],[スコア⑤]]/T20D357462[[#This Row],[スコア③]]</f>
        <v>#REF!</v>
      </c>
      <c r="R2103" s="76" t="e">
        <f>#REF!+#REF!</f>
        <v>#REF!</v>
      </c>
      <c r="S2103" s="76"/>
      <c r="T2103" s="119"/>
      <c r="U2103" s="76"/>
      <c r="V2103" s="76"/>
      <c r="W2103" s="109" t="e">
        <f>(T20D357462[[#This Row],[現金及び預金（億）]]-T20D357462[[#This Row],[負債（億）]])/T20D357462[[#This Row],[総資産]]*100</f>
        <v>#DIV/0!</v>
      </c>
    </row>
    <row r="2104" spans="1:23" s="67" customFormat="1" x14ac:dyDescent="0.25">
      <c r="A2104" s="69"/>
      <c r="B2104" s="39"/>
      <c r="C2104" s="71" t="str">
        <f>IFERROR(_xll.RssMarket($A2104,"市場部名称"),"")</f>
        <v/>
      </c>
      <c r="D2104" s="55"/>
      <c r="E2104" s="55" t="str">
        <f>IFERROR(_xll.RssMarket($A2104,"前日比"),"")</f>
        <v/>
      </c>
      <c r="F2104" s="75" t="str">
        <f>IFERROR(_xll.RssMarket($A2104,"時価総額"),"")</f>
        <v/>
      </c>
      <c r="G2104" s="75" t="e">
        <f>T20D357462[[#This Row],[時価総額]]/T20D357462[[#This Row],[現在値]]</f>
        <v>#VALUE!</v>
      </c>
      <c r="H2104" s="20"/>
      <c r="I2104" s="38"/>
      <c r="J2104" s="20"/>
      <c r="K2104" s="33"/>
      <c r="L2104" s="117"/>
      <c r="M2104" s="21"/>
      <c r="N2104" s="89"/>
      <c r="O2104" s="125" t="e">
        <f t="shared" si="67"/>
        <v>#REF!</v>
      </c>
      <c r="P2104" s="125" t="e">
        <f t="shared" si="66"/>
        <v>#REF!</v>
      </c>
      <c r="Q2104" s="147" t="e">
        <f>T20D357462[[#This Row],[スコア⑤]]/T20D357462[[#This Row],[スコア③]]</f>
        <v>#REF!</v>
      </c>
      <c r="R2104" s="76" t="e">
        <f>#REF!+#REF!</f>
        <v>#REF!</v>
      </c>
      <c r="S2104" s="76"/>
      <c r="T2104" s="119"/>
      <c r="U2104" s="76"/>
      <c r="V2104" s="76"/>
      <c r="W2104" s="109" t="e">
        <f>(T20D357462[[#This Row],[現金及び預金（億）]]-T20D357462[[#This Row],[負債（億）]])/T20D357462[[#This Row],[総資産]]*100</f>
        <v>#DIV/0!</v>
      </c>
    </row>
    <row r="2105" spans="1:23" s="67" customFormat="1" x14ac:dyDescent="0.25">
      <c r="A2105" s="69"/>
      <c r="B2105" s="39"/>
      <c r="C2105" s="71" t="str">
        <f>IFERROR(_xll.RssMarket($A2105,"市場部名称"),"")</f>
        <v/>
      </c>
      <c r="D2105" s="55"/>
      <c r="E2105" s="55" t="str">
        <f>IFERROR(_xll.RssMarket($A2105,"前日比"),"")</f>
        <v/>
      </c>
      <c r="F2105" s="75" t="str">
        <f>IFERROR(_xll.RssMarket($A2105,"時価総額"),"")</f>
        <v/>
      </c>
      <c r="G2105" s="75" t="e">
        <f>T20D357462[[#This Row],[時価総額]]/T20D357462[[#This Row],[現在値]]</f>
        <v>#VALUE!</v>
      </c>
      <c r="H2105" s="20"/>
      <c r="I2105" s="38"/>
      <c r="J2105" s="20"/>
      <c r="K2105" s="33"/>
      <c r="L2105" s="117"/>
      <c r="M2105" s="21"/>
      <c r="N2105" s="89"/>
      <c r="O2105" s="125" t="e">
        <f t="shared" si="67"/>
        <v>#REF!</v>
      </c>
      <c r="P2105" s="125" t="e">
        <f t="shared" si="66"/>
        <v>#REF!</v>
      </c>
      <c r="Q2105" s="147" t="e">
        <f>T20D357462[[#This Row],[スコア⑤]]/T20D357462[[#This Row],[スコア③]]</f>
        <v>#REF!</v>
      </c>
      <c r="R2105" s="76" t="e">
        <f>#REF!+#REF!</f>
        <v>#REF!</v>
      </c>
      <c r="S2105" s="76"/>
      <c r="T2105" s="119"/>
      <c r="U2105" s="76"/>
      <c r="V2105" s="76"/>
      <c r="W2105" s="109" t="e">
        <f>(T20D357462[[#This Row],[現金及び預金（億）]]-T20D357462[[#This Row],[負債（億）]])/T20D357462[[#This Row],[総資産]]*100</f>
        <v>#DIV/0!</v>
      </c>
    </row>
    <row r="2106" spans="1:23" s="67" customFormat="1" x14ac:dyDescent="0.25">
      <c r="A2106" s="69"/>
      <c r="B2106" s="39"/>
      <c r="C2106" s="71" t="str">
        <f>IFERROR(_xll.RssMarket($A2106,"市場部名称"),"")</f>
        <v/>
      </c>
      <c r="D2106" s="55"/>
      <c r="E2106" s="55" t="str">
        <f>IFERROR(_xll.RssMarket($A2106,"前日比"),"")</f>
        <v/>
      </c>
      <c r="F2106" s="75" t="str">
        <f>IFERROR(_xll.RssMarket($A2106,"時価総額"),"")</f>
        <v/>
      </c>
      <c r="G2106" s="75" t="e">
        <f>T20D357462[[#This Row],[時価総額]]/T20D357462[[#This Row],[現在値]]</f>
        <v>#VALUE!</v>
      </c>
      <c r="H2106" s="20"/>
      <c r="I2106" s="38"/>
      <c r="J2106" s="20"/>
      <c r="K2106" s="33"/>
      <c r="L2106" s="117"/>
      <c r="M2106" s="21"/>
      <c r="N2106" s="89"/>
      <c r="O2106" s="125" t="e">
        <f t="shared" si="67"/>
        <v>#REF!</v>
      </c>
      <c r="P2106" s="125" t="e">
        <f t="shared" si="66"/>
        <v>#REF!</v>
      </c>
      <c r="Q2106" s="147" t="e">
        <f>T20D357462[[#This Row],[スコア⑤]]/T20D357462[[#This Row],[スコア③]]</f>
        <v>#REF!</v>
      </c>
      <c r="R2106" s="76" t="e">
        <f>#REF!+#REF!</f>
        <v>#REF!</v>
      </c>
      <c r="S2106" s="76"/>
      <c r="T2106" s="119"/>
      <c r="U2106" s="76"/>
      <c r="V2106" s="76"/>
      <c r="W2106" s="109" t="e">
        <f>(T20D357462[[#This Row],[現金及び預金（億）]]-T20D357462[[#This Row],[負債（億）]])/T20D357462[[#This Row],[総資産]]*100</f>
        <v>#DIV/0!</v>
      </c>
    </row>
    <row r="2107" spans="1:23" s="67" customFormat="1" x14ac:dyDescent="0.25">
      <c r="A2107" s="69"/>
      <c r="B2107" s="39"/>
      <c r="C2107" s="71" t="str">
        <f>IFERROR(_xll.RssMarket($A2107,"市場部名称"),"")</f>
        <v/>
      </c>
      <c r="D2107" s="55"/>
      <c r="E2107" s="55" t="str">
        <f>IFERROR(_xll.RssMarket($A2107,"前日比"),"")</f>
        <v/>
      </c>
      <c r="F2107" s="75" t="str">
        <f>IFERROR(_xll.RssMarket($A2107,"時価総額"),"")</f>
        <v/>
      </c>
      <c r="G2107" s="75" t="e">
        <f>T20D357462[[#This Row],[時価総額]]/T20D357462[[#This Row],[現在値]]</f>
        <v>#VALUE!</v>
      </c>
      <c r="H2107" s="20"/>
      <c r="I2107" s="38"/>
      <c r="J2107" s="20"/>
      <c r="K2107" s="33"/>
      <c r="L2107" s="117"/>
      <c r="M2107" s="21"/>
      <c r="N2107" s="89"/>
      <c r="O2107" s="125" t="e">
        <f t="shared" si="67"/>
        <v>#REF!</v>
      </c>
      <c r="P2107" s="125" t="e">
        <f t="shared" si="66"/>
        <v>#REF!</v>
      </c>
      <c r="Q2107" s="147" t="e">
        <f>T20D357462[[#This Row],[スコア⑤]]/T20D357462[[#This Row],[スコア③]]</f>
        <v>#REF!</v>
      </c>
      <c r="R2107" s="76" t="e">
        <f>#REF!+#REF!</f>
        <v>#REF!</v>
      </c>
      <c r="S2107" s="76"/>
      <c r="T2107" s="119"/>
      <c r="U2107" s="76"/>
      <c r="V2107" s="76"/>
      <c r="W2107" s="109" t="e">
        <f>(T20D357462[[#This Row],[現金及び預金（億）]]-T20D357462[[#This Row],[負債（億）]])/T20D357462[[#This Row],[総資産]]*100</f>
        <v>#DIV/0!</v>
      </c>
    </row>
    <row r="2108" spans="1:23" s="67" customFormat="1" x14ac:dyDescent="0.25">
      <c r="A2108" s="69"/>
      <c r="B2108" s="39"/>
      <c r="C2108" s="71" t="str">
        <f>IFERROR(_xll.RssMarket($A2108,"市場部名称"),"")</f>
        <v/>
      </c>
      <c r="D2108" s="55"/>
      <c r="E2108" s="55" t="str">
        <f>IFERROR(_xll.RssMarket($A2108,"前日比"),"")</f>
        <v/>
      </c>
      <c r="F2108" s="75" t="str">
        <f>IFERROR(_xll.RssMarket($A2108,"時価総額"),"")</f>
        <v/>
      </c>
      <c r="G2108" s="75" t="e">
        <f>T20D357462[[#This Row],[時価総額]]/T20D357462[[#This Row],[現在値]]</f>
        <v>#VALUE!</v>
      </c>
      <c r="H2108" s="20"/>
      <c r="I2108" s="38"/>
      <c r="J2108" s="20"/>
      <c r="K2108" s="33"/>
      <c r="L2108" s="117"/>
      <c r="M2108" s="21"/>
      <c r="N2108" s="89"/>
      <c r="O2108" s="125" t="e">
        <f t="shared" si="67"/>
        <v>#REF!</v>
      </c>
      <c r="P2108" s="125" t="e">
        <f t="shared" si="66"/>
        <v>#REF!</v>
      </c>
      <c r="Q2108" s="147" t="e">
        <f>T20D357462[[#This Row],[スコア⑤]]/T20D357462[[#This Row],[スコア③]]</f>
        <v>#REF!</v>
      </c>
      <c r="R2108" s="76" t="e">
        <f>#REF!+#REF!</f>
        <v>#REF!</v>
      </c>
      <c r="S2108" s="76"/>
      <c r="T2108" s="119"/>
      <c r="U2108" s="76"/>
      <c r="V2108" s="76"/>
      <c r="W2108" s="109" t="e">
        <f>(T20D357462[[#This Row],[現金及び預金（億）]]-T20D357462[[#This Row],[負債（億）]])/T20D357462[[#This Row],[総資産]]*100</f>
        <v>#DIV/0!</v>
      </c>
    </row>
    <row r="2109" spans="1:23" s="67" customFormat="1" x14ac:dyDescent="0.25">
      <c r="A2109" s="69"/>
      <c r="B2109" s="39"/>
      <c r="C2109" s="71" t="str">
        <f>IFERROR(_xll.RssMarket($A2109,"市場部名称"),"")</f>
        <v/>
      </c>
      <c r="D2109" s="55"/>
      <c r="E2109" s="55" t="str">
        <f>IFERROR(_xll.RssMarket($A2109,"前日比"),"")</f>
        <v/>
      </c>
      <c r="F2109" s="75" t="str">
        <f>IFERROR(_xll.RssMarket($A2109,"時価総額"),"")</f>
        <v/>
      </c>
      <c r="G2109" s="75" t="e">
        <f>T20D357462[[#This Row],[時価総額]]/T20D357462[[#This Row],[現在値]]</f>
        <v>#VALUE!</v>
      </c>
      <c r="H2109" s="20"/>
      <c r="I2109" s="38"/>
      <c r="J2109" s="20"/>
      <c r="K2109" s="33"/>
      <c r="L2109" s="117"/>
      <c r="M2109" s="21"/>
      <c r="N2109" s="89"/>
      <c r="O2109" s="125" t="e">
        <f t="shared" si="67"/>
        <v>#REF!</v>
      </c>
      <c r="P2109" s="125" t="e">
        <f t="shared" ref="P2109:P2172" si="68">ROUND(((R2109/20)*(L2109/15)*(S2109/15)*(1+W2109/200))/(H2109/15)*100,0)</f>
        <v>#REF!</v>
      </c>
      <c r="Q2109" s="147" t="e">
        <f>T20D357462[[#This Row],[スコア⑤]]/T20D357462[[#This Row],[スコア③]]</f>
        <v>#REF!</v>
      </c>
      <c r="R2109" s="76" t="e">
        <f>#REF!+#REF!</f>
        <v>#REF!</v>
      </c>
      <c r="S2109" s="76"/>
      <c r="T2109" s="119"/>
      <c r="U2109" s="76"/>
      <c r="V2109" s="76"/>
      <c r="W2109" s="109" t="e">
        <f>(T20D357462[[#This Row],[現金及び預金（億）]]-T20D357462[[#This Row],[負債（億）]])/T20D357462[[#This Row],[総資産]]*100</f>
        <v>#DIV/0!</v>
      </c>
    </row>
    <row r="2110" spans="1:23" s="67" customFormat="1" x14ac:dyDescent="0.25">
      <c r="A2110" s="69"/>
      <c r="B2110" s="39"/>
      <c r="C2110" s="71" t="str">
        <f>IFERROR(_xll.RssMarket($A2110,"市場部名称"),"")</f>
        <v/>
      </c>
      <c r="D2110" s="55"/>
      <c r="E2110" s="55" t="str">
        <f>IFERROR(_xll.RssMarket($A2110,"前日比"),"")</f>
        <v/>
      </c>
      <c r="F2110" s="75" t="str">
        <f>IFERROR(_xll.RssMarket($A2110,"時価総額"),"")</f>
        <v/>
      </c>
      <c r="G2110" s="75" t="e">
        <f>T20D357462[[#This Row],[時価総額]]/T20D357462[[#This Row],[現在値]]</f>
        <v>#VALUE!</v>
      </c>
      <c r="H2110" s="20"/>
      <c r="I2110" s="38"/>
      <c r="J2110" s="20"/>
      <c r="K2110" s="33"/>
      <c r="L2110" s="117"/>
      <c r="M2110" s="21"/>
      <c r="N2110" s="89"/>
      <c r="O2110" s="125" t="e">
        <f t="shared" si="67"/>
        <v>#REF!</v>
      </c>
      <c r="P2110" s="125" t="e">
        <f t="shared" si="68"/>
        <v>#REF!</v>
      </c>
      <c r="Q2110" s="147" t="e">
        <f>T20D357462[[#This Row],[スコア⑤]]/T20D357462[[#This Row],[スコア③]]</f>
        <v>#REF!</v>
      </c>
      <c r="R2110" s="76" t="e">
        <f>#REF!+#REF!</f>
        <v>#REF!</v>
      </c>
      <c r="S2110" s="76"/>
      <c r="T2110" s="119"/>
      <c r="U2110" s="76"/>
      <c r="V2110" s="76"/>
      <c r="W2110" s="109" t="e">
        <f>(T20D357462[[#This Row],[現金及び預金（億）]]-T20D357462[[#This Row],[負債（億）]])/T20D357462[[#This Row],[総資産]]*100</f>
        <v>#DIV/0!</v>
      </c>
    </row>
    <row r="2111" spans="1:23" s="67" customFormat="1" x14ac:dyDescent="0.25">
      <c r="A2111" s="69"/>
      <c r="B2111" s="39"/>
      <c r="C2111" s="71" t="str">
        <f>IFERROR(_xll.RssMarket($A2111,"市場部名称"),"")</f>
        <v/>
      </c>
      <c r="D2111" s="55"/>
      <c r="E2111" s="55" t="str">
        <f>IFERROR(_xll.RssMarket($A2111,"前日比"),"")</f>
        <v/>
      </c>
      <c r="F2111" s="75" t="str">
        <f>IFERROR(_xll.RssMarket($A2111,"時価総額"),"")</f>
        <v/>
      </c>
      <c r="G2111" s="75" t="e">
        <f>T20D357462[[#This Row],[時価総額]]/T20D357462[[#This Row],[現在値]]</f>
        <v>#VALUE!</v>
      </c>
      <c r="H2111" s="20"/>
      <c r="I2111" s="38"/>
      <c r="J2111" s="20"/>
      <c r="K2111" s="33"/>
      <c r="L2111" s="117"/>
      <c r="M2111" s="21"/>
      <c r="N2111" s="89"/>
      <c r="O2111" s="125" t="e">
        <f t="shared" si="67"/>
        <v>#REF!</v>
      </c>
      <c r="P2111" s="125" t="e">
        <f t="shared" si="68"/>
        <v>#REF!</v>
      </c>
      <c r="Q2111" s="147" t="e">
        <f>T20D357462[[#This Row],[スコア⑤]]/T20D357462[[#This Row],[スコア③]]</f>
        <v>#REF!</v>
      </c>
      <c r="R2111" s="76" t="e">
        <f>#REF!+#REF!</f>
        <v>#REF!</v>
      </c>
      <c r="S2111" s="76"/>
      <c r="T2111" s="119"/>
      <c r="U2111" s="76"/>
      <c r="V2111" s="76"/>
      <c r="W2111" s="109" t="e">
        <f>(T20D357462[[#This Row],[現金及び預金（億）]]-T20D357462[[#This Row],[負債（億）]])/T20D357462[[#This Row],[総資産]]*100</f>
        <v>#DIV/0!</v>
      </c>
    </row>
    <row r="2112" spans="1:23" s="67" customFormat="1" x14ac:dyDescent="0.25">
      <c r="A2112" s="69"/>
      <c r="B2112" s="39"/>
      <c r="C2112" s="71" t="str">
        <f>IFERROR(_xll.RssMarket($A2112,"市場部名称"),"")</f>
        <v/>
      </c>
      <c r="D2112" s="55"/>
      <c r="E2112" s="55" t="str">
        <f>IFERROR(_xll.RssMarket($A2112,"前日比"),"")</f>
        <v/>
      </c>
      <c r="F2112" s="75" t="str">
        <f>IFERROR(_xll.RssMarket($A2112,"時価総額"),"")</f>
        <v/>
      </c>
      <c r="G2112" s="75" t="e">
        <f>T20D357462[[#This Row],[時価総額]]/T20D357462[[#This Row],[現在値]]</f>
        <v>#VALUE!</v>
      </c>
      <c r="H2112" s="20"/>
      <c r="I2112" s="38"/>
      <c r="J2112" s="20"/>
      <c r="K2112" s="33"/>
      <c r="L2112" s="117"/>
      <c r="M2112" s="21"/>
      <c r="N2112" s="89"/>
      <c r="O2112" s="125" t="e">
        <f t="shared" si="67"/>
        <v>#REF!</v>
      </c>
      <c r="P2112" s="125" t="e">
        <f t="shared" si="68"/>
        <v>#REF!</v>
      </c>
      <c r="Q2112" s="147" t="e">
        <f>T20D357462[[#This Row],[スコア⑤]]/T20D357462[[#This Row],[スコア③]]</f>
        <v>#REF!</v>
      </c>
      <c r="R2112" s="76" t="e">
        <f>#REF!+#REF!</f>
        <v>#REF!</v>
      </c>
      <c r="S2112" s="76"/>
      <c r="T2112" s="119"/>
      <c r="U2112" s="76"/>
      <c r="V2112" s="76"/>
      <c r="W2112" s="109" t="e">
        <f>(T20D357462[[#This Row],[現金及び預金（億）]]-T20D357462[[#This Row],[負債（億）]])/T20D357462[[#This Row],[総資産]]*100</f>
        <v>#DIV/0!</v>
      </c>
    </row>
    <row r="2113" spans="1:23" s="67" customFormat="1" x14ac:dyDescent="0.25">
      <c r="A2113" s="69"/>
      <c r="B2113" s="39"/>
      <c r="C2113" s="71" t="str">
        <f>IFERROR(_xll.RssMarket($A2113,"市場部名称"),"")</f>
        <v/>
      </c>
      <c r="D2113" s="55"/>
      <c r="E2113" s="55" t="str">
        <f>IFERROR(_xll.RssMarket($A2113,"前日比"),"")</f>
        <v/>
      </c>
      <c r="F2113" s="75" t="str">
        <f>IFERROR(_xll.RssMarket($A2113,"時価総額"),"")</f>
        <v/>
      </c>
      <c r="G2113" s="75" t="e">
        <f>T20D357462[[#This Row],[時価総額]]/T20D357462[[#This Row],[現在値]]</f>
        <v>#VALUE!</v>
      </c>
      <c r="H2113" s="20"/>
      <c r="I2113" s="38"/>
      <c r="J2113" s="20"/>
      <c r="K2113" s="33"/>
      <c r="L2113" s="117"/>
      <c r="M2113" s="21"/>
      <c r="N2113" s="89"/>
      <c r="O2113" s="125" t="e">
        <f t="shared" si="67"/>
        <v>#REF!</v>
      </c>
      <c r="P2113" s="125" t="e">
        <f t="shared" si="68"/>
        <v>#REF!</v>
      </c>
      <c r="Q2113" s="147" t="e">
        <f>T20D357462[[#This Row],[スコア⑤]]/T20D357462[[#This Row],[スコア③]]</f>
        <v>#REF!</v>
      </c>
      <c r="R2113" s="76" t="e">
        <f>#REF!+#REF!</f>
        <v>#REF!</v>
      </c>
      <c r="S2113" s="76"/>
      <c r="T2113" s="119"/>
      <c r="U2113" s="76"/>
      <c r="V2113" s="76"/>
      <c r="W2113" s="109" t="e">
        <f>(T20D357462[[#This Row],[現金及び預金（億）]]-T20D357462[[#This Row],[負債（億）]])/T20D357462[[#This Row],[総資産]]*100</f>
        <v>#DIV/0!</v>
      </c>
    </row>
    <row r="2114" spans="1:23" s="67" customFormat="1" x14ac:dyDescent="0.25">
      <c r="A2114" s="69"/>
      <c r="B2114" s="39"/>
      <c r="C2114" s="71" t="str">
        <f>IFERROR(_xll.RssMarket($A2114,"市場部名称"),"")</f>
        <v/>
      </c>
      <c r="D2114" s="55"/>
      <c r="E2114" s="55" t="str">
        <f>IFERROR(_xll.RssMarket($A2114,"前日比"),"")</f>
        <v/>
      </c>
      <c r="F2114" s="75" t="str">
        <f>IFERROR(_xll.RssMarket($A2114,"時価総額"),"")</f>
        <v/>
      </c>
      <c r="G2114" s="75" t="e">
        <f>T20D357462[[#This Row],[時価総額]]/T20D357462[[#This Row],[現在値]]</f>
        <v>#VALUE!</v>
      </c>
      <c r="H2114" s="20"/>
      <c r="I2114" s="38"/>
      <c r="J2114" s="20"/>
      <c r="K2114" s="33"/>
      <c r="L2114" s="117"/>
      <c r="M2114" s="21"/>
      <c r="N2114" s="89"/>
      <c r="O2114" s="125" t="e">
        <f t="shared" ref="O2114:O2177" si="69">ROUND(
 ((IF(OR(R2114="",R2114&lt;=0),20,R2114)/20)
  *(L2114/15))
 /(IFERROR(IF(H2114&gt;0,H2114,15),15)/15)
 *100,0)</f>
        <v>#REF!</v>
      </c>
      <c r="P2114" s="125" t="e">
        <f t="shared" si="68"/>
        <v>#REF!</v>
      </c>
      <c r="Q2114" s="147" t="e">
        <f>T20D357462[[#This Row],[スコア⑤]]/T20D357462[[#This Row],[スコア③]]</f>
        <v>#REF!</v>
      </c>
      <c r="R2114" s="76" t="e">
        <f>#REF!+#REF!</f>
        <v>#REF!</v>
      </c>
      <c r="S2114" s="76"/>
      <c r="T2114" s="119"/>
      <c r="U2114" s="76"/>
      <c r="V2114" s="76"/>
      <c r="W2114" s="109" t="e">
        <f>(T20D357462[[#This Row],[現金及び預金（億）]]-T20D357462[[#This Row],[負債（億）]])/T20D357462[[#This Row],[総資産]]*100</f>
        <v>#DIV/0!</v>
      </c>
    </row>
    <row r="2115" spans="1:23" s="67" customFormat="1" x14ac:dyDescent="0.25">
      <c r="A2115" s="69"/>
      <c r="B2115" s="39"/>
      <c r="C2115" s="71" t="str">
        <f>IFERROR(_xll.RssMarket($A2115,"市場部名称"),"")</f>
        <v/>
      </c>
      <c r="D2115" s="55"/>
      <c r="E2115" s="55" t="str">
        <f>IFERROR(_xll.RssMarket($A2115,"前日比"),"")</f>
        <v/>
      </c>
      <c r="F2115" s="75" t="str">
        <f>IFERROR(_xll.RssMarket($A2115,"時価総額"),"")</f>
        <v/>
      </c>
      <c r="G2115" s="75" t="e">
        <f>T20D357462[[#This Row],[時価総額]]/T20D357462[[#This Row],[現在値]]</f>
        <v>#VALUE!</v>
      </c>
      <c r="H2115" s="20"/>
      <c r="I2115" s="38"/>
      <c r="J2115" s="20"/>
      <c r="K2115" s="33"/>
      <c r="L2115" s="117"/>
      <c r="M2115" s="21"/>
      <c r="N2115" s="89"/>
      <c r="O2115" s="125" t="e">
        <f t="shared" si="69"/>
        <v>#REF!</v>
      </c>
      <c r="P2115" s="125" t="e">
        <f t="shared" si="68"/>
        <v>#REF!</v>
      </c>
      <c r="Q2115" s="147" t="e">
        <f>T20D357462[[#This Row],[スコア⑤]]/T20D357462[[#This Row],[スコア③]]</f>
        <v>#REF!</v>
      </c>
      <c r="R2115" s="76" t="e">
        <f>#REF!+#REF!</f>
        <v>#REF!</v>
      </c>
      <c r="S2115" s="76"/>
      <c r="T2115" s="119"/>
      <c r="U2115" s="76"/>
      <c r="V2115" s="76"/>
      <c r="W2115" s="109" t="e">
        <f>(T20D357462[[#This Row],[現金及び預金（億）]]-T20D357462[[#This Row],[負債（億）]])/T20D357462[[#This Row],[総資産]]*100</f>
        <v>#DIV/0!</v>
      </c>
    </row>
    <row r="2116" spans="1:23" s="67" customFormat="1" x14ac:dyDescent="0.25">
      <c r="A2116" s="69"/>
      <c r="B2116" s="39"/>
      <c r="C2116" s="71" t="str">
        <f>IFERROR(_xll.RssMarket($A2116,"市場部名称"),"")</f>
        <v/>
      </c>
      <c r="D2116" s="55"/>
      <c r="E2116" s="55" t="str">
        <f>IFERROR(_xll.RssMarket($A2116,"前日比"),"")</f>
        <v/>
      </c>
      <c r="F2116" s="75" t="str">
        <f>IFERROR(_xll.RssMarket($A2116,"時価総額"),"")</f>
        <v/>
      </c>
      <c r="G2116" s="75" t="e">
        <f>T20D357462[[#This Row],[時価総額]]/T20D357462[[#This Row],[現在値]]</f>
        <v>#VALUE!</v>
      </c>
      <c r="H2116" s="20"/>
      <c r="I2116" s="38"/>
      <c r="J2116" s="20"/>
      <c r="K2116" s="33"/>
      <c r="L2116" s="117"/>
      <c r="M2116" s="21"/>
      <c r="N2116" s="89"/>
      <c r="O2116" s="125" t="e">
        <f t="shared" si="69"/>
        <v>#REF!</v>
      </c>
      <c r="P2116" s="125" t="e">
        <f t="shared" si="68"/>
        <v>#REF!</v>
      </c>
      <c r="Q2116" s="147" t="e">
        <f>T20D357462[[#This Row],[スコア⑤]]/T20D357462[[#This Row],[スコア③]]</f>
        <v>#REF!</v>
      </c>
      <c r="R2116" s="76" t="e">
        <f>#REF!+#REF!</f>
        <v>#REF!</v>
      </c>
      <c r="S2116" s="76"/>
      <c r="T2116" s="119"/>
      <c r="U2116" s="76"/>
      <c r="V2116" s="76"/>
      <c r="W2116" s="109" t="e">
        <f>(T20D357462[[#This Row],[現金及び預金（億）]]-T20D357462[[#This Row],[負債（億）]])/T20D357462[[#This Row],[総資産]]*100</f>
        <v>#DIV/0!</v>
      </c>
    </row>
    <row r="2117" spans="1:23" s="67" customFormat="1" x14ac:dyDescent="0.25">
      <c r="A2117" s="69"/>
      <c r="B2117" s="39"/>
      <c r="C2117" s="71" t="str">
        <f>IFERROR(_xll.RssMarket($A2117,"市場部名称"),"")</f>
        <v/>
      </c>
      <c r="D2117" s="55"/>
      <c r="E2117" s="55" t="str">
        <f>IFERROR(_xll.RssMarket($A2117,"前日比"),"")</f>
        <v/>
      </c>
      <c r="F2117" s="75" t="str">
        <f>IFERROR(_xll.RssMarket($A2117,"時価総額"),"")</f>
        <v/>
      </c>
      <c r="G2117" s="75" t="e">
        <f>T20D357462[[#This Row],[時価総額]]/T20D357462[[#This Row],[現在値]]</f>
        <v>#VALUE!</v>
      </c>
      <c r="H2117" s="20"/>
      <c r="I2117" s="38"/>
      <c r="J2117" s="20"/>
      <c r="K2117" s="33"/>
      <c r="L2117" s="117"/>
      <c r="M2117" s="21"/>
      <c r="N2117" s="89"/>
      <c r="O2117" s="125" t="e">
        <f t="shared" si="69"/>
        <v>#REF!</v>
      </c>
      <c r="P2117" s="125" t="e">
        <f t="shared" si="68"/>
        <v>#REF!</v>
      </c>
      <c r="Q2117" s="147" t="e">
        <f>T20D357462[[#This Row],[スコア⑤]]/T20D357462[[#This Row],[スコア③]]</f>
        <v>#REF!</v>
      </c>
      <c r="R2117" s="76" t="e">
        <f>#REF!+#REF!</f>
        <v>#REF!</v>
      </c>
      <c r="S2117" s="76"/>
      <c r="T2117" s="119"/>
      <c r="U2117" s="76"/>
      <c r="V2117" s="76"/>
      <c r="W2117" s="109" t="e">
        <f>(T20D357462[[#This Row],[現金及び預金（億）]]-T20D357462[[#This Row],[負債（億）]])/T20D357462[[#This Row],[総資産]]*100</f>
        <v>#DIV/0!</v>
      </c>
    </row>
    <row r="2118" spans="1:23" s="67" customFormat="1" x14ac:dyDescent="0.25">
      <c r="A2118" s="69"/>
      <c r="B2118" s="39"/>
      <c r="C2118" s="71" t="str">
        <f>IFERROR(_xll.RssMarket($A2118,"市場部名称"),"")</f>
        <v/>
      </c>
      <c r="D2118" s="55"/>
      <c r="E2118" s="55" t="str">
        <f>IFERROR(_xll.RssMarket($A2118,"前日比"),"")</f>
        <v/>
      </c>
      <c r="F2118" s="75" t="str">
        <f>IFERROR(_xll.RssMarket($A2118,"時価総額"),"")</f>
        <v/>
      </c>
      <c r="G2118" s="75" t="e">
        <f>T20D357462[[#This Row],[時価総額]]/T20D357462[[#This Row],[現在値]]</f>
        <v>#VALUE!</v>
      </c>
      <c r="H2118" s="20"/>
      <c r="I2118" s="38"/>
      <c r="J2118" s="20"/>
      <c r="K2118" s="33"/>
      <c r="L2118" s="117"/>
      <c r="M2118" s="21"/>
      <c r="N2118" s="89"/>
      <c r="O2118" s="125" t="e">
        <f t="shared" si="69"/>
        <v>#REF!</v>
      </c>
      <c r="P2118" s="125" t="e">
        <f t="shared" si="68"/>
        <v>#REF!</v>
      </c>
      <c r="Q2118" s="147" t="e">
        <f>T20D357462[[#This Row],[スコア⑤]]/T20D357462[[#This Row],[スコア③]]</f>
        <v>#REF!</v>
      </c>
      <c r="R2118" s="76" t="e">
        <f>#REF!+#REF!</f>
        <v>#REF!</v>
      </c>
      <c r="S2118" s="76"/>
      <c r="T2118" s="119"/>
      <c r="U2118" s="76"/>
      <c r="V2118" s="76"/>
      <c r="W2118" s="109" t="e">
        <f>(T20D357462[[#This Row],[現金及び預金（億）]]-T20D357462[[#This Row],[負債（億）]])/T20D357462[[#This Row],[総資産]]*100</f>
        <v>#DIV/0!</v>
      </c>
    </row>
    <row r="2119" spans="1:23" s="67" customFormat="1" x14ac:dyDescent="0.25">
      <c r="A2119" s="69"/>
      <c r="B2119" s="39"/>
      <c r="C2119" s="71" t="str">
        <f>IFERROR(_xll.RssMarket($A2119,"市場部名称"),"")</f>
        <v/>
      </c>
      <c r="D2119" s="55"/>
      <c r="E2119" s="55" t="str">
        <f>IFERROR(_xll.RssMarket($A2119,"前日比"),"")</f>
        <v/>
      </c>
      <c r="F2119" s="75" t="str">
        <f>IFERROR(_xll.RssMarket($A2119,"時価総額"),"")</f>
        <v/>
      </c>
      <c r="G2119" s="75" t="e">
        <f>T20D357462[[#This Row],[時価総額]]/T20D357462[[#This Row],[現在値]]</f>
        <v>#VALUE!</v>
      </c>
      <c r="H2119" s="20"/>
      <c r="I2119" s="38"/>
      <c r="J2119" s="20"/>
      <c r="K2119" s="33"/>
      <c r="L2119" s="117"/>
      <c r="M2119" s="21"/>
      <c r="N2119" s="89"/>
      <c r="O2119" s="125" t="e">
        <f t="shared" si="69"/>
        <v>#REF!</v>
      </c>
      <c r="P2119" s="125" t="e">
        <f t="shared" si="68"/>
        <v>#REF!</v>
      </c>
      <c r="Q2119" s="147" t="e">
        <f>T20D357462[[#This Row],[スコア⑤]]/T20D357462[[#This Row],[スコア③]]</f>
        <v>#REF!</v>
      </c>
      <c r="R2119" s="76" t="e">
        <f>#REF!+#REF!</f>
        <v>#REF!</v>
      </c>
      <c r="S2119" s="76"/>
      <c r="T2119" s="119"/>
      <c r="U2119" s="76"/>
      <c r="V2119" s="76"/>
      <c r="W2119" s="109" t="e">
        <f>(T20D357462[[#This Row],[現金及び預金（億）]]-T20D357462[[#This Row],[負債（億）]])/T20D357462[[#This Row],[総資産]]*100</f>
        <v>#DIV/0!</v>
      </c>
    </row>
    <row r="2120" spans="1:23" s="67" customFormat="1" x14ac:dyDescent="0.25">
      <c r="A2120" s="69"/>
      <c r="B2120" s="39"/>
      <c r="C2120" s="71" t="str">
        <f>IFERROR(_xll.RssMarket($A2120,"市場部名称"),"")</f>
        <v/>
      </c>
      <c r="D2120" s="55"/>
      <c r="E2120" s="55" t="str">
        <f>IFERROR(_xll.RssMarket($A2120,"前日比"),"")</f>
        <v/>
      </c>
      <c r="F2120" s="75" t="str">
        <f>IFERROR(_xll.RssMarket($A2120,"時価総額"),"")</f>
        <v/>
      </c>
      <c r="G2120" s="75" t="e">
        <f>T20D357462[[#This Row],[時価総額]]/T20D357462[[#This Row],[現在値]]</f>
        <v>#VALUE!</v>
      </c>
      <c r="H2120" s="20"/>
      <c r="I2120" s="38"/>
      <c r="J2120" s="20"/>
      <c r="K2120" s="33"/>
      <c r="L2120" s="117"/>
      <c r="M2120" s="21"/>
      <c r="N2120" s="89"/>
      <c r="O2120" s="125" t="e">
        <f t="shared" si="69"/>
        <v>#REF!</v>
      </c>
      <c r="P2120" s="125" t="e">
        <f t="shared" si="68"/>
        <v>#REF!</v>
      </c>
      <c r="Q2120" s="147" t="e">
        <f>T20D357462[[#This Row],[スコア⑤]]/T20D357462[[#This Row],[スコア③]]</f>
        <v>#REF!</v>
      </c>
      <c r="R2120" s="76" t="e">
        <f>#REF!+#REF!</f>
        <v>#REF!</v>
      </c>
      <c r="S2120" s="76"/>
      <c r="T2120" s="119"/>
      <c r="U2120" s="76"/>
      <c r="V2120" s="76"/>
      <c r="W2120" s="109" t="e">
        <f>(T20D357462[[#This Row],[現金及び預金（億）]]-T20D357462[[#This Row],[負債（億）]])/T20D357462[[#This Row],[総資産]]*100</f>
        <v>#DIV/0!</v>
      </c>
    </row>
    <row r="2121" spans="1:23" s="67" customFormat="1" x14ac:dyDescent="0.25">
      <c r="A2121" s="69"/>
      <c r="B2121" s="39"/>
      <c r="C2121" s="71" t="str">
        <f>IFERROR(_xll.RssMarket($A2121,"市場部名称"),"")</f>
        <v/>
      </c>
      <c r="D2121" s="55"/>
      <c r="E2121" s="55" t="str">
        <f>IFERROR(_xll.RssMarket($A2121,"前日比"),"")</f>
        <v/>
      </c>
      <c r="F2121" s="75" t="str">
        <f>IFERROR(_xll.RssMarket($A2121,"時価総額"),"")</f>
        <v/>
      </c>
      <c r="G2121" s="75" t="e">
        <f>T20D357462[[#This Row],[時価総額]]/T20D357462[[#This Row],[現在値]]</f>
        <v>#VALUE!</v>
      </c>
      <c r="H2121" s="20"/>
      <c r="I2121" s="38"/>
      <c r="J2121" s="20"/>
      <c r="K2121" s="33"/>
      <c r="L2121" s="117"/>
      <c r="M2121" s="21"/>
      <c r="N2121" s="89"/>
      <c r="O2121" s="125" t="e">
        <f t="shared" si="69"/>
        <v>#REF!</v>
      </c>
      <c r="P2121" s="125" t="e">
        <f t="shared" si="68"/>
        <v>#REF!</v>
      </c>
      <c r="Q2121" s="147" t="e">
        <f>T20D357462[[#This Row],[スコア⑤]]/T20D357462[[#This Row],[スコア③]]</f>
        <v>#REF!</v>
      </c>
      <c r="R2121" s="76" t="e">
        <f>#REF!+#REF!</f>
        <v>#REF!</v>
      </c>
      <c r="S2121" s="76"/>
      <c r="T2121" s="119"/>
      <c r="U2121" s="76"/>
      <c r="V2121" s="76"/>
      <c r="W2121" s="109" t="e">
        <f>(T20D357462[[#This Row],[現金及び預金（億）]]-T20D357462[[#This Row],[負債（億）]])/T20D357462[[#This Row],[総資産]]*100</f>
        <v>#DIV/0!</v>
      </c>
    </row>
    <row r="2122" spans="1:23" s="67" customFormat="1" x14ac:dyDescent="0.25">
      <c r="A2122" s="69"/>
      <c r="B2122" s="39"/>
      <c r="C2122" s="71" t="str">
        <f>IFERROR(_xll.RssMarket($A2122,"市場部名称"),"")</f>
        <v/>
      </c>
      <c r="D2122" s="55"/>
      <c r="E2122" s="55" t="str">
        <f>IFERROR(_xll.RssMarket($A2122,"前日比"),"")</f>
        <v/>
      </c>
      <c r="F2122" s="75" t="str">
        <f>IFERROR(_xll.RssMarket($A2122,"時価総額"),"")</f>
        <v/>
      </c>
      <c r="G2122" s="75" t="e">
        <f>T20D357462[[#This Row],[時価総額]]/T20D357462[[#This Row],[現在値]]</f>
        <v>#VALUE!</v>
      </c>
      <c r="H2122" s="20"/>
      <c r="I2122" s="38"/>
      <c r="J2122" s="20"/>
      <c r="K2122" s="33"/>
      <c r="L2122" s="117"/>
      <c r="M2122" s="21"/>
      <c r="N2122" s="89"/>
      <c r="O2122" s="125" t="e">
        <f t="shared" si="69"/>
        <v>#REF!</v>
      </c>
      <c r="P2122" s="125" t="e">
        <f t="shared" si="68"/>
        <v>#REF!</v>
      </c>
      <c r="Q2122" s="147" t="e">
        <f>T20D357462[[#This Row],[スコア⑤]]/T20D357462[[#This Row],[スコア③]]</f>
        <v>#REF!</v>
      </c>
      <c r="R2122" s="76" t="e">
        <f>#REF!+#REF!</f>
        <v>#REF!</v>
      </c>
      <c r="S2122" s="76"/>
      <c r="T2122" s="119"/>
      <c r="U2122" s="76"/>
      <c r="V2122" s="76"/>
      <c r="W2122" s="109" t="e">
        <f>(T20D357462[[#This Row],[現金及び預金（億）]]-T20D357462[[#This Row],[負債（億）]])/T20D357462[[#This Row],[総資産]]*100</f>
        <v>#DIV/0!</v>
      </c>
    </row>
    <row r="2123" spans="1:23" s="67" customFormat="1" x14ac:dyDescent="0.25">
      <c r="A2123" s="69"/>
      <c r="B2123" s="39"/>
      <c r="C2123" s="71" t="str">
        <f>IFERROR(_xll.RssMarket($A2123,"市場部名称"),"")</f>
        <v/>
      </c>
      <c r="D2123" s="55"/>
      <c r="E2123" s="55" t="str">
        <f>IFERROR(_xll.RssMarket($A2123,"前日比"),"")</f>
        <v/>
      </c>
      <c r="F2123" s="75" t="str">
        <f>IFERROR(_xll.RssMarket($A2123,"時価総額"),"")</f>
        <v/>
      </c>
      <c r="G2123" s="75" t="e">
        <f>T20D357462[[#This Row],[時価総額]]/T20D357462[[#This Row],[現在値]]</f>
        <v>#VALUE!</v>
      </c>
      <c r="H2123" s="20"/>
      <c r="I2123" s="38"/>
      <c r="J2123" s="20"/>
      <c r="K2123" s="33"/>
      <c r="L2123" s="117"/>
      <c r="M2123" s="21"/>
      <c r="N2123" s="89"/>
      <c r="O2123" s="125" t="e">
        <f t="shared" si="69"/>
        <v>#REF!</v>
      </c>
      <c r="P2123" s="125" t="e">
        <f t="shared" si="68"/>
        <v>#REF!</v>
      </c>
      <c r="Q2123" s="147" t="e">
        <f>T20D357462[[#This Row],[スコア⑤]]/T20D357462[[#This Row],[スコア③]]</f>
        <v>#REF!</v>
      </c>
      <c r="R2123" s="76" t="e">
        <f>#REF!+#REF!</f>
        <v>#REF!</v>
      </c>
      <c r="S2123" s="76"/>
      <c r="T2123" s="119"/>
      <c r="U2123" s="76"/>
      <c r="V2123" s="76"/>
      <c r="W2123" s="109" t="e">
        <f>(T20D357462[[#This Row],[現金及び預金（億）]]-T20D357462[[#This Row],[負債（億）]])/T20D357462[[#This Row],[総資産]]*100</f>
        <v>#DIV/0!</v>
      </c>
    </row>
    <row r="2124" spans="1:23" s="67" customFormat="1" x14ac:dyDescent="0.25">
      <c r="A2124" s="69"/>
      <c r="B2124" s="39"/>
      <c r="C2124" s="71" t="str">
        <f>IFERROR(_xll.RssMarket($A2124,"市場部名称"),"")</f>
        <v/>
      </c>
      <c r="D2124" s="55"/>
      <c r="E2124" s="55" t="str">
        <f>IFERROR(_xll.RssMarket($A2124,"前日比"),"")</f>
        <v/>
      </c>
      <c r="F2124" s="75" t="str">
        <f>IFERROR(_xll.RssMarket($A2124,"時価総額"),"")</f>
        <v/>
      </c>
      <c r="G2124" s="75" t="e">
        <f>T20D357462[[#This Row],[時価総額]]/T20D357462[[#This Row],[現在値]]</f>
        <v>#VALUE!</v>
      </c>
      <c r="H2124" s="20"/>
      <c r="I2124" s="38"/>
      <c r="J2124" s="20"/>
      <c r="K2124" s="33"/>
      <c r="L2124" s="117"/>
      <c r="M2124" s="21"/>
      <c r="N2124" s="89"/>
      <c r="O2124" s="125" t="e">
        <f t="shared" si="69"/>
        <v>#REF!</v>
      </c>
      <c r="P2124" s="125" t="e">
        <f t="shared" si="68"/>
        <v>#REF!</v>
      </c>
      <c r="Q2124" s="147" t="e">
        <f>T20D357462[[#This Row],[スコア⑤]]/T20D357462[[#This Row],[スコア③]]</f>
        <v>#REF!</v>
      </c>
      <c r="R2124" s="76" t="e">
        <f>#REF!+#REF!</f>
        <v>#REF!</v>
      </c>
      <c r="S2124" s="76"/>
      <c r="T2124" s="119"/>
      <c r="U2124" s="76"/>
      <c r="V2124" s="76"/>
      <c r="W2124" s="109" t="e">
        <f>(T20D357462[[#This Row],[現金及び預金（億）]]-T20D357462[[#This Row],[負債（億）]])/T20D357462[[#This Row],[総資産]]*100</f>
        <v>#DIV/0!</v>
      </c>
    </row>
    <row r="2125" spans="1:23" s="67" customFormat="1" x14ac:dyDescent="0.25">
      <c r="A2125" s="69"/>
      <c r="B2125" s="39"/>
      <c r="C2125" s="71" t="str">
        <f>IFERROR(_xll.RssMarket($A2125,"市場部名称"),"")</f>
        <v/>
      </c>
      <c r="D2125" s="55"/>
      <c r="E2125" s="55" t="str">
        <f>IFERROR(_xll.RssMarket($A2125,"前日比"),"")</f>
        <v/>
      </c>
      <c r="F2125" s="75" t="str">
        <f>IFERROR(_xll.RssMarket($A2125,"時価総額"),"")</f>
        <v/>
      </c>
      <c r="G2125" s="75" t="e">
        <f>T20D357462[[#This Row],[時価総額]]/T20D357462[[#This Row],[現在値]]</f>
        <v>#VALUE!</v>
      </c>
      <c r="H2125" s="20"/>
      <c r="I2125" s="38"/>
      <c r="J2125" s="20"/>
      <c r="K2125" s="33"/>
      <c r="L2125" s="117"/>
      <c r="M2125" s="21"/>
      <c r="N2125" s="89"/>
      <c r="O2125" s="125" t="e">
        <f t="shared" si="69"/>
        <v>#REF!</v>
      </c>
      <c r="P2125" s="125" t="e">
        <f t="shared" si="68"/>
        <v>#REF!</v>
      </c>
      <c r="Q2125" s="147" t="e">
        <f>T20D357462[[#This Row],[スコア⑤]]/T20D357462[[#This Row],[スコア③]]</f>
        <v>#REF!</v>
      </c>
      <c r="R2125" s="76" t="e">
        <f>#REF!+#REF!</f>
        <v>#REF!</v>
      </c>
      <c r="S2125" s="76"/>
      <c r="T2125" s="119"/>
      <c r="U2125" s="76"/>
      <c r="V2125" s="76"/>
      <c r="W2125" s="109" t="e">
        <f>(T20D357462[[#This Row],[現金及び預金（億）]]-T20D357462[[#This Row],[負債（億）]])/T20D357462[[#This Row],[総資産]]*100</f>
        <v>#DIV/0!</v>
      </c>
    </row>
    <row r="2126" spans="1:23" s="67" customFormat="1" x14ac:dyDescent="0.25">
      <c r="A2126" s="69"/>
      <c r="B2126" s="39"/>
      <c r="C2126" s="71" t="str">
        <f>IFERROR(_xll.RssMarket($A2126,"市場部名称"),"")</f>
        <v/>
      </c>
      <c r="D2126" s="55"/>
      <c r="E2126" s="55" t="str">
        <f>IFERROR(_xll.RssMarket($A2126,"前日比"),"")</f>
        <v/>
      </c>
      <c r="F2126" s="75" t="str">
        <f>IFERROR(_xll.RssMarket($A2126,"時価総額"),"")</f>
        <v/>
      </c>
      <c r="G2126" s="75" t="e">
        <f>T20D357462[[#This Row],[時価総額]]/T20D357462[[#This Row],[現在値]]</f>
        <v>#VALUE!</v>
      </c>
      <c r="H2126" s="20"/>
      <c r="I2126" s="38"/>
      <c r="J2126" s="20"/>
      <c r="K2126" s="33"/>
      <c r="L2126" s="117"/>
      <c r="M2126" s="21"/>
      <c r="N2126" s="89"/>
      <c r="O2126" s="125" t="e">
        <f t="shared" si="69"/>
        <v>#REF!</v>
      </c>
      <c r="P2126" s="125" t="e">
        <f t="shared" si="68"/>
        <v>#REF!</v>
      </c>
      <c r="Q2126" s="147" t="e">
        <f>T20D357462[[#This Row],[スコア⑤]]/T20D357462[[#This Row],[スコア③]]</f>
        <v>#REF!</v>
      </c>
      <c r="R2126" s="76" t="e">
        <f>#REF!+#REF!</f>
        <v>#REF!</v>
      </c>
      <c r="S2126" s="76"/>
      <c r="T2126" s="119"/>
      <c r="U2126" s="76"/>
      <c r="V2126" s="76"/>
      <c r="W2126" s="109" t="e">
        <f>(T20D357462[[#This Row],[現金及び預金（億）]]-T20D357462[[#This Row],[負債（億）]])/T20D357462[[#This Row],[総資産]]*100</f>
        <v>#DIV/0!</v>
      </c>
    </row>
    <row r="2127" spans="1:23" s="67" customFormat="1" x14ac:dyDescent="0.25">
      <c r="A2127" s="69"/>
      <c r="B2127" s="39"/>
      <c r="C2127" s="71" t="str">
        <f>IFERROR(_xll.RssMarket($A2127,"市場部名称"),"")</f>
        <v/>
      </c>
      <c r="D2127" s="55"/>
      <c r="E2127" s="55" t="str">
        <f>IFERROR(_xll.RssMarket($A2127,"前日比"),"")</f>
        <v/>
      </c>
      <c r="F2127" s="75" t="str">
        <f>IFERROR(_xll.RssMarket($A2127,"時価総額"),"")</f>
        <v/>
      </c>
      <c r="G2127" s="75" t="e">
        <f>T20D357462[[#This Row],[時価総額]]/T20D357462[[#This Row],[現在値]]</f>
        <v>#VALUE!</v>
      </c>
      <c r="H2127" s="20"/>
      <c r="I2127" s="38"/>
      <c r="J2127" s="20"/>
      <c r="K2127" s="33"/>
      <c r="L2127" s="117"/>
      <c r="M2127" s="21"/>
      <c r="N2127" s="89"/>
      <c r="O2127" s="125" t="e">
        <f t="shared" si="69"/>
        <v>#REF!</v>
      </c>
      <c r="P2127" s="125" t="e">
        <f t="shared" si="68"/>
        <v>#REF!</v>
      </c>
      <c r="Q2127" s="147" t="e">
        <f>T20D357462[[#This Row],[スコア⑤]]/T20D357462[[#This Row],[スコア③]]</f>
        <v>#REF!</v>
      </c>
      <c r="R2127" s="76" t="e">
        <f>#REF!+#REF!</f>
        <v>#REF!</v>
      </c>
      <c r="S2127" s="76"/>
      <c r="T2127" s="119"/>
      <c r="U2127" s="76"/>
      <c r="V2127" s="76"/>
      <c r="W2127" s="109" t="e">
        <f>(T20D357462[[#This Row],[現金及び預金（億）]]-T20D357462[[#This Row],[負債（億）]])/T20D357462[[#This Row],[総資産]]*100</f>
        <v>#DIV/0!</v>
      </c>
    </row>
    <row r="2128" spans="1:23" s="67" customFormat="1" x14ac:dyDescent="0.25">
      <c r="A2128" s="69"/>
      <c r="B2128" s="39"/>
      <c r="C2128" s="71" t="str">
        <f>IFERROR(_xll.RssMarket($A2128,"市場部名称"),"")</f>
        <v/>
      </c>
      <c r="D2128" s="55"/>
      <c r="E2128" s="55" t="str">
        <f>IFERROR(_xll.RssMarket($A2128,"前日比"),"")</f>
        <v/>
      </c>
      <c r="F2128" s="75" t="str">
        <f>IFERROR(_xll.RssMarket($A2128,"時価総額"),"")</f>
        <v/>
      </c>
      <c r="G2128" s="75" t="e">
        <f>T20D357462[[#This Row],[時価総額]]/T20D357462[[#This Row],[現在値]]</f>
        <v>#VALUE!</v>
      </c>
      <c r="H2128" s="20"/>
      <c r="I2128" s="38"/>
      <c r="J2128" s="20"/>
      <c r="K2128" s="33"/>
      <c r="L2128" s="117"/>
      <c r="M2128" s="21"/>
      <c r="N2128" s="89"/>
      <c r="O2128" s="125" t="e">
        <f t="shared" si="69"/>
        <v>#REF!</v>
      </c>
      <c r="P2128" s="125" t="e">
        <f t="shared" si="68"/>
        <v>#REF!</v>
      </c>
      <c r="Q2128" s="147" t="e">
        <f>T20D357462[[#This Row],[スコア⑤]]/T20D357462[[#This Row],[スコア③]]</f>
        <v>#REF!</v>
      </c>
      <c r="R2128" s="76" t="e">
        <f>#REF!+#REF!</f>
        <v>#REF!</v>
      </c>
      <c r="S2128" s="76"/>
      <c r="T2128" s="119"/>
      <c r="U2128" s="76"/>
      <c r="V2128" s="76"/>
      <c r="W2128" s="109" t="e">
        <f>(T20D357462[[#This Row],[現金及び預金（億）]]-T20D357462[[#This Row],[負債（億）]])/T20D357462[[#This Row],[総資産]]*100</f>
        <v>#DIV/0!</v>
      </c>
    </row>
    <row r="2129" spans="1:23" s="67" customFormat="1" x14ac:dyDescent="0.25">
      <c r="A2129" s="69"/>
      <c r="B2129" s="39"/>
      <c r="C2129" s="71" t="str">
        <f>IFERROR(_xll.RssMarket($A2129,"市場部名称"),"")</f>
        <v/>
      </c>
      <c r="D2129" s="55"/>
      <c r="E2129" s="55" t="str">
        <f>IFERROR(_xll.RssMarket($A2129,"前日比"),"")</f>
        <v/>
      </c>
      <c r="F2129" s="75" t="str">
        <f>IFERROR(_xll.RssMarket($A2129,"時価総額"),"")</f>
        <v/>
      </c>
      <c r="G2129" s="75" t="e">
        <f>T20D357462[[#This Row],[時価総額]]/T20D357462[[#This Row],[現在値]]</f>
        <v>#VALUE!</v>
      </c>
      <c r="H2129" s="20"/>
      <c r="I2129" s="38"/>
      <c r="J2129" s="20"/>
      <c r="K2129" s="33"/>
      <c r="L2129" s="117"/>
      <c r="M2129" s="21"/>
      <c r="N2129" s="89"/>
      <c r="O2129" s="125" t="e">
        <f t="shared" si="69"/>
        <v>#REF!</v>
      </c>
      <c r="P2129" s="125" t="e">
        <f t="shared" si="68"/>
        <v>#REF!</v>
      </c>
      <c r="Q2129" s="147" t="e">
        <f>T20D357462[[#This Row],[スコア⑤]]/T20D357462[[#This Row],[スコア③]]</f>
        <v>#REF!</v>
      </c>
      <c r="R2129" s="76" t="e">
        <f>#REF!+#REF!</f>
        <v>#REF!</v>
      </c>
      <c r="S2129" s="76"/>
      <c r="T2129" s="119"/>
      <c r="U2129" s="76"/>
      <c r="V2129" s="76"/>
      <c r="W2129" s="109" t="e">
        <f>(T20D357462[[#This Row],[現金及び預金（億）]]-T20D357462[[#This Row],[負債（億）]])/T20D357462[[#This Row],[総資産]]*100</f>
        <v>#DIV/0!</v>
      </c>
    </row>
    <row r="2130" spans="1:23" s="67" customFormat="1" x14ac:dyDescent="0.25">
      <c r="A2130" s="69"/>
      <c r="B2130" s="39"/>
      <c r="C2130" s="71" t="str">
        <f>IFERROR(_xll.RssMarket($A2130,"市場部名称"),"")</f>
        <v/>
      </c>
      <c r="D2130" s="55"/>
      <c r="E2130" s="55" t="str">
        <f>IFERROR(_xll.RssMarket($A2130,"前日比"),"")</f>
        <v/>
      </c>
      <c r="F2130" s="75" t="str">
        <f>IFERROR(_xll.RssMarket($A2130,"時価総額"),"")</f>
        <v/>
      </c>
      <c r="G2130" s="75" t="e">
        <f>T20D357462[[#This Row],[時価総額]]/T20D357462[[#This Row],[現在値]]</f>
        <v>#VALUE!</v>
      </c>
      <c r="H2130" s="20"/>
      <c r="I2130" s="38"/>
      <c r="J2130" s="20"/>
      <c r="K2130" s="33"/>
      <c r="L2130" s="117"/>
      <c r="M2130" s="21"/>
      <c r="N2130" s="89"/>
      <c r="O2130" s="125" t="e">
        <f t="shared" si="69"/>
        <v>#REF!</v>
      </c>
      <c r="P2130" s="125" t="e">
        <f t="shared" si="68"/>
        <v>#REF!</v>
      </c>
      <c r="Q2130" s="147" t="e">
        <f>T20D357462[[#This Row],[スコア⑤]]/T20D357462[[#This Row],[スコア③]]</f>
        <v>#REF!</v>
      </c>
      <c r="R2130" s="76" t="e">
        <f>#REF!+#REF!</f>
        <v>#REF!</v>
      </c>
      <c r="S2130" s="76"/>
      <c r="T2130" s="119"/>
      <c r="U2130" s="76"/>
      <c r="V2130" s="76"/>
      <c r="W2130" s="109" t="e">
        <f>(T20D357462[[#This Row],[現金及び預金（億）]]-T20D357462[[#This Row],[負債（億）]])/T20D357462[[#This Row],[総資産]]*100</f>
        <v>#DIV/0!</v>
      </c>
    </row>
    <row r="2131" spans="1:23" s="67" customFormat="1" x14ac:dyDescent="0.25">
      <c r="A2131" s="69"/>
      <c r="B2131" s="39"/>
      <c r="C2131" s="71" t="str">
        <f>IFERROR(_xll.RssMarket($A2131,"市場部名称"),"")</f>
        <v/>
      </c>
      <c r="D2131" s="55"/>
      <c r="E2131" s="55" t="str">
        <f>IFERROR(_xll.RssMarket($A2131,"前日比"),"")</f>
        <v/>
      </c>
      <c r="F2131" s="75" t="str">
        <f>IFERROR(_xll.RssMarket($A2131,"時価総額"),"")</f>
        <v/>
      </c>
      <c r="G2131" s="75" t="e">
        <f>T20D357462[[#This Row],[時価総額]]/T20D357462[[#This Row],[現在値]]</f>
        <v>#VALUE!</v>
      </c>
      <c r="H2131" s="20"/>
      <c r="I2131" s="38"/>
      <c r="J2131" s="20"/>
      <c r="K2131" s="33"/>
      <c r="L2131" s="117"/>
      <c r="M2131" s="21"/>
      <c r="N2131" s="89"/>
      <c r="O2131" s="125" t="e">
        <f t="shared" si="69"/>
        <v>#REF!</v>
      </c>
      <c r="P2131" s="125" t="e">
        <f t="shared" si="68"/>
        <v>#REF!</v>
      </c>
      <c r="Q2131" s="147" t="e">
        <f>T20D357462[[#This Row],[スコア⑤]]/T20D357462[[#This Row],[スコア③]]</f>
        <v>#REF!</v>
      </c>
      <c r="R2131" s="76" t="e">
        <f>#REF!+#REF!</f>
        <v>#REF!</v>
      </c>
      <c r="S2131" s="76"/>
      <c r="T2131" s="119"/>
      <c r="U2131" s="76"/>
      <c r="V2131" s="76"/>
      <c r="W2131" s="109" t="e">
        <f>(T20D357462[[#This Row],[現金及び預金（億）]]-T20D357462[[#This Row],[負債（億）]])/T20D357462[[#This Row],[総資産]]*100</f>
        <v>#DIV/0!</v>
      </c>
    </row>
    <row r="2132" spans="1:23" s="67" customFormat="1" x14ac:dyDescent="0.25">
      <c r="A2132" s="69"/>
      <c r="B2132" s="39"/>
      <c r="C2132" s="71" t="str">
        <f>IFERROR(_xll.RssMarket($A2132,"市場部名称"),"")</f>
        <v/>
      </c>
      <c r="D2132" s="55"/>
      <c r="E2132" s="55" t="str">
        <f>IFERROR(_xll.RssMarket($A2132,"前日比"),"")</f>
        <v/>
      </c>
      <c r="F2132" s="75" t="str">
        <f>IFERROR(_xll.RssMarket($A2132,"時価総額"),"")</f>
        <v/>
      </c>
      <c r="G2132" s="75" t="e">
        <f>T20D357462[[#This Row],[時価総額]]/T20D357462[[#This Row],[現在値]]</f>
        <v>#VALUE!</v>
      </c>
      <c r="H2132" s="20"/>
      <c r="I2132" s="38"/>
      <c r="J2132" s="20"/>
      <c r="K2132" s="33"/>
      <c r="L2132" s="117"/>
      <c r="M2132" s="21"/>
      <c r="N2132" s="89"/>
      <c r="O2132" s="125" t="e">
        <f t="shared" si="69"/>
        <v>#REF!</v>
      </c>
      <c r="P2132" s="125" t="e">
        <f t="shared" si="68"/>
        <v>#REF!</v>
      </c>
      <c r="Q2132" s="147" t="e">
        <f>T20D357462[[#This Row],[スコア⑤]]/T20D357462[[#This Row],[スコア③]]</f>
        <v>#REF!</v>
      </c>
      <c r="R2132" s="76" t="e">
        <f>#REF!+#REF!</f>
        <v>#REF!</v>
      </c>
      <c r="S2132" s="76"/>
      <c r="T2132" s="119"/>
      <c r="U2132" s="76"/>
      <c r="V2132" s="76"/>
      <c r="W2132" s="109" t="e">
        <f>(T20D357462[[#This Row],[現金及び預金（億）]]-T20D357462[[#This Row],[負債（億）]])/T20D357462[[#This Row],[総資産]]*100</f>
        <v>#DIV/0!</v>
      </c>
    </row>
    <row r="2133" spans="1:23" s="67" customFormat="1" x14ac:dyDescent="0.25">
      <c r="A2133" s="69"/>
      <c r="B2133" s="39"/>
      <c r="C2133" s="71" t="str">
        <f>IFERROR(_xll.RssMarket($A2133,"市場部名称"),"")</f>
        <v/>
      </c>
      <c r="D2133" s="55"/>
      <c r="E2133" s="55" t="str">
        <f>IFERROR(_xll.RssMarket($A2133,"前日比"),"")</f>
        <v/>
      </c>
      <c r="F2133" s="75" t="str">
        <f>IFERROR(_xll.RssMarket($A2133,"時価総額"),"")</f>
        <v/>
      </c>
      <c r="G2133" s="75" t="e">
        <f>T20D357462[[#This Row],[時価総額]]/T20D357462[[#This Row],[現在値]]</f>
        <v>#VALUE!</v>
      </c>
      <c r="H2133" s="20"/>
      <c r="I2133" s="38"/>
      <c r="J2133" s="20"/>
      <c r="K2133" s="33"/>
      <c r="L2133" s="117"/>
      <c r="M2133" s="21"/>
      <c r="N2133" s="89"/>
      <c r="O2133" s="125" t="e">
        <f t="shared" si="69"/>
        <v>#REF!</v>
      </c>
      <c r="P2133" s="125" t="e">
        <f t="shared" si="68"/>
        <v>#REF!</v>
      </c>
      <c r="Q2133" s="147" t="e">
        <f>T20D357462[[#This Row],[スコア⑤]]/T20D357462[[#This Row],[スコア③]]</f>
        <v>#REF!</v>
      </c>
      <c r="R2133" s="76" t="e">
        <f>#REF!+#REF!</f>
        <v>#REF!</v>
      </c>
      <c r="S2133" s="76"/>
      <c r="T2133" s="119"/>
      <c r="U2133" s="76"/>
      <c r="V2133" s="76"/>
      <c r="W2133" s="109" t="e">
        <f>(T20D357462[[#This Row],[現金及び預金（億）]]-T20D357462[[#This Row],[負債（億）]])/T20D357462[[#This Row],[総資産]]*100</f>
        <v>#DIV/0!</v>
      </c>
    </row>
    <row r="2134" spans="1:23" s="67" customFormat="1" x14ac:dyDescent="0.25">
      <c r="A2134" s="69"/>
      <c r="B2134" s="39"/>
      <c r="C2134" s="71" t="str">
        <f>IFERROR(_xll.RssMarket($A2134,"市場部名称"),"")</f>
        <v/>
      </c>
      <c r="D2134" s="55"/>
      <c r="E2134" s="55" t="str">
        <f>IFERROR(_xll.RssMarket($A2134,"前日比"),"")</f>
        <v/>
      </c>
      <c r="F2134" s="75" t="str">
        <f>IFERROR(_xll.RssMarket($A2134,"時価総額"),"")</f>
        <v/>
      </c>
      <c r="G2134" s="75" t="e">
        <f>T20D357462[[#This Row],[時価総額]]/T20D357462[[#This Row],[現在値]]</f>
        <v>#VALUE!</v>
      </c>
      <c r="H2134" s="20"/>
      <c r="I2134" s="38"/>
      <c r="J2134" s="20"/>
      <c r="K2134" s="33"/>
      <c r="L2134" s="117"/>
      <c r="M2134" s="21"/>
      <c r="N2134" s="89"/>
      <c r="O2134" s="125" t="e">
        <f t="shared" si="69"/>
        <v>#REF!</v>
      </c>
      <c r="P2134" s="125" t="e">
        <f t="shared" si="68"/>
        <v>#REF!</v>
      </c>
      <c r="Q2134" s="147" t="e">
        <f>T20D357462[[#This Row],[スコア⑤]]/T20D357462[[#This Row],[スコア③]]</f>
        <v>#REF!</v>
      </c>
      <c r="R2134" s="76" t="e">
        <f>#REF!+#REF!</f>
        <v>#REF!</v>
      </c>
      <c r="S2134" s="76"/>
      <c r="T2134" s="119"/>
      <c r="U2134" s="76"/>
      <c r="V2134" s="76"/>
      <c r="W2134" s="109" t="e">
        <f>(T20D357462[[#This Row],[現金及び預金（億）]]-T20D357462[[#This Row],[負債（億）]])/T20D357462[[#This Row],[総資産]]*100</f>
        <v>#DIV/0!</v>
      </c>
    </row>
    <row r="2135" spans="1:23" s="67" customFormat="1" x14ac:dyDescent="0.25">
      <c r="A2135" s="69"/>
      <c r="B2135" s="39"/>
      <c r="C2135" s="71" t="str">
        <f>IFERROR(_xll.RssMarket($A2135,"市場部名称"),"")</f>
        <v/>
      </c>
      <c r="D2135" s="55"/>
      <c r="E2135" s="55" t="str">
        <f>IFERROR(_xll.RssMarket($A2135,"前日比"),"")</f>
        <v/>
      </c>
      <c r="F2135" s="75" t="str">
        <f>IFERROR(_xll.RssMarket($A2135,"時価総額"),"")</f>
        <v/>
      </c>
      <c r="G2135" s="75" t="e">
        <f>T20D357462[[#This Row],[時価総額]]/T20D357462[[#This Row],[現在値]]</f>
        <v>#VALUE!</v>
      </c>
      <c r="H2135" s="20"/>
      <c r="I2135" s="38"/>
      <c r="J2135" s="20"/>
      <c r="K2135" s="33"/>
      <c r="L2135" s="117"/>
      <c r="M2135" s="21"/>
      <c r="N2135" s="89"/>
      <c r="O2135" s="125" t="e">
        <f t="shared" si="69"/>
        <v>#REF!</v>
      </c>
      <c r="P2135" s="125" t="e">
        <f t="shared" si="68"/>
        <v>#REF!</v>
      </c>
      <c r="Q2135" s="147" t="e">
        <f>T20D357462[[#This Row],[スコア⑤]]/T20D357462[[#This Row],[スコア③]]</f>
        <v>#REF!</v>
      </c>
      <c r="R2135" s="76" t="e">
        <f>#REF!+#REF!</f>
        <v>#REF!</v>
      </c>
      <c r="S2135" s="76"/>
      <c r="T2135" s="119"/>
      <c r="U2135" s="76"/>
      <c r="V2135" s="76"/>
      <c r="W2135" s="109" t="e">
        <f>(T20D357462[[#This Row],[現金及び預金（億）]]-T20D357462[[#This Row],[負債（億）]])/T20D357462[[#This Row],[総資産]]*100</f>
        <v>#DIV/0!</v>
      </c>
    </row>
    <row r="2136" spans="1:23" s="67" customFormat="1" x14ac:dyDescent="0.25">
      <c r="A2136" s="69"/>
      <c r="B2136" s="39"/>
      <c r="C2136" s="71" t="str">
        <f>IFERROR(_xll.RssMarket($A2136,"市場部名称"),"")</f>
        <v/>
      </c>
      <c r="D2136" s="55"/>
      <c r="E2136" s="55" t="str">
        <f>IFERROR(_xll.RssMarket($A2136,"前日比"),"")</f>
        <v/>
      </c>
      <c r="F2136" s="75" t="str">
        <f>IFERROR(_xll.RssMarket($A2136,"時価総額"),"")</f>
        <v/>
      </c>
      <c r="G2136" s="75" t="e">
        <f>T20D357462[[#This Row],[時価総額]]/T20D357462[[#This Row],[現在値]]</f>
        <v>#VALUE!</v>
      </c>
      <c r="H2136" s="20"/>
      <c r="I2136" s="38"/>
      <c r="J2136" s="20"/>
      <c r="K2136" s="33"/>
      <c r="L2136" s="117"/>
      <c r="M2136" s="21"/>
      <c r="N2136" s="89"/>
      <c r="O2136" s="125" t="e">
        <f t="shared" si="69"/>
        <v>#REF!</v>
      </c>
      <c r="P2136" s="125" t="e">
        <f t="shared" si="68"/>
        <v>#REF!</v>
      </c>
      <c r="Q2136" s="147" t="e">
        <f>T20D357462[[#This Row],[スコア⑤]]/T20D357462[[#This Row],[スコア③]]</f>
        <v>#REF!</v>
      </c>
      <c r="R2136" s="76" t="e">
        <f>#REF!+#REF!</f>
        <v>#REF!</v>
      </c>
      <c r="S2136" s="76"/>
      <c r="T2136" s="119"/>
      <c r="U2136" s="76"/>
      <c r="V2136" s="76"/>
      <c r="W2136" s="109" t="e">
        <f>(T20D357462[[#This Row],[現金及び預金（億）]]-T20D357462[[#This Row],[負債（億）]])/T20D357462[[#This Row],[総資産]]*100</f>
        <v>#DIV/0!</v>
      </c>
    </row>
    <row r="2137" spans="1:23" s="67" customFormat="1" x14ac:dyDescent="0.25">
      <c r="A2137" s="69"/>
      <c r="B2137" s="39"/>
      <c r="C2137" s="71" t="str">
        <f>IFERROR(_xll.RssMarket($A2137,"市場部名称"),"")</f>
        <v/>
      </c>
      <c r="D2137" s="55"/>
      <c r="E2137" s="55" t="str">
        <f>IFERROR(_xll.RssMarket($A2137,"前日比"),"")</f>
        <v/>
      </c>
      <c r="F2137" s="75" t="str">
        <f>IFERROR(_xll.RssMarket($A2137,"時価総額"),"")</f>
        <v/>
      </c>
      <c r="G2137" s="75" t="e">
        <f>T20D357462[[#This Row],[時価総額]]/T20D357462[[#This Row],[現在値]]</f>
        <v>#VALUE!</v>
      </c>
      <c r="H2137" s="20"/>
      <c r="I2137" s="38"/>
      <c r="J2137" s="20"/>
      <c r="K2137" s="33"/>
      <c r="L2137" s="117"/>
      <c r="M2137" s="21"/>
      <c r="N2137" s="89"/>
      <c r="O2137" s="125" t="e">
        <f t="shared" si="69"/>
        <v>#REF!</v>
      </c>
      <c r="P2137" s="125" t="e">
        <f t="shared" si="68"/>
        <v>#REF!</v>
      </c>
      <c r="Q2137" s="147" t="e">
        <f>T20D357462[[#This Row],[スコア⑤]]/T20D357462[[#This Row],[スコア③]]</f>
        <v>#REF!</v>
      </c>
      <c r="R2137" s="76" t="e">
        <f>#REF!+#REF!</f>
        <v>#REF!</v>
      </c>
      <c r="S2137" s="76"/>
      <c r="T2137" s="119"/>
      <c r="U2137" s="76"/>
      <c r="V2137" s="76"/>
      <c r="W2137" s="109" t="e">
        <f>(T20D357462[[#This Row],[現金及び預金（億）]]-T20D357462[[#This Row],[負債（億）]])/T20D357462[[#This Row],[総資産]]*100</f>
        <v>#DIV/0!</v>
      </c>
    </row>
    <row r="2138" spans="1:23" s="67" customFormat="1" x14ac:dyDescent="0.25">
      <c r="A2138" s="69"/>
      <c r="B2138" s="39"/>
      <c r="C2138" s="71" t="str">
        <f>IFERROR(_xll.RssMarket($A2138,"市場部名称"),"")</f>
        <v/>
      </c>
      <c r="D2138" s="55"/>
      <c r="E2138" s="55" t="str">
        <f>IFERROR(_xll.RssMarket($A2138,"前日比"),"")</f>
        <v/>
      </c>
      <c r="F2138" s="75" t="str">
        <f>IFERROR(_xll.RssMarket($A2138,"時価総額"),"")</f>
        <v/>
      </c>
      <c r="G2138" s="75" t="e">
        <f>T20D357462[[#This Row],[時価総額]]/T20D357462[[#This Row],[現在値]]</f>
        <v>#VALUE!</v>
      </c>
      <c r="H2138" s="20"/>
      <c r="I2138" s="38"/>
      <c r="J2138" s="20"/>
      <c r="K2138" s="33"/>
      <c r="L2138" s="117"/>
      <c r="M2138" s="21"/>
      <c r="N2138" s="89"/>
      <c r="O2138" s="125" t="e">
        <f t="shared" si="69"/>
        <v>#REF!</v>
      </c>
      <c r="P2138" s="125" t="e">
        <f t="shared" si="68"/>
        <v>#REF!</v>
      </c>
      <c r="Q2138" s="147" t="e">
        <f>T20D357462[[#This Row],[スコア⑤]]/T20D357462[[#This Row],[スコア③]]</f>
        <v>#REF!</v>
      </c>
      <c r="R2138" s="76" t="e">
        <f>#REF!+#REF!</f>
        <v>#REF!</v>
      </c>
      <c r="S2138" s="76"/>
      <c r="T2138" s="119"/>
      <c r="U2138" s="76"/>
      <c r="V2138" s="76"/>
      <c r="W2138" s="109" t="e">
        <f>(T20D357462[[#This Row],[現金及び預金（億）]]-T20D357462[[#This Row],[負債（億）]])/T20D357462[[#This Row],[総資産]]*100</f>
        <v>#DIV/0!</v>
      </c>
    </row>
    <row r="2139" spans="1:23" s="67" customFormat="1" x14ac:dyDescent="0.25">
      <c r="A2139" s="69"/>
      <c r="B2139" s="39"/>
      <c r="C2139" s="71" t="str">
        <f>IFERROR(_xll.RssMarket($A2139,"市場部名称"),"")</f>
        <v/>
      </c>
      <c r="D2139" s="55"/>
      <c r="E2139" s="55" t="str">
        <f>IFERROR(_xll.RssMarket($A2139,"前日比"),"")</f>
        <v/>
      </c>
      <c r="F2139" s="75" t="str">
        <f>IFERROR(_xll.RssMarket($A2139,"時価総額"),"")</f>
        <v/>
      </c>
      <c r="G2139" s="75" t="e">
        <f>T20D357462[[#This Row],[時価総額]]/T20D357462[[#This Row],[現在値]]</f>
        <v>#VALUE!</v>
      </c>
      <c r="H2139" s="20"/>
      <c r="I2139" s="38"/>
      <c r="J2139" s="20"/>
      <c r="K2139" s="33"/>
      <c r="L2139" s="117"/>
      <c r="M2139" s="21"/>
      <c r="N2139" s="89"/>
      <c r="O2139" s="125" t="e">
        <f t="shared" si="69"/>
        <v>#REF!</v>
      </c>
      <c r="P2139" s="125" t="e">
        <f t="shared" si="68"/>
        <v>#REF!</v>
      </c>
      <c r="Q2139" s="147" t="e">
        <f>T20D357462[[#This Row],[スコア⑤]]/T20D357462[[#This Row],[スコア③]]</f>
        <v>#REF!</v>
      </c>
      <c r="R2139" s="76" t="e">
        <f>#REF!+#REF!</f>
        <v>#REF!</v>
      </c>
      <c r="S2139" s="76"/>
      <c r="T2139" s="119"/>
      <c r="U2139" s="76"/>
      <c r="V2139" s="76"/>
      <c r="W2139" s="109" t="e">
        <f>(T20D357462[[#This Row],[現金及び預金（億）]]-T20D357462[[#This Row],[負債（億）]])/T20D357462[[#This Row],[総資産]]*100</f>
        <v>#DIV/0!</v>
      </c>
    </row>
    <row r="2140" spans="1:23" s="67" customFormat="1" x14ac:dyDescent="0.25">
      <c r="A2140" s="69"/>
      <c r="B2140" s="39"/>
      <c r="C2140" s="71" t="str">
        <f>IFERROR(_xll.RssMarket($A2140,"市場部名称"),"")</f>
        <v/>
      </c>
      <c r="D2140" s="55"/>
      <c r="E2140" s="55" t="str">
        <f>IFERROR(_xll.RssMarket($A2140,"前日比"),"")</f>
        <v/>
      </c>
      <c r="F2140" s="75" t="str">
        <f>IFERROR(_xll.RssMarket($A2140,"時価総額"),"")</f>
        <v/>
      </c>
      <c r="G2140" s="75" t="e">
        <f>T20D357462[[#This Row],[時価総額]]/T20D357462[[#This Row],[現在値]]</f>
        <v>#VALUE!</v>
      </c>
      <c r="H2140" s="20"/>
      <c r="I2140" s="38"/>
      <c r="J2140" s="20"/>
      <c r="K2140" s="33"/>
      <c r="L2140" s="117"/>
      <c r="M2140" s="21"/>
      <c r="N2140" s="89"/>
      <c r="O2140" s="125" t="e">
        <f t="shared" si="69"/>
        <v>#REF!</v>
      </c>
      <c r="P2140" s="125" t="e">
        <f t="shared" si="68"/>
        <v>#REF!</v>
      </c>
      <c r="Q2140" s="147" t="e">
        <f>T20D357462[[#This Row],[スコア⑤]]/T20D357462[[#This Row],[スコア③]]</f>
        <v>#REF!</v>
      </c>
      <c r="R2140" s="76" t="e">
        <f>#REF!+#REF!</f>
        <v>#REF!</v>
      </c>
      <c r="S2140" s="76"/>
      <c r="T2140" s="119"/>
      <c r="U2140" s="76"/>
      <c r="V2140" s="76"/>
      <c r="W2140" s="109" t="e">
        <f>(T20D357462[[#This Row],[現金及び預金（億）]]-T20D357462[[#This Row],[負債（億）]])/T20D357462[[#This Row],[総資産]]*100</f>
        <v>#DIV/0!</v>
      </c>
    </row>
    <row r="2141" spans="1:23" s="67" customFormat="1" x14ac:dyDescent="0.25">
      <c r="A2141" s="69"/>
      <c r="B2141" s="39"/>
      <c r="C2141" s="71" t="str">
        <f>IFERROR(_xll.RssMarket($A2141,"市場部名称"),"")</f>
        <v/>
      </c>
      <c r="D2141" s="55"/>
      <c r="E2141" s="55" t="str">
        <f>IFERROR(_xll.RssMarket($A2141,"前日比"),"")</f>
        <v/>
      </c>
      <c r="F2141" s="75" t="str">
        <f>IFERROR(_xll.RssMarket($A2141,"時価総額"),"")</f>
        <v/>
      </c>
      <c r="G2141" s="75" t="e">
        <f>T20D357462[[#This Row],[時価総額]]/T20D357462[[#This Row],[現在値]]</f>
        <v>#VALUE!</v>
      </c>
      <c r="H2141" s="20"/>
      <c r="I2141" s="38"/>
      <c r="J2141" s="20"/>
      <c r="K2141" s="33"/>
      <c r="L2141" s="117"/>
      <c r="M2141" s="21"/>
      <c r="N2141" s="89"/>
      <c r="O2141" s="125" t="e">
        <f t="shared" si="69"/>
        <v>#REF!</v>
      </c>
      <c r="P2141" s="125" t="e">
        <f t="shared" si="68"/>
        <v>#REF!</v>
      </c>
      <c r="Q2141" s="147" t="e">
        <f>T20D357462[[#This Row],[スコア⑤]]/T20D357462[[#This Row],[スコア③]]</f>
        <v>#REF!</v>
      </c>
      <c r="R2141" s="76" t="e">
        <f>#REF!+#REF!</f>
        <v>#REF!</v>
      </c>
      <c r="S2141" s="76"/>
      <c r="T2141" s="119"/>
      <c r="U2141" s="76"/>
      <c r="V2141" s="76"/>
      <c r="W2141" s="109" t="e">
        <f>(T20D357462[[#This Row],[現金及び預金（億）]]-T20D357462[[#This Row],[負債（億）]])/T20D357462[[#This Row],[総資産]]*100</f>
        <v>#DIV/0!</v>
      </c>
    </row>
    <row r="2142" spans="1:23" s="67" customFormat="1" x14ac:dyDescent="0.25">
      <c r="A2142" s="69"/>
      <c r="B2142" s="39"/>
      <c r="C2142" s="71" t="str">
        <f>IFERROR(_xll.RssMarket($A2142,"市場部名称"),"")</f>
        <v/>
      </c>
      <c r="D2142" s="55"/>
      <c r="E2142" s="55" t="str">
        <f>IFERROR(_xll.RssMarket($A2142,"前日比"),"")</f>
        <v/>
      </c>
      <c r="F2142" s="75" t="str">
        <f>IFERROR(_xll.RssMarket($A2142,"時価総額"),"")</f>
        <v/>
      </c>
      <c r="G2142" s="75" t="e">
        <f>T20D357462[[#This Row],[時価総額]]/T20D357462[[#This Row],[現在値]]</f>
        <v>#VALUE!</v>
      </c>
      <c r="H2142" s="20"/>
      <c r="I2142" s="38"/>
      <c r="J2142" s="20"/>
      <c r="K2142" s="33"/>
      <c r="L2142" s="117"/>
      <c r="M2142" s="21"/>
      <c r="N2142" s="89"/>
      <c r="O2142" s="125" t="e">
        <f t="shared" si="69"/>
        <v>#REF!</v>
      </c>
      <c r="P2142" s="125" t="e">
        <f t="shared" si="68"/>
        <v>#REF!</v>
      </c>
      <c r="Q2142" s="147" t="e">
        <f>T20D357462[[#This Row],[スコア⑤]]/T20D357462[[#This Row],[スコア③]]</f>
        <v>#REF!</v>
      </c>
      <c r="R2142" s="76" t="e">
        <f>#REF!+#REF!</f>
        <v>#REF!</v>
      </c>
      <c r="S2142" s="76"/>
      <c r="T2142" s="119"/>
      <c r="U2142" s="76"/>
      <c r="V2142" s="76"/>
      <c r="W2142" s="109" t="e">
        <f>(T20D357462[[#This Row],[現金及び預金（億）]]-T20D357462[[#This Row],[負債（億）]])/T20D357462[[#This Row],[総資産]]*100</f>
        <v>#DIV/0!</v>
      </c>
    </row>
    <row r="2143" spans="1:23" s="67" customFormat="1" x14ac:dyDescent="0.25">
      <c r="A2143" s="69"/>
      <c r="B2143" s="39"/>
      <c r="C2143" s="71" t="str">
        <f>IFERROR(_xll.RssMarket($A2143,"市場部名称"),"")</f>
        <v/>
      </c>
      <c r="D2143" s="55"/>
      <c r="E2143" s="55" t="str">
        <f>IFERROR(_xll.RssMarket($A2143,"前日比"),"")</f>
        <v/>
      </c>
      <c r="F2143" s="75" t="str">
        <f>IFERROR(_xll.RssMarket($A2143,"時価総額"),"")</f>
        <v/>
      </c>
      <c r="G2143" s="75" t="e">
        <f>T20D357462[[#This Row],[時価総額]]/T20D357462[[#This Row],[現在値]]</f>
        <v>#VALUE!</v>
      </c>
      <c r="H2143" s="20"/>
      <c r="I2143" s="38"/>
      <c r="J2143" s="20"/>
      <c r="K2143" s="33"/>
      <c r="L2143" s="117"/>
      <c r="M2143" s="21"/>
      <c r="N2143" s="89"/>
      <c r="O2143" s="125" t="e">
        <f t="shared" si="69"/>
        <v>#REF!</v>
      </c>
      <c r="P2143" s="125" t="e">
        <f t="shared" si="68"/>
        <v>#REF!</v>
      </c>
      <c r="Q2143" s="147" t="e">
        <f>T20D357462[[#This Row],[スコア⑤]]/T20D357462[[#This Row],[スコア③]]</f>
        <v>#REF!</v>
      </c>
      <c r="R2143" s="76" t="e">
        <f>#REF!+#REF!</f>
        <v>#REF!</v>
      </c>
      <c r="S2143" s="76"/>
      <c r="T2143" s="119"/>
      <c r="U2143" s="76"/>
      <c r="V2143" s="76"/>
      <c r="W2143" s="109" t="e">
        <f>(T20D357462[[#This Row],[現金及び預金（億）]]-T20D357462[[#This Row],[負債（億）]])/T20D357462[[#This Row],[総資産]]*100</f>
        <v>#DIV/0!</v>
      </c>
    </row>
    <row r="2144" spans="1:23" s="67" customFormat="1" x14ac:dyDescent="0.25">
      <c r="A2144" s="69"/>
      <c r="B2144" s="39"/>
      <c r="C2144" s="71" t="str">
        <f>IFERROR(_xll.RssMarket($A2144,"市場部名称"),"")</f>
        <v/>
      </c>
      <c r="D2144" s="55"/>
      <c r="E2144" s="55" t="str">
        <f>IFERROR(_xll.RssMarket($A2144,"前日比"),"")</f>
        <v/>
      </c>
      <c r="F2144" s="75" t="str">
        <f>IFERROR(_xll.RssMarket($A2144,"時価総額"),"")</f>
        <v/>
      </c>
      <c r="G2144" s="75" t="e">
        <f>T20D357462[[#This Row],[時価総額]]/T20D357462[[#This Row],[現在値]]</f>
        <v>#VALUE!</v>
      </c>
      <c r="H2144" s="20"/>
      <c r="I2144" s="38"/>
      <c r="J2144" s="20"/>
      <c r="K2144" s="33"/>
      <c r="L2144" s="117"/>
      <c r="M2144" s="21"/>
      <c r="N2144" s="89"/>
      <c r="O2144" s="125" t="e">
        <f t="shared" si="69"/>
        <v>#REF!</v>
      </c>
      <c r="P2144" s="125" t="e">
        <f t="shared" si="68"/>
        <v>#REF!</v>
      </c>
      <c r="Q2144" s="147" t="e">
        <f>T20D357462[[#This Row],[スコア⑤]]/T20D357462[[#This Row],[スコア③]]</f>
        <v>#REF!</v>
      </c>
      <c r="R2144" s="76" t="e">
        <f>#REF!+#REF!</f>
        <v>#REF!</v>
      </c>
      <c r="S2144" s="76"/>
      <c r="T2144" s="119"/>
      <c r="U2144" s="76"/>
      <c r="V2144" s="76"/>
      <c r="W2144" s="109" t="e">
        <f>(T20D357462[[#This Row],[現金及び預金（億）]]-T20D357462[[#This Row],[負債（億）]])/T20D357462[[#This Row],[総資産]]*100</f>
        <v>#DIV/0!</v>
      </c>
    </row>
    <row r="2145" spans="1:23" s="67" customFormat="1" x14ac:dyDescent="0.25">
      <c r="A2145" s="69"/>
      <c r="B2145" s="39"/>
      <c r="C2145" s="71" t="str">
        <f>IFERROR(_xll.RssMarket($A2145,"市場部名称"),"")</f>
        <v/>
      </c>
      <c r="D2145" s="55"/>
      <c r="E2145" s="55" t="str">
        <f>IFERROR(_xll.RssMarket($A2145,"前日比"),"")</f>
        <v/>
      </c>
      <c r="F2145" s="75" t="str">
        <f>IFERROR(_xll.RssMarket($A2145,"時価総額"),"")</f>
        <v/>
      </c>
      <c r="G2145" s="75" t="e">
        <f>T20D357462[[#This Row],[時価総額]]/T20D357462[[#This Row],[現在値]]</f>
        <v>#VALUE!</v>
      </c>
      <c r="H2145" s="20"/>
      <c r="I2145" s="38"/>
      <c r="J2145" s="20"/>
      <c r="K2145" s="33"/>
      <c r="L2145" s="117"/>
      <c r="M2145" s="21"/>
      <c r="N2145" s="89"/>
      <c r="O2145" s="125" t="e">
        <f t="shared" si="69"/>
        <v>#REF!</v>
      </c>
      <c r="P2145" s="125" t="e">
        <f t="shared" si="68"/>
        <v>#REF!</v>
      </c>
      <c r="Q2145" s="147" t="e">
        <f>T20D357462[[#This Row],[スコア⑤]]/T20D357462[[#This Row],[スコア③]]</f>
        <v>#REF!</v>
      </c>
      <c r="R2145" s="76" t="e">
        <f>#REF!+#REF!</f>
        <v>#REF!</v>
      </c>
      <c r="S2145" s="76"/>
      <c r="T2145" s="119"/>
      <c r="U2145" s="76"/>
      <c r="V2145" s="76"/>
      <c r="W2145" s="109" t="e">
        <f>(T20D357462[[#This Row],[現金及び預金（億）]]-T20D357462[[#This Row],[負債（億）]])/T20D357462[[#This Row],[総資産]]*100</f>
        <v>#DIV/0!</v>
      </c>
    </row>
    <row r="2146" spans="1:23" s="67" customFormat="1" x14ac:dyDescent="0.25">
      <c r="A2146" s="69"/>
      <c r="B2146" s="39"/>
      <c r="C2146" s="71" t="str">
        <f>IFERROR(_xll.RssMarket($A2146,"市場部名称"),"")</f>
        <v/>
      </c>
      <c r="D2146" s="55"/>
      <c r="E2146" s="55" t="str">
        <f>IFERROR(_xll.RssMarket($A2146,"前日比"),"")</f>
        <v/>
      </c>
      <c r="F2146" s="75" t="str">
        <f>IFERROR(_xll.RssMarket($A2146,"時価総額"),"")</f>
        <v/>
      </c>
      <c r="G2146" s="75" t="e">
        <f>T20D357462[[#This Row],[時価総額]]/T20D357462[[#This Row],[現在値]]</f>
        <v>#VALUE!</v>
      </c>
      <c r="H2146" s="20"/>
      <c r="I2146" s="38"/>
      <c r="J2146" s="20"/>
      <c r="K2146" s="33"/>
      <c r="L2146" s="117"/>
      <c r="M2146" s="21"/>
      <c r="N2146" s="89"/>
      <c r="O2146" s="125" t="e">
        <f t="shared" si="69"/>
        <v>#REF!</v>
      </c>
      <c r="P2146" s="125" t="e">
        <f t="shared" si="68"/>
        <v>#REF!</v>
      </c>
      <c r="Q2146" s="147" t="e">
        <f>T20D357462[[#This Row],[スコア⑤]]/T20D357462[[#This Row],[スコア③]]</f>
        <v>#REF!</v>
      </c>
      <c r="R2146" s="76" t="e">
        <f>#REF!+#REF!</f>
        <v>#REF!</v>
      </c>
      <c r="S2146" s="76"/>
      <c r="T2146" s="119"/>
      <c r="U2146" s="76"/>
      <c r="V2146" s="76"/>
      <c r="W2146" s="109" t="e">
        <f>(T20D357462[[#This Row],[現金及び預金（億）]]-T20D357462[[#This Row],[負債（億）]])/T20D357462[[#This Row],[総資産]]*100</f>
        <v>#DIV/0!</v>
      </c>
    </row>
    <row r="2147" spans="1:23" s="67" customFormat="1" x14ac:dyDescent="0.25">
      <c r="A2147" s="69"/>
      <c r="B2147" s="39"/>
      <c r="C2147" s="71" t="str">
        <f>IFERROR(_xll.RssMarket($A2147,"市場部名称"),"")</f>
        <v/>
      </c>
      <c r="D2147" s="55"/>
      <c r="E2147" s="55" t="str">
        <f>IFERROR(_xll.RssMarket($A2147,"前日比"),"")</f>
        <v/>
      </c>
      <c r="F2147" s="75" t="str">
        <f>IFERROR(_xll.RssMarket($A2147,"時価総額"),"")</f>
        <v/>
      </c>
      <c r="G2147" s="75" t="e">
        <f>T20D357462[[#This Row],[時価総額]]/T20D357462[[#This Row],[現在値]]</f>
        <v>#VALUE!</v>
      </c>
      <c r="H2147" s="20"/>
      <c r="I2147" s="38"/>
      <c r="J2147" s="20"/>
      <c r="K2147" s="33"/>
      <c r="L2147" s="117"/>
      <c r="M2147" s="21"/>
      <c r="N2147" s="89"/>
      <c r="O2147" s="125" t="e">
        <f t="shared" si="69"/>
        <v>#REF!</v>
      </c>
      <c r="P2147" s="125" t="e">
        <f t="shared" si="68"/>
        <v>#REF!</v>
      </c>
      <c r="Q2147" s="147" t="e">
        <f>T20D357462[[#This Row],[スコア⑤]]/T20D357462[[#This Row],[スコア③]]</f>
        <v>#REF!</v>
      </c>
      <c r="R2147" s="76" t="e">
        <f>#REF!+#REF!</f>
        <v>#REF!</v>
      </c>
      <c r="S2147" s="76"/>
      <c r="T2147" s="119"/>
      <c r="U2147" s="76"/>
      <c r="V2147" s="76"/>
      <c r="W2147" s="109" t="e">
        <f>(T20D357462[[#This Row],[現金及び預金（億）]]-T20D357462[[#This Row],[負債（億）]])/T20D357462[[#This Row],[総資産]]*100</f>
        <v>#DIV/0!</v>
      </c>
    </row>
    <row r="2148" spans="1:23" s="67" customFormat="1" x14ac:dyDescent="0.25">
      <c r="A2148" s="69"/>
      <c r="B2148" s="39"/>
      <c r="C2148" s="71" t="str">
        <f>IFERROR(_xll.RssMarket($A2148,"市場部名称"),"")</f>
        <v/>
      </c>
      <c r="D2148" s="55"/>
      <c r="E2148" s="55" t="str">
        <f>IFERROR(_xll.RssMarket($A2148,"前日比"),"")</f>
        <v/>
      </c>
      <c r="F2148" s="75" t="str">
        <f>IFERROR(_xll.RssMarket($A2148,"時価総額"),"")</f>
        <v/>
      </c>
      <c r="G2148" s="75" t="e">
        <f>T20D357462[[#This Row],[時価総額]]/T20D357462[[#This Row],[現在値]]</f>
        <v>#VALUE!</v>
      </c>
      <c r="H2148" s="20"/>
      <c r="I2148" s="38"/>
      <c r="J2148" s="20"/>
      <c r="K2148" s="33"/>
      <c r="L2148" s="117"/>
      <c r="M2148" s="21"/>
      <c r="N2148" s="89"/>
      <c r="O2148" s="125" t="e">
        <f t="shared" si="69"/>
        <v>#REF!</v>
      </c>
      <c r="P2148" s="125" t="e">
        <f t="shared" si="68"/>
        <v>#REF!</v>
      </c>
      <c r="Q2148" s="147" t="e">
        <f>T20D357462[[#This Row],[スコア⑤]]/T20D357462[[#This Row],[スコア③]]</f>
        <v>#REF!</v>
      </c>
      <c r="R2148" s="76" t="e">
        <f>#REF!+#REF!</f>
        <v>#REF!</v>
      </c>
      <c r="S2148" s="76"/>
      <c r="T2148" s="119"/>
      <c r="U2148" s="76"/>
      <c r="V2148" s="76"/>
      <c r="W2148" s="109" t="e">
        <f>(T20D357462[[#This Row],[現金及び預金（億）]]-T20D357462[[#This Row],[負債（億）]])/T20D357462[[#This Row],[総資産]]*100</f>
        <v>#DIV/0!</v>
      </c>
    </row>
    <row r="2149" spans="1:23" s="67" customFormat="1" x14ac:dyDescent="0.25">
      <c r="A2149" s="69"/>
      <c r="B2149" s="39"/>
      <c r="C2149" s="71" t="str">
        <f>IFERROR(_xll.RssMarket($A2149,"市場部名称"),"")</f>
        <v/>
      </c>
      <c r="D2149" s="55"/>
      <c r="E2149" s="55" t="str">
        <f>IFERROR(_xll.RssMarket($A2149,"前日比"),"")</f>
        <v/>
      </c>
      <c r="F2149" s="75" t="str">
        <f>IFERROR(_xll.RssMarket($A2149,"時価総額"),"")</f>
        <v/>
      </c>
      <c r="G2149" s="75" t="e">
        <f>T20D357462[[#This Row],[時価総額]]/T20D357462[[#This Row],[現在値]]</f>
        <v>#VALUE!</v>
      </c>
      <c r="H2149" s="20"/>
      <c r="I2149" s="38"/>
      <c r="J2149" s="20"/>
      <c r="K2149" s="33"/>
      <c r="L2149" s="117"/>
      <c r="M2149" s="21"/>
      <c r="N2149" s="89"/>
      <c r="O2149" s="125" t="e">
        <f t="shared" si="69"/>
        <v>#REF!</v>
      </c>
      <c r="P2149" s="125" t="e">
        <f t="shared" si="68"/>
        <v>#REF!</v>
      </c>
      <c r="Q2149" s="147" t="e">
        <f>T20D357462[[#This Row],[スコア⑤]]/T20D357462[[#This Row],[スコア③]]</f>
        <v>#REF!</v>
      </c>
      <c r="R2149" s="76" t="e">
        <f>#REF!+#REF!</f>
        <v>#REF!</v>
      </c>
      <c r="S2149" s="76"/>
      <c r="T2149" s="119"/>
      <c r="U2149" s="76"/>
      <c r="V2149" s="76"/>
      <c r="W2149" s="109" t="e">
        <f>(T20D357462[[#This Row],[現金及び預金（億）]]-T20D357462[[#This Row],[負債（億）]])/T20D357462[[#This Row],[総資産]]*100</f>
        <v>#DIV/0!</v>
      </c>
    </row>
    <row r="2150" spans="1:23" s="67" customFormat="1" x14ac:dyDescent="0.25">
      <c r="A2150" s="69"/>
      <c r="B2150" s="39"/>
      <c r="C2150" s="71" t="str">
        <f>IFERROR(_xll.RssMarket($A2150,"市場部名称"),"")</f>
        <v/>
      </c>
      <c r="D2150" s="55"/>
      <c r="E2150" s="55" t="str">
        <f>IFERROR(_xll.RssMarket($A2150,"前日比"),"")</f>
        <v/>
      </c>
      <c r="F2150" s="75" t="str">
        <f>IFERROR(_xll.RssMarket($A2150,"時価総額"),"")</f>
        <v/>
      </c>
      <c r="G2150" s="75" t="e">
        <f>T20D357462[[#This Row],[時価総額]]/T20D357462[[#This Row],[現在値]]</f>
        <v>#VALUE!</v>
      </c>
      <c r="H2150" s="20"/>
      <c r="I2150" s="38"/>
      <c r="J2150" s="20"/>
      <c r="K2150" s="33"/>
      <c r="L2150" s="117"/>
      <c r="M2150" s="21"/>
      <c r="N2150" s="89"/>
      <c r="O2150" s="125" t="e">
        <f t="shared" si="69"/>
        <v>#REF!</v>
      </c>
      <c r="P2150" s="125" t="e">
        <f t="shared" si="68"/>
        <v>#REF!</v>
      </c>
      <c r="Q2150" s="147" t="e">
        <f>T20D357462[[#This Row],[スコア⑤]]/T20D357462[[#This Row],[スコア③]]</f>
        <v>#REF!</v>
      </c>
      <c r="R2150" s="76" t="e">
        <f>#REF!+#REF!</f>
        <v>#REF!</v>
      </c>
      <c r="S2150" s="76"/>
      <c r="T2150" s="119"/>
      <c r="U2150" s="76"/>
      <c r="V2150" s="76"/>
      <c r="W2150" s="109" t="e">
        <f>(T20D357462[[#This Row],[現金及び預金（億）]]-T20D357462[[#This Row],[負債（億）]])/T20D357462[[#This Row],[総資産]]*100</f>
        <v>#DIV/0!</v>
      </c>
    </row>
    <row r="2151" spans="1:23" s="67" customFormat="1" x14ac:dyDescent="0.25">
      <c r="A2151" s="69"/>
      <c r="B2151" s="39"/>
      <c r="C2151" s="71" t="str">
        <f>IFERROR(_xll.RssMarket($A2151,"市場部名称"),"")</f>
        <v/>
      </c>
      <c r="D2151" s="55"/>
      <c r="E2151" s="55" t="str">
        <f>IFERROR(_xll.RssMarket($A2151,"前日比"),"")</f>
        <v/>
      </c>
      <c r="F2151" s="75" t="str">
        <f>IFERROR(_xll.RssMarket($A2151,"時価総額"),"")</f>
        <v/>
      </c>
      <c r="G2151" s="75" t="e">
        <f>T20D357462[[#This Row],[時価総額]]/T20D357462[[#This Row],[現在値]]</f>
        <v>#VALUE!</v>
      </c>
      <c r="H2151" s="20"/>
      <c r="I2151" s="38"/>
      <c r="J2151" s="20"/>
      <c r="K2151" s="33"/>
      <c r="L2151" s="117"/>
      <c r="M2151" s="21"/>
      <c r="N2151" s="89"/>
      <c r="O2151" s="125" t="e">
        <f t="shared" si="69"/>
        <v>#REF!</v>
      </c>
      <c r="P2151" s="125" t="e">
        <f t="shared" si="68"/>
        <v>#REF!</v>
      </c>
      <c r="Q2151" s="147" t="e">
        <f>T20D357462[[#This Row],[スコア⑤]]/T20D357462[[#This Row],[スコア③]]</f>
        <v>#REF!</v>
      </c>
      <c r="R2151" s="76" t="e">
        <f>#REF!+#REF!</f>
        <v>#REF!</v>
      </c>
      <c r="S2151" s="76"/>
      <c r="T2151" s="119"/>
      <c r="U2151" s="76"/>
      <c r="V2151" s="76"/>
      <c r="W2151" s="109" t="e">
        <f>(T20D357462[[#This Row],[現金及び預金（億）]]-T20D357462[[#This Row],[負債（億）]])/T20D357462[[#This Row],[総資産]]*100</f>
        <v>#DIV/0!</v>
      </c>
    </row>
    <row r="2152" spans="1:23" s="67" customFormat="1" x14ac:dyDescent="0.25">
      <c r="A2152" s="69"/>
      <c r="B2152" s="39"/>
      <c r="C2152" s="71" t="str">
        <f>IFERROR(_xll.RssMarket($A2152,"市場部名称"),"")</f>
        <v/>
      </c>
      <c r="D2152" s="55"/>
      <c r="E2152" s="55" t="str">
        <f>IFERROR(_xll.RssMarket($A2152,"前日比"),"")</f>
        <v/>
      </c>
      <c r="F2152" s="75" t="str">
        <f>IFERROR(_xll.RssMarket($A2152,"時価総額"),"")</f>
        <v/>
      </c>
      <c r="G2152" s="75" t="e">
        <f>T20D357462[[#This Row],[時価総額]]/T20D357462[[#This Row],[現在値]]</f>
        <v>#VALUE!</v>
      </c>
      <c r="H2152" s="20"/>
      <c r="I2152" s="38"/>
      <c r="J2152" s="20"/>
      <c r="K2152" s="33"/>
      <c r="L2152" s="117"/>
      <c r="M2152" s="21"/>
      <c r="N2152" s="89"/>
      <c r="O2152" s="125" t="e">
        <f t="shared" si="69"/>
        <v>#REF!</v>
      </c>
      <c r="P2152" s="125" t="e">
        <f t="shared" si="68"/>
        <v>#REF!</v>
      </c>
      <c r="Q2152" s="147" t="e">
        <f>T20D357462[[#This Row],[スコア⑤]]/T20D357462[[#This Row],[スコア③]]</f>
        <v>#REF!</v>
      </c>
      <c r="R2152" s="76" t="e">
        <f>#REF!+#REF!</f>
        <v>#REF!</v>
      </c>
      <c r="S2152" s="76"/>
      <c r="T2152" s="119"/>
      <c r="U2152" s="76"/>
      <c r="V2152" s="76"/>
      <c r="W2152" s="109" t="e">
        <f>(T20D357462[[#This Row],[現金及び預金（億）]]-T20D357462[[#This Row],[負債（億）]])/T20D357462[[#This Row],[総資産]]*100</f>
        <v>#DIV/0!</v>
      </c>
    </row>
    <row r="2153" spans="1:23" s="67" customFormat="1" x14ac:dyDescent="0.25">
      <c r="A2153" s="69"/>
      <c r="B2153" s="39"/>
      <c r="C2153" s="71" t="str">
        <f>IFERROR(_xll.RssMarket($A2153,"市場部名称"),"")</f>
        <v/>
      </c>
      <c r="D2153" s="55"/>
      <c r="E2153" s="55" t="str">
        <f>IFERROR(_xll.RssMarket($A2153,"前日比"),"")</f>
        <v/>
      </c>
      <c r="F2153" s="75" t="str">
        <f>IFERROR(_xll.RssMarket($A2153,"時価総額"),"")</f>
        <v/>
      </c>
      <c r="G2153" s="75" t="e">
        <f>T20D357462[[#This Row],[時価総額]]/T20D357462[[#This Row],[現在値]]</f>
        <v>#VALUE!</v>
      </c>
      <c r="H2153" s="20"/>
      <c r="I2153" s="38"/>
      <c r="J2153" s="20"/>
      <c r="K2153" s="33"/>
      <c r="L2153" s="117"/>
      <c r="M2153" s="21"/>
      <c r="N2153" s="89"/>
      <c r="O2153" s="125" t="e">
        <f t="shared" si="69"/>
        <v>#REF!</v>
      </c>
      <c r="P2153" s="125" t="e">
        <f t="shared" si="68"/>
        <v>#REF!</v>
      </c>
      <c r="Q2153" s="147" t="e">
        <f>T20D357462[[#This Row],[スコア⑤]]/T20D357462[[#This Row],[スコア③]]</f>
        <v>#REF!</v>
      </c>
      <c r="R2153" s="76" t="e">
        <f>#REF!+#REF!</f>
        <v>#REF!</v>
      </c>
      <c r="S2153" s="76"/>
      <c r="T2153" s="119"/>
      <c r="U2153" s="76"/>
      <c r="V2153" s="76"/>
      <c r="W2153" s="109" t="e">
        <f>(T20D357462[[#This Row],[現金及び預金（億）]]-T20D357462[[#This Row],[負債（億）]])/T20D357462[[#This Row],[総資産]]*100</f>
        <v>#DIV/0!</v>
      </c>
    </row>
    <row r="2154" spans="1:23" s="67" customFormat="1" x14ac:dyDescent="0.25">
      <c r="A2154" s="69"/>
      <c r="B2154" s="39"/>
      <c r="C2154" s="71" t="str">
        <f>IFERROR(_xll.RssMarket($A2154,"市場部名称"),"")</f>
        <v/>
      </c>
      <c r="D2154" s="55"/>
      <c r="E2154" s="55" t="str">
        <f>IFERROR(_xll.RssMarket($A2154,"前日比"),"")</f>
        <v/>
      </c>
      <c r="F2154" s="75" t="str">
        <f>IFERROR(_xll.RssMarket($A2154,"時価総額"),"")</f>
        <v/>
      </c>
      <c r="G2154" s="75" t="e">
        <f>T20D357462[[#This Row],[時価総額]]/T20D357462[[#This Row],[現在値]]</f>
        <v>#VALUE!</v>
      </c>
      <c r="H2154" s="20"/>
      <c r="I2154" s="38"/>
      <c r="J2154" s="20"/>
      <c r="K2154" s="33"/>
      <c r="L2154" s="117"/>
      <c r="M2154" s="21"/>
      <c r="N2154" s="89"/>
      <c r="O2154" s="125" t="e">
        <f t="shared" si="69"/>
        <v>#REF!</v>
      </c>
      <c r="P2154" s="125" t="e">
        <f t="shared" si="68"/>
        <v>#REF!</v>
      </c>
      <c r="Q2154" s="147" t="e">
        <f>T20D357462[[#This Row],[スコア⑤]]/T20D357462[[#This Row],[スコア③]]</f>
        <v>#REF!</v>
      </c>
      <c r="R2154" s="76" t="e">
        <f>#REF!+#REF!</f>
        <v>#REF!</v>
      </c>
      <c r="S2154" s="76"/>
      <c r="T2154" s="119"/>
      <c r="U2154" s="76"/>
      <c r="V2154" s="76"/>
      <c r="W2154" s="109" t="e">
        <f>(T20D357462[[#This Row],[現金及び預金（億）]]-T20D357462[[#This Row],[負債（億）]])/T20D357462[[#This Row],[総資産]]*100</f>
        <v>#DIV/0!</v>
      </c>
    </row>
    <row r="2155" spans="1:23" s="67" customFormat="1" x14ac:dyDescent="0.25">
      <c r="A2155" s="69"/>
      <c r="B2155" s="39"/>
      <c r="C2155" s="71" t="str">
        <f>IFERROR(_xll.RssMarket($A2155,"市場部名称"),"")</f>
        <v/>
      </c>
      <c r="D2155" s="55"/>
      <c r="E2155" s="55" t="str">
        <f>IFERROR(_xll.RssMarket($A2155,"前日比"),"")</f>
        <v/>
      </c>
      <c r="F2155" s="75" t="str">
        <f>IFERROR(_xll.RssMarket($A2155,"時価総額"),"")</f>
        <v/>
      </c>
      <c r="G2155" s="75" t="e">
        <f>T20D357462[[#This Row],[時価総額]]/T20D357462[[#This Row],[現在値]]</f>
        <v>#VALUE!</v>
      </c>
      <c r="H2155" s="20"/>
      <c r="I2155" s="38"/>
      <c r="J2155" s="20"/>
      <c r="K2155" s="33"/>
      <c r="L2155" s="117"/>
      <c r="M2155" s="21"/>
      <c r="N2155" s="89"/>
      <c r="O2155" s="125" t="e">
        <f t="shared" si="69"/>
        <v>#REF!</v>
      </c>
      <c r="P2155" s="125" t="e">
        <f t="shared" si="68"/>
        <v>#REF!</v>
      </c>
      <c r="Q2155" s="147" t="e">
        <f>T20D357462[[#This Row],[スコア⑤]]/T20D357462[[#This Row],[スコア③]]</f>
        <v>#REF!</v>
      </c>
      <c r="R2155" s="76" t="e">
        <f>#REF!+#REF!</f>
        <v>#REF!</v>
      </c>
      <c r="S2155" s="76"/>
      <c r="T2155" s="119"/>
      <c r="U2155" s="76"/>
      <c r="V2155" s="76"/>
      <c r="W2155" s="109" t="e">
        <f>(T20D357462[[#This Row],[現金及び預金（億）]]-T20D357462[[#This Row],[負債（億）]])/T20D357462[[#This Row],[総資産]]*100</f>
        <v>#DIV/0!</v>
      </c>
    </row>
    <row r="2156" spans="1:23" s="67" customFormat="1" x14ac:dyDescent="0.25">
      <c r="A2156" s="69"/>
      <c r="B2156" s="39"/>
      <c r="C2156" s="71" t="str">
        <f>IFERROR(_xll.RssMarket($A2156,"市場部名称"),"")</f>
        <v/>
      </c>
      <c r="D2156" s="55"/>
      <c r="E2156" s="55" t="str">
        <f>IFERROR(_xll.RssMarket($A2156,"前日比"),"")</f>
        <v/>
      </c>
      <c r="F2156" s="75" t="str">
        <f>IFERROR(_xll.RssMarket($A2156,"時価総額"),"")</f>
        <v/>
      </c>
      <c r="G2156" s="75" t="e">
        <f>T20D357462[[#This Row],[時価総額]]/T20D357462[[#This Row],[現在値]]</f>
        <v>#VALUE!</v>
      </c>
      <c r="H2156" s="20"/>
      <c r="I2156" s="38"/>
      <c r="J2156" s="20"/>
      <c r="K2156" s="33"/>
      <c r="L2156" s="117"/>
      <c r="M2156" s="21"/>
      <c r="N2156" s="89"/>
      <c r="O2156" s="125" t="e">
        <f t="shared" si="69"/>
        <v>#REF!</v>
      </c>
      <c r="P2156" s="125" t="e">
        <f t="shared" si="68"/>
        <v>#REF!</v>
      </c>
      <c r="Q2156" s="147" t="e">
        <f>T20D357462[[#This Row],[スコア⑤]]/T20D357462[[#This Row],[スコア③]]</f>
        <v>#REF!</v>
      </c>
      <c r="R2156" s="76" t="e">
        <f>#REF!+#REF!</f>
        <v>#REF!</v>
      </c>
      <c r="S2156" s="76"/>
      <c r="T2156" s="119"/>
      <c r="U2156" s="76"/>
      <c r="V2156" s="76"/>
      <c r="W2156" s="109" t="e">
        <f>(T20D357462[[#This Row],[現金及び預金（億）]]-T20D357462[[#This Row],[負債（億）]])/T20D357462[[#This Row],[総資産]]*100</f>
        <v>#DIV/0!</v>
      </c>
    </row>
    <row r="2157" spans="1:23" s="67" customFormat="1" x14ac:dyDescent="0.25">
      <c r="A2157" s="69"/>
      <c r="B2157" s="39"/>
      <c r="C2157" s="71" t="str">
        <f>IFERROR(_xll.RssMarket($A2157,"市場部名称"),"")</f>
        <v/>
      </c>
      <c r="D2157" s="55"/>
      <c r="E2157" s="55" t="str">
        <f>IFERROR(_xll.RssMarket($A2157,"前日比"),"")</f>
        <v/>
      </c>
      <c r="F2157" s="75" t="str">
        <f>IFERROR(_xll.RssMarket($A2157,"時価総額"),"")</f>
        <v/>
      </c>
      <c r="G2157" s="75" t="e">
        <f>T20D357462[[#This Row],[時価総額]]/T20D357462[[#This Row],[現在値]]</f>
        <v>#VALUE!</v>
      </c>
      <c r="H2157" s="20"/>
      <c r="I2157" s="38"/>
      <c r="J2157" s="20"/>
      <c r="K2157" s="33"/>
      <c r="L2157" s="117"/>
      <c r="M2157" s="21"/>
      <c r="N2157" s="89"/>
      <c r="O2157" s="125" t="e">
        <f t="shared" si="69"/>
        <v>#REF!</v>
      </c>
      <c r="P2157" s="125" t="e">
        <f t="shared" si="68"/>
        <v>#REF!</v>
      </c>
      <c r="Q2157" s="147" t="e">
        <f>T20D357462[[#This Row],[スコア⑤]]/T20D357462[[#This Row],[スコア③]]</f>
        <v>#REF!</v>
      </c>
      <c r="R2157" s="76" t="e">
        <f>#REF!+#REF!</f>
        <v>#REF!</v>
      </c>
      <c r="S2157" s="76"/>
      <c r="T2157" s="119"/>
      <c r="U2157" s="76"/>
      <c r="V2157" s="76"/>
      <c r="W2157" s="109" t="e">
        <f>(T20D357462[[#This Row],[現金及び預金（億）]]-T20D357462[[#This Row],[負債（億）]])/T20D357462[[#This Row],[総資産]]*100</f>
        <v>#DIV/0!</v>
      </c>
    </row>
    <row r="2158" spans="1:23" s="67" customFormat="1" x14ac:dyDescent="0.25">
      <c r="A2158" s="69"/>
      <c r="B2158" s="39"/>
      <c r="C2158" s="71" t="str">
        <f>IFERROR(_xll.RssMarket($A2158,"市場部名称"),"")</f>
        <v/>
      </c>
      <c r="D2158" s="55"/>
      <c r="E2158" s="55" t="str">
        <f>IFERROR(_xll.RssMarket($A2158,"前日比"),"")</f>
        <v/>
      </c>
      <c r="F2158" s="75" t="str">
        <f>IFERROR(_xll.RssMarket($A2158,"時価総額"),"")</f>
        <v/>
      </c>
      <c r="G2158" s="75" t="e">
        <f>T20D357462[[#This Row],[時価総額]]/T20D357462[[#This Row],[現在値]]</f>
        <v>#VALUE!</v>
      </c>
      <c r="H2158" s="20"/>
      <c r="I2158" s="38"/>
      <c r="J2158" s="20"/>
      <c r="K2158" s="33"/>
      <c r="L2158" s="117"/>
      <c r="M2158" s="21"/>
      <c r="N2158" s="89"/>
      <c r="O2158" s="125" t="e">
        <f t="shared" si="69"/>
        <v>#REF!</v>
      </c>
      <c r="P2158" s="125" t="e">
        <f t="shared" si="68"/>
        <v>#REF!</v>
      </c>
      <c r="Q2158" s="147" t="e">
        <f>T20D357462[[#This Row],[スコア⑤]]/T20D357462[[#This Row],[スコア③]]</f>
        <v>#REF!</v>
      </c>
      <c r="R2158" s="76" t="e">
        <f>#REF!+#REF!</f>
        <v>#REF!</v>
      </c>
      <c r="S2158" s="76"/>
      <c r="T2158" s="119"/>
      <c r="U2158" s="76"/>
      <c r="V2158" s="76"/>
      <c r="W2158" s="109" t="e">
        <f>(T20D357462[[#This Row],[現金及び預金（億）]]-T20D357462[[#This Row],[負債（億）]])/T20D357462[[#This Row],[総資産]]*100</f>
        <v>#DIV/0!</v>
      </c>
    </row>
    <row r="2159" spans="1:23" s="67" customFormat="1" x14ac:dyDescent="0.25">
      <c r="A2159" s="69"/>
      <c r="B2159" s="39"/>
      <c r="C2159" s="71" t="str">
        <f>IFERROR(_xll.RssMarket($A2159,"市場部名称"),"")</f>
        <v/>
      </c>
      <c r="D2159" s="55"/>
      <c r="E2159" s="55" t="str">
        <f>IFERROR(_xll.RssMarket($A2159,"前日比"),"")</f>
        <v/>
      </c>
      <c r="F2159" s="75" t="str">
        <f>IFERROR(_xll.RssMarket($A2159,"時価総額"),"")</f>
        <v/>
      </c>
      <c r="G2159" s="75" t="e">
        <f>T20D357462[[#This Row],[時価総額]]/T20D357462[[#This Row],[現在値]]</f>
        <v>#VALUE!</v>
      </c>
      <c r="H2159" s="20"/>
      <c r="I2159" s="38"/>
      <c r="J2159" s="20"/>
      <c r="K2159" s="33"/>
      <c r="L2159" s="117"/>
      <c r="M2159" s="21"/>
      <c r="N2159" s="89"/>
      <c r="O2159" s="125" t="e">
        <f t="shared" si="69"/>
        <v>#REF!</v>
      </c>
      <c r="P2159" s="125" t="e">
        <f t="shared" si="68"/>
        <v>#REF!</v>
      </c>
      <c r="Q2159" s="147" t="e">
        <f>T20D357462[[#This Row],[スコア⑤]]/T20D357462[[#This Row],[スコア③]]</f>
        <v>#REF!</v>
      </c>
      <c r="R2159" s="76" t="e">
        <f>#REF!+#REF!</f>
        <v>#REF!</v>
      </c>
      <c r="S2159" s="76"/>
      <c r="T2159" s="119"/>
      <c r="U2159" s="76"/>
      <c r="V2159" s="76"/>
      <c r="W2159" s="109" t="e">
        <f>(T20D357462[[#This Row],[現金及び預金（億）]]-T20D357462[[#This Row],[負債（億）]])/T20D357462[[#This Row],[総資産]]*100</f>
        <v>#DIV/0!</v>
      </c>
    </row>
    <row r="2160" spans="1:23" s="67" customFormat="1" x14ac:dyDescent="0.25">
      <c r="A2160" s="69"/>
      <c r="B2160" s="39"/>
      <c r="C2160" s="71" t="str">
        <f>IFERROR(_xll.RssMarket($A2160,"市場部名称"),"")</f>
        <v/>
      </c>
      <c r="D2160" s="55"/>
      <c r="E2160" s="55" t="str">
        <f>IFERROR(_xll.RssMarket($A2160,"前日比"),"")</f>
        <v/>
      </c>
      <c r="F2160" s="75" t="str">
        <f>IFERROR(_xll.RssMarket($A2160,"時価総額"),"")</f>
        <v/>
      </c>
      <c r="G2160" s="75" t="e">
        <f>T20D357462[[#This Row],[時価総額]]/T20D357462[[#This Row],[現在値]]</f>
        <v>#VALUE!</v>
      </c>
      <c r="H2160" s="20"/>
      <c r="I2160" s="38"/>
      <c r="J2160" s="20"/>
      <c r="K2160" s="33"/>
      <c r="L2160" s="117"/>
      <c r="M2160" s="21"/>
      <c r="N2160" s="89"/>
      <c r="O2160" s="125" t="e">
        <f t="shared" si="69"/>
        <v>#REF!</v>
      </c>
      <c r="P2160" s="125" t="e">
        <f t="shared" si="68"/>
        <v>#REF!</v>
      </c>
      <c r="Q2160" s="147" t="e">
        <f>T20D357462[[#This Row],[スコア⑤]]/T20D357462[[#This Row],[スコア③]]</f>
        <v>#REF!</v>
      </c>
      <c r="R2160" s="76" t="e">
        <f>#REF!+#REF!</f>
        <v>#REF!</v>
      </c>
      <c r="S2160" s="76"/>
      <c r="T2160" s="119"/>
      <c r="U2160" s="76"/>
      <c r="V2160" s="76"/>
      <c r="W2160" s="109" t="e">
        <f>(T20D357462[[#This Row],[現金及び預金（億）]]-T20D357462[[#This Row],[負債（億）]])/T20D357462[[#This Row],[総資産]]*100</f>
        <v>#DIV/0!</v>
      </c>
    </row>
    <row r="2161" spans="1:23" s="67" customFormat="1" x14ac:dyDescent="0.25">
      <c r="A2161" s="69"/>
      <c r="B2161" s="39"/>
      <c r="C2161" s="71" t="str">
        <f>IFERROR(_xll.RssMarket($A2161,"市場部名称"),"")</f>
        <v/>
      </c>
      <c r="D2161" s="55"/>
      <c r="E2161" s="55" t="str">
        <f>IFERROR(_xll.RssMarket($A2161,"前日比"),"")</f>
        <v/>
      </c>
      <c r="F2161" s="75" t="str">
        <f>IFERROR(_xll.RssMarket($A2161,"時価総額"),"")</f>
        <v/>
      </c>
      <c r="G2161" s="75" t="e">
        <f>T20D357462[[#This Row],[時価総額]]/T20D357462[[#This Row],[現在値]]</f>
        <v>#VALUE!</v>
      </c>
      <c r="H2161" s="20"/>
      <c r="I2161" s="38"/>
      <c r="J2161" s="20"/>
      <c r="K2161" s="33"/>
      <c r="L2161" s="117"/>
      <c r="M2161" s="21"/>
      <c r="N2161" s="89"/>
      <c r="O2161" s="125" t="e">
        <f t="shared" si="69"/>
        <v>#REF!</v>
      </c>
      <c r="P2161" s="125" t="e">
        <f t="shared" si="68"/>
        <v>#REF!</v>
      </c>
      <c r="Q2161" s="147" t="e">
        <f>T20D357462[[#This Row],[スコア⑤]]/T20D357462[[#This Row],[スコア③]]</f>
        <v>#REF!</v>
      </c>
      <c r="R2161" s="76" t="e">
        <f>#REF!+#REF!</f>
        <v>#REF!</v>
      </c>
      <c r="S2161" s="76"/>
      <c r="T2161" s="119"/>
      <c r="U2161" s="76"/>
      <c r="V2161" s="76"/>
      <c r="W2161" s="109" t="e">
        <f>(T20D357462[[#This Row],[現金及び預金（億）]]-T20D357462[[#This Row],[負債（億）]])/T20D357462[[#This Row],[総資産]]*100</f>
        <v>#DIV/0!</v>
      </c>
    </row>
    <row r="2162" spans="1:23" s="67" customFormat="1" x14ac:dyDescent="0.25">
      <c r="A2162" s="69"/>
      <c r="B2162" s="39"/>
      <c r="C2162" s="71" t="str">
        <f>IFERROR(_xll.RssMarket($A2162,"市場部名称"),"")</f>
        <v/>
      </c>
      <c r="D2162" s="55"/>
      <c r="E2162" s="55" t="str">
        <f>IFERROR(_xll.RssMarket($A2162,"前日比"),"")</f>
        <v/>
      </c>
      <c r="F2162" s="75" t="str">
        <f>IFERROR(_xll.RssMarket($A2162,"時価総額"),"")</f>
        <v/>
      </c>
      <c r="G2162" s="75" t="e">
        <f>T20D357462[[#This Row],[時価総額]]/T20D357462[[#This Row],[現在値]]</f>
        <v>#VALUE!</v>
      </c>
      <c r="H2162" s="20"/>
      <c r="I2162" s="38"/>
      <c r="J2162" s="20"/>
      <c r="K2162" s="33"/>
      <c r="L2162" s="117"/>
      <c r="M2162" s="21"/>
      <c r="N2162" s="89"/>
      <c r="O2162" s="125" t="e">
        <f t="shared" si="69"/>
        <v>#REF!</v>
      </c>
      <c r="P2162" s="125" t="e">
        <f t="shared" si="68"/>
        <v>#REF!</v>
      </c>
      <c r="Q2162" s="147" t="e">
        <f>T20D357462[[#This Row],[スコア⑤]]/T20D357462[[#This Row],[スコア③]]</f>
        <v>#REF!</v>
      </c>
      <c r="R2162" s="76" t="e">
        <f>#REF!+#REF!</f>
        <v>#REF!</v>
      </c>
      <c r="S2162" s="76"/>
      <c r="T2162" s="119"/>
      <c r="U2162" s="76"/>
      <c r="V2162" s="76"/>
      <c r="W2162" s="109" t="e">
        <f>(T20D357462[[#This Row],[現金及び預金（億）]]-T20D357462[[#This Row],[負債（億）]])/T20D357462[[#This Row],[総資産]]*100</f>
        <v>#DIV/0!</v>
      </c>
    </row>
    <row r="2163" spans="1:23" s="67" customFormat="1" x14ac:dyDescent="0.25">
      <c r="A2163" s="69"/>
      <c r="B2163" s="39"/>
      <c r="C2163" s="71" t="str">
        <f>IFERROR(_xll.RssMarket($A2163,"市場部名称"),"")</f>
        <v/>
      </c>
      <c r="D2163" s="55"/>
      <c r="E2163" s="55" t="str">
        <f>IFERROR(_xll.RssMarket($A2163,"前日比"),"")</f>
        <v/>
      </c>
      <c r="F2163" s="75" t="str">
        <f>IFERROR(_xll.RssMarket($A2163,"時価総額"),"")</f>
        <v/>
      </c>
      <c r="G2163" s="75" t="e">
        <f>T20D357462[[#This Row],[時価総額]]/T20D357462[[#This Row],[現在値]]</f>
        <v>#VALUE!</v>
      </c>
      <c r="H2163" s="20"/>
      <c r="I2163" s="38"/>
      <c r="J2163" s="20"/>
      <c r="K2163" s="33"/>
      <c r="L2163" s="117"/>
      <c r="M2163" s="21"/>
      <c r="N2163" s="89"/>
      <c r="O2163" s="125" t="e">
        <f t="shared" si="69"/>
        <v>#REF!</v>
      </c>
      <c r="P2163" s="125" t="e">
        <f t="shared" si="68"/>
        <v>#REF!</v>
      </c>
      <c r="Q2163" s="147" t="e">
        <f>T20D357462[[#This Row],[スコア⑤]]/T20D357462[[#This Row],[スコア③]]</f>
        <v>#REF!</v>
      </c>
      <c r="R2163" s="76" t="e">
        <f>#REF!+#REF!</f>
        <v>#REF!</v>
      </c>
      <c r="S2163" s="76"/>
      <c r="T2163" s="119"/>
      <c r="U2163" s="76"/>
      <c r="V2163" s="76"/>
      <c r="W2163" s="109" t="e">
        <f>(T20D357462[[#This Row],[現金及び預金（億）]]-T20D357462[[#This Row],[負債（億）]])/T20D357462[[#This Row],[総資産]]*100</f>
        <v>#DIV/0!</v>
      </c>
    </row>
    <row r="2164" spans="1:23" s="67" customFormat="1" x14ac:dyDescent="0.25">
      <c r="A2164" s="69"/>
      <c r="B2164" s="39"/>
      <c r="C2164" s="71" t="str">
        <f>IFERROR(_xll.RssMarket($A2164,"市場部名称"),"")</f>
        <v/>
      </c>
      <c r="D2164" s="55"/>
      <c r="E2164" s="55" t="str">
        <f>IFERROR(_xll.RssMarket($A2164,"前日比"),"")</f>
        <v/>
      </c>
      <c r="F2164" s="75" t="str">
        <f>IFERROR(_xll.RssMarket($A2164,"時価総額"),"")</f>
        <v/>
      </c>
      <c r="G2164" s="75" t="e">
        <f>T20D357462[[#This Row],[時価総額]]/T20D357462[[#This Row],[現在値]]</f>
        <v>#VALUE!</v>
      </c>
      <c r="H2164" s="20"/>
      <c r="I2164" s="38"/>
      <c r="J2164" s="20"/>
      <c r="K2164" s="33"/>
      <c r="L2164" s="117"/>
      <c r="M2164" s="21"/>
      <c r="N2164" s="89"/>
      <c r="O2164" s="125" t="e">
        <f t="shared" si="69"/>
        <v>#REF!</v>
      </c>
      <c r="P2164" s="125" t="e">
        <f t="shared" si="68"/>
        <v>#REF!</v>
      </c>
      <c r="Q2164" s="147" t="e">
        <f>T20D357462[[#This Row],[スコア⑤]]/T20D357462[[#This Row],[スコア③]]</f>
        <v>#REF!</v>
      </c>
      <c r="R2164" s="76" t="e">
        <f>#REF!+#REF!</f>
        <v>#REF!</v>
      </c>
      <c r="S2164" s="76"/>
      <c r="T2164" s="119"/>
      <c r="U2164" s="76"/>
      <c r="V2164" s="76"/>
      <c r="W2164" s="109" t="e">
        <f>(T20D357462[[#This Row],[現金及び預金（億）]]-T20D357462[[#This Row],[負債（億）]])/T20D357462[[#This Row],[総資産]]*100</f>
        <v>#DIV/0!</v>
      </c>
    </row>
    <row r="2165" spans="1:23" s="67" customFormat="1" x14ac:dyDescent="0.25">
      <c r="A2165" s="69"/>
      <c r="B2165" s="39"/>
      <c r="C2165" s="71" t="str">
        <f>IFERROR(_xll.RssMarket($A2165,"市場部名称"),"")</f>
        <v/>
      </c>
      <c r="D2165" s="55"/>
      <c r="E2165" s="55" t="str">
        <f>IFERROR(_xll.RssMarket($A2165,"前日比"),"")</f>
        <v/>
      </c>
      <c r="F2165" s="75" t="str">
        <f>IFERROR(_xll.RssMarket($A2165,"時価総額"),"")</f>
        <v/>
      </c>
      <c r="G2165" s="75" t="e">
        <f>T20D357462[[#This Row],[時価総額]]/T20D357462[[#This Row],[現在値]]</f>
        <v>#VALUE!</v>
      </c>
      <c r="H2165" s="20"/>
      <c r="I2165" s="38"/>
      <c r="J2165" s="20"/>
      <c r="K2165" s="33"/>
      <c r="L2165" s="117"/>
      <c r="M2165" s="21"/>
      <c r="N2165" s="89"/>
      <c r="O2165" s="125" t="e">
        <f t="shared" si="69"/>
        <v>#REF!</v>
      </c>
      <c r="P2165" s="125" t="e">
        <f t="shared" si="68"/>
        <v>#REF!</v>
      </c>
      <c r="Q2165" s="147" t="e">
        <f>T20D357462[[#This Row],[スコア⑤]]/T20D357462[[#This Row],[スコア③]]</f>
        <v>#REF!</v>
      </c>
      <c r="R2165" s="76" t="e">
        <f>#REF!+#REF!</f>
        <v>#REF!</v>
      </c>
      <c r="S2165" s="76"/>
      <c r="T2165" s="119"/>
      <c r="U2165" s="76"/>
      <c r="V2165" s="76"/>
      <c r="W2165" s="109" t="e">
        <f>(T20D357462[[#This Row],[現金及び預金（億）]]-T20D357462[[#This Row],[負債（億）]])/T20D357462[[#This Row],[総資産]]*100</f>
        <v>#DIV/0!</v>
      </c>
    </row>
    <row r="2166" spans="1:23" s="67" customFormat="1" x14ac:dyDescent="0.25">
      <c r="A2166" s="69"/>
      <c r="B2166" s="39"/>
      <c r="C2166" s="71" t="str">
        <f>IFERROR(_xll.RssMarket($A2166,"市場部名称"),"")</f>
        <v/>
      </c>
      <c r="D2166" s="55"/>
      <c r="E2166" s="55" t="str">
        <f>IFERROR(_xll.RssMarket($A2166,"前日比"),"")</f>
        <v/>
      </c>
      <c r="F2166" s="75" t="str">
        <f>IFERROR(_xll.RssMarket($A2166,"時価総額"),"")</f>
        <v/>
      </c>
      <c r="G2166" s="75" t="e">
        <f>T20D357462[[#This Row],[時価総額]]/T20D357462[[#This Row],[現在値]]</f>
        <v>#VALUE!</v>
      </c>
      <c r="H2166" s="20"/>
      <c r="I2166" s="38"/>
      <c r="J2166" s="20"/>
      <c r="K2166" s="33"/>
      <c r="L2166" s="117"/>
      <c r="M2166" s="21"/>
      <c r="N2166" s="89"/>
      <c r="O2166" s="125" t="e">
        <f t="shared" si="69"/>
        <v>#REF!</v>
      </c>
      <c r="P2166" s="125" t="e">
        <f t="shared" si="68"/>
        <v>#REF!</v>
      </c>
      <c r="Q2166" s="147" t="e">
        <f>T20D357462[[#This Row],[スコア⑤]]/T20D357462[[#This Row],[スコア③]]</f>
        <v>#REF!</v>
      </c>
      <c r="R2166" s="76" t="e">
        <f>#REF!+#REF!</f>
        <v>#REF!</v>
      </c>
      <c r="S2166" s="76"/>
      <c r="T2166" s="119"/>
      <c r="U2166" s="76"/>
      <c r="V2166" s="76"/>
      <c r="W2166" s="109" t="e">
        <f>(T20D357462[[#This Row],[現金及び預金（億）]]-T20D357462[[#This Row],[負債（億）]])/T20D357462[[#This Row],[総資産]]*100</f>
        <v>#DIV/0!</v>
      </c>
    </row>
    <row r="2167" spans="1:23" s="67" customFormat="1" x14ac:dyDescent="0.25">
      <c r="A2167" s="69"/>
      <c r="B2167" s="39"/>
      <c r="C2167" s="71" t="str">
        <f>IFERROR(_xll.RssMarket($A2167,"市場部名称"),"")</f>
        <v/>
      </c>
      <c r="D2167" s="55"/>
      <c r="E2167" s="55" t="str">
        <f>IFERROR(_xll.RssMarket($A2167,"前日比"),"")</f>
        <v/>
      </c>
      <c r="F2167" s="75" t="str">
        <f>IFERROR(_xll.RssMarket($A2167,"時価総額"),"")</f>
        <v/>
      </c>
      <c r="G2167" s="75" t="e">
        <f>T20D357462[[#This Row],[時価総額]]/T20D357462[[#This Row],[現在値]]</f>
        <v>#VALUE!</v>
      </c>
      <c r="H2167" s="20"/>
      <c r="I2167" s="38"/>
      <c r="J2167" s="20"/>
      <c r="K2167" s="33"/>
      <c r="L2167" s="117"/>
      <c r="M2167" s="21"/>
      <c r="N2167" s="89"/>
      <c r="O2167" s="125" t="e">
        <f t="shared" si="69"/>
        <v>#REF!</v>
      </c>
      <c r="P2167" s="125" t="e">
        <f t="shared" si="68"/>
        <v>#REF!</v>
      </c>
      <c r="Q2167" s="147" t="e">
        <f>T20D357462[[#This Row],[スコア⑤]]/T20D357462[[#This Row],[スコア③]]</f>
        <v>#REF!</v>
      </c>
      <c r="R2167" s="76" t="e">
        <f>#REF!+#REF!</f>
        <v>#REF!</v>
      </c>
      <c r="S2167" s="76"/>
      <c r="T2167" s="119"/>
      <c r="U2167" s="76"/>
      <c r="V2167" s="76"/>
      <c r="W2167" s="109" t="e">
        <f>(T20D357462[[#This Row],[現金及び預金（億）]]-T20D357462[[#This Row],[負債（億）]])/T20D357462[[#This Row],[総資産]]*100</f>
        <v>#DIV/0!</v>
      </c>
    </row>
    <row r="2168" spans="1:23" s="67" customFormat="1" x14ac:dyDescent="0.25">
      <c r="A2168" s="69"/>
      <c r="B2168" s="39"/>
      <c r="C2168" s="71" t="str">
        <f>IFERROR(_xll.RssMarket($A2168,"市場部名称"),"")</f>
        <v/>
      </c>
      <c r="D2168" s="55"/>
      <c r="E2168" s="55" t="str">
        <f>IFERROR(_xll.RssMarket($A2168,"前日比"),"")</f>
        <v/>
      </c>
      <c r="F2168" s="75" t="str">
        <f>IFERROR(_xll.RssMarket($A2168,"時価総額"),"")</f>
        <v/>
      </c>
      <c r="G2168" s="75" t="e">
        <f>T20D357462[[#This Row],[時価総額]]/T20D357462[[#This Row],[現在値]]</f>
        <v>#VALUE!</v>
      </c>
      <c r="H2168" s="20"/>
      <c r="I2168" s="38"/>
      <c r="J2168" s="20"/>
      <c r="K2168" s="33"/>
      <c r="L2168" s="117"/>
      <c r="M2168" s="21"/>
      <c r="N2168" s="89"/>
      <c r="O2168" s="125" t="e">
        <f t="shared" si="69"/>
        <v>#REF!</v>
      </c>
      <c r="P2168" s="125" t="e">
        <f t="shared" si="68"/>
        <v>#REF!</v>
      </c>
      <c r="Q2168" s="147" t="e">
        <f>T20D357462[[#This Row],[スコア⑤]]/T20D357462[[#This Row],[スコア③]]</f>
        <v>#REF!</v>
      </c>
      <c r="R2168" s="76" t="e">
        <f>#REF!+#REF!</f>
        <v>#REF!</v>
      </c>
      <c r="S2168" s="76"/>
      <c r="T2168" s="119"/>
      <c r="U2168" s="76"/>
      <c r="V2168" s="76"/>
      <c r="W2168" s="109" t="e">
        <f>(T20D357462[[#This Row],[現金及び預金（億）]]-T20D357462[[#This Row],[負債（億）]])/T20D357462[[#This Row],[総資産]]*100</f>
        <v>#DIV/0!</v>
      </c>
    </row>
    <row r="2169" spans="1:23" s="67" customFormat="1" x14ac:dyDescent="0.25">
      <c r="A2169" s="69"/>
      <c r="B2169" s="39"/>
      <c r="C2169" s="71" t="str">
        <f>IFERROR(_xll.RssMarket($A2169,"市場部名称"),"")</f>
        <v/>
      </c>
      <c r="D2169" s="55"/>
      <c r="E2169" s="55" t="str">
        <f>IFERROR(_xll.RssMarket($A2169,"前日比"),"")</f>
        <v/>
      </c>
      <c r="F2169" s="75" t="str">
        <f>IFERROR(_xll.RssMarket($A2169,"時価総額"),"")</f>
        <v/>
      </c>
      <c r="G2169" s="75" t="e">
        <f>T20D357462[[#This Row],[時価総額]]/T20D357462[[#This Row],[現在値]]</f>
        <v>#VALUE!</v>
      </c>
      <c r="H2169" s="20"/>
      <c r="I2169" s="38"/>
      <c r="J2169" s="20"/>
      <c r="K2169" s="33"/>
      <c r="L2169" s="117"/>
      <c r="M2169" s="21"/>
      <c r="N2169" s="89"/>
      <c r="O2169" s="125" t="e">
        <f t="shared" si="69"/>
        <v>#REF!</v>
      </c>
      <c r="P2169" s="125" t="e">
        <f t="shared" si="68"/>
        <v>#REF!</v>
      </c>
      <c r="Q2169" s="147" t="e">
        <f>T20D357462[[#This Row],[スコア⑤]]/T20D357462[[#This Row],[スコア③]]</f>
        <v>#REF!</v>
      </c>
      <c r="R2169" s="76" t="e">
        <f>#REF!+#REF!</f>
        <v>#REF!</v>
      </c>
      <c r="S2169" s="76"/>
      <c r="T2169" s="119"/>
      <c r="U2169" s="76"/>
      <c r="V2169" s="76"/>
      <c r="W2169" s="109" t="e">
        <f>(T20D357462[[#This Row],[現金及び預金（億）]]-T20D357462[[#This Row],[負債（億）]])/T20D357462[[#This Row],[総資産]]*100</f>
        <v>#DIV/0!</v>
      </c>
    </row>
    <row r="2170" spans="1:23" s="67" customFormat="1" x14ac:dyDescent="0.25">
      <c r="A2170" s="69"/>
      <c r="B2170" s="39"/>
      <c r="C2170" s="71" t="str">
        <f>IFERROR(_xll.RssMarket($A2170,"市場部名称"),"")</f>
        <v/>
      </c>
      <c r="D2170" s="55"/>
      <c r="E2170" s="55" t="str">
        <f>IFERROR(_xll.RssMarket($A2170,"前日比"),"")</f>
        <v/>
      </c>
      <c r="F2170" s="75" t="str">
        <f>IFERROR(_xll.RssMarket($A2170,"時価総額"),"")</f>
        <v/>
      </c>
      <c r="G2170" s="75" t="e">
        <f>T20D357462[[#This Row],[時価総額]]/T20D357462[[#This Row],[現在値]]</f>
        <v>#VALUE!</v>
      </c>
      <c r="H2170" s="20"/>
      <c r="I2170" s="38"/>
      <c r="J2170" s="20"/>
      <c r="K2170" s="33"/>
      <c r="L2170" s="117"/>
      <c r="M2170" s="21"/>
      <c r="N2170" s="89"/>
      <c r="O2170" s="125" t="e">
        <f t="shared" si="69"/>
        <v>#REF!</v>
      </c>
      <c r="P2170" s="125" t="e">
        <f t="shared" si="68"/>
        <v>#REF!</v>
      </c>
      <c r="Q2170" s="147" t="e">
        <f>T20D357462[[#This Row],[スコア⑤]]/T20D357462[[#This Row],[スコア③]]</f>
        <v>#REF!</v>
      </c>
      <c r="R2170" s="76" t="e">
        <f>#REF!+#REF!</f>
        <v>#REF!</v>
      </c>
      <c r="S2170" s="76"/>
      <c r="T2170" s="119"/>
      <c r="U2170" s="76"/>
      <c r="V2170" s="76"/>
      <c r="W2170" s="109" t="e">
        <f>(T20D357462[[#This Row],[現金及び預金（億）]]-T20D357462[[#This Row],[負債（億）]])/T20D357462[[#This Row],[総資産]]*100</f>
        <v>#DIV/0!</v>
      </c>
    </row>
    <row r="2171" spans="1:23" s="67" customFormat="1" x14ac:dyDescent="0.25">
      <c r="A2171" s="69"/>
      <c r="B2171" s="39"/>
      <c r="C2171" s="71" t="str">
        <f>IFERROR(_xll.RssMarket($A2171,"市場部名称"),"")</f>
        <v/>
      </c>
      <c r="D2171" s="55"/>
      <c r="E2171" s="55" t="str">
        <f>IFERROR(_xll.RssMarket($A2171,"前日比"),"")</f>
        <v/>
      </c>
      <c r="F2171" s="75" t="str">
        <f>IFERROR(_xll.RssMarket($A2171,"時価総額"),"")</f>
        <v/>
      </c>
      <c r="G2171" s="75" t="e">
        <f>T20D357462[[#This Row],[時価総額]]/T20D357462[[#This Row],[現在値]]</f>
        <v>#VALUE!</v>
      </c>
      <c r="H2171" s="20"/>
      <c r="I2171" s="38"/>
      <c r="J2171" s="20"/>
      <c r="K2171" s="33"/>
      <c r="L2171" s="117"/>
      <c r="M2171" s="21"/>
      <c r="N2171" s="89"/>
      <c r="O2171" s="125" t="e">
        <f t="shared" si="69"/>
        <v>#REF!</v>
      </c>
      <c r="P2171" s="125" t="e">
        <f t="shared" si="68"/>
        <v>#REF!</v>
      </c>
      <c r="Q2171" s="147" t="e">
        <f>T20D357462[[#This Row],[スコア⑤]]/T20D357462[[#This Row],[スコア③]]</f>
        <v>#REF!</v>
      </c>
      <c r="R2171" s="76" t="e">
        <f>#REF!+#REF!</f>
        <v>#REF!</v>
      </c>
      <c r="S2171" s="76"/>
      <c r="T2171" s="119"/>
      <c r="U2171" s="76"/>
      <c r="V2171" s="76"/>
      <c r="W2171" s="109" t="e">
        <f>(T20D357462[[#This Row],[現金及び預金（億）]]-T20D357462[[#This Row],[負債（億）]])/T20D357462[[#This Row],[総資産]]*100</f>
        <v>#DIV/0!</v>
      </c>
    </row>
    <row r="2172" spans="1:23" s="67" customFormat="1" x14ac:dyDescent="0.25">
      <c r="A2172" s="69"/>
      <c r="B2172" s="39"/>
      <c r="C2172" s="71" t="str">
        <f>IFERROR(_xll.RssMarket($A2172,"市場部名称"),"")</f>
        <v/>
      </c>
      <c r="D2172" s="55"/>
      <c r="E2172" s="55" t="str">
        <f>IFERROR(_xll.RssMarket($A2172,"前日比"),"")</f>
        <v/>
      </c>
      <c r="F2172" s="75" t="str">
        <f>IFERROR(_xll.RssMarket($A2172,"時価総額"),"")</f>
        <v/>
      </c>
      <c r="G2172" s="75" t="e">
        <f>T20D357462[[#This Row],[時価総額]]/T20D357462[[#This Row],[現在値]]</f>
        <v>#VALUE!</v>
      </c>
      <c r="H2172" s="20"/>
      <c r="I2172" s="38"/>
      <c r="J2172" s="20"/>
      <c r="K2172" s="33"/>
      <c r="L2172" s="117"/>
      <c r="M2172" s="21"/>
      <c r="N2172" s="89"/>
      <c r="O2172" s="125" t="e">
        <f t="shared" si="69"/>
        <v>#REF!</v>
      </c>
      <c r="P2172" s="125" t="e">
        <f t="shared" si="68"/>
        <v>#REF!</v>
      </c>
      <c r="Q2172" s="147" t="e">
        <f>T20D357462[[#This Row],[スコア⑤]]/T20D357462[[#This Row],[スコア③]]</f>
        <v>#REF!</v>
      </c>
      <c r="R2172" s="76" t="e">
        <f>#REF!+#REF!</f>
        <v>#REF!</v>
      </c>
      <c r="S2172" s="76"/>
      <c r="T2172" s="119"/>
      <c r="U2172" s="76"/>
      <c r="V2172" s="76"/>
      <c r="W2172" s="109" t="e">
        <f>(T20D357462[[#This Row],[現金及び預金（億）]]-T20D357462[[#This Row],[負債（億）]])/T20D357462[[#This Row],[総資産]]*100</f>
        <v>#DIV/0!</v>
      </c>
    </row>
    <row r="2173" spans="1:23" s="67" customFormat="1" x14ac:dyDescent="0.25">
      <c r="A2173" s="69"/>
      <c r="B2173" s="39"/>
      <c r="C2173" s="71" t="str">
        <f>IFERROR(_xll.RssMarket($A2173,"市場部名称"),"")</f>
        <v/>
      </c>
      <c r="D2173" s="55"/>
      <c r="E2173" s="55" t="str">
        <f>IFERROR(_xll.RssMarket($A2173,"前日比"),"")</f>
        <v/>
      </c>
      <c r="F2173" s="75" t="str">
        <f>IFERROR(_xll.RssMarket($A2173,"時価総額"),"")</f>
        <v/>
      </c>
      <c r="G2173" s="75" t="e">
        <f>T20D357462[[#This Row],[時価総額]]/T20D357462[[#This Row],[現在値]]</f>
        <v>#VALUE!</v>
      </c>
      <c r="H2173" s="20"/>
      <c r="I2173" s="38"/>
      <c r="J2173" s="20"/>
      <c r="K2173" s="33"/>
      <c r="L2173" s="117"/>
      <c r="M2173" s="21"/>
      <c r="N2173" s="89"/>
      <c r="O2173" s="125" t="e">
        <f t="shared" si="69"/>
        <v>#REF!</v>
      </c>
      <c r="P2173" s="125" t="e">
        <f t="shared" ref="P2173:P2236" si="70">ROUND(((R2173/20)*(L2173/15)*(S2173/15)*(1+W2173/200))/(H2173/15)*100,0)</f>
        <v>#REF!</v>
      </c>
      <c r="Q2173" s="147" t="e">
        <f>T20D357462[[#This Row],[スコア⑤]]/T20D357462[[#This Row],[スコア③]]</f>
        <v>#REF!</v>
      </c>
      <c r="R2173" s="76" t="e">
        <f>#REF!+#REF!</f>
        <v>#REF!</v>
      </c>
      <c r="S2173" s="76"/>
      <c r="T2173" s="119"/>
      <c r="U2173" s="76"/>
      <c r="V2173" s="76"/>
      <c r="W2173" s="109" t="e">
        <f>(T20D357462[[#This Row],[現金及び預金（億）]]-T20D357462[[#This Row],[負債（億）]])/T20D357462[[#This Row],[総資産]]*100</f>
        <v>#DIV/0!</v>
      </c>
    </row>
    <row r="2174" spans="1:23" s="67" customFormat="1" x14ac:dyDescent="0.25">
      <c r="A2174" s="69"/>
      <c r="B2174" s="39"/>
      <c r="C2174" s="71" t="str">
        <f>IFERROR(_xll.RssMarket($A2174,"市場部名称"),"")</f>
        <v/>
      </c>
      <c r="D2174" s="55"/>
      <c r="E2174" s="55" t="str">
        <f>IFERROR(_xll.RssMarket($A2174,"前日比"),"")</f>
        <v/>
      </c>
      <c r="F2174" s="75" t="str">
        <f>IFERROR(_xll.RssMarket($A2174,"時価総額"),"")</f>
        <v/>
      </c>
      <c r="G2174" s="75" t="e">
        <f>T20D357462[[#This Row],[時価総額]]/T20D357462[[#This Row],[現在値]]</f>
        <v>#VALUE!</v>
      </c>
      <c r="H2174" s="20"/>
      <c r="I2174" s="38"/>
      <c r="J2174" s="20"/>
      <c r="K2174" s="33"/>
      <c r="L2174" s="117"/>
      <c r="M2174" s="21"/>
      <c r="N2174" s="89"/>
      <c r="O2174" s="125" t="e">
        <f t="shared" si="69"/>
        <v>#REF!</v>
      </c>
      <c r="P2174" s="125" t="e">
        <f t="shared" si="70"/>
        <v>#REF!</v>
      </c>
      <c r="Q2174" s="147" t="e">
        <f>T20D357462[[#This Row],[スコア⑤]]/T20D357462[[#This Row],[スコア③]]</f>
        <v>#REF!</v>
      </c>
      <c r="R2174" s="76" t="e">
        <f>#REF!+#REF!</f>
        <v>#REF!</v>
      </c>
      <c r="S2174" s="76"/>
      <c r="T2174" s="119"/>
      <c r="U2174" s="76"/>
      <c r="V2174" s="76"/>
      <c r="W2174" s="109" t="e">
        <f>(T20D357462[[#This Row],[現金及び預金（億）]]-T20D357462[[#This Row],[負債（億）]])/T20D357462[[#This Row],[総資産]]*100</f>
        <v>#DIV/0!</v>
      </c>
    </row>
    <row r="2175" spans="1:23" s="67" customFormat="1" x14ac:dyDescent="0.25">
      <c r="A2175" s="69"/>
      <c r="B2175" s="39"/>
      <c r="C2175" s="71" t="str">
        <f>IFERROR(_xll.RssMarket($A2175,"市場部名称"),"")</f>
        <v/>
      </c>
      <c r="D2175" s="55"/>
      <c r="E2175" s="55" t="str">
        <f>IFERROR(_xll.RssMarket($A2175,"前日比"),"")</f>
        <v/>
      </c>
      <c r="F2175" s="75" t="str">
        <f>IFERROR(_xll.RssMarket($A2175,"時価総額"),"")</f>
        <v/>
      </c>
      <c r="G2175" s="75" t="e">
        <f>T20D357462[[#This Row],[時価総額]]/T20D357462[[#This Row],[現在値]]</f>
        <v>#VALUE!</v>
      </c>
      <c r="H2175" s="20"/>
      <c r="I2175" s="38"/>
      <c r="J2175" s="20"/>
      <c r="K2175" s="33"/>
      <c r="L2175" s="117"/>
      <c r="M2175" s="21"/>
      <c r="N2175" s="89"/>
      <c r="O2175" s="125" t="e">
        <f t="shared" si="69"/>
        <v>#REF!</v>
      </c>
      <c r="P2175" s="125" t="e">
        <f t="shared" si="70"/>
        <v>#REF!</v>
      </c>
      <c r="Q2175" s="147" t="e">
        <f>T20D357462[[#This Row],[スコア⑤]]/T20D357462[[#This Row],[スコア③]]</f>
        <v>#REF!</v>
      </c>
      <c r="R2175" s="76" t="e">
        <f>#REF!+#REF!</f>
        <v>#REF!</v>
      </c>
      <c r="S2175" s="76"/>
      <c r="T2175" s="119"/>
      <c r="U2175" s="76"/>
      <c r="V2175" s="76"/>
      <c r="W2175" s="109" t="e">
        <f>(T20D357462[[#This Row],[現金及び預金（億）]]-T20D357462[[#This Row],[負債（億）]])/T20D357462[[#This Row],[総資産]]*100</f>
        <v>#DIV/0!</v>
      </c>
    </row>
    <row r="2176" spans="1:23" s="67" customFormat="1" x14ac:dyDescent="0.25">
      <c r="A2176" s="69"/>
      <c r="B2176" s="39"/>
      <c r="C2176" s="71" t="str">
        <f>IFERROR(_xll.RssMarket($A2176,"市場部名称"),"")</f>
        <v/>
      </c>
      <c r="D2176" s="55"/>
      <c r="E2176" s="55" t="str">
        <f>IFERROR(_xll.RssMarket($A2176,"前日比"),"")</f>
        <v/>
      </c>
      <c r="F2176" s="75" t="str">
        <f>IFERROR(_xll.RssMarket($A2176,"時価総額"),"")</f>
        <v/>
      </c>
      <c r="G2176" s="75" t="e">
        <f>T20D357462[[#This Row],[時価総額]]/T20D357462[[#This Row],[現在値]]</f>
        <v>#VALUE!</v>
      </c>
      <c r="H2176" s="20"/>
      <c r="I2176" s="38"/>
      <c r="J2176" s="20"/>
      <c r="K2176" s="33"/>
      <c r="L2176" s="117"/>
      <c r="M2176" s="21"/>
      <c r="N2176" s="89"/>
      <c r="O2176" s="125" t="e">
        <f t="shared" si="69"/>
        <v>#REF!</v>
      </c>
      <c r="P2176" s="125" t="e">
        <f t="shared" si="70"/>
        <v>#REF!</v>
      </c>
      <c r="Q2176" s="147" t="e">
        <f>T20D357462[[#This Row],[スコア⑤]]/T20D357462[[#This Row],[スコア③]]</f>
        <v>#REF!</v>
      </c>
      <c r="R2176" s="76" t="e">
        <f>#REF!+#REF!</f>
        <v>#REF!</v>
      </c>
      <c r="S2176" s="76"/>
      <c r="T2176" s="119"/>
      <c r="U2176" s="76"/>
      <c r="V2176" s="76"/>
      <c r="W2176" s="109" t="e">
        <f>(T20D357462[[#This Row],[現金及び預金（億）]]-T20D357462[[#This Row],[負債（億）]])/T20D357462[[#This Row],[総資産]]*100</f>
        <v>#DIV/0!</v>
      </c>
    </row>
    <row r="2177" spans="1:23" s="67" customFormat="1" x14ac:dyDescent="0.25">
      <c r="A2177" s="69"/>
      <c r="B2177" s="39"/>
      <c r="C2177" s="71" t="str">
        <f>IFERROR(_xll.RssMarket($A2177,"市場部名称"),"")</f>
        <v/>
      </c>
      <c r="D2177" s="55"/>
      <c r="E2177" s="55" t="str">
        <f>IFERROR(_xll.RssMarket($A2177,"前日比"),"")</f>
        <v/>
      </c>
      <c r="F2177" s="75" t="str">
        <f>IFERROR(_xll.RssMarket($A2177,"時価総額"),"")</f>
        <v/>
      </c>
      <c r="G2177" s="75" t="e">
        <f>T20D357462[[#This Row],[時価総額]]/T20D357462[[#This Row],[現在値]]</f>
        <v>#VALUE!</v>
      </c>
      <c r="H2177" s="20"/>
      <c r="I2177" s="38"/>
      <c r="J2177" s="20"/>
      <c r="K2177" s="33"/>
      <c r="L2177" s="117"/>
      <c r="M2177" s="21"/>
      <c r="N2177" s="89"/>
      <c r="O2177" s="125" t="e">
        <f t="shared" si="69"/>
        <v>#REF!</v>
      </c>
      <c r="P2177" s="125" t="e">
        <f t="shared" si="70"/>
        <v>#REF!</v>
      </c>
      <c r="Q2177" s="147" t="e">
        <f>T20D357462[[#This Row],[スコア⑤]]/T20D357462[[#This Row],[スコア③]]</f>
        <v>#REF!</v>
      </c>
      <c r="R2177" s="76" t="e">
        <f>#REF!+#REF!</f>
        <v>#REF!</v>
      </c>
      <c r="S2177" s="76"/>
      <c r="T2177" s="119"/>
      <c r="U2177" s="76"/>
      <c r="V2177" s="76"/>
      <c r="W2177" s="109" t="e">
        <f>(T20D357462[[#This Row],[現金及び預金（億）]]-T20D357462[[#This Row],[負債（億）]])/T20D357462[[#This Row],[総資産]]*100</f>
        <v>#DIV/0!</v>
      </c>
    </row>
    <row r="2178" spans="1:23" s="67" customFormat="1" x14ac:dyDescent="0.25">
      <c r="A2178" s="69"/>
      <c r="B2178" s="39"/>
      <c r="C2178" s="71" t="str">
        <f>IFERROR(_xll.RssMarket($A2178,"市場部名称"),"")</f>
        <v/>
      </c>
      <c r="D2178" s="55"/>
      <c r="E2178" s="55" t="str">
        <f>IFERROR(_xll.RssMarket($A2178,"前日比"),"")</f>
        <v/>
      </c>
      <c r="F2178" s="75" t="str">
        <f>IFERROR(_xll.RssMarket($A2178,"時価総額"),"")</f>
        <v/>
      </c>
      <c r="G2178" s="75" t="e">
        <f>T20D357462[[#This Row],[時価総額]]/T20D357462[[#This Row],[現在値]]</f>
        <v>#VALUE!</v>
      </c>
      <c r="H2178" s="20"/>
      <c r="I2178" s="38"/>
      <c r="J2178" s="20"/>
      <c r="K2178" s="33"/>
      <c r="L2178" s="117"/>
      <c r="M2178" s="21"/>
      <c r="N2178" s="89"/>
      <c r="O2178" s="125" t="e">
        <f t="shared" ref="O2178:O2241" si="71">ROUND(
 ((IF(OR(R2178="",R2178&lt;=0),20,R2178)/20)
  *(L2178/15))
 /(IFERROR(IF(H2178&gt;0,H2178,15),15)/15)
 *100,0)</f>
        <v>#REF!</v>
      </c>
      <c r="P2178" s="125" t="e">
        <f t="shared" si="70"/>
        <v>#REF!</v>
      </c>
      <c r="Q2178" s="147" t="e">
        <f>T20D357462[[#This Row],[スコア⑤]]/T20D357462[[#This Row],[スコア③]]</f>
        <v>#REF!</v>
      </c>
      <c r="R2178" s="76" t="e">
        <f>#REF!+#REF!</f>
        <v>#REF!</v>
      </c>
      <c r="S2178" s="76"/>
      <c r="T2178" s="119"/>
      <c r="U2178" s="76"/>
      <c r="V2178" s="76"/>
      <c r="W2178" s="109" t="e">
        <f>(T20D357462[[#This Row],[現金及び預金（億）]]-T20D357462[[#This Row],[負債（億）]])/T20D357462[[#This Row],[総資産]]*100</f>
        <v>#DIV/0!</v>
      </c>
    </row>
    <row r="2179" spans="1:23" s="67" customFormat="1" x14ac:dyDescent="0.25">
      <c r="A2179" s="69"/>
      <c r="B2179" s="39"/>
      <c r="C2179" s="71" t="str">
        <f>IFERROR(_xll.RssMarket($A2179,"市場部名称"),"")</f>
        <v/>
      </c>
      <c r="D2179" s="55"/>
      <c r="E2179" s="55" t="str">
        <f>IFERROR(_xll.RssMarket($A2179,"前日比"),"")</f>
        <v/>
      </c>
      <c r="F2179" s="75" t="str">
        <f>IFERROR(_xll.RssMarket($A2179,"時価総額"),"")</f>
        <v/>
      </c>
      <c r="G2179" s="75" t="e">
        <f>T20D357462[[#This Row],[時価総額]]/T20D357462[[#This Row],[現在値]]</f>
        <v>#VALUE!</v>
      </c>
      <c r="H2179" s="20"/>
      <c r="I2179" s="38"/>
      <c r="J2179" s="20"/>
      <c r="K2179" s="33"/>
      <c r="L2179" s="117"/>
      <c r="M2179" s="21"/>
      <c r="N2179" s="89"/>
      <c r="O2179" s="125" t="e">
        <f t="shared" si="71"/>
        <v>#REF!</v>
      </c>
      <c r="P2179" s="125" t="e">
        <f t="shared" si="70"/>
        <v>#REF!</v>
      </c>
      <c r="Q2179" s="147" t="e">
        <f>T20D357462[[#This Row],[スコア⑤]]/T20D357462[[#This Row],[スコア③]]</f>
        <v>#REF!</v>
      </c>
      <c r="R2179" s="76" t="e">
        <f>#REF!+#REF!</f>
        <v>#REF!</v>
      </c>
      <c r="S2179" s="76"/>
      <c r="T2179" s="119"/>
      <c r="U2179" s="76"/>
      <c r="V2179" s="76"/>
      <c r="W2179" s="109" t="e">
        <f>(T20D357462[[#This Row],[現金及び預金（億）]]-T20D357462[[#This Row],[負債（億）]])/T20D357462[[#This Row],[総資産]]*100</f>
        <v>#DIV/0!</v>
      </c>
    </row>
    <row r="2180" spans="1:23" s="67" customFormat="1" x14ac:dyDescent="0.25">
      <c r="A2180" s="69"/>
      <c r="B2180" s="39"/>
      <c r="C2180" s="71" t="str">
        <f>IFERROR(_xll.RssMarket($A2180,"市場部名称"),"")</f>
        <v/>
      </c>
      <c r="D2180" s="55"/>
      <c r="E2180" s="55" t="str">
        <f>IFERROR(_xll.RssMarket($A2180,"前日比"),"")</f>
        <v/>
      </c>
      <c r="F2180" s="75" t="str">
        <f>IFERROR(_xll.RssMarket($A2180,"時価総額"),"")</f>
        <v/>
      </c>
      <c r="G2180" s="75" t="e">
        <f>T20D357462[[#This Row],[時価総額]]/T20D357462[[#This Row],[現在値]]</f>
        <v>#VALUE!</v>
      </c>
      <c r="H2180" s="20"/>
      <c r="I2180" s="38"/>
      <c r="J2180" s="20"/>
      <c r="K2180" s="33"/>
      <c r="L2180" s="117"/>
      <c r="M2180" s="21"/>
      <c r="N2180" s="89"/>
      <c r="O2180" s="125" t="e">
        <f t="shared" si="71"/>
        <v>#REF!</v>
      </c>
      <c r="P2180" s="125" t="e">
        <f t="shared" si="70"/>
        <v>#REF!</v>
      </c>
      <c r="Q2180" s="147" t="e">
        <f>T20D357462[[#This Row],[スコア⑤]]/T20D357462[[#This Row],[スコア③]]</f>
        <v>#REF!</v>
      </c>
      <c r="R2180" s="76" t="e">
        <f>#REF!+#REF!</f>
        <v>#REF!</v>
      </c>
      <c r="S2180" s="76"/>
      <c r="T2180" s="119"/>
      <c r="U2180" s="76"/>
      <c r="V2180" s="76"/>
      <c r="W2180" s="109" t="e">
        <f>(T20D357462[[#This Row],[現金及び預金（億）]]-T20D357462[[#This Row],[負債（億）]])/T20D357462[[#This Row],[総資産]]*100</f>
        <v>#DIV/0!</v>
      </c>
    </row>
    <row r="2181" spans="1:23" s="67" customFormat="1" x14ac:dyDescent="0.25">
      <c r="A2181" s="69"/>
      <c r="B2181" s="39"/>
      <c r="C2181" s="71" t="str">
        <f>IFERROR(_xll.RssMarket($A2181,"市場部名称"),"")</f>
        <v/>
      </c>
      <c r="D2181" s="55"/>
      <c r="E2181" s="55" t="str">
        <f>IFERROR(_xll.RssMarket($A2181,"前日比"),"")</f>
        <v/>
      </c>
      <c r="F2181" s="75" t="str">
        <f>IFERROR(_xll.RssMarket($A2181,"時価総額"),"")</f>
        <v/>
      </c>
      <c r="G2181" s="75" t="e">
        <f>T20D357462[[#This Row],[時価総額]]/T20D357462[[#This Row],[現在値]]</f>
        <v>#VALUE!</v>
      </c>
      <c r="H2181" s="20"/>
      <c r="I2181" s="38"/>
      <c r="J2181" s="20"/>
      <c r="K2181" s="33"/>
      <c r="L2181" s="117"/>
      <c r="M2181" s="21"/>
      <c r="N2181" s="89"/>
      <c r="O2181" s="125" t="e">
        <f t="shared" si="71"/>
        <v>#REF!</v>
      </c>
      <c r="P2181" s="125" t="e">
        <f t="shared" si="70"/>
        <v>#REF!</v>
      </c>
      <c r="Q2181" s="147" t="e">
        <f>T20D357462[[#This Row],[スコア⑤]]/T20D357462[[#This Row],[スコア③]]</f>
        <v>#REF!</v>
      </c>
      <c r="R2181" s="76" t="e">
        <f>#REF!+#REF!</f>
        <v>#REF!</v>
      </c>
      <c r="S2181" s="76"/>
      <c r="T2181" s="119"/>
      <c r="U2181" s="76"/>
      <c r="V2181" s="76"/>
      <c r="W2181" s="109" t="e">
        <f>(T20D357462[[#This Row],[現金及び預金（億）]]-T20D357462[[#This Row],[負債（億）]])/T20D357462[[#This Row],[総資産]]*100</f>
        <v>#DIV/0!</v>
      </c>
    </row>
    <row r="2182" spans="1:23" s="67" customFormat="1" x14ac:dyDescent="0.25">
      <c r="A2182" s="69"/>
      <c r="B2182" s="39"/>
      <c r="C2182" s="71" t="str">
        <f>IFERROR(_xll.RssMarket($A2182,"市場部名称"),"")</f>
        <v/>
      </c>
      <c r="D2182" s="55"/>
      <c r="E2182" s="55" t="str">
        <f>IFERROR(_xll.RssMarket($A2182,"前日比"),"")</f>
        <v/>
      </c>
      <c r="F2182" s="75" t="str">
        <f>IFERROR(_xll.RssMarket($A2182,"時価総額"),"")</f>
        <v/>
      </c>
      <c r="G2182" s="75" t="e">
        <f>T20D357462[[#This Row],[時価総額]]/T20D357462[[#This Row],[現在値]]</f>
        <v>#VALUE!</v>
      </c>
      <c r="H2182" s="20"/>
      <c r="I2182" s="38"/>
      <c r="J2182" s="20"/>
      <c r="K2182" s="33"/>
      <c r="L2182" s="117"/>
      <c r="M2182" s="21"/>
      <c r="N2182" s="89"/>
      <c r="O2182" s="125" t="e">
        <f t="shared" si="71"/>
        <v>#REF!</v>
      </c>
      <c r="P2182" s="125" t="e">
        <f t="shared" si="70"/>
        <v>#REF!</v>
      </c>
      <c r="Q2182" s="147" t="e">
        <f>T20D357462[[#This Row],[スコア⑤]]/T20D357462[[#This Row],[スコア③]]</f>
        <v>#REF!</v>
      </c>
      <c r="R2182" s="76" t="e">
        <f>#REF!+#REF!</f>
        <v>#REF!</v>
      </c>
      <c r="S2182" s="76"/>
      <c r="T2182" s="119"/>
      <c r="U2182" s="76"/>
      <c r="V2182" s="76"/>
      <c r="W2182" s="109" t="e">
        <f>(T20D357462[[#This Row],[現金及び預金（億）]]-T20D357462[[#This Row],[負債（億）]])/T20D357462[[#This Row],[総資産]]*100</f>
        <v>#DIV/0!</v>
      </c>
    </row>
    <row r="2183" spans="1:23" s="67" customFormat="1" x14ac:dyDescent="0.25">
      <c r="A2183" s="69"/>
      <c r="B2183" s="39"/>
      <c r="C2183" s="71" t="str">
        <f>IFERROR(_xll.RssMarket($A2183,"市場部名称"),"")</f>
        <v/>
      </c>
      <c r="D2183" s="55"/>
      <c r="E2183" s="55" t="str">
        <f>IFERROR(_xll.RssMarket($A2183,"前日比"),"")</f>
        <v/>
      </c>
      <c r="F2183" s="75" t="str">
        <f>IFERROR(_xll.RssMarket($A2183,"時価総額"),"")</f>
        <v/>
      </c>
      <c r="G2183" s="75" t="e">
        <f>T20D357462[[#This Row],[時価総額]]/T20D357462[[#This Row],[現在値]]</f>
        <v>#VALUE!</v>
      </c>
      <c r="H2183" s="20"/>
      <c r="I2183" s="38"/>
      <c r="J2183" s="20"/>
      <c r="K2183" s="33"/>
      <c r="L2183" s="117"/>
      <c r="M2183" s="21"/>
      <c r="N2183" s="89"/>
      <c r="O2183" s="125" t="e">
        <f t="shared" si="71"/>
        <v>#REF!</v>
      </c>
      <c r="P2183" s="125" t="e">
        <f t="shared" si="70"/>
        <v>#REF!</v>
      </c>
      <c r="Q2183" s="147" t="e">
        <f>T20D357462[[#This Row],[スコア⑤]]/T20D357462[[#This Row],[スコア③]]</f>
        <v>#REF!</v>
      </c>
      <c r="R2183" s="76" t="e">
        <f>#REF!+#REF!</f>
        <v>#REF!</v>
      </c>
      <c r="S2183" s="76"/>
      <c r="T2183" s="119"/>
      <c r="U2183" s="76"/>
      <c r="V2183" s="76"/>
      <c r="W2183" s="109" t="e">
        <f>(T20D357462[[#This Row],[現金及び預金（億）]]-T20D357462[[#This Row],[負債（億）]])/T20D357462[[#This Row],[総資産]]*100</f>
        <v>#DIV/0!</v>
      </c>
    </row>
    <row r="2184" spans="1:23" s="67" customFormat="1" x14ac:dyDescent="0.25">
      <c r="A2184" s="69"/>
      <c r="B2184" s="39"/>
      <c r="C2184" s="71" t="str">
        <f>IFERROR(_xll.RssMarket($A2184,"市場部名称"),"")</f>
        <v/>
      </c>
      <c r="D2184" s="55"/>
      <c r="E2184" s="55" t="str">
        <f>IFERROR(_xll.RssMarket($A2184,"前日比"),"")</f>
        <v/>
      </c>
      <c r="F2184" s="75" t="str">
        <f>IFERROR(_xll.RssMarket($A2184,"時価総額"),"")</f>
        <v/>
      </c>
      <c r="G2184" s="75" t="e">
        <f>T20D357462[[#This Row],[時価総額]]/T20D357462[[#This Row],[現在値]]</f>
        <v>#VALUE!</v>
      </c>
      <c r="H2184" s="20"/>
      <c r="I2184" s="38"/>
      <c r="J2184" s="20"/>
      <c r="K2184" s="33"/>
      <c r="L2184" s="117"/>
      <c r="M2184" s="21"/>
      <c r="N2184" s="89"/>
      <c r="O2184" s="125" t="e">
        <f t="shared" si="71"/>
        <v>#REF!</v>
      </c>
      <c r="P2184" s="125" t="e">
        <f t="shared" si="70"/>
        <v>#REF!</v>
      </c>
      <c r="Q2184" s="147" t="e">
        <f>T20D357462[[#This Row],[スコア⑤]]/T20D357462[[#This Row],[スコア③]]</f>
        <v>#REF!</v>
      </c>
      <c r="R2184" s="76" t="e">
        <f>#REF!+#REF!</f>
        <v>#REF!</v>
      </c>
      <c r="S2184" s="76"/>
      <c r="T2184" s="119"/>
      <c r="U2184" s="76"/>
      <c r="V2184" s="76"/>
      <c r="W2184" s="109" t="e">
        <f>(T20D357462[[#This Row],[現金及び預金（億）]]-T20D357462[[#This Row],[負債（億）]])/T20D357462[[#This Row],[総資産]]*100</f>
        <v>#DIV/0!</v>
      </c>
    </row>
    <row r="2185" spans="1:23" s="67" customFormat="1" x14ac:dyDescent="0.25">
      <c r="A2185" s="69"/>
      <c r="B2185" s="39"/>
      <c r="C2185" s="71" t="str">
        <f>IFERROR(_xll.RssMarket($A2185,"市場部名称"),"")</f>
        <v/>
      </c>
      <c r="D2185" s="55"/>
      <c r="E2185" s="55" t="str">
        <f>IFERROR(_xll.RssMarket($A2185,"前日比"),"")</f>
        <v/>
      </c>
      <c r="F2185" s="75" t="str">
        <f>IFERROR(_xll.RssMarket($A2185,"時価総額"),"")</f>
        <v/>
      </c>
      <c r="G2185" s="75" t="e">
        <f>T20D357462[[#This Row],[時価総額]]/T20D357462[[#This Row],[現在値]]</f>
        <v>#VALUE!</v>
      </c>
      <c r="H2185" s="20"/>
      <c r="I2185" s="38"/>
      <c r="J2185" s="20"/>
      <c r="K2185" s="33"/>
      <c r="L2185" s="117"/>
      <c r="M2185" s="21"/>
      <c r="N2185" s="89"/>
      <c r="O2185" s="125" t="e">
        <f t="shared" si="71"/>
        <v>#REF!</v>
      </c>
      <c r="P2185" s="125" t="e">
        <f t="shared" si="70"/>
        <v>#REF!</v>
      </c>
      <c r="Q2185" s="147" t="e">
        <f>T20D357462[[#This Row],[スコア⑤]]/T20D357462[[#This Row],[スコア③]]</f>
        <v>#REF!</v>
      </c>
      <c r="R2185" s="76" t="e">
        <f>#REF!+#REF!</f>
        <v>#REF!</v>
      </c>
      <c r="S2185" s="76"/>
      <c r="T2185" s="119"/>
      <c r="U2185" s="76"/>
      <c r="V2185" s="76"/>
      <c r="W2185" s="109" t="e">
        <f>(T20D357462[[#This Row],[現金及び預金（億）]]-T20D357462[[#This Row],[負債（億）]])/T20D357462[[#This Row],[総資産]]*100</f>
        <v>#DIV/0!</v>
      </c>
    </row>
    <row r="2186" spans="1:23" s="67" customFormat="1" x14ac:dyDescent="0.25">
      <c r="A2186" s="69"/>
      <c r="B2186" s="39"/>
      <c r="C2186" s="71" t="str">
        <f>IFERROR(_xll.RssMarket($A2186,"市場部名称"),"")</f>
        <v/>
      </c>
      <c r="D2186" s="55"/>
      <c r="E2186" s="55" t="str">
        <f>IFERROR(_xll.RssMarket($A2186,"前日比"),"")</f>
        <v/>
      </c>
      <c r="F2186" s="75" t="str">
        <f>IFERROR(_xll.RssMarket($A2186,"時価総額"),"")</f>
        <v/>
      </c>
      <c r="G2186" s="75" t="e">
        <f>T20D357462[[#This Row],[時価総額]]/T20D357462[[#This Row],[現在値]]</f>
        <v>#VALUE!</v>
      </c>
      <c r="H2186" s="20"/>
      <c r="I2186" s="38"/>
      <c r="J2186" s="20"/>
      <c r="K2186" s="33"/>
      <c r="L2186" s="117"/>
      <c r="M2186" s="21"/>
      <c r="N2186" s="89"/>
      <c r="O2186" s="125" t="e">
        <f t="shared" si="71"/>
        <v>#REF!</v>
      </c>
      <c r="P2186" s="125" t="e">
        <f t="shared" si="70"/>
        <v>#REF!</v>
      </c>
      <c r="Q2186" s="147" t="e">
        <f>T20D357462[[#This Row],[スコア⑤]]/T20D357462[[#This Row],[スコア③]]</f>
        <v>#REF!</v>
      </c>
      <c r="R2186" s="76" t="e">
        <f>#REF!+#REF!</f>
        <v>#REF!</v>
      </c>
      <c r="S2186" s="76"/>
      <c r="T2186" s="119"/>
      <c r="U2186" s="76"/>
      <c r="V2186" s="76"/>
      <c r="W2186" s="109" t="e">
        <f>(T20D357462[[#This Row],[現金及び預金（億）]]-T20D357462[[#This Row],[負債（億）]])/T20D357462[[#This Row],[総資産]]*100</f>
        <v>#DIV/0!</v>
      </c>
    </row>
    <row r="2187" spans="1:23" s="67" customFormat="1" x14ac:dyDescent="0.25">
      <c r="A2187" s="69"/>
      <c r="B2187" s="39"/>
      <c r="C2187" s="71" t="str">
        <f>IFERROR(_xll.RssMarket($A2187,"市場部名称"),"")</f>
        <v/>
      </c>
      <c r="D2187" s="55"/>
      <c r="E2187" s="55" t="str">
        <f>IFERROR(_xll.RssMarket($A2187,"前日比"),"")</f>
        <v/>
      </c>
      <c r="F2187" s="75" t="str">
        <f>IFERROR(_xll.RssMarket($A2187,"時価総額"),"")</f>
        <v/>
      </c>
      <c r="G2187" s="75" t="e">
        <f>T20D357462[[#This Row],[時価総額]]/T20D357462[[#This Row],[現在値]]</f>
        <v>#VALUE!</v>
      </c>
      <c r="H2187" s="20"/>
      <c r="I2187" s="38"/>
      <c r="J2187" s="20"/>
      <c r="K2187" s="33"/>
      <c r="L2187" s="117"/>
      <c r="M2187" s="21"/>
      <c r="N2187" s="89"/>
      <c r="O2187" s="125" t="e">
        <f t="shared" si="71"/>
        <v>#REF!</v>
      </c>
      <c r="P2187" s="125" t="e">
        <f t="shared" si="70"/>
        <v>#REF!</v>
      </c>
      <c r="Q2187" s="147" t="e">
        <f>T20D357462[[#This Row],[スコア⑤]]/T20D357462[[#This Row],[スコア③]]</f>
        <v>#REF!</v>
      </c>
      <c r="R2187" s="76" t="e">
        <f>#REF!+#REF!</f>
        <v>#REF!</v>
      </c>
      <c r="S2187" s="76"/>
      <c r="T2187" s="119"/>
      <c r="U2187" s="76"/>
      <c r="V2187" s="76"/>
      <c r="W2187" s="109" t="e">
        <f>(T20D357462[[#This Row],[現金及び預金（億）]]-T20D357462[[#This Row],[負債（億）]])/T20D357462[[#This Row],[総資産]]*100</f>
        <v>#DIV/0!</v>
      </c>
    </row>
    <row r="2188" spans="1:23" s="67" customFormat="1" x14ac:dyDescent="0.25">
      <c r="A2188" s="69"/>
      <c r="B2188" s="39"/>
      <c r="C2188" s="71" t="str">
        <f>IFERROR(_xll.RssMarket($A2188,"市場部名称"),"")</f>
        <v/>
      </c>
      <c r="D2188" s="55"/>
      <c r="E2188" s="55" t="str">
        <f>IFERROR(_xll.RssMarket($A2188,"前日比"),"")</f>
        <v/>
      </c>
      <c r="F2188" s="75" t="str">
        <f>IFERROR(_xll.RssMarket($A2188,"時価総額"),"")</f>
        <v/>
      </c>
      <c r="G2188" s="75" t="e">
        <f>T20D357462[[#This Row],[時価総額]]/T20D357462[[#This Row],[現在値]]</f>
        <v>#VALUE!</v>
      </c>
      <c r="H2188" s="20"/>
      <c r="I2188" s="38"/>
      <c r="J2188" s="20"/>
      <c r="K2188" s="33"/>
      <c r="L2188" s="117"/>
      <c r="M2188" s="21"/>
      <c r="N2188" s="89"/>
      <c r="O2188" s="125" t="e">
        <f t="shared" si="71"/>
        <v>#REF!</v>
      </c>
      <c r="P2188" s="125" t="e">
        <f t="shared" si="70"/>
        <v>#REF!</v>
      </c>
      <c r="Q2188" s="147" t="e">
        <f>T20D357462[[#This Row],[スコア⑤]]/T20D357462[[#This Row],[スコア③]]</f>
        <v>#REF!</v>
      </c>
      <c r="R2188" s="76" t="e">
        <f>#REF!+#REF!</f>
        <v>#REF!</v>
      </c>
      <c r="S2188" s="76"/>
      <c r="T2188" s="119"/>
      <c r="U2188" s="76"/>
      <c r="V2188" s="76"/>
      <c r="W2188" s="109" t="e">
        <f>(T20D357462[[#This Row],[現金及び預金（億）]]-T20D357462[[#This Row],[負債（億）]])/T20D357462[[#This Row],[総資産]]*100</f>
        <v>#DIV/0!</v>
      </c>
    </row>
    <row r="2189" spans="1:23" s="67" customFormat="1" x14ac:dyDescent="0.25">
      <c r="A2189" s="69"/>
      <c r="B2189" s="39"/>
      <c r="C2189" s="71" t="str">
        <f>IFERROR(_xll.RssMarket($A2189,"市場部名称"),"")</f>
        <v/>
      </c>
      <c r="D2189" s="55"/>
      <c r="E2189" s="55" t="str">
        <f>IFERROR(_xll.RssMarket($A2189,"前日比"),"")</f>
        <v/>
      </c>
      <c r="F2189" s="75" t="str">
        <f>IFERROR(_xll.RssMarket($A2189,"時価総額"),"")</f>
        <v/>
      </c>
      <c r="G2189" s="75" t="e">
        <f>T20D357462[[#This Row],[時価総額]]/T20D357462[[#This Row],[現在値]]</f>
        <v>#VALUE!</v>
      </c>
      <c r="H2189" s="20"/>
      <c r="I2189" s="38"/>
      <c r="J2189" s="20"/>
      <c r="K2189" s="33"/>
      <c r="L2189" s="117"/>
      <c r="M2189" s="21"/>
      <c r="N2189" s="89"/>
      <c r="O2189" s="125" t="e">
        <f t="shared" si="71"/>
        <v>#REF!</v>
      </c>
      <c r="P2189" s="125" t="e">
        <f t="shared" si="70"/>
        <v>#REF!</v>
      </c>
      <c r="Q2189" s="147" t="e">
        <f>T20D357462[[#This Row],[スコア⑤]]/T20D357462[[#This Row],[スコア③]]</f>
        <v>#REF!</v>
      </c>
      <c r="R2189" s="76" t="e">
        <f>#REF!+#REF!</f>
        <v>#REF!</v>
      </c>
      <c r="S2189" s="76"/>
      <c r="T2189" s="119"/>
      <c r="U2189" s="76"/>
      <c r="V2189" s="76"/>
      <c r="W2189" s="109" t="e">
        <f>(T20D357462[[#This Row],[現金及び預金（億）]]-T20D357462[[#This Row],[負債（億）]])/T20D357462[[#This Row],[総資産]]*100</f>
        <v>#DIV/0!</v>
      </c>
    </row>
    <row r="2190" spans="1:23" s="67" customFormat="1" x14ac:dyDescent="0.25">
      <c r="A2190" s="69"/>
      <c r="B2190" s="39"/>
      <c r="C2190" s="71" t="str">
        <f>IFERROR(_xll.RssMarket($A2190,"市場部名称"),"")</f>
        <v/>
      </c>
      <c r="D2190" s="55"/>
      <c r="E2190" s="55" t="str">
        <f>IFERROR(_xll.RssMarket($A2190,"前日比"),"")</f>
        <v/>
      </c>
      <c r="F2190" s="75" t="str">
        <f>IFERROR(_xll.RssMarket($A2190,"時価総額"),"")</f>
        <v/>
      </c>
      <c r="G2190" s="75" t="e">
        <f>T20D357462[[#This Row],[時価総額]]/T20D357462[[#This Row],[現在値]]</f>
        <v>#VALUE!</v>
      </c>
      <c r="H2190" s="20"/>
      <c r="I2190" s="38"/>
      <c r="J2190" s="20"/>
      <c r="K2190" s="33"/>
      <c r="L2190" s="117"/>
      <c r="M2190" s="21"/>
      <c r="N2190" s="89"/>
      <c r="O2190" s="125" t="e">
        <f t="shared" si="71"/>
        <v>#REF!</v>
      </c>
      <c r="P2190" s="125" t="e">
        <f t="shared" si="70"/>
        <v>#REF!</v>
      </c>
      <c r="Q2190" s="147" t="e">
        <f>T20D357462[[#This Row],[スコア⑤]]/T20D357462[[#This Row],[スコア③]]</f>
        <v>#REF!</v>
      </c>
      <c r="R2190" s="76" t="e">
        <f>#REF!+#REF!</f>
        <v>#REF!</v>
      </c>
      <c r="S2190" s="76"/>
      <c r="T2190" s="119"/>
      <c r="U2190" s="76"/>
      <c r="V2190" s="76"/>
      <c r="W2190" s="109" t="e">
        <f>(T20D357462[[#This Row],[現金及び預金（億）]]-T20D357462[[#This Row],[負債（億）]])/T20D357462[[#This Row],[総資産]]*100</f>
        <v>#DIV/0!</v>
      </c>
    </row>
    <row r="2191" spans="1:23" s="67" customFormat="1" x14ac:dyDescent="0.25">
      <c r="A2191" s="69"/>
      <c r="B2191" s="39"/>
      <c r="C2191" s="71" t="str">
        <f>IFERROR(_xll.RssMarket($A2191,"市場部名称"),"")</f>
        <v/>
      </c>
      <c r="D2191" s="55"/>
      <c r="E2191" s="55" t="str">
        <f>IFERROR(_xll.RssMarket($A2191,"前日比"),"")</f>
        <v/>
      </c>
      <c r="F2191" s="75" t="str">
        <f>IFERROR(_xll.RssMarket($A2191,"時価総額"),"")</f>
        <v/>
      </c>
      <c r="G2191" s="75" t="e">
        <f>T20D357462[[#This Row],[時価総額]]/T20D357462[[#This Row],[現在値]]</f>
        <v>#VALUE!</v>
      </c>
      <c r="H2191" s="20"/>
      <c r="I2191" s="38"/>
      <c r="J2191" s="20"/>
      <c r="K2191" s="33"/>
      <c r="L2191" s="117"/>
      <c r="M2191" s="21"/>
      <c r="N2191" s="89"/>
      <c r="O2191" s="125" t="e">
        <f t="shared" si="71"/>
        <v>#REF!</v>
      </c>
      <c r="P2191" s="125" t="e">
        <f t="shared" si="70"/>
        <v>#REF!</v>
      </c>
      <c r="Q2191" s="147" t="e">
        <f>T20D357462[[#This Row],[スコア⑤]]/T20D357462[[#This Row],[スコア③]]</f>
        <v>#REF!</v>
      </c>
      <c r="R2191" s="76" t="e">
        <f>#REF!+#REF!</f>
        <v>#REF!</v>
      </c>
      <c r="S2191" s="76"/>
      <c r="T2191" s="119"/>
      <c r="U2191" s="76"/>
      <c r="V2191" s="76"/>
      <c r="W2191" s="109" t="e">
        <f>(T20D357462[[#This Row],[現金及び預金（億）]]-T20D357462[[#This Row],[負債（億）]])/T20D357462[[#This Row],[総資産]]*100</f>
        <v>#DIV/0!</v>
      </c>
    </row>
    <row r="2192" spans="1:23" s="67" customFormat="1" x14ac:dyDescent="0.25">
      <c r="A2192" s="69"/>
      <c r="B2192" s="39"/>
      <c r="C2192" s="71" t="str">
        <f>IFERROR(_xll.RssMarket($A2192,"市場部名称"),"")</f>
        <v/>
      </c>
      <c r="D2192" s="55"/>
      <c r="E2192" s="55" t="str">
        <f>IFERROR(_xll.RssMarket($A2192,"前日比"),"")</f>
        <v/>
      </c>
      <c r="F2192" s="75" t="str">
        <f>IFERROR(_xll.RssMarket($A2192,"時価総額"),"")</f>
        <v/>
      </c>
      <c r="G2192" s="75" t="e">
        <f>T20D357462[[#This Row],[時価総額]]/T20D357462[[#This Row],[現在値]]</f>
        <v>#VALUE!</v>
      </c>
      <c r="H2192" s="20"/>
      <c r="I2192" s="38"/>
      <c r="J2192" s="20"/>
      <c r="K2192" s="33"/>
      <c r="L2192" s="117"/>
      <c r="M2192" s="21"/>
      <c r="N2192" s="89"/>
      <c r="O2192" s="125" t="e">
        <f t="shared" si="71"/>
        <v>#REF!</v>
      </c>
      <c r="P2192" s="125" t="e">
        <f t="shared" si="70"/>
        <v>#REF!</v>
      </c>
      <c r="Q2192" s="147" t="e">
        <f>T20D357462[[#This Row],[スコア⑤]]/T20D357462[[#This Row],[スコア③]]</f>
        <v>#REF!</v>
      </c>
      <c r="R2192" s="76" t="e">
        <f>#REF!+#REF!</f>
        <v>#REF!</v>
      </c>
      <c r="S2192" s="76"/>
      <c r="T2192" s="119"/>
      <c r="U2192" s="76"/>
      <c r="V2192" s="76"/>
      <c r="W2192" s="109" t="e">
        <f>(T20D357462[[#This Row],[現金及び預金（億）]]-T20D357462[[#This Row],[負債（億）]])/T20D357462[[#This Row],[総資産]]*100</f>
        <v>#DIV/0!</v>
      </c>
    </row>
    <row r="2193" spans="1:23" s="67" customFormat="1" x14ac:dyDescent="0.25">
      <c r="A2193" s="69"/>
      <c r="B2193" s="39"/>
      <c r="C2193" s="71" t="str">
        <f>IFERROR(_xll.RssMarket($A2193,"市場部名称"),"")</f>
        <v/>
      </c>
      <c r="D2193" s="55"/>
      <c r="E2193" s="55" t="str">
        <f>IFERROR(_xll.RssMarket($A2193,"前日比"),"")</f>
        <v/>
      </c>
      <c r="F2193" s="75" t="str">
        <f>IFERROR(_xll.RssMarket($A2193,"時価総額"),"")</f>
        <v/>
      </c>
      <c r="G2193" s="75" t="e">
        <f>T20D357462[[#This Row],[時価総額]]/T20D357462[[#This Row],[現在値]]</f>
        <v>#VALUE!</v>
      </c>
      <c r="H2193" s="20"/>
      <c r="I2193" s="38"/>
      <c r="J2193" s="20"/>
      <c r="K2193" s="33"/>
      <c r="L2193" s="117"/>
      <c r="M2193" s="21"/>
      <c r="N2193" s="89"/>
      <c r="O2193" s="125" t="e">
        <f t="shared" si="71"/>
        <v>#REF!</v>
      </c>
      <c r="P2193" s="125" t="e">
        <f t="shared" si="70"/>
        <v>#REF!</v>
      </c>
      <c r="Q2193" s="147" t="e">
        <f>T20D357462[[#This Row],[スコア⑤]]/T20D357462[[#This Row],[スコア③]]</f>
        <v>#REF!</v>
      </c>
      <c r="R2193" s="76" t="e">
        <f>#REF!+#REF!</f>
        <v>#REF!</v>
      </c>
      <c r="S2193" s="76"/>
      <c r="T2193" s="119"/>
      <c r="U2193" s="76"/>
      <c r="V2193" s="76"/>
      <c r="W2193" s="109" t="e">
        <f>(T20D357462[[#This Row],[現金及び預金（億）]]-T20D357462[[#This Row],[負債（億）]])/T20D357462[[#This Row],[総資産]]*100</f>
        <v>#DIV/0!</v>
      </c>
    </row>
    <row r="2194" spans="1:23" s="67" customFormat="1" x14ac:dyDescent="0.25">
      <c r="A2194" s="69"/>
      <c r="B2194" s="39"/>
      <c r="C2194" s="71" t="str">
        <f>IFERROR(_xll.RssMarket($A2194,"市場部名称"),"")</f>
        <v/>
      </c>
      <c r="D2194" s="55"/>
      <c r="E2194" s="55" t="str">
        <f>IFERROR(_xll.RssMarket($A2194,"前日比"),"")</f>
        <v/>
      </c>
      <c r="F2194" s="75" t="str">
        <f>IFERROR(_xll.RssMarket($A2194,"時価総額"),"")</f>
        <v/>
      </c>
      <c r="G2194" s="75" t="e">
        <f>T20D357462[[#This Row],[時価総額]]/T20D357462[[#This Row],[現在値]]</f>
        <v>#VALUE!</v>
      </c>
      <c r="H2194" s="20"/>
      <c r="I2194" s="38"/>
      <c r="J2194" s="20"/>
      <c r="K2194" s="33"/>
      <c r="L2194" s="117"/>
      <c r="M2194" s="21"/>
      <c r="N2194" s="89"/>
      <c r="O2194" s="125" t="e">
        <f t="shared" si="71"/>
        <v>#REF!</v>
      </c>
      <c r="P2194" s="125" t="e">
        <f t="shared" si="70"/>
        <v>#REF!</v>
      </c>
      <c r="Q2194" s="147" t="e">
        <f>T20D357462[[#This Row],[スコア⑤]]/T20D357462[[#This Row],[スコア③]]</f>
        <v>#REF!</v>
      </c>
      <c r="R2194" s="76" t="e">
        <f>#REF!+#REF!</f>
        <v>#REF!</v>
      </c>
      <c r="S2194" s="76"/>
      <c r="T2194" s="119"/>
      <c r="U2194" s="76"/>
      <c r="V2194" s="76"/>
      <c r="W2194" s="109" t="e">
        <f>(T20D357462[[#This Row],[現金及び預金（億）]]-T20D357462[[#This Row],[負債（億）]])/T20D357462[[#This Row],[総資産]]*100</f>
        <v>#DIV/0!</v>
      </c>
    </row>
    <row r="2195" spans="1:23" s="67" customFormat="1" x14ac:dyDescent="0.25">
      <c r="A2195" s="69"/>
      <c r="B2195" s="39"/>
      <c r="C2195" s="71" t="str">
        <f>IFERROR(_xll.RssMarket($A2195,"市場部名称"),"")</f>
        <v/>
      </c>
      <c r="D2195" s="55"/>
      <c r="E2195" s="55" t="str">
        <f>IFERROR(_xll.RssMarket($A2195,"前日比"),"")</f>
        <v/>
      </c>
      <c r="F2195" s="75" t="str">
        <f>IFERROR(_xll.RssMarket($A2195,"時価総額"),"")</f>
        <v/>
      </c>
      <c r="G2195" s="75" t="e">
        <f>T20D357462[[#This Row],[時価総額]]/T20D357462[[#This Row],[現在値]]</f>
        <v>#VALUE!</v>
      </c>
      <c r="H2195" s="20"/>
      <c r="I2195" s="38"/>
      <c r="J2195" s="20"/>
      <c r="K2195" s="33"/>
      <c r="L2195" s="117"/>
      <c r="M2195" s="21"/>
      <c r="N2195" s="89"/>
      <c r="O2195" s="125" t="e">
        <f t="shared" si="71"/>
        <v>#REF!</v>
      </c>
      <c r="P2195" s="125" t="e">
        <f t="shared" si="70"/>
        <v>#REF!</v>
      </c>
      <c r="Q2195" s="147" t="e">
        <f>T20D357462[[#This Row],[スコア⑤]]/T20D357462[[#This Row],[スコア③]]</f>
        <v>#REF!</v>
      </c>
      <c r="R2195" s="76" t="e">
        <f>#REF!+#REF!</f>
        <v>#REF!</v>
      </c>
      <c r="S2195" s="76"/>
      <c r="T2195" s="119"/>
      <c r="U2195" s="76"/>
      <c r="V2195" s="76"/>
      <c r="W2195" s="109" t="e">
        <f>(T20D357462[[#This Row],[現金及び預金（億）]]-T20D357462[[#This Row],[負債（億）]])/T20D357462[[#This Row],[総資産]]*100</f>
        <v>#DIV/0!</v>
      </c>
    </row>
    <row r="2196" spans="1:23" s="67" customFormat="1" x14ac:dyDescent="0.25">
      <c r="A2196" s="69"/>
      <c r="B2196" s="39"/>
      <c r="C2196" s="71" t="str">
        <f>IFERROR(_xll.RssMarket($A2196,"市場部名称"),"")</f>
        <v/>
      </c>
      <c r="D2196" s="55"/>
      <c r="E2196" s="55" t="str">
        <f>IFERROR(_xll.RssMarket($A2196,"前日比"),"")</f>
        <v/>
      </c>
      <c r="F2196" s="75" t="str">
        <f>IFERROR(_xll.RssMarket($A2196,"時価総額"),"")</f>
        <v/>
      </c>
      <c r="G2196" s="75" t="e">
        <f>T20D357462[[#This Row],[時価総額]]/T20D357462[[#This Row],[現在値]]</f>
        <v>#VALUE!</v>
      </c>
      <c r="H2196" s="20"/>
      <c r="I2196" s="38"/>
      <c r="J2196" s="20"/>
      <c r="K2196" s="33"/>
      <c r="L2196" s="117"/>
      <c r="M2196" s="21"/>
      <c r="N2196" s="89"/>
      <c r="O2196" s="125" t="e">
        <f t="shared" si="71"/>
        <v>#REF!</v>
      </c>
      <c r="P2196" s="125" t="e">
        <f t="shared" si="70"/>
        <v>#REF!</v>
      </c>
      <c r="Q2196" s="147" t="e">
        <f>T20D357462[[#This Row],[スコア⑤]]/T20D357462[[#This Row],[スコア③]]</f>
        <v>#REF!</v>
      </c>
      <c r="R2196" s="76" t="e">
        <f>#REF!+#REF!</f>
        <v>#REF!</v>
      </c>
      <c r="S2196" s="76"/>
      <c r="T2196" s="119"/>
      <c r="U2196" s="76"/>
      <c r="V2196" s="76"/>
      <c r="W2196" s="109" t="e">
        <f>(T20D357462[[#This Row],[現金及び預金（億）]]-T20D357462[[#This Row],[負債（億）]])/T20D357462[[#This Row],[総資産]]*100</f>
        <v>#DIV/0!</v>
      </c>
    </row>
    <row r="2197" spans="1:23" s="67" customFormat="1" x14ac:dyDescent="0.25">
      <c r="A2197" s="69"/>
      <c r="B2197" s="39"/>
      <c r="C2197" s="71" t="str">
        <f>IFERROR(_xll.RssMarket($A2197,"市場部名称"),"")</f>
        <v/>
      </c>
      <c r="D2197" s="55"/>
      <c r="E2197" s="55" t="str">
        <f>IFERROR(_xll.RssMarket($A2197,"前日比"),"")</f>
        <v/>
      </c>
      <c r="F2197" s="75" t="str">
        <f>IFERROR(_xll.RssMarket($A2197,"時価総額"),"")</f>
        <v/>
      </c>
      <c r="G2197" s="75" t="e">
        <f>T20D357462[[#This Row],[時価総額]]/T20D357462[[#This Row],[現在値]]</f>
        <v>#VALUE!</v>
      </c>
      <c r="H2197" s="20"/>
      <c r="I2197" s="38"/>
      <c r="J2197" s="20"/>
      <c r="K2197" s="33"/>
      <c r="L2197" s="117"/>
      <c r="M2197" s="21"/>
      <c r="N2197" s="89"/>
      <c r="O2197" s="125" t="e">
        <f t="shared" si="71"/>
        <v>#REF!</v>
      </c>
      <c r="P2197" s="125" t="e">
        <f t="shared" si="70"/>
        <v>#REF!</v>
      </c>
      <c r="Q2197" s="147" t="e">
        <f>T20D357462[[#This Row],[スコア⑤]]/T20D357462[[#This Row],[スコア③]]</f>
        <v>#REF!</v>
      </c>
      <c r="R2197" s="76" t="e">
        <f>#REF!+#REF!</f>
        <v>#REF!</v>
      </c>
      <c r="S2197" s="76"/>
      <c r="T2197" s="119"/>
      <c r="U2197" s="76"/>
      <c r="V2197" s="76"/>
      <c r="W2197" s="109" t="e">
        <f>(T20D357462[[#This Row],[現金及び預金（億）]]-T20D357462[[#This Row],[負債（億）]])/T20D357462[[#This Row],[総資産]]*100</f>
        <v>#DIV/0!</v>
      </c>
    </row>
    <row r="2198" spans="1:23" s="67" customFormat="1" x14ac:dyDescent="0.25">
      <c r="A2198" s="69"/>
      <c r="B2198" s="39"/>
      <c r="C2198" s="71" t="str">
        <f>IFERROR(_xll.RssMarket($A2198,"市場部名称"),"")</f>
        <v/>
      </c>
      <c r="D2198" s="55"/>
      <c r="E2198" s="55" t="str">
        <f>IFERROR(_xll.RssMarket($A2198,"前日比"),"")</f>
        <v/>
      </c>
      <c r="F2198" s="75" t="str">
        <f>IFERROR(_xll.RssMarket($A2198,"時価総額"),"")</f>
        <v/>
      </c>
      <c r="G2198" s="75" t="e">
        <f>T20D357462[[#This Row],[時価総額]]/T20D357462[[#This Row],[現在値]]</f>
        <v>#VALUE!</v>
      </c>
      <c r="H2198" s="20"/>
      <c r="I2198" s="38"/>
      <c r="J2198" s="20"/>
      <c r="K2198" s="33"/>
      <c r="L2198" s="117"/>
      <c r="M2198" s="21"/>
      <c r="N2198" s="89"/>
      <c r="O2198" s="125" t="e">
        <f t="shared" si="71"/>
        <v>#REF!</v>
      </c>
      <c r="P2198" s="125" t="e">
        <f t="shared" si="70"/>
        <v>#REF!</v>
      </c>
      <c r="Q2198" s="147" t="e">
        <f>T20D357462[[#This Row],[スコア⑤]]/T20D357462[[#This Row],[スコア③]]</f>
        <v>#REF!</v>
      </c>
      <c r="R2198" s="76" t="e">
        <f>#REF!+#REF!</f>
        <v>#REF!</v>
      </c>
      <c r="S2198" s="76"/>
      <c r="T2198" s="119"/>
      <c r="U2198" s="76"/>
      <c r="V2198" s="76"/>
      <c r="W2198" s="109" t="e">
        <f>(T20D357462[[#This Row],[現金及び預金（億）]]-T20D357462[[#This Row],[負債（億）]])/T20D357462[[#This Row],[総資産]]*100</f>
        <v>#DIV/0!</v>
      </c>
    </row>
    <row r="2199" spans="1:23" s="67" customFormat="1" x14ac:dyDescent="0.25">
      <c r="A2199" s="69"/>
      <c r="B2199" s="39"/>
      <c r="C2199" s="71" t="str">
        <f>IFERROR(_xll.RssMarket($A2199,"市場部名称"),"")</f>
        <v/>
      </c>
      <c r="D2199" s="55"/>
      <c r="E2199" s="55" t="str">
        <f>IFERROR(_xll.RssMarket($A2199,"前日比"),"")</f>
        <v/>
      </c>
      <c r="F2199" s="75" t="str">
        <f>IFERROR(_xll.RssMarket($A2199,"時価総額"),"")</f>
        <v/>
      </c>
      <c r="G2199" s="75" t="e">
        <f>T20D357462[[#This Row],[時価総額]]/T20D357462[[#This Row],[現在値]]</f>
        <v>#VALUE!</v>
      </c>
      <c r="H2199" s="20"/>
      <c r="I2199" s="38"/>
      <c r="J2199" s="20"/>
      <c r="K2199" s="33"/>
      <c r="L2199" s="117"/>
      <c r="M2199" s="21"/>
      <c r="N2199" s="89"/>
      <c r="O2199" s="125" t="e">
        <f t="shared" si="71"/>
        <v>#REF!</v>
      </c>
      <c r="P2199" s="125" t="e">
        <f t="shared" si="70"/>
        <v>#REF!</v>
      </c>
      <c r="Q2199" s="147" t="e">
        <f>T20D357462[[#This Row],[スコア⑤]]/T20D357462[[#This Row],[スコア③]]</f>
        <v>#REF!</v>
      </c>
      <c r="R2199" s="76" t="e">
        <f>#REF!+#REF!</f>
        <v>#REF!</v>
      </c>
      <c r="S2199" s="76"/>
      <c r="T2199" s="119"/>
      <c r="U2199" s="76"/>
      <c r="V2199" s="76"/>
      <c r="W2199" s="109" t="e">
        <f>(T20D357462[[#This Row],[現金及び預金（億）]]-T20D357462[[#This Row],[負債（億）]])/T20D357462[[#This Row],[総資産]]*100</f>
        <v>#DIV/0!</v>
      </c>
    </row>
    <row r="2200" spans="1:23" s="67" customFormat="1" x14ac:dyDescent="0.25">
      <c r="A2200" s="69"/>
      <c r="B2200" s="39"/>
      <c r="C2200" s="71" t="str">
        <f>IFERROR(_xll.RssMarket($A2200,"市場部名称"),"")</f>
        <v/>
      </c>
      <c r="D2200" s="55"/>
      <c r="E2200" s="55" t="str">
        <f>IFERROR(_xll.RssMarket($A2200,"前日比"),"")</f>
        <v/>
      </c>
      <c r="F2200" s="75" t="str">
        <f>IFERROR(_xll.RssMarket($A2200,"時価総額"),"")</f>
        <v/>
      </c>
      <c r="G2200" s="75" t="e">
        <f>T20D357462[[#This Row],[時価総額]]/T20D357462[[#This Row],[現在値]]</f>
        <v>#VALUE!</v>
      </c>
      <c r="H2200" s="20"/>
      <c r="I2200" s="38"/>
      <c r="J2200" s="20"/>
      <c r="K2200" s="33"/>
      <c r="L2200" s="117"/>
      <c r="M2200" s="21"/>
      <c r="N2200" s="89"/>
      <c r="O2200" s="125" t="e">
        <f t="shared" si="71"/>
        <v>#REF!</v>
      </c>
      <c r="P2200" s="125" t="e">
        <f t="shared" si="70"/>
        <v>#REF!</v>
      </c>
      <c r="Q2200" s="147" t="e">
        <f>T20D357462[[#This Row],[スコア⑤]]/T20D357462[[#This Row],[スコア③]]</f>
        <v>#REF!</v>
      </c>
      <c r="R2200" s="76" t="e">
        <f>#REF!+#REF!</f>
        <v>#REF!</v>
      </c>
      <c r="S2200" s="76"/>
      <c r="T2200" s="119"/>
      <c r="U2200" s="76"/>
      <c r="V2200" s="76"/>
      <c r="W2200" s="109" t="e">
        <f>(T20D357462[[#This Row],[現金及び預金（億）]]-T20D357462[[#This Row],[負債（億）]])/T20D357462[[#This Row],[総資産]]*100</f>
        <v>#DIV/0!</v>
      </c>
    </row>
    <row r="2201" spans="1:23" s="67" customFormat="1" x14ac:dyDescent="0.25">
      <c r="A2201" s="69"/>
      <c r="B2201" s="39"/>
      <c r="C2201" s="71" t="str">
        <f>IFERROR(_xll.RssMarket($A2201,"市場部名称"),"")</f>
        <v/>
      </c>
      <c r="D2201" s="55"/>
      <c r="E2201" s="55" t="str">
        <f>IFERROR(_xll.RssMarket($A2201,"前日比"),"")</f>
        <v/>
      </c>
      <c r="F2201" s="75" t="str">
        <f>IFERROR(_xll.RssMarket($A2201,"時価総額"),"")</f>
        <v/>
      </c>
      <c r="G2201" s="75" t="e">
        <f>T20D357462[[#This Row],[時価総額]]/T20D357462[[#This Row],[現在値]]</f>
        <v>#VALUE!</v>
      </c>
      <c r="H2201" s="20"/>
      <c r="I2201" s="38"/>
      <c r="J2201" s="20"/>
      <c r="K2201" s="33"/>
      <c r="L2201" s="117"/>
      <c r="M2201" s="21"/>
      <c r="N2201" s="89"/>
      <c r="O2201" s="125" t="e">
        <f t="shared" si="71"/>
        <v>#REF!</v>
      </c>
      <c r="P2201" s="125" t="e">
        <f t="shared" si="70"/>
        <v>#REF!</v>
      </c>
      <c r="Q2201" s="147" t="e">
        <f>T20D357462[[#This Row],[スコア⑤]]/T20D357462[[#This Row],[スコア③]]</f>
        <v>#REF!</v>
      </c>
      <c r="R2201" s="76" t="e">
        <f>#REF!+#REF!</f>
        <v>#REF!</v>
      </c>
      <c r="S2201" s="76"/>
      <c r="T2201" s="119"/>
      <c r="U2201" s="76"/>
      <c r="V2201" s="76"/>
      <c r="W2201" s="109" t="e">
        <f>(T20D357462[[#This Row],[現金及び預金（億）]]-T20D357462[[#This Row],[負債（億）]])/T20D357462[[#This Row],[総資産]]*100</f>
        <v>#DIV/0!</v>
      </c>
    </row>
    <row r="2202" spans="1:23" s="67" customFormat="1" x14ac:dyDescent="0.25">
      <c r="A2202" s="69"/>
      <c r="B2202" s="39"/>
      <c r="C2202" s="71" t="str">
        <f>IFERROR(_xll.RssMarket($A2202,"市場部名称"),"")</f>
        <v/>
      </c>
      <c r="D2202" s="55"/>
      <c r="E2202" s="55" t="str">
        <f>IFERROR(_xll.RssMarket($A2202,"前日比"),"")</f>
        <v/>
      </c>
      <c r="F2202" s="75" t="str">
        <f>IFERROR(_xll.RssMarket($A2202,"時価総額"),"")</f>
        <v/>
      </c>
      <c r="G2202" s="75" t="e">
        <f>T20D357462[[#This Row],[時価総額]]/T20D357462[[#This Row],[現在値]]</f>
        <v>#VALUE!</v>
      </c>
      <c r="H2202" s="20"/>
      <c r="I2202" s="38"/>
      <c r="J2202" s="20"/>
      <c r="K2202" s="33"/>
      <c r="L2202" s="117"/>
      <c r="M2202" s="21"/>
      <c r="N2202" s="89"/>
      <c r="O2202" s="125" t="e">
        <f t="shared" si="71"/>
        <v>#REF!</v>
      </c>
      <c r="P2202" s="125" t="e">
        <f t="shared" si="70"/>
        <v>#REF!</v>
      </c>
      <c r="Q2202" s="147" t="e">
        <f>T20D357462[[#This Row],[スコア⑤]]/T20D357462[[#This Row],[スコア③]]</f>
        <v>#REF!</v>
      </c>
      <c r="R2202" s="76" t="e">
        <f>#REF!+#REF!</f>
        <v>#REF!</v>
      </c>
      <c r="S2202" s="76"/>
      <c r="T2202" s="119"/>
      <c r="U2202" s="76"/>
      <c r="V2202" s="76"/>
      <c r="W2202" s="109" t="e">
        <f>(T20D357462[[#This Row],[現金及び預金（億）]]-T20D357462[[#This Row],[負債（億）]])/T20D357462[[#This Row],[総資産]]*100</f>
        <v>#DIV/0!</v>
      </c>
    </row>
    <row r="2203" spans="1:23" s="67" customFormat="1" x14ac:dyDescent="0.25">
      <c r="A2203" s="69"/>
      <c r="B2203" s="39"/>
      <c r="C2203" s="71" t="str">
        <f>IFERROR(_xll.RssMarket($A2203,"市場部名称"),"")</f>
        <v/>
      </c>
      <c r="D2203" s="55"/>
      <c r="E2203" s="55" t="str">
        <f>IFERROR(_xll.RssMarket($A2203,"前日比"),"")</f>
        <v/>
      </c>
      <c r="F2203" s="75" t="str">
        <f>IFERROR(_xll.RssMarket($A2203,"時価総額"),"")</f>
        <v/>
      </c>
      <c r="G2203" s="75" t="e">
        <f>T20D357462[[#This Row],[時価総額]]/T20D357462[[#This Row],[現在値]]</f>
        <v>#VALUE!</v>
      </c>
      <c r="H2203" s="20"/>
      <c r="I2203" s="38"/>
      <c r="J2203" s="20"/>
      <c r="K2203" s="33"/>
      <c r="L2203" s="117"/>
      <c r="M2203" s="21"/>
      <c r="N2203" s="89"/>
      <c r="O2203" s="125" t="e">
        <f t="shared" si="71"/>
        <v>#REF!</v>
      </c>
      <c r="P2203" s="125" t="e">
        <f t="shared" si="70"/>
        <v>#REF!</v>
      </c>
      <c r="Q2203" s="147" t="e">
        <f>T20D357462[[#This Row],[スコア⑤]]/T20D357462[[#This Row],[スコア③]]</f>
        <v>#REF!</v>
      </c>
      <c r="R2203" s="76" t="e">
        <f>#REF!+#REF!</f>
        <v>#REF!</v>
      </c>
      <c r="S2203" s="76"/>
      <c r="T2203" s="119"/>
      <c r="U2203" s="76"/>
      <c r="V2203" s="76"/>
      <c r="W2203" s="109" t="e">
        <f>(T20D357462[[#This Row],[現金及び預金（億）]]-T20D357462[[#This Row],[負債（億）]])/T20D357462[[#This Row],[総資産]]*100</f>
        <v>#DIV/0!</v>
      </c>
    </row>
    <row r="2204" spans="1:23" s="67" customFormat="1" x14ac:dyDescent="0.25">
      <c r="A2204" s="69"/>
      <c r="B2204" s="39"/>
      <c r="C2204" s="71" t="str">
        <f>IFERROR(_xll.RssMarket($A2204,"市場部名称"),"")</f>
        <v/>
      </c>
      <c r="D2204" s="55"/>
      <c r="E2204" s="55" t="str">
        <f>IFERROR(_xll.RssMarket($A2204,"前日比"),"")</f>
        <v/>
      </c>
      <c r="F2204" s="75" t="str">
        <f>IFERROR(_xll.RssMarket($A2204,"時価総額"),"")</f>
        <v/>
      </c>
      <c r="G2204" s="75" t="e">
        <f>T20D357462[[#This Row],[時価総額]]/T20D357462[[#This Row],[現在値]]</f>
        <v>#VALUE!</v>
      </c>
      <c r="H2204" s="20"/>
      <c r="I2204" s="38"/>
      <c r="J2204" s="20"/>
      <c r="K2204" s="33"/>
      <c r="L2204" s="117"/>
      <c r="M2204" s="21"/>
      <c r="N2204" s="89"/>
      <c r="O2204" s="125" t="e">
        <f t="shared" si="71"/>
        <v>#REF!</v>
      </c>
      <c r="P2204" s="125" t="e">
        <f t="shared" si="70"/>
        <v>#REF!</v>
      </c>
      <c r="Q2204" s="147" t="e">
        <f>T20D357462[[#This Row],[スコア⑤]]/T20D357462[[#This Row],[スコア③]]</f>
        <v>#REF!</v>
      </c>
      <c r="R2204" s="76" t="e">
        <f>#REF!+#REF!</f>
        <v>#REF!</v>
      </c>
      <c r="S2204" s="76"/>
      <c r="T2204" s="119"/>
      <c r="U2204" s="76"/>
      <c r="V2204" s="76"/>
      <c r="W2204" s="109" t="e">
        <f>(T20D357462[[#This Row],[現金及び預金（億）]]-T20D357462[[#This Row],[負債（億）]])/T20D357462[[#This Row],[総資産]]*100</f>
        <v>#DIV/0!</v>
      </c>
    </row>
    <row r="2205" spans="1:23" s="67" customFormat="1" x14ac:dyDescent="0.25">
      <c r="A2205" s="69"/>
      <c r="B2205" s="39"/>
      <c r="C2205" s="71" t="str">
        <f>IFERROR(_xll.RssMarket($A2205,"市場部名称"),"")</f>
        <v/>
      </c>
      <c r="D2205" s="55"/>
      <c r="E2205" s="55" t="str">
        <f>IFERROR(_xll.RssMarket($A2205,"前日比"),"")</f>
        <v/>
      </c>
      <c r="F2205" s="75" t="str">
        <f>IFERROR(_xll.RssMarket($A2205,"時価総額"),"")</f>
        <v/>
      </c>
      <c r="G2205" s="75" t="e">
        <f>T20D357462[[#This Row],[時価総額]]/T20D357462[[#This Row],[現在値]]</f>
        <v>#VALUE!</v>
      </c>
      <c r="H2205" s="20"/>
      <c r="I2205" s="38"/>
      <c r="J2205" s="20"/>
      <c r="K2205" s="33"/>
      <c r="L2205" s="117"/>
      <c r="M2205" s="21"/>
      <c r="N2205" s="89"/>
      <c r="O2205" s="125" t="e">
        <f t="shared" si="71"/>
        <v>#REF!</v>
      </c>
      <c r="P2205" s="125" t="e">
        <f t="shared" si="70"/>
        <v>#REF!</v>
      </c>
      <c r="Q2205" s="147" t="e">
        <f>T20D357462[[#This Row],[スコア⑤]]/T20D357462[[#This Row],[スコア③]]</f>
        <v>#REF!</v>
      </c>
      <c r="R2205" s="76" t="e">
        <f>#REF!+#REF!</f>
        <v>#REF!</v>
      </c>
      <c r="S2205" s="76"/>
      <c r="T2205" s="119"/>
      <c r="U2205" s="76"/>
      <c r="V2205" s="76"/>
      <c r="W2205" s="109" t="e">
        <f>(T20D357462[[#This Row],[現金及び預金（億）]]-T20D357462[[#This Row],[負債（億）]])/T20D357462[[#This Row],[総資産]]*100</f>
        <v>#DIV/0!</v>
      </c>
    </row>
    <row r="2206" spans="1:23" s="67" customFormat="1" x14ac:dyDescent="0.25">
      <c r="A2206" s="69"/>
      <c r="B2206" s="39"/>
      <c r="C2206" s="71" t="str">
        <f>IFERROR(_xll.RssMarket($A2206,"市場部名称"),"")</f>
        <v/>
      </c>
      <c r="D2206" s="55"/>
      <c r="E2206" s="55" t="str">
        <f>IFERROR(_xll.RssMarket($A2206,"前日比"),"")</f>
        <v/>
      </c>
      <c r="F2206" s="75" t="str">
        <f>IFERROR(_xll.RssMarket($A2206,"時価総額"),"")</f>
        <v/>
      </c>
      <c r="G2206" s="75" t="e">
        <f>T20D357462[[#This Row],[時価総額]]/T20D357462[[#This Row],[現在値]]</f>
        <v>#VALUE!</v>
      </c>
      <c r="H2206" s="20"/>
      <c r="I2206" s="38"/>
      <c r="J2206" s="20"/>
      <c r="K2206" s="33"/>
      <c r="L2206" s="117"/>
      <c r="M2206" s="21"/>
      <c r="N2206" s="89"/>
      <c r="O2206" s="125" t="e">
        <f t="shared" si="71"/>
        <v>#REF!</v>
      </c>
      <c r="P2206" s="125" t="e">
        <f t="shared" si="70"/>
        <v>#REF!</v>
      </c>
      <c r="Q2206" s="147" t="e">
        <f>T20D357462[[#This Row],[スコア⑤]]/T20D357462[[#This Row],[スコア③]]</f>
        <v>#REF!</v>
      </c>
      <c r="R2206" s="76" t="e">
        <f>#REF!+#REF!</f>
        <v>#REF!</v>
      </c>
      <c r="S2206" s="76"/>
      <c r="T2206" s="119"/>
      <c r="U2206" s="76"/>
      <c r="V2206" s="76"/>
      <c r="W2206" s="109" t="e">
        <f>(T20D357462[[#This Row],[現金及び預金（億）]]-T20D357462[[#This Row],[負債（億）]])/T20D357462[[#This Row],[総資産]]*100</f>
        <v>#DIV/0!</v>
      </c>
    </row>
    <row r="2207" spans="1:23" s="67" customFormat="1" x14ac:dyDescent="0.25">
      <c r="A2207" s="69"/>
      <c r="B2207" s="39"/>
      <c r="C2207" s="71" t="str">
        <f>IFERROR(_xll.RssMarket($A2207,"市場部名称"),"")</f>
        <v/>
      </c>
      <c r="D2207" s="55"/>
      <c r="E2207" s="55" t="str">
        <f>IFERROR(_xll.RssMarket($A2207,"前日比"),"")</f>
        <v/>
      </c>
      <c r="F2207" s="75" t="str">
        <f>IFERROR(_xll.RssMarket($A2207,"時価総額"),"")</f>
        <v/>
      </c>
      <c r="G2207" s="75" t="e">
        <f>T20D357462[[#This Row],[時価総額]]/T20D357462[[#This Row],[現在値]]</f>
        <v>#VALUE!</v>
      </c>
      <c r="H2207" s="20"/>
      <c r="I2207" s="38"/>
      <c r="J2207" s="20"/>
      <c r="K2207" s="33"/>
      <c r="L2207" s="117"/>
      <c r="M2207" s="21"/>
      <c r="N2207" s="89"/>
      <c r="O2207" s="125" t="e">
        <f t="shared" si="71"/>
        <v>#REF!</v>
      </c>
      <c r="P2207" s="125" t="e">
        <f t="shared" si="70"/>
        <v>#REF!</v>
      </c>
      <c r="Q2207" s="147" t="e">
        <f>T20D357462[[#This Row],[スコア⑤]]/T20D357462[[#This Row],[スコア③]]</f>
        <v>#REF!</v>
      </c>
      <c r="R2207" s="76" t="e">
        <f>#REF!+#REF!</f>
        <v>#REF!</v>
      </c>
      <c r="S2207" s="76"/>
      <c r="T2207" s="119"/>
      <c r="U2207" s="76"/>
      <c r="V2207" s="76"/>
      <c r="W2207" s="109" t="e">
        <f>(T20D357462[[#This Row],[現金及び預金（億）]]-T20D357462[[#This Row],[負債（億）]])/T20D357462[[#This Row],[総資産]]*100</f>
        <v>#DIV/0!</v>
      </c>
    </row>
    <row r="2208" spans="1:23" s="67" customFormat="1" x14ac:dyDescent="0.25">
      <c r="A2208" s="69"/>
      <c r="B2208" s="39"/>
      <c r="C2208" s="71" t="str">
        <f>IFERROR(_xll.RssMarket($A2208,"市場部名称"),"")</f>
        <v/>
      </c>
      <c r="D2208" s="55"/>
      <c r="E2208" s="55" t="str">
        <f>IFERROR(_xll.RssMarket($A2208,"前日比"),"")</f>
        <v/>
      </c>
      <c r="F2208" s="75" t="str">
        <f>IFERROR(_xll.RssMarket($A2208,"時価総額"),"")</f>
        <v/>
      </c>
      <c r="G2208" s="75" t="e">
        <f>T20D357462[[#This Row],[時価総額]]/T20D357462[[#This Row],[現在値]]</f>
        <v>#VALUE!</v>
      </c>
      <c r="H2208" s="20"/>
      <c r="I2208" s="38"/>
      <c r="J2208" s="20"/>
      <c r="K2208" s="33"/>
      <c r="L2208" s="117"/>
      <c r="M2208" s="21"/>
      <c r="N2208" s="89"/>
      <c r="O2208" s="125" t="e">
        <f t="shared" si="71"/>
        <v>#REF!</v>
      </c>
      <c r="P2208" s="125" t="e">
        <f t="shared" si="70"/>
        <v>#REF!</v>
      </c>
      <c r="Q2208" s="147" t="e">
        <f>T20D357462[[#This Row],[スコア⑤]]/T20D357462[[#This Row],[スコア③]]</f>
        <v>#REF!</v>
      </c>
      <c r="R2208" s="76" t="e">
        <f>#REF!+#REF!</f>
        <v>#REF!</v>
      </c>
      <c r="S2208" s="76"/>
      <c r="T2208" s="119"/>
      <c r="U2208" s="76"/>
      <c r="V2208" s="76"/>
      <c r="W2208" s="109" t="e">
        <f>(T20D357462[[#This Row],[現金及び預金（億）]]-T20D357462[[#This Row],[負債（億）]])/T20D357462[[#This Row],[総資産]]*100</f>
        <v>#DIV/0!</v>
      </c>
    </row>
    <row r="2209" spans="1:23" s="67" customFormat="1" x14ac:dyDescent="0.25">
      <c r="A2209" s="69"/>
      <c r="B2209" s="39"/>
      <c r="C2209" s="71" t="str">
        <f>IFERROR(_xll.RssMarket($A2209,"市場部名称"),"")</f>
        <v/>
      </c>
      <c r="D2209" s="55"/>
      <c r="E2209" s="55" t="str">
        <f>IFERROR(_xll.RssMarket($A2209,"前日比"),"")</f>
        <v/>
      </c>
      <c r="F2209" s="75" t="str">
        <f>IFERROR(_xll.RssMarket($A2209,"時価総額"),"")</f>
        <v/>
      </c>
      <c r="G2209" s="75" t="e">
        <f>T20D357462[[#This Row],[時価総額]]/T20D357462[[#This Row],[現在値]]</f>
        <v>#VALUE!</v>
      </c>
      <c r="H2209" s="20"/>
      <c r="I2209" s="38"/>
      <c r="J2209" s="20"/>
      <c r="K2209" s="33"/>
      <c r="L2209" s="117"/>
      <c r="M2209" s="21"/>
      <c r="N2209" s="89"/>
      <c r="O2209" s="125" t="e">
        <f t="shared" si="71"/>
        <v>#REF!</v>
      </c>
      <c r="P2209" s="125" t="e">
        <f t="shared" si="70"/>
        <v>#REF!</v>
      </c>
      <c r="Q2209" s="147" t="e">
        <f>T20D357462[[#This Row],[スコア⑤]]/T20D357462[[#This Row],[スコア③]]</f>
        <v>#REF!</v>
      </c>
      <c r="R2209" s="76" t="e">
        <f>#REF!+#REF!</f>
        <v>#REF!</v>
      </c>
      <c r="S2209" s="76"/>
      <c r="T2209" s="119"/>
      <c r="U2209" s="76"/>
      <c r="V2209" s="76"/>
      <c r="W2209" s="109" t="e">
        <f>(T20D357462[[#This Row],[現金及び預金（億）]]-T20D357462[[#This Row],[負債（億）]])/T20D357462[[#This Row],[総資産]]*100</f>
        <v>#DIV/0!</v>
      </c>
    </row>
    <row r="2210" spans="1:23" s="67" customFormat="1" x14ac:dyDescent="0.25">
      <c r="A2210" s="69"/>
      <c r="B2210" s="39"/>
      <c r="C2210" s="71" t="str">
        <f>IFERROR(_xll.RssMarket($A2210,"市場部名称"),"")</f>
        <v/>
      </c>
      <c r="D2210" s="55"/>
      <c r="E2210" s="55" t="str">
        <f>IFERROR(_xll.RssMarket($A2210,"前日比"),"")</f>
        <v/>
      </c>
      <c r="F2210" s="75" t="str">
        <f>IFERROR(_xll.RssMarket($A2210,"時価総額"),"")</f>
        <v/>
      </c>
      <c r="G2210" s="75" t="e">
        <f>T20D357462[[#This Row],[時価総額]]/T20D357462[[#This Row],[現在値]]</f>
        <v>#VALUE!</v>
      </c>
      <c r="H2210" s="20"/>
      <c r="I2210" s="38"/>
      <c r="J2210" s="20"/>
      <c r="K2210" s="33"/>
      <c r="L2210" s="117"/>
      <c r="M2210" s="21"/>
      <c r="N2210" s="89"/>
      <c r="O2210" s="125" t="e">
        <f t="shared" si="71"/>
        <v>#REF!</v>
      </c>
      <c r="P2210" s="125" t="e">
        <f t="shared" si="70"/>
        <v>#REF!</v>
      </c>
      <c r="Q2210" s="147" t="e">
        <f>T20D357462[[#This Row],[スコア⑤]]/T20D357462[[#This Row],[スコア③]]</f>
        <v>#REF!</v>
      </c>
      <c r="R2210" s="76" t="e">
        <f>#REF!+#REF!</f>
        <v>#REF!</v>
      </c>
      <c r="S2210" s="76"/>
      <c r="T2210" s="119"/>
      <c r="U2210" s="76"/>
      <c r="V2210" s="76"/>
      <c r="W2210" s="109" t="e">
        <f>(T20D357462[[#This Row],[現金及び預金（億）]]-T20D357462[[#This Row],[負債（億）]])/T20D357462[[#This Row],[総資産]]*100</f>
        <v>#DIV/0!</v>
      </c>
    </row>
    <row r="2211" spans="1:23" s="67" customFormat="1" x14ac:dyDescent="0.25">
      <c r="A2211" s="69"/>
      <c r="B2211" s="39"/>
      <c r="C2211" s="71" t="str">
        <f>IFERROR(_xll.RssMarket($A2211,"市場部名称"),"")</f>
        <v/>
      </c>
      <c r="D2211" s="55"/>
      <c r="E2211" s="55" t="str">
        <f>IFERROR(_xll.RssMarket($A2211,"前日比"),"")</f>
        <v/>
      </c>
      <c r="F2211" s="75" t="str">
        <f>IFERROR(_xll.RssMarket($A2211,"時価総額"),"")</f>
        <v/>
      </c>
      <c r="G2211" s="75" t="e">
        <f>T20D357462[[#This Row],[時価総額]]/T20D357462[[#This Row],[現在値]]</f>
        <v>#VALUE!</v>
      </c>
      <c r="H2211" s="20"/>
      <c r="I2211" s="38"/>
      <c r="J2211" s="20"/>
      <c r="K2211" s="33"/>
      <c r="L2211" s="117"/>
      <c r="M2211" s="21"/>
      <c r="N2211" s="89"/>
      <c r="O2211" s="125" t="e">
        <f t="shared" si="71"/>
        <v>#REF!</v>
      </c>
      <c r="P2211" s="125" t="e">
        <f t="shared" si="70"/>
        <v>#REF!</v>
      </c>
      <c r="Q2211" s="147" t="e">
        <f>T20D357462[[#This Row],[スコア⑤]]/T20D357462[[#This Row],[スコア③]]</f>
        <v>#REF!</v>
      </c>
      <c r="R2211" s="76" t="e">
        <f>#REF!+#REF!</f>
        <v>#REF!</v>
      </c>
      <c r="S2211" s="76"/>
      <c r="T2211" s="119"/>
      <c r="U2211" s="76"/>
      <c r="V2211" s="76"/>
      <c r="W2211" s="109" t="e">
        <f>(T20D357462[[#This Row],[現金及び預金（億）]]-T20D357462[[#This Row],[負債（億）]])/T20D357462[[#This Row],[総資産]]*100</f>
        <v>#DIV/0!</v>
      </c>
    </row>
    <row r="2212" spans="1:23" s="67" customFormat="1" x14ac:dyDescent="0.25">
      <c r="A2212" s="69"/>
      <c r="B2212" s="39"/>
      <c r="C2212" s="71" t="str">
        <f>IFERROR(_xll.RssMarket($A2212,"市場部名称"),"")</f>
        <v/>
      </c>
      <c r="D2212" s="55"/>
      <c r="E2212" s="55" t="str">
        <f>IFERROR(_xll.RssMarket($A2212,"前日比"),"")</f>
        <v/>
      </c>
      <c r="F2212" s="75" t="str">
        <f>IFERROR(_xll.RssMarket($A2212,"時価総額"),"")</f>
        <v/>
      </c>
      <c r="G2212" s="75" t="e">
        <f>T20D357462[[#This Row],[時価総額]]/T20D357462[[#This Row],[現在値]]</f>
        <v>#VALUE!</v>
      </c>
      <c r="H2212" s="20"/>
      <c r="I2212" s="38"/>
      <c r="J2212" s="20"/>
      <c r="K2212" s="33"/>
      <c r="L2212" s="117"/>
      <c r="M2212" s="21"/>
      <c r="N2212" s="89"/>
      <c r="O2212" s="125" t="e">
        <f t="shared" si="71"/>
        <v>#REF!</v>
      </c>
      <c r="P2212" s="125" t="e">
        <f t="shared" si="70"/>
        <v>#REF!</v>
      </c>
      <c r="Q2212" s="147" t="e">
        <f>T20D357462[[#This Row],[スコア⑤]]/T20D357462[[#This Row],[スコア③]]</f>
        <v>#REF!</v>
      </c>
      <c r="R2212" s="76" t="e">
        <f>#REF!+#REF!</f>
        <v>#REF!</v>
      </c>
      <c r="S2212" s="76"/>
      <c r="T2212" s="119"/>
      <c r="U2212" s="76"/>
      <c r="V2212" s="76"/>
      <c r="W2212" s="109" t="e">
        <f>(T20D357462[[#This Row],[現金及び預金（億）]]-T20D357462[[#This Row],[負債（億）]])/T20D357462[[#This Row],[総資産]]*100</f>
        <v>#DIV/0!</v>
      </c>
    </row>
    <row r="2213" spans="1:23" s="67" customFormat="1" x14ac:dyDescent="0.25">
      <c r="A2213" s="69"/>
      <c r="B2213" s="39"/>
      <c r="C2213" s="71" t="str">
        <f>IFERROR(_xll.RssMarket($A2213,"市場部名称"),"")</f>
        <v/>
      </c>
      <c r="D2213" s="55"/>
      <c r="E2213" s="55" t="str">
        <f>IFERROR(_xll.RssMarket($A2213,"前日比"),"")</f>
        <v/>
      </c>
      <c r="F2213" s="75" t="str">
        <f>IFERROR(_xll.RssMarket($A2213,"時価総額"),"")</f>
        <v/>
      </c>
      <c r="G2213" s="75" t="e">
        <f>T20D357462[[#This Row],[時価総額]]/T20D357462[[#This Row],[現在値]]</f>
        <v>#VALUE!</v>
      </c>
      <c r="H2213" s="20"/>
      <c r="I2213" s="38"/>
      <c r="J2213" s="20"/>
      <c r="K2213" s="33"/>
      <c r="L2213" s="117"/>
      <c r="M2213" s="21"/>
      <c r="N2213" s="89"/>
      <c r="O2213" s="125" t="e">
        <f t="shared" si="71"/>
        <v>#REF!</v>
      </c>
      <c r="P2213" s="125" t="e">
        <f t="shared" si="70"/>
        <v>#REF!</v>
      </c>
      <c r="Q2213" s="147" t="e">
        <f>T20D357462[[#This Row],[スコア⑤]]/T20D357462[[#This Row],[スコア③]]</f>
        <v>#REF!</v>
      </c>
      <c r="R2213" s="76" t="e">
        <f>#REF!+#REF!</f>
        <v>#REF!</v>
      </c>
      <c r="S2213" s="76"/>
      <c r="T2213" s="119"/>
      <c r="U2213" s="76"/>
      <c r="V2213" s="76"/>
      <c r="W2213" s="109" t="e">
        <f>(T20D357462[[#This Row],[現金及び預金（億）]]-T20D357462[[#This Row],[負債（億）]])/T20D357462[[#This Row],[総資産]]*100</f>
        <v>#DIV/0!</v>
      </c>
    </row>
    <row r="2214" spans="1:23" s="67" customFormat="1" x14ac:dyDescent="0.25">
      <c r="A2214" s="69"/>
      <c r="B2214" s="39"/>
      <c r="C2214" s="71" t="str">
        <f>IFERROR(_xll.RssMarket($A2214,"市場部名称"),"")</f>
        <v/>
      </c>
      <c r="D2214" s="55"/>
      <c r="E2214" s="55" t="str">
        <f>IFERROR(_xll.RssMarket($A2214,"前日比"),"")</f>
        <v/>
      </c>
      <c r="F2214" s="75" t="str">
        <f>IFERROR(_xll.RssMarket($A2214,"時価総額"),"")</f>
        <v/>
      </c>
      <c r="G2214" s="75" t="e">
        <f>T20D357462[[#This Row],[時価総額]]/T20D357462[[#This Row],[現在値]]</f>
        <v>#VALUE!</v>
      </c>
      <c r="H2214" s="20"/>
      <c r="I2214" s="38"/>
      <c r="J2214" s="20"/>
      <c r="K2214" s="33"/>
      <c r="L2214" s="117"/>
      <c r="M2214" s="21"/>
      <c r="N2214" s="89"/>
      <c r="O2214" s="125" t="e">
        <f t="shared" si="71"/>
        <v>#REF!</v>
      </c>
      <c r="P2214" s="125" t="e">
        <f t="shared" si="70"/>
        <v>#REF!</v>
      </c>
      <c r="Q2214" s="147" t="e">
        <f>T20D357462[[#This Row],[スコア⑤]]/T20D357462[[#This Row],[スコア③]]</f>
        <v>#REF!</v>
      </c>
      <c r="R2214" s="76" t="e">
        <f>#REF!+#REF!</f>
        <v>#REF!</v>
      </c>
      <c r="S2214" s="76"/>
      <c r="T2214" s="119"/>
      <c r="U2214" s="76"/>
      <c r="V2214" s="76"/>
      <c r="W2214" s="109" t="e">
        <f>(T20D357462[[#This Row],[現金及び預金（億）]]-T20D357462[[#This Row],[負債（億）]])/T20D357462[[#This Row],[総資産]]*100</f>
        <v>#DIV/0!</v>
      </c>
    </row>
    <row r="2215" spans="1:23" s="67" customFormat="1" x14ac:dyDescent="0.25">
      <c r="A2215" s="69"/>
      <c r="B2215" s="39"/>
      <c r="C2215" s="71" t="str">
        <f>IFERROR(_xll.RssMarket($A2215,"市場部名称"),"")</f>
        <v/>
      </c>
      <c r="D2215" s="55"/>
      <c r="E2215" s="55" t="str">
        <f>IFERROR(_xll.RssMarket($A2215,"前日比"),"")</f>
        <v/>
      </c>
      <c r="F2215" s="75" t="str">
        <f>IFERROR(_xll.RssMarket($A2215,"時価総額"),"")</f>
        <v/>
      </c>
      <c r="G2215" s="75" t="e">
        <f>T20D357462[[#This Row],[時価総額]]/T20D357462[[#This Row],[現在値]]</f>
        <v>#VALUE!</v>
      </c>
      <c r="H2215" s="20"/>
      <c r="I2215" s="38"/>
      <c r="J2215" s="20"/>
      <c r="K2215" s="33"/>
      <c r="L2215" s="117"/>
      <c r="M2215" s="21"/>
      <c r="N2215" s="89"/>
      <c r="O2215" s="125" t="e">
        <f t="shared" si="71"/>
        <v>#REF!</v>
      </c>
      <c r="P2215" s="125" t="e">
        <f t="shared" si="70"/>
        <v>#REF!</v>
      </c>
      <c r="Q2215" s="147" t="e">
        <f>T20D357462[[#This Row],[スコア⑤]]/T20D357462[[#This Row],[スコア③]]</f>
        <v>#REF!</v>
      </c>
      <c r="R2215" s="76" t="e">
        <f>#REF!+#REF!</f>
        <v>#REF!</v>
      </c>
      <c r="S2215" s="76"/>
      <c r="T2215" s="119"/>
      <c r="U2215" s="76"/>
      <c r="V2215" s="76"/>
      <c r="W2215" s="109" t="e">
        <f>(T20D357462[[#This Row],[現金及び預金（億）]]-T20D357462[[#This Row],[負債（億）]])/T20D357462[[#This Row],[総資産]]*100</f>
        <v>#DIV/0!</v>
      </c>
    </row>
    <row r="2216" spans="1:23" s="67" customFormat="1" x14ac:dyDescent="0.25">
      <c r="A2216" s="69"/>
      <c r="B2216" s="39"/>
      <c r="C2216" s="71" t="str">
        <f>IFERROR(_xll.RssMarket($A2216,"市場部名称"),"")</f>
        <v/>
      </c>
      <c r="D2216" s="55"/>
      <c r="E2216" s="55" t="str">
        <f>IFERROR(_xll.RssMarket($A2216,"前日比"),"")</f>
        <v/>
      </c>
      <c r="F2216" s="75" t="str">
        <f>IFERROR(_xll.RssMarket($A2216,"時価総額"),"")</f>
        <v/>
      </c>
      <c r="G2216" s="75" t="e">
        <f>T20D357462[[#This Row],[時価総額]]/T20D357462[[#This Row],[現在値]]</f>
        <v>#VALUE!</v>
      </c>
      <c r="H2216" s="20"/>
      <c r="I2216" s="38"/>
      <c r="J2216" s="20"/>
      <c r="K2216" s="33"/>
      <c r="L2216" s="117"/>
      <c r="M2216" s="21"/>
      <c r="N2216" s="89"/>
      <c r="O2216" s="125" t="e">
        <f t="shared" si="71"/>
        <v>#REF!</v>
      </c>
      <c r="P2216" s="125" t="e">
        <f t="shared" si="70"/>
        <v>#REF!</v>
      </c>
      <c r="Q2216" s="147" t="e">
        <f>T20D357462[[#This Row],[スコア⑤]]/T20D357462[[#This Row],[スコア③]]</f>
        <v>#REF!</v>
      </c>
      <c r="R2216" s="76" t="e">
        <f>#REF!+#REF!</f>
        <v>#REF!</v>
      </c>
      <c r="S2216" s="76"/>
      <c r="T2216" s="119"/>
      <c r="U2216" s="76"/>
      <c r="V2216" s="76"/>
      <c r="W2216" s="109" t="e">
        <f>(T20D357462[[#This Row],[現金及び預金（億）]]-T20D357462[[#This Row],[負債（億）]])/T20D357462[[#This Row],[総資産]]*100</f>
        <v>#DIV/0!</v>
      </c>
    </row>
    <row r="2217" spans="1:23" s="67" customFormat="1" x14ac:dyDescent="0.25">
      <c r="A2217" s="69"/>
      <c r="B2217" s="39"/>
      <c r="C2217" s="71" t="str">
        <f>IFERROR(_xll.RssMarket($A2217,"市場部名称"),"")</f>
        <v/>
      </c>
      <c r="D2217" s="55"/>
      <c r="E2217" s="55" t="str">
        <f>IFERROR(_xll.RssMarket($A2217,"前日比"),"")</f>
        <v/>
      </c>
      <c r="F2217" s="75" t="str">
        <f>IFERROR(_xll.RssMarket($A2217,"時価総額"),"")</f>
        <v/>
      </c>
      <c r="G2217" s="75" t="e">
        <f>T20D357462[[#This Row],[時価総額]]/T20D357462[[#This Row],[現在値]]</f>
        <v>#VALUE!</v>
      </c>
      <c r="H2217" s="20"/>
      <c r="I2217" s="38"/>
      <c r="J2217" s="20"/>
      <c r="K2217" s="33"/>
      <c r="L2217" s="117"/>
      <c r="M2217" s="21"/>
      <c r="N2217" s="89"/>
      <c r="O2217" s="125" t="e">
        <f t="shared" si="71"/>
        <v>#REF!</v>
      </c>
      <c r="P2217" s="125" t="e">
        <f t="shared" si="70"/>
        <v>#REF!</v>
      </c>
      <c r="Q2217" s="147" t="e">
        <f>T20D357462[[#This Row],[スコア⑤]]/T20D357462[[#This Row],[スコア③]]</f>
        <v>#REF!</v>
      </c>
      <c r="R2217" s="76" t="e">
        <f>#REF!+#REF!</f>
        <v>#REF!</v>
      </c>
      <c r="S2217" s="76"/>
      <c r="T2217" s="119"/>
      <c r="U2217" s="76"/>
      <c r="V2217" s="76"/>
      <c r="W2217" s="109" t="e">
        <f>(T20D357462[[#This Row],[現金及び預金（億）]]-T20D357462[[#This Row],[負債（億）]])/T20D357462[[#This Row],[総資産]]*100</f>
        <v>#DIV/0!</v>
      </c>
    </row>
    <row r="2218" spans="1:23" s="67" customFormat="1" x14ac:dyDescent="0.25">
      <c r="A2218" s="69"/>
      <c r="B2218" s="39"/>
      <c r="C2218" s="71" t="str">
        <f>IFERROR(_xll.RssMarket($A2218,"市場部名称"),"")</f>
        <v/>
      </c>
      <c r="D2218" s="55"/>
      <c r="E2218" s="55" t="str">
        <f>IFERROR(_xll.RssMarket($A2218,"前日比"),"")</f>
        <v/>
      </c>
      <c r="F2218" s="75" t="str">
        <f>IFERROR(_xll.RssMarket($A2218,"時価総額"),"")</f>
        <v/>
      </c>
      <c r="G2218" s="75" t="e">
        <f>T20D357462[[#This Row],[時価総額]]/T20D357462[[#This Row],[現在値]]</f>
        <v>#VALUE!</v>
      </c>
      <c r="H2218" s="20"/>
      <c r="I2218" s="38"/>
      <c r="J2218" s="20"/>
      <c r="K2218" s="33"/>
      <c r="L2218" s="117"/>
      <c r="M2218" s="21"/>
      <c r="N2218" s="89"/>
      <c r="O2218" s="125" t="e">
        <f t="shared" si="71"/>
        <v>#REF!</v>
      </c>
      <c r="P2218" s="125" t="e">
        <f t="shared" si="70"/>
        <v>#REF!</v>
      </c>
      <c r="Q2218" s="147" t="e">
        <f>T20D357462[[#This Row],[スコア⑤]]/T20D357462[[#This Row],[スコア③]]</f>
        <v>#REF!</v>
      </c>
      <c r="R2218" s="76" t="e">
        <f>#REF!+#REF!</f>
        <v>#REF!</v>
      </c>
      <c r="S2218" s="76"/>
      <c r="T2218" s="119"/>
      <c r="U2218" s="76"/>
      <c r="V2218" s="76"/>
      <c r="W2218" s="109" t="e">
        <f>(T20D357462[[#This Row],[現金及び預金（億）]]-T20D357462[[#This Row],[負債（億）]])/T20D357462[[#This Row],[総資産]]*100</f>
        <v>#DIV/0!</v>
      </c>
    </row>
    <row r="2219" spans="1:23" s="67" customFormat="1" x14ac:dyDescent="0.25">
      <c r="A2219" s="69"/>
      <c r="B2219" s="39"/>
      <c r="C2219" s="71" t="str">
        <f>IFERROR(_xll.RssMarket($A2219,"市場部名称"),"")</f>
        <v/>
      </c>
      <c r="D2219" s="55"/>
      <c r="E2219" s="55" t="str">
        <f>IFERROR(_xll.RssMarket($A2219,"前日比"),"")</f>
        <v/>
      </c>
      <c r="F2219" s="75" t="str">
        <f>IFERROR(_xll.RssMarket($A2219,"時価総額"),"")</f>
        <v/>
      </c>
      <c r="G2219" s="75" t="e">
        <f>T20D357462[[#This Row],[時価総額]]/T20D357462[[#This Row],[現在値]]</f>
        <v>#VALUE!</v>
      </c>
      <c r="H2219" s="20"/>
      <c r="I2219" s="38"/>
      <c r="J2219" s="20"/>
      <c r="K2219" s="33"/>
      <c r="L2219" s="117"/>
      <c r="M2219" s="21"/>
      <c r="N2219" s="89"/>
      <c r="O2219" s="125" t="e">
        <f t="shared" si="71"/>
        <v>#REF!</v>
      </c>
      <c r="P2219" s="125" t="e">
        <f t="shared" si="70"/>
        <v>#REF!</v>
      </c>
      <c r="Q2219" s="147" t="e">
        <f>T20D357462[[#This Row],[スコア⑤]]/T20D357462[[#This Row],[スコア③]]</f>
        <v>#REF!</v>
      </c>
      <c r="R2219" s="76" t="e">
        <f>#REF!+#REF!</f>
        <v>#REF!</v>
      </c>
      <c r="S2219" s="76"/>
      <c r="T2219" s="119"/>
      <c r="U2219" s="76"/>
      <c r="V2219" s="76"/>
      <c r="W2219" s="109" t="e">
        <f>(T20D357462[[#This Row],[現金及び預金（億）]]-T20D357462[[#This Row],[負債（億）]])/T20D357462[[#This Row],[総資産]]*100</f>
        <v>#DIV/0!</v>
      </c>
    </row>
    <row r="2220" spans="1:23" s="67" customFormat="1" x14ac:dyDescent="0.25">
      <c r="A2220" s="69"/>
      <c r="B2220" s="39"/>
      <c r="C2220" s="71" t="str">
        <f>IFERROR(_xll.RssMarket($A2220,"市場部名称"),"")</f>
        <v/>
      </c>
      <c r="D2220" s="55"/>
      <c r="E2220" s="55" t="str">
        <f>IFERROR(_xll.RssMarket($A2220,"前日比"),"")</f>
        <v/>
      </c>
      <c r="F2220" s="75" t="str">
        <f>IFERROR(_xll.RssMarket($A2220,"時価総額"),"")</f>
        <v/>
      </c>
      <c r="G2220" s="75" t="e">
        <f>T20D357462[[#This Row],[時価総額]]/T20D357462[[#This Row],[現在値]]</f>
        <v>#VALUE!</v>
      </c>
      <c r="H2220" s="20"/>
      <c r="I2220" s="38"/>
      <c r="J2220" s="20"/>
      <c r="K2220" s="33"/>
      <c r="L2220" s="117"/>
      <c r="M2220" s="21"/>
      <c r="N2220" s="89"/>
      <c r="O2220" s="125" t="e">
        <f t="shared" si="71"/>
        <v>#REF!</v>
      </c>
      <c r="P2220" s="125" t="e">
        <f t="shared" si="70"/>
        <v>#REF!</v>
      </c>
      <c r="Q2220" s="147" t="e">
        <f>T20D357462[[#This Row],[スコア⑤]]/T20D357462[[#This Row],[スコア③]]</f>
        <v>#REF!</v>
      </c>
      <c r="R2220" s="76" t="e">
        <f>#REF!+#REF!</f>
        <v>#REF!</v>
      </c>
      <c r="S2220" s="76"/>
      <c r="T2220" s="119"/>
      <c r="U2220" s="76"/>
      <c r="V2220" s="76"/>
      <c r="W2220" s="109" t="e">
        <f>(T20D357462[[#This Row],[現金及び預金（億）]]-T20D357462[[#This Row],[負債（億）]])/T20D357462[[#This Row],[総資産]]*100</f>
        <v>#DIV/0!</v>
      </c>
    </row>
    <row r="2221" spans="1:23" s="67" customFormat="1" x14ac:dyDescent="0.25">
      <c r="A2221" s="69"/>
      <c r="B2221" s="39"/>
      <c r="C2221" s="71" t="str">
        <f>IFERROR(_xll.RssMarket($A2221,"市場部名称"),"")</f>
        <v/>
      </c>
      <c r="D2221" s="55"/>
      <c r="E2221" s="55" t="str">
        <f>IFERROR(_xll.RssMarket($A2221,"前日比"),"")</f>
        <v/>
      </c>
      <c r="F2221" s="75" t="str">
        <f>IFERROR(_xll.RssMarket($A2221,"時価総額"),"")</f>
        <v/>
      </c>
      <c r="G2221" s="75" t="e">
        <f>T20D357462[[#This Row],[時価総額]]/T20D357462[[#This Row],[現在値]]</f>
        <v>#VALUE!</v>
      </c>
      <c r="H2221" s="20"/>
      <c r="I2221" s="38"/>
      <c r="J2221" s="20"/>
      <c r="K2221" s="33"/>
      <c r="L2221" s="117"/>
      <c r="M2221" s="21"/>
      <c r="N2221" s="89"/>
      <c r="O2221" s="125" t="e">
        <f t="shared" si="71"/>
        <v>#REF!</v>
      </c>
      <c r="P2221" s="125" t="e">
        <f t="shared" si="70"/>
        <v>#REF!</v>
      </c>
      <c r="Q2221" s="147" t="e">
        <f>T20D357462[[#This Row],[スコア⑤]]/T20D357462[[#This Row],[スコア③]]</f>
        <v>#REF!</v>
      </c>
      <c r="R2221" s="76" t="e">
        <f>#REF!+#REF!</f>
        <v>#REF!</v>
      </c>
      <c r="S2221" s="76"/>
      <c r="T2221" s="119"/>
      <c r="U2221" s="76"/>
      <c r="V2221" s="76"/>
      <c r="W2221" s="109" t="e">
        <f>(T20D357462[[#This Row],[現金及び預金（億）]]-T20D357462[[#This Row],[負債（億）]])/T20D357462[[#This Row],[総資産]]*100</f>
        <v>#DIV/0!</v>
      </c>
    </row>
    <row r="2222" spans="1:23" s="67" customFormat="1" x14ac:dyDescent="0.25">
      <c r="A2222" s="69"/>
      <c r="B2222" s="39"/>
      <c r="C2222" s="71" t="str">
        <f>IFERROR(_xll.RssMarket($A2222,"市場部名称"),"")</f>
        <v/>
      </c>
      <c r="D2222" s="55"/>
      <c r="E2222" s="55" t="str">
        <f>IFERROR(_xll.RssMarket($A2222,"前日比"),"")</f>
        <v/>
      </c>
      <c r="F2222" s="75" t="str">
        <f>IFERROR(_xll.RssMarket($A2222,"時価総額"),"")</f>
        <v/>
      </c>
      <c r="G2222" s="75" t="e">
        <f>T20D357462[[#This Row],[時価総額]]/T20D357462[[#This Row],[現在値]]</f>
        <v>#VALUE!</v>
      </c>
      <c r="H2222" s="20"/>
      <c r="I2222" s="38"/>
      <c r="J2222" s="20"/>
      <c r="K2222" s="33"/>
      <c r="L2222" s="117"/>
      <c r="M2222" s="21"/>
      <c r="N2222" s="89"/>
      <c r="O2222" s="125" t="e">
        <f t="shared" si="71"/>
        <v>#REF!</v>
      </c>
      <c r="P2222" s="125" t="e">
        <f t="shared" si="70"/>
        <v>#REF!</v>
      </c>
      <c r="Q2222" s="147" t="e">
        <f>T20D357462[[#This Row],[スコア⑤]]/T20D357462[[#This Row],[スコア③]]</f>
        <v>#REF!</v>
      </c>
      <c r="R2222" s="76" t="e">
        <f>#REF!+#REF!</f>
        <v>#REF!</v>
      </c>
      <c r="S2222" s="76"/>
      <c r="T2222" s="119"/>
      <c r="U2222" s="76"/>
      <c r="V2222" s="76"/>
      <c r="W2222" s="109" t="e">
        <f>(T20D357462[[#This Row],[現金及び預金（億）]]-T20D357462[[#This Row],[負債（億）]])/T20D357462[[#This Row],[総資産]]*100</f>
        <v>#DIV/0!</v>
      </c>
    </row>
    <row r="2223" spans="1:23" s="67" customFormat="1" x14ac:dyDescent="0.25">
      <c r="A2223" s="69"/>
      <c r="B2223" s="39"/>
      <c r="C2223" s="71" t="str">
        <f>IFERROR(_xll.RssMarket($A2223,"市場部名称"),"")</f>
        <v/>
      </c>
      <c r="D2223" s="55"/>
      <c r="E2223" s="55" t="str">
        <f>IFERROR(_xll.RssMarket($A2223,"前日比"),"")</f>
        <v/>
      </c>
      <c r="F2223" s="75" t="str">
        <f>IFERROR(_xll.RssMarket($A2223,"時価総額"),"")</f>
        <v/>
      </c>
      <c r="G2223" s="75" t="e">
        <f>T20D357462[[#This Row],[時価総額]]/T20D357462[[#This Row],[現在値]]</f>
        <v>#VALUE!</v>
      </c>
      <c r="H2223" s="20"/>
      <c r="I2223" s="38"/>
      <c r="J2223" s="20"/>
      <c r="K2223" s="33"/>
      <c r="L2223" s="117"/>
      <c r="M2223" s="21"/>
      <c r="N2223" s="89"/>
      <c r="O2223" s="125" t="e">
        <f t="shared" si="71"/>
        <v>#REF!</v>
      </c>
      <c r="P2223" s="125" t="e">
        <f t="shared" si="70"/>
        <v>#REF!</v>
      </c>
      <c r="Q2223" s="147" t="e">
        <f>T20D357462[[#This Row],[スコア⑤]]/T20D357462[[#This Row],[スコア③]]</f>
        <v>#REF!</v>
      </c>
      <c r="R2223" s="76" t="e">
        <f>#REF!+#REF!</f>
        <v>#REF!</v>
      </c>
      <c r="S2223" s="76"/>
      <c r="T2223" s="119"/>
      <c r="U2223" s="76"/>
      <c r="V2223" s="76"/>
      <c r="W2223" s="109" t="e">
        <f>(T20D357462[[#This Row],[現金及び預金（億）]]-T20D357462[[#This Row],[負債（億）]])/T20D357462[[#This Row],[総資産]]*100</f>
        <v>#DIV/0!</v>
      </c>
    </row>
    <row r="2224" spans="1:23" s="67" customFormat="1" x14ac:dyDescent="0.25">
      <c r="A2224" s="69"/>
      <c r="B2224" s="39"/>
      <c r="C2224" s="71" t="str">
        <f>IFERROR(_xll.RssMarket($A2224,"市場部名称"),"")</f>
        <v/>
      </c>
      <c r="D2224" s="55"/>
      <c r="E2224" s="55" t="str">
        <f>IFERROR(_xll.RssMarket($A2224,"前日比"),"")</f>
        <v/>
      </c>
      <c r="F2224" s="75" t="str">
        <f>IFERROR(_xll.RssMarket($A2224,"時価総額"),"")</f>
        <v/>
      </c>
      <c r="G2224" s="75" t="e">
        <f>T20D357462[[#This Row],[時価総額]]/T20D357462[[#This Row],[現在値]]</f>
        <v>#VALUE!</v>
      </c>
      <c r="H2224" s="20"/>
      <c r="I2224" s="38"/>
      <c r="J2224" s="20"/>
      <c r="K2224" s="33"/>
      <c r="L2224" s="117"/>
      <c r="M2224" s="21"/>
      <c r="N2224" s="89"/>
      <c r="O2224" s="125" t="e">
        <f t="shared" si="71"/>
        <v>#REF!</v>
      </c>
      <c r="P2224" s="125" t="e">
        <f t="shared" si="70"/>
        <v>#REF!</v>
      </c>
      <c r="Q2224" s="147" t="e">
        <f>T20D357462[[#This Row],[スコア⑤]]/T20D357462[[#This Row],[スコア③]]</f>
        <v>#REF!</v>
      </c>
      <c r="R2224" s="76" t="e">
        <f>#REF!+#REF!</f>
        <v>#REF!</v>
      </c>
      <c r="S2224" s="76"/>
      <c r="T2224" s="119"/>
      <c r="U2224" s="76"/>
      <c r="V2224" s="76"/>
      <c r="W2224" s="109" t="e">
        <f>(T20D357462[[#This Row],[現金及び預金（億）]]-T20D357462[[#This Row],[負債（億）]])/T20D357462[[#This Row],[総資産]]*100</f>
        <v>#DIV/0!</v>
      </c>
    </row>
    <row r="2225" spans="1:23" s="67" customFormat="1" x14ac:dyDescent="0.25">
      <c r="A2225" s="69"/>
      <c r="B2225" s="39"/>
      <c r="C2225" s="71" t="str">
        <f>IFERROR(_xll.RssMarket($A2225,"市場部名称"),"")</f>
        <v/>
      </c>
      <c r="D2225" s="55"/>
      <c r="E2225" s="55" t="str">
        <f>IFERROR(_xll.RssMarket($A2225,"前日比"),"")</f>
        <v/>
      </c>
      <c r="F2225" s="75" t="str">
        <f>IFERROR(_xll.RssMarket($A2225,"時価総額"),"")</f>
        <v/>
      </c>
      <c r="G2225" s="75" t="e">
        <f>T20D357462[[#This Row],[時価総額]]/T20D357462[[#This Row],[現在値]]</f>
        <v>#VALUE!</v>
      </c>
      <c r="H2225" s="20"/>
      <c r="I2225" s="38"/>
      <c r="J2225" s="20"/>
      <c r="K2225" s="33"/>
      <c r="L2225" s="117"/>
      <c r="M2225" s="21"/>
      <c r="N2225" s="89"/>
      <c r="O2225" s="125" t="e">
        <f t="shared" si="71"/>
        <v>#REF!</v>
      </c>
      <c r="P2225" s="125" t="e">
        <f t="shared" si="70"/>
        <v>#REF!</v>
      </c>
      <c r="Q2225" s="147" t="e">
        <f>T20D357462[[#This Row],[スコア⑤]]/T20D357462[[#This Row],[スコア③]]</f>
        <v>#REF!</v>
      </c>
      <c r="R2225" s="76" t="e">
        <f>#REF!+#REF!</f>
        <v>#REF!</v>
      </c>
      <c r="S2225" s="76"/>
      <c r="T2225" s="119"/>
      <c r="U2225" s="76"/>
      <c r="V2225" s="76"/>
      <c r="W2225" s="109" t="e">
        <f>(T20D357462[[#This Row],[現金及び預金（億）]]-T20D357462[[#This Row],[負債（億）]])/T20D357462[[#This Row],[総資産]]*100</f>
        <v>#DIV/0!</v>
      </c>
    </row>
    <row r="2226" spans="1:23" s="67" customFormat="1" x14ac:dyDescent="0.25">
      <c r="A2226" s="69"/>
      <c r="B2226" s="39"/>
      <c r="C2226" s="71" t="str">
        <f>IFERROR(_xll.RssMarket($A2226,"市場部名称"),"")</f>
        <v/>
      </c>
      <c r="D2226" s="55"/>
      <c r="E2226" s="55" t="str">
        <f>IFERROR(_xll.RssMarket($A2226,"前日比"),"")</f>
        <v/>
      </c>
      <c r="F2226" s="75" t="str">
        <f>IFERROR(_xll.RssMarket($A2226,"時価総額"),"")</f>
        <v/>
      </c>
      <c r="G2226" s="75" t="e">
        <f>T20D357462[[#This Row],[時価総額]]/T20D357462[[#This Row],[現在値]]</f>
        <v>#VALUE!</v>
      </c>
      <c r="H2226" s="20"/>
      <c r="I2226" s="38"/>
      <c r="J2226" s="20"/>
      <c r="K2226" s="33"/>
      <c r="L2226" s="117"/>
      <c r="M2226" s="21"/>
      <c r="N2226" s="89"/>
      <c r="O2226" s="125" t="e">
        <f t="shared" si="71"/>
        <v>#REF!</v>
      </c>
      <c r="P2226" s="125" t="e">
        <f t="shared" si="70"/>
        <v>#REF!</v>
      </c>
      <c r="Q2226" s="147" t="e">
        <f>T20D357462[[#This Row],[スコア⑤]]/T20D357462[[#This Row],[スコア③]]</f>
        <v>#REF!</v>
      </c>
      <c r="R2226" s="76" t="e">
        <f>#REF!+#REF!</f>
        <v>#REF!</v>
      </c>
      <c r="S2226" s="76"/>
      <c r="T2226" s="119"/>
      <c r="U2226" s="76"/>
      <c r="V2226" s="76"/>
      <c r="W2226" s="109" t="e">
        <f>(T20D357462[[#This Row],[現金及び預金（億）]]-T20D357462[[#This Row],[負債（億）]])/T20D357462[[#This Row],[総資産]]*100</f>
        <v>#DIV/0!</v>
      </c>
    </row>
    <row r="2227" spans="1:23" s="67" customFormat="1" x14ac:dyDescent="0.25">
      <c r="A2227" s="69"/>
      <c r="B2227" s="39"/>
      <c r="C2227" s="71" t="str">
        <f>IFERROR(_xll.RssMarket($A2227,"市場部名称"),"")</f>
        <v/>
      </c>
      <c r="D2227" s="55"/>
      <c r="E2227" s="55" t="str">
        <f>IFERROR(_xll.RssMarket($A2227,"前日比"),"")</f>
        <v/>
      </c>
      <c r="F2227" s="75" t="str">
        <f>IFERROR(_xll.RssMarket($A2227,"時価総額"),"")</f>
        <v/>
      </c>
      <c r="G2227" s="75" t="e">
        <f>T20D357462[[#This Row],[時価総額]]/T20D357462[[#This Row],[現在値]]</f>
        <v>#VALUE!</v>
      </c>
      <c r="H2227" s="20"/>
      <c r="I2227" s="38"/>
      <c r="J2227" s="20"/>
      <c r="K2227" s="33"/>
      <c r="L2227" s="117"/>
      <c r="M2227" s="21"/>
      <c r="N2227" s="89"/>
      <c r="O2227" s="125" t="e">
        <f t="shared" si="71"/>
        <v>#REF!</v>
      </c>
      <c r="P2227" s="125" t="e">
        <f t="shared" si="70"/>
        <v>#REF!</v>
      </c>
      <c r="Q2227" s="147" t="e">
        <f>T20D357462[[#This Row],[スコア⑤]]/T20D357462[[#This Row],[スコア③]]</f>
        <v>#REF!</v>
      </c>
      <c r="R2227" s="76" t="e">
        <f>#REF!+#REF!</f>
        <v>#REF!</v>
      </c>
      <c r="S2227" s="76"/>
      <c r="T2227" s="119"/>
      <c r="U2227" s="76"/>
      <c r="V2227" s="76"/>
      <c r="W2227" s="109" t="e">
        <f>(T20D357462[[#This Row],[現金及び預金（億）]]-T20D357462[[#This Row],[負債（億）]])/T20D357462[[#This Row],[総資産]]*100</f>
        <v>#DIV/0!</v>
      </c>
    </row>
    <row r="2228" spans="1:23" s="67" customFormat="1" x14ac:dyDescent="0.25">
      <c r="A2228" s="69"/>
      <c r="B2228" s="39"/>
      <c r="C2228" s="71" t="str">
        <f>IFERROR(_xll.RssMarket($A2228,"市場部名称"),"")</f>
        <v/>
      </c>
      <c r="D2228" s="55"/>
      <c r="E2228" s="55" t="str">
        <f>IFERROR(_xll.RssMarket($A2228,"前日比"),"")</f>
        <v/>
      </c>
      <c r="F2228" s="75" t="str">
        <f>IFERROR(_xll.RssMarket($A2228,"時価総額"),"")</f>
        <v/>
      </c>
      <c r="G2228" s="75" t="e">
        <f>T20D357462[[#This Row],[時価総額]]/T20D357462[[#This Row],[現在値]]</f>
        <v>#VALUE!</v>
      </c>
      <c r="H2228" s="20"/>
      <c r="I2228" s="38"/>
      <c r="J2228" s="20"/>
      <c r="K2228" s="33"/>
      <c r="L2228" s="117"/>
      <c r="M2228" s="21"/>
      <c r="N2228" s="89"/>
      <c r="O2228" s="125" t="e">
        <f t="shared" si="71"/>
        <v>#REF!</v>
      </c>
      <c r="P2228" s="125" t="e">
        <f t="shared" si="70"/>
        <v>#REF!</v>
      </c>
      <c r="Q2228" s="147" t="e">
        <f>T20D357462[[#This Row],[スコア⑤]]/T20D357462[[#This Row],[スコア③]]</f>
        <v>#REF!</v>
      </c>
      <c r="R2228" s="76" t="e">
        <f>#REF!+#REF!</f>
        <v>#REF!</v>
      </c>
      <c r="S2228" s="76"/>
      <c r="T2228" s="119"/>
      <c r="U2228" s="76"/>
      <c r="V2228" s="76"/>
      <c r="W2228" s="109" t="e">
        <f>(T20D357462[[#This Row],[現金及び預金（億）]]-T20D357462[[#This Row],[負債（億）]])/T20D357462[[#This Row],[総資産]]*100</f>
        <v>#DIV/0!</v>
      </c>
    </row>
    <row r="2229" spans="1:23" s="67" customFormat="1" x14ac:dyDescent="0.25">
      <c r="A2229" s="69"/>
      <c r="B2229" s="39"/>
      <c r="C2229" s="71" t="str">
        <f>IFERROR(_xll.RssMarket($A2229,"市場部名称"),"")</f>
        <v/>
      </c>
      <c r="D2229" s="55"/>
      <c r="E2229" s="55" t="str">
        <f>IFERROR(_xll.RssMarket($A2229,"前日比"),"")</f>
        <v/>
      </c>
      <c r="F2229" s="75" t="str">
        <f>IFERROR(_xll.RssMarket($A2229,"時価総額"),"")</f>
        <v/>
      </c>
      <c r="G2229" s="75" t="e">
        <f>T20D357462[[#This Row],[時価総額]]/T20D357462[[#This Row],[現在値]]</f>
        <v>#VALUE!</v>
      </c>
      <c r="H2229" s="20"/>
      <c r="I2229" s="38"/>
      <c r="J2229" s="20"/>
      <c r="K2229" s="33"/>
      <c r="L2229" s="117"/>
      <c r="M2229" s="21"/>
      <c r="N2229" s="89"/>
      <c r="O2229" s="125" t="e">
        <f t="shared" si="71"/>
        <v>#REF!</v>
      </c>
      <c r="P2229" s="125" t="e">
        <f t="shared" si="70"/>
        <v>#REF!</v>
      </c>
      <c r="Q2229" s="147" t="e">
        <f>T20D357462[[#This Row],[スコア⑤]]/T20D357462[[#This Row],[スコア③]]</f>
        <v>#REF!</v>
      </c>
      <c r="R2229" s="76" t="e">
        <f>#REF!+#REF!</f>
        <v>#REF!</v>
      </c>
      <c r="S2229" s="76"/>
      <c r="T2229" s="119"/>
      <c r="U2229" s="76"/>
      <c r="V2229" s="76"/>
      <c r="W2229" s="109" t="e">
        <f>(T20D357462[[#This Row],[現金及び預金（億）]]-T20D357462[[#This Row],[負債（億）]])/T20D357462[[#This Row],[総資産]]*100</f>
        <v>#DIV/0!</v>
      </c>
    </row>
    <row r="2230" spans="1:23" s="67" customFormat="1" x14ac:dyDescent="0.25">
      <c r="A2230" s="69"/>
      <c r="B2230" s="39"/>
      <c r="C2230" s="71" t="str">
        <f>IFERROR(_xll.RssMarket($A2230,"市場部名称"),"")</f>
        <v/>
      </c>
      <c r="D2230" s="55"/>
      <c r="E2230" s="55" t="str">
        <f>IFERROR(_xll.RssMarket($A2230,"前日比"),"")</f>
        <v/>
      </c>
      <c r="F2230" s="75" t="str">
        <f>IFERROR(_xll.RssMarket($A2230,"時価総額"),"")</f>
        <v/>
      </c>
      <c r="G2230" s="75" t="e">
        <f>T20D357462[[#This Row],[時価総額]]/T20D357462[[#This Row],[現在値]]</f>
        <v>#VALUE!</v>
      </c>
      <c r="H2230" s="20"/>
      <c r="I2230" s="38"/>
      <c r="J2230" s="20"/>
      <c r="K2230" s="33"/>
      <c r="L2230" s="117"/>
      <c r="M2230" s="21"/>
      <c r="N2230" s="89"/>
      <c r="O2230" s="125" t="e">
        <f t="shared" si="71"/>
        <v>#REF!</v>
      </c>
      <c r="P2230" s="125" t="e">
        <f t="shared" si="70"/>
        <v>#REF!</v>
      </c>
      <c r="Q2230" s="147" t="e">
        <f>T20D357462[[#This Row],[スコア⑤]]/T20D357462[[#This Row],[スコア③]]</f>
        <v>#REF!</v>
      </c>
      <c r="R2230" s="76" t="e">
        <f>#REF!+#REF!</f>
        <v>#REF!</v>
      </c>
      <c r="S2230" s="76"/>
      <c r="T2230" s="119"/>
      <c r="U2230" s="76"/>
      <c r="V2230" s="76"/>
      <c r="W2230" s="109" t="e">
        <f>(T20D357462[[#This Row],[現金及び預金（億）]]-T20D357462[[#This Row],[負債（億）]])/T20D357462[[#This Row],[総資産]]*100</f>
        <v>#DIV/0!</v>
      </c>
    </row>
    <row r="2231" spans="1:23" s="67" customFormat="1" x14ac:dyDescent="0.25">
      <c r="A2231" s="69"/>
      <c r="B2231" s="39"/>
      <c r="C2231" s="71" t="str">
        <f>IFERROR(_xll.RssMarket($A2231,"市場部名称"),"")</f>
        <v/>
      </c>
      <c r="D2231" s="55"/>
      <c r="E2231" s="55" t="str">
        <f>IFERROR(_xll.RssMarket($A2231,"前日比"),"")</f>
        <v/>
      </c>
      <c r="F2231" s="75" t="str">
        <f>IFERROR(_xll.RssMarket($A2231,"時価総額"),"")</f>
        <v/>
      </c>
      <c r="G2231" s="75" t="e">
        <f>T20D357462[[#This Row],[時価総額]]/T20D357462[[#This Row],[現在値]]</f>
        <v>#VALUE!</v>
      </c>
      <c r="H2231" s="20"/>
      <c r="I2231" s="38"/>
      <c r="J2231" s="20"/>
      <c r="K2231" s="33"/>
      <c r="L2231" s="117"/>
      <c r="M2231" s="21"/>
      <c r="N2231" s="89"/>
      <c r="O2231" s="125" t="e">
        <f t="shared" si="71"/>
        <v>#REF!</v>
      </c>
      <c r="P2231" s="125" t="e">
        <f t="shared" si="70"/>
        <v>#REF!</v>
      </c>
      <c r="Q2231" s="147" t="e">
        <f>T20D357462[[#This Row],[スコア⑤]]/T20D357462[[#This Row],[スコア③]]</f>
        <v>#REF!</v>
      </c>
      <c r="R2231" s="76" t="e">
        <f>#REF!+#REF!</f>
        <v>#REF!</v>
      </c>
      <c r="S2231" s="76"/>
      <c r="T2231" s="119"/>
      <c r="U2231" s="76"/>
      <c r="V2231" s="76"/>
      <c r="W2231" s="109" t="e">
        <f>(T20D357462[[#This Row],[現金及び預金（億）]]-T20D357462[[#This Row],[負債（億）]])/T20D357462[[#This Row],[総資産]]*100</f>
        <v>#DIV/0!</v>
      </c>
    </row>
    <row r="2232" spans="1:23" s="67" customFormat="1" x14ac:dyDescent="0.25">
      <c r="A2232" s="69"/>
      <c r="B2232" s="39"/>
      <c r="C2232" s="71" t="str">
        <f>IFERROR(_xll.RssMarket($A2232,"市場部名称"),"")</f>
        <v/>
      </c>
      <c r="D2232" s="55"/>
      <c r="E2232" s="55" t="str">
        <f>IFERROR(_xll.RssMarket($A2232,"前日比"),"")</f>
        <v/>
      </c>
      <c r="F2232" s="75" t="str">
        <f>IFERROR(_xll.RssMarket($A2232,"時価総額"),"")</f>
        <v/>
      </c>
      <c r="G2232" s="75" t="e">
        <f>T20D357462[[#This Row],[時価総額]]/T20D357462[[#This Row],[現在値]]</f>
        <v>#VALUE!</v>
      </c>
      <c r="H2232" s="20"/>
      <c r="I2232" s="38"/>
      <c r="J2232" s="20"/>
      <c r="K2232" s="33"/>
      <c r="L2232" s="117"/>
      <c r="M2232" s="21"/>
      <c r="N2232" s="89"/>
      <c r="O2232" s="125" t="e">
        <f t="shared" si="71"/>
        <v>#REF!</v>
      </c>
      <c r="P2232" s="125" t="e">
        <f t="shared" si="70"/>
        <v>#REF!</v>
      </c>
      <c r="Q2232" s="147" t="e">
        <f>T20D357462[[#This Row],[スコア⑤]]/T20D357462[[#This Row],[スコア③]]</f>
        <v>#REF!</v>
      </c>
      <c r="R2232" s="76" t="e">
        <f>#REF!+#REF!</f>
        <v>#REF!</v>
      </c>
      <c r="S2232" s="76"/>
      <c r="T2232" s="119"/>
      <c r="U2232" s="76"/>
      <c r="V2232" s="76"/>
      <c r="W2232" s="109" t="e">
        <f>(T20D357462[[#This Row],[現金及び預金（億）]]-T20D357462[[#This Row],[負債（億）]])/T20D357462[[#This Row],[総資産]]*100</f>
        <v>#DIV/0!</v>
      </c>
    </row>
    <row r="2233" spans="1:23" s="67" customFormat="1" x14ac:dyDescent="0.25">
      <c r="A2233" s="69"/>
      <c r="B2233" s="39"/>
      <c r="C2233" s="71" t="str">
        <f>IFERROR(_xll.RssMarket($A2233,"市場部名称"),"")</f>
        <v/>
      </c>
      <c r="D2233" s="55"/>
      <c r="E2233" s="55" t="str">
        <f>IFERROR(_xll.RssMarket($A2233,"前日比"),"")</f>
        <v/>
      </c>
      <c r="F2233" s="75" t="str">
        <f>IFERROR(_xll.RssMarket($A2233,"時価総額"),"")</f>
        <v/>
      </c>
      <c r="G2233" s="75" t="e">
        <f>T20D357462[[#This Row],[時価総額]]/T20D357462[[#This Row],[現在値]]</f>
        <v>#VALUE!</v>
      </c>
      <c r="H2233" s="20"/>
      <c r="I2233" s="38"/>
      <c r="J2233" s="20"/>
      <c r="K2233" s="33"/>
      <c r="L2233" s="117"/>
      <c r="M2233" s="21"/>
      <c r="N2233" s="89"/>
      <c r="O2233" s="125" t="e">
        <f t="shared" si="71"/>
        <v>#REF!</v>
      </c>
      <c r="P2233" s="125" t="e">
        <f t="shared" si="70"/>
        <v>#REF!</v>
      </c>
      <c r="Q2233" s="147" t="e">
        <f>T20D357462[[#This Row],[スコア⑤]]/T20D357462[[#This Row],[スコア③]]</f>
        <v>#REF!</v>
      </c>
      <c r="R2233" s="76" t="e">
        <f>#REF!+#REF!</f>
        <v>#REF!</v>
      </c>
      <c r="S2233" s="76"/>
      <c r="T2233" s="119"/>
      <c r="U2233" s="76"/>
      <c r="V2233" s="76"/>
      <c r="W2233" s="109" t="e">
        <f>(T20D357462[[#This Row],[現金及び預金（億）]]-T20D357462[[#This Row],[負債（億）]])/T20D357462[[#This Row],[総資産]]*100</f>
        <v>#DIV/0!</v>
      </c>
    </row>
    <row r="2234" spans="1:23" s="67" customFormat="1" x14ac:dyDescent="0.25">
      <c r="A2234" s="69"/>
      <c r="B2234" s="39"/>
      <c r="C2234" s="71" t="str">
        <f>IFERROR(_xll.RssMarket($A2234,"市場部名称"),"")</f>
        <v/>
      </c>
      <c r="D2234" s="55"/>
      <c r="E2234" s="55" t="str">
        <f>IFERROR(_xll.RssMarket($A2234,"前日比"),"")</f>
        <v/>
      </c>
      <c r="F2234" s="75" t="str">
        <f>IFERROR(_xll.RssMarket($A2234,"時価総額"),"")</f>
        <v/>
      </c>
      <c r="G2234" s="75" t="e">
        <f>T20D357462[[#This Row],[時価総額]]/T20D357462[[#This Row],[現在値]]</f>
        <v>#VALUE!</v>
      </c>
      <c r="H2234" s="20"/>
      <c r="I2234" s="38"/>
      <c r="J2234" s="20"/>
      <c r="K2234" s="33"/>
      <c r="L2234" s="117"/>
      <c r="M2234" s="21"/>
      <c r="N2234" s="89"/>
      <c r="O2234" s="125" t="e">
        <f t="shared" si="71"/>
        <v>#REF!</v>
      </c>
      <c r="P2234" s="125" t="e">
        <f t="shared" si="70"/>
        <v>#REF!</v>
      </c>
      <c r="Q2234" s="147" t="e">
        <f>T20D357462[[#This Row],[スコア⑤]]/T20D357462[[#This Row],[スコア③]]</f>
        <v>#REF!</v>
      </c>
      <c r="R2234" s="76" t="e">
        <f>#REF!+#REF!</f>
        <v>#REF!</v>
      </c>
      <c r="S2234" s="76"/>
      <c r="T2234" s="119"/>
      <c r="U2234" s="76"/>
      <c r="V2234" s="76"/>
      <c r="W2234" s="109" t="e">
        <f>(T20D357462[[#This Row],[現金及び預金（億）]]-T20D357462[[#This Row],[負債（億）]])/T20D357462[[#This Row],[総資産]]*100</f>
        <v>#DIV/0!</v>
      </c>
    </row>
    <row r="2235" spans="1:23" s="67" customFormat="1" x14ac:dyDescent="0.25">
      <c r="A2235" s="69"/>
      <c r="B2235" s="39"/>
      <c r="C2235" s="71" t="str">
        <f>IFERROR(_xll.RssMarket($A2235,"市場部名称"),"")</f>
        <v/>
      </c>
      <c r="D2235" s="55"/>
      <c r="E2235" s="55" t="str">
        <f>IFERROR(_xll.RssMarket($A2235,"前日比"),"")</f>
        <v/>
      </c>
      <c r="F2235" s="75" t="str">
        <f>IFERROR(_xll.RssMarket($A2235,"時価総額"),"")</f>
        <v/>
      </c>
      <c r="G2235" s="75" t="e">
        <f>T20D357462[[#This Row],[時価総額]]/T20D357462[[#This Row],[現在値]]</f>
        <v>#VALUE!</v>
      </c>
      <c r="H2235" s="20"/>
      <c r="I2235" s="38"/>
      <c r="J2235" s="20"/>
      <c r="K2235" s="33"/>
      <c r="L2235" s="117"/>
      <c r="M2235" s="21"/>
      <c r="N2235" s="89"/>
      <c r="O2235" s="125" t="e">
        <f t="shared" si="71"/>
        <v>#REF!</v>
      </c>
      <c r="P2235" s="125" t="e">
        <f t="shared" si="70"/>
        <v>#REF!</v>
      </c>
      <c r="Q2235" s="147" t="e">
        <f>T20D357462[[#This Row],[スコア⑤]]/T20D357462[[#This Row],[スコア③]]</f>
        <v>#REF!</v>
      </c>
      <c r="R2235" s="76" t="e">
        <f>#REF!+#REF!</f>
        <v>#REF!</v>
      </c>
      <c r="S2235" s="76"/>
      <c r="T2235" s="119"/>
      <c r="U2235" s="76"/>
      <c r="V2235" s="76"/>
      <c r="W2235" s="109" t="e">
        <f>(T20D357462[[#This Row],[現金及び預金（億）]]-T20D357462[[#This Row],[負債（億）]])/T20D357462[[#This Row],[総資産]]*100</f>
        <v>#DIV/0!</v>
      </c>
    </row>
    <row r="2236" spans="1:23" s="67" customFormat="1" x14ac:dyDescent="0.25">
      <c r="A2236" s="69"/>
      <c r="B2236" s="39"/>
      <c r="C2236" s="71" t="str">
        <f>IFERROR(_xll.RssMarket($A2236,"市場部名称"),"")</f>
        <v/>
      </c>
      <c r="D2236" s="55"/>
      <c r="E2236" s="55" t="str">
        <f>IFERROR(_xll.RssMarket($A2236,"前日比"),"")</f>
        <v/>
      </c>
      <c r="F2236" s="75" t="str">
        <f>IFERROR(_xll.RssMarket($A2236,"時価総額"),"")</f>
        <v/>
      </c>
      <c r="G2236" s="75" t="e">
        <f>T20D357462[[#This Row],[時価総額]]/T20D357462[[#This Row],[現在値]]</f>
        <v>#VALUE!</v>
      </c>
      <c r="H2236" s="20"/>
      <c r="I2236" s="38"/>
      <c r="J2236" s="20"/>
      <c r="K2236" s="33"/>
      <c r="L2236" s="117"/>
      <c r="M2236" s="21"/>
      <c r="N2236" s="89"/>
      <c r="O2236" s="125" t="e">
        <f t="shared" si="71"/>
        <v>#REF!</v>
      </c>
      <c r="P2236" s="125" t="e">
        <f t="shared" si="70"/>
        <v>#REF!</v>
      </c>
      <c r="Q2236" s="147" t="e">
        <f>T20D357462[[#This Row],[スコア⑤]]/T20D357462[[#This Row],[スコア③]]</f>
        <v>#REF!</v>
      </c>
      <c r="R2236" s="76" t="e">
        <f>#REF!+#REF!</f>
        <v>#REF!</v>
      </c>
      <c r="S2236" s="76"/>
      <c r="T2236" s="119"/>
      <c r="U2236" s="76"/>
      <c r="V2236" s="76"/>
      <c r="W2236" s="109" t="e">
        <f>(T20D357462[[#This Row],[現金及び預金（億）]]-T20D357462[[#This Row],[負債（億）]])/T20D357462[[#This Row],[総資産]]*100</f>
        <v>#DIV/0!</v>
      </c>
    </row>
    <row r="2237" spans="1:23" s="67" customFormat="1" x14ac:dyDescent="0.25">
      <c r="A2237" s="69"/>
      <c r="B2237" s="39"/>
      <c r="C2237" s="71" t="str">
        <f>IFERROR(_xll.RssMarket($A2237,"市場部名称"),"")</f>
        <v/>
      </c>
      <c r="D2237" s="55"/>
      <c r="E2237" s="55" t="str">
        <f>IFERROR(_xll.RssMarket($A2237,"前日比"),"")</f>
        <v/>
      </c>
      <c r="F2237" s="75" t="str">
        <f>IFERROR(_xll.RssMarket($A2237,"時価総額"),"")</f>
        <v/>
      </c>
      <c r="G2237" s="75" t="e">
        <f>T20D357462[[#This Row],[時価総額]]/T20D357462[[#This Row],[現在値]]</f>
        <v>#VALUE!</v>
      </c>
      <c r="H2237" s="20"/>
      <c r="I2237" s="38"/>
      <c r="J2237" s="20"/>
      <c r="K2237" s="33"/>
      <c r="L2237" s="117"/>
      <c r="M2237" s="21"/>
      <c r="N2237" s="89"/>
      <c r="O2237" s="125" t="e">
        <f t="shared" si="71"/>
        <v>#REF!</v>
      </c>
      <c r="P2237" s="125" t="e">
        <f t="shared" ref="P2237:P2300" si="72">ROUND(((R2237/20)*(L2237/15)*(S2237/15)*(1+W2237/200))/(H2237/15)*100,0)</f>
        <v>#REF!</v>
      </c>
      <c r="Q2237" s="147" t="e">
        <f>T20D357462[[#This Row],[スコア⑤]]/T20D357462[[#This Row],[スコア③]]</f>
        <v>#REF!</v>
      </c>
      <c r="R2237" s="76" t="e">
        <f>#REF!+#REF!</f>
        <v>#REF!</v>
      </c>
      <c r="S2237" s="76"/>
      <c r="T2237" s="119"/>
      <c r="U2237" s="76"/>
      <c r="V2237" s="76"/>
      <c r="W2237" s="109" t="e">
        <f>(T20D357462[[#This Row],[現金及び預金（億）]]-T20D357462[[#This Row],[負債（億）]])/T20D357462[[#This Row],[総資産]]*100</f>
        <v>#DIV/0!</v>
      </c>
    </row>
    <row r="2238" spans="1:23" s="67" customFormat="1" x14ac:dyDescent="0.25">
      <c r="A2238" s="69"/>
      <c r="B2238" s="39"/>
      <c r="C2238" s="71" t="str">
        <f>IFERROR(_xll.RssMarket($A2238,"市場部名称"),"")</f>
        <v/>
      </c>
      <c r="D2238" s="55"/>
      <c r="E2238" s="55" t="str">
        <f>IFERROR(_xll.RssMarket($A2238,"前日比"),"")</f>
        <v/>
      </c>
      <c r="F2238" s="75" t="str">
        <f>IFERROR(_xll.RssMarket($A2238,"時価総額"),"")</f>
        <v/>
      </c>
      <c r="G2238" s="75" t="e">
        <f>T20D357462[[#This Row],[時価総額]]/T20D357462[[#This Row],[現在値]]</f>
        <v>#VALUE!</v>
      </c>
      <c r="H2238" s="20"/>
      <c r="I2238" s="38"/>
      <c r="J2238" s="20"/>
      <c r="K2238" s="33"/>
      <c r="L2238" s="117"/>
      <c r="M2238" s="21"/>
      <c r="N2238" s="89"/>
      <c r="O2238" s="125" t="e">
        <f t="shared" si="71"/>
        <v>#REF!</v>
      </c>
      <c r="P2238" s="125" t="e">
        <f t="shared" si="72"/>
        <v>#REF!</v>
      </c>
      <c r="Q2238" s="147" t="e">
        <f>T20D357462[[#This Row],[スコア⑤]]/T20D357462[[#This Row],[スコア③]]</f>
        <v>#REF!</v>
      </c>
      <c r="R2238" s="76" t="e">
        <f>#REF!+#REF!</f>
        <v>#REF!</v>
      </c>
      <c r="S2238" s="76"/>
      <c r="T2238" s="119"/>
      <c r="U2238" s="76"/>
      <c r="V2238" s="76"/>
      <c r="W2238" s="109" t="e">
        <f>(T20D357462[[#This Row],[現金及び預金（億）]]-T20D357462[[#This Row],[負債（億）]])/T20D357462[[#This Row],[総資産]]*100</f>
        <v>#DIV/0!</v>
      </c>
    </row>
    <row r="2239" spans="1:23" s="67" customFormat="1" x14ac:dyDescent="0.25">
      <c r="A2239" s="69"/>
      <c r="B2239" s="39"/>
      <c r="C2239" s="71" t="str">
        <f>IFERROR(_xll.RssMarket($A2239,"市場部名称"),"")</f>
        <v/>
      </c>
      <c r="D2239" s="55"/>
      <c r="E2239" s="55" t="str">
        <f>IFERROR(_xll.RssMarket($A2239,"前日比"),"")</f>
        <v/>
      </c>
      <c r="F2239" s="75" t="str">
        <f>IFERROR(_xll.RssMarket($A2239,"時価総額"),"")</f>
        <v/>
      </c>
      <c r="G2239" s="75" t="e">
        <f>T20D357462[[#This Row],[時価総額]]/T20D357462[[#This Row],[現在値]]</f>
        <v>#VALUE!</v>
      </c>
      <c r="H2239" s="20"/>
      <c r="I2239" s="38"/>
      <c r="J2239" s="20"/>
      <c r="K2239" s="33"/>
      <c r="L2239" s="117"/>
      <c r="M2239" s="21"/>
      <c r="N2239" s="89"/>
      <c r="O2239" s="125" t="e">
        <f t="shared" si="71"/>
        <v>#REF!</v>
      </c>
      <c r="P2239" s="125" t="e">
        <f t="shared" si="72"/>
        <v>#REF!</v>
      </c>
      <c r="Q2239" s="147" t="e">
        <f>T20D357462[[#This Row],[スコア⑤]]/T20D357462[[#This Row],[スコア③]]</f>
        <v>#REF!</v>
      </c>
      <c r="R2239" s="76" t="e">
        <f>#REF!+#REF!</f>
        <v>#REF!</v>
      </c>
      <c r="S2239" s="76"/>
      <c r="T2239" s="119"/>
      <c r="U2239" s="76"/>
      <c r="V2239" s="76"/>
      <c r="W2239" s="109" t="e">
        <f>(T20D357462[[#This Row],[現金及び預金（億）]]-T20D357462[[#This Row],[負債（億）]])/T20D357462[[#This Row],[総資産]]*100</f>
        <v>#DIV/0!</v>
      </c>
    </row>
    <row r="2240" spans="1:23" s="67" customFormat="1" x14ac:dyDescent="0.25">
      <c r="A2240" s="69"/>
      <c r="B2240" s="39"/>
      <c r="C2240" s="71" t="str">
        <f>IFERROR(_xll.RssMarket($A2240,"市場部名称"),"")</f>
        <v/>
      </c>
      <c r="D2240" s="55"/>
      <c r="E2240" s="55" t="str">
        <f>IFERROR(_xll.RssMarket($A2240,"前日比"),"")</f>
        <v/>
      </c>
      <c r="F2240" s="75" t="str">
        <f>IFERROR(_xll.RssMarket($A2240,"時価総額"),"")</f>
        <v/>
      </c>
      <c r="G2240" s="75" t="e">
        <f>T20D357462[[#This Row],[時価総額]]/T20D357462[[#This Row],[現在値]]</f>
        <v>#VALUE!</v>
      </c>
      <c r="H2240" s="20"/>
      <c r="I2240" s="38"/>
      <c r="J2240" s="20"/>
      <c r="K2240" s="33"/>
      <c r="L2240" s="117"/>
      <c r="M2240" s="21"/>
      <c r="N2240" s="89"/>
      <c r="O2240" s="125" t="e">
        <f t="shared" si="71"/>
        <v>#REF!</v>
      </c>
      <c r="P2240" s="125" t="e">
        <f t="shared" si="72"/>
        <v>#REF!</v>
      </c>
      <c r="Q2240" s="147" t="e">
        <f>T20D357462[[#This Row],[スコア⑤]]/T20D357462[[#This Row],[スコア③]]</f>
        <v>#REF!</v>
      </c>
      <c r="R2240" s="76" t="e">
        <f>#REF!+#REF!</f>
        <v>#REF!</v>
      </c>
      <c r="S2240" s="76"/>
      <c r="T2240" s="119"/>
      <c r="U2240" s="76"/>
      <c r="V2240" s="76"/>
      <c r="W2240" s="109" t="e">
        <f>(T20D357462[[#This Row],[現金及び預金（億）]]-T20D357462[[#This Row],[負債（億）]])/T20D357462[[#This Row],[総資産]]*100</f>
        <v>#DIV/0!</v>
      </c>
    </row>
    <row r="2241" spans="1:23" s="67" customFormat="1" x14ac:dyDescent="0.25">
      <c r="A2241" s="69"/>
      <c r="B2241" s="39"/>
      <c r="C2241" s="71" t="str">
        <f>IFERROR(_xll.RssMarket($A2241,"市場部名称"),"")</f>
        <v/>
      </c>
      <c r="D2241" s="55"/>
      <c r="E2241" s="55" t="str">
        <f>IFERROR(_xll.RssMarket($A2241,"前日比"),"")</f>
        <v/>
      </c>
      <c r="F2241" s="75" t="str">
        <f>IFERROR(_xll.RssMarket($A2241,"時価総額"),"")</f>
        <v/>
      </c>
      <c r="G2241" s="75" t="e">
        <f>T20D357462[[#This Row],[時価総額]]/T20D357462[[#This Row],[現在値]]</f>
        <v>#VALUE!</v>
      </c>
      <c r="H2241" s="20"/>
      <c r="I2241" s="38"/>
      <c r="J2241" s="20"/>
      <c r="K2241" s="33"/>
      <c r="L2241" s="117"/>
      <c r="M2241" s="21"/>
      <c r="N2241" s="89"/>
      <c r="O2241" s="125" t="e">
        <f t="shared" si="71"/>
        <v>#REF!</v>
      </c>
      <c r="P2241" s="125" t="e">
        <f t="shared" si="72"/>
        <v>#REF!</v>
      </c>
      <c r="Q2241" s="147" t="e">
        <f>T20D357462[[#This Row],[スコア⑤]]/T20D357462[[#This Row],[スコア③]]</f>
        <v>#REF!</v>
      </c>
      <c r="R2241" s="76" t="e">
        <f>#REF!+#REF!</f>
        <v>#REF!</v>
      </c>
      <c r="S2241" s="76"/>
      <c r="T2241" s="119"/>
      <c r="U2241" s="76"/>
      <c r="V2241" s="76"/>
      <c r="W2241" s="109" t="e">
        <f>(T20D357462[[#This Row],[現金及び預金（億）]]-T20D357462[[#This Row],[負債（億）]])/T20D357462[[#This Row],[総資産]]*100</f>
        <v>#DIV/0!</v>
      </c>
    </row>
    <row r="2242" spans="1:23" s="67" customFormat="1" x14ac:dyDescent="0.25">
      <c r="A2242" s="69"/>
      <c r="B2242" s="39"/>
      <c r="C2242" s="71" t="str">
        <f>IFERROR(_xll.RssMarket($A2242,"市場部名称"),"")</f>
        <v/>
      </c>
      <c r="D2242" s="55"/>
      <c r="E2242" s="55" t="str">
        <f>IFERROR(_xll.RssMarket($A2242,"前日比"),"")</f>
        <v/>
      </c>
      <c r="F2242" s="75" t="str">
        <f>IFERROR(_xll.RssMarket($A2242,"時価総額"),"")</f>
        <v/>
      </c>
      <c r="G2242" s="75" t="e">
        <f>T20D357462[[#This Row],[時価総額]]/T20D357462[[#This Row],[現在値]]</f>
        <v>#VALUE!</v>
      </c>
      <c r="H2242" s="20"/>
      <c r="I2242" s="38"/>
      <c r="J2242" s="20"/>
      <c r="K2242" s="33"/>
      <c r="L2242" s="117"/>
      <c r="M2242" s="21"/>
      <c r="N2242" s="89"/>
      <c r="O2242" s="125" t="e">
        <f t="shared" ref="O2242:O2305" si="73">ROUND(
 ((IF(OR(R2242="",R2242&lt;=0),20,R2242)/20)
  *(L2242/15))
 /(IFERROR(IF(H2242&gt;0,H2242,15),15)/15)
 *100,0)</f>
        <v>#REF!</v>
      </c>
      <c r="P2242" s="125" t="e">
        <f t="shared" si="72"/>
        <v>#REF!</v>
      </c>
      <c r="Q2242" s="147" t="e">
        <f>T20D357462[[#This Row],[スコア⑤]]/T20D357462[[#This Row],[スコア③]]</f>
        <v>#REF!</v>
      </c>
      <c r="R2242" s="76" t="e">
        <f>#REF!+#REF!</f>
        <v>#REF!</v>
      </c>
      <c r="S2242" s="76"/>
      <c r="T2242" s="119"/>
      <c r="U2242" s="76"/>
      <c r="V2242" s="76"/>
      <c r="W2242" s="109" t="e">
        <f>(T20D357462[[#This Row],[現金及び預金（億）]]-T20D357462[[#This Row],[負債（億）]])/T20D357462[[#This Row],[総資産]]*100</f>
        <v>#DIV/0!</v>
      </c>
    </row>
    <row r="2243" spans="1:23" s="67" customFormat="1" x14ac:dyDescent="0.25">
      <c r="A2243" s="69"/>
      <c r="B2243" s="39"/>
      <c r="C2243" s="71" t="str">
        <f>IFERROR(_xll.RssMarket($A2243,"市場部名称"),"")</f>
        <v/>
      </c>
      <c r="D2243" s="55"/>
      <c r="E2243" s="55" t="str">
        <f>IFERROR(_xll.RssMarket($A2243,"前日比"),"")</f>
        <v/>
      </c>
      <c r="F2243" s="75" t="str">
        <f>IFERROR(_xll.RssMarket($A2243,"時価総額"),"")</f>
        <v/>
      </c>
      <c r="G2243" s="75" t="e">
        <f>T20D357462[[#This Row],[時価総額]]/T20D357462[[#This Row],[現在値]]</f>
        <v>#VALUE!</v>
      </c>
      <c r="H2243" s="20"/>
      <c r="I2243" s="38"/>
      <c r="J2243" s="20"/>
      <c r="K2243" s="33"/>
      <c r="L2243" s="117"/>
      <c r="M2243" s="21"/>
      <c r="N2243" s="89"/>
      <c r="O2243" s="125" t="e">
        <f t="shared" si="73"/>
        <v>#REF!</v>
      </c>
      <c r="P2243" s="125" t="e">
        <f t="shared" si="72"/>
        <v>#REF!</v>
      </c>
      <c r="Q2243" s="147" t="e">
        <f>T20D357462[[#This Row],[スコア⑤]]/T20D357462[[#This Row],[スコア③]]</f>
        <v>#REF!</v>
      </c>
      <c r="R2243" s="76" t="e">
        <f>#REF!+#REF!</f>
        <v>#REF!</v>
      </c>
      <c r="S2243" s="76"/>
      <c r="T2243" s="119"/>
      <c r="U2243" s="76"/>
      <c r="V2243" s="76"/>
      <c r="W2243" s="109" t="e">
        <f>(T20D357462[[#This Row],[現金及び預金（億）]]-T20D357462[[#This Row],[負債（億）]])/T20D357462[[#This Row],[総資産]]*100</f>
        <v>#DIV/0!</v>
      </c>
    </row>
    <row r="2244" spans="1:23" s="67" customFormat="1" x14ac:dyDescent="0.25">
      <c r="A2244" s="69"/>
      <c r="B2244" s="39"/>
      <c r="C2244" s="71" t="str">
        <f>IFERROR(_xll.RssMarket($A2244,"市場部名称"),"")</f>
        <v/>
      </c>
      <c r="D2244" s="55"/>
      <c r="E2244" s="55" t="str">
        <f>IFERROR(_xll.RssMarket($A2244,"前日比"),"")</f>
        <v/>
      </c>
      <c r="F2244" s="75" t="str">
        <f>IFERROR(_xll.RssMarket($A2244,"時価総額"),"")</f>
        <v/>
      </c>
      <c r="G2244" s="75" t="e">
        <f>T20D357462[[#This Row],[時価総額]]/T20D357462[[#This Row],[現在値]]</f>
        <v>#VALUE!</v>
      </c>
      <c r="H2244" s="20"/>
      <c r="I2244" s="38"/>
      <c r="J2244" s="20"/>
      <c r="K2244" s="33"/>
      <c r="L2244" s="117"/>
      <c r="M2244" s="21"/>
      <c r="N2244" s="89"/>
      <c r="O2244" s="125" t="e">
        <f t="shared" si="73"/>
        <v>#REF!</v>
      </c>
      <c r="P2244" s="125" t="e">
        <f t="shared" si="72"/>
        <v>#REF!</v>
      </c>
      <c r="Q2244" s="147" t="e">
        <f>T20D357462[[#This Row],[スコア⑤]]/T20D357462[[#This Row],[スコア③]]</f>
        <v>#REF!</v>
      </c>
      <c r="R2244" s="76" t="e">
        <f>#REF!+#REF!</f>
        <v>#REF!</v>
      </c>
      <c r="S2244" s="76"/>
      <c r="T2244" s="119"/>
      <c r="U2244" s="76"/>
      <c r="V2244" s="76"/>
      <c r="W2244" s="109" t="e">
        <f>(T20D357462[[#This Row],[現金及び預金（億）]]-T20D357462[[#This Row],[負債（億）]])/T20D357462[[#This Row],[総資産]]*100</f>
        <v>#DIV/0!</v>
      </c>
    </row>
    <row r="2245" spans="1:23" s="67" customFormat="1" x14ac:dyDescent="0.25">
      <c r="A2245" s="69"/>
      <c r="B2245" s="39"/>
      <c r="C2245" s="71" t="str">
        <f>IFERROR(_xll.RssMarket($A2245,"市場部名称"),"")</f>
        <v/>
      </c>
      <c r="D2245" s="55"/>
      <c r="E2245" s="55" t="str">
        <f>IFERROR(_xll.RssMarket($A2245,"前日比"),"")</f>
        <v/>
      </c>
      <c r="F2245" s="75" t="str">
        <f>IFERROR(_xll.RssMarket($A2245,"時価総額"),"")</f>
        <v/>
      </c>
      <c r="G2245" s="75" t="e">
        <f>T20D357462[[#This Row],[時価総額]]/T20D357462[[#This Row],[現在値]]</f>
        <v>#VALUE!</v>
      </c>
      <c r="H2245" s="20"/>
      <c r="I2245" s="38"/>
      <c r="J2245" s="20"/>
      <c r="K2245" s="33"/>
      <c r="L2245" s="117"/>
      <c r="M2245" s="21"/>
      <c r="N2245" s="89"/>
      <c r="O2245" s="125" t="e">
        <f t="shared" si="73"/>
        <v>#REF!</v>
      </c>
      <c r="P2245" s="125" t="e">
        <f t="shared" si="72"/>
        <v>#REF!</v>
      </c>
      <c r="Q2245" s="147" t="e">
        <f>T20D357462[[#This Row],[スコア⑤]]/T20D357462[[#This Row],[スコア③]]</f>
        <v>#REF!</v>
      </c>
      <c r="R2245" s="76" t="e">
        <f>#REF!+#REF!</f>
        <v>#REF!</v>
      </c>
      <c r="S2245" s="76"/>
      <c r="T2245" s="119"/>
      <c r="U2245" s="76"/>
      <c r="V2245" s="76"/>
      <c r="W2245" s="109" t="e">
        <f>(T20D357462[[#This Row],[現金及び預金（億）]]-T20D357462[[#This Row],[負債（億）]])/T20D357462[[#This Row],[総資産]]*100</f>
        <v>#DIV/0!</v>
      </c>
    </row>
    <row r="2246" spans="1:23" s="67" customFormat="1" x14ac:dyDescent="0.25">
      <c r="A2246" s="69"/>
      <c r="B2246" s="39"/>
      <c r="C2246" s="71" t="str">
        <f>IFERROR(_xll.RssMarket($A2246,"市場部名称"),"")</f>
        <v/>
      </c>
      <c r="D2246" s="55"/>
      <c r="E2246" s="55" t="str">
        <f>IFERROR(_xll.RssMarket($A2246,"前日比"),"")</f>
        <v/>
      </c>
      <c r="F2246" s="75" t="str">
        <f>IFERROR(_xll.RssMarket($A2246,"時価総額"),"")</f>
        <v/>
      </c>
      <c r="G2246" s="75" t="e">
        <f>T20D357462[[#This Row],[時価総額]]/T20D357462[[#This Row],[現在値]]</f>
        <v>#VALUE!</v>
      </c>
      <c r="H2246" s="20"/>
      <c r="I2246" s="38"/>
      <c r="J2246" s="20"/>
      <c r="K2246" s="33"/>
      <c r="L2246" s="117"/>
      <c r="M2246" s="21"/>
      <c r="N2246" s="89"/>
      <c r="O2246" s="125" t="e">
        <f t="shared" si="73"/>
        <v>#REF!</v>
      </c>
      <c r="P2246" s="125" t="e">
        <f t="shared" si="72"/>
        <v>#REF!</v>
      </c>
      <c r="Q2246" s="147" t="e">
        <f>T20D357462[[#This Row],[スコア⑤]]/T20D357462[[#This Row],[スコア③]]</f>
        <v>#REF!</v>
      </c>
      <c r="R2246" s="76" t="e">
        <f>#REF!+#REF!</f>
        <v>#REF!</v>
      </c>
      <c r="S2246" s="76"/>
      <c r="T2246" s="119"/>
      <c r="U2246" s="76"/>
      <c r="V2246" s="76"/>
      <c r="W2246" s="109" t="e">
        <f>(T20D357462[[#This Row],[現金及び預金（億）]]-T20D357462[[#This Row],[負債（億）]])/T20D357462[[#This Row],[総資産]]*100</f>
        <v>#DIV/0!</v>
      </c>
    </row>
    <row r="2247" spans="1:23" s="67" customFormat="1" x14ac:dyDescent="0.25">
      <c r="A2247" s="69"/>
      <c r="B2247" s="39"/>
      <c r="C2247" s="71" t="str">
        <f>IFERROR(_xll.RssMarket($A2247,"市場部名称"),"")</f>
        <v/>
      </c>
      <c r="D2247" s="55"/>
      <c r="E2247" s="55" t="str">
        <f>IFERROR(_xll.RssMarket($A2247,"前日比"),"")</f>
        <v/>
      </c>
      <c r="F2247" s="75" t="str">
        <f>IFERROR(_xll.RssMarket($A2247,"時価総額"),"")</f>
        <v/>
      </c>
      <c r="G2247" s="75" t="e">
        <f>T20D357462[[#This Row],[時価総額]]/T20D357462[[#This Row],[現在値]]</f>
        <v>#VALUE!</v>
      </c>
      <c r="H2247" s="20"/>
      <c r="I2247" s="38"/>
      <c r="J2247" s="20"/>
      <c r="K2247" s="33"/>
      <c r="L2247" s="117"/>
      <c r="M2247" s="21"/>
      <c r="N2247" s="89"/>
      <c r="O2247" s="125" t="e">
        <f t="shared" si="73"/>
        <v>#REF!</v>
      </c>
      <c r="P2247" s="125" t="e">
        <f t="shared" si="72"/>
        <v>#REF!</v>
      </c>
      <c r="Q2247" s="147" t="e">
        <f>T20D357462[[#This Row],[スコア⑤]]/T20D357462[[#This Row],[スコア③]]</f>
        <v>#REF!</v>
      </c>
      <c r="R2247" s="76" t="e">
        <f>#REF!+#REF!</f>
        <v>#REF!</v>
      </c>
      <c r="S2247" s="76"/>
      <c r="T2247" s="119"/>
      <c r="U2247" s="76"/>
      <c r="V2247" s="76"/>
      <c r="W2247" s="109" t="e">
        <f>(T20D357462[[#This Row],[現金及び預金（億）]]-T20D357462[[#This Row],[負債（億）]])/T20D357462[[#This Row],[総資産]]*100</f>
        <v>#DIV/0!</v>
      </c>
    </row>
    <row r="2248" spans="1:23" s="67" customFormat="1" x14ac:dyDescent="0.25">
      <c r="A2248" s="69"/>
      <c r="B2248" s="39"/>
      <c r="C2248" s="71" t="str">
        <f>IFERROR(_xll.RssMarket($A2248,"市場部名称"),"")</f>
        <v/>
      </c>
      <c r="D2248" s="55"/>
      <c r="E2248" s="55" t="str">
        <f>IFERROR(_xll.RssMarket($A2248,"前日比"),"")</f>
        <v/>
      </c>
      <c r="F2248" s="75" t="str">
        <f>IFERROR(_xll.RssMarket($A2248,"時価総額"),"")</f>
        <v/>
      </c>
      <c r="G2248" s="75" t="e">
        <f>T20D357462[[#This Row],[時価総額]]/T20D357462[[#This Row],[現在値]]</f>
        <v>#VALUE!</v>
      </c>
      <c r="H2248" s="20"/>
      <c r="I2248" s="38"/>
      <c r="J2248" s="20"/>
      <c r="K2248" s="33"/>
      <c r="L2248" s="117"/>
      <c r="M2248" s="21"/>
      <c r="N2248" s="89"/>
      <c r="O2248" s="125" t="e">
        <f t="shared" si="73"/>
        <v>#REF!</v>
      </c>
      <c r="P2248" s="125" t="e">
        <f t="shared" si="72"/>
        <v>#REF!</v>
      </c>
      <c r="Q2248" s="147" t="e">
        <f>T20D357462[[#This Row],[スコア⑤]]/T20D357462[[#This Row],[スコア③]]</f>
        <v>#REF!</v>
      </c>
      <c r="R2248" s="76" t="e">
        <f>#REF!+#REF!</f>
        <v>#REF!</v>
      </c>
      <c r="S2248" s="76"/>
      <c r="T2248" s="119"/>
      <c r="U2248" s="76"/>
      <c r="V2248" s="76"/>
      <c r="W2248" s="109" t="e">
        <f>(T20D357462[[#This Row],[現金及び預金（億）]]-T20D357462[[#This Row],[負債（億）]])/T20D357462[[#This Row],[総資産]]*100</f>
        <v>#DIV/0!</v>
      </c>
    </row>
    <row r="2249" spans="1:23" s="67" customFormat="1" x14ac:dyDescent="0.25">
      <c r="A2249" s="69"/>
      <c r="B2249" s="39"/>
      <c r="C2249" s="71" t="str">
        <f>IFERROR(_xll.RssMarket($A2249,"市場部名称"),"")</f>
        <v/>
      </c>
      <c r="D2249" s="55"/>
      <c r="E2249" s="55" t="str">
        <f>IFERROR(_xll.RssMarket($A2249,"前日比"),"")</f>
        <v/>
      </c>
      <c r="F2249" s="75" t="str">
        <f>IFERROR(_xll.RssMarket($A2249,"時価総額"),"")</f>
        <v/>
      </c>
      <c r="G2249" s="75" t="e">
        <f>T20D357462[[#This Row],[時価総額]]/T20D357462[[#This Row],[現在値]]</f>
        <v>#VALUE!</v>
      </c>
      <c r="H2249" s="20"/>
      <c r="I2249" s="38"/>
      <c r="J2249" s="20"/>
      <c r="K2249" s="33"/>
      <c r="L2249" s="117"/>
      <c r="M2249" s="21"/>
      <c r="N2249" s="89"/>
      <c r="O2249" s="125" t="e">
        <f t="shared" si="73"/>
        <v>#REF!</v>
      </c>
      <c r="P2249" s="125" t="e">
        <f t="shared" si="72"/>
        <v>#REF!</v>
      </c>
      <c r="Q2249" s="147" t="e">
        <f>T20D357462[[#This Row],[スコア⑤]]/T20D357462[[#This Row],[スコア③]]</f>
        <v>#REF!</v>
      </c>
      <c r="R2249" s="76" t="e">
        <f>#REF!+#REF!</f>
        <v>#REF!</v>
      </c>
      <c r="S2249" s="76"/>
      <c r="T2249" s="119"/>
      <c r="U2249" s="76"/>
      <c r="V2249" s="76"/>
      <c r="W2249" s="109" t="e">
        <f>(T20D357462[[#This Row],[現金及び預金（億）]]-T20D357462[[#This Row],[負債（億）]])/T20D357462[[#This Row],[総資産]]*100</f>
        <v>#DIV/0!</v>
      </c>
    </row>
    <row r="2250" spans="1:23" s="67" customFormat="1" x14ac:dyDescent="0.25">
      <c r="A2250" s="69"/>
      <c r="B2250" s="39"/>
      <c r="C2250" s="71" t="str">
        <f>IFERROR(_xll.RssMarket($A2250,"市場部名称"),"")</f>
        <v/>
      </c>
      <c r="D2250" s="55"/>
      <c r="E2250" s="55" t="str">
        <f>IFERROR(_xll.RssMarket($A2250,"前日比"),"")</f>
        <v/>
      </c>
      <c r="F2250" s="75" t="str">
        <f>IFERROR(_xll.RssMarket($A2250,"時価総額"),"")</f>
        <v/>
      </c>
      <c r="G2250" s="75" t="e">
        <f>T20D357462[[#This Row],[時価総額]]/T20D357462[[#This Row],[現在値]]</f>
        <v>#VALUE!</v>
      </c>
      <c r="H2250" s="20"/>
      <c r="I2250" s="38"/>
      <c r="J2250" s="20"/>
      <c r="K2250" s="33"/>
      <c r="L2250" s="117"/>
      <c r="M2250" s="21"/>
      <c r="N2250" s="89"/>
      <c r="O2250" s="125" t="e">
        <f t="shared" si="73"/>
        <v>#REF!</v>
      </c>
      <c r="P2250" s="125" t="e">
        <f t="shared" si="72"/>
        <v>#REF!</v>
      </c>
      <c r="Q2250" s="147" t="e">
        <f>T20D357462[[#This Row],[スコア⑤]]/T20D357462[[#This Row],[スコア③]]</f>
        <v>#REF!</v>
      </c>
      <c r="R2250" s="76" t="e">
        <f>#REF!+#REF!</f>
        <v>#REF!</v>
      </c>
      <c r="S2250" s="76"/>
      <c r="T2250" s="119"/>
      <c r="U2250" s="76"/>
      <c r="V2250" s="76"/>
      <c r="W2250" s="109" t="e">
        <f>(T20D357462[[#This Row],[現金及び預金（億）]]-T20D357462[[#This Row],[負債（億）]])/T20D357462[[#This Row],[総資産]]*100</f>
        <v>#DIV/0!</v>
      </c>
    </row>
    <row r="2251" spans="1:23" s="67" customFormat="1" x14ac:dyDescent="0.25">
      <c r="A2251" s="69"/>
      <c r="B2251" s="39"/>
      <c r="C2251" s="71" t="str">
        <f>IFERROR(_xll.RssMarket($A2251,"市場部名称"),"")</f>
        <v/>
      </c>
      <c r="D2251" s="55"/>
      <c r="E2251" s="55" t="str">
        <f>IFERROR(_xll.RssMarket($A2251,"前日比"),"")</f>
        <v/>
      </c>
      <c r="F2251" s="75" t="str">
        <f>IFERROR(_xll.RssMarket($A2251,"時価総額"),"")</f>
        <v/>
      </c>
      <c r="G2251" s="75" t="e">
        <f>T20D357462[[#This Row],[時価総額]]/T20D357462[[#This Row],[現在値]]</f>
        <v>#VALUE!</v>
      </c>
      <c r="H2251" s="20"/>
      <c r="I2251" s="38"/>
      <c r="J2251" s="20"/>
      <c r="K2251" s="33"/>
      <c r="L2251" s="117"/>
      <c r="M2251" s="21"/>
      <c r="N2251" s="89"/>
      <c r="O2251" s="125" t="e">
        <f t="shared" si="73"/>
        <v>#REF!</v>
      </c>
      <c r="P2251" s="125" t="e">
        <f t="shared" si="72"/>
        <v>#REF!</v>
      </c>
      <c r="Q2251" s="147" t="e">
        <f>T20D357462[[#This Row],[スコア⑤]]/T20D357462[[#This Row],[スコア③]]</f>
        <v>#REF!</v>
      </c>
      <c r="R2251" s="76" t="e">
        <f>#REF!+#REF!</f>
        <v>#REF!</v>
      </c>
      <c r="S2251" s="76"/>
      <c r="T2251" s="119"/>
      <c r="U2251" s="76"/>
      <c r="V2251" s="76"/>
      <c r="W2251" s="109" t="e">
        <f>(T20D357462[[#This Row],[現金及び預金（億）]]-T20D357462[[#This Row],[負債（億）]])/T20D357462[[#This Row],[総資産]]*100</f>
        <v>#DIV/0!</v>
      </c>
    </row>
    <row r="2252" spans="1:23" s="67" customFormat="1" x14ac:dyDescent="0.25">
      <c r="A2252" s="69"/>
      <c r="B2252" s="39"/>
      <c r="C2252" s="71" t="str">
        <f>IFERROR(_xll.RssMarket($A2252,"市場部名称"),"")</f>
        <v/>
      </c>
      <c r="D2252" s="55"/>
      <c r="E2252" s="55" t="str">
        <f>IFERROR(_xll.RssMarket($A2252,"前日比"),"")</f>
        <v/>
      </c>
      <c r="F2252" s="75" t="str">
        <f>IFERROR(_xll.RssMarket($A2252,"時価総額"),"")</f>
        <v/>
      </c>
      <c r="G2252" s="75" t="e">
        <f>T20D357462[[#This Row],[時価総額]]/T20D357462[[#This Row],[現在値]]</f>
        <v>#VALUE!</v>
      </c>
      <c r="H2252" s="20"/>
      <c r="I2252" s="38"/>
      <c r="J2252" s="20"/>
      <c r="K2252" s="33"/>
      <c r="L2252" s="117"/>
      <c r="M2252" s="21"/>
      <c r="N2252" s="89"/>
      <c r="O2252" s="125" t="e">
        <f t="shared" si="73"/>
        <v>#REF!</v>
      </c>
      <c r="P2252" s="125" t="e">
        <f t="shared" si="72"/>
        <v>#REF!</v>
      </c>
      <c r="Q2252" s="147" t="e">
        <f>T20D357462[[#This Row],[スコア⑤]]/T20D357462[[#This Row],[スコア③]]</f>
        <v>#REF!</v>
      </c>
      <c r="R2252" s="76" t="e">
        <f>#REF!+#REF!</f>
        <v>#REF!</v>
      </c>
      <c r="S2252" s="76"/>
      <c r="T2252" s="119"/>
      <c r="U2252" s="76"/>
      <c r="V2252" s="76"/>
      <c r="W2252" s="109" t="e">
        <f>(T20D357462[[#This Row],[現金及び預金（億）]]-T20D357462[[#This Row],[負債（億）]])/T20D357462[[#This Row],[総資産]]*100</f>
        <v>#DIV/0!</v>
      </c>
    </row>
    <row r="2253" spans="1:23" s="67" customFormat="1" x14ac:dyDescent="0.25">
      <c r="A2253" s="69"/>
      <c r="B2253" s="39"/>
      <c r="C2253" s="71" t="str">
        <f>IFERROR(_xll.RssMarket($A2253,"市場部名称"),"")</f>
        <v/>
      </c>
      <c r="D2253" s="55"/>
      <c r="E2253" s="55" t="str">
        <f>IFERROR(_xll.RssMarket($A2253,"前日比"),"")</f>
        <v/>
      </c>
      <c r="F2253" s="75" t="str">
        <f>IFERROR(_xll.RssMarket($A2253,"時価総額"),"")</f>
        <v/>
      </c>
      <c r="G2253" s="75" t="e">
        <f>T20D357462[[#This Row],[時価総額]]/T20D357462[[#This Row],[現在値]]</f>
        <v>#VALUE!</v>
      </c>
      <c r="H2253" s="20"/>
      <c r="I2253" s="38"/>
      <c r="J2253" s="20"/>
      <c r="K2253" s="33"/>
      <c r="L2253" s="117"/>
      <c r="M2253" s="21"/>
      <c r="N2253" s="89"/>
      <c r="O2253" s="125" t="e">
        <f t="shared" si="73"/>
        <v>#REF!</v>
      </c>
      <c r="P2253" s="125" t="e">
        <f t="shared" si="72"/>
        <v>#REF!</v>
      </c>
      <c r="Q2253" s="147" t="e">
        <f>T20D357462[[#This Row],[スコア⑤]]/T20D357462[[#This Row],[スコア③]]</f>
        <v>#REF!</v>
      </c>
      <c r="R2253" s="76" t="e">
        <f>#REF!+#REF!</f>
        <v>#REF!</v>
      </c>
      <c r="S2253" s="76"/>
      <c r="T2253" s="119"/>
      <c r="U2253" s="76"/>
      <c r="V2253" s="76"/>
      <c r="W2253" s="109" t="e">
        <f>(T20D357462[[#This Row],[現金及び預金（億）]]-T20D357462[[#This Row],[負債（億）]])/T20D357462[[#This Row],[総資産]]*100</f>
        <v>#DIV/0!</v>
      </c>
    </row>
    <row r="2254" spans="1:23" s="67" customFormat="1" x14ac:dyDescent="0.25">
      <c r="A2254" s="69"/>
      <c r="B2254" s="39"/>
      <c r="C2254" s="71" t="str">
        <f>IFERROR(_xll.RssMarket($A2254,"市場部名称"),"")</f>
        <v/>
      </c>
      <c r="D2254" s="55"/>
      <c r="E2254" s="55" t="str">
        <f>IFERROR(_xll.RssMarket($A2254,"前日比"),"")</f>
        <v/>
      </c>
      <c r="F2254" s="75" t="str">
        <f>IFERROR(_xll.RssMarket($A2254,"時価総額"),"")</f>
        <v/>
      </c>
      <c r="G2254" s="75" t="e">
        <f>T20D357462[[#This Row],[時価総額]]/T20D357462[[#This Row],[現在値]]</f>
        <v>#VALUE!</v>
      </c>
      <c r="H2254" s="20"/>
      <c r="I2254" s="38"/>
      <c r="J2254" s="20"/>
      <c r="K2254" s="33"/>
      <c r="L2254" s="117"/>
      <c r="M2254" s="21"/>
      <c r="N2254" s="89"/>
      <c r="O2254" s="125" t="e">
        <f t="shared" si="73"/>
        <v>#REF!</v>
      </c>
      <c r="P2254" s="125" t="e">
        <f t="shared" si="72"/>
        <v>#REF!</v>
      </c>
      <c r="Q2254" s="147" t="e">
        <f>T20D357462[[#This Row],[スコア⑤]]/T20D357462[[#This Row],[スコア③]]</f>
        <v>#REF!</v>
      </c>
      <c r="R2254" s="76" t="e">
        <f>#REF!+#REF!</f>
        <v>#REF!</v>
      </c>
      <c r="S2254" s="76"/>
      <c r="T2254" s="119"/>
      <c r="U2254" s="76"/>
      <c r="V2254" s="76"/>
      <c r="W2254" s="109" t="e">
        <f>(T20D357462[[#This Row],[現金及び預金（億）]]-T20D357462[[#This Row],[負債（億）]])/T20D357462[[#This Row],[総資産]]*100</f>
        <v>#DIV/0!</v>
      </c>
    </row>
    <row r="2255" spans="1:23" s="67" customFormat="1" x14ac:dyDescent="0.25">
      <c r="A2255" s="69"/>
      <c r="B2255" s="39"/>
      <c r="C2255" s="71" t="str">
        <f>IFERROR(_xll.RssMarket($A2255,"市場部名称"),"")</f>
        <v/>
      </c>
      <c r="D2255" s="55"/>
      <c r="E2255" s="55" t="str">
        <f>IFERROR(_xll.RssMarket($A2255,"前日比"),"")</f>
        <v/>
      </c>
      <c r="F2255" s="75" t="str">
        <f>IFERROR(_xll.RssMarket($A2255,"時価総額"),"")</f>
        <v/>
      </c>
      <c r="G2255" s="75" t="e">
        <f>T20D357462[[#This Row],[時価総額]]/T20D357462[[#This Row],[現在値]]</f>
        <v>#VALUE!</v>
      </c>
      <c r="H2255" s="20"/>
      <c r="I2255" s="38"/>
      <c r="J2255" s="20"/>
      <c r="K2255" s="33"/>
      <c r="L2255" s="117"/>
      <c r="M2255" s="21"/>
      <c r="N2255" s="89"/>
      <c r="O2255" s="125" t="e">
        <f t="shared" si="73"/>
        <v>#REF!</v>
      </c>
      <c r="P2255" s="125" t="e">
        <f t="shared" si="72"/>
        <v>#REF!</v>
      </c>
      <c r="Q2255" s="147" t="e">
        <f>T20D357462[[#This Row],[スコア⑤]]/T20D357462[[#This Row],[スコア③]]</f>
        <v>#REF!</v>
      </c>
      <c r="R2255" s="76" t="e">
        <f>#REF!+#REF!</f>
        <v>#REF!</v>
      </c>
      <c r="S2255" s="76"/>
      <c r="T2255" s="119"/>
      <c r="U2255" s="76"/>
      <c r="V2255" s="76"/>
      <c r="W2255" s="109" t="e">
        <f>(T20D357462[[#This Row],[現金及び預金（億）]]-T20D357462[[#This Row],[負債（億）]])/T20D357462[[#This Row],[総資産]]*100</f>
        <v>#DIV/0!</v>
      </c>
    </row>
    <row r="2256" spans="1:23" s="67" customFormat="1" x14ac:dyDescent="0.25">
      <c r="A2256" s="69"/>
      <c r="B2256" s="39"/>
      <c r="C2256" s="71" t="str">
        <f>IFERROR(_xll.RssMarket($A2256,"市場部名称"),"")</f>
        <v/>
      </c>
      <c r="D2256" s="55"/>
      <c r="E2256" s="55" t="str">
        <f>IFERROR(_xll.RssMarket($A2256,"前日比"),"")</f>
        <v/>
      </c>
      <c r="F2256" s="75" t="str">
        <f>IFERROR(_xll.RssMarket($A2256,"時価総額"),"")</f>
        <v/>
      </c>
      <c r="G2256" s="75" t="e">
        <f>T20D357462[[#This Row],[時価総額]]/T20D357462[[#This Row],[現在値]]</f>
        <v>#VALUE!</v>
      </c>
      <c r="H2256" s="20"/>
      <c r="I2256" s="38"/>
      <c r="J2256" s="20"/>
      <c r="K2256" s="33"/>
      <c r="L2256" s="117"/>
      <c r="M2256" s="21"/>
      <c r="N2256" s="89"/>
      <c r="O2256" s="125" t="e">
        <f t="shared" si="73"/>
        <v>#REF!</v>
      </c>
      <c r="P2256" s="125" t="e">
        <f t="shared" si="72"/>
        <v>#REF!</v>
      </c>
      <c r="Q2256" s="147" t="e">
        <f>T20D357462[[#This Row],[スコア⑤]]/T20D357462[[#This Row],[スコア③]]</f>
        <v>#REF!</v>
      </c>
      <c r="R2256" s="76" t="e">
        <f>#REF!+#REF!</f>
        <v>#REF!</v>
      </c>
      <c r="S2256" s="76"/>
      <c r="T2256" s="119"/>
      <c r="U2256" s="76"/>
      <c r="V2256" s="76"/>
      <c r="W2256" s="109" t="e">
        <f>(T20D357462[[#This Row],[現金及び預金（億）]]-T20D357462[[#This Row],[負債（億）]])/T20D357462[[#This Row],[総資産]]*100</f>
        <v>#DIV/0!</v>
      </c>
    </row>
    <row r="2257" spans="1:23" s="67" customFormat="1" x14ac:dyDescent="0.25">
      <c r="A2257" s="69"/>
      <c r="B2257" s="39"/>
      <c r="C2257" s="71" t="str">
        <f>IFERROR(_xll.RssMarket($A2257,"市場部名称"),"")</f>
        <v/>
      </c>
      <c r="D2257" s="55"/>
      <c r="E2257" s="55" t="str">
        <f>IFERROR(_xll.RssMarket($A2257,"前日比"),"")</f>
        <v/>
      </c>
      <c r="F2257" s="75" t="str">
        <f>IFERROR(_xll.RssMarket($A2257,"時価総額"),"")</f>
        <v/>
      </c>
      <c r="G2257" s="75" t="e">
        <f>T20D357462[[#This Row],[時価総額]]/T20D357462[[#This Row],[現在値]]</f>
        <v>#VALUE!</v>
      </c>
      <c r="H2257" s="20"/>
      <c r="I2257" s="38"/>
      <c r="J2257" s="20"/>
      <c r="K2257" s="33"/>
      <c r="L2257" s="117"/>
      <c r="M2257" s="21"/>
      <c r="N2257" s="89"/>
      <c r="O2257" s="125" t="e">
        <f t="shared" si="73"/>
        <v>#REF!</v>
      </c>
      <c r="P2257" s="125" t="e">
        <f t="shared" si="72"/>
        <v>#REF!</v>
      </c>
      <c r="Q2257" s="147" t="e">
        <f>T20D357462[[#This Row],[スコア⑤]]/T20D357462[[#This Row],[スコア③]]</f>
        <v>#REF!</v>
      </c>
      <c r="R2257" s="76" t="e">
        <f>#REF!+#REF!</f>
        <v>#REF!</v>
      </c>
      <c r="S2257" s="76"/>
      <c r="T2257" s="119"/>
      <c r="U2257" s="76"/>
      <c r="V2257" s="76"/>
      <c r="W2257" s="109" t="e">
        <f>(T20D357462[[#This Row],[現金及び預金（億）]]-T20D357462[[#This Row],[負債（億）]])/T20D357462[[#This Row],[総資産]]*100</f>
        <v>#DIV/0!</v>
      </c>
    </row>
    <row r="2258" spans="1:23" s="67" customFormat="1" x14ac:dyDescent="0.25">
      <c r="A2258" s="69"/>
      <c r="B2258" s="39"/>
      <c r="C2258" s="71" t="str">
        <f>IFERROR(_xll.RssMarket($A2258,"市場部名称"),"")</f>
        <v/>
      </c>
      <c r="D2258" s="55"/>
      <c r="E2258" s="55" t="str">
        <f>IFERROR(_xll.RssMarket($A2258,"前日比"),"")</f>
        <v/>
      </c>
      <c r="F2258" s="75" t="str">
        <f>IFERROR(_xll.RssMarket($A2258,"時価総額"),"")</f>
        <v/>
      </c>
      <c r="G2258" s="75" t="e">
        <f>T20D357462[[#This Row],[時価総額]]/T20D357462[[#This Row],[現在値]]</f>
        <v>#VALUE!</v>
      </c>
      <c r="H2258" s="20"/>
      <c r="I2258" s="38"/>
      <c r="J2258" s="20"/>
      <c r="K2258" s="33"/>
      <c r="L2258" s="117"/>
      <c r="M2258" s="21"/>
      <c r="N2258" s="89"/>
      <c r="O2258" s="125" t="e">
        <f t="shared" si="73"/>
        <v>#REF!</v>
      </c>
      <c r="P2258" s="125" t="e">
        <f t="shared" si="72"/>
        <v>#REF!</v>
      </c>
      <c r="Q2258" s="147" t="e">
        <f>T20D357462[[#This Row],[スコア⑤]]/T20D357462[[#This Row],[スコア③]]</f>
        <v>#REF!</v>
      </c>
      <c r="R2258" s="76" t="e">
        <f>#REF!+#REF!</f>
        <v>#REF!</v>
      </c>
      <c r="S2258" s="76"/>
      <c r="T2258" s="119"/>
      <c r="U2258" s="76"/>
      <c r="V2258" s="76"/>
      <c r="W2258" s="109" t="e">
        <f>(T20D357462[[#This Row],[現金及び預金（億）]]-T20D357462[[#This Row],[負債（億）]])/T20D357462[[#This Row],[総資産]]*100</f>
        <v>#DIV/0!</v>
      </c>
    </row>
    <row r="2259" spans="1:23" s="67" customFormat="1" x14ac:dyDescent="0.25">
      <c r="A2259" s="69"/>
      <c r="B2259" s="39"/>
      <c r="C2259" s="71" t="str">
        <f>IFERROR(_xll.RssMarket($A2259,"市場部名称"),"")</f>
        <v/>
      </c>
      <c r="D2259" s="55"/>
      <c r="E2259" s="55" t="str">
        <f>IFERROR(_xll.RssMarket($A2259,"前日比"),"")</f>
        <v/>
      </c>
      <c r="F2259" s="75" t="str">
        <f>IFERROR(_xll.RssMarket($A2259,"時価総額"),"")</f>
        <v/>
      </c>
      <c r="G2259" s="75" t="e">
        <f>T20D357462[[#This Row],[時価総額]]/T20D357462[[#This Row],[現在値]]</f>
        <v>#VALUE!</v>
      </c>
      <c r="H2259" s="20"/>
      <c r="I2259" s="38"/>
      <c r="J2259" s="20"/>
      <c r="K2259" s="33"/>
      <c r="L2259" s="117"/>
      <c r="M2259" s="21"/>
      <c r="N2259" s="89"/>
      <c r="O2259" s="125" t="e">
        <f t="shared" si="73"/>
        <v>#REF!</v>
      </c>
      <c r="P2259" s="125" t="e">
        <f t="shared" si="72"/>
        <v>#REF!</v>
      </c>
      <c r="Q2259" s="147" t="e">
        <f>T20D357462[[#This Row],[スコア⑤]]/T20D357462[[#This Row],[スコア③]]</f>
        <v>#REF!</v>
      </c>
      <c r="R2259" s="76" t="e">
        <f>#REF!+#REF!</f>
        <v>#REF!</v>
      </c>
      <c r="S2259" s="76"/>
      <c r="T2259" s="119"/>
      <c r="U2259" s="76"/>
      <c r="V2259" s="76"/>
      <c r="W2259" s="109" t="e">
        <f>(T20D357462[[#This Row],[現金及び預金（億）]]-T20D357462[[#This Row],[負債（億）]])/T20D357462[[#This Row],[総資産]]*100</f>
        <v>#DIV/0!</v>
      </c>
    </row>
    <row r="2260" spans="1:23" s="67" customFormat="1" x14ac:dyDescent="0.25">
      <c r="A2260" s="69"/>
      <c r="B2260" s="39"/>
      <c r="C2260" s="71" t="str">
        <f>IFERROR(_xll.RssMarket($A2260,"市場部名称"),"")</f>
        <v/>
      </c>
      <c r="D2260" s="55"/>
      <c r="E2260" s="55" t="str">
        <f>IFERROR(_xll.RssMarket($A2260,"前日比"),"")</f>
        <v/>
      </c>
      <c r="F2260" s="75" t="str">
        <f>IFERROR(_xll.RssMarket($A2260,"時価総額"),"")</f>
        <v/>
      </c>
      <c r="G2260" s="75" t="e">
        <f>T20D357462[[#This Row],[時価総額]]/T20D357462[[#This Row],[現在値]]</f>
        <v>#VALUE!</v>
      </c>
      <c r="H2260" s="20"/>
      <c r="I2260" s="38"/>
      <c r="J2260" s="20"/>
      <c r="K2260" s="33"/>
      <c r="L2260" s="117"/>
      <c r="M2260" s="21"/>
      <c r="N2260" s="89"/>
      <c r="O2260" s="125" t="e">
        <f t="shared" si="73"/>
        <v>#REF!</v>
      </c>
      <c r="P2260" s="125" t="e">
        <f t="shared" si="72"/>
        <v>#REF!</v>
      </c>
      <c r="Q2260" s="147" t="e">
        <f>T20D357462[[#This Row],[スコア⑤]]/T20D357462[[#This Row],[スコア③]]</f>
        <v>#REF!</v>
      </c>
      <c r="R2260" s="76" t="e">
        <f>#REF!+#REF!</f>
        <v>#REF!</v>
      </c>
      <c r="S2260" s="76"/>
      <c r="T2260" s="119"/>
      <c r="U2260" s="76"/>
      <c r="V2260" s="76"/>
      <c r="W2260" s="109" t="e">
        <f>(T20D357462[[#This Row],[現金及び預金（億）]]-T20D357462[[#This Row],[負債（億）]])/T20D357462[[#This Row],[総資産]]*100</f>
        <v>#DIV/0!</v>
      </c>
    </row>
    <row r="2261" spans="1:23" s="67" customFormat="1" x14ac:dyDescent="0.25">
      <c r="A2261" s="69"/>
      <c r="B2261" s="39"/>
      <c r="C2261" s="71" t="str">
        <f>IFERROR(_xll.RssMarket($A2261,"市場部名称"),"")</f>
        <v/>
      </c>
      <c r="D2261" s="55"/>
      <c r="E2261" s="55" t="str">
        <f>IFERROR(_xll.RssMarket($A2261,"前日比"),"")</f>
        <v/>
      </c>
      <c r="F2261" s="75" t="str">
        <f>IFERROR(_xll.RssMarket($A2261,"時価総額"),"")</f>
        <v/>
      </c>
      <c r="G2261" s="75" t="e">
        <f>T20D357462[[#This Row],[時価総額]]/T20D357462[[#This Row],[現在値]]</f>
        <v>#VALUE!</v>
      </c>
      <c r="H2261" s="20"/>
      <c r="I2261" s="38"/>
      <c r="J2261" s="20"/>
      <c r="K2261" s="33"/>
      <c r="L2261" s="117"/>
      <c r="M2261" s="21"/>
      <c r="N2261" s="89"/>
      <c r="O2261" s="125" t="e">
        <f t="shared" si="73"/>
        <v>#REF!</v>
      </c>
      <c r="P2261" s="125" t="e">
        <f t="shared" si="72"/>
        <v>#REF!</v>
      </c>
      <c r="Q2261" s="147" t="e">
        <f>T20D357462[[#This Row],[スコア⑤]]/T20D357462[[#This Row],[スコア③]]</f>
        <v>#REF!</v>
      </c>
      <c r="R2261" s="76" t="e">
        <f>#REF!+#REF!</f>
        <v>#REF!</v>
      </c>
      <c r="S2261" s="76"/>
      <c r="T2261" s="119"/>
      <c r="U2261" s="76"/>
      <c r="V2261" s="76"/>
      <c r="W2261" s="109" t="e">
        <f>(T20D357462[[#This Row],[現金及び預金（億）]]-T20D357462[[#This Row],[負債（億）]])/T20D357462[[#This Row],[総資産]]*100</f>
        <v>#DIV/0!</v>
      </c>
    </row>
    <row r="2262" spans="1:23" s="67" customFormat="1" x14ac:dyDescent="0.25">
      <c r="A2262" s="69"/>
      <c r="B2262" s="39"/>
      <c r="C2262" s="71" t="str">
        <f>IFERROR(_xll.RssMarket($A2262,"市場部名称"),"")</f>
        <v/>
      </c>
      <c r="D2262" s="55"/>
      <c r="E2262" s="55" t="str">
        <f>IFERROR(_xll.RssMarket($A2262,"前日比"),"")</f>
        <v/>
      </c>
      <c r="F2262" s="75" t="str">
        <f>IFERROR(_xll.RssMarket($A2262,"時価総額"),"")</f>
        <v/>
      </c>
      <c r="G2262" s="75" t="e">
        <f>T20D357462[[#This Row],[時価総額]]/T20D357462[[#This Row],[現在値]]</f>
        <v>#VALUE!</v>
      </c>
      <c r="H2262" s="20"/>
      <c r="I2262" s="38"/>
      <c r="J2262" s="20"/>
      <c r="K2262" s="33"/>
      <c r="L2262" s="117"/>
      <c r="M2262" s="21"/>
      <c r="N2262" s="89"/>
      <c r="O2262" s="125" t="e">
        <f t="shared" si="73"/>
        <v>#REF!</v>
      </c>
      <c r="P2262" s="125" t="e">
        <f t="shared" si="72"/>
        <v>#REF!</v>
      </c>
      <c r="Q2262" s="147" t="e">
        <f>T20D357462[[#This Row],[スコア⑤]]/T20D357462[[#This Row],[スコア③]]</f>
        <v>#REF!</v>
      </c>
      <c r="R2262" s="76" t="e">
        <f>#REF!+#REF!</f>
        <v>#REF!</v>
      </c>
      <c r="S2262" s="76"/>
      <c r="T2262" s="119"/>
      <c r="U2262" s="76"/>
      <c r="V2262" s="76"/>
      <c r="W2262" s="109" t="e">
        <f>(T20D357462[[#This Row],[現金及び預金（億）]]-T20D357462[[#This Row],[負債（億）]])/T20D357462[[#This Row],[総資産]]*100</f>
        <v>#DIV/0!</v>
      </c>
    </row>
    <row r="2263" spans="1:23" s="67" customFormat="1" x14ac:dyDescent="0.25">
      <c r="A2263" s="69"/>
      <c r="B2263" s="39"/>
      <c r="C2263" s="71" t="str">
        <f>IFERROR(_xll.RssMarket($A2263,"市場部名称"),"")</f>
        <v/>
      </c>
      <c r="D2263" s="55"/>
      <c r="E2263" s="55" t="str">
        <f>IFERROR(_xll.RssMarket($A2263,"前日比"),"")</f>
        <v/>
      </c>
      <c r="F2263" s="75" t="str">
        <f>IFERROR(_xll.RssMarket($A2263,"時価総額"),"")</f>
        <v/>
      </c>
      <c r="G2263" s="75" t="e">
        <f>T20D357462[[#This Row],[時価総額]]/T20D357462[[#This Row],[現在値]]</f>
        <v>#VALUE!</v>
      </c>
      <c r="H2263" s="20"/>
      <c r="I2263" s="38"/>
      <c r="J2263" s="20"/>
      <c r="K2263" s="33"/>
      <c r="L2263" s="117"/>
      <c r="M2263" s="21"/>
      <c r="N2263" s="89"/>
      <c r="O2263" s="125" t="e">
        <f t="shared" si="73"/>
        <v>#REF!</v>
      </c>
      <c r="P2263" s="125" t="e">
        <f t="shared" si="72"/>
        <v>#REF!</v>
      </c>
      <c r="Q2263" s="147" t="e">
        <f>T20D357462[[#This Row],[スコア⑤]]/T20D357462[[#This Row],[スコア③]]</f>
        <v>#REF!</v>
      </c>
      <c r="R2263" s="76" t="e">
        <f>#REF!+#REF!</f>
        <v>#REF!</v>
      </c>
      <c r="S2263" s="76"/>
      <c r="T2263" s="119"/>
      <c r="U2263" s="76"/>
      <c r="V2263" s="76"/>
      <c r="W2263" s="109" t="e">
        <f>(T20D357462[[#This Row],[現金及び預金（億）]]-T20D357462[[#This Row],[負債（億）]])/T20D357462[[#This Row],[総資産]]*100</f>
        <v>#DIV/0!</v>
      </c>
    </row>
    <row r="2264" spans="1:23" s="67" customFormat="1" x14ac:dyDescent="0.25">
      <c r="A2264" s="69"/>
      <c r="B2264" s="39"/>
      <c r="C2264" s="71" t="str">
        <f>IFERROR(_xll.RssMarket($A2264,"市場部名称"),"")</f>
        <v/>
      </c>
      <c r="D2264" s="55"/>
      <c r="E2264" s="55" t="str">
        <f>IFERROR(_xll.RssMarket($A2264,"前日比"),"")</f>
        <v/>
      </c>
      <c r="F2264" s="75" t="str">
        <f>IFERROR(_xll.RssMarket($A2264,"時価総額"),"")</f>
        <v/>
      </c>
      <c r="G2264" s="75" t="e">
        <f>T20D357462[[#This Row],[時価総額]]/T20D357462[[#This Row],[現在値]]</f>
        <v>#VALUE!</v>
      </c>
      <c r="H2264" s="20"/>
      <c r="I2264" s="38"/>
      <c r="J2264" s="20"/>
      <c r="K2264" s="33"/>
      <c r="L2264" s="117"/>
      <c r="M2264" s="21"/>
      <c r="N2264" s="89"/>
      <c r="O2264" s="125" t="e">
        <f t="shared" si="73"/>
        <v>#REF!</v>
      </c>
      <c r="P2264" s="125" t="e">
        <f t="shared" si="72"/>
        <v>#REF!</v>
      </c>
      <c r="Q2264" s="147" t="e">
        <f>T20D357462[[#This Row],[スコア⑤]]/T20D357462[[#This Row],[スコア③]]</f>
        <v>#REF!</v>
      </c>
      <c r="R2264" s="76" t="e">
        <f>#REF!+#REF!</f>
        <v>#REF!</v>
      </c>
      <c r="S2264" s="76"/>
      <c r="T2264" s="119"/>
      <c r="U2264" s="76"/>
      <c r="V2264" s="76"/>
      <c r="W2264" s="109" t="e">
        <f>(T20D357462[[#This Row],[現金及び預金（億）]]-T20D357462[[#This Row],[負債（億）]])/T20D357462[[#This Row],[総資産]]*100</f>
        <v>#DIV/0!</v>
      </c>
    </row>
    <row r="2265" spans="1:23" s="67" customFormat="1" x14ac:dyDescent="0.25">
      <c r="A2265" s="69"/>
      <c r="B2265" s="39"/>
      <c r="C2265" s="71" t="str">
        <f>IFERROR(_xll.RssMarket($A2265,"市場部名称"),"")</f>
        <v/>
      </c>
      <c r="D2265" s="55"/>
      <c r="E2265" s="55" t="str">
        <f>IFERROR(_xll.RssMarket($A2265,"前日比"),"")</f>
        <v/>
      </c>
      <c r="F2265" s="75" t="str">
        <f>IFERROR(_xll.RssMarket($A2265,"時価総額"),"")</f>
        <v/>
      </c>
      <c r="G2265" s="75" t="e">
        <f>T20D357462[[#This Row],[時価総額]]/T20D357462[[#This Row],[現在値]]</f>
        <v>#VALUE!</v>
      </c>
      <c r="H2265" s="20"/>
      <c r="I2265" s="38"/>
      <c r="J2265" s="20"/>
      <c r="K2265" s="33"/>
      <c r="L2265" s="117"/>
      <c r="M2265" s="21"/>
      <c r="N2265" s="89"/>
      <c r="O2265" s="125" t="e">
        <f t="shared" si="73"/>
        <v>#REF!</v>
      </c>
      <c r="P2265" s="125" t="e">
        <f t="shared" si="72"/>
        <v>#REF!</v>
      </c>
      <c r="Q2265" s="147" t="e">
        <f>T20D357462[[#This Row],[スコア⑤]]/T20D357462[[#This Row],[スコア③]]</f>
        <v>#REF!</v>
      </c>
      <c r="R2265" s="76" t="e">
        <f>#REF!+#REF!</f>
        <v>#REF!</v>
      </c>
      <c r="S2265" s="76"/>
      <c r="T2265" s="119"/>
      <c r="U2265" s="76"/>
      <c r="V2265" s="76"/>
      <c r="W2265" s="109" t="e">
        <f>(T20D357462[[#This Row],[現金及び預金（億）]]-T20D357462[[#This Row],[負債（億）]])/T20D357462[[#This Row],[総資産]]*100</f>
        <v>#DIV/0!</v>
      </c>
    </row>
    <row r="2266" spans="1:23" s="67" customFormat="1" x14ac:dyDescent="0.25">
      <c r="A2266" s="69"/>
      <c r="B2266" s="39"/>
      <c r="C2266" s="71" t="str">
        <f>IFERROR(_xll.RssMarket($A2266,"市場部名称"),"")</f>
        <v/>
      </c>
      <c r="D2266" s="55"/>
      <c r="E2266" s="55" t="str">
        <f>IFERROR(_xll.RssMarket($A2266,"前日比"),"")</f>
        <v/>
      </c>
      <c r="F2266" s="75" t="str">
        <f>IFERROR(_xll.RssMarket($A2266,"時価総額"),"")</f>
        <v/>
      </c>
      <c r="G2266" s="75" t="e">
        <f>T20D357462[[#This Row],[時価総額]]/T20D357462[[#This Row],[現在値]]</f>
        <v>#VALUE!</v>
      </c>
      <c r="H2266" s="20"/>
      <c r="I2266" s="38"/>
      <c r="J2266" s="20"/>
      <c r="K2266" s="33"/>
      <c r="L2266" s="117"/>
      <c r="M2266" s="21"/>
      <c r="N2266" s="89"/>
      <c r="O2266" s="125" t="e">
        <f t="shared" si="73"/>
        <v>#REF!</v>
      </c>
      <c r="P2266" s="125" t="e">
        <f t="shared" si="72"/>
        <v>#REF!</v>
      </c>
      <c r="Q2266" s="147" t="e">
        <f>T20D357462[[#This Row],[スコア⑤]]/T20D357462[[#This Row],[スコア③]]</f>
        <v>#REF!</v>
      </c>
      <c r="R2266" s="76" t="e">
        <f>#REF!+#REF!</f>
        <v>#REF!</v>
      </c>
      <c r="S2266" s="76"/>
      <c r="T2266" s="119"/>
      <c r="U2266" s="76"/>
      <c r="V2266" s="76"/>
      <c r="W2266" s="109" t="e">
        <f>(T20D357462[[#This Row],[現金及び預金（億）]]-T20D357462[[#This Row],[負債（億）]])/T20D357462[[#This Row],[総資産]]*100</f>
        <v>#DIV/0!</v>
      </c>
    </row>
    <row r="2267" spans="1:23" s="67" customFormat="1" x14ac:dyDescent="0.25">
      <c r="A2267" s="69"/>
      <c r="B2267" s="39"/>
      <c r="C2267" s="71" t="str">
        <f>IFERROR(_xll.RssMarket($A2267,"市場部名称"),"")</f>
        <v/>
      </c>
      <c r="D2267" s="55"/>
      <c r="E2267" s="55" t="str">
        <f>IFERROR(_xll.RssMarket($A2267,"前日比"),"")</f>
        <v/>
      </c>
      <c r="F2267" s="75" t="str">
        <f>IFERROR(_xll.RssMarket($A2267,"時価総額"),"")</f>
        <v/>
      </c>
      <c r="G2267" s="75" t="e">
        <f>T20D357462[[#This Row],[時価総額]]/T20D357462[[#This Row],[現在値]]</f>
        <v>#VALUE!</v>
      </c>
      <c r="H2267" s="20"/>
      <c r="I2267" s="38"/>
      <c r="J2267" s="20"/>
      <c r="K2267" s="33"/>
      <c r="L2267" s="117"/>
      <c r="M2267" s="21"/>
      <c r="N2267" s="89"/>
      <c r="O2267" s="125" t="e">
        <f t="shared" si="73"/>
        <v>#REF!</v>
      </c>
      <c r="P2267" s="125" t="e">
        <f t="shared" si="72"/>
        <v>#REF!</v>
      </c>
      <c r="Q2267" s="147" t="e">
        <f>T20D357462[[#This Row],[スコア⑤]]/T20D357462[[#This Row],[スコア③]]</f>
        <v>#REF!</v>
      </c>
      <c r="R2267" s="76" t="e">
        <f>#REF!+#REF!</f>
        <v>#REF!</v>
      </c>
      <c r="S2267" s="76"/>
      <c r="T2267" s="119"/>
      <c r="U2267" s="76"/>
      <c r="V2267" s="76"/>
      <c r="W2267" s="109" t="e">
        <f>(T20D357462[[#This Row],[現金及び預金（億）]]-T20D357462[[#This Row],[負債（億）]])/T20D357462[[#This Row],[総資産]]*100</f>
        <v>#DIV/0!</v>
      </c>
    </row>
    <row r="2268" spans="1:23" s="67" customFormat="1" x14ac:dyDescent="0.25">
      <c r="A2268" s="69"/>
      <c r="B2268" s="39"/>
      <c r="C2268" s="71" t="str">
        <f>IFERROR(_xll.RssMarket($A2268,"市場部名称"),"")</f>
        <v/>
      </c>
      <c r="D2268" s="55"/>
      <c r="E2268" s="55" t="str">
        <f>IFERROR(_xll.RssMarket($A2268,"前日比"),"")</f>
        <v/>
      </c>
      <c r="F2268" s="75" t="str">
        <f>IFERROR(_xll.RssMarket($A2268,"時価総額"),"")</f>
        <v/>
      </c>
      <c r="G2268" s="75" t="e">
        <f>T20D357462[[#This Row],[時価総額]]/T20D357462[[#This Row],[現在値]]</f>
        <v>#VALUE!</v>
      </c>
      <c r="H2268" s="20"/>
      <c r="I2268" s="38"/>
      <c r="J2268" s="20"/>
      <c r="K2268" s="33"/>
      <c r="L2268" s="117"/>
      <c r="M2268" s="21"/>
      <c r="N2268" s="89"/>
      <c r="O2268" s="125" t="e">
        <f t="shared" si="73"/>
        <v>#REF!</v>
      </c>
      <c r="P2268" s="125" t="e">
        <f t="shared" si="72"/>
        <v>#REF!</v>
      </c>
      <c r="Q2268" s="147" t="e">
        <f>T20D357462[[#This Row],[スコア⑤]]/T20D357462[[#This Row],[スコア③]]</f>
        <v>#REF!</v>
      </c>
      <c r="R2268" s="76" t="e">
        <f>#REF!+#REF!</f>
        <v>#REF!</v>
      </c>
      <c r="S2268" s="76"/>
      <c r="T2268" s="119"/>
      <c r="U2268" s="76"/>
      <c r="V2268" s="76"/>
      <c r="W2268" s="109" t="e">
        <f>(T20D357462[[#This Row],[現金及び預金（億）]]-T20D357462[[#This Row],[負債（億）]])/T20D357462[[#This Row],[総資産]]*100</f>
        <v>#DIV/0!</v>
      </c>
    </row>
    <row r="2269" spans="1:23" s="67" customFormat="1" x14ac:dyDescent="0.25">
      <c r="A2269" s="69"/>
      <c r="B2269" s="39"/>
      <c r="C2269" s="71" t="str">
        <f>IFERROR(_xll.RssMarket($A2269,"市場部名称"),"")</f>
        <v/>
      </c>
      <c r="D2269" s="55"/>
      <c r="E2269" s="55" t="str">
        <f>IFERROR(_xll.RssMarket($A2269,"前日比"),"")</f>
        <v/>
      </c>
      <c r="F2269" s="75" t="str">
        <f>IFERROR(_xll.RssMarket($A2269,"時価総額"),"")</f>
        <v/>
      </c>
      <c r="G2269" s="75" t="e">
        <f>T20D357462[[#This Row],[時価総額]]/T20D357462[[#This Row],[現在値]]</f>
        <v>#VALUE!</v>
      </c>
      <c r="H2269" s="20"/>
      <c r="I2269" s="38"/>
      <c r="J2269" s="20"/>
      <c r="K2269" s="33"/>
      <c r="L2269" s="117"/>
      <c r="M2269" s="21"/>
      <c r="N2269" s="89"/>
      <c r="O2269" s="125" t="e">
        <f t="shared" si="73"/>
        <v>#REF!</v>
      </c>
      <c r="P2269" s="125" t="e">
        <f t="shared" si="72"/>
        <v>#REF!</v>
      </c>
      <c r="Q2269" s="147" t="e">
        <f>T20D357462[[#This Row],[スコア⑤]]/T20D357462[[#This Row],[スコア③]]</f>
        <v>#REF!</v>
      </c>
      <c r="R2269" s="76" t="e">
        <f>#REF!+#REF!</f>
        <v>#REF!</v>
      </c>
      <c r="S2269" s="76"/>
      <c r="T2269" s="119"/>
      <c r="U2269" s="76"/>
      <c r="V2269" s="76"/>
      <c r="W2269" s="109" t="e">
        <f>(T20D357462[[#This Row],[現金及び預金（億）]]-T20D357462[[#This Row],[負債（億）]])/T20D357462[[#This Row],[総資産]]*100</f>
        <v>#DIV/0!</v>
      </c>
    </row>
    <row r="2270" spans="1:23" s="67" customFormat="1" x14ac:dyDescent="0.25">
      <c r="A2270" s="69"/>
      <c r="B2270" s="39"/>
      <c r="C2270" s="71" t="str">
        <f>IFERROR(_xll.RssMarket($A2270,"市場部名称"),"")</f>
        <v/>
      </c>
      <c r="D2270" s="55"/>
      <c r="E2270" s="55" t="str">
        <f>IFERROR(_xll.RssMarket($A2270,"前日比"),"")</f>
        <v/>
      </c>
      <c r="F2270" s="75" t="str">
        <f>IFERROR(_xll.RssMarket($A2270,"時価総額"),"")</f>
        <v/>
      </c>
      <c r="G2270" s="75" t="e">
        <f>T20D357462[[#This Row],[時価総額]]/T20D357462[[#This Row],[現在値]]</f>
        <v>#VALUE!</v>
      </c>
      <c r="H2270" s="20"/>
      <c r="I2270" s="38"/>
      <c r="J2270" s="20"/>
      <c r="K2270" s="33"/>
      <c r="L2270" s="117"/>
      <c r="M2270" s="21"/>
      <c r="N2270" s="89"/>
      <c r="O2270" s="125" t="e">
        <f t="shared" si="73"/>
        <v>#REF!</v>
      </c>
      <c r="P2270" s="125" t="e">
        <f t="shared" si="72"/>
        <v>#REF!</v>
      </c>
      <c r="Q2270" s="147" t="e">
        <f>T20D357462[[#This Row],[スコア⑤]]/T20D357462[[#This Row],[スコア③]]</f>
        <v>#REF!</v>
      </c>
      <c r="R2270" s="76" t="e">
        <f>#REF!+#REF!</f>
        <v>#REF!</v>
      </c>
      <c r="S2270" s="76"/>
      <c r="T2270" s="119"/>
      <c r="U2270" s="76"/>
      <c r="V2270" s="76"/>
      <c r="W2270" s="109" t="e">
        <f>(T20D357462[[#This Row],[現金及び預金（億）]]-T20D357462[[#This Row],[負債（億）]])/T20D357462[[#This Row],[総資産]]*100</f>
        <v>#DIV/0!</v>
      </c>
    </row>
    <row r="2271" spans="1:23" s="67" customFormat="1" x14ac:dyDescent="0.25">
      <c r="A2271" s="69"/>
      <c r="B2271" s="39"/>
      <c r="C2271" s="71" t="str">
        <f>IFERROR(_xll.RssMarket($A2271,"市場部名称"),"")</f>
        <v/>
      </c>
      <c r="D2271" s="55"/>
      <c r="E2271" s="55" t="str">
        <f>IFERROR(_xll.RssMarket($A2271,"前日比"),"")</f>
        <v/>
      </c>
      <c r="F2271" s="75" t="str">
        <f>IFERROR(_xll.RssMarket($A2271,"時価総額"),"")</f>
        <v/>
      </c>
      <c r="G2271" s="75" t="e">
        <f>T20D357462[[#This Row],[時価総額]]/T20D357462[[#This Row],[現在値]]</f>
        <v>#VALUE!</v>
      </c>
      <c r="H2271" s="20"/>
      <c r="I2271" s="38"/>
      <c r="J2271" s="20"/>
      <c r="K2271" s="33"/>
      <c r="L2271" s="117"/>
      <c r="M2271" s="21"/>
      <c r="N2271" s="89"/>
      <c r="O2271" s="125" t="e">
        <f t="shared" si="73"/>
        <v>#REF!</v>
      </c>
      <c r="P2271" s="125" t="e">
        <f t="shared" si="72"/>
        <v>#REF!</v>
      </c>
      <c r="Q2271" s="147" t="e">
        <f>T20D357462[[#This Row],[スコア⑤]]/T20D357462[[#This Row],[スコア③]]</f>
        <v>#REF!</v>
      </c>
      <c r="R2271" s="76" t="e">
        <f>#REF!+#REF!</f>
        <v>#REF!</v>
      </c>
      <c r="S2271" s="76"/>
      <c r="T2271" s="119"/>
      <c r="U2271" s="76"/>
      <c r="V2271" s="76"/>
      <c r="W2271" s="109" t="e">
        <f>(T20D357462[[#This Row],[現金及び預金（億）]]-T20D357462[[#This Row],[負債（億）]])/T20D357462[[#This Row],[総資産]]*100</f>
        <v>#DIV/0!</v>
      </c>
    </row>
    <row r="2272" spans="1:23" s="67" customFormat="1" x14ac:dyDescent="0.25">
      <c r="A2272" s="69"/>
      <c r="B2272" s="39"/>
      <c r="C2272" s="71" t="str">
        <f>IFERROR(_xll.RssMarket($A2272,"市場部名称"),"")</f>
        <v/>
      </c>
      <c r="D2272" s="55"/>
      <c r="E2272" s="55" t="str">
        <f>IFERROR(_xll.RssMarket($A2272,"前日比"),"")</f>
        <v/>
      </c>
      <c r="F2272" s="75" t="str">
        <f>IFERROR(_xll.RssMarket($A2272,"時価総額"),"")</f>
        <v/>
      </c>
      <c r="G2272" s="75" t="e">
        <f>T20D357462[[#This Row],[時価総額]]/T20D357462[[#This Row],[現在値]]</f>
        <v>#VALUE!</v>
      </c>
      <c r="H2272" s="20"/>
      <c r="I2272" s="38"/>
      <c r="J2272" s="20"/>
      <c r="K2272" s="33"/>
      <c r="L2272" s="117"/>
      <c r="M2272" s="21"/>
      <c r="N2272" s="89"/>
      <c r="O2272" s="125" t="e">
        <f t="shared" si="73"/>
        <v>#REF!</v>
      </c>
      <c r="P2272" s="125" t="e">
        <f t="shared" si="72"/>
        <v>#REF!</v>
      </c>
      <c r="Q2272" s="147" t="e">
        <f>T20D357462[[#This Row],[スコア⑤]]/T20D357462[[#This Row],[スコア③]]</f>
        <v>#REF!</v>
      </c>
      <c r="R2272" s="76" t="e">
        <f>#REF!+#REF!</f>
        <v>#REF!</v>
      </c>
      <c r="S2272" s="76"/>
      <c r="T2272" s="119"/>
      <c r="U2272" s="76"/>
      <c r="V2272" s="76"/>
      <c r="W2272" s="109" t="e">
        <f>(T20D357462[[#This Row],[現金及び預金（億）]]-T20D357462[[#This Row],[負債（億）]])/T20D357462[[#This Row],[総資産]]*100</f>
        <v>#DIV/0!</v>
      </c>
    </row>
    <row r="2273" spans="1:23" s="67" customFormat="1" x14ac:dyDescent="0.25">
      <c r="A2273" s="69"/>
      <c r="B2273" s="39"/>
      <c r="C2273" s="71" t="str">
        <f>IFERROR(_xll.RssMarket($A2273,"市場部名称"),"")</f>
        <v/>
      </c>
      <c r="D2273" s="55"/>
      <c r="E2273" s="55" t="str">
        <f>IFERROR(_xll.RssMarket($A2273,"前日比"),"")</f>
        <v/>
      </c>
      <c r="F2273" s="75" t="str">
        <f>IFERROR(_xll.RssMarket($A2273,"時価総額"),"")</f>
        <v/>
      </c>
      <c r="G2273" s="75" t="e">
        <f>T20D357462[[#This Row],[時価総額]]/T20D357462[[#This Row],[現在値]]</f>
        <v>#VALUE!</v>
      </c>
      <c r="H2273" s="20"/>
      <c r="I2273" s="38"/>
      <c r="J2273" s="20"/>
      <c r="K2273" s="33"/>
      <c r="L2273" s="117"/>
      <c r="M2273" s="21"/>
      <c r="N2273" s="89"/>
      <c r="O2273" s="125" t="e">
        <f t="shared" si="73"/>
        <v>#REF!</v>
      </c>
      <c r="P2273" s="125" t="e">
        <f t="shared" si="72"/>
        <v>#REF!</v>
      </c>
      <c r="Q2273" s="147" t="e">
        <f>T20D357462[[#This Row],[スコア⑤]]/T20D357462[[#This Row],[スコア③]]</f>
        <v>#REF!</v>
      </c>
      <c r="R2273" s="76" t="e">
        <f>#REF!+#REF!</f>
        <v>#REF!</v>
      </c>
      <c r="S2273" s="76"/>
      <c r="T2273" s="119"/>
      <c r="U2273" s="76"/>
      <c r="V2273" s="76"/>
      <c r="W2273" s="109" t="e">
        <f>(T20D357462[[#This Row],[現金及び預金（億）]]-T20D357462[[#This Row],[負債（億）]])/T20D357462[[#This Row],[総資産]]*100</f>
        <v>#DIV/0!</v>
      </c>
    </row>
    <row r="2274" spans="1:23" s="67" customFormat="1" x14ac:dyDescent="0.25">
      <c r="A2274" s="69"/>
      <c r="B2274" s="39"/>
      <c r="C2274" s="71" t="str">
        <f>IFERROR(_xll.RssMarket($A2274,"市場部名称"),"")</f>
        <v/>
      </c>
      <c r="D2274" s="55"/>
      <c r="E2274" s="55" t="str">
        <f>IFERROR(_xll.RssMarket($A2274,"前日比"),"")</f>
        <v/>
      </c>
      <c r="F2274" s="75" t="str">
        <f>IFERROR(_xll.RssMarket($A2274,"時価総額"),"")</f>
        <v/>
      </c>
      <c r="G2274" s="75" t="e">
        <f>T20D357462[[#This Row],[時価総額]]/T20D357462[[#This Row],[現在値]]</f>
        <v>#VALUE!</v>
      </c>
      <c r="H2274" s="20"/>
      <c r="I2274" s="38"/>
      <c r="J2274" s="20"/>
      <c r="K2274" s="33"/>
      <c r="L2274" s="117"/>
      <c r="M2274" s="21"/>
      <c r="N2274" s="89"/>
      <c r="O2274" s="125" t="e">
        <f t="shared" si="73"/>
        <v>#REF!</v>
      </c>
      <c r="P2274" s="125" t="e">
        <f t="shared" si="72"/>
        <v>#REF!</v>
      </c>
      <c r="Q2274" s="147" t="e">
        <f>T20D357462[[#This Row],[スコア⑤]]/T20D357462[[#This Row],[スコア③]]</f>
        <v>#REF!</v>
      </c>
      <c r="R2274" s="76" t="e">
        <f>#REF!+#REF!</f>
        <v>#REF!</v>
      </c>
      <c r="S2274" s="76"/>
      <c r="T2274" s="119"/>
      <c r="U2274" s="76"/>
      <c r="V2274" s="76"/>
      <c r="W2274" s="109" t="e">
        <f>(T20D357462[[#This Row],[現金及び預金（億）]]-T20D357462[[#This Row],[負債（億）]])/T20D357462[[#This Row],[総資産]]*100</f>
        <v>#DIV/0!</v>
      </c>
    </row>
    <row r="2275" spans="1:23" s="67" customFormat="1" x14ac:dyDescent="0.25">
      <c r="A2275" s="69"/>
      <c r="B2275" s="39"/>
      <c r="C2275" s="71" t="str">
        <f>IFERROR(_xll.RssMarket($A2275,"市場部名称"),"")</f>
        <v/>
      </c>
      <c r="D2275" s="55"/>
      <c r="E2275" s="55" t="str">
        <f>IFERROR(_xll.RssMarket($A2275,"前日比"),"")</f>
        <v/>
      </c>
      <c r="F2275" s="75" t="str">
        <f>IFERROR(_xll.RssMarket($A2275,"時価総額"),"")</f>
        <v/>
      </c>
      <c r="G2275" s="75" t="e">
        <f>T20D357462[[#This Row],[時価総額]]/T20D357462[[#This Row],[現在値]]</f>
        <v>#VALUE!</v>
      </c>
      <c r="H2275" s="20"/>
      <c r="I2275" s="38"/>
      <c r="J2275" s="20"/>
      <c r="K2275" s="33"/>
      <c r="L2275" s="117"/>
      <c r="M2275" s="21"/>
      <c r="N2275" s="89"/>
      <c r="O2275" s="125" t="e">
        <f t="shared" si="73"/>
        <v>#REF!</v>
      </c>
      <c r="P2275" s="125" t="e">
        <f t="shared" si="72"/>
        <v>#REF!</v>
      </c>
      <c r="Q2275" s="147" t="e">
        <f>T20D357462[[#This Row],[スコア⑤]]/T20D357462[[#This Row],[スコア③]]</f>
        <v>#REF!</v>
      </c>
      <c r="R2275" s="76" t="e">
        <f>#REF!+#REF!</f>
        <v>#REF!</v>
      </c>
      <c r="S2275" s="76"/>
      <c r="T2275" s="119"/>
      <c r="U2275" s="76"/>
      <c r="V2275" s="76"/>
      <c r="W2275" s="109" t="e">
        <f>(T20D357462[[#This Row],[現金及び預金（億）]]-T20D357462[[#This Row],[負債（億）]])/T20D357462[[#This Row],[総資産]]*100</f>
        <v>#DIV/0!</v>
      </c>
    </row>
    <row r="2276" spans="1:23" s="67" customFormat="1" x14ac:dyDescent="0.25">
      <c r="A2276" s="69"/>
      <c r="B2276" s="39"/>
      <c r="C2276" s="71" t="str">
        <f>IFERROR(_xll.RssMarket($A2276,"市場部名称"),"")</f>
        <v/>
      </c>
      <c r="D2276" s="55"/>
      <c r="E2276" s="55" t="str">
        <f>IFERROR(_xll.RssMarket($A2276,"前日比"),"")</f>
        <v/>
      </c>
      <c r="F2276" s="75" t="str">
        <f>IFERROR(_xll.RssMarket($A2276,"時価総額"),"")</f>
        <v/>
      </c>
      <c r="G2276" s="75" t="e">
        <f>T20D357462[[#This Row],[時価総額]]/T20D357462[[#This Row],[現在値]]</f>
        <v>#VALUE!</v>
      </c>
      <c r="H2276" s="20"/>
      <c r="I2276" s="38"/>
      <c r="J2276" s="20"/>
      <c r="K2276" s="33"/>
      <c r="L2276" s="117"/>
      <c r="M2276" s="21"/>
      <c r="N2276" s="89"/>
      <c r="O2276" s="125" t="e">
        <f t="shared" si="73"/>
        <v>#REF!</v>
      </c>
      <c r="P2276" s="125" t="e">
        <f t="shared" si="72"/>
        <v>#REF!</v>
      </c>
      <c r="Q2276" s="147" t="e">
        <f>T20D357462[[#This Row],[スコア⑤]]/T20D357462[[#This Row],[スコア③]]</f>
        <v>#REF!</v>
      </c>
      <c r="R2276" s="76" t="e">
        <f>#REF!+#REF!</f>
        <v>#REF!</v>
      </c>
      <c r="S2276" s="76"/>
      <c r="T2276" s="119"/>
      <c r="U2276" s="76"/>
      <c r="V2276" s="76"/>
      <c r="W2276" s="109" t="e">
        <f>(T20D357462[[#This Row],[現金及び預金（億）]]-T20D357462[[#This Row],[負債（億）]])/T20D357462[[#This Row],[総資産]]*100</f>
        <v>#DIV/0!</v>
      </c>
    </row>
    <row r="2277" spans="1:23" s="67" customFormat="1" x14ac:dyDescent="0.25">
      <c r="A2277" s="69"/>
      <c r="B2277" s="39"/>
      <c r="C2277" s="71" t="str">
        <f>IFERROR(_xll.RssMarket($A2277,"市場部名称"),"")</f>
        <v/>
      </c>
      <c r="D2277" s="55"/>
      <c r="E2277" s="55" t="str">
        <f>IFERROR(_xll.RssMarket($A2277,"前日比"),"")</f>
        <v/>
      </c>
      <c r="F2277" s="75" t="str">
        <f>IFERROR(_xll.RssMarket($A2277,"時価総額"),"")</f>
        <v/>
      </c>
      <c r="G2277" s="75" t="e">
        <f>T20D357462[[#This Row],[時価総額]]/T20D357462[[#This Row],[現在値]]</f>
        <v>#VALUE!</v>
      </c>
      <c r="H2277" s="20"/>
      <c r="I2277" s="38"/>
      <c r="J2277" s="20"/>
      <c r="K2277" s="33"/>
      <c r="L2277" s="117"/>
      <c r="M2277" s="21"/>
      <c r="N2277" s="89"/>
      <c r="O2277" s="125" t="e">
        <f t="shared" si="73"/>
        <v>#REF!</v>
      </c>
      <c r="P2277" s="125" t="e">
        <f t="shared" si="72"/>
        <v>#REF!</v>
      </c>
      <c r="Q2277" s="147" t="e">
        <f>T20D357462[[#This Row],[スコア⑤]]/T20D357462[[#This Row],[スコア③]]</f>
        <v>#REF!</v>
      </c>
      <c r="R2277" s="76" t="e">
        <f>#REF!+#REF!</f>
        <v>#REF!</v>
      </c>
      <c r="S2277" s="76"/>
      <c r="T2277" s="119"/>
      <c r="U2277" s="76"/>
      <c r="V2277" s="76"/>
      <c r="W2277" s="109" t="e">
        <f>(T20D357462[[#This Row],[現金及び預金（億）]]-T20D357462[[#This Row],[負債（億）]])/T20D357462[[#This Row],[総資産]]*100</f>
        <v>#DIV/0!</v>
      </c>
    </row>
    <row r="2278" spans="1:23" s="67" customFormat="1" x14ac:dyDescent="0.25">
      <c r="A2278" s="69"/>
      <c r="B2278" s="39"/>
      <c r="C2278" s="71" t="str">
        <f>IFERROR(_xll.RssMarket($A2278,"市場部名称"),"")</f>
        <v/>
      </c>
      <c r="D2278" s="55"/>
      <c r="E2278" s="55" t="str">
        <f>IFERROR(_xll.RssMarket($A2278,"前日比"),"")</f>
        <v/>
      </c>
      <c r="F2278" s="75" t="str">
        <f>IFERROR(_xll.RssMarket($A2278,"時価総額"),"")</f>
        <v/>
      </c>
      <c r="G2278" s="75" t="e">
        <f>T20D357462[[#This Row],[時価総額]]/T20D357462[[#This Row],[現在値]]</f>
        <v>#VALUE!</v>
      </c>
      <c r="H2278" s="20"/>
      <c r="I2278" s="38"/>
      <c r="J2278" s="20"/>
      <c r="K2278" s="33"/>
      <c r="L2278" s="117"/>
      <c r="M2278" s="21"/>
      <c r="N2278" s="89"/>
      <c r="O2278" s="125" t="e">
        <f t="shared" si="73"/>
        <v>#REF!</v>
      </c>
      <c r="P2278" s="125" t="e">
        <f t="shared" si="72"/>
        <v>#REF!</v>
      </c>
      <c r="Q2278" s="147" t="e">
        <f>T20D357462[[#This Row],[スコア⑤]]/T20D357462[[#This Row],[スコア③]]</f>
        <v>#REF!</v>
      </c>
      <c r="R2278" s="76" t="e">
        <f>#REF!+#REF!</f>
        <v>#REF!</v>
      </c>
      <c r="S2278" s="76"/>
      <c r="T2278" s="119"/>
      <c r="U2278" s="76"/>
      <c r="V2278" s="76"/>
      <c r="W2278" s="109" t="e">
        <f>(T20D357462[[#This Row],[現金及び預金（億）]]-T20D357462[[#This Row],[負債（億）]])/T20D357462[[#This Row],[総資産]]*100</f>
        <v>#DIV/0!</v>
      </c>
    </row>
    <row r="2279" spans="1:23" s="67" customFormat="1" x14ac:dyDescent="0.25">
      <c r="A2279" s="69"/>
      <c r="B2279" s="39"/>
      <c r="C2279" s="71" t="str">
        <f>IFERROR(_xll.RssMarket($A2279,"市場部名称"),"")</f>
        <v/>
      </c>
      <c r="D2279" s="55"/>
      <c r="E2279" s="55" t="str">
        <f>IFERROR(_xll.RssMarket($A2279,"前日比"),"")</f>
        <v/>
      </c>
      <c r="F2279" s="75" t="str">
        <f>IFERROR(_xll.RssMarket($A2279,"時価総額"),"")</f>
        <v/>
      </c>
      <c r="G2279" s="75" t="e">
        <f>T20D357462[[#This Row],[時価総額]]/T20D357462[[#This Row],[現在値]]</f>
        <v>#VALUE!</v>
      </c>
      <c r="H2279" s="20"/>
      <c r="I2279" s="38"/>
      <c r="J2279" s="20"/>
      <c r="K2279" s="33"/>
      <c r="L2279" s="117"/>
      <c r="M2279" s="21"/>
      <c r="N2279" s="89"/>
      <c r="O2279" s="125" t="e">
        <f t="shared" si="73"/>
        <v>#REF!</v>
      </c>
      <c r="P2279" s="125" t="e">
        <f t="shared" si="72"/>
        <v>#REF!</v>
      </c>
      <c r="Q2279" s="147" t="e">
        <f>T20D357462[[#This Row],[スコア⑤]]/T20D357462[[#This Row],[スコア③]]</f>
        <v>#REF!</v>
      </c>
      <c r="R2279" s="76" t="e">
        <f>#REF!+#REF!</f>
        <v>#REF!</v>
      </c>
      <c r="S2279" s="76"/>
      <c r="T2279" s="119"/>
      <c r="U2279" s="76"/>
      <c r="V2279" s="76"/>
      <c r="W2279" s="109" t="e">
        <f>(T20D357462[[#This Row],[現金及び預金（億）]]-T20D357462[[#This Row],[負債（億）]])/T20D357462[[#This Row],[総資産]]*100</f>
        <v>#DIV/0!</v>
      </c>
    </row>
    <row r="2280" spans="1:23" s="67" customFormat="1" x14ac:dyDescent="0.25">
      <c r="A2280" s="69"/>
      <c r="B2280" s="39"/>
      <c r="C2280" s="71" t="str">
        <f>IFERROR(_xll.RssMarket($A2280,"市場部名称"),"")</f>
        <v/>
      </c>
      <c r="D2280" s="55"/>
      <c r="E2280" s="55" t="str">
        <f>IFERROR(_xll.RssMarket($A2280,"前日比"),"")</f>
        <v/>
      </c>
      <c r="F2280" s="75" t="str">
        <f>IFERROR(_xll.RssMarket($A2280,"時価総額"),"")</f>
        <v/>
      </c>
      <c r="G2280" s="75" t="e">
        <f>T20D357462[[#This Row],[時価総額]]/T20D357462[[#This Row],[現在値]]</f>
        <v>#VALUE!</v>
      </c>
      <c r="H2280" s="20"/>
      <c r="I2280" s="38"/>
      <c r="J2280" s="20"/>
      <c r="K2280" s="33"/>
      <c r="L2280" s="117"/>
      <c r="M2280" s="21"/>
      <c r="N2280" s="89"/>
      <c r="O2280" s="125" t="e">
        <f t="shared" si="73"/>
        <v>#REF!</v>
      </c>
      <c r="P2280" s="125" t="e">
        <f t="shared" si="72"/>
        <v>#REF!</v>
      </c>
      <c r="Q2280" s="147" t="e">
        <f>T20D357462[[#This Row],[スコア⑤]]/T20D357462[[#This Row],[スコア③]]</f>
        <v>#REF!</v>
      </c>
      <c r="R2280" s="76" t="e">
        <f>#REF!+#REF!</f>
        <v>#REF!</v>
      </c>
      <c r="S2280" s="76"/>
      <c r="T2280" s="119"/>
      <c r="U2280" s="76"/>
      <c r="V2280" s="76"/>
      <c r="W2280" s="109" t="e">
        <f>(T20D357462[[#This Row],[現金及び預金（億）]]-T20D357462[[#This Row],[負債（億）]])/T20D357462[[#This Row],[総資産]]*100</f>
        <v>#DIV/0!</v>
      </c>
    </row>
    <row r="2281" spans="1:23" s="67" customFormat="1" x14ac:dyDescent="0.25">
      <c r="A2281" s="69"/>
      <c r="B2281" s="39"/>
      <c r="C2281" s="71" t="str">
        <f>IFERROR(_xll.RssMarket($A2281,"市場部名称"),"")</f>
        <v/>
      </c>
      <c r="D2281" s="55"/>
      <c r="E2281" s="55" t="str">
        <f>IFERROR(_xll.RssMarket($A2281,"前日比"),"")</f>
        <v/>
      </c>
      <c r="F2281" s="75" t="str">
        <f>IFERROR(_xll.RssMarket($A2281,"時価総額"),"")</f>
        <v/>
      </c>
      <c r="G2281" s="75" t="e">
        <f>T20D357462[[#This Row],[時価総額]]/T20D357462[[#This Row],[現在値]]</f>
        <v>#VALUE!</v>
      </c>
      <c r="H2281" s="20"/>
      <c r="I2281" s="38"/>
      <c r="J2281" s="20"/>
      <c r="K2281" s="33"/>
      <c r="L2281" s="117"/>
      <c r="M2281" s="21"/>
      <c r="N2281" s="89"/>
      <c r="O2281" s="125" t="e">
        <f t="shared" si="73"/>
        <v>#REF!</v>
      </c>
      <c r="P2281" s="125" t="e">
        <f t="shared" si="72"/>
        <v>#REF!</v>
      </c>
      <c r="Q2281" s="147" t="e">
        <f>T20D357462[[#This Row],[スコア⑤]]/T20D357462[[#This Row],[スコア③]]</f>
        <v>#REF!</v>
      </c>
      <c r="R2281" s="76" t="e">
        <f>#REF!+#REF!</f>
        <v>#REF!</v>
      </c>
      <c r="S2281" s="76"/>
      <c r="T2281" s="119"/>
      <c r="U2281" s="76"/>
      <c r="V2281" s="76"/>
      <c r="W2281" s="109" t="e">
        <f>(T20D357462[[#This Row],[現金及び預金（億）]]-T20D357462[[#This Row],[負債（億）]])/T20D357462[[#This Row],[総資産]]*100</f>
        <v>#DIV/0!</v>
      </c>
    </row>
    <row r="2282" spans="1:23" s="67" customFormat="1" x14ac:dyDescent="0.25">
      <c r="A2282" s="69"/>
      <c r="B2282" s="39"/>
      <c r="C2282" s="71" t="str">
        <f>IFERROR(_xll.RssMarket($A2282,"市場部名称"),"")</f>
        <v/>
      </c>
      <c r="D2282" s="55"/>
      <c r="E2282" s="55" t="str">
        <f>IFERROR(_xll.RssMarket($A2282,"前日比"),"")</f>
        <v/>
      </c>
      <c r="F2282" s="75" t="str">
        <f>IFERROR(_xll.RssMarket($A2282,"時価総額"),"")</f>
        <v/>
      </c>
      <c r="G2282" s="75" t="e">
        <f>T20D357462[[#This Row],[時価総額]]/T20D357462[[#This Row],[現在値]]</f>
        <v>#VALUE!</v>
      </c>
      <c r="H2282" s="20"/>
      <c r="I2282" s="38"/>
      <c r="J2282" s="20"/>
      <c r="K2282" s="33"/>
      <c r="L2282" s="117"/>
      <c r="M2282" s="21"/>
      <c r="N2282" s="89"/>
      <c r="O2282" s="125" t="e">
        <f t="shared" si="73"/>
        <v>#REF!</v>
      </c>
      <c r="P2282" s="125" t="e">
        <f t="shared" si="72"/>
        <v>#REF!</v>
      </c>
      <c r="Q2282" s="147" t="e">
        <f>T20D357462[[#This Row],[スコア⑤]]/T20D357462[[#This Row],[スコア③]]</f>
        <v>#REF!</v>
      </c>
      <c r="R2282" s="76" t="e">
        <f>#REF!+#REF!</f>
        <v>#REF!</v>
      </c>
      <c r="S2282" s="76"/>
      <c r="T2282" s="119"/>
      <c r="U2282" s="76"/>
      <c r="V2282" s="76"/>
      <c r="W2282" s="109" t="e">
        <f>(T20D357462[[#This Row],[現金及び預金（億）]]-T20D357462[[#This Row],[負債（億）]])/T20D357462[[#This Row],[総資産]]*100</f>
        <v>#DIV/0!</v>
      </c>
    </row>
    <row r="2283" spans="1:23" s="67" customFormat="1" x14ac:dyDescent="0.25">
      <c r="A2283" s="69"/>
      <c r="B2283" s="39"/>
      <c r="C2283" s="71" t="str">
        <f>IFERROR(_xll.RssMarket($A2283,"市場部名称"),"")</f>
        <v/>
      </c>
      <c r="D2283" s="55"/>
      <c r="E2283" s="55" t="str">
        <f>IFERROR(_xll.RssMarket($A2283,"前日比"),"")</f>
        <v/>
      </c>
      <c r="F2283" s="75" t="str">
        <f>IFERROR(_xll.RssMarket($A2283,"時価総額"),"")</f>
        <v/>
      </c>
      <c r="G2283" s="75" t="e">
        <f>T20D357462[[#This Row],[時価総額]]/T20D357462[[#This Row],[現在値]]</f>
        <v>#VALUE!</v>
      </c>
      <c r="H2283" s="20"/>
      <c r="I2283" s="38"/>
      <c r="J2283" s="20"/>
      <c r="K2283" s="33"/>
      <c r="L2283" s="117"/>
      <c r="M2283" s="21"/>
      <c r="N2283" s="89"/>
      <c r="O2283" s="125" t="e">
        <f t="shared" si="73"/>
        <v>#REF!</v>
      </c>
      <c r="P2283" s="125" t="e">
        <f t="shared" si="72"/>
        <v>#REF!</v>
      </c>
      <c r="Q2283" s="147" t="e">
        <f>T20D357462[[#This Row],[スコア⑤]]/T20D357462[[#This Row],[スコア③]]</f>
        <v>#REF!</v>
      </c>
      <c r="R2283" s="76" t="e">
        <f>#REF!+#REF!</f>
        <v>#REF!</v>
      </c>
      <c r="S2283" s="76"/>
      <c r="T2283" s="119"/>
      <c r="U2283" s="76"/>
      <c r="V2283" s="76"/>
      <c r="W2283" s="109" t="e">
        <f>(T20D357462[[#This Row],[現金及び預金（億）]]-T20D357462[[#This Row],[負債（億）]])/T20D357462[[#This Row],[総資産]]*100</f>
        <v>#DIV/0!</v>
      </c>
    </row>
    <row r="2284" spans="1:23" s="67" customFormat="1" x14ac:dyDescent="0.25">
      <c r="A2284" s="69"/>
      <c r="B2284" s="39"/>
      <c r="C2284" s="71" t="str">
        <f>IFERROR(_xll.RssMarket($A2284,"市場部名称"),"")</f>
        <v/>
      </c>
      <c r="D2284" s="55"/>
      <c r="E2284" s="55" t="str">
        <f>IFERROR(_xll.RssMarket($A2284,"前日比"),"")</f>
        <v/>
      </c>
      <c r="F2284" s="75" t="str">
        <f>IFERROR(_xll.RssMarket($A2284,"時価総額"),"")</f>
        <v/>
      </c>
      <c r="G2284" s="75" t="e">
        <f>T20D357462[[#This Row],[時価総額]]/T20D357462[[#This Row],[現在値]]</f>
        <v>#VALUE!</v>
      </c>
      <c r="H2284" s="20"/>
      <c r="I2284" s="38"/>
      <c r="J2284" s="20"/>
      <c r="K2284" s="33"/>
      <c r="L2284" s="117"/>
      <c r="M2284" s="21"/>
      <c r="N2284" s="89"/>
      <c r="O2284" s="125" t="e">
        <f t="shared" si="73"/>
        <v>#REF!</v>
      </c>
      <c r="P2284" s="125" t="e">
        <f t="shared" si="72"/>
        <v>#REF!</v>
      </c>
      <c r="Q2284" s="147" t="e">
        <f>T20D357462[[#This Row],[スコア⑤]]/T20D357462[[#This Row],[スコア③]]</f>
        <v>#REF!</v>
      </c>
      <c r="R2284" s="76" t="e">
        <f>#REF!+#REF!</f>
        <v>#REF!</v>
      </c>
      <c r="S2284" s="76"/>
      <c r="T2284" s="119"/>
      <c r="U2284" s="76"/>
      <c r="V2284" s="76"/>
      <c r="W2284" s="109" t="e">
        <f>(T20D357462[[#This Row],[現金及び預金（億）]]-T20D357462[[#This Row],[負債（億）]])/T20D357462[[#This Row],[総資産]]*100</f>
        <v>#DIV/0!</v>
      </c>
    </row>
    <row r="2285" spans="1:23" s="67" customFormat="1" x14ac:dyDescent="0.25">
      <c r="A2285" s="69"/>
      <c r="B2285" s="39"/>
      <c r="C2285" s="71" t="str">
        <f>IFERROR(_xll.RssMarket($A2285,"市場部名称"),"")</f>
        <v/>
      </c>
      <c r="D2285" s="55"/>
      <c r="E2285" s="55" t="str">
        <f>IFERROR(_xll.RssMarket($A2285,"前日比"),"")</f>
        <v/>
      </c>
      <c r="F2285" s="75" t="str">
        <f>IFERROR(_xll.RssMarket($A2285,"時価総額"),"")</f>
        <v/>
      </c>
      <c r="G2285" s="75" t="e">
        <f>T20D357462[[#This Row],[時価総額]]/T20D357462[[#This Row],[現在値]]</f>
        <v>#VALUE!</v>
      </c>
      <c r="H2285" s="20"/>
      <c r="I2285" s="38"/>
      <c r="J2285" s="20"/>
      <c r="K2285" s="33"/>
      <c r="L2285" s="117"/>
      <c r="M2285" s="21"/>
      <c r="N2285" s="89"/>
      <c r="O2285" s="125" t="e">
        <f t="shared" si="73"/>
        <v>#REF!</v>
      </c>
      <c r="P2285" s="125" t="e">
        <f t="shared" si="72"/>
        <v>#REF!</v>
      </c>
      <c r="Q2285" s="147" t="e">
        <f>T20D357462[[#This Row],[スコア⑤]]/T20D357462[[#This Row],[スコア③]]</f>
        <v>#REF!</v>
      </c>
      <c r="R2285" s="76" t="e">
        <f>#REF!+#REF!</f>
        <v>#REF!</v>
      </c>
      <c r="S2285" s="76"/>
      <c r="T2285" s="119"/>
      <c r="U2285" s="76"/>
      <c r="V2285" s="76"/>
      <c r="W2285" s="109" t="e">
        <f>(T20D357462[[#This Row],[現金及び預金（億）]]-T20D357462[[#This Row],[負債（億）]])/T20D357462[[#This Row],[総資産]]*100</f>
        <v>#DIV/0!</v>
      </c>
    </row>
    <row r="2286" spans="1:23" s="67" customFormat="1" x14ac:dyDescent="0.25">
      <c r="A2286" s="69"/>
      <c r="B2286" s="39"/>
      <c r="C2286" s="71" t="str">
        <f>IFERROR(_xll.RssMarket($A2286,"市場部名称"),"")</f>
        <v/>
      </c>
      <c r="D2286" s="55"/>
      <c r="E2286" s="55" t="str">
        <f>IFERROR(_xll.RssMarket($A2286,"前日比"),"")</f>
        <v/>
      </c>
      <c r="F2286" s="75" t="str">
        <f>IFERROR(_xll.RssMarket($A2286,"時価総額"),"")</f>
        <v/>
      </c>
      <c r="G2286" s="75" t="e">
        <f>T20D357462[[#This Row],[時価総額]]/T20D357462[[#This Row],[現在値]]</f>
        <v>#VALUE!</v>
      </c>
      <c r="H2286" s="20"/>
      <c r="I2286" s="38"/>
      <c r="J2286" s="20"/>
      <c r="K2286" s="33"/>
      <c r="L2286" s="117"/>
      <c r="M2286" s="21"/>
      <c r="N2286" s="89"/>
      <c r="O2286" s="125" t="e">
        <f t="shared" si="73"/>
        <v>#REF!</v>
      </c>
      <c r="P2286" s="125" t="e">
        <f t="shared" si="72"/>
        <v>#REF!</v>
      </c>
      <c r="Q2286" s="147" t="e">
        <f>T20D357462[[#This Row],[スコア⑤]]/T20D357462[[#This Row],[スコア③]]</f>
        <v>#REF!</v>
      </c>
      <c r="R2286" s="76" t="e">
        <f>#REF!+#REF!</f>
        <v>#REF!</v>
      </c>
      <c r="S2286" s="76"/>
      <c r="T2286" s="119"/>
      <c r="U2286" s="76"/>
      <c r="V2286" s="76"/>
      <c r="W2286" s="109" t="e">
        <f>(T20D357462[[#This Row],[現金及び預金（億）]]-T20D357462[[#This Row],[負債（億）]])/T20D357462[[#This Row],[総資産]]*100</f>
        <v>#DIV/0!</v>
      </c>
    </row>
    <row r="2287" spans="1:23" s="67" customFormat="1" x14ac:dyDescent="0.25">
      <c r="A2287" s="69"/>
      <c r="B2287" s="39"/>
      <c r="C2287" s="71" t="str">
        <f>IFERROR(_xll.RssMarket($A2287,"市場部名称"),"")</f>
        <v/>
      </c>
      <c r="D2287" s="55"/>
      <c r="E2287" s="55" t="str">
        <f>IFERROR(_xll.RssMarket($A2287,"前日比"),"")</f>
        <v/>
      </c>
      <c r="F2287" s="75" t="str">
        <f>IFERROR(_xll.RssMarket($A2287,"時価総額"),"")</f>
        <v/>
      </c>
      <c r="G2287" s="75" t="e">
        <f>T20D357462[[#This Row],[時価総額]]/T20D357462[[#This Row],[現在値]]</f>
        <v>#VALUE!</v>
      </c>
      <c r="H2287" s="20"/>
      <c r="I2287" s="38"/>
      <c r="J2287" s="20"/>
      <c r="K2287" s="33"/>
      <c r="L2287" s="117"/>
      <c r="M2287" s="21"/>
      <c r="N2287" s="89"/>
      <c r="O2287" s="125" t="e">
        <f t="shared" si="73"/>
        <v>#REF!</v>
      </c>
      <c r="P2287" s="125" t="e">
        <f t="shared" si="72"/>
        <v>#REF!</v>
      </c>
      <c r="Q2287" s="147" t="e">
        <f>T20D357462[[#This Row],[スコア⑤]]/T20D357462[[#This Row],[スコア③]]</f>
        <v>#REF!</v>
      </c>
      <c r="R2287" s="76" t="e">
        <f>#REF!+#REF!</f>
        <v>#REF!</v>
      </c>
      <c r="S2287" s="76"/>
      <c r="T2287" s="119"/>
      <c r="U2287" s="76"/>
      <c r="V2287" s="76"/>
      <c r="W2287" s="109" t="e">
        <f>(T20D357462[[#This Row],[現金及び預金（億）]]-T20D357462[[#This Row],[負債（億）]])/T20D357462[[#This Row],[総資産]]*100</f>
        <v>#DIV/0!</v>
      </c>
    </row>
    <row r="2288" spans="1:23" s="67" customFormat="1" x14ac:dyDescent="0.25">
      <c r="A2288" s="69"/>
      <c r="B2288" s="39"/>
      <c r="C2288" s="71" t="str">
        <f>IFERROR(_xll.RssMarket($A2288,"市場部名称"),"")</f>
        <v/>
      </c>
      <c r="D2288" s="55"/>
      <c r="E2288" s="55" t="str">
        <f>IFERROR(_xll.RssMarket($A2288,"前日比"),"")</f>
        <v/>
      </c>
      <c r="F2288" s="75" t="str">
        <f>IFERROR(_xll.RssMarket($A2288,"時価総額"),"")</f>
        <v/>
      </c>
      <c r="G2288" s="75" t="e">
        <f>T20D357462[[#This Row],[時価総額]]/T20D357462[[#This Row],[現在値]]</f>
        <v>#VALUE!</v>
      </c>
      <c r="H2288" s="20"/>
      <c r="I2288" s="38"/>
      <c r="J2288" s="20"/>
      <c r="K2288" s="33"/>
      <c r="L2288" s="117"/>
      <c r="M2288" s="21"/>
      <c r="N2288" s="89"/>
      <c r="O2288" s="125" t="e">
        <f t="shared" si="73"/>
        <v>#REF!</v>
      </c>
      <c r="P2288" s="125" t="e">
        <f t="shared" si="72"/>
        <v>#REF!</v>
      </c>
      <c r="Q2288" s="147" t="e">
        <f>T20D357462[[#This Row],[スコア⑤]]/T20D357462[[#This Row],[スコア③]]</f>
        <v>#REF!</v>
      </c>
      <c r="R2288" s="76" t="e">
        <f>#REF!+#REF!</f>
        <v>#REF!</v>
      </c>
      <c r="S2288" s="76"/>
      <c r="T2288" s="119"/>
      <c r="U2288" s="76"/>
      <c r="V2288" s="76"/>
      <c r="W2288" s="109" t="e">
        <f>(T20D357462[[#This Row],[現金及び預金（億）]]-T20D357462[[#This Row],[負債（億）]])/T20D357462[[#This Row],[総資産]]*100</f>
        <v>#DIV/0!</v>
      </c>
    </row>
    <row r="2289" spans="1:23" s="67" customFormat="1" x14ac:dyDescent="0.25">
      <c r="A2289" s="69"/>
      <c r="B2289" s="39"/>
      <c r="C2289" s="71" t="str">
        <f>IFERROR(_xll.RssMarket($A2289,"市場部名称"),"")</f>
        <v/>
      </c>
      <c r="D2289" s="55"/>
      <c r="E2289" s="55" t="str">
        <f>IFERROR(_xll.RssMarket($A2289,"前日比"),"")</f>
        <v/>
      </c>
      <c r="F2289" s="75" t="str">
        <f>IFERROR(_xll.RssMarket($A2289,"時価総額"),"")</f>
        <v/>
      </c>
      <c r="G2289" s="75" t="e">
        <f>T20D357462[[#This Row],[時価総額]]/T20D357462[[#This Row],[現在値]]</f>
        <v>#VALUE!</v>
      </c>
      <c r="H2289" s="20"/>
      <c r="I2289" s="38"/>
      <c r="J2289" s="20"/>
      <c r="K2289" s="33"/>
      <c r="L2289" s="117"/>
      <c r="M2289" s="21"/>
      <c r="N2289" s="89"/>
      <c r="O2289" s="125" t="e">
        <f t="shared" si="73"/>
        <v>#REF!</v>
      </c>
      <c r="P2289" s="125" t="e">
        <f t="shared" si="72"/>
        <v>#REF!</v>
      </c>
      <c r="Q2289" s="147" t="e">
        <f>T20D357462[[#This Row],[スコア⑤]]/T20D357462[[#This Row],[スコア③]]</f>
        <v>#REF!</v>
      </c>
      <c r="R2289" s="76" t="e">
        <f>#REF!+#REF!</f>
        <v>#REF!</v>
      </c>
      <c r="S2289" s="76"/>
      <c r="T2289" s="119"/>
      <c r="U2289" s="76"/>
      <c r="V2289" s="76"/>
      <c r="W2289" s="109" t="e">
        <f>(T20D357462[[#This Row],[現金及び預金（億）]]-T20D357462[[#This Row],[負債（億）]])/T20D357462[[#This Row],[総資産]]*100</f>
        <v>#DIV/0!</v>
      </c>
    </row>
    <row r="2290" spans="1:23" s="67" customFormat="1" x14ac:dyDescent="0.25">
      <c r="A2290" s="69"/>
      <c r="B2290" s="39"/>
      <c r="C2290" s="71" t="str">
        <f>IFERROR(_xll.RssMarket($A2290,"市場部名称"),"")</f>
        <v/>
      </c>
      <c r="D2290" s="55"/>
      <c r="E2290" s="55" t="str">
        <f>IFERROR(_xll.RssMarket($A2290,"前日比"),"")</f>
        <v/>
      </c>
      <c r="F2290" s="75" t="str">
        <f>IFERROR(_xll.RssMarket($A2290,"時価総額"),"")</f>
        <v/>
      </c>
      <c r="G2290" s="75" t="e">
        <f>T20D357462[[#This Row],[時価総額]]/T20D357462[[#This Row],[現在値]]</f>
        <v>#VALUE!</v>
      </c>
      <c r="H2290" s="20"/>
      <c r="I2290" s="38"/>
      <c r="J2290" s="20"/>
      <c r="K2290" s="33"/>
      <c r="L2290" s="117"/>
      <c r="M2290" s="21"/>
      <c r="N2290" s="89"/>
      <c r="O2290" s="125" t="e">
        <f t="shared" si="73"/>
        <v>#REF!</v>
      </c>
      <c r="P2290" s="125" t="e">
        <f t="shared" si="72"/>
        <v>#REF!</v>
      </c>
      <c r="Q2290" s="147" t="e">
        <f>T20D357462[[#This Row],[スコア⑤]]/T20D357462[[#This Row],[スコア③]]</f>
        <v>#REF!</v>
      </c>
      <c r="R2290" s="76" t="e">
        <f>#REF!+#REF!</f>
        <v>#REF!</v>
      </c>
      <c r="S2290" s="76"/>
      <c r="T2290" s="119"/>
      <c r="U2290" s="76"/>
      <c r="V2290" s="76"/>
      <c r="W2290" s="109" t="e">
        <f>(T20D357462[[#This Row],[現金及び預金（億）]]-T20D357462[[#This Row],[負債（億）]])/T20D357462[[#This Row],[総資産]]*100</f>
        <v>#DIV/0!</v>
      </c>
    </row>
    <row r="2291" spans="1:23" s="67" customFormat="1" x14ac:dyDescent="0.25">
      <c r="A2291" s="69"/>
      <c r="B2291" s="39"/>
      <c r="C2291" s="71" t="str">
        <f>IFERROR(_xll.RssMarket($A2291,"市場部名称"),"")</f>
        <v/>
      </c>
      <c r="D2291" s="55"/>
      <c r="E2291" s="55" t="str">
        <f>IFERROR(_xll.RssMarket($A2291,"前日比"),"")</f>
        <v/>
      </c>
      <c r="F2291" s="75" t="str">
        <f>IFERROR(_xll.RssMarket($A2291,"時価総額"),"")</f>
        <v/>
      </c>
      <c r="G2291" s="75" t="e">
        <f>T20D357462[[#This Row],[時価総額]]/T20D357462[[#This Row],[現在値]]</f>
        <v>#VALUE!</v>
      </c>
      <c r="H2291" s="20"/>
      <c r="I2291" s="38"/>
      <c r="J2291" s="20"/>
      <c r="K2291" s="33"/>
      <c r="L2291" s="117"/>
      <c r="M2291" s="21"/>
      <c r="N2291" s="89"/>
      <c r="O2291" s="125" t="e">
        <f t="shared" si="73"/>
        <v>#REF!</v>
      </c>
      <c r="P2291" s="125" t="e">
        <f t="shared" si="72"/>
        <v>#REF!</v>
      </c>
      <c r="Q2291" s="147" t="e">
        <f>T20D357462[[#This Row],[スコア⑤]]/T20D357462[[#This Row],[スコア③]]</f>
        <v>#REF!</v>
      </c>
      <c r="R2291" s="76" t="e">
        <f>#REF!+#REF!</f>
        <v>#REF!</v>
      </c>
      <c r="S2291" s="76"/>
      <c r="T2291" s="119"/>
      <c r="U2291" s="76"/>
      <c r="V2291" s="76"/>
      <c r="W2291" s="109" t="e">
        <f>(T20D357462[[#This Row],[現金及び預金（億）]]-T20D357462[[#This Row],[負債（億）]])/T20D357462[[#This Row],[総資産]]*100</f>
        <v>#DIV/0!</v>
      </c>
    </row>
    <row r="2292" spans="1:23" s="67" customFormat="1" x14ac:dyDescent="0.25">
      <c r="A2292" s="69"/>
      <c r="B2292" s="39"/>
      <c r="C2292" s="71" t="str">
        <f>IFERROR(_xll.RssMarket($A2292,"市場部名称"),"")</f>
        <v/>
      </c>
      <c r="D2292" s="55"/>
      <c r="E2292" s="55" t="str">
        <f>IFERROR(_xll.RssMarket($A2292,"前日比"),"")</f>
        <v/>
      </c>
      <c r="F2292" s="75" t="str">
        <f>IFERROR(_xll.RssMarket($A2292,"時価総額"),"")</f>
        <v/>
      </c>
      <c r="G2292" s="75" t="e">
        <f>T20D357462[[#This Row],[時価総額]]/T20D357462[[#This Row],[現在値]]</f>
        <v>#VALUE!</v>
      </c>
      <c r="H2292" s="20"/>
      <c r="I2292" s="38"/>
      <c r="J2292" s="20"/>
      <c r="K2292" s="33"/>
      <c r="L2292" s="117"/>
      <c r="M2292" s="21"/>
      <c r="N2292" s="89"/>
      <c r="O2292" s="125" t="e">
        <f t="shared" si="73"/>
        <v>#REF!</v>
      </c>
      <c r="P2292" s="125" t="e">
        <f t="shared" si="72"/>
        <v>#REF!</v>
      </c>
      <c r="Q2292" s="147" t="e">
        <f>T20D357462[[#This Row],[スコア⑤]]/T20D357462[[#This Row],[スコア③]]</f>
        <v>#REF!</v>
      </c>
      <c r="R2292" s="76" t="e">
        <f>#REF!+#REF!</f>
        <v>#REF!</v>
      </c>
      <c r="S2292" s="76"/>
      <c r="T2292" s="119"/>
      <c r="U2292" s="76"/>
      <c r="V2292" s="76"/>
      <c r="W2292" s="109" t="e">
        <f>(T20D357462[[#This Row],[現金及び預金（億）]]-T20D357462[[#This Row],[負債（億）]])/T20D357462[[#This Row],[総資産]]*100</f>
        <v>#DIV/0!</v>
      </c>
    </row>
    <row r="2293" spans="1:23" s="67" customFormat="1" x14ac:dyDescent="0.25">
      <c r="A2293" s="69"/>
      <c r="B2293" s="39"/>
      <c r="C2293" s="71" t="str">
        <f>IFERROR(_xll.RssMarket($A2293,"市場部名称"),"")</f>
        <v/>
      </c>
      <c r="D2293" s="55"/>
      <c r="E2293" s="55" t="str">
        <f>IFERROR(_xll.RssMarket($A2293,"前日比"),"")</f>
        <v/>
      </c>
      <c r="F2293" s="75" t="str">
        <f>IFERROR(_xll.RssMarket($A2293,"時価総額"),"")</f>
        <v/>
      </c>
      <c r="G2293" s="75" t="e">
        <f>T20D357462[[#This Row],[時価総額]]/T20D357462[[#This Row],[現在値]]</f>
        <v>#VALUE!</v>
      </c>
      <c r="H2293" s="20"/>
      <c r="I2293" s="38"/>
      <c r="J2293" s="20"/>
      <c r="K2293" s="33"/>
      <c r="L2293" s="117"/>
      <c r="M2293" s="21"/>
      <c r="N2293" s="89"/>
      <c r="O2293" s="125" t="e">
        <f t="shared" si="73"/>
        <v>#REF!</v>
      </c>
      <c r="P2293" s="125" t="e">
        <f t="shared" si="72"/>
        <v>#REF!</v>
      </c>
      <c r="Q2293" s="147" t="e">
        <f>T20D357462[[#This Row],[スコア⑤]]/T20D357462[[#This Row],[スコア③]]</f>
        <v>#REF!</v>
      </c>
      <c r="R2293" s="76" t="e">
        <f>#REF!+#REF!</f>
        <v>#REF!</v>
      </c>
      <c r="S2293" s="76"/>
      <c r="T2293" s="119"/>
      <c r="U2293" s="76"/>
      <c r="V2293" s="76"/>
      <c r="W2293" s="109" t="e">
        <f>(T20D357462[[#This Row],[現金及び預金（億）]]-T20D357462[[#This Row],[負債（億）]])/T20D357462[[#This Row],[総資産]]*100</f>
        <v>#DIV/0!</v>
      </c>
    </row>
    <row r="2294" spans="1:23" s="67" customFormat="1" x14ac:dyDescent="0.25">
      <c r="A2294" s="69"/>
      <c r="B2294" s="39"/>
      <c r="C2294" s="71" t="str">
        <f>IFERROR(_xll.RssMarket($A2294,"市場部名称"),"")</f>
        <v/>
      </c>
      <c r="D2294" s="55"/>
      <c r="E2294" s="55" t="str">
        <f>IFERROR(_xll.RssMarket($A2294,"前日比"),"")</f>
        <v/>
      </c>
      <c r="F2294" s="75" t="str">
        <f>IFERROR(_xll.RssMarket($A2294,"時価総額"),"")</f>
        <v/>
      </c>
      <c r="G2294" s="75" t="e">
        <f>T20D357462[[#This Row],[時価総額]]/T20D357462[[#This Row],[現在値]]</f>
        <v>#VALUE!</v>
      </c>
      <c r="H2294" s="20"/>
      <c r="I2294" s="38"/>
      <c r="J2294" s="20"/>
      <c r="K2294" s="33"/>
      <c r="L2294" s="117"/>
      <c r="M2294" s="21"/>
      <c r="N2294" s="89"/>
      <c r="O2294" s="125" t="e">
        <f t="shared" si="73"/>
        <v>#REF!</v>
      </c>
      <c r="P2294" s="125" t="e">
        <f t="shared" si="72"/>
        <v>#REF!</v>
      </c>
      <c r="Q2294" s="147" t="e">
        <f>T20D357462[[#This Row],[スコア⑤]]/T20D357462[[#This Row],[スコア③]]</f>
        <v>#REF!</v>
      </c>
      <c r="R2294" s="76" t="e">
        <f>#REF!+#REF!</f>
        <v>#REF!</v>
      </c>
      <c r="S2294" s="76"/>
      <c r="T2294" s="119"/>
      <c r="U2294" s="76"/>
      <c r="V2294" s="76"/>
      <c r="W2294" s="109" t="e">
        <f>(T20D357462[[#This Row],[現金及び預金（億）]]-T20D357462[[#This Row],[負債（億）]])/T20D357462[[#This Row],[総資産]]*100</f>
        <v>#DIV/0!</v>
      </c>
    </row>
    <row r="2295" spans="1:23" s="67" customFormat="1" x14ac:dyDescent="0.25">
      <c r="A2295" s="69"/>
      <c r="B2295" s="39"/>
      <c r="C2295" s="71" t="str">
        <f>IFERROR(_xll.RssMarket($A2295,"市場部名称"),"")</f>
        <v/>
      </c>
      <c r="D2295" s="55"/>
      <c r="E2295" s="55" t="str">
        <f>IFERROR(_xll.RssMarket($A2295,"前日比"),"")</f>
        <v/>
      </c>
      <c r="F2295" s="75" t="str">
        <f>IFERROR(_xll.RssMarket($A2295,"時価総額"),"")</f>
        <v/>
      </c>
      <c r="G2295" s="75" t="e">
        <f>T20D357462[[#This Row],[時価総額]]/T20D357462[[#This Row],[現在値]]</f>
        <v>#VALUE!</v>
      </c>
      <c r="H2295" s="20"/>
      <c r="I2295" s="38"/>
      <c r="J2295" s="20"/>
      <c r="K2295" s="33"/>
      <c r="L2295" s="117"/>
      <c r="M2295" s="21"/>
      <c r="N2295" s="89"/>
      <c r="O2295" s="125" t="e">
        <f t="shared" si="73"/>
        <v>#REF!</v>
      </c>
      <c r="P2295" s="125" t="e">
        <f t="shared" si="72"/>
        <v>#REF!</v>
      </c>
      <c r="Q2295" s="147" t="e">
        <f>T20D357462[[#This Row],[スコア⑤]]/T20D357462[[#This Row],[スコア③]]</f>
        <v>#REF!</v>
      </c>
      <c r="R2295" s="76" t="e">
        <f>#REF!+#REF!</f>
        <v>#REF!</v>
      </c>
      <c r="S2295" s="76"/>
      <c r="T2295" s="119"/>
      <c r="U2295" s="76"/>
      <c r="V2295" s="76"/>
      <c r="W2295" s="109" t="e">
        <f>(T20D357462[[#This Row],[現金及び預金（億）]]-T20D357462[[#This Row],[負債（億）]])/T20D357462[[#This Row],[総資産]]*100</f>
        <v>#DIV/0!</v>
      </c>
    </row>
    <row r="2296" spans="1:23" s="67" customFormat="1" x14ac:dyDescent="0.25">
      <c r="A2296" s="69"/>
      <c r="B2296" s="39"/>
      <c r="C2296" s="71" t="str">
        <f>IFERROR(_xll.RssMarket($A2296,"市場部名称"),"")</f>
        <v/>
      </c>
      <c r="D2296" s="55"/>
      <c r="E2296" s="55" t="str">
        <f>IFERROR(_xll.RssMarket($A2296,"前日比"),"")</f>
        <v/>
      </c>
      <c r="F2296" s="75" t="str">
        <f>IFERROR(_xll.RssMarket($A2296,"時価総額"),"")</f>
        <v/>
      </c>
      <c r="G2296" s="75" t="e">
        <f>T20D357462[[#This Row],[時価総額]]/T20D357462[[#This Row],[現在値]]</f>
        <v>#VALUE!</v>
      </c>
      <c r="H2296" s="20"/>
      <c r="I2296" s="38"/>
      <c r="J2296" s="20"/>
      <c r="K2296" s="33"/>
      <c r="L2296" s="117"/>
      <c r="M2296" s="21"/>
      <c r="N2296" s="89"/>
      <c r="O2296" s="125" t="e">
        <f t="shared" si="73"/>
        <v>#REF!</v>
      </c>
      <c r="P2296" s="125" t="e">
        <f t="shared" si="72"/>
        <v>#REF!</v>
      </c>
      <c r="Q2296" s="147" t="e">
        <f>T20D357462[[#This Row],[スコア⑤]]/T20D357462[[#This Row],[スコア③]]</f>
        <v>#REF!</v>
      </c>
      <c r="R2296" s="76" t="e">
        <f>#REF!+#REF!</f>
        <v>#REF!</v>
      </c>
      <c r="S2296" s="76"/>
      <c r="T2296" s="119"/>
      <c r="U2296" s="76"/>
      <c r="V2296" s="76"/>
      <c r="W2296" s="109" t="e">
        <f>(T20D357462[[#This Row],[現金及び預金（億）]]-T20D357462[[#This Row],[負債（億）]])/T20D357462[[#This Row],[総資産]]*100</f>
        <v>#DIV/0!</v>
      </c>
    </row>
    <row r="2297" spans="1:23" s="67" customFormat="1" x14ac:dyDescent="0.25">
      <c r="A2297" s="69"/>
      <c r="B2297" s="39"/>
      <c r="C2297" s="71" t="str">
        <f>IFERROR(_xll.RssMarket($A2297,"市場部名称"),"")</f>
        <v/>
      </c>
      <c r="D2297" s="55"/>
      <c r="E2297" s="55" t="str">
        <f>IFERROR(_xll.RssMarket($A2297,"前日比"),"")</f>
        <v/>
      </c>
      <c r="F2297" s="75" t="str">
        <f>IFERROR(_xll.RssMarket($A2297,"時価総額"),"")</f>
        <v/>
      </c>
      <c r="G2297" s="75" t="e">
        <f>T20D357462[[#This Row],[時価総額]]/T20D357462[[#This Row],[現在値]]</f>
        <v>#VALUE!</v>
      </c>
      <c r="H2297" s="20"/>
      <c r="I2297" s="38"/>
      <c r="J2297" s="20"/>
      <c r="K2297" s="33"/>
      <c r="L2297" s="117"/>
      <c r="M2297" s="21"/>
      <c r="N2297" s="89"/>
      <c r="O2297" s="125" t="e">
        <f t="shared" si="73"/>
        <v>#REF!</v>
      </c>
      <c r="P2297" s="125" t="e">
        <f t="shared" si="72"/>
        <v>#REF!</v>
      </c>
      <c r="Q2297" s="147" t="e">
        <f>T20D357462[[#This Row],[スコア⑤]]/T20D357462[[#This Row],[スコア③]]</f>
        <v>#REF!</v>
      </c>
      <c r="R2297" s="76" t="e">
        <f>#REF!+#REF!</f>
        <v>#REF!</v>
      </c>
      <c r="S2297" s="76"/>
      <c r="T2297" s="119"/>
      <c r="U2297" s="76"/>
      <c r="V2297" s="76"/>
      <c r="W2297" s="109" t="e">
        <f>(T20D357462[[#This Row],[現金及び預金（億）]]-T20D357462[[#This Row],[負債（億）]])/T20D357462[[#This Row],[総資産]]*100</f>
        <v>#DIV/0!</v>
      </c>
    </row>
    <row r="2298" spans="1:23" s="67" customFormat="1" x14ac:dyDescent="0.25">
      <c r="A2298" s="69"/>
      <c r="B2298" s="39"/>
      <c r="C2298" s="71" t="str">
        <f>IFERROR(_xll.RssMarket($A2298,"市場部名称"),"")</f>
        <v/>
      </c>
      <c r="D2298" s="55"/>
      <c r="E2298" s="55" t="str">
        <f>IFERROR(_xll.RssMarket($A2298,"前日比"),"")</f>
        <v/>
      </c>
      <c r="F2298" s="75" t="str">
        <f>IFERROR(_xll.RssMarket($A2298,"時価総額"),"")</f>
        <v/>
      </c>
      <c r="G2298" s="75" t="e">
        <f>T20D357462[[#This Row],[時価総額]]/T20D357462[[#This Row],[現在値]]</f>
        <v>#VALUE!</v>
      </c>
      <c r="H2298" s="20"/>
      <c r="I2298" s="38"/>
      <c r="J2298" s="20"/>
      <c r="K2298" s="33"/>
      <c r="L2298" s="117"/>
      <c r="M2298" s="21"/>
      <c r="N2298" s="89"/>
      <c r="O2298" s="125" t="e">
        <f t="shared" si="73"/>
        <v>#REF!</v>
      </c>
      <c r="P2298" s="125" t="e">
        <f t="shared" si="72"/>
        <v>#REF!</v>
      </c>
      <c r="Q2298" s="147" t="e">
        <f>T20D357462[[#This Row],[スコア⑤]]/T20D357462[[#This Row],[スコア③]]</f>
        <v>#REF!</v>
      </c>
      <c r="R2298" s="76" t="e">
        <f>#REF!+#REF!</f>
        <v>#REF!</v>
      </c>
      <c r="S2298" s="76"/>
      <c r="T2298" s="119"/>
      <c r="U2298" s="76"/>
      <c r="V2298" s="76"/>
      <c r="W2298" s="109" t="e">
        <f>(T20D357462[[#This Row],[現金及び預金（億）]]-T20D357462[[#This Row],[負債（億）]])/T20D357462[[#This Row],[総資産]]*100</f>
        <v>#DIV/0!</v>
      </c>
    </row>
    <row r="2299" spans="1:23" s="67" customFormat="1" x14ac:dyDescent="0.25">
      <c r="A2299" s="69"/>
      <c r="B2299" s="39"/>
      <c r="C2299" s="71" t="str">
        <f>IFERROR(_xll.RssMarket($A2299,"市場部名称"),"")</f>
        <v/>
      </c>
      <c r="D2299" s="55"/>
      <c r="E2299" s="55" t="str">
        <f>IFERROR(_xll.RssMarket($A2299,"前日比"),"")</f>
        <v/>
      </c>
      <c r="F2299" s="75" t="str">
        <f>IFERROR(_xll.RssMarket($A2299,"時価総額"),"")</f>
        <v/>
      </c>
      <c r="G2299" s="75" t="e">
        <f>T20D357462[[#This Row],[時価総額]]/T20D357462[[#This Row],[現在値]]</f>
        <v>#VALUE!</v>
      </c>
      <c r="H2299" s="20"/>
      <c r="I2299" s="38"/>
      <c r="J2299" s="20"/>
      <c r="K2299" s="33"/>
      <c r="L2299" s="117"/>
      <c r="M2299" s="21"/>
      <c r="N2299" s="89"/>
      <c r="O2299" s="125" t="e">
        <f t="shared" si="73"/>
        <v>#REF!</v>
      </c>
      <c r="P2299" s="125" t="e">
        <f t="shared" si="72"/>
        <v>#REF!</v>
      </c>
      <c r="Q2299" s="147" t="e">
        <f>T20D357462[[#This Row],[スコア⑤]]/T20D357462[[#This Row],[スコア③]]</f>
        <v>#REF!</v>
      </c>
      <c r="R2299" s="76" t="e">
        <f>#REF!+#REF!</f>
        <v>#REF!</v>
      </c>
      <c r="S2299" s="76"/>
      <c r="T2299" s="119"/>
      <c r="U2299" s="76"/>
      <c r="V2299" s="76"/>
      <c r="W2299" s="109" t="e">
        <f>(T20D357462[[#This Row],[現金及び預金（億）]]-T20D357462[[#This Row],[負債（億）]])/T20D357462[[#This Row],[総資産]]*100</f>
        <v>#DIV/0!</v>
      </c>
    </row>
    <row r="2300" spans="1:23" s="67" customFormat="1" x14ac:dyDescent="0.25">
      <c r="A2300" s="69"/>
      <c r="B2300" s="39"/>
      <c r="C2300" s="71" t="str">
        <f>IFERROR(_xll.RssMarket($A2300,"市場部名称"),"")</f>
        <v/>
      </c>
      <c r="D2300" s="55"/>
      <c r="E2300" s="55" t="str">
        <f>IFERROR(_xll.RssMarket($A2300,"前日比"),"")</f>
        <v/>
      </c>
      <c r="F2300" s="75" t="str">
        <f>IFERROR(_xll.RssMarket($A2300,"時価総額"),"")</f>
        <v/>
      </c>
      <c r="G2300" s="75" t="e">
        <f>T20D357462[[#This Row],[時価総額]]/T20D357462[[#This Row],[現在値]]</f>
        <v>#VALUE!</v>
      </c>
      <c r="H2300" s="20"/>
      <c r="I2300" s="38"/>
      <c r="J2300" s="20"/>
      <c r="K2300" s="33"/>
      <c r="L2300" s="117"/>
      <c r="M2300" s="21"/>
      <c r="N2300" s="89"/>
      <c r="O2300" s="125" t="e">
        <f t="shared" si="73"/>
        <v>#REF!</v>
      </c>
      <c r="P2300" s="125" t="e">
        <f t="shared" si="72"/>
        <v>#REF!</v>
      </c>
      <c r="Q2300" s="147" t="e">
        <f>T20D357462[[#This Row],[スコア⑤]]/T20D357462[[#This Row],[スコア③]]</f>
        <v>#REF!</v>
      </c>
      <c r="R2300" s="76" t="e">
        <f>#REF!+#REF!</f>
        <v>#REF!</v>
      </c>
      <c r="S2300" s="76"/>
      <c r="T2300" s="119"/>
      <c r="U2300" s="76"/>
      <c r="V2300" s="76"/>
      <c r="W2300" s="109" t="e">
        <f>(T20D357462[[#This Row],[現金及び預金（億）]]-T20D357462[[#This Row],[負債（億）]])/T20D357462[[#This Row],[総資産]]*100</f>
        <v>#DIV/0!</v>
      </c>
    </row>
    <row r="2301" spans="1:23" s="67" customFormat="1" x14ac:dyDescent="0.25">
      <c r="A2301" s="69"/>
      <c r="B2301" s="39"/>
      <c r="C2301" s="71" t="str">
        <f>IFERROR(_xll.RssMarket($A2301,"市場部名称"),"")</f>
        <v/>
      </c>
      <c r="D2301" s="55"/>
      <c r="E2301" s="55" t="str">
        <f>IFERROR(_xll.RssMarket($A2301,"前日比"),"")</f>
        <v/>
      </c>
      <c r="F2301" s="75" t="str">
        <f>IFERROR(_xll.RssMarket($A2301,"時価総額"),"")</f>
        <v/>
      </c>
      <c r="G2301" s="75" t="e">
        <f>T20D357462[[#This Row],[時価総額]]/T20D357462[[#This Row],[現在値]]</f>
        <v>#VALUE!</v>
      </c>
      <c r="H2301" s="20"/>
      <c r="I2301" s="38"/>
      <c r="J2301" s="20"/>
      <c r="K2301" s="33"/>
      <c r="L2301" s="117"/>
      <c r="M2301" s="21"/>
      <c r="N2301" s="89"/>
      <c r="O2301" s="125" t="e">
        <f t="shared" si="73"/>
        <v>#REF!</v>
      </c>
      <c r="P2301" s="125" t="e">
        <f t="shared" ref="P2301:P2364" si="74">ROUND(((R2301/20)*(L2301/15)*(S2301/15)*(1+W2301/200))/(H2301/15)*100,0)</f>
        <v>#REF!</v>
      </c>
      <c r="Q2301" s="147" t="e">
        <f>T20D357462[[#This Row],[スコア⑤]]/T20D357462[[#This Row],[スコア③]]</f>
        <v>#REF!</v>
      </c>
      <c r="R2301" s="76" t="e">
        <f>#REF!+#REF!</f>
        <v>#REF!</v>
      </c>
      <c r="S2301" s="76"/>
      <c r="T2301" s="119"/>
      <c r="U2301" s="76"/>
      <c r="V2301" s="76"/>
      <c r="W2301" s="109" t="e">
        <f>(T20D357462[[#This Row],[現金及び預金（億）]]-T20D357462[[#This Row],[負債（億）]])/T20D357462[[#This Row],[総資産]]*100</f>
        <v>#DIV/0!</v>
      </c>
    </row>
    <row r="2302" spans="1:23" s="67" customFormat="1" x14ac:dyDescent="0.25">
      <c r="A2302" s="69"/>
      <c r="B2302" s="39"/>
      <c r="C2302" s="71" t="str">
        <f>IFERROR(_xll.RssMarket($A2302,"市場部名称"),"")</f>
        <v/>
      </c>
      <c r="D2302" s="55"/>
      <c r="E2302" s="55" t="str">
        <f>IFERROR(_xll.RssMarket($A2302,"前日比"),"")</f>
        <v/>
      </c>
      <c r="F2302" s="75" t="str">
        <f>IFERROR(_xll.RssMarket($A2302,"時価総額"),"")</f>
        <v/>
      </c>
      <c r="G2302" s="75" t="e">
        <f>T20D357462[[#This Row],[時価総額]]/T20D357462[[#This Row],[現在値]]</f>
        <v>#VALUE!</v>
      </c>
      <c r="H2302" s="20"/>
      <c r="I2302" s="38"/>
      <c r="J2302" s="20"/>
      <c r="K2302" s="33"/>
      <c r="L2302" s="117"/>
      <c r="M2302" s="21"/>
      <c r="N2302" s="89"/>
      <c r="O2302" s="125" t="e">
        <f t="shared" si="73"/>
        <v>#REF!</v>
      </c>
      <c r="P2302" s="125" t="e">
        <f t="shared" si="74"/>
        <v>#REF!</v>
      </c>
      <c r="Q2302" s="147" t="e">
        <f>T20D357462[[#This Row],[スコア⑤]]/T20D357462[[#This Row],[スコア③]]</f>
        <v>#REF!</v>
      </c>
      <c r="R2302" s="76" t="e">
        <f>#REF!+#REF!</f>
        <v>#REF!</v>
      </c>
      <c r="S2302" s="76"/>
      <c r="T2302" s="119"/>
      <c r="U2302" s="76"/>
      <c r="V2302" s="76"/>
      <c r="W2302" s="109" t="e">
        <f>(T20D357462[[#This Row],[現金及び預金（億）]]-T20D357462[[#This Row],[負債（億）]])/T20D357462[[#This Row],[総資産]]*100</f>
        <v>#DIV/0!</v>
      </c>
    </row>
    <row r="2303" spans="1:23" s="67" customFormat="1" x14ac:dyDescent="0.25">
      <c r="A2303" s="69"/>
      <c r="B2303" s="39"/>
      <c r="C2303" s="71" t="str">
        <f>IFERROR(_xll.RssMarket($A2303,"市場部名称"),"")</f>
        <v/>
      </c>
      <c r="D2303" s="55"/>
      <c r="E2303" s="55" t="str">
        <f>IFERROR(_xll.RssMarket($A2303,"前日比"),"")</f>
        <v/>
      </c>
      <c r="F2303" s="75" t="str">
        <f>IFERROR(_xll.RssMarket($A2303,"時価総額"),"")</f>
        <v/>
      </c>
      <c r="G2303" s="75" t="e">
        <f>T20D357462[[#This Row],[時価総額]]/T20D357462[[#This Row],[現在値]]</f>
        <v>#VALUE!</v>
      </c>
      <c r="H2303" s="20"/>
      <c r="I2303" s="38"/>
      <c r="J2303" s="20"/>
      <c r="K2303" s="33"/>
      <c r="L2303" s="117"/>
      <c r="M2303" s="21"/>
      <c r="N2303" s="89"/>
      <c r="O2303" s="125" t="e">
        <f t="shared" si="73"/>
        <v>#REF!</v>
      </c>
      <c r="P2303" s="125" t="e">
        <f t="shared" si="74"/>
        <v>#REF!</v>
      </c>
      <c r="Q2303" s="147" t="e">
        <f>T20D357462[[#This Row],[スコア⑤]]/T20D357462[[#This Row],[スコア③]]</f>
        <v>#REF!</v>
      </c>
      <c r="R2303" s="76" t="e">
        <f>#REF!+#REF!</f>
        <v>#REF!</v>
      </c>
      <c r="S2303" s="76"/>
      <c r="T2303" s="119"/>
      <c r="U2303" s="76"/>
      <c r="V2303" s="76"/>
      <c r="W2303" s="109" t="e">
        <f>(T20D357462[[#This Row],[現金及び預金（億）]]-T20D357462[[#This Row],[負債（億）]])/T20D357462[[#This Row],[総資産]]*100</f>
        <v>#DIV/0!</v>
      </c>
    </row>
    <row r="2304" spans="1:23" s="67" customFormat="1" x14ac:dyDescent="0.25">
      <c r="A2304" s="69"/>
      <c r="B2304" s="39"/>
      <c r="C2304" s="71" t="str">
        <f>IFERROR(_xll.RssMarket($A2304,"市場部名称"),"")</f>
        <v/>
      </c>
      <c r="D2304" s="55"/>
      <c r="E2304" s="55" t="str">
        <f>IFERROR(_xll.RssMarket($A2304,"前日比"),"")</f>
        <v/>
      </c>
      <c r="F2304" s="75" t="str">
        <f>IFERROR(_xll.RssMarket($A2304,"時価総額"),"")</f>
        <v/>
      </c>
      <c r="G2304" s="75" t="e">
        <f>T20D357462[[#This Row],[時価総額]]/T20D357462[[#This Row],[現在値]]</f>
        <v>#VALUE!</v>
      </c>
      <c r="H2304" s="20"/>
      <c r="I2304" s="38"/>
      <c r="J2304" s="20"/>
      <c r="K2304" s="33"/>
      <c r="L2304" s="117"/>
      <c r="M2304" s="21"/>
      <c r="N2304" s="89"/>
      <c r="O2304" s="125" t="e">
        <f t="shared" si="73"/>
        <v>#REF!</v>
      </c>
      <c r="P2304" s="125" t="e">
        <f t="shared" si="74"/>
        <v>#REF!</v>
      </c>
      <c r="Q2304" s="147" t="e">
        <f>T20D357462[[#This Row],[スコア⑤]]/T20D357462[[#This Row],[スコア③]]</f>
        <v>#REF!</v>
      </c>
      <c r="R2304" s="76" t="e">
        <f>#REF!+#REF!</f>
        <v>#REF!</v>
      </c>
      <c r="S2304" s="76"/>
      <c r="T2304" s="119"/>
      <c r="U2304" s="76"/>
      <c r="V2304" s="76"/>
      <c r="W2304" s="109" t="e">
        <f>(T20D357462[[#This Row],[現金及び預金（億）]]-T20D357462[[#This Row],[負債（億）]])/T20D357462[[#This Row],[総資産]]*100</f>
        <v>#DIV/0!</v>
      </c>
    </row>
    <row r="2305" spans="1:23" s="67" customFormat="1" x14ac:dyDescent="0.25">
      <c r="A2305" s="69"/>
      <c r="B2305" s="39"/>
      <c r="C2305" s="71" t="str">
        <f>IFERROR(_xll.RssMarket($A2305,"市場部名称"),"")</f>
        <v/>
      </c>
      <c r="D2305" s="55"/>
      <c r="E2305" s="55" t="str">
        <f>IFERROR(_xll.RssMarket($A2305,"前日比"),"")</f>
        <v/>
      </c>
      <c r="F2305" s="75" t="str">
        <f>IFERROR(_xll.RssMarket($A2305,"時価総額"),"")</f>
        <v/>
      </c>
      <c r="G2305" s="75" t="e">
        <f>T20D357462[[#This Row],[時価総額]]/T20D357462[[#This Row],[現在値]]</f>
        <v>#VALUE!</v>
      </c>
      <c r="H2305" s="20"/>
      <c r="I2305" s="38"/>
      <c r="J2305" s="20"/>
      <c r="K2305" s="33"/>
      <c r="L2305" s="117"/>
      <c r="M2305" s="21"/>
      <c r="N2305" s="89"/>
      <c r="O2305" s="125" t="e">
        <f t="shared" si="73"/>
        <v>#REF!</v>
      </c>
      <c r="P2305" s="125" t="e">
        <f t="shared" si="74"/>
        <v>#REF!</v>
      </c>
      <c r="Q2305" s="147" t="e">
        <f>T20D357462[[#This Row],[スコア⑤]]/T20D357462[[#This Row],[スコア③]]</f>
        <v>#REF!</v>
      </c>
      <c r="R2305" s="76" t="e">
        <f>#REF!+#REF!</f>
        <v>#REF!</v>
      </c>
      <c r="S2305" s="76"/>
      <c r="T2305" s="119"/>
      <c r="U2305" s="76"/>
      <c r="V2305" s="76"/>
      <c r="W2305" s="109" t="e">
        <f>(T20D357462[[#This Row],[現金及び預金（億）]]-T20D357462[[#This Row],[負債（億）]])/T20D357462[[#This Row],[総資産]]*100</f>
        <v>#DIV/0!</v>
      </c>
    </row>
    <row r="2306" spans="1:23" s="67" customFormat="1" x14ac:dyDescent="0.25">
      <c r="A2306" s="69"/>
      <c r="B2306" s="39"/>
      <c r="C2306" s="71" t="str">
        <f>IFERROR(_xll.RssMarket($A2306,"市場部名称"),"")</f>
        <v/>
      </c>
      <c r="D2306" s="55"/>
      <c r="E2306" s="55" t="str">
        <f>IFERROR(_xll.RssMarket($A2306,"前日比"),"")</f>
        <v/>
      </c>
      <c r="F2306" s="75" t="str">
        <f>IFERROR(_xll.RssMarket($A2306,"時価総額"),"")</f>
        <v/>
      </c>
      <c r="G2306" s="75" t="e">
        <f>T20D357462[[#This Row],[時価総額]]/T20D357462[[#This Row],[現在値]]</f>
        <v>#VALUE!</v>
      </c>
      <c r="H2306" s="20"/>
      <c r="I2306" s="38"/>
      <c r="J2306" s="20"/>
      <c r="K2306" s="33"/>
      <c r="L2306" s="117"/>
      <c r="M2306" s="21"/>
      <c r="N2306" s="89"/>
      <c r="O2306" s="125" t="e">
        <f t="shared" ref="O2306:O2369" si="75">ROUND(
 ((IF(OR(R2306="",R2306&lt;=0),20,R2306)/20)
  *(L2306/15))
 /(IFERROR(IF(H2306&gt;0,H2306,15),15)/15)
 *100,0)</f>
        <v>#REF!</v>
      </c>
      <c r="P2306" s="125" t="e">
        <f t="shared" si="74"/>
        <v>#REF!</v>
      </c>
      <c r="Q2306" s="147" t="e">
        <f>T20D357462[[#This Row],[スコア⑤]]/T20D357462[[#This Row],[スコア③]]</f>
        <v>#REF!</v>
      </c>
      <c r="R2306" s="76" t="e">
        <f>#REF!+#REF!</f>
        <v>#REF!</v>
      </c>
      <c r="S2306" s="76"/>
      <c r="T2306" s="119"/>
      <c r="U2306" s="76"/>
      <c r="V2306" s="76"/>
      <c r="W2306" s="109" t="e">
        <f>(T20D357462[[#This Row],[現金及び預金（億）]]-T20D357462[[#This Row],[負債（億）]])/T20D357462[[#This Row],[総資産]]*100</f>
        <v>#DIV/0!</v>
      </c>
    </row>
    <row r="2307" spans="1:23" s="67" customFormat="1" x14ac:dyDescent="0.25">
      <c r="A2307" s="69"/>
      <c r="B2307" s="39"/>
      <c r="C2307" s="71" t="str">
        <f>IFERROR(_xll.RssMarket($A2307,"市場部名称"),"")</f>
        <v/>
      </c>
      <c r="D2307" s="55"/>
      <c r="E2307" s="55" t="str">
        <f>IFERROR(_xll.RssMarket($A2307,"前日比"),"")</f>
        <v/>
      </c>
      <c r="F2307" s="75" t="str">
        <f>IFERROR(_xll.RssMarket($A2307,"時価総額"),"")</f>
        <v/>
      </c>
      <c r="G2307" s="75" t="e">
        <f>T20D357462[[#This Row],[時価総額]]/T20D357462[[#This Row],[現在値]]</f>
        <v>#VALUE!</v>
      </c>
      <c r="H2307" s="20"/>
      <c r="I2307" s="38"/>
      <c r="J2307" s="20"/>
      <c r="K2307" s="33"/>
      <c r="L2307" s="117"/>
      <c r="M2307" s="21"/>
      <c r="N2307" s="89"/>
      <c r="O2307" s="125" t="e">
        <f t="shared" si="75"/>
        <v>#REF!</v>
      </c>
      <c r="P2307" s="125" t="e">
        <f t="shared" si="74"/>
        <v>#REF!</v>
      </c>
      <c r="Q2307" s="147" t="e">
        <f>T20D357462[[#This Row],[スコア⑤]]/T20D357462[[#This Row],[スコア③]]</f>
        <v>#REF!</v>
      </c>
      <c r="R2307" s="76" t="e">
        <f>#REF!+#REF!</f>
        <v>#REF!</v>
      </c>
      <c r="S2307" s="76"/>
      <c r="T2307" s="119"/>
      <c r="U2307" s="76"/>
      <c r="V2307" s="76"/>
      <c r="W2307" s="109" t="e">
        <f>(T20D357462[[#This Row],[現金及び預金（億）]]-T20D357462[[#This Row],[負債（億）]])/T20D357462[[#This Row],[総資産]]*100</f>
        <v>#DIV/0!</v>
      </c>
    </row>
    <row r="2308" spans="1:23" s="67" customFormat="1" x14ac:dyDescent="0.25">
      <c r="A2308" s="69"/>
      <c r="B2308" s="39"/>
      <c r="C2308" s="71" t="str">
        <f>IFERROR(_xll.RssMarket($A2308,"市場部名称"),"")</f>
        <v/>
      </c>
      <c r="D2308" s="55"/>
      <c r="E2308" s="55" t="str">
        <f>IFERROR(_xll.RssMarket($A2308,"前日比"),"")</f>
        <v/>
      </c>
      <c r="F2308" s="75" t="str">
        <f>IFERROR(_xll.RssMarket($A2308,"時価総額"),"")</f>
        <v/>
      </c>
      <c r="G2308" s="75" t="e">
        <f>T20D357462[[#This Row],[時価総額]]/T20D357462[[#This Row],[現在値]]</f>
        <v>#VALUE!</v>
      </c>
      <c r="H2308" s="20"/>
      <c r="I2308" s="38"/>
      <c r="J2308" s="20"/>
      <c r="K2308" s="33"/>
      <c r="L2308" s="117"/>
      <c r="M2308" s="21"/>
      <c r="N2308" s="89"/>
      <c r="O2308" s="125" t="e">
        <f t="shared" si="75"/>
        <v>#REF!</v>
      </c>
      <c r="P2308" s="125" t="e">
        <f t="shared" si="74"/>
        <v>#REF!</v>
      </c>
      <c r="Q2308" s="147" t="e">
        <f>T20D357462[[#This Row],[スコア⑤]]/T20D357462[[#This Row],[スコア③]]</f>
        <v>#REF!</v>
      </c>
      <c r="R2308" s="76" t="e">
        <f>#REF!+#REF!</f>
        <v>#REF!</v>
      </c>
      <c r="S2308" s="76"/>
      <c r="T2308" s="119"/>
      <c r="U2308" s="76"/>
      <c r="V2308" s="76"/>
      <c r="W2308" s="109" t="e">
        <f>(T20D357462[[#This Row],[現金及び預金（億）]]-T20D357462[[#This Row],[負債（億）]])/T20D357462[[#This Row],[総資産]]*100</f>
        <v>#DIV/0!</v>
      </c>
    </row>
    <row r="2309" spans="1:23" s="67" customFormat="1" x14ac:dyDescent="0.25">
      <c r="A2309" s="69"/>
      <c r="B2309" s="39"/>
      <c r="C2309" s="71" t="str">
        <f>IFERROR(_xll.RssMarket($A2309,"市場部名称"),"")</f>
        <v/>
      </c>
      <c r="D2309" s="55"/>
      <c r="E2309" s="55" t="str">
        <f>IFERROR(_xll.RssMarket($A2309,"前日比"),"")</f>
        <v/>
      </c>
      <c r="F2309" s="75" t="str">
        <f>IFERROR(_xll.RssMarket($A2309,"時価総額"),"")</f>
        <v/>
      </c>
      <c r="G2309" s="75" t="e">
        <f>T20D357462[[#This Row],[時価総額]]/T20D357462[[#This Row],[現在値]]</f>
        <v>#VALUE!</v>
      </c>
      <c r="H2309" s="20"/>
      <c r="I2309" s="38"/>
      <c r="J2309" s="20"/>
      <c r="K2309" s="33"/>
      <c r="L2309" s="117"/>
      <c r="M2309" s="21"/>
      <c r="N2309" s="89"/>
      <c r="O2309" s="125" t="e">
        <f t="shared" si="75"/>
        <v>#REF!</v>
      </c>
      <c r="P2309" s="125" t="e">
        <f t="shared" si="74"/>
        <v>#REF!</v>
      </c>
      <c r="Q2309" s="147" t="e">
        <f>T20D357462[[#This Row],[スコア⑤]]/T20D357462[[#This Row],[スコア③]]</f>
        <v>#REF!</v>
      </c>
      <c r="R2309" s="76" t="e">
        <f>#REF!+#REF!</f>
        <v>#REF!</v>
      </c>
      <c r="S2309" s="76"/>
      <c r="T2309" s="119"/>
      <c r="U2309" s="76"/>
      <c r="V2309" s="76"/>
      <c r="W2309" s="109" t="e">
        <f>(T20D357462[[#This Row],[現金及び預金（億）]]-T20D357462[[#This Row],[負債（億）]])/T20D357462[[#This Row],[総資産]]*100</f>
        <v>#DIV/0!</v>
      </c>
    </row>
    <row r="2310" spans="1:23" s="67" customFormat="1" x14ac:dyDescent="0.25">
      <c r="A2310" s="69"/>
      <c r="B2310" s="39"/>
      <c r="C2310" s="71" t="str">
        <f>IFERROR(_xll.RssMarket($A2310,"市場部名称"),"")</f>
        <v/>
      </c>
      <c r="D2310" s="55"/>
      <c r="E2310" s="55" t="str">
        <f>IFERROR(_xll.RssMarket($A2310,"前日比"),"")</f>
        <v/>
      </c>
      <c r="F2310" s="75" t="str">
        <f>IFERROR(_xll.RssMarket($A2310,"時価総額"),"")</f>
        <v/>
      </c>
      <c r="G2310" s="75" t="e">
        <f>T20D357462[[#This Row],[時価総額]]/T20D357462[[#This Row],[現在値]]</f>
        <v>#VALUE!</v>
      </c>
      <c r="H2310" s="20"/>
      <c r="I2310" s="38"/>
      <c r="J2310" s="20"/>
      <c r="K2310" s="33"/>
      <c r="L2310" s="117"/>
      <c r="M2310" s="21"/>
      <c r="N2310" s="89"/>
      <c r="O2310" s="125" t="e">
        <f t="shared" si="75"/>
        <v>#REF!</v>
      </c>
      <c r="P2310" s="125" t="e">
        <f t="shared" si="74"/>
        <v>#REF!</v>
      </c>
      <c r="Q2310" s="147" t="e">
        <f>T20D357462[[#This Row],[スコア⑤]]/T20D357462[[#This Row],[スコア③]]</f>
        <v>#REF!</v>
      </c>
      <c r="R2310" s="76" t="e">
        <f>#REF!+#REF!</f>
        <v>#REF!</v>
      </c>
      <c r="S2310" s="76"/>
      <c r="T2310" s="119"/>
      <c r="U2310" s="76"/>
      <c r="V2310" s="76"/>
      <c r="W2310" s="109" t="e">
        <f>(T20D357462[[#This Row],[現金及び預金（億）]]-T20D357462[[#This Row],[負債（億）]])/T20D357462[[#This Row],[総資産]]*100</f>
        <v>#DIV/0!</v>
      </c>
    </row>
    <row r="2311" spans="1:23" s="67" customFormat="1" x14ac:dyDescent="0.25">
      <c r="A2311" s="69"/>
      <c r="B2311" s="39"/>
      <c r="C2311" s="71" t="str">
        <f>IFERROR(_xll.RssMarket($A2311,"市場部名称"),"")</f>
        <v/>
      </c>
      <c r="D2311" s="55"/>
      <c r="E2311" s="55" t="str">
        <f>IFERROR(_xll.RssMarket($A2311,"前日比"),"")</f>
        <v/>
      </c>
      <c r="F2311" s="75" t="str">
        <f>IFERROR(_xll.RssMarket($A2311,"時価総額"),"")</f>
        <v/>
      </c>
      <c r="G2311" s="75" t="e">
        <f>T20D357462[[#This Row],[時価総額]]/T20D357462[[#This Row],[現在値]]</f>
        <v>#VALUE!</v>
      </c>
      <c r="H2311" s="20"/>
      <c r="I2311" s="38"/>
      <c r="J2311" s="20"/>
      <c r="K2311" s="33"/>
      <c r="L2311" s="117"/>
      <c r="M2311" s="21"/>
      <c r="N2311" s="89"/>
      <c r="O2311" s="125" t="e">
        <f t="shared" si="75"/>
        <v>#REF!</v>
      </c>
      <c r="P2311" s="125" t="e">
        <f t="shared" si="74"/>
        <v>#REF!</v>
      </c>
      <c r="Q2311" s="147" t="e">
        <f>T20D357462[[#This Row],[スコア⑤]]/T20D357462[[#This Row],[スコア③]]</f>
        <v>#REF!</v>
      </c>
      <c r="R2311" s="76" t="e">
        <f>#REF!+#REF!</f>
        <v>#REF!</v>
      </c>
      <c r="S2311" s="76"/>
      <c r="T2311" s="119"/>
      <c r="U2311" s="76"/>
      <c r="V2311" s="76"/>
      <c r="W2311" s="109" t="e">
        <f>(T20D357462[[#This Row],[現金及び預金（億）]]-T20D357462[[#This Row],[負債（億）]])/T20D357462[[#This Row],[総資産]]*100</f>
        <v>#DIV/0!</v>
      </c>
    </row>
    <row r="2312" spans="1:23" s="67" customFormat="1" x14ac:dyDescent="0.25">
      <c r="A2312" s="69"/>
      <c r="B2312" s="39"/>
      <c r="C2312" s="71" t="str">
        <f>IFERROR(_xll.RssMarket($A2312,"市場部名称"),"")</f>
        <v/>
      </c>
      <c r="D2312" s="55"/>
      <c r="E2312" s="55" t="str">
        <f>IFERROR(_xll.RssMarket($A2312,"前日比"),"")</f>
        <v/>
      </c>
      <c r="F2312" s="75" t="str">
        <f>IFERROR(_xll.RssMarket($A2312,"時価総額"),"")</f>
        <v/>
      </c>
      <c r="G2312" s="75" t="e">
        <f>T20D357462[[#This Row],[時価総額]]/T20D357462[[#This Row],[現在値]]</f>
        <v>#VALUE!</v>
      </c>
      <c r="H2312" s="20"/>
      <c r="I2312" s="38"/>
      <c r="J2312" s="20"/>
      <c r="K2312" s="33"/>
      <c r="L2312" s="117"/>
      <c r="M2312" s="21"/>
      <c r="N2312" s="89"/>
      <c r="O2312" s="125" t="e">
        <f t="shared" si="75"/>
        <v>#REF!</v>
      </c>
      <c r="P2312" s="125" t="e">
        <f t="shared" si="74"/>
        <v>#REF!</v>
      </c>
      <c r="Q2312" s="147" t="e">
        <f>T20D357462[[#This Row],[スコア⑤]]/T20D357462[[#This Row],[スコア③]]</f>
        <v>#REF!</v>
      </c>
      <c r="R2312" s="76" t="e">
        <f>#REF!+#REF!</f>
        <v>#REF!</v>
      </c>
      <c r="S2312" s="76"/>
      <c r="T2312" s="119"/>
      <c r="U2312" s="76"/>
      <c r="V2312" s="76"/>
      <c r="W2312" s="109" t="e">
        <f>(T20D357462[[#This Row],[現金及び預金（億）]]-T20D357462[[#This Row],[負債（億）]])/T20D357462[[#This Row],[総資産]]*100</f>
        <v>#DIV/0!</v>
      </c>
    </row>
    <row r="2313" spans="1:23" s="67" customFormat="1" x14ac:dyDescent="0.25">
      <c r="A2313" s="69"/>
      <c r="B2313" s="39"/>
      <c r="C2313" s="71" t="str">
        <f>IFERROR(_xll.RssMarket($A2313,"市場部名称"),"")</f>
        <v/>
      </c>
      <c r="D2313" s="55"/>
      <c r="E2313" s="55" t="str">
        <f>IFERROR(_xll.RssMarket($A2313,"前日比"),"")</f>
        <v/>
      </c>
      <c r="F2313" s="75" t="str">
        <f>IFERROR(_xll.RssMarket($A2313,"時価総額"),"")</f>
        <v/>
      </c>
      <c r="G2313" s="75" t="e">
        <f>T20D357462[[#This Row],[時価総額]]/T20D357462[[#This Row],[現在値]]</f>
        <v>#VALUE!</v>
      </c>
      <c r="H2313" s="20"/>
      <c r="I2313" s="38"/>
      <c r="J2313" s="20"/>
      <c r="K2313" s="33"/>
      <c r="L2313" s="117"/>
      <c r="M2313" s="21"/>
      <c r="N2313" s="89"/>
      <c r="O2313" s="125" t="e">
        <f t="shared" si="75"/>
        <v>#REF!</v>
      </c>
      <c r="P2313" s="125" t="e">
        <f t="shared" si="74"/>
        <v>#REF!</v>
      </c>
      <c r="Q2313" s="147" t="e">
        <f>T20D357462[[#This Row],[スコア⑤]]/T20D357462[[#This Row],[スコア③]]</f>
        <v>#REF!</v>
      </c>
      <c r="R2313" s="76" t="e">
        <f>#REF!+#REF!</f>
        <v>#REF!</v>
      </c>
      <c r="S2313" s="76"/>
      <c r="T2313" s="119"/>
      <c r="U2313" s="76"/>
      <c r="V2313" s="76"/>
      <c r="W2313" s="109" t="e">
        <f>(T20D357462[[#This Row],[現金及び預金（億）]]-T20D357462[[#This Row],[負債（億）]])/T20D357462[[#This Row],[総資産]]*100</f>
        <v>#DIV/0!</v>
      </c>
    </row>
    <row r="2314" spans="1:23" s="67" customFormat="1" x14ac:dyDescent="0.25">
      <c r="A2314" s="69"/>
      <c r="B2314" s="39"/>
      <c r="C2314" s="71" t="str">
        <f>IFERROR(_xll.RssMarket($A2314,"市場部名称"),"")</f>
        <v/>
      </c>
      <c r="D2314" s="55"/>
      <c r="E2314" s="55" t="str">
        <f>IFERROR(_xll.RssMarket($A2314,"前日比"),"")</f>
        <v/>
      </c>
      <c r="F2314" s="75" t="str">
        <f>IFERROR(_xll.RssMarket($A2314,"時価総額"),"")</f>
        <v/>
      </c>
      <c r="G2314" s="75" t="e">
        <f>T20D357462[[#This Row],[時価総額]]/T20D357462[[#This Row],[現在値]]</f>
        <v>#VALUE!</v>
      </c>
      <c r="H2314" s="20"/>
      <c r="I2314" s="38"/>
      <c r="J2314" s="20"/>
      <c r="K2314" s="33"/>
      <c r="L2314" s="117"/>
      <c r="M2314" s="21"/>
      <c r="N2314" s="89"/>
      <c r="O2314" s="125" t="e">
        <f t="shared" si="75"/>
        <v>#REF!</v>
      </c>
      <c r="P2314" s="125" t="e">
        <f t="shared" si="74"/>
        <v>#REF!</v>
      </c>
      <c r="Q2314" s="147" t="e">
        <f>T20D357462[[#This Row],[スコア⑤]]/T20D357462[[#This Row],[スコア③]]</f>
        <v>#REF!</v>
      </c>
      <c r="R2314" s="76" t="e">
        <f>#REF!+#REF!</f>
        <v>#REF!</v>
      </c>
      <c r="S2314" s="76"/>
      <c r="T2314" s="119"/>
      <c r="U2314" s="76"/>
      <c r="V2314" s="76"/>
      <c r="W2314" s="109" t="e">
        <f>(T20D357462[[#This Row],[現金及び預金（億）]]-T20D357462[[#This Row],[負債（億）]])/T20D357462[[#This Row],[総資産]]*100</f>
        <v>#DIV/0!</v>
      </c>
    </row>
    <row r="2315" spans="1:23" s="67" customFormat="1" x14ac:dyDescent="0.25">
      <c r="A2315" s="69"/>
      <c r="B2315" s="39"/>
      <c r="C2315" s="71" t="str">
        <f>IFERROR(_xll.RssMarket($A2315,"市場部名称"),"")</f>
        <v/>
      </c>
      <c r="D2315" s="55"/>
      <c r="E2315" s="55" t="str">
        <f>IFERROR(_xll.RssMarket($A2315,"前日比"),"")</f>
        <v/>
      </c>
      <c r="F2315" s="75" t="str">
        <f>IFERROR(_xll.RssMarket($A2315,"時価総額"),"")</f>
        <v/>
      </c>
      <c r="G2315" s="75" t="e">
        <f>T20D357462[[#This Row],[時価総額]]/T20D357462[[#This Row],[現在値]]</f>
        <v>#VALUE!</v>
      </c>
      <c r="H2315" s="20"/>
      <c r="I2315" s="38"/>
      <c r="J2315" s="20"/>
      <c r="K2315" s="33"/>
      <c r="L2315" s="117"/>
      <c r="M2315" s="21"/>
      <c r="N2315" s="89"/>
      <c r="O2315" s="125" t="e">
        <f t="shared" si="75"/>
        <v>#REF!</v>
      </c>
      <c r="P2315" s="125" t="e">
        <f t="shared" si="74"/>
        <v>#REF!</v>
      </c>
      <c r="Q2315" s="147" t="e">
        <f>T20D357462[[#This Row],[スコア⑤]]/T20D357462[[#This Row],[スコア③]]</f>
        <v>#REF!</v>
      </c>
      <c r="R2315" s="76" t="e">
        <f>#REF!+#REF!</f>
        <v>#REF!</v>
      </c>
      <c r="S2315" s="76"/>
      <c r="T2315" s="119"/>
      <c r="U2315" s="76"/>
      <c r="V2315" s="76"/>
      <c r="W2315" s="109" t="e">
        <f>(T20D357462[[#This Row],[現金及び預金（億）]]-T20D357462[[#This Row],[負債（億）]])/T20D357462[[#This Row],[総資産]]*100</f>
        <v>#DIV/0!</v>
      </c>
    </row>
    <row r="2316" spans="1:23" s="67" customFormat="1" x14ac:dyDescent="0.25">
      <c r="A2316" s="69"/>
      <c r="B2316" s="39"/>
      <c r="C2316" s="71" t="str">
        <f>IFERROR(_xll.RssMarket($A2316,"市場部名称"),"")</f>
        <v/>
      </c>
      <c r="D2316" s="55"/>
      <c r="E2316" s="55" t="str">
        <f>IFERROR(_xll.RssMarket($A2316,"前日比"),"")</f>
        <v/>
      </c>
      <c r="F2316" s="75" t="str">
        <f>IFERROR(_xll.RssMarket($A2316,"時価総額"),"")</f>
        <v/>
      </c>
      <c r="G2316" s="75" t="e">
        <f>T20D357462[[#This Row],[時価総額]]/T20D357462[[#This Row],[現在値]]</f>
        <v>#VALUE!</v>
      </c>
      <c r="H2316" s="20"/>
      <c r="I2316" s="38"/>
      <c r="J2316" s="20"/>
      <c r="K2316" s="33"/>
      <c r="L2316" s="117"/>
      <c r="M2316" s="21"/>
      <c r="N2316" s="89"/>
      <c r="O2316" s="125" t="e">
        <f t="shared" si="75"/>
        <v>#REF!</v>
      </c>
      <c r="P2316" s="125" t="e">
        <f t="shared" si="74"/>
        <v>#REF!</v>
      </c>
      <c r="Q2316" s="147" t="e">
        <f>T20D357462[[#This Row],[スコア⑤]]/T20D357462[[#This Row],[スコア③]]</f>
        <v>#REF!</v>
      </c>
      <c r="R2316" s="76" t="e">
        <f>#REF!+#REF!</f>
        <v>#REF!</v>
      </c>
      <c r="S2316" s="76"/>
      <c r="T2316" s="119"/>
      <c r="U2316" s="76"/>
      <c r="V2316" s="76"/>
      <c r="W2316" s="109" t="e">
        <f>(T20D357462[[#This Row],[現金及び預金（億）]]-T20D357462[[#This Row],[負債（億）]])/T20D357462[[#This Row],[総資産]]*100</f>
        <v>#DIV/0!</v>
      </c>
    </row>
    <row r="2317" spans="1:23" s="67" customFormat="1" x14ac:dyDescent="0.25">
      <c r="A2317" s="69"/>
      <c r="B2317" s="39"/>
      <c r="C2317" s="71" t="str">
        <f>IFERROR(_xll.RssMarket($A2317,"市場部名称"),"")</f>
        <v/>
      </c>
      <c r="D2317" s="55"/>
      <c r="E2317" s="55" t="str">
        <f>IFERROR(_xll.RssMarket($A2317,"前日比"),"")</f>
        <v/>
      </c>
      <c r="F2317" s="75" t="str">
        <f>IFERROR(_xll.RssMarket($A2317,"時価総額"),"")</f>
        <v/>
      </c>
      <c r="G2317" s="75" t="e">
        <f>T20D357462[[#This Row],[時価総額]]/T20D357462[[#This Row],[現在値]]</f>
        <v>#VALUE!</v>
      </c>
      <c r="H2317" s="20"/>
      <c r="I2317" s="38"/>
      <c r="J2317" s="20"/>
      <c r="K2317" s="33"/>
      <c r="L2317" s="117"/>
      <c r="M2317" s="21"/>
      <c r="N2317" s="89"/>
      <c r="O2317" s="125" t="e">
        <f t="shared" si="75"/>
        <v>#REF!</v>
      </c>
      <c r="P2317" s="125" t="e">
        <f t="shared" si="74"/>
        <v>#REF!</v>
      </c>
      <c r="Q2317" s="147" t="e">
        <f>T20D357462[[#This Row],[スコア⑤]]/T20D357462[[#This Row],[スコア③]]</f>
        <v>#REF!</v>
      </c>
      <c r="R2317" s="76" t="e">
        <f>#REF!+#REF!</f>
        <v>#REF!</v>
      </c>
      <c r="S2317" s="76"/>
      <c r="T2317" s="119"/>
      <c r="U2317" s="76"/>
      <c r="V2317" s="76"/>
      <c r="W2317" s="109" t="e">
        <f>(T20D357462[[#This Row],[現金及び預金（億）]]-T20D357462[[#This Row],[負債（億）]])/T20D357462[[#This Row],[総資産]]*100</f>
        <v>#DIV/0!</v>
      </c>
    </row>
    <row r="2318" spans="1:23" s="67" customFormat="1" x14ac:dyDescent="0.25">
      <c r="A2318" s="69"/>
      <c r="B2318" s="39"/>
      <c r="C2318" s="71" t="str">
        <f>IFERROR(_xll.RssMarket($A2318,"市場部名称"),"")</f>
        <v/>
      </c>
      <c r="D2318" s="55"/>
      <c r="E2318" s="55" t="str">
        <f>IFERROR(_xll.RssMarket($A2318,"前日比"),"")</f>
        <v/>
      </c>
      <c r="F2318" s="75" t="str">
        <f>IFERROR(_xll.RssMarket($A2318,"時価総額"),"")</f>
        <v/>
      </c>
      <c r="G2318" s="75" t="e">
        <f>T20D357462[[#This Row],[時価総額]]/T20D357462[[#This Row],[現在値]]</f>
        <v>#VALUE!</v>
      </c>
      <c r="H2318" s="20"/>
      <c r="I2318" s="38"/>
      <c r="J2318" s="20"/>
      <c r="K2318" s="33"/>
      <c r="L2318" s="117"/>
      <c r="M2318" s="21"/>
      <c r="N2318" s="89"/>
      <c r="O2318" s="125" t="e">
        <f t="shared" si="75"/>
        <v>#REF!</v>
      </c>
      <c r="P2318" s="125" t="e">
        <f t="shared" si="74"/>
        <v>#REF!</v>
      </c>
      <c r="Q2318" s="147" t="e">
        <f>T20D357462[[#This Row],[スコア⑤]]/T20D357462[[#This Row],[スコア③]]</f>
        <v>#REF!</v>
      </c>
      <c r="R2318" s="76" t="e">
        <f>#REF!+#REF!</f>
        <v>#REF!</v>
      </c>
      <c r="S2318" s="76"/>
      <c r="T2318" s="119"/>
      <c r="U2318" s="76"/>
      <c r="V2318" s="76"/>
      <c r="W2318" s="109" t="e">
        <f>(T20D357462[[#This Row],[現金及び預金（億）]]-T20D357462[[#This Row],[負債（億）]])/T20D357462[[#This Row],[総資産]]*100</f>
        <v>#DIV/0!</v>
      </c>
    </row>
    <row r="2319" spans="1:23" s="67" customFormat="1" x14ac:dyDescent="0.25">
      <c r="A2319" s="69"/>
      <c r="B2319" s="39"/>
      <c r="C2319" s="71" t="str">
        <f>IFERROR(_xll.RssMarket($A2319,"市場部名称"),"")</f>
        <v/>
      </c>
      <c r="D2319" s="55"/>
      <c r="E2319" s="55" t="str">
        <f>IFERROR(_xll.RssMarket($A2319,"前日比"),"")</f>
        <v/>
      </c>
      <c r="F2319" s="75" t="str">
        <f>IFERROR(_xll.RssMarket($A2319,"時価総額"),"")</f>
        <v/>
      </c>
      <c r="G2319" s="75" t="e">
        <f>T20D357462[[#This Row],[時価総額]]/T20D357462[[#This Row],[現在値]]</f>
        <v>#VALUE!</v>
      </c>
      <c r="H2319" s="20"/>
      <c r="I2319" s="38"/>
      <c r="J2319" s="20"/>
      <c r="K2319" s="33"/>
      <c r="L2319" s="117"/>
      <c r="M2319" s="21"/>
      <c r="N2319" s="89"/>
      <c r="O2319" s="125" t="e">
        <f t="shared" si="75"/>
        <v>#REF!</v>
      </c>
      <c r="P2319" s="125" t="e">
        <f t="shared" si="74"/>
        <v>#REF!</v>
      </c>
      <c r="Q2319" s="147" t="e">
        <f>T20D357462[[#This Row],[スコア⑤]]/T20D357462[[#This Row],[スコア③]]</f>
        <v>#REF!</v>
      </c>
      <c r="R2319" s="76" t="e">
        <f>#REF!+#REF!</f>
        <v>#REF!</v>
      </c>
      <c r="S2319" s="76"/>
      <c r="T2319" s="119"/>
      <c r="U2319" s="76"/>
      <c r="V2319" s="76"/>
      <c r="W2319" s="109" t="e">
        <f>(T20D357462[[#This Row],[現金及び預金（億）]]-T20D357462[[#This Row],[負債（億）]])/T20D357462[[#This Row],[総資産]]*100</f>
        <v>#DIV/0!</v>
      </c>
    </row>
    <row r="2320" spans="1:23" s="67" customFormat="1" x14ac:dyDescent="0.25">
      <c r="A2320" s="69"/>
      <c r="B2320" s="39"/>
      <c r="C2320" s="71" t="str">
        <f>IFERROR(_xll.RssMarket($A2320,"市場部名称"),"")</f>
        <v/>
      </c>
      <c r="D2320" s="55"/>
      <c r="E2320" s="55" t="str">
        <f>IFERROR(_xll.RssMarket($A2320,"前日比"),"")</f>
        <v/>
      </c>
      <c r="F2320" s="75" t="str">
        <f>IFERROR(_xll.RssMarket($A2320,"時価総額"),"")</f>
        <v/>
      </c>
      <c r="G2320" s="75" t="e">
        <f>T20D357462[[#This Row],[時価総額]]/T20D357462[[#This Row],[現在値]]</f>
        <v>#VALUE!</v>
      </c>
      <c r="H2320" s="20"/>
      <c r="I2320" s="38"/>
      <c r="J2320" s="20"/>
      <c r="K2320" s="33"/>
      <c r="L2320" s="117"/>
      <c r="M2320" s="21"/>
      <c r="N2320" s="89"/>
      <c r="O2320" s="125" t="e">
        <f t="shared" si="75"/>
        <v>#REF!</v>
      </c>
      <c r="P2320" s="125" t="e">
        <f t="shared" si="74"/>
        <v>#REF!</v>
      </c>
      <c r="Q2320" s="147" t="e">
        <f>T20D357462[[#This Row],[スコア⑤]]/T20D357462[[#This Row],[スコア③]]</f>
        <v>#REF!</v>
      </c>
      <c r="R2320" s="76" t="e">
        <f>#REF!+#REF!</f>
        <v>#REF!</v>
      </c>
      <c r="S2320" s="76"/>
      <c r="T2320" s="119"/>
      <c r="U2320" s="76"/>
      <c r="V2320" s="76"/>
      <c r="W2320" s="109" t="e">
        <f>(T20D357462[[#This Row],[現金及び預金（億）]]-T20D357462[[#This Row],[負債（億）]])/T20D357462[[#This Row],[総資産]]*100</f>
        <v>#DIV/0!</v>
      </c>
    </row>
    <row r="2321" spans="1:23" s="67" customFormat="1" x14ac:dyDescent="0.25">
      <c r="A2321" s="69"/>
      <c r="B2321" s="39"/>
      <c r="C2321" s="71" t="str">
        <f>IFERROR(_xll.RssMarket($A2321,"市場部名称"),"")</f>
        <v/>
      </c>
      <c r="D2321" s="55"/>
      <c r="E2321" s="55" t="str">
        <f>IFERROR(_xll.RssMarket($A2321,"前日比"),"")</f>
        <v/>
      </c>
      <c r="F2321" s="75" t="str">
        <f>IFERROR(_xll.RssMarket($A2321,"時価総額"),"")</f>
        <v/>
      </c>
      <c r="G2321" s="75" t="e">
        <f>T20D357462[[#This Row],[時価総額]]/T20D357462[[#This Row],[現在値]]</f>
        <v>#VALUE!</v>
      </c>
      <c r="H2321" s="20"/>
      <c r="I2321" s="38"/>
      <c r="J2321" s="20"/>
      <c r="K2321" s="33"/>
      <c r="L2321" s="117"/>
      <c r="M2321" s="21"/>
      <c r="N2321" s="89"/>
      <c r="O2321" s="125" t="e">
        <f t="shared" si="75"/>
        <v>#REF!</v>
      </c>
      <c r="P2321" s="125" t="e">
        <f t="shared" si="74"/>
        <v>#REF!</v>
      </c>
      <c r="Q2321" s="147" t="e">
        <f>T20D357462[[#This Row],[スコア⑤]]/T20D357462[[#This Row],[スコア③]]</f>
        <v>#REF!</v>
      </c>
      <c r="R2321" s="76" t="e">
        <f>#REF!+#REF!</f>
        <v>#REF!</v>
      </c>
      <c r="S2321" s="76"/>
      <c r="T2321" s="119"/>
      <c r="U2321" s="76"/>
      <c r="V2321" s="76"/>
      <c r="W2321" s="109" t="e">
        <f>(T20D357462[[#This Row],[現金及び預金（億）]]-T20D357462[[#This Row],[負債（億）]])/T20D357462[[#This Row],[総資産]]*100</f>
        <v>#DIV/0!</v>
      </c>
    </row>
    <row r="2322" spans="1:23" s="67" customFormat="1" x14ac:dyDescent="0.25">
      <c r="A2322" s="69"/>
      <c r="B2322" s="39"/>
      <c r="C2322" s="71" t="str">
        <f>IFERROR(_xll.RssMarket($A2322,"市場部名称"),"")</f>
        <v/>
      </c>
      <c r="D2322" s="55"/>
      <c r="E2322" s="55" t="str">
        <f>IFERROR(_xll.RssMarket($A2322,"前日比"),"")</f>
        <v/>
      </c>
      <c r="F2322" s="75" t="str">
        <f>IFERROR(_xll.RssMarket($A2322,"時価総額"),"")</f>
        <v/>
      </c>
      <c r="G2322" s="75" t="e">
        <f>T20D357462[[#This Row],[時価総額]]/T20D357462[[#This Row],[現在値]]</f>
        <v>#VALUE!</v>
      </c>
      <c r="H2322" s="20"/>
      <c r="I2322" s="38"/>
      <c r="J2322" s="20"/>
      <c r="K2322" s="33"/>
      <c r="L2322" s="117"/>
      <c r="M2322" s="21"/>
      <c r="N2322" s="89"/>
      <c r="O2322" s="125" t="e">
        <f t="shared" si="75"/>
        <v>#REF!</v>
      </c>
      <c r="P2322" s="125" t="e">
        <f t="shared" si="74"/>
        <v>#REF!</v>
      </c>
      <c r="Q2322" s="147" t="e">
        <f>T20D357462[[#This Row],[スコア⑤]]/T20D357462[[#This Row],[スコア③]]</f>
        <v>#REF!</v>
      </c>
      <c r="R2322" s="76" t="e">
        <f>#REF!+#REF!</f>
        <v>#REF!</v>
      </c>
      <c r="S2322" s="76"/>
      <c r="T2322" s="119"/>
      <c r="U2322" s="76"/>
      <c r="V2322" s="76"/>
      <c r="W2322" s="109" t="e">
        <f>(T20D357462[[#This Row],[現金及び預金（億）]]-T20D357462[[#This Row],[負債（億）]])/T20D357462[[#This Row],[総資産]]*100</f>
        <v>#DIV/0!</v>
      </c>
    </row>
    <row r="2323" spans="1:23" s="67" customFormat="1" x14ac:dyDescent="0.25">
      <c r="A2323" s="69"/>
      <c r="B2323" s="39"/>
      <c r="C2323" s="71" t="str">
        <f>IFERROR(_xll.RssMarket($A2323,"市場部名称"),"")</f>
        <v/>
      </c>
      <c r="D2323" s="55"/>
      <c r="E2323" s="55" t="str">
        <f>IFERROR(_xll.RssMarket($A2323,"前日比"),"")</f>
        <v/>
      </c>
      <c r="F2323" s="75" t="str">
        <f>IFERROR(_xll.RssMarket($A2323,"時価総額"),"")</f>
        <v/>
      </c>
      <c r="G2323" s="75" t="e">
        <f>T20D357462[[#This Row],[時価総額]]/T20D357462[[#This Row],[現在値]]</f>
        <v>#VALUE!</v>
      </c>
      <c r="H2323" s="20"/>
      <c r="I2323" s="38"/>
      <c r="J2323" s="20"/>
      <c r="K2323" s="33"/>
      <c r="L2323" s="117"/>
      <c r="M2323" s="21"/>
      <c r="N2323" s="89"/>
      <c r="O2323" s="125" t="e">
        <f t="shared" si="75"/>
        <v>#REF!</v>
      </c>
      <c r="P2323" s="125" t="e">
        <f t="shared" si="74"/>
        <v>#REF!</v>
      </c>
      <c r="Q2323" s="147" t="e">
        <f>T20D357462[[#This Row],[スコア⑤]]/T20D357462[[#This Row],[スコア③]]</f>
        <v>#REF!</v>
      </c>
      <c r="R2323" s="76" t="e">
        <f>#REF!+#REF!</f>
        <v>#REF!</v>
      </c>
      <c r="S2323" s="76"/>
      <c r="T2323" s="119"/>
      <c r="U2323" s="76"/>
      <c r="V2323" s="76"/>
      <c r="W2323" s="109" t="e">
        <f>(T20D357462[[#This Row],[現金及び預金（億）]]-T20D357462[[#This Row],[負債（億）]])/T20D357462[[#This Row],[総資産]]*100</f>
        <v>#DIV/0!</v>
      </c>
    </row>
    <row r="2324" spans="1:23" s="67" customFormat="1" x14ac:dyDescent="0.25">
      <c r="A2324" s="69"/>
      <c r="B2324" s="39"/>
      <c r="C2324" s="71" t="str">
        <f>IFERROR(_xll.RssMarket($A2324,"市場部名称"),"")</f>
        <v/>
      </c>
      <c r="D2324" s="55"/>
      <c r="E2324" s="55" t="str">
        <f>IFERROR(_xll.RssMarket($A2324,"前日比"),"")</f>
        <v/>
      </c>
      <c r="F2324" s="75" t="str">
        <f>IFERROR(_xll.RssMarket($A2324,"時価総額"),"")</f>
        <v/>
      </c>
      <c r="G2324" s="75" t="e">
        <f>T20D357462[[#This Row],[時価総額]]/T20D357462[[#This Row],[現在値]]</f>
        <v>#VALUE!</v>
      </c>
      <c r="H2324" s="20"/>
      <c r="I2324" s="38"/>
      <c r="J2324" s="20"/>
      <c r="K2324" s="33"/>
      <c r="L2324" s="117"/>
      <c r="M2324" s="21"/>
      <c r="N2324" s="89"/>
      <c r="O2324" s="125" t="e">
        <f t="shared" si="75"/>
        <v>#REF!</v>
      </c>
      <c r="P2324" s="125" t="e">
        <f t="shared" si="74"/>
        <v>#REF!</v>
      </c>
      <c r="Q2324" s="147" t="e">
        <f>T20D357462[[#This Row],[スコア⑤]]/T20D357462[[#This Row],[スコア③]]</f>
        <v>#REF!</v>
      </c>
      <c r="R2324" s="76" t="e">
        <f>#REF!+#REF!</f>
        <v>#REF!</v>
      </c>
      <c r="S2324" s="76"/>
      <c r="T2324" s="119"/>
      <c r="U2324" s="76"/>
      <c r="V2324" s="76"/>
      <c r="W2324" s="109" t="e">
        <f>(T20D357462[[#This Row],[現金及び預金（億）]]-T20D357462[[#This Row],[負債（億）]])/T20D357462[[#This Row],[総資産]]*100</f>
        <v>#DIV/0!</v>
      </c>
    </row>
    <row r="2325" spans="1:23" s="67" customFormat="1" x14ac:dyDescent="0.25">
      <c r="A2325" s="69"/>
      <c r="B2325" s="39"/>
      <c r="C2325" s="71" t="str">
        <f>IFERROR(_xll.RssMarket($A2325,"市場部名称"),"")</f>
        <v/>
      </c>
      <c r="D2325" s="55"/>
      <c r="E2325" s="55" t="str">
        <f>IFERROR(_xll.RssMarket($A2325,"前日比"),"")</f>
        <v/>
      </c>
      <c r="F2325" s="75" t="str">
        <f>IFERROR(_xll.RssMarket($A2325,"時価総額"),"")</f>
        <v/>
      </c>
      <c r="G2325" s="75" t="e">
        <f>T20D357462[[#This Row],[時価総額]]/T20D357462[[#This Row],[現在値]]</f>
        <v>#VALUE!</v>
      </c>
      <c r="H2325" s="20"/>
      <c r="I2325" s="38"/>
      <c r="J2325" s="20"/>
      <c r="K2325" s="33"/>
      <c r="L2325" s="117"/>
      <c r="M2325" s="21"/>
      <c r="N2325" s="89"/>
      <c r="O2325" s="125" t="e">
        <f t="shared" si="75"/>
        <v>#REF!</v>
      </c>
      <c r="P2325" s="125" t="e">
        <f t="shared" si="74"/>
        <v>#REF!</v>
      </c>
      <c r="Q2325" s="147" t="e">
        <f>T20D357462[[#This Row],[スコア⑤]]/T20D357462[[#This Row],[スコア③]]</f>
        <v>#REF!</v>
      </c>
      <c r="R2325" s="76" t="e">
        <f>#REF!+#REF!</f>
        <v>#REF!</v>
      </c>
      <c r="S2325" s="76"/>
      <c r="T2325" s="119"/>
      <c r="U2325" s="76"/>
      <c r="V2325" s="76"/>
      <c r="W2325" s="109" t="e">
        <f>(T20D357462[[#This Row],[現金及び預金（億）]]-T20D357462[[#This Row],[負債（億）]])/T20D357462[[#This Row],[総資産]]*100</f>
        <v>#DIV/0!</v>
      </c>
    </row>
    <row r="2326" spans="1:23" s="67" customFormat="1" x14ac:dyDescent="0.25">
      <c r="A2326" s="69"/>
      <c r="B2326" s="39"/>
      <c r="C2326" s="71" t="str">
        <f>IFERROR(_xll.RssMarket($A2326,"市場部名称"),"")</f>
        <v/>
      </c>
      <c r="D2326" s="55"/>
      <c r="E2326" s="55" t="str">
        <f>IFERROR(_xll.RssMarket($A2326,"前日比"),"")</f>
        <v/>
      </c>
      <c r="F2326" s="75" t="str">
        <f>IFERROR(_xll.RssMarket($A2326,"時価総額"),"")</f>
        <v/>
      </c>
      <c r="G2326" s="75" t="e">
        <f>T20D357462[[#This Row],[時価総額]]/T20D357462[[#This Row],[現在値]]</f>
        <v>#VALUE!</v>
      </c>
      <c r="H2326" s="20"/>
      <c r="I2326" s="38"/>
      <c r="J2326" s="20"/>
      <c r="K2326" s="33"/>
      <c r="L2326" s="117"/>
      <c r="M2326" s="21"/>
      <c r="N2326" s="89"/>
      <c r="O2326" s="125" t="e">
        <f t="shared" si="75"/>
        <v>#REF!</v>
      </c>
      <c r="P2326" s="125" t="e">
        <f t="shared" si="74"/>
        <v>#REF!</v>
      </c>
      <c r="Q2326" s="147" t="e">
        <f>T20D357462[[#This Row],[スコア⑤]]/T20D357462[[#This Row],[スコア③]]</f>
        <v>#REF!</v>
      </c>
      <c r="R2326" s="76" t="e">
        <f>#REF!+#REF!</f>
        <v>#REF!</v>
      </c>
      <c r="S2326" s="76"/>
      <c r="T2326" s="119"/>
      <c r="U2326" s="76"/>
      <c r="V2326" s="76"/>
      <c r="W2326" s="109" t="e">
        <f>(T20D357462[[#This Row],[現金及び預金（億）]]-T20D357462[[#This Row],[負債（億）]])/T20D357462[[#This Row],[総資産]]*100</f>
        <v>#DIV/0!</v>
      </c>
    </row>
    <row r="2327" spans="1:23" s="67" customFormat="1" x14ac:dyDescent="0.25">
      <c r="A2327" s="69"/>
      <c r="B2327" s="39"/>
      <c r="C2327" s="71" t="str">
        <f>IFERROR(_xll.RssMarket($A2327,"市場部名称"),"")</f>
        <v/>
      </c>
      <c r="D2327" s="55"/>
      <c r="E2327" s="55" t="str">
        <f>IFERROR(_xll.RssMarket($A2327,"前日比"),"")</f>
        <v/>
      </c>
      <c r="F2327" s="75" t="str">
        <f>IFERROR(_xll.RssMarket($A2327,"時価総額"),"")</f>
        <v/>
      </c>
      <c r="G2327" s="75" t="e">
        <f>T20D357462[[#This Row],[時価総額]]/T20D357462[[#This Row],[現在値]]</f>
        <v>#VALUE!</v>
      </c>
      <c r="H2327" s="20"/>
      <c r="I2327" s="38"/>
      <c r="J2327" s="20"/>
      <c r="K2327" s="33"/>
      <c r="L2327" s="117"/>
      <c r="M2327" s="21"/>
      <c r="N2327" s="89"/>
      <c r="O2327" s="125" t="e">
        <f t="shared" si="75"/>
        <v>#REF!</v>
      </c>
      <c r="P2327" s="125" t="e">
        <f t="shared" si="74"/>
        <v>#REF!</v>
      </c>
      <c r="Q2327" s="147" t="e">
        <f>T20D357462[[#This Row],[スコア⑤]]/T20D357462[[#This Row],[スコア③]]</f>
        <v>#REF!</v>
      </c>
      <c r="R2327" s="76" t="e">
        <f>#REF!+#REF!</f>
        <v>#REF!</v>
      </c>
      <c r="S2327" s="76"/>
      <c r="T2327" s="119"/>
      <c r="U2327" s="76"/>
      <c r="V2327" s="76"/>
      <c r="W2327" s="109" t="e">
        <f>(T20D357462[[#This Row],[現金及び預金（億）]]-T20D357462[[#This Row],[負債（億）]])/T20D357462[[#This Row],[総資産]]*100</f>
        <v>#DIV/0!</v>
      </c>
    </row>
    <row r="2328" spans="1:23" s="67" customFormat="1" x14ac:dyDescent="0.25">
      <c r="A2328" s="69"/>
      <c r="B2328" s="39"/>
      <c r="C2328" s="71" t="str">
        <f>IFERROR(_xll.RssMarket($A2328,"市場部名称"),"")</f>
        <v/>
      </c>
      <c r="D2328" s="55"/>
      <c r="E2328" s="55" t="str">
        <f>IFERROR(_xll.RssMarket($A2328,"前日比"),"")</f>
        <v/>
      </c>
      <c r="F2328" s="75" t="str">
        <f>IFERROR(_xll.RssMarket($A2328,"時価総額"),"")</f>
        <v/>
      </c>
      <c r="G2328" s="75" t="e">
        <f>T20D357462[[#This Row],[時価総額]]/T20D357462[[#This Row],[現在値]]</f>
        <v>#VALUE!</v>
      </c>
      <c r="H2328" s="20"/>
      <c r="I2328" s="38"/>
      <c r="J2328" s="20"/>
      <c r="K2328" s="33"/>
      <c r="L2328" s="117"/>
      <c r="M2328" s="21"/>
      <c r="N2328" s="89"/>
      <c r="O2328" s="125" t="e">
        <f t="shared" si="75"/>
        <v>#REF!</v>
      </c>
      <c r="P2328" s="125" t="e">
        <f t="shared" si="74"/>
        <v>#REF!</v>
      </c>
      <c r="Q2328" s="147" t="e">
        <f>T20D357462[[#This Row],[スコア⑤]]/T20D357462[[#This Row],[スコア③]]</f>
        <v>#REF!</v>
      </c>
      <c r="R2328" s="76" t="e">
        <f>#REF!+#REF!</f>
        <v>#REF!</v>
      </c>
      <c r="S2328" s="76"/>
      <c r="T2328" s="119"/>
      <c r="U2328" s="76"/>
      <c r="V2328" s="76"/>
      <c r="W2328" s="109" t="e">
        <f>(T20D357462[[#This Row],[現金及び預金（億）]]-T20D357462[[#This Row],[負債（億）]])/T20D357462[[#This Row],[総資産]]*100</f>
        <v>#DIV/0!</v>
      </c>
    </row>
    <row r="2329" spans="1:23" s="67" customFormat="1" x14ac:dyDescent="0.25">
      <c r="A2329" s="69"/>
      <c r="B2329" s="39"/>
      <c r="C2329" s="71" t="str">
        <f>IFERROR(_xll.RssMarket($A2329,"市場部名称"),"")</f>
        <v/>
      </c>
      <c r="D2329" s="55"/>
      <c r="E2329" s="55" t="str">
        <f>IFERROR(_xll.RssMarket($A2329,"前日比"),"")</f>
        <v/>
      </c>
      <c r="F2329" s="75" t="str">
        <f>IFERROR(_xll.RssMarket($A2329,"時価総額"),"")</f>
        <v/>
      </c>
      <c r="G2329" s="75" t="e">
        <f>T20D357462[[#This Row],[時価総額]]/T20D357462[[#This Row],[現在値]]</f>
        <v>#VALUE!</v>
      </c>
      <c r="H2329" s="20"/>
      <c r="I2329" s="38"/>
      <c r="J2329" s="20"/>
      <c r="K2329" s="33"/>
      <c r="L2329" s="117"/>
      <c r="M2329" s="21"/>
      <c r="N2329" s="89"/>
      <c r="O2329" s="125" t="e">
        <f t="shared" si="75"/>
        <v>#REF!</v>
      </c>
      <c r="P2329" s="125" t="e">
        <f t="shared" si="74"/>
        <v>#REF!</v>
      </c>
      <c r="Q2329" s="147" t="e">
        <f>T20D357462[[#This Row],[スコア⑤]]/T20D357462[[#This Row],[スコア③]]</f>
        <v>#REF!</v>
      </c>
      <c r="R2329" s="76" t="e">
        <f>#REF!+#REF!</f>
        <v>#REF!</v>
      </c>
      <c r="S2329" s="76"/>
      <c r="T2329" s="119"/>
      <c r="U2329" s="76"/>
      <c r="V2329" s="76"/>
      <c r="W2329" s="109" t="e">
        <f>(T20D357462[[#This Row],[現金及び預金（億）]]-T20D357462[[#This Row],[負債（億）]])/T20D357462[[#This Row],[総資産]]*100</f>
        <v>#DIV/0!</v>
      </c>
    </row>
    <row r="2330" spans="1:23" s="67" customFormat="1" x14ac:dyDescent="0.25">
      <c r="A2330" s="69"/>
      <c r="B2330" s="39"/>
      <c r="C2330" s="71" t="str">
        <f>IFERROR(_xll.RssMarket($A2330,"市場部名称"),"")</f>
        <v/>
      </c>
      <c r="D2330" s="55"/>
      <c r="E2330" s="55" t="str">
        <f>IFERROR(_xll.RssMarket($A2330,"前日比"),"")</f>
        <v/>
      </c>
      <c r="F2330" s="75" t="str">
        <f>IFERROR(_xll.RssMarket($A2330,"時価総額"),"")</f>
        <v/>
      </c>
      <c r="G2330" s="75" t="e">
        <f>T20D357462[[#This Row],[時価総額]]/T20D357462[[#This Row],[現在値]]</f>
        <v>#VALUE!</v>
      </c>
      <c r="H2330" s="20"/>
      <c r="I2330" s="38"/>
      <c r="J2330" s="20"/>
      <c r="K2330" s="33"/>
      <c r="L2330" s="117"/>
      <c r="M2330" s="21"/>
      <c r="N2330" s="89"/>
      <c r="O2330" s="125" t="e">
        <f t="shared" si="75"/>
        <v>#REF!</v>
      </c>
      <c r="P2330" s="125" t="e">
        <f t="shared" si="74"/>
        <v>#REF!</v>
      </c>
      <c r="Q2330" s="147" t="e">
        <f>T20D357462[[#This Row],[スコア⑤]]/T20D357462[[#This Row],[スコア③]]</f>
        <v>#REF!</v>
      </c>
      <c r="R2330" s="76" t="e">
        <f>#REF!+#REF!</f>
        <v>#REF!</v>
      </c>
      <c r="S2330" s="76"/>
      <c r="T2330" s="119"/>
      <c r="U2330" s="76"/>
      <c r="V2330" s="76"/>
      <c r="W2330" s="109" t="e">
        <f>(T20D357462[[#This Row],[現金及び預金（億）]]-T20D357462[[#This Row],[負債（億）]])/T20D357462[[#This Row],[総資産]]*100</f>
        <v>#DIV/0!</v>
      </c>
    </row>
    <row r="2331" spans="1:23" s="67" customFormat="1" x14ac:dyDescent="0.25">
      <c r="A2331" s="69"/>
      <c r="B2331" s="39"/>
      <c r="C2331" s="71" t="str">
        <f>IFERROR(_xll.RssMarket($A2331,"市場部名称"),"")</f>
        <v/>
      </c>
      <c r="D2331" s="55"/>
      <c r="E2331" s="55" t="str">
        <f>IFERROR(_xll.RssMarket($A2331,"前日比"),"")</f>
        <v/>
      </c>
      <c r="F2331" s="75" t="str">
        <f>IFERROR(_xll.RssMarket($A2331,"時価総額"),"")</f>
        <v/>
      </c>
      <c r="G2331" s="75" t="e">
        <f>T20D357462[[#This Row],[時価総額]]/T20D357462[[#This Row],[現在値]]</f>
        <v>#VALUE!</v>
      </c>
      <c r="H2331" s="20"/>
      <c r="I2331" s="38"/>
      <c r="J2331" s="20"/>
      <c r="K2331" s="33"/>
      <c r="L2331" s="117"/>
      <c r="M2331" s="21"/>
      <c r="N2331" s="89"/>
      <c r="O2331" s="125" t="e">
        <f t="shared" si="75"/>
        <v>#REF!</v>
      </c>
      <c r="P2331" s="125" t="e">
        <f t="shared" si="74"/>
        <v>#REF!</v>
      </c>
      <c r="Q2331" s="147" t="e">
        <f>T20D357462[[#This Row],[スコア⑤]]/T20D357462[[#This Row],[スコア③]]</f>
        <v>#REF!</v>
      </c>
      <c r="R2331" s="76" t="e">
        <f>#REF!+#REF!</f>
        <v>#REF!</v>
      </c>
      <c r="S2331" s="76"/>
      <c r="T2331" s="119"/>
      <c r="U2331" s="76"/>
      <c r="V2331" s="76"/>
      <c r="W2331" s="109" t="e">
        <f>(T20D357462[[#This Row],[現金及び預金（億）]]-T20D357462[[#This Row],[負債（億）]])/T20D357462[[#This Row],[総資産]]*100</f>
        <v>#DIV/0!</v>
      </c>
    </row>
    <row r="2332" spans="1:23" s="67" customFormat="1" x14ac:dyDescent="0.25">
      <c r="A2332" s="69"/>
      <c r="B2332" s="39"/>
      <c r="C2332" s="71" t="str">
        <f>IFERROR(_xll.RssMarket($A2332,"市場部名称"),"")</f>
        <v/>
      </c>
      <c r="D2332" s="55"/>
      <c r="E2332" s="55" t="str">
        <f>IFERROR(_xll.RssMarket($A2332,"前日比"),"")</f>
        <v/>
      </c>
      <c r="F2332" s="75" t="str">
        <f>IFERROR(_xll.RssMarket($A2332,"時価総額"),"")</f>
        <v/>
      </c>
      <c r="G2332" s="75" t="e">
        <f>T20D357462[[#This Row],[時価総額]]/T20D357462[[#This Row],[現在値]]</f>
        <v>#VALUE!</v>
      </c>
      <c r="H2332" s="20"/>
      <c r="I2332" s="38"/>
      <c r="J2332" s="20"/>
      <c r="K2332" s="33"/>
      <c r="L2332" s="117"/>
      <c r="M2332" s="21"/>
      <c r="N2332" s="89"/>
      <c r="O2332" s="125" t="e">
        <f t="shared" si="75"/>
        <v>#REF!</v>
      </c>
      <c r="P2332" s="125" t="e">
        <f t="shared" si="74"/>
        <v>#REF!</v>
      </c>
      <c r="Q2332" s="147" t="e">
        <f>T20D357462[[#This Row],[スコア⑤]]/T20D357462[[#This Row],[スコア③]]</f>
        <v>#REF!</v>
      </c>
      <c r="R2332" s="76" t="e">
        <f>#REF!+#REF!</f>
        <v>#REF!</v>
      </c>
      <c r="S2332" s="76"/>
      <c r="T2332" s="119"/>
      <c r="U2332" s="76"/>
      <c r="V2332" s="76"/>
      <c r="W2332" s="109" t="e">
        <f>(T20D357462[[#This Row],[現金及び預金（億）]]-T20D357462[[#This Row],[負債（億）]])/T20D357462[[#This Row],[総資産]]*100</f>
        <v>#DIV/0!</v>
      </c>
    </row>
    <row r="2333" spans="1:23" s="67" customFormat="1" x14ac:dyDescent="0.25">
      <c r="A2333" s="69"/>
      <c r="B2333" s="39"/>
      <c r="C2333" s="71" t="str">
        <f>IFERROR(_xll.RssMarket($A2333,"市場部名称"),"")</f>
        <v/>
      </c>
      <c r="D2333" s="55"/>
      <c r="E2333" s="55" t="str">
        <f>IFERROR(_xll.RssMarket($A2333,"前日比"),"")</f>
        <v/>
      </c>
      <c r="F2333" s="75" t="str">
        <f>IFERROR(_xll.RssMarket($A2333,"時価総額"),"")</f>
        <v/>
      </c>
      <c r="G2333" s="75" t="e">
        <f>T20D357462[[#This Row],[時価総額]]/T20D357462[[#This Row],[現在値]]</f>
        <v>#VALUE!</v>
      </c>
      <c r="H2333" s="20"/>
      <c r="I2333" s="38"/>
      <c r="J2333" s="20"/>
      <c r="K2333" s="33"/>
      <c r="L2333" s="117"/>
      <c r="M2333" s="21"/>
      <c r="N2333" s="89"/>
      <c r="O2333" s="125" t="e">
        <f t="shared" si="75"/>
        <v>#REF!</v>
      </c>
      <c r="P2333" s="125" t="e">
        <f t="shared" si="74"/>
        <v>#REF!</v>
      </c>
      <c r="Q2333" s="147" t="e">
        <f>T20D357462[[#This Row],[スコア⑤]]/T20D357462[[#This Row],[スコア③]]</f>
        <v>#REF!</v>
      </c>
      <c r="R2333" s="76" t="e">
        <f>#REF!+#REF!</f>
        <v>#REF!</v>
      </c>
      <c r="S2333" s="76"/>
      <c r="T2333" s="119"/>
      <c r="U2333" s="76"/>
      <c r="V2333" s="76"/>
      <c r="W2333" s="109" t="e">
        <f>(T20D357462[[#This Row],[現金及び預金（億）]]-T20D357462[[#This Row],[負債（億）]])/T20D357462[[#This Row],[総資産]]*100</f>
        <v>#DIV/0!</v>
      </c>
    </row>
    <row r="2334" spans="1:23" s="67" customFormat="1" x14ac:dyDescent="0.25">
      <c r="A2334" s="69"/>
      <c r="B2334" s="39"/>
      <c r="C2334" s="71" t="str">
        <f>IFERROR(_xll.RssMarket($A2334,"市場部名称"),"")</f>
        <v/>
      </c>
      <c r="D2334" s="55"/>
      <c r="E2334" s="55" t="str">
        <f>IFERROR(_xll.RssMarket($A2334,"前日比"),"")</f>
        <v/>
      </c>
      <c r="F2334" s="75" t="str">
        <f>IFERROR(_xll.RssMarket($A2334,"時価総額"),"")</f>
        <v/>
      </c>
      <c r="G2334" s="75" t="e">
        <f>T20D357462[[#This Row],[時価総額]]/T20D357462[[#This Row],[現在値]]</f>
        <v>#VALUE!</v>
      </c>
      <c r="H2334" s="20"/>
      <c r="I2334" s="38"/>
      <c r="J2334" s="20"/>
      <c r="K2334" s="33"/>
      <c r="L2334" s="117"/>
      <c r="M2334" s="21"/>
      <c r="N2334" s="89"/>
      <c r="O2334" s="125" t="e">
        <f t="shared" si="75"/>
        <v>#REF!</v>
      </c>
      <c r="P2334" s="125" t="e">
        <f t="shared" si="74"/>
        <v>#REF!</v>
      </c>
      <c r="Q2334" s="147" t="e">
        <f>T20D357462[[#This Row],[スコア⑤]]/T20D357462[[#This Row],[スコア③]]</f>
        <v>#REF!</v>
      </c>
      <c r="R2334" s="76" t="e">
        <f>#REF!+#REF!</f>
        <v>#REF!</v>
      </c>
      <c r="S2334" s="76"/>
      <c r="T2334" s="119"/>
      <c r="U2334" s="76"/>
      <c r="V2334" s="76"/>
      <c r="W2334" s="109" t="e">
        <f>(T20D357462[[#This Row],[現金及び預金（億）]]-T20D357462[[#This Row],[負債（億）]])/T20D357462[[#This Row],[総資産]]*100</f>
        <v>#DIV/0!</v>
      </c>
    </row>
    <row r="2335" spans="1:23" s="67" customFormat="1" x14ac:dyDescent="0.25">
      <c r="A2335" s="69"/>
      <c r="B2335" s="39"/>
      <c r="C2335" s="71" t="str">
        <f>IFERROR(_xll.RssMarket($A2335,"市場部名称"),"")</f>
        <v/>
      </c>
      <c r="D2335" s="55"/>
      <c r="E2335" s="55" t="str">
        <f>IFERROR(_xll.RssMarket($A2335,"前日比"),"")</f>
        <v/>
      </c>
      <c r="F2335" s="75" t="str">
        <f>IFERROR(_xll.RssMarket($A2335,"時価総額"),"")</f>
        <v/>
      </c>
      <c r="G2335" s="75" t="e">
        <f>T20D357462[[#This Row],[時価総額]]/T20D357462[[#This Row],[現在値]]</f>
        <v>#VALUE!</v>
      </c>
      <c r="H2335" s="20"/>
      <c r="I2335" s="38"/>
      <c r="J2335" s="20"/>
      <c r="K2335" s="33"/>
      <c r="L2335" s="117"/>
      <c r="M2335" s="21"/>
      <c r="N2335" s="89"/>
      <c r="O2335" s="125" t="e">
        <f t="shared" si="75"/>
        <v>#REF!</v>
      </c>
      <c r="P2335" s="125" t="e">
        <f t="shared" si="74"/>
        <v>#REF!</v>
      </c>
      <c r="Q2335" s="147" t="e">
        <f>T20D357462[[#This Row],[スコア⑤]]/T20D357462[[#This Row],[スコア③]]</f>
        <v>#REF!</v>
      </c>
      <c r="R2335" s="76" t="e">
        <f>#REF!+#REF!</f>
        <v>#REF!</v>
      </c>
      <c r="S2335" s="76"/>
      <c r="T2335" s="119"/>
      <c r="U2335" s="76"/>
      <c r="V2335" s="76"/>
      <c r="W2335" s="109" t="e">
        <f>(T20D357462[[#This Row],[現金及び預金（億）]]-T20D357462[[#This Row],[負債（億）]])/T20D357462[[#This Row],[総資産]]*100</f>
        <v>#DIV/0!</v>
      </c>
    </row>
    <row r="2336" spans="1:23" s="67" customFormat="1" x14ac:dyDescent="0.25">
      <c r="A2336" s="69"/>
      <c r="B2336" s="39"/>
      <c r="C2336" s="71" t="str">
        <f>IFERROR(_xll.RssMarket($A2336,"市場部名称"),"")</f>
        <v/>
      </c>
      <c r="D2336" s="55"/>
      <c r="E2336" s="55" t="str">
        <f>IFERROR(_xll.RssMarket($A2336,"前日比"),"")</f>
        <v/>
      </c>
      <c r="F2336" s="75" t="str">
        <f>IFERROR(_xll.RssMarket($A2336,"時価総額"),"")</f>
        <v/>
      </c>
      <c r="G2336" s="75" t="e">
        <f>T20D357462[[#This Row],[時価総額]]/T20D357462[[#This Row],[現在値]]</f>
        <v>#VALUE!</v>
      </c>
      <c r="H2336" s="20"/>
      <c r="I2336" s="38"/>
      <c r="J2336" s="20"/>
      <c r="K2336" s="33"/>
      <c r="L2336" s="117"/>
      <c r="M2336" s="21"/>
      <c r="N2336" s="89"/>
      <c r="O2336" s="125" t="e">
        <f t="shared" si="75"/>
        <v>#REF!</v>
      </c>
      <c r="P2336" s="125" t="e">
        <f t="shared" si="74"/>
        <v>#REF!</v>
      </c>
      <c r="Q2336" s="147" t="e">
        <f>T20D357462[[#This Row],[スコア⑤]]/T20D357462[[#This Row],[スコア③]]</f>
        <v>#REF!</v>
      </c>
      <c r="R2336" s="76" t="e">
        <f>#REF!+#REF!</f>
        <v>#REF!</v>
      </c>
      <c r="S2336" s="76"/>
      <c r="T2336" s="119"/>
      <c r="U2336" s="76"/>
      <c r="V2336" s="76"/>
      <c r="W2336" s="109" t="e">
        <f>(T20D357462[[#This Row],[現金及び預金（億）]]-T20D357462[[#This Row],[負債（億）]])/T20D357462[[#This Row],[総資産]]*100</f>
        <v>#DIV/0!</v>
      </c>
    </row>
    <row r="2337" spans="1:23" s="67" customFormat="1" x14ac:dyDescent="0.25">
      <c r="A2337" s="69"/>
      <c r="B2337" s="39"/>
      <c r="C2337" s="71" t="str">
        <f>IFERROR(_xll.RssMarket($A2337,"市場部名称"),"")</f>
        <v/>
      </c>
      <c r="D2337" s="55"/>
      <c r="E2337" s="55" t="str">
        <f>IFERROR(_xll.RssMarket($A2337,"前日比"),"")</f>
        <v/>
      </c>
      <c r="F2337" s="75" t="str">
        <f>IFERROR(_xll.RssMarket($A2337,"時価総額"),"")</f>
        <v/>
      </c>
      <c r="G2337" s="75" t="e">
        <f>T20D357462[[#This Row],[時価総額]]/T20D357462[[#This Row],[現在値]]</f>
        <v>#VALUE!</v>
      </c>
      <c r="H2337" s="20"/>
      <c r="I2337" s="38"/>
      <c r="J2337" s="20"/>
      <c r="K2337" s="33"/>
      <c r="L2337" s="117"/>
      <c r="M2337" s="21"/>
      <c r="N2337" s="89"/>
      <c r="O2337" s="125" t="e">
        <f t="shared" si="75"/>
        <v>#REF!</v>
      </c>
      <c r="P2337" s="125" t="e">
        <f t="shared" si="74"/>
        <v>#REF!</v>
      </c>
      <c r="Q2337" s="147" t="e">
        <f>T20D357462[[#This Row],[スコア⑤]]/T20D357462[[#This Row],[スコア③]]</f>
        <v>#REF!</v>
      </c>
      <c r="R2337" s="76" t="e">
        <f>#REF!+#REF!</f>
        <v>#REF!</v>
      </c>
      <c r="S2337" s="76"/>
      <c r="T2337" s="119"/>
      <c r="U2337" s="76"/>
      <c r="V2337" s="76"/>
      <c r="W2337" s="109" t="e">
        <f>(T20D357462[[#This Row],[現金及び預金（億）]]-T20D357462[[#This Row],[負債（億）]])/T20D357462[[#This Row],[総資産]]*100</f>
        <v>#DIV/0!</v>
      </c>
    </row>
    <row r="2338" spans="1:23" s="67" customFormat="1" x14ac:dyDescent="0.25">
      <c r="A2338" s="69"/>
      <c r="B2338" s="39"/>
      <c r="C2338" s="71" t="str">
        <f>IFERROR(_xll.RssMarket($A2338,"市場部名称"),"")</f>
        <v/>
      </c>
      <c r="D2338" s="55"/>
      <c r="E2338" s="55" t="str">
        <f>IFERROR(_xll.RssMarket($A2338,"前日比"),"")</f>
        <v/>
      </c>
      <c r="F2338" s="75" t="str">
        <f>IFERROR(_xll.RssMarket($A2338,"時価総額"),"")</f>
        <v/>
      </c>
      <c r="G2338" s="75" t="e">
        <f>T20D357462[[#This Row],[時価総額]]/T20D357462[[#This Row],[現在値]]</f>
        <v>#VALUE!</v>
      </c>
      <c r="H2338" s="20"/>
      <c r="I2338" s="38"/>
      <c r="J2338" s="20"/>
      <c r="K2338" s="33"/>
      <c r="L2338" s="117"/>
      <c r="M2338" s="21"/>
      <c r="N2338" s="89"/>
      <c r="O2338" s="125" t="e">
        <f t="shared" si="75"/>
        <v>#REF!</v>
      </c>
      <c r="P2338" s="125" t="e">
        <f t="shared" si="74"/>
        <v>#REF!</v>
      </c>
      <c r="Q2338" s="147" t="e">
        <f>T20D357462[[#This Row],[スコア⑤]]/T20D357462[[#This Row],[スコア③]]</f>
        <v>#REF!</v>
      </c>
      <c r="R2338" s="76" t="e">
        <f>#REF!+#REF!</f>
        <v>#REF!</v>
      </c>
      <c r="S2338" s="76"/>
      <c r="T2338" s="119"/>
      <c r="U2338" s="76"/>
      <c r="V2338" s="76"/>
      <c r="W2338" s="109" t="e">
        <f>(T20D357462[[#This Row],[現金及び預金（億）]]-T20D357462[[#This Row],[負債（億）]])/T20D357462[[#This Row],[総資産]]*100</f>
        <v>#DIV/0!</v>
      </c>
    </row>
    <row r="2339" spans="1:23" s="67" customFormat="1" x14ac:dyDescent="0.25">
      <c r="A2339" s="69"/>
      <c r="B2339" s="39"/>
      <c r="C2339" s="71" t="str">
        <f>IFERROR(_xll.RssMarket($A2339,"市場部名称"),"")</f>
        <v/>
      </c>
      <c r="D2339" s="55"/>
      <c r="E2339" s="55" t="str">
        <f>IFERROR(_xll.RssMarket($A2339,"前日比"),"")</f>
        <v/>
      </c>
      <c r="F2339" s="75" t="str">
        <f>IFERROR(_xll.RssMarket($A2339,"時価総額"),"")</f>
        <v/>
      </c>
      <c r="G2339" s="75" t="e">
        <f>T20D357462[[#This Row],[時価総額]]/T20D357462[[#This Row],[現在値]]</f>
        <v>#VALUE!</v>
      </c>
      <c r="H2339" s="20"/>
      <c r="I2339" s="38"/>
      <c r="J2339" s="20"/>
      <c r="K2339" s="33"/>
      <c r="L2339" s="117"/>
      <c r="M2339" s="21"/>
      <c r="N2339" s="89"/>
      <c r="O2339" s="125" t="e">
        <f t="shared" si="75"/>
        <v>#REF!</v>
      </c>
      <c r="P2339" s="125" t="e">
        <f t="shared" si="74"/>
        <v>#REF!</v>
      </c>
      <c r="Q2339" s="147" t="e">
        <f>T20D357462[[#This Row],[スコア⑤]]/T20D357462[[#This Row],[スコア③]]</f>
        <v>#REF!</v>
      </c>
      <c r="R2339" s="76" t="e">
        <f>#REF!+#REF!</f>
        <v>#REF!</v>
      </c>
      <c r="S2339" s="76"/>
      <c r="T2339" s="119"/>
      <c r="U2339" s="76"/>
      <c r="V2339" s="76"/>
      <c r="W2339" s="109" t="e">
        <f>(T20D357462[[#This Row],[現金及び預金（億）]]-T20D357462[[#This Row],[負債（億）]])/T20D357462[[#This Row],[総資産]]*100</f>
        <v>#DIV/0!</v>
      </c>
    </row>
    <row r="2340" spans="1:23" s="67" customFormat="1" x14ac:dyDescent="0.25">
      <c r="A2340" s="69"/>
      <c r="B2340" s="39"/>
      <c r="C2340" s="71" t="str">
        <f>IFERROR(_xll.RssMarket($A2340,"市場部名称"),"")</f>
        <v/>
      </c>
      <c r="D2340" s="55"/>
      <c r="E2340" s="55" t="str">
        <f>IFERROR(_xll.RssMarket($A2340,"前日比"),"")</f>
        <v/>
      </c>
      <c r="F2340" s="75" t="str">
        <f>IFERROR(_xll.RssMarket($A2340,"時価総額"),"")</f>
        <v/>
      </c>
      <c r="G2340" s="75" t="e">
        <f>T20D357462[[#This Row],[時価総額]]/T20D357462[[#This Row],[現在値]]</f>
        <v>#VALUE!</v>
      </c>
      <c r="H2340" s="20"/>
      <c r="I2340" s="38"/>
      <c r="J2340" s="20"/>
      <c r="K2340" s="33"/>
      <c r="L2340" s="117"/>
      <c r="M2340" s="21"/>
      <c r="N2340" s="89"/>
      <c r="O2340" s="125" t="e">
        <f t="shared" si="75"/>
        <v>#REF!</v>
      </c>
      <c r="P2340" s="125" t="e">
        <f t="shared" si="74"/>
        <v>#REF!</v>
      </c>
      <c r="Q2340" s="147" t="e">
        <f>T20D357462[[#This Row],[スコア⑤]]/T20D357462[[#This Row],[スコア③]]</f>
        <v>#REF!</v>
      </c>
      <c r="R2340" s="76" t="e">
        <f>#REF!+#REF!</f>
        <v>#REF!</v>
      </c>
      <c r="S2340" s="76"/>
      <c r="T2340" s="119"/>
      <c r="U2340" s="76"/>
      <c r="V2340" s="76"/>
      <c r="W2340" s="109" t="e">
        <f>(T20D357462[[#This Row],[現金及び預金（億）]]-T20D357462[[#This Row],[負債（億）]])/T20D357462[[#This Row],[総資産]]*100</f>
        <v>#DIV/0!</v>
      </c>
    </row>
    <row r="2341" spans="1:23" s="67" customFormat="1" x14ac:dyDescent="0.25">
      <c r="A2341" s="69"/>
      <c r="B2341" s="39"/>
      <c r="C2341" s="71" t="str">
        <f>IFERROR(_xll.RssMarket($A2341,"市場部名称"),"")</f>
        <v/>
      </c>
      <c r="D2341" s="55"/>
      <c r="E2341" s="55" t="str">
        <f>IFERROR(_xll.RssMarket($A2341,"前日比"),"")</f>
        <v/>
      </c>
      <c r="F2341" s="75" t="str">
        <f>IFERROR(_xll.RssMarket($A2341,"時価総額"),"")</f>
        <v/>
      </c>
      <c r="G2341" s="75" t="e">
        <f>T20D357462[[#This Row],[時価総額]]/T20D357462[[#This Row],[現在値]]</f>
        <v>#VALUE!</v>
      </c>
      <c r="H2341" s="20"/>
      <c r="I2341" s="38"/>
      <c r="J2341" s="20"/>
      <c r="K2341" s="33"/>
      <c r="L2341" s="117"/>
      <c r="M2341" s="21"/>
      <c r="N2341" s="89"/>
      <c r="O2341" s="125" t="e">
        <f t="shared" si="75"/>
        <v>#REF!</v>
      </c>
      <c r="P2341" s="125" t="e">
        <f t="shared" si="74"/>
        <v>#REF!</v>
      </c>
      <c r="Q2341" s="147" t="e">
        <f>T20D357462[[#This Row],[スコア⑤]]/T20D357462[[#This Row],[スコア③]]</f>
        <v>#REF!</v>
      </c>
      <c r="R2341" s="76" t="e">
        <f>#REF!+#REF!</f>
        <v>#REF!</v>
      </c>
      <c r="S2341" s="76"/>
      <c r="T2341" s="119"/>
      <c r="U2341" s="76"/>
      <c r="V2341" s="76"/>
      <c r="W2341" s="109" t="e">
        <f>(T20D357462[[#This Row],[現金及び預金（億）]]-T20D357462[[#This Row],[負債（億）]])/T20D357462[[#This Row],[総資産]]*100</f>
        <v>#DIV/0!</v>
      </c>
    </row>
    <row r="2342" spans="1:23" s="67" customFormat="1" x14ac:dyDescent="0.25">
      <c r="A2342" s="69"/>
      <c r="B2342" s="39"/>
      <c r="C2342" s="71" t="str">
        <f>IFERROR(_xll.RssMarket($A2342,"市場部名称"),"")</f>
        <v/>
      </c>
      <c r="D2342" s="55"/>
      <c r="E2342" s="55" t="str">
        <f>IFERROR(_xll.RssMarket($A2342,"前日比"),"")</f>
        <v/>
      </c>
      <c r="F2342" s="75" t="str">
        <f>IFERROR(_xll.RssMarket($A2342,"時価総額"),"")</f>
        <v/>
      </c>
      <c r="G2342" s="75" t="e">
        <f>T20D357462[[#This Row],[時価総額]]/T20D357462[[#This Row],[現在値]]</f>
        <v>#VALUE!</v>
      </c>
      <c r="H2342" s="20"/>
      <c r="I2342" s="38"/>
      <c r="J2342" s="20"/>
      <c r="K2342" s="33"/>
      <c r="L2342" s="117"/>
      <c r="M2342" s="21"/>
      <c r="N2342" s="89"/>
      <c r="O2342" s="125" t="e">
        <f t="shared" si="75"/>
        <v>#REF!</v>
      </c>
      <c r="P2342" s="125" t="e">
        <f t="shared" si="74"/>
        <v>#REF!</v>
      </c>
      <c r="Q2342" s="147" t="e">
        <f>T20D357462[[#This Row],[スコア⑤]]/T20D357462[[#This Row],[スコア③]]</f>
        <v>#REF!</v>
      </c>
      <c r="R2342" s="76" t="e">
        <f>#REF!+#REF!</f>
        <v>#REF!</v>
      </c>
      <c r="S2342" s="76"/>
      <c r="T2342" s="119"/>
      <c r="U2342" s="76"/>
      <c r="V2342" s="76"/>
      <c r="W2342" s="109" t="e">
        <f>(T20D357462[[#This Row],[現金及び預金（億）]]-T20D357462[[#This Row],[負債（億）]])/T20D357462[[#This Row],[総資産]]*100</f>
        <v>#DIV/0!</v>
      </c>
    </row>
    <row r="2343" spans="1:23" s="67" customFormat="1" x14ac:dyDescent="0.25">
      <c r="A2343" s="69"/>
      <c r="B2343" s="39"/>
      <c r="C2343" s="71" t="str">
        <f>IFERROR(_xll.RssMarket($A2343,"市場部名称"),"")</f>
        <v/>
      </c>
      <c r="D2343" s="55"/>
      <c r="E2343" s="55" t="str">
        <f>IFERROR(_xll.RssMarket($A2343,"前日比"),"")</f>
        <v/>
      </c>
      <c r="F2343" s="75" t="str">
        <f>IFERROR(_xll.RssMarket($A2343,"時価総額"),"")</f>
        <v/>
      </c>
      <c r="G2343" s="75" t="e">
        <f>T20D357462[[#This Row],[時価総額]]/T20D357462[[#This Row],[現在値]]</f>
        <v>#VALUE!</v>
      </c>
      <c r="H2343" s="20"/>
      <c r="I2343" s="38"/>
      <c r="J2343" s="20"/>
      <c r="K2343" s="33"/>
      <c r="L2343" s="117"/>
      <c r="M2343" s="21"/>
      <c r="N2343" s="89"/>
      <c r="O2343" s="125" t="e">
        <f t="shared" si="75"/>
        <v>#REF!</v>
      </c>
      <c r="P2343" s="125" t="e">
        <f t="shared" si="74"/>
        <v>#REF!</v>
      </c>
      <c r="Q2343" s="147" t="e">
        <f>T20D357462[[#This Row],[スコア⑤]]/T20D357462[[#This Row],[スコア③]]</f>
        <v>#REF!</v>
      </c>
      <c r="R2343" s="76" t="e">
        <f>#REF!+#REF!</f>
        <v>#REF!</v>
      </c>
      <c r="S2343" s="76"/>
      <c r="T2343" s="119"/>
      <c r="U2343" s="76"/>
      <c r="V2343" s="76"/>
      <c r="W2343" s="109" t="e">
        <f>(T20D357462[[#This Row],[現金及び預金（億）]]-T20D357462[[#This Row],[負債（億）]])/T20D357462[[#This Row],[総資産]]*100</f>
        <v>#DIV/0!</v>
      </c>
    </row>
    <row r="2344" spans="1:23" s="67" customFormat="1" x14ac:dyDescent="0.25">
      <c r="A2344" s="69"/>
      <c r="B2344" s="39"/>
      <c r="C2344" s="71" t="str">
        <f>IFERROR(_xll.RssMarket($A2344,"市場部名称"),"")</f>
        <v/>
      </c>
      <c r="D2344" s="55"/>
      <c r="E2344" s="55" t="str">
        <f>IFERROR(_xll.RssMarket($A2344,"前日比"),"")</f>
        <v/>
      </c>
      <c r="F2344" s="75" t="str">
        <f>IFERROR(_xll.RssMarket($A2344,"時価総額"),"")</f>
        <v/>
      </c>
      <c r="G2344" s="75" t="e">
        <f>T20D357462[[#This Row],[時価総額]]/T20D357462[[#This Row],[現在値]]</f>
        <v>#VALUE!</v>
      </c>
      <c r="H2344" s="20"/>
      <c r="I2344" s="38"/>
      <c r="J2344" s="20"/>
      <c r="K2344" s="33"/>
      <c r="L2344" s="117"/>
      <c r="M2344" s="21"/>
      <c r="N2344" s="89"/>
      <c r="O2344" s="125" t="e">
        <f t="shared" si="75"/>
        <v>#REF!</v>
      </c>
      <c r="P2344" s="125" t="e">
        <f t="shared" si="74"/>
        <v>#REF!</v>
      </c>
      <c r="Q2344" s="147" t="e">
        <f>T20D357462[[#This Row],[スコア⑤]]/T20D357462[[#This Row],[スコア③]]</f>
        <v>#REF!</v>
      </c>
      <c r="R2344" s="76" t="e">
        <f>#REF!+#REF!</f>
        <v>#REF!</v>
      </c>
      <c r="S2344" s="76"/>
      <c r="T2344" s="119"/>
      <c r="U2344" s="76"/>
      <c r="V2344" s="76"/>
      <c r="W2344" s="109" t="e">
        <f>(T20D357462[[#This Row],[現金及び預金（億）]]-T20D357462[[#This Row],[負債（億）]])/T20D357462[[#This Row],[総資産]]*100</f>
        <v>#DIV/0!</v>
      </c>
    </row>
    <row r="2345" spans="1:23" s="67" customFormat="1" x14ac:dyDescent="0.25">
      <c r="A2345" s="69"/>
      <c r="B2345" s="39"/>
      <c r="C2345" s="71" t="str">
        <f>IFERROR(_xll.RssMarket($A2345,"市場部名称"),"")</f>
        <v/>
      </c>
      <c r="D2345" s="55"/>
      <c r="E2345" s="55" t="str">
        <f>IFERROR(_xll.RssMarket($A2345,"前日比"),"")</f>
        <v/>
      </c>
      <c r="F2345" s="75" t="str">
        <f>IFERROR(_xll.RssMarket($A2345,"時価総額"),"")</f>
        <v/>
      </c>
      <c r="G2345" s="75" t="e">
        <f>T20D357462[[#This Row],[時価総額]]/T20D357462[[#This Row],[現在値]]</f>
        <v>#VALUE!</v>
      </c>
      <c r="H2345" s="20"/>
      <c r="I2345" s="38"/>
      <c r="J2345" s="20"/>
      <c r="K2345" s="33"/>
      <c r="L2345" s="117"/>
      <c r="M2345" s="21"/>
      <c r="N2345" s="89"/>
      <c r="O2345" s="125" t="e">
        <f t="shared" si="75"/>
        <v>#REF!</v>
      </c>
      <c r="P2345" s="125" t="e">
        <f t="shared" si="74"/>
        <v>#REF!</v>
      </c>
      <c r="Q2345" s="147" t="e">
        <f>T20D357462[[#This Row],[スコア⑤]]/T20D357462[[#This Row],[スコア③]]</f>
        <v>#REF!</v>
      </c>
      <c r="R2345" s="76" t="e">
        <f>#REF!+#REF!</f>
        <v>#REF!</v>
      </c>
      <c r="S2345" s="76"/>
      <c r="T2345" s="119"/>
      <c r="U2345" s="76"/>
      <c r="V2345" s="76"/>
      <c r="W2345" s="109" t="e">
        <f>(T20D357462[[#This Row],[現金及び預金（億）]]-T20D357462[[#This Row],[負債（億）]])/T20D357462[[#This Row],[総資産]]*100</f>
        <v>#DIV/0!</v>
      </c>
    </row>
    <row r="2346" spans="1:23" s="67" customFormat="1" x14ac:dyDescent="0.25">
      <c r="A2346" s="69"/>
      <c r="B2346" s="39"/>
      <c r="C2346" s="71" t="str">
        <f>IFERROR(_xll.RssMarket($A2346,"市場部名称"),"")</f>
        <v/>
      </c>
      <c r="D2346" s="55"/>
      <c r="E2346" s="55" t="str">
        <f>IFERROR(_xll.RssMarket($A2346,"前日比"),"")</f>
        <v/>
      </c>
      <c r="F2346" s="75" t="str">
        <f>IFERROR(_xll.RssMarket($A2346,"時価総額"),"")</f>
        <v/>
      </c>
      <c r="G2346" s="75" t="e">
        <f>T20D357462[[#This Row],[時価総額]]/T20D357462[[#This Row],[現在値]]</f>
        <v>#VALUE!</v>
      </c>
      <c r="H2346" s="20"/>
      <c r="I2346" s="38"/>
      <c r="J2346" s="20"/>
      <c r="K2346" s="33"/>
      <c r="L2346" s="117"/>
      <c r="M2346" s="21"/>
      <c r="N2346" s="89"/>
      <c r="O2346" s="125" t="e">
        <f t="shared" si="75"/>
        <v>#REF!</v>
      </c>
      <c r="P2346" s="125" t="e">
        <f t="shared" si="74"/>
        <v>#REF!</v>
      </c>
      <c r="Q2346" s="147" t="e">
        <f>T20D357462[[#This Row],[スコア⑤]]/T20D357462[[#This Row],[スコア③]]</f>
        <v>#REF!</v>
      </c>
      <c r="R2346" s="76" t="e">
        <f>#REF!+#REF!</f>
        <v>#REF!</v>
      </c>
      <c r="S2346" s="76"/>
      <c r="T2346" s="119"/>
      <c r="U2346" s="76"/>
      <c r="V2346" s="76"/>
      <c r="W2346" s="109" t="e">
        <f>(T20D357462[[#This Row],[現金及び預金（億）]]-T20D357462[[#This Row],[負債（億）]])/T20D357462[[#This Row],[総資産]]*100</f>
        <v>#DIV/0!</v>
      </c>
    </row>
    <row r="2347" spans="1:23" s="67" customFormat="1" x14ac:dyDescent="0.25">
      <c r="A2347" s="69"/>
      <c r="B2347" s="39"/>
      <c r="C2347" s="71" t="str">
        <f>IFERROR(_xll.RssMarket($A2347,"市場部名称"),"")</f>
        <v/>
      </c>
      <c r="D2347" s="55"/>
      <c r="E2347" s="55" t="str">
        <f>IFERROR(_xll.RssMarket($A2347,"前日比"),"")</f>
        <v/>
      </c>
      <c r="F2347" s="75" t="str">
        <f>IFERROR(_xll.RssMarket($A2347,"時価総額"),"")</f>
        <v/>
      </c>
      <c r="G2347" s="75" t="e">
        <f>T20D357462[[#This Row],[時価総額]]/T20D357462[[#This Row],[現在値]]</f>
        <v>#VALUE!</v>
      </c>
      <c r="H2347" s="20"/>
      <c r="I2347" s="38"/>
      <c r="J2347" s="20"/>
      <c r="K2347" s="33"/>
      <c r="L2347" s="117"/>
      <c r="M2347" s="21"/>
      <c r="N2347" s="89"/>
      <c r="O2347" s="125" t="e">
        <f t="shared" si="75"/>
        <v>#REF!</v>
      </c>
      <c r="P2347" s="125" t="e">
        <f t="shared" si="74"/>
        <v>#REF!</v>
      </c>
      <c r="Q2347" s="147" t="e">
        <f>T20D357462[[#This Row],[スコア⑤]]/T20D357462[[#This Row],[スコア③]]</f>
        <v>#REF!</v>
      </c>
      <c r="R2347" s="76" t="e">
        <f>#REF!+#REF!</f>
        <v>#REF!</v>
      </c>
      <c r="S2347" s="76"/>
      <c r="T2347" s="119"/>
      <c r="U2347" s="76"/>
      <c r="V2347" s="76"/>
      <c r="W2347" s="109" t="e">
        <f>(T20D357462[[#This Row],[現金及び預金（億）]]-T20D357462[[#This Row],[負債（億）]])/T20D357462[[#This Row],[総資産]]*100</f>
        <v>#DIV/0!</v>
      </c>
    </row>
    <row r="2348" spans="1:23" s="67" customFormat="1" x14ac:dyDescent="0.25">
      <c r="A2348" s="69"/>
      <c r="B2348" s="39"/>
      <c r="C2348" s="71" t="str">
        <f>IFERROR(_xll.RssMarket($A2348,"市場部名称"),"")</f>
        <v/>
      </c>
      <c r="D2348" s="55"/>
      <c r="E2348" s="55" t="str">
        <f>IFERROR(_xll.RssMarket($A2348,"前日比"),"")</f>
        <v/>
      </c>
      <c r="F2348" s="75" t="str">
        <f>IFERROR(_xll.RssMarket($A2348,"時価総額"),"")</f>
        <v/>
      </c>
      <c r="G2348" s="75" t="e">
        <f>T20D357462[[#This Row],[時価総額]]/T20D357462[[#This Row],[現在値]]</f>
        <v>#VALUE!</v>
      </c>
      <c r="H2348" s="20"/>
      <c r="I2348" s="38"/>
      <c r="J2348" s="20"/>
      <c r="K2348" s="33"/>
      <c r="L2348" s="117"/>
      <c r="M2348" s="21"/>
      <c r="N2348" s="89"/>
      <c r="O2348" s="125" t="e">
        <f t="shared" si="75"/>
        <v>#REF!</v>
      </c>
      <c r="P2348" s="125" t="e">
        <f t="shared" si="74"/>
        <v>#REF!</v>
      </c>
      <c r="Q2348" s="147" t="e">
        <f>T20D357462[[#This Row],[スコア⑤]]/T20D357462[[#This Row],[スコア③]]</f>
        <v>#REF!</v>
      </c>
      <c r="R2348" s="76" t="e">
        <f>#REF!+#REF!</f>
        <v>#REF!</v>
      </c>
      <c r="S2348" s="76"/>
      <c r="T2348" s="119"/>
      <c r="U2348" s="76"/>
      <c r="V2348" s="76"/>
      <c r="W2348" s="109" t="e">
        <f>(T20D357462[[#This Row],[現金及び預金（億）]]-T20D357462[[#This Row],[負債（億）]])/T20D357462[[#This Row],[総資産]]*100</f>
        <v>#DIV/0!</v>
      </c>
    </row>
    <row r="2349" spans="1:23" s="67" customFormat="1" x14ac:dyDescent="0.25">
      <c r="A2349" s="69"/>
      <c r="B2349" s="39"/>
      <c r="C2349" s="71" t="str">
        <f>IFERROR(_xll.RssMarket($A2349,"市場部名称"),"")</f>
        <v/>
      </c>
      <c r="D2349" s="55"/>
      <c r="E2349" s="55" t="str">
        <f>IFERROR(_xll.RssMarket($A2349,"前日比"),"")</f>
        <v/>
      </c>
      <c r="F2349" s="75" t="str">
        <f>IFERROR(_xll.RssMarket($A2349,"時価総額"),"")</f>
        <v/>
      </c>
      <c r="G2349" s="75" t="e">
        <f>T20D357462[[#This Row],[時価総額]]/T20D357462[[#This Row],[現在値]]</f>
        <v>#VALUE!</v>
      </c>
      <c r="H2349" s="20"/>
      <c r="I2349" s="38"/>
      <c r="J2349" s="20"/>
      <c r="K2349" s="33"/>
      <c r="L2349" s="117"/>
      <c r="M2349" s="21"/>
      <c r="N2349" s="89"/>
      <c r="O2349" s="125" t="e">
        <f t="shared" si="75"/>
        <v>#REF!</v>
      </c>
      <c r="P2349" s="125" t="e">
        <f t="shared" si="74"/>
        <v>#REF!</v>
      </c>
      <c r="Q2349" s="147" t="e">
        <f>T20D357462[[#This Row],[スコア⑤]]/T20D357462[[#This Row],[スコア③]]</f>
        <v>#REF!</v>
      </c>
      <c r="R2349" s="76" t="e">
        <f>#REF!+#REF!</f>
        <v>#REF!</v>
      </c>
      <c r="S2349" s="76"/>
      <c r="T2349" s="119"/>
      <c r="U2349" s="76"/>
      <c r="V2349" s="76"/>
      <c r="W2349" s="109" t="e">
        <f>(T20D357462[[#This Row],[現金及び預金（億）]]-T20D357462[[#This Row],[負債（億）]])/T20D357462[[#This Row],[総資産]]*100</f>
        <v>#DIV/0!</v>
      </c>
    </row>
    <row r="2350" spans="1:23" s="67" customFormat="1" x14ac:dyDescent="0.25">
      <c r="A2350" s="69"/>
      <c r="B2350" s="39"/>
      <c r="C2350" s="71" t="str">
        <f>IFERROR(_xll.RssMarket($A2350,"市場部名称"),"")</f>
        <v/>
      </c>
      <c r="D2350" s="55"/>
      <c r="E2350" s="55" t="str">
        <f>IFERROR(_xll.RssMarket($A2350,"前日比"),"")</f>
        <v/>
      </c>
      <c r="F2350" s="75" t="str">
        <f>IFERROR(_xll.RssMarket($A2350,"時価総額"),"")</f>
        <v/>
      </c>
      <c r="G2350" s="75" t="e">
        <f>T20D357462[[#This Row],[時価総額]]/T20D357462[[#This Row],[現在値]]</f>
        <v>#VALUE!</v>
      </c>
      <c r="H2350" s="20"/>
      <c r="I2350" s="38"/>
      <c r="J2350" s="20"/>
      <c r="K2350" s="33"/>
      <c r="L2350" s="117"/>
      <c r="M2350" s="21"/>
      <c r="N2350" s="89"/>
      <c r="O2350" s="125" t="e">
        <f t="shared" si="75"/>
        <v>#REF!</v>
      </c>
      <c r="P2350" s="125" t="e">
        <f t="shared" si="74"/>
        <v>#REF!</v>
      </c>
      <c r="Q2350" s="147" t="e">
        <f>T20D357462[[#This Row],[スコア⑤]]/T20D357462[[#This Row],[スコア③]]</f>
        <v>#REF!</v>
      </c>
      <c r="R2350" s="76" t="e">
        <f>#REF!+#REF!</f>
        <v>#REF!</v>
      </c>
      <c r="S2350" s="76"/>
      <c r="T2350" s="119"/>
      <c r="U2350" s="76"/>
      <c r="V2350" s="76"/>
      <c r="W2350" s="109" t="e">
        <f>(T20D357462[[#This Row],[現金及び預金（億）]]-T20D357462[[#This Row],[負債（億）]])/T20D357462[[#This Row],[総資産]]*100</f>
        <v>#DIV/0!</v>
      </c>
    </row>
    <row r="2351" spans="1:23" s="67" customFormat="1" x14ac:dyDescent="0.25">
      <c r="A2351" s="69"/>
      <c r="B2351" s="39"/>
      <c r="C2351" s="71" t="str">
        <f>IFERROR(_xll.RssMarket($A2351,"市場部名称"),"")</f>
        <v/>
      </c>
      <c r="D2351" s="55"/>
      <c r="E2351" s="55" t="str">
        <f>IFERROR(_xll.RssMarket($A2351,"前日比"),"")</f>
        <v/>
      </c>
      <c r="F2351" s="75" t="str">
        <f>IFERROR(_xll.RssMarket($A2351,"時価総額"),"")</f>
        <v/>
      </c>
      <c r="G2351" s="75" t="e">
        <f>T20D357462[[#This Row],[時価総額]]/T20D357462[[#This Row],[現在値]]</f>
        <v>#VALUE!</v>
      </c>
      <c r="H2351" s="20"/>
      <c r="I2351" s="38"/>
      <c r="J2351" s="20"/>
      <c r="K2351" s="33"/>
      <c r="L2351" s="117"/>
      <c r="M2351" s="21"/>
      <c r="N2351" s="89"/>
      <c r="O2351" s="125" t="e">
        <f t="shared" si="75"/>
        <v>#REF!</v>
      </c>
      <c r="P2351" s="125" t="e">
        <f t="shared" si="74"/>
        <v>#REF!</v>
      </c>
      <c r="Q2351" s="147" t="e">
        <f>T20D357462[[#This Row],[スコア⑤]]/T20D357462[[#This Row],[スコア③]]</f>
        <v>#REF!</v>
      </c>
      <c r="R2351" s="76" t="e">
        <f>#REF!+#REF!</f>
        <v>#REF!</v>
      </c>
      <c r="S2351" s="76"/>
      <c r="T2351" s="119"/>
      <c r="U2351" s="76"/>
      <c r="V2351" s="76"/>
      <c r="W2351" s="109" t="e">
        <f>(T20D357462[[#This Row],[現金及び預金（億）]]-T20D357462[[#This Row],[負債（億）]])/T20D357462[[#This Row],[総資産]]*100</f>
        <v>#DIV/0!</v>
      </c>
    </row>
    <row r="2352" spans="1:23" s="67" customFormat="1" x14ac:dyDescent="0.25">
      <c r="A2352" s="69"/>
      <c r="B2352" s="39"/>
      <c r="C2352" s="71" t="str">
        <f>IFERROR(_xll.RssMarket($A2352,"市場部名称"),"")</f>
        <v/>
      </c>
      <c r="D2352" s="55"/>
      <c r="E2352" s="55" t="str">
        <f>IFERROR(_xll.RssMarket($A2352,"前日比"),"")</f>
        <v/>
      </c>
      <c r="F2352" s="75" t="str">
        <f>IFERROR(_xll.RssMarket($A2352,"時価総額"),"")</f>
        <v/>
      </c>
      <c r="G2352" s="75" t="e">
        <f>T20D357462[[#This Row],[時価総額]]/T20D357462[[#This Row],[現在値]]</f>
        <v>#VALUE!</v>
      </c>
      <c r="H2352" s="20"/>
      <c r="I2352" s="38"/>
      <c r="J2352" s="20"/>
      <c r="K2352" s="33"/>
      <c r="L2352" s="117"/>
      <c r="M2352" s="21"/>
      <c r="N2352" s="89"/>
      <c r="O2352" s="125" t="e">
        <f t="shared" si="75"/>
        <v>#REF!</v>
      </c>
      <c r="P2352" s="125" t="e">
        <f t="shared" si="74"/>
        <v>#REF!</v>
      </c>
      <c r="Q2352" s="147" t="e">
        <f>T20D357462[[#This Row],[スコア⑤]]/T20D357462[[#This Row],[スコア③]]</f>
        <v>#REF!</v>
      </c>
      <c r="R2352" s="76" t="e">
        <f>#REF!+#REF!</f>
        <v>#REF!</v>
      </c>
      <c r="S2352" s="76"/>
      <c r="T2352" s="119"/>
      <c r="U2352" s="76"/>
      <c r="V2352" s="76"/>
      <c r="W2352" s="109" t="e">
        <f>(T20D357462[[#This Row],[現金及び預金（億）]]-T20D357462[[#This Row],[負債（億）]])/T20D357462[[#This Row],[総資産]]*100</f>
        <v>#DIV/0!</v>
      </c>
    </row>
    <row r="2353" spans="1:23" s="67" customFormat="1" x14ac:dyDescent="0.25">
      <c r="A2353" s="69"/>
      <c r="B2353" s="39"/>
      <c r="C2353" s="71" t="str">
        <f>IFERROR(_xll.RssMarket($A2353,"市場部名称"),"")</f>
        <v/>
      </c>
      <c r="D2353" s="55"/>
      <c r="E2353" s="55" t="str">
        <f>IFERROR(_xll.RssMarket($A2353,"前日比"),"")</f>
        <v/>
      </c>
      <c r="F2353" s="75" t="str">
        <f>IFERROR(_xll.RssMarket($A2353,"時価総額"),"")</f>
        <v/>
      </c>
      <c r="G2353" s="75" t="e">
        <f>T20D357462[[#This Row],[時価総額]]/T20D357462[[#This Row],[現在値]]</f>
        <v>#VALUE!</v>
      </c>
      <c r="H2353" s="20"/>
      <c r="I2353" s="38"/>
      <c r="J2353" s="20"/>
      <c r="K2353" s="33"/>
      <c r="L2353" s="117"/>
      <c r="M2353" s="21"/>
      <c r="N2353" s="89"/>
      <c r="O2353" s="125" t="e">
        <f t="shared" si="75"/>
        <v>#REF!</v>
      </c>
      <c r="P2353" s="125" t="e">
        <f t="shared" si="74"/>
        <v>#REF!</v>
      </c>
      <c r="Q2353" s="147" t="e">
        <f>T20D357462[[#This Row],[スコア⑤]]/T20D357462[[#This Row],[スコア③]]</f>
        <v>#REF!</v>
      </c>
      <c r="R2353" s="76" t="e">
        <f>#REF!+#REF!</f>
        <v>#REF!</v>
      </c>
      <c r="S2353" s="76"/>
      <c r="T2353" s="119"/>
      <c r="U2353" s="76"/>
      <c r="V2353" s="76"/>
      <c r="W2353" s="109" t="e">
        <f>(T20D357462[[#This Row],[現金及び預金（億）]]-T20D357462[[#This Row],[負債（億）]])/T20D357462[[#This Row],[総資産]]*100</f>
        <v>#DIV/0!</v>
      </c>
    </row>
    <row r="2354" spans="1:23" s="67" customFormat="1" x14ac:dyDescent="0.25">
      <c r="A2354" s="69"/>
      <c r="B2354" s="39"/>
      <c r="C2354" s="71" t="str">
        <f>IFERROR(_xll.RssMarket($A2354,"市場部名称"),"")</f>
        <v/>
      </c>
      <c r="D2354" s="55"/>
      <c r="E2354" s="55" t="str">
        <f>IFERROR(_xll.RssMarket($A2354,"前日比"),"")</f>
        <v/>
      </c>
      <c r="F2354" s="75" t="str">
        <f>IFERROR(_xll.RssMarket($A2354,"時価総額"),"")</f>
        <v/>
      </c>
      <c r="G2354" s="75" t="e">
        <f>T20D357462[[#This Row],[時価総額]]/T20D357462[[#This Row],[現在値]]</f>
        <v>#VALUE!</v>
      </c>
      <c r="H2354" s="20"/>
      <c r="I2354" s="38"/>
      <c r="J2354" s="20"/>
      <c r="K2354" s="33"/>
      <c r="L2354" s="117"/>
      <c r="M2354" s="21"/>
      <c r="N2354" s="89"/>
      <c r="O2354" s="125" t="e">
        <f t="shared" si="75"/>
        <v>#REF!</v>
      </c>
      <c r="P2354" s="125" t="e">
        <f t="shared" si="74"/>
        <v>#REF!</v>
      </c>
      <c r="Q2354" s="147" t="e">
        <f>T20D357462[[#This Row],[スコア⑤]]/T20D357462[[#This Row],[スコア③]]</f>
        <v>#REF!</v>
      </c>
      <c r="R2354" s="76" t="e">
        <f>#REF!+#REF!</f>
        <v>#REF!</v>
      </c>
      <c r="S2354" s="76"/>
      <c r="T2354" s="119"/>
      <c r="U2354" s="76"/>
      <c r="V2354" s="76"/>
      <c r="W2354" s="109" t="e">
        <f>(T20D357462[[#This Row],[現金及び預金（億）]]-T20D357462[[#This Row],[負債（億）]])/T20D357462[[#This Row],[総資産]]*100</f>
        <v>#DIV/0!</v>
      </c>
    </row>
    <row r="2355" spans="1:23" s="67" customFormat="1" x14ac:dyDescent="0.25">
      <c r="A2355" s="69"/>
      <c r="B2355" s="39"/>
      <c r="C2355" s="71" t="str">
        <f>IFERROR(_xll.RssMarket($A2355,"市場部名称"),"")</f>
        <v/>
      </c>
      <c r="D2355" s="55"/>
      <c r="E2355" s="55" t="str">
        <f>IFERROR(_xll.RssMarket($A2355,"前日比"),"")</f>
        <v/>
      </c>
      <c r="F2355" s="75" t="str">
        <f>IFERROR(_xll.RssMarket($A2355,"時価総額"),"")</f>
        <v/>
      </c>
      <c r="G2355" s="75" t="e">
        <f>T20D357462[[#This Row],[時価総額]]/T20D357462[[#This Row],[現在値]]</f>
        <v>#VALUE!</v>
      </c>
      <c r="H2355" s="20"/>
      <c r="I2355" s="38"/>
      <c r="J2355" s="20"/>
      <c r="K2355" s="33"/>
      <c r="L2355" s="117"/>
      <c r="M2355" s="21"/>
      <c r="N2355" s="89"/>
      <c r="O2355" s="125" t="e">
        <f t="shared" si="75"/>
        <v>#REF!</v>
      </c>
      <c r="P2355" s="125" t="e">
        <f t="shared" si="74"/>
        <v>#REF!</v>
      </c>
      <c r="Q2355" s="147" t="e">
        <f>T20D357462[[#This Row],[スコア⑤]]/T20D357462[[#This Row],[スコア③]]</f>
        <v>#REF!</v>
      </c>
      <c r="R2355" s="76" t="e">
        <f>#REF!+#REF!</f>
        <v>#REF!</v>
      </c>
      <c r="S2355" s="76"/>
      <c r="T2355" s="119"/>
      <c r="U2355" s="76"/>
      <c r="V2355" s="76"/>
      <c r="W2355" s="109" t="e">
        <f>(T20D357462[[#This Row],[現金及び預金（億）]]-T20D357462[[#This Row],[負債（億）]])/T20D357462[[#This Row],[総資産]]*100</f>
        <v>#DIV/0!</v>
      </c>
    </row>
    <row r="2356" spans="1:23" s="67" customFormat="1" x14ac:dyDescent="0.25">
      <c r="A2356" s="69"/>
      <c r="B2356" s="39"/>
      <c r="C2356" s="71" t="str">
        <f>IFERROR(_xll.RssMarket($A2356,"市場部名称"),"")</f>
        <v/>
      </c>
      <c r="D2356" s="55"/>
      <c r="E2356" s="55" t="str">
        <f>IFERROR(_xll.RssMarket($A2356,"前日比"),"")</f>
        <v/>
      </c>
      <c r="F2356" s="75" t="str">
        <f>IFERROR(_xll.RssMarket($A2356,"時価総額"),"")</f>
        <v/>
      </c>
      <c r="G2356" s="75" t="e">
        <f>T20D357462[[#This Row],[時価総額]]/T20D357462[[#This Row],[現在値]]</f>
        <v>#VALUE!</v>
      </c>
      <c r="H2356" s="20"/>
      <c r="I2356" s="38"/>
      <c r="J2356" s="20"/>
      <c r="K2356" s="33"/>
      <c r="L2356" s="117"/>
      <c r="M2356" s="21"/>
      <c r="N2356" s="89"/>
      <c r="O2356" s="125" t="e">
        <f t="shared" si="75"/>
        <v>#REF!</v>
      </c>
      <c r="P2356" s="125" t="e">
        <f t="shared" si="74"/>
        <v>#REF!</v>
      </c>
      <c r="Q2356" s="147" t="e">
        <f>T20D357462[[#This Row],[スコア⑤]]/T20D357462[[#This Row],[スコア③]]</f>
        <v>#REF!</v>
      </c>
      <c r="R2356" s="76" t="e">
        <f>#REF!+#REF!</f>
        <v>#REF!</v>
      </c>
      <c r="S2356" s="76"/>
      <c r="T2356" s="119"/>
      <c r="U2356" s="76"/>
      <c r="V2356" s="76"/>
      <c r="W2356" s="109" t="e">
        <f>(T20D357462[[#This Row],[現金及び預金（億）]]-T20D357462[[#This Row],[負債（億）]])/T20D357462[[#This Row],[総資産]]*100</f>
        <v>#DIV/0!</v>
      </c>
    </row>
    <row r="2357" spans="1:23" s="67" customFormat="1" x14ac:dyDescent="0.25">
      <c r="A2357" s="69"/>
      <c r="B2357" s="39"/>
      <c r="C2357" s="71" t="str">
        <f>IFERROR(_xll.RssMarket($A2357,"市場部名称"),"")</f>
        <v/>
      </c>
      <c r="D2357" s="55"/>
      <c r="E2357" s="55" t="str">
        <f>IFERROR(_xll.RssMarket($A2357,"前日比"),"")</f>
        <v/>
      </c>
      <c r="F2357" s="75" t="str">
        <f>IFERROR(_xll.RssMarket($A2357,"時価総額"),"")</f>
        <v/>
      </c>
      <c r="G2357" s="75" t="e">
        <f>T20D357462[[#This Row],[時価総額]]/T20D357462[[#This Row],[現在値]]</f>
        <v>#VALUE!</v>
      </c>
      <c r="H2357" s="20"/>
      <c r="I2357" s="38"/>
      <c r="J2357" s="20"/>
      <c r="K2357" s="33"/>
      <c r="L2357" s="117"/>
      <c r="M2357" s="21"/>
      <c r="N2357" s="89"/>
      <c r="O2357" s="125" t="e">
        <f t="shared" si="75"/>
        <v>#REF!</v>
      </c>
      <c r="P2357" s="125" t="e">
        <f t="shared" si="74"/>
        <v>#REF!</v>
      </c>
      <c r="Q2357" s="147" t="e">
        <f>T20D357462[[#This Row],[スコア⑤]]/T20D357462[[#This Row],[スコア③]]</f>
        <v>#REF!</v>
      </c>
      <c r="R2357" s="76" t="e">
        <f>#REF!+#REF!</f>
        <v>#REF!</v>
      </c>
      <c r="S2357" s="76"/>
      <c r="T2357" s="119"/>
      <c r="U2357" s="76"/>
      <c r="V2357" s="76"/>
      <c r="W2357" s="109" t="e">
        <f>(T20D357462[[#This Row],[現金及び預金（億）]]-T20D357462[[#This Row],[負債（億）]])/T20D357462[[#This Row],[総資産]]*100</f>
        <v>#DIV/0!</v>
      </c>
    </row>
    <row r="2358" spans="1:23" s="67" customFormat="1" x14ac:dyDescent="0.25">
      <c r="A2358" s="69"/>
      <c r="B2358" s="39"/>
      <c r="C2358" s="71" t="str">
        <f>IFERROR(_xll.RssMarket($A2358,"市場部名称"),"")</f>
        <v/>
      </c>
      <c r="D2358" s="55"/>
      <c r="E2358" s="55" t="str">
        <f>IFERROR(_xll.RssMarket($A2358,"前日比"),"")</f>
        <v/>
      </c>
      <c r="F2358" s="75" t="str">
        <f>IFERROR(_xll.RssMarket($A2358,"時価総額"),"")</f>
        <v/>
      </c>
      <c r="G2358" s="75" t="e">
        <f>T20D357462[[#This Row],[時価総額]]/T20D357462[[#This Row],[現在値]]</f>
        <v>#VALUE!</v>
      </c>
      <c r="H2358" s="20"/>
      <c r="I2358" s="38"/>
      <c r="J2358" s="20"/>
      <c r="K2358" s="33"/>
      <c r="L2358" s="117"/>
      <c r="M2358" s="21"/>
      <c r="N2358" s="89"/>
      <c r="O2358" s="125" t="e">
        <f t="shared" si="75"/>
        <v>#REF!</v>
      </c>
      <c r="P2358" s="125" t="e">
        <f t="shared" si="74"/>
        <v>#REF!</v>
      </c>
      <c r="Q2358" s="147" t="e">
        <f>T20D357462[[#This Row],[スコア⑤]]/T20D357462[[#This Row],[スコア③]]</f>
        <v>#REF!</v>
      </c>
      <c r="R2358" s="76" t="e">
        <f>#REF!+#REF!</f>
        <v>#REF!</v>
      </c>
      <c r="S2358" s="76"/>
      <c r="T2358" s="119"/>
      <c r="U2358" s="76"/>
      <c r="V2358" s="76"/>
      <c r="W2358" s="109" t="e">
        <f>(T20D357462[[#This Row],[現金及び預金（億）]]-T20D357462[[#This Row],[負債（億）]])/T20D357462[[#This Row],[総資産]]*100</f>
        <v>#DIV/0!</v>
      </c>
    </row>
    <row r="2359" spans="1:23" s="67" customFormat="1" x14ac:dyDescent="0.25">
      <c r="A2359" s="69"/>
      <c r="B2359" s="39"/>
      <c r="C2359" s="71" t="str">
        <f>IFERROR(_xll.RssMarket($A2359,"市場部名称"),"")</f>
        <v/>
      </c>
      <c r="D2359" s="55"/>
      <c r="E2359" s="55" t="str">
        <f>IFERROR(_xll.RssMarket($A2359,"前日比"),"")</f>
        <v/>
      </c>
      <c r="F2359" s="75" t="str">
        <f>IFERROR(_xll.RssMarket($A2359,"時価総額"),"")</f>
        <v/>
      </c>
      <c r="G2359" s="75" t="e">
        <f>T20D357462[[#This Row],[時価総額]]/T20D357462[[#This Row],[現在値]]</f>
        <v>#VALUE!</v>
      </c>
      <c r="H2359" s="20"/>
      <c r="I2359" s="38"/>
      <c r="J2359" s="20"/>
      <c r="K2359" s="33"/>
      <c r="L2359" s="117"/>
      <c r="M2359" s="21"/>
      <c r="N2359" s="89"/>
      <c r="O2359" s="125" t="e">
        <f t="shared" si="75"/>
        <v>#REF!</v>
      </c>
      <c r="P2359" s="125" t="e">
        <f t="shared" si="74"/>
        <v>#REF!</v>
      </c>
      <c r="Q2359" s="147" t="e">
        <f>T20D357462[[#This Row],[スコア⑤]]/T20D357462[[#This Row],[スコア③]]</f>
        <v>#REF!</v>
      </c>
      <c r="R2359" s="76" t="e">
        <f>#REF!+#REF!</f>
        <v>#REF!</v>
      </c>
      <c r="S2359" s="76"/>
      <c r="T2359" s="119"/>
      <c r="U2359" s="76"/>
      <c r="V2359" s="76"/>
      <c r="W2359" s="109" t="e">
        <f>(T20D357462[[#This Row],[現金及び預金（億）]]-T20D357462[[#This Row],[負債（億）]])/T20D357462[[#This Row],[総資産]]*100</f>
        <v>#DIV/0!</v>
      </c>
    </row>
    <row r="2360" spans="1:23" s="67" customFormat="1" x14ac:dyDescent="0.25">
      <c r="A2360" s="69"/>
      <c r="B2360" s="39"/>
      <c r="C2360" s="71" t="str">
        <f>IFERROR(_xll.RssMarket($A2360,"市場部名称"),"")</f>
        <v/>
      </c>
      <c r="D2360" s="55"/>
      <c r="E2360" s="55" t="str">
        <f>IFERROR(_xll.RssMarket($A2360,"前日比"),"")</f>
        <v/>
      </c>
      <c r="F2360" s="75" t="str">
        <f>IFERROR(_xll.RssMarket($A2360,"時価総額"),"")</f>
        <v/>
      </c>
      <c r="G2360" s="75" t="e">
        <f>T20D357462[[#This Row],[時価総額]]/T20D357462[[#This Row],[現在値]]</f>
        <v>#VALUE!</v>
      </c>
      <c r="H2360" s="20"/>
      <c r="I2360" s="38"/>
      <c r="J2360" s="20"/>
      <c r="K2360" s="33"/>
      <c r="L2360" s="117"/>
      <c r="M2360" s="21"/>
      <c r="N2360" s="89"/>
      <c r="O2360" s="125" t="e">
        <f t="shared" si="75"/>
        <v>#REF!</v>
      </c>
      <c r="P2360" s="125" t="e">
        <f t="shared" si="74"/>
        <v>#REF!</v>
      </c>
      <c r="Q2360" s="147" t="e">
        <f>T20D357462[[#This Row],[スコア⑤]]/T20D357462[[#This Row],[スコア③]]</f>
        <v>#REF!</v>
      </c>
      <c r="R2360" s="76" t="e">
        <f>#REF!+#REF!</f>
        <v>#REF!</v>
      </c>
      <c r="S2360" s="76"/>
      <c r="T2360" s="119"/>
      <c r="U2360" s="76"/>
      <c r="V2360" s="76"/>
      <c r="W2360" s="109" t="e">
        <f>(T20D357462[[#This Row],[現金及び預金（億）]]-T20D357462[[#This Row],[負債（億）]])/T20D357462[[#This Row],[総資産]]*100</f>
        <v>#DIV/0!</v>
      </c>
    </row>
    <row r="2361" spans="1:23" s="67" customFormat="1" x14ac:dyDescent="0.25">
      <c r="A2361" s="69"/>
      <c r="B2361" s="39"/>
      <c r="C2361" s="71" t="str">
        <f>IFERROR(_xll.RssMarket($A2361,"市場部名称"),"")</f>
        <v/>
      </c>
      <c r="D2361" s="55"/>
      <c r="E2361" s="55" t="str">
        <f>IFERROR(_xll.RssMarket($A2361,"前日比"),"")</f>
        <v/>
      </c>
      <c r="F2361" s="75" t="str">
        <f>IFERROR(_xll.RssMarket($A2361,"時価総額"),"")</f>
        <v/>
      </c>
      <c r="G2361" s="75" t="e">
        <f>T20D357462[[#This Row],[時価総額]]/T20D357462[[#This Row],[現在値]]</f>
        <v>#VALUE!</v>
      </c>
      <c r="H2361" s="20"/>
      <c r="I2361" s="38"/>
      <c r="J2361" s="20"/>
      <c r="K2361" s="33"/>
      <c r="L2361" s="117"/>
      <c r="M2361" s="21"/>
      <c r="N2361" s="89"/>
      <c r="O2361" s="125" t="e">
        <f t="shared" si="75"/>
        <v>#REF!</v>
      </c>
      <c r="P2361" s="125" t="e">
        <f t="shared" si="74"/>
        <v>#REF!</v>
      </c>
      <c r="Q2361" s="147" t="e">
        <f>T20D357462[[#This Row],[スコア⑤]]/T20D357462[[#This Row],[スコア③]]</f>
        <v>#REF!</v>
      </c>
      <c r="R2361" s="76" t="e">
        <f>#REF!+#REF!</f>
        <v>#REF!</v>
      </c>
      <c r="S2361" s="76"/>
      <c r="T2361" s="119"/>
      <c r="U2361" s="76"/>
      <c r="V2361" s="76"/>
      <c r="W2361" s="109" t="e">
        <f>(T20D357462[[#This Row],[現金及び預金（億）]]-T20D357462[[#This Row],[負債（億）]])/T20D357462[[#This Row],[総資産]]*100</f>
        <v>#DIV/0!</v>
      </c>
    </row>
    <row r="2362" spans="1:23" s="67" customFormat="1" x14ac:dyDescent="0.25">
      <c r="A2362" s="69"/>
      <c r="B2362" s="39"/>
      <c r="C2362" s="71" t="str">
        <f>IFERROR(_xll.RssMarket($A2362,"市場部名称"),"")</f>
        <v/>
      </c>
      <c r="D2362" s="55"/>
      <c r="E2362" s="55" t="str">
        <f>IFERROR(_xll.RssMarket($A2362,"前日比"),"")</f>
        <v/>
      </c>
      <c r="F2362" s="75" t="str">
        <f>IFERROR(_xll.RssMarket($A2362,"時価総額"),"")</f>
        <v/>
      </c>
      <c r="G2362" s="75" t="e">
        <f>T20D357462[[#This Row],[時価総額]]/T20D357462[[#This Row],[現在値]]</f>
        <v>#VALUE!</v>
      </c>
      <c r="H2362" s="20"/>
      <c r="I2362" s="38"/>
      <c r="J2362" s="20"/>
      <c r="K2362" s="33"/>
      <c r="L2362" s="117"/>
      <c r="M2362" s="21"/>
      <c r="N2362" s="89"/>
      <c r="O2362" s="125" t="e">
        <f t="shared" si="75"/>
        <v>#REF!</v>
      </c>
      <c r="P2362" s="125" t="e">
        <f t="shared" si="74"/>
        <v>#REF!</v>
      </c>
      <c r="Q2362" s="147" t="e">
        <f>T20D357462[[#This Row],[スコア⑤]]/T20D357462[[#This Row],[スコア③]]</f>
        <v>#REF!</v>
      </c>
      <c r="R2362" s="76" t="e">
        <f>#REF!+#REF!</f>
        <v>#REF!</v>
      </c>
      <c r="S2362" s="76"/>
      <c r="T2362" s="119"/>
      <c r="U2362" s="76"/>
      <c r="V2362" s="76"/>
      <c r="W2362" s="109" t="e">
        <f>(T20D357462[[#This Row],[現金及び預金（億）]]-T20D357462[[#This Row],[負債（億）]])/T20D357462[[#This Row],[総資産]]*100</f>
        <v>#DIV/0!</v>
      </c>
    </row>
    <row r="2363" spans="1:23" s="67" customFormat="1" x14ac:dyDescent="0.25">
      <c r="A2363" s="69"/>
      <c r="B2363" s="39"/>
      <c r="C2363" s="71" t="str">
        <f>IFERROR(_xll.RssMarket($A2363,"市場部名称"),"")</f>
        <v/>
      </c>
      <c r="D2363" s="55"/>
      <c r="E2363" s="55" t="str">
        <f>IFERROR(_xll.RssMarket($A2363,"前日比"),"")</f>
        <v/>
      </c>
      <c r="F2363" s="75" t="str">
        <f>IFERROR(_xll.RssMarket($A2363,"時価総額"),"")</f>
        <v/>
      </c>
      <c r="G2363" s="75" t="e">
        <f>T20D357462[[#This Row],[時価総額]]/T20D357462[[#This Row],[現在値]]</f>
        <v>#VALUE!</v>
      </c>
      <c r="H2363" s="20"/>
      <c r="I2363" s="38"/>
      <c r="J2363" s="20"/>
      <c r="K2363" s="33"/>
      <c r="L2363" s="117"/>
      <c r="M2363" s="21"/>
      <c r="N2363" s="89"/>
      <c r="O2363" s="125" t="e">
        <f t="shared" si="75"/>
        <v>#REF!</v>
      </c>
      <c r="P2363" s="125" t="e">
        <f t="shared" si="74"/>
        <v>#REF!</v>
      </c>
      <c r="Q2363" s="147" t="e">
        <f>T20D357462[[#This Row],[スコア⑤]]/T20D357462[[#This Row],[スコア③]]</f>
        <v>#REF!</v>
      </c>
      <c r="R2363" s="76" t="e">
        <f>#REF!+#REF!</f>
        <v>#REF!</v>
      </c>
      <c r="S2363" s="76"/>
      <c r="T2363" s="119"/>
      <c r="U2363" s="76"/>
      <c r="V2363" s="76"/>
      <c r="W2363" s="109" t="e">
        <f>(T20D357462[[#This Row],[現金及び預金（億）]]-T20D357462[[#This Row],[負債（億）]])/T20D357462[[#This Row],[総資産]]*100</f>
        <v>#DIV/0!</v>
      </c>
    </row>
    <row r="2364" spans="1:23" s="67" customFormat="1" x14ac:dyDescent="0.25">
      <c r="A2364" s="69"/>
      <c r="B2364" s="39"/>
      <c r="C2364" s="71" t="str">
        <f>IFERROR(_xll.RssMarket($A2364,"市場部名称"),"")</f>
        <v/>
      </c>
      <c r="D2364" s="55"/>
      <c r="E2364" s="55" t="str">
        <f>IFERROR(_xll.RssMarket($A2364,"前日比"),"")</f>
        <v/>
      </c>
      <c r="F2364" s="75" t="str">
        <f>IFERROR(_xll.RssMarket($A2364,"時価総額"),"")</f>
        <v/>
      </c>
      <c r="G2364" s="75" t="e">
        <f>T20D357462[[#This Row],[時価総額]]/T20D357462[[#This Row],[現在値]]</f>
        <v>#VALUE!</v>
      </c>
      <c r="H2364" s="20"/>
      <c r="I2364" s="38"/>
      <c r="J2364" s="20"/>
      <c r="K2364" s="33"/>
      <c r="L2364" s="117"/>
      <c r="M2364" s="21"/>
      <c r="N2364" s="89"/>
      <c r="O2364" s="125" t="e">
        <f t="shared" si="75"/>
        <v>#REF!</v>
      </c>
      <c r="P2364" s="125" t="e">
        <f t="shared" si="74"/>
        <v>#REF!</v>
      </c>
      <c r="Q2364" s="147" t="e">
        <f>T20D357462[[#This Row],[スコア⑤]]/T20D357462[[#This Row],[スコア③]]</f>
        <v>#REF!</v>
      </c>
      <c r="R2364" s="76" t="e">
        <f>#REF!+#REF!</f>
        <v>#REF!</v>
      </c>
      <c r="S2364" s="76"/>
      <c r="T2364" s="119"/>
      <c r="U2364" s="76"/>
      <c r="V2364" s="76"/>
      <c r="W2364" s="109" t="e">
        <f>(T20D357462[[#This Row],[現金及び預金（億）]]-T20D357462[[#This Row],[負債（億）]])/T20D357462[[#This Row],[総資産]]*100</f>
        <v>#DIV/0!</v>
      </c>
    </row>
    <row r="2365" spans="1:23" s="67" customFormat="1" x14ac:dyDescent="0.25">
      <c r="A2365" s="69"/>
      <c r="B2365" s="39"/>
      <c r="C2365" s="71" t="str">
        <f>IFERROR(_xll.RssMarket($A2365,"市場部名称"),"")</f>
        <v/>
      </c>
      <c r="D2365" s="55"/>
      <c r="E2365" s="55" t="str">
        <f>IFERROR(_xll.RssMarket($A2365,"前日比"),"")</f>
        <v/>
      </c>
      <c r="F2365" s="75" t="str">
        <f>IFERROR(_xll.RssMarket($A2365,"時価総額"),"")</f>
        <v/>
      </c>
      <c r="G2365" s="75" t="e">
        <f>T20D357462[[#This Row],[時価総額]]/T20D357462[[#This Row],[現在値]]</f>
        <v>#VALUE!</v>
      </c>
      <c r="H2365" s="20"/>
      <c r="I2365" s="38"/>
      <c r="J2365" s="20"/>
      <c r="K2365" s="33"/>
      <c r="L2365" s="117"/>
      <c r="M2365" s="21"/>
      <c r="N2365" s="89"/>
      <c r="O2365" s="125" t="e">
        <f t="shared" si="75"/>
        <v>#REF!</v>
      </c>
      <c r="P2365" s="125" t="e">
        <f t="shared" ref="P2365:P2428" si="76">ROUND(((R2365/20)*(L2365/15)*(S2365/15)*(1+W2365/200))/(H2365/15)*100,0)</f>
        <v>#REF!</v>
      </c>
      <c r="Q2365" s="147" t="e">
        <f>T20D357462[[#This Row],[スコア⑤]]/T20D357462[[#This Row],[スコア③]]</f>
        <v>#REF!</v>
      </c>
      <c r="R2365" s="76" t="e">
        <f>#REF!+#REF!</f>
        <v>#REF!</v>
      </c>
      <c r="S2365" s="76"/>
      <c r="T2365" s="119"/>
      <c r="U2365" s="76"/>
      <c r="V2365" s="76"/>
      <c r="W2365" s="109" t="e">
        <f>(T20D357462[[#This Row],[現金及び預金（億）]]-T20D357462[[#This Row],[負債（億）]])/T20D357462[[#This Row],[総資産]]*100</f>
        <v>#DIV/0!</v>
      </c>
    </row>
    <row r="2366" spans="1:23" s="67" customFormat="1" x14ac:dyDescent="0.25">
      <c r="A2366" s="69"/>
      <c r="B2366" s="39"/>
      <c r="C2366" s="71" t="str">
        <f>IFERROR(_xll.RssMarket($A2366,"市場部名称"),"")</f>
        <v/>
      </c>
      <c r="D2366" s="55"/>
      <c r="E2366" s="55" t="str">
        <f>IFERROR(_xll.RssMarket($A2366,"前日比"),"")</f>
        <v/>
      </c>
      <c r="F2366" s="75" t="str">
        <f>IFERROR(_xll.RssMarket($A2366,"時価総額"),"")</f>
        <v/>
      </c>
      <c r="G2366" s="75" t="e">
        <f>T20D357462[[#This Row],[時価総額]]/T20D357462[[#This Row],[現在値]]</f>
        <v>#VALUE!</v>
      </c>
      <c r="H2366" s="20"/>
      <c r="I2366" s="38"/>
      <c r="J2366" s="20"/>
      <c r="K2366" s="33"/>
      <c r="L2366" s="117"/>
      <c r="M2366" s="21"/>
      <c r="N2366" s="89"/>
      <c r="O2366" s="125" t="e">
        <f t="shared" si="75"/>
        <v>#REF!</v>
      </c>
      <c r="P2366" s="125" t="e">
        <f t="shared" si="76"/>
        <v>#REF!</v>
      </c>
      <c r="Q2366" s="147" t="e">
        <f>T20D357462[[#This Row],[スコア⑤]]/T20D357462[[#This Row],[スコア③]]</f>
        <v>#REF!</v>
      </c>
      <c r="R2366" s="76" t="e">
        <f>#REF!+#REF!</f>
        <v>#REF!</v>
      </c>
      <c r="S2366" s="76"/>
      <c r="T2366" s="119"/>
      <c r="U2366" s="76"/>
      <c r="V2366" s="76"/>
      <c r="W2366" s="109" t="e">
        <f>(T20D357462[[#This Row],[現金及び預金（億）]]-T20D357462[[#This Row],[負債（億）]])/T20D357462[[#This Row],[総資産]]*100</f>
        <v>#DIV/0!</v>
      </c>
    </row>
    <row r="2367" spans="1:23" s="67" customFormat="1" x14ac:dyDescent="0.25">
      <c r="A2367" s="69"/>
      <c r="B2367" s="39"/>
      <c r="C2367" s="71" t="str">
        <f>IFERROR(_xll.RssMarket($A2367,"市場部名称"),"")</f>
        <v/>
      </c>
      <c r="D2367" s="55"/>
      <c r="E2367" s="55" t="str">
        <f>IFERROR(_xll.RssMarket($A2367,"前日比"),"")</f>
        <v/>
      </c>
      <c r="F2367" s="75" t="str">
        <f>IFERROR(_xll.RssMarket($A2367,"時価総額"),"")</f>
        <v/>
      </c>
      <c r="G2367" s="75" t="e">
        <f>T20D357462[[#This Row],[時価総額]]/T20D357462[[#This Row],[現在値]]</f>
        <v>#VALUE!</v>
      </c>
      <c r="H2367" s="20"/>
      <c r="I2367" s="38"/>
      <c r="J2367" s="20"/>
      <c r="K2367" s="33"/>
      <c r="L2367" s="117"/>
      <c r="M2367" s="21"/>
      <c r="N2367" s="89"/>
      <c r="O2367" s="125" t="e">
        <f t="shared" si="75"/>
        <v>#REF!</v>
      </c>
      <c r="P2367" s="125" t="e">
        <f t="shared" si="76"/>
        <v>#REF!</v>
      </c>
      <c r="Q2367" s="147" t="e">
        <f>T20D357462[[#This Row],[スコア⑤]]/T20D357462[[#This Row],[スコア③]]</f>
        <v>#REF!</v>
      </c>
      <c r="R2367" s="76" t="e">
        <f>#REF!+#REF!</f>
        <v>#REF!</v>
      </c>
      <c r="S2367" s="76"/>
      <c r="T2367" s="119"/>
      <c r="U2367" s="76"/>
      <c r="V2367" s="76"/>
      <c r="W2367" s="109" t="e">
        <f>(T20D357462[[#This Row],[現金及び預金（億）]]-T20D357462[[#This Row],[負債（億）]])/T20D357462[[#This Row],[総資産]]*100</f>
        <v>#DIV/0!</v>
      </c>
    </row>
    <row r="2368" spans="1:23" s="67" customFormat="1" x14ac:dyDescent="0.25">
      <c r="A2368" s="69"/>
      <c r="B2368" s="39"/>
      <c r="C2368" s="71" t="str">
        <f>IFERROR(_xll.RssMarket($A2368,"市場部名称"),"")</f>
        <v/>
      </c>
      <c r="D2368" s="55"/>
      <c r="E2368" s="55" t="str">
        <f>IFERROR(_xll.RssMarket($A2368,"前日比"),"")</f>
        <v/>
      </c>
      <c r="F2368" s="75" t="str">
        <f>IFERROR(_xll.RssMarket($A2368,"時価総額"),"")</f>
        <v/>
      </c>
      <c r="G2368" s="75" t="e">
        <f>T20D357462[[#This Row],[時価総額]]/T20D357462[[#This Row],[現在値]]</f>
        <v>#VALUE!</v>
      </c>
      <c r="H2368" s="20"/>
      <c r="I2368" s="38"/>
      <c r="J2368" s="20"/>
      <c r="K2368" s="33"/>
      <c r="L2368" s="117"/>
      <c r="M2368" s="21"/>
      <c r="N2368" s="89"/>
      <c r="O2368" s="125" t="e">
        <f t="shared" si="75"/>
        <v>#REF!</v>
      </c>
      <c r="P2368" s="125" t="e">
        <f t="shared" si="76"/>
        <v>#REF!</v>
      </c>
      <c r="Q2368" s="147" t="e">
        <f>T20D357462[[#This Row],[スコア⑤]]/T20D357462[[#This Row],[スコア③]]</f>
        <v>#REF!</v>
      </c>
      <c r="R2368" s="76" t="e">
        <f>#REF!+#REF!</f>
        <v>#REF!</v>
      </c>
      <c r="S2368" s="76"/>
      <c r="T2368" s="119"/>
      <c r="U2368" s="76"/>
      <c r="V2368" s="76"/>
      <c r="W2368" s="109" t="e">
        <f>(T20D357462[[#This Row],[現金及び預金（億）]]-T20D357462[[#This Row],[負債（億）]])/T20D357462[[#This Row],[総資産]]*100</f>
        <v>#DIV/0!</v>
      </c>
    </row>
    <row r="2369" spans="1:23" s="67" customFormat="1" x14ac:dyDescent="0.25">
      <c r="A2369" s="69"/>
      <c r="B2369" s="39"/>
      <c r="C2369" s="71" t="str">
        <f>IFERROR(_xll.RssMarket($A2369,"市場部名称"),"")</f>
        <v/>
      </c>
      <c r="D2369" s="55"/>
      <c r="E2369" s="55" t="str">
        <f>IFERROR(_xll.RssMarket($A2369,"前日比"),"")</f>
        <v/>
      </c>
      <c r="F2369" s="75" t="str">
        <f>IFERROR(_xll.RssMarket($A2369,"時価総額"),"")</f>
        <v/>
      </c>
      <c r="G2369" s="75" t="e">
        <f>T20D357462[[#This Row],[時価総額]]/T20D357462[[#This Row],[現在値]]</f>
        <v>#VALUE!</v>
      </c>
      <c r="H2369" s="20"/>
      <c r="I2369" s="38"/>
      <c r="J2369" s="20"/>
      <c r="K2369" s="33"/>
      <c r="L2369" s="117"/>
      <c r="M2369" s="21"/>
      <c r="N2369" s="89"/>
      <c r="O2369" s="125" t="e">
        <f t="shared" si="75"/>
        <v>#REF!</v>
      </c>
      <c r="P2369" s="125" t="e">
        <f t="shared" si="76"/>
        <v>#REF!</v>
      </c>
      <c r="Q2369" s="147" t="e">
        <f>T20D357462[[#This Row],[スコア⑤]]/T20D357462[[#This Row],[スコア③]]</f>
        <v>#REF!</v>
      </c>
      <c r="R2369" s="76" t="e">
        <f>#REF!+#REF!</f>
        <v>#REF!</v>
      </c>
      <c r="S2369" s="76"/>
      <c r="T2369" s="119"/>
      <c r="U2369" s="76"/>
      <c r="V2369" s="76"/>
      <c r="W2369" s="109" t="e">
        <f>(T20D357462[[#This Row],[現金及び預金（億）]]-T20D357462[[#This Row],[負債（億）]])/T20D357462[[#This Row],[総資産]]*100</f>
        <v>#DIV/0!</v>
      </c>
    </row>
    <row r="2370" spans="1:23" s="67" customFormat="1" x14ac:dyDescent="0.25">
      <c r="A2370" s="69"/>
      <c r="B2370" s="39"/>
      <c r="C2370" s="71" t="str">
        <f>IFERROR(_xll.RssMarket($A2370,"市場部名称"),"")</f>
        <v/>
      </c>
      <c r="D2370" s="55"/>
      <c r="E2370" s="55" t="str">
        <f>IFERROR(_xll.RssMarket($A2370,"前日比"),"")</f>
        <v/>
      </c>
      <c r="F2370" s="75" t="str">
        <f>IFERROR(_xll.RssMarket($A2370,"時価総額"),"")</f>
        <v/>
      </c>
      <c r="G2370" s="75" t="e">
        <f>T20D357462[[#This Row],[時価総額]]/T20D357462[[#This Row],[現在値]]</f>
        <v>#VALUE!</v>
      </c>
      <c r="H2370" s="20"/>
      <c r="I2370" s="38"/>
      <c r="J2370" s="20"/>
      <c r="K2370" s="33"/>
      <c r="L2370" s="117"/>
      <c r="M2370" s="21"/>
      <c r="N2370" s="89"/>
      <c r="O2370" s="125" t="e">
        <f t="shared" ref="O2370:O2433" si="77">ROUND(
 ((IF(OR(R2370="",R2370&lt;=0),20,R2370)/20)
  *(L2370/15))
 /(IFERROR(IF(H2370&gt;0,H2370,15),15)/15)
 *100,0)</f>
        <v>#REF!</v>
      </c>
      <c r="P2370" s="125" t="e">
        <f t="shared" si="76"/>
        <v>#REF!</v>
      </c>
      <c r="Q2370" s="147" t="e">
        <f>T20D357462[[#This Row],[スコア⑤]]/T20D357462[[#This Row],[スコア③]]</f>
        <v>#REF!</v>
      </c>
      <c r="R2370" s="76" t="e">
        <f>#REF!+#REF!</f>
        <v>#REF!</v>
      </c>
      <c r="S2370" s="76"/>
      <c r="T2370" s="119"/>
      <c r="U2370" s="76"/>
      <c r="V2370" s="76"/>
      <c r="W2370" s="109" t="e">
        <f>(T20D357462[[#This Row],[現金及び預金（億）]]-T20D357462[[#This Row],[負債（億）]])/T20D357462[[#This Row],[総資産]]*100</f>
        <v>#DIV/0!</v>
      </c>
    </row>
    <row r="2371" spans="1:23" s="67" customFormat="1" x14ac:dyDescent="0.25">
      <c r="A2371" s="69"/>
      <c r="B2371" s="39"/>
      <c r="C2371" s="71" t="str">
        <f>IFERROR(_xll.RssMarket($A2371,"市場部名称"),"")</f>
        <v/>
      </c>
      <c r="D2371" s="55"/>
      <c r="E2371" s="55" t="str">
        <f>IFERROR(_xll.RssMarket($A2371,"前日比"),"")</f>
        <v/>
      </c>
      <c r="F2371" s="75" t="str">
        <f>IFERROR(_xll.RssMarket($A2371,"時価総額"),"")</f>
        <v/>
      </c>
      <c r="G2371" s="75" t="e">
        <f>T20D357462[[#This Row],[時価総額]]/T20D357462[[#This Row],[現在値]]</f>
        <v>#VALUE!</v>
      </c>
      <c r="H2371" s="20"/>
      <c r="I2371" s="38"/>
      <c r="J2371" s="20"/>
      <c r="K2371" s="33"/>
      <c r="L2371" s="117"/>
      <c r="M2371" s="21"/>
      <c r="N2371" s="89"/>
      <c r="O2371" s="125" t="e">
        <f t="shared" si="77"/>
        <v>#REF!</v>
      </c>
      <c r="P2371" s="125" t="e">
        <f t="shared" si="76"/>
        <v>#REF!</v>
      </c>
      <c r="Q2371" s="147" t="e">
        <f>T20D357462[[#This Row],[スコア⑤]]/T20D357462[[#This Row],[スコア③]]</f>
        <v>#REF!</v>
      </c>
      <c r="R2371" s="76" t="e">
        <f>#REF!+#REF!</f>
        <v>#REF!</v>
      </c>
      <c r="S2371" s="76"/>
      <c r="T2371" s="119"/>
      <c r="U2371" s="76"/>
      <c r="V2371" s="76"/>
      <c r="W2371" s="109" t="e">
        <f>(T20D357462[[#This Row],[現金及び預金（億）]]-T20D357462[[#This Row],[負債（億）]])/T20D357462[[#This Row],[総資産]]*100</f>
        <v>#DIV/0!</v>
      </c>
    </row>
    <row r="2372" spans="1:23" s="67" customFormat="1" x14ac:dyDescent="0.25">
      <c r="A2372" s="69"/>
      <c r="B2372" s="39"/>
      <c r="C2372" s="71" t="str">
        <f>IFERROR(_xll.RssMarket($A2372,"市場部名称"),"")</f>
        <v/>
      </c>
      <c r="D2372" s="55"/>
      <c r="E2372" s="55" t="str">
        <f>IFERROR(_xll.RssMarket($A2372,"前日比"),"")</f>
        <v/>
      </c>
      <c r="F2372" s="75" t="str">
        <f>IFERROR(_xll.RssMarket($A2372,"時価総額"),"")</f>
        <v/>
      </c>
      <c r="G2372" s="75" t="e">
        <f>T20D357462[[#This Row],[時価総額]]/T20D357462[[#This Row],[現在値]]</f>
        <v>#VALUE!</v>
      </c>
      <c r="H2372" s="20"/>
      <c r="I2372" s="38"/>
      <c r="J2372" s="20"/>
      <c r="K2372" s="33"/>
      <c r="L2372" s="117"/>
      <c r="M2372" s="21"/>
      <c r="N2372" s="89"/>
      <c r="O2372" s="125" t="e">
        <f t="shared" si="77"/>
        <v>#REF!</v>
      </c>
      <c r="P2372" s="125" t="e">
        <f t="shared" si="76"/>
        <v>#REF!</v>
      </c>
      <c r="Q2372" s="147" t="e">
        <f>T20D357462[[#This Row],[スコア⑤]]/T20D357462[[#This Row],[スコア③]]</f>
        <v>#REF!</v>
      </c>
      <c r="R2372" s="76" t="e">
        <f>#REF!+#REF!</f>
        <v>#REF!</v>
      </c>
      <c r="S2372" s="76"/>
      <c r="T2372" s="119"/>
      <c r="U2372" s="76"/>
      <c r="V2372" s="76"/>
      <c r="W2372" s="109" t="e">
        <f>(T20D357462[[#This Row],[現金及び預金（億）]]-T20D357462[[#This Row],[負債（億）]])/T20D357462[[#This Row],[総資産]]*100</f>
        <v>#DIV/0!</v>
      </c>
    </row>
    <row r="2373" spans="1:23" s="67" customFormat="1" x14ac:dyDescent="0.25">
      <c r="A2373" s="69"/>
      <c r="B2373" s="39"/>
      <c r="C2373" s="71" t="str">
        <f>IFERROR(_xll.RssMarket($A2373,"市場部名称"),"")</f>
        <v/>
      </c>
      <c r="D2373" s="55"/>
      <c r="E2373" s="55" t="str">
        <f>IFERROR(_xll.RssMarket($A2373,"前日比"),"")</f>
        <v/>
      </c>
      <c r="F2373" s="75" t="str">
        <f>IFERROR(_xll.RssMarket($A2373,"時価総額"),"")</f>
        <v/>
      </c>
      <c r="G2373" s="75" t="e">
        <f>T20D357462[[#This Row],[時価総額]]/T20D357462[[#This Row],[現在値]]</f>
        <v>#VALUE!</v>
      </c>
      <c r="H2373" s="20"/>
      <c r="I2373" s="38"/>
      <c r="J2373" s="20"/>
      <c r="K2373" s="33"/>
      <c r="L2373" s="117"/>
      <c r="M2373" s="21"/>
      <c r="N2373" s="89"/>
      <c r="O2373" s="125" t="e">
        <f t="shared" si="77"/>
        <v>#REF!</v>
      </c>
      <c r="P2373" s="125" t="e">
        <f t="shared" si="76"/>
        <v>#REF!</v>
      </c>
      <c r="Q2373" s="147" t="e">
        <f>T20D357462[[#This Row],[スコア⑤]]/T20D357462[[#This Row],[スコア③]]</f>
        <v>#REF!</v>
      </c>
      <c r="R2373" s="76" t="e">
        <f>#REF!+#REF!</f>
        <v>#REF!</v>
      </c>
      <c r="S2373" s="76"/>
      <c r="T2373" s="119"/>
      <c r="U2373" s="76"/>
      <c r="V2373" s="76"/>
      <c r="W2373" s="109" t="e">
        <f>(T20D357462[[#This Row],[現金及び預金（億）]]-T20D357462[[#This Row],[負債（億）]])/T20D357462[[#This Row],[総資産]]*100</f>
        <v>#DIV/0!</v>
      </c>
    </row>
    <row r="2374" spans="1:23" s="67" customFormat="1" x14ac:dyDescent="0.25">
      <c r="A2374" s="69"/>
      <c r="B2374" s="39"/>
      <c r="C2374" s="71" t="str">
        <f>IFERROR(_xll.RssMarket($A2374,"市場部名称"),"")</f>
        <v/>
      </c>
      <c r="D2374" s="55"/>
      <c r="E2374" s="55" t="str">
        <f>IFERROR(_xll.RssMarket($A2374,"前日比"),"")</f>
        <v/>
      </c>
      <c r="F2374" s="75" t="str">
        <f>IFERROR(_xll.RssMarket($A2374,"時価総額"),"")</f>
        <v/>
      </c>
      <c r="G2374" s="75" t="e">
        <f>T20D357462[[#This Row],[時価総額]]/T20D357462[[#This Row],[現在値]]</f>
        <v>#VALUE!</v>
      </c>
      <c r="H2374" s="20"/>
      <c r="I2374" s="38"/>
      <c r="J2374" s="20"/>
      <c r="K2374" s="33"/>
      <c r="L2374" s="117"/>
      <c r="M2374" s="21"/>
      <c r="N2374" s="89"/>
      <c r="O2374" s="125" t="e">
        <f t="shared" si="77"/>
        <v>#REF!</v>
      </c>
      <c r="P2374" s="125" t="e">
        <f t="shared" si="76"/>
        <v>#REF!</v>
      </c>
      <c r="Q2374" s="147" t="e">
        <f>T20D357462[[#This Row],[スコア⑤]]/T20D357462[[#This Row],[スコア③]]</f>
        <v>#REF!</v>
      </c>
      <c r="R2374" s="76" t="e">
        <f>#REF!+#REF!</f>
        <v>#REF!</v>
      </c>
      <c r="S2374" s="76"/>
      <c r="T2374" s="119"/>
      <c r="U2374" s="76"/>
      <c r="V2374" s="76"/>
      <c r="W2374" s="109" t="e">
        <f>(T20D357462[[#This Row],[現金及び預金（億）]]-T20D357462[[#This Row],[負債（億）]])/T20D357462[[#This Row],[総資産]]*100</f>
        <v>#DIV/0!</v>
      </c>
    </row>
    <row r="2375" spans="1:23" s="67" customFormat="1" x14ac:dyDescent="0.25">
      <c r="A2375" s="69"/>
      <c r="B2375" s="39"/>
      <c r="C2375" s="71" t="str">
        <f>IFERROR(_xll.RssMarket($A2375,"市場部名称"),"")</f>
        <v/>
      </c>
      <c r="D2375" s="55"/>
      <c r="E2375" s="55" t="str">
        <f>IFERROR(_xll.RssMarket($A2375,"前日比"),"")</f>
        <v/>
      </c>
      <c r="F2375" s="75" t="str">
        <f>IFERROR(_xll.RssMarket($A2375,"時価総額"),"")</f>
        <v/>
      </c>
      <c r="G2375" s="75" t="e">
        <f>T20D357462[[#This Row],[時価総額]]/T20D357462[[#This Row],[現在値]]</f>
        <v>#VALUE!</v>
      </c>
      <c r="H2375" s="20"/>
      <c r="I2375" s="38"/>
      <c r="J2375" s="20"/>
      <c r="K2375" s="33"/>
      <c r="L2375" s="117"/>
      <c r="M2375" s="21"/>
      <c r="N2375" s="89"/>
      <c r="O2375" s="125" t="e">
        <f t="shared" si="77"/>
        <v>#REF!</v>
      </c>
      <c r="P2375" s="125" t="e">
        <f t="shared" si="76"/>
        <v>#REF!</v>
      </c>
      <c r="Q2375" s="147" t="e">
        <f>T20D357462[[#This Row],[スコア⑤]]/T20D357462[[#This Row],[スコア③]]</f>
        <v>#REF!</v>
      </c>
      <c r="R2375" s="76" t="e">
        <f>#REF!+#REF!</f>
        <v>#REF!</v>
      </c>
      <c r="S2375" s="76"/>
      <c r="T2375" s="119"/>
      <c r="U2375" s="76"/>
      <c r="V2375" s="76"/>
      <c r="W2375" s="109" t="e">
        <f>(T20D357462[[#This Row],[現金及び預金（億）]]-T20D357462[[#This Row],[負債（億）]])/T20D357462[[#This Row],[総資産]]*100</f>
        <v>#DIV/0!</v>
      </c>
    </row>
    <row r="2376" spans="1:23" s="67" customFormat="1" x14ac:dyDescent="0.25">
      <c r="A2376" s="69"/>
      <c r="B2376" s="39"/>
      <c r="C2376" s="71" t="str">
        <f>IFERROR(_xll.RssMarket($A2376,"市場部名称"),"")</f>
        <v/>
      </c>
      <c r="D2376" s="55"/>
      <c r="E2376" s="55" t="str">
        <f>IFERROR(_xll.RssMarket($A2376,"前日比"),"")</f>
        <v/>
      </c>
      <c r="F2376" s="75" t="str">
        <f>IFERROR(_xll.RssMarket($A2376,"時価総額"),"")</f>
        <v/>
      </c>
      <c r="G2376" s="75" t="e">
        <f>T20D357462[[#This Row],[時価総額]]/T20D357462[[#This Row],[現在値]]</f>
        <v>#VALUE!</v>
      </c>
      <c r="H2376" s="20"/>
      <c r="I2376" s="38"/>
      <c r="J2376" s="20"/>
      <c r="K2376" s="33"/>
      <c r="L2376" s="117"/>
      <c r="M2376" s="21"/>
      <c r="N2376" s="89"/>
      <c r="O2376" s="125" t="e">
        <f t="shared" si="77"/>
        <v>#REF!</v>
      </c>
      <c r="P2376" s="125" t="e">
        <f t="shared" si="76"/>
        <v>#REF!</v>
      </c>
      <c r="Q2376" s="147" t="e">
        <f>T20D357462[[#This Row],[スコア⑤]]/T20D357462[[#This Row],[スコア③]]</f>
        <v>#REF!</v>
      </c>
      <c r="R2376" s="76" t="e">
        <f>#REF!+#REF!</f>
        <v>#REF!</v>
      </c>
      <c r="S2376" s="76"/>
      <c r="T2376" s="119"/>
      <c r="U2376" s="76"/>
      <c r="V2376" s="76"/>
      <c r="W2376" s="109" t="e">
        <f>(T20D357462[[#This Row],[現金及び預金（億）]]-T20D357462[[#This Row],[負債（億）]])/T20D357462[[#This Row],[総資産]]*100</f>
        <v>#DIV/0!</v>
      </c>
    </row>
    <row r="2377" spans="1:23" s="67" customFormat="1" x14ac:dyDescent="0.25">
      <c r="A2377" s="69"/>
      <c r="B2377" s="39"/>
      <c r="C2377" s="71" t="str">
        <f>IFERROR(_xll.RssMarket($A2377,"市場部名称"),"")</f>
        <v/>
      </c>
      <c r="D2377" s="55"/>
      <c r="E2377" s="55" t="str">
        <f>IFERROR(_xll.RssMarket($A2377,"前日比"),"")</f>
        <v/>
      </c>
      <c r="F2377" s="75" t="str">
        <f>IFERROR(_xll.RssMarket($A2377,"時価総額"),"")</f>
        <v/>
      </c>
      <c r="G2377" s="75" t="e">
        <f>T20D357462[[#This Row],[時価総額]]/T20D357462[[#This Row],[現在値]]</f>
        <v>#VALUE!</v>
      </c>
      <c r="H2377" s="20"/>
      <c r="I2377" s="38"/>
      <c r="J2377" s="20"/>
      <c r="K2377" s="33"/>
      <c r="L2377" s="117"/>
      <c r="M2377" s="21"/>
      <c r="N2377" s="89"/>
      <c r="O2377" s="125" t="e">
        <f t="shared" si="77"/>
        <v>#REF!</v>
      </c>
      <c r="P2377" s="125" t="e">
        <f t="shared" si="76"/>
        <v>#REF!</v>
      </c>
      <c r="Q2377" s="147" t="e">
        <f>T20D357462[[#This Row],[スコア⑤]]/T20D357462[[#This Row],[スコア③]]</f>
        <v>#REF!</v>
      </c>
      <c r="R2377" s="76" t="e">
        <f>#REF!+#REF!</f>
        <v>#REF!</v>
      </c>
      <c r="S2377" s="76"/>
      <c r="T2377" s="119"/>
      <c r="U2377" s="76"/>
      <c r="V2377" s="76"/>
      <c r="W2377" s="109" t="e">
        <f>(T20D357462[[#This Row],[現金及び預金（億）]]-T20D357462[[#This Row],[負債（億）]])/T20D357462[[#This Row],[総資産]]*100</f>
        <v>#DIV/0!</v>
      </c>
    </row>
    <row r="2378" spans="1:23" s="67" customFormat="1" x14ac:dyDescent="0.25">
      <c r="A2378" s="69"/>
      <c r="B2378" s="39"/>
      <c r="C2378" s="71" t="str">
        <f>IFERROR(_xll.RssMarket($A2378,"市場部名称"),"")</f>
        <v/>
      </c>
      <c r="D2378" s="55"/>
      <c r="E2378" s="55" t="str">
        <f>IFERROR(_xll.RssMarket($A2378,"前日比"),"")</f>
        <v/>
      </c>
      <c r="F2378" s="75" t="str">
        <f>IFERROR(_xll.RssMarket($A2378,"時価総額"),"")</f>
        <v/>
      </c>
      <c r="G2378" s="75" t="e">
        <f>T20D357462[[#This Row],[時価総額]]/T20D357462[[#This Row],[現在値]]</f>
        <v>#VALUE!</v>
      </c>
      <c r="H2378" s="20"/>
      <c r="I2378" s="38"/>
      <c r="J2378" s="20"/>
      <c r="K2378" s="33"/>
      <c r="L2378" s="117"/>
      <c r="M2378" s="21"/>
      <c r="N2378" s="89"/>
      <c r="O2378" s="125" t="e">
        <f t="shared" si="77"/>
        <v>#REF!</v>
      </c>
      <c r="P2378" s="125" t="e">
        <f t="shared" si="76"/>
        <v>#REF!</v>
      </c>
      <c r="Q2378" s="147" t="e">
        <f>T20D357462[[#This Row],[スコア⑤]]/T20D357462[[#This Row],[スコア③]]</f>
        <v>#REF!</v>
      </c>
      <c r="R2378" s="76" t="e">
        <f>#REF!+#REF!</f>
        <v>#REF!</v>
      </c>
      <c r="S2378" s="76"/>
      <c r="T2378" s="119"/>
      <c r="U2378" s="76"/>
      <c r="V2378" s="76"/>
      <c r="W2378" s="109" t="e">
        <f>(T20D357462[[#This Row],[現金及び預金（億）]]-T20D357462[[#This Row],[負債（億）]])/T20D357462[[#This Row],[総資産]]*100</f>
        <v>#DIV/0!</v>
      </c>
    </row>
    <row r="2379" spans="1:23" s="67" customFormat="1" x14ac:dyDescent="0.25">
      <c r="A2379" s="69"/>
      <c r="B2379" s="39"/>
      <c r="C2379" s="71" t="str">
        <f>IFERROR(_xll.RssMarket($A2379,"市場部名称"),"")</f>
        <v/>
      </c>
      <c r="D2379" s="55"/>
      <c r="E2379" s="55" t="str">
        <f>IFERROR(_xll.RssMarket($A2379,"前日比"),"")</f>
        <v/>
      </c>
      <c r="F2379" s="75" t="str">
        <f>IFERROR(_xll.RssMarket($A2379,"時価総額"),"")</f>
        <v/>
      </c>
      <c r="G2379" s="75" t="e">
        <f>T20D357462[[#This Row],[時価総額]]/T20D357462[[#This Row],[現在値]]</f>
        <v>#VALUE!</v>
      </c>
      <c r="H2379" s="20"/>
      <c r="I2379" s="38"/>
      <c r="J2379" s="20"/>
      <c r="K2379" s="33"/>
      <c r="L2379" s="117"/>
      <c r="M2379" s="21"/>
      <c r="N2379" s="89"/>
      <c r="O2379" s="125" t="e">
        <f t="shared" si="77"/>
        <v>#REF!</v>
      </c>
      <c r="P2379" s="125" t="e">
        <f t="shared" si="76"/>
        <v>#REF!</v>
      </c>
      <c r="Q2379" s="147" t="e">
        <f>T20D357462[[#This Row],[スコア⑤]]/T20D357462[[#This Row],[スコア③]]</f>
        <v>#REF!</v>
      </c>
      <c r="R2379" s="76" t="e">
        <f>#REF!+#REF!</f>
        <v>#REF!</v>
      </c>
      <c r="S2379" s="76"/>
      <c r="T2379" s="119"/>
      <c r="U2379" s="76"/>
      <c r="V2379" s="76"/>
      <c r="W2379" s="109" t="e">
        <f>(T20D357462[[#This Row],[現金及び預金（億）]]-T20D357462[[#This Row],[負債（億）]])/T20D357462[[#This Row],[総資産]]*100</f>
        <v>#DIV/0!</v>
      </c>
    </row>
    <row r="2380" spans="1:23" s="67" customFormat="1" x14ac:dyDescent="0.25">
      <c r="A2380" s="69"/>
      <c r="B2380" s="39"/>
      <c r="C2380" s="71" t="str">
        <f>IFERROR(_xll.RssMarket($A2380,"市場部名称"),"")</f>
        <v/>
      </c>
      <c r="D2380" s="55"/>
      <c r="E2380" s="55" t="str">
        <f>IFERROR(_xll.RssMarket($A2380,"前日比"),"")</f>
        <v/>
      </c>
      <c r="F2380" s="75" t="str">
        <f>IFERROR(_xll.RssMarket($A2380,"時価総額"),"")</f>
        <v/>
      </c>
      <c r="G2380" s="75" t="e">
        <f>T20D357462[[#This Row],[時価総額]]/T20D357462[[#This Row],[現在値]]</f>
        <v>#VALUE!</v>
      </c>
      <c r="H2380" s="20"/>
      <c r="I2380" s="38"/>
      <c r="J2380" s="20"/>
      <c r="K2380" s="33"/>
      <c r="L2380" s="117"/>
      <c r="M2380" s="21"/>
      <c r="N2380" s="89"/>
      <c r="O2380" s="125" t="e">
        <f t="shared" si="77"/>
        <v>#REF!</v>
      </c>
      <c r="P2380" s="125" t="e">
        <f t="shared" si="76"/>
        <v>#REF!</v>
      </c>
      <c r="Q2380" s="147" t="e">
        <f>T20D357462[[#This Row],[スコア⑤]]/T20D357462[[#This Row],[スコア③]]</f>
        <v>#REF!</v>
      </c>
      <c r="R2380" s="76" t="e">
        <f>#REF!+#REF!</f>
        <v>#REF!</v>
      </c>
      <c r="S2380" s="76"/>
      <c r="T2380" s="119"/>
      <c r="U2380" s="76"/>
      <c r="V2380" s="76"/>
      <c r="W2380" s="109" t="e">
        <f>(T20D357462[[#This Row],[現金及び預金（億）]]-T20D357462[[#This Row],[負債（億）]])/T20D357462[[#This Row],[総資産]]*100</f>
        <v>#DIV/0!</v>
      </c>
    </row>
    <row r="2381" spans="1:23" s="67" customFormat="1" x14ac:dyDescent="0.25">
      <c r="A2381" s="69"/>
      <c r="B2381" s="39"/>
      <c r="C2381" s="71" t="str">
        <f>IFERROR(_xll.RssMarket($A2381,"市場部名称"),"")</f>
        <v/>
      </c>
      <c r="D2381" s="55"/>
      <c r="E2381" s="55" t="str">
        <f>IFERROR(_xll.RssMarket($A2381,"前日比"),"")</f>
        <v/>
      </c>
      <c r="F2381" s="75" t="str">
        <f>IFERROR(_xll.RssMarket($A2381,"時価総額"),"")</f>
        <v/>
      </c>
      <c r="G2381" s="75" t="e">
        <f>T20D357462[[#This Row],[時価総額]]/T20D357462[[#This Row],[現在値]]</f>
        <v>#VALUE!</v>
      </c>
      <c r="H2381" s="20"/>
      <c r="I2381" s="38"/>
      <c r="J2381" s="20"/>
      <c r="K2381" s="33"/>
      <c r="L2381" s="117"/>
      <c r="M2381" s="21"/>
      <c r="N2381" s="89"/>
      <c r="O2381" s="125" t="e">
        <f t="shared" si="77"/>
        <v>#REF!</v>
      </c>
      <c r="P2381" s="125" t="e">
        <f t="shared" si="76"/>
        <v>#REF!</v>
      </c>
      <c r="Q2381" s="147" t="e">
        <f>T20D357462[[#This Row],[スコア⑤]]/T20D357462[[#This Row],[スコア③]]</f>
        <v>#REF!</v>
      </c>
      <c r="R2381" s="76" t="e">
        <f>#REF!+#REF!</f>
        <v>#REF!</v>
      </c>
      <c r="S2381" s="76"/>
      <c r="T2381" s="119"/>
      <c r="U2381" s="76"/>
      <c r="V2381" s="76"/>
      <c r="W2381" s="109" t="e">
        <f>(T20D357462[[#This Row],[現金及び預金（億）]]-T20D357462[[#This Row],[負債（億）]])/T20D357462[[#This Row],[総資産]]*100</f>
        <v>#DIV/0!</v>
      </c>
    </row>
    <row r="2382" spans="1:23" s="67" customFormat="1" x14ac:dyDescent="0.25">
      <c r="A2382" s="69"/>
      <c r="B2382" s="39"/>
      <c r="C2382" s="71" t="str">
        <f>IFERROR(_xll.RssMarket($A2382,"市場部名称"),"")</f>
        <v/>
      </c>
      <c r="D2382" s="55"/>
      <c r="E2382" s="55" t="str">
        <f>IFERROR(_xll.RssMarket($A2382,"前日比"),"")</f>
        <v/>
      </c>
      <c r="F2382" s="75" t="str">
        <f>IFERROR(_xll.RssMarket($A2382,"時価総額"),"")</f>
        <v/>
      </c>
      <c r="G2382" s="75" t="e">
        <f>T20D357462[[#This Row],[時価総額]]/T20D357462[[#This Row],[現在値]]</f>
        <v>#VALUE!</v>
      </c>
      <c r="H2382" s="20"/>
      <c r="I2382" s="38"/>
      <c r="J2382" s="20"/>
      <c r="K2382" s="33"/>
      <c r="L2382" s="117"/>
      <c r="M2382" s="21"/>
      <c r="N2382" s="89"/>
      <c r="O2382" s="125" t="e">
        <f t="shared" si="77"/>
        <v>#REF!</v>
      </c>
      <c r="P2382" s="125" t="e">
        <f t="shared" si="76"/>
        <v>#REF!</v>
      </c>
      <c r="Q2382" s="147" t="e">
        <f>T20D357462[[#This Row],[スコア⑤]]/T20D357462[[#This Row],[スコア③]]</f>
        <v>#REF!</v>
      </c>
      <c r="R2382" s="76" t="e">
        <f>#REF!+#REF!</f>
        <v>#REF!</v>
      </c>
      <c r="S2382" s="76"/>
      <c r="T2382" s="119"/>
      <c r="U2382" s="76"/>
      <c r="V2382" s="76"/>
      <c r="W2382" s="109" t="e">
        <f>(T20D357462[[#This Row],[現金及び預金（億）]]-T20D357462[[#This Row],[負債（億）]])/T20D357462[[#This Row],[総資産]]*100</f>
        <v>#DIV/0!</v>
      </c>
    </row>
    <row r="2383" spans="1:23" s="67" customFormat="1" x14ac:dyDescent="0.25">
      <c r="A2383" s="69"/>
      <c r="B2383" s="39"/>
      <c r="C2383" s="71" t="str">
        <f>IFERROR(_xll.RssMarket($A2383,"市場部名称"),"")</f>
        <v/>
      </c>
      <c r="D2383" s="55"/>
      <c r="E2383" s="55" t="str">
        <f>IFERROR(_xll.RssMarket($A2383,"前日比"),"")</f>
        <v/>
      </c>
      <c r="F2383" s="75" t="str">
        <f>IFERROR(_xll.RssMarket($A2383,"時価総額"),"")</f>
        <v/>
      </c>
      <c r="G2383" s="75" t="e">
        <f>T20D357462[[#This Row],[時価総額]]/T20D357462[[#This Row],[現在値]]</f>
        <v>#VALUE!</v>
      </c>
      <c r="H2383" s="20"/>
      <c r="I2383" s="38"/>
      <c r="J2383" s="20"/>
      <c r="K2383" s="33"/>
      <c r="L2383" s="117"/>
      <c r="M2383" s="21"/>
      <c r="N2383" s="89"/>
      <c r="O2383" s="125" t="e">
        <f t="shared" si="77"/>
        <v>#REF!</v>
      </c>
      <c r="P2383" s="125" t="e">
        <f t="shared" si="76"/>
        <v>#REF!</v>
      </c>
      <c r="Q2383" s="147" t="e">
        <f>T20D357462[[#This Row],[スコア⑤]]/T20D357462[[#This Row],[スコア③]]</f>
        <v>#REF!</v>
      </c>
      <c r="R2383" s="76" t="e">
        <f>#REF!+#REF!</f>
        <v>#REF!</v>
      </c>
      <c r="S2383" s="76"/>
      <c r="T2383" s="119"/>
      <c r="U2383" s="76"/>
      <c r="V2383" s="76"/>
      <c r="W2383" s="109" t="e">
        <f>(T20D357462[[#This Row],[現金及び預金（億）]]-T20D357462[[#This Row],[負債（億）]])/T20D357462[[#This Row],[総資産]]*100</f>
        <v>#DIV/0!</v>
      </c>
    </row>
    <row r="2384" spans="1:23" s="67" customFormat="1" x14ac:dyDescent="0.25">
      <c r="A2384" s="69"/>
      <c r="B2384" s="39"/>
      <c r="C2384" s="71" t="str">
        <f>IFERROR(_xll.RssMarket($A2384,"市場部名称"),"")</f>
        <v/>
      </c>
      <c r="D2384" s="55"/>
      <c r="E2384" s="55" t="str">
        <f>IFERROR(_xll.RssMarket($A2384,"前日比"),"")</f>
        <v/>
      </c>
      <c r="F2384" s="75" t="str">
        <f>IFERROR(_xll.RssMarket($A2384,"時価総額"),"")</f>
        <v/>
      </c>
      <c r="G2384" s="75" t="e">
        <f>T20D357462[[#This Row],[時価総額]]/T20D357462[[#This Row],[現在値]]</f>
        <v>#VALUE!</v>
      </c>
      <c r="H2384" s="20"/>
      <c r="I2384" s="38"/>
      <c r="J2384" s="20"/>
      <c r="K2384" s="33"/>
      <c r="L2384" s="117"/>
      <c r="M2384" s="21"/>
      <c r="N2384" s="89"/>
      <c r="O2384" s="125" t="e">
        <f t="shared" si="77"/>
        <v>#REF!</v>
      </c>
      <c r="P2384" s="125" t="e">
        <f t="shared" si="76"/>
        <v>#REF!</v>
      </c>
      <c r="Q2384" s="147" t="e">
        <f>T20D357462[[#This Row],[スコア⑤]]/T20D357462[[#This Row],[スコア③]]</f>
        <v>#REF!</v>
      </c>
      <c r="R2384" s="76" t="e">
        <f>#REF!+#REF!</f>
        <v>#REF!</v>
      </c>
      <c r="S2384" s="76"/>
      <c r="T2384" s="119"/>
      <c r="U2384" s="76"/>
      <c r="V2384" s="76"/>
      <c r="W2384" s="109" t="e">
        <f>(T20D357462[[#This Row],[現金及び預金（億）]]-T20D357462[[#This Row],[負債（億）]])/T20D357462[[#This Row],[総資産]]*100</f>
        <v>#DIV/0!</v>
      </c>
    </row>
    <row r="2385" spans="1:23" s="67" customFormat="1" x14ac:dyDescent="0.25">
      <c r="A2385" s="69"/>
      <c r="B2385" s="39"/>
      <c r="C2385" s="71" t="str">
        <f>IFERROR(_xll.RssMarket($A2385,"市場部名称"),"")</f>
        <v/>
      </c>
      <c r="D2385" s="55"/>
      <c r="E2385" s="55" t="str">
        <f>IFERROR(_xll.RssMarket($A2385,"前日比"),"")</f>
        <v/>
      </c>
      <c r="F2385" s="75" t="str">
        <f>IFERROR(_xll.RssMarket($A2385,"時価総額"),"")</f>
        <v/>
      </c>
      <c r="G2385" s="75" t="e">
        <f>T20D357462[[#This Row],[時価総額]]/T20D357462[[#This Row],[現在値]]</f>
        <v>#VALUE!</v>
      </c>
      <c r="H2385" s="20"/>
      <c r="I2385" s="38"/>
      <c r="J2385" s="20"/>
      <c r="K2385" s="33"/>
      <c r="L2385" s="117"/>
      <c r="M2385" s="21"/>
      <c r="N2385" s="89"/>
      <c r="O2385" s="125" t="e">
        <f t="shared" si="77"/>
        <v>#REF!</v>
      </c>
      <c r="P2385" s="125" t="e">
        <f t="shared" si="76"/>
        <v>#REF!</v>
      </c>
      <c r="Q2385" s="147" t="e">
        <f>T20D357462[[#This Row],[スコア⑤]]/T20D357462[[#This Row],[スコア③]]</f>
        <v>#REF!</v>
      </c>
      <c r="R2385" s="76" t="e">
        <f>#REF!+#REF!</f>
        <v>#REF!</v>
      </c>
      <c r="S2385" s="76"/>
      <c r="T2385" s="119"/>
      <c r="U2385" s="76"/>
      <c r="V2385" s="76"/>
      <c r="W2385" s="109" t="e">
        <f>(T20D357462[[#This Row],[現金及び預金（億）]]-T20D357462[[#This Row],[負債（億）]])/T20D357462[[#This Row],[総資産]]*100</f>
        <v>#DIV/0!</v>
      </c>
    </row>
    <row r="2386" spans="1:23" s="67" customFormat="1" x14ac:dyDescent="0.25">
      <c r="A2386" s="69"/>
      <c r="B2386" s="39"/>
      <c r="C2386" s="71" t="str">
        <f>IFERROR(_xll.RssMarket($A2386,"市場部名称"),"")</f>
        <v/>
      </c>
      <c r="D2386" s="55"/>
      <c r="E2386" s="55" t="str">
        <f>IFERROR(_xll.RssMarket($A2386,"前日比"),"")</f>
        <v/>
      </c>
      <c r="F2386" s="75" t="str">
        <f>IFERROR(_xll.RssMarket($A2386,"時価総額"),"")</f>
        <v/>
      </c>
      <c r="G2386" s="75" t="e">
        <f>T20D357462[[#This Row],[時価総額]]/T20D357462[[#This Row],[現在値]]</f>
        <v>#VALUE!</v>
      </c>
      <c r="H2386" s="20"/>
      <c r="I2386" s="38"/>
      <c r="J2386" s="20"/>
      <c r="K2386" s="33"/>
      <c r="L2386" s="117"/>
      <c r="M2386" s="21"/>
      <c r="N2386" s="89"/>
      <c r="O2386" s="125" t="e">
        <f t="shared" si="77"/>
        <v>#REF!</v>
      </c>
      <c r="P2386" s="125" t="e">
        <f t="shared" si="76"/>
        <v>#REF!</v>
      </c>
      <c r="Q2386" s="147" t="e">
        <f>T20D357462[[#This Row],[スコア⑤]]/T20D357462[[#This Row],[スコア③]]</f>
        <v>#REF!</v>
      </c>
      <c r="R2386" s="76" t="e">
        <f>#REF!+#REF!</f>
        <v>#REF!</v>
      </c>
      <c r="S2386" s="76"/>
      <c r="T2386" s="119"/>
      <c r="U2386" s="76"/>
      <c r="V2386" s="76"/>
      <c r="W2386" s="109" t="e">
        <f>(T20D357462[[#This Row],[現金及び預金（億）]]-T20D357462[[#This Row],[負債（億）]])/T20D357462[[#This Row],[総資産]]*100</f>
        <v>#DIV/0!</v>
      </c>
    </row>
    <row r="2387" spans="1:23" s="67" customFormat="1" x14ac:dyDescent="0.25">
      <c r="A2387" s="69"/>
      <c r="B2387" s="39"/>
      <c r="C2387" s="71" t="str">
        <f>IFERROR(_xll.RssMarket($A2387,"市場部名称"),"")</f>
        <v/>
      </c>
      <c r="D2387" s="55"/>
      <c r="E2387" s="55" t="str">
        <f>IFERROR(_xll.RssMarket($A2387,"前日比"),"")</f>
        <v/>
      </c>
      <c r="F2387" s="75" t="str">
        <f>IFERROR(_xll.RssMarket($A2387,"時価総額"),"")</f>
        <v/>
      </c>
      <c r="G2387" s="75" t="e">
        <f>T20D357462[[#This Row],[時価総額]]/T20D357462[[#This Row],[現在値]]</f>
        <v>#VALUE!</v>
      </c>
      <c r="H2387" s="20"/>
      <c r="I2387" s="38"/>
      <c r="J2387" s="20"/>
      <c r="K2387" s="33"/>
      <c r="L2387" s="117"/>
      <c r="M2387" s="21"/>
      <c r="N2387" s="89"/>
      <c r="O2387" s="125" t="e">
        <f t="shared" si="77"/>
        <v>#REF!</v>
      </c>
      <c r="P2387" s="125" t="e">
        <f t="shared" si="76"/>
        <v>#REF!</v>
      </c>
      <c r="Q2387" s="147" t="e">
        <f>T20D357462[[#This Row],[スコア⑤]]/T20D357462[[#This Row],[スコア③]]</f>
        <v>#REF!</v>
      </c>
      <c r="R2387" s="76" t="e">
        <f>#REF!+#REF!</f>
        <v>#REF!</v>
      </c>
      <c r="S2387" s="76"/>
      <c r="T2387" s="119"/>
      <c r="U2387" s="76"/>
      <c r="V2387" s="76"/>
      <c r="W2387" s="109" t="e">
        <f>(T20D357462[[#This Row],[現金及び預金（億）]]-T20D357462[[#This Row],[負債（億）]])/T20D357462[[#This Row],[総資産]]*100</f>
        <v>#DIV/0!</v>
      </c>
    </row>
    <row r="2388" spans="1:23" s="67" customFormat="1" x14ac:dyDescent="0.25">
      <c r="A2388" s="69"/>
      <c r="B2388" s="39"/>
      <c r="C2388" s="71" t="str">
        <f>IFERROR(_xll.RssMarket($A2388,"市場部名称"),"")</f>
        <v/>
      </c>
      <c r="D2388" s="55"/>
      <c r="E2388" s="55" t="str">
        <f>IFERROR(_xll.RssMarket($A2388,"前日比"),"")</f>
        <v/>
      </c>
      <c r="F2388" s="75" t="str">
        <f>IFERROR(_xll.RssMarket($A2388,"時価総額"),"")</f>
        <v/>
      </c>
      <c r="G2388" s="75" t="e">
        <f>T20D357462[[#This Row],[時価総額]]/T20D357462[[#This Row],[現在値]]</f>
        <v>#VALUE!</v>
      </c>
      <c r="H2388" s="20"/>
      <c r="I2388" s="38"/>
      <c r="J2388" s="20"/>
      <c r="K2388" s="33"/>
      <c r="L2388" s="117"/>
      <c r="M2388" s="21"/>
      <c r="N2388" s="89"/>
      <c r="O2388" s="125" t="e">
        <f t="shared" si="77"/>
        <v>#REF!</v>
      </c>
      <c r="P2388" s="125" t="e">
        <f t="shared" si="76"/>
        <v>#REF!</v>
      </c>
      <c r="Q2388" s="147" t="e">
        <f>T20D357462[[#This Row],[スコア⑤]]/T20D357462[[#This Row],[スコア③]]</f>
        <v>#REF!</v>
      </c>
      <c r="R2388" s="76" t="e">
        <f>#REF!+#REF!</f>
        <v>#REF!</v>
      </c>
      <c r="S2388" s="76"/>
      <c r="T2388" s="119"/>
      <c r="U2388" s="76"/>
      <c r="V2388" s="76"/>
      <c r="W2388" s="109" t="e">
        <f>(T20D357462[[#This Row],[現金及び預金（億）]]-T20D357462[[#This Row],[負債（億）]])/T20D357462[[#This Row],[総資産]]*100</f>
        <v>#DIV/0!</v>
      </c>
    </row>
    <row r="2389" spans="1:23" s="67" customFormat="1" x14ac:dyDescent="0.25">
      <c r="A2389" s="69"/>
      <c r="B2389" s="39"/>
      <c r="C2389" s="71" t="str">
        <f>IFERROR(_xll.RssMarket($A2389,"市場部名称"),"")</f>
        <v/>
      </c>
      <c r="D2389" s="55"/>
      <c r="E2389" s="55" t="str">
        <f>IFERROR(_xll.RssMarket($A2389,"前日比"),"")</f>
        <v/>
      </c>
      <c r="F2389" s="75" t="str">
        <f>IFERROR(_xll.RssMarket($A2389,"時価総額"),"")</f>
        <v/>
      </c>
      <c r="G2389" s="75" t="e">
        <f>T20D357462[[#This Row],[時価総額]]/T20D357462[[#This Row],[現在値]]</f>
        <v>#VALUE!</v>
      </c>
      <c r="H2389" s="20"/>
      <c r="I2389" s="38"/>
      <c r="J2389" s="20"/>
      <c r="K2389" s="33"/>
      <c r="L2389" s="117"/>
      <c r="M2389" s="21"/>
      <c r="N2389" s="89"/>
      <c r="O2389" s="125" t="e">
        <f t="shared" si="77"/>
        <v>#REF!</v>
      </c>
      <c r="P2389" s="125" t="e">
        <f t="shared" si="76"/>
        <v>#REF!</v>
      </c>
      <c r="Q2389" s="147" t="e">
        <f>T20D357462[[#This Row],[スコア⑤]]/T20D357462[[#This Row],[スコア③]]</f>
        <v>#REF!</v>
      </c>
      <c r="R2389" s="76" t="e">
        <f>#REF!+#REF!</f>
        <v>#REF!</v>
      </c>
      <c r="S2389" s="76"/>
      <c r="T2389" s="119"/>
      <c r="U2389" s="76"/>
      <c r="V2389" s="76"/>
      <c r="W2389" s="109" t="e">
        <f>(T20D357462[[#This Row],[現金及び預金（億）]]-T20D357462[[#This Row],[負債（億）]])/T20D357462[[#This Row],[総資産]]*100</f>
        <v>#DIV/0!</v>
      </c>
    </row>
    <row r="2390" spans="1:23" s="67" customFormat="1" x14ac:dyDescent="0.25">
      <c r="A2390" s="69"/>
      <c r="B2390" s="39"/>
      <c r="C2390" s="71" t="str">
        <f>IFERROR(_xll.RssMarket($A2390,"市場部名称"),"")</f>
        <v/>
      </c>
      <c r="D2390" s="55"/>
      <c r="E2390" s="55" t="str">
        <f>IFERROR(_xll.RssMarket($A2390,"前日比"),"")</f>
        <v/>
      </c>
      <c r="F2390" s="75" t="str">
        <f>IFERROR(_xll.RssMarket($A2390,"時価総額"),"")</f>
        <v/>
      </c>
      <c r="G2390" s="75" t="e">
        <f>T20D357462[[#This Row],[時価総額]]/T20D357462[[#This Row],[現在値]]</f>
        <v>#VALUE!</v>
      </c>
      <c r="H2390" s="20"/>
      <c r="I2390" s="38"/>
      <c r="J2390" s="20"/>
      <c r="K2390" s="33"/>
      <c r="L2390" s="117"/>
      <c r="M2390" s="21"/>
      <c r="N2390" s="89"/>
      <c r="O2390" s="125" t="e">
        <f t="shared" si="77"/>
        <v>#REF!</v>
      </c>
      <c r="P2390" s="125" t="e">
        <f t="shared" si="76"/>
        <v>#REF!</v>
      </c>
      <c r="Q2390" s="147" t="e">
        <f>T20D357462[[#This Row],[スコア⑤]]/T20D357462[[#This Row],[スコア③]]</f>
        <v>#REF!</v>
      </c>
      <c r="R2390" s="76" t="e">
        <f>#REF!+#REF!</f>
        <v>#REF!</v>
      </c>
      <c r="S2390" s="76"/>
      <c r="T2390" s="119"/>
      <c r="U2390" s="76"/>
      <c r="V2390" s="76"/>
      <c r="W2390" s="109" t="e">
        <f>(T20D357462[[#This Row],[現金及び預金（億）]]-T20D357462[[#This Row],[負債（億）]])/T20D357462[[#This Row],[総資産]]*100</f>
        <v>#DIV/0!</v>
      </c>
    </row>
    <row r="2391" spans="1:23" s="67" customFormat="1" x14ac:dyDescent="0.25">
      <c r="A2391" s="69"/>
      <c r="B2391" s="39"/>
      <c r="C2391" s="71" t="str">
        <f>IFERROR(_xll.RssMarket($A2391,"市場部名称"),"")</f>
        <v/>
      </c>
      <c r="D2391" s="55"/>
      <c r="E2391" s="55" t="str">
        <f>IFERROR(_xll.RssMarket($A2391,"前日比"),"")</f>
        <v/>
      </c>
      <c r="F2391" s="75" t="str">
        <f>IFERROR(_xll.RssMarket($A2391,"時価総額"),"")</f>
        <v/>
      </c>
      <c r="G2391" s="75" t="e">
        <f>T20D357462[[#This Row],[時価総額]]/T20D357462[[#This Row],[現在値]]</f>
        <v>#VALUE!</v>
      </c>
      <c r="H2391" s="20"/>
      <c r="I2391" s="38"/>
      <c r="J2391" s="20"/>
      <c r="K2391" s="33"/>
      <c r="L2391" s="117"/>
      <c r="M2391" s="21"/>
      <c r="N2391" s="89"/>
      <c r="O2391" s="125" t="e">
        <f t="shared" si="77"/>
        <v>#REF!</v>
      </c>
      <c r="P2391" s="125" t="e">
        <f t="shared" si="76"/>
        <v>#REF!</v>
      </c>
      <c r="Q2391" s="147" t="e">
        <f>T20D357462[[#This Row],[スコア⑤]]/T20D357462[[#This Row],[スコア③]]</f>
        <v>#REF!</v>
      </c>
      <c r="R2391" s="76" t="e">
        <f>#REF!+#REF!</f>
        <v>#REF!</v>
      </c>
      <c r="S2391" s="76"/>
      <c r="T2391" s="119"/>
      <c r="U2391" s="76"/>
      <c r="V2391" s="76"/>
      <c r="W2391" s="109" t="e">
        <f>(T20D357462[[#This Row],[現金及び預金（億）]]-T20D357462[[#This Row],[負債（億）]])/T20D357462[[#This Row],[総資産]]*100</f>
        <v>#DIV/0!</v>
      </c>
    </row>
    <row r="2392" spans="1:23" s="67" customFormat="1" x14ac:dyDescent="0.25">
      <c r="A2392" s="69"/>
      <c r="B2392" s="39"/>
      <c r="C2392" s="71" t="str">
        <f>IFERROR(_xll.RssMarket($A2392,"市場部名称"),"")</f>
        <v/>
      </c>
      <c r="D2392" s="55"/>
      <c r="E2392" s="55" t="str">
        <f>IFERROR(_xll.RssMarket($A2392,"前日比"),"")</f>
        <v/>
      </c>
      <c r="F2392" s="75" t="str">
        <f>IFERROR(_xll.RssMarket($A2392,"時価総額"),"")</f>
        <v/>
      </c>
      <c r="G2392" s="75" t="e">
        <f>T20D357462[[#This Row],[時価総額]]/T20D357462[[#This Row],[現在値]]</f>
        <v>#VALUE!</v>
      </c>
      <c r="H2392" s="20"/>
      <c r="I2392" s="38"/>
      <c r="J2392" s="20"/>
      <c r="K2392" s="33"/>
      <c r="L2392" s="117"/>
      <c r="M2392" s="21"/>
      <c r="N2392" s="89"/>
      <c r="O2392" s="125" t="e">
        <f t="shared" si="77"/>
        <v>#REF!</v>
      </c>
      <c r="P2392" s="125" t="e">
        <f t="shared" si="76"/>
        <v>#REF!</v>
      </c>
      <c r="Q2392" s="147" t="e">
        <f>T20D357462[[#This Row],[スコア⑤]]/T20D357462[[#This Row],[スコア③]]</f>
        <v>#REF!</v>
      </c>
      <c r="R2392" s="76" t="e">
        <f>#REF!+#REF!</f>
        <v>#REF!</v>
      </c>
      <c r="S2392" s="76"/>
      <c r="T2392" s="119"/>
      <c r="U2392" s="76"/>
      <c r="V2392" s="76"/>
      <c r="W2392" s="109" t="e">
        <f>(T20D357462[[#This Row],[現金及び預金（億）]]-T20D357462[[#This Row],[負債（億）]])/T20D357462[[#This Row],[総資産]]*100</f>
        <v>#DIV/0!</v>
      </c>
    </row>
    <row r="2393" spans="1:23" s="67" customFormat="1" x14ac:dyDescent="0.25">
      <c r="A2393" s="69"/>
      <c r="B2393" s="39"/>
      <c r="C2393" s="71" t="str">
        <f>IFERROR(_xll.RssMarket($A2393,"市場部名称"),"")</f>
        <v/>
      </c>
      <c r="D2393" s="55"/>
      <c r="E2393" s="55" t="str">
        <f>IFERROR(_xll.RssMarket($A2393,"前日比"),"")</f>
        <v/>
      </c>
      <c r="F2393" s="75" t="str">
        <f>IFERROR(_xll.RssMarket($A2393,"時価総額"),"")</f>
        <v/>
      </c>
      <c r="G2393" s="75" t="e">
        <f>T20D357462[[#This Row],[時価総額]]/T20D357462[[#This Row],[現在値]]</f>
        <v>#VALUE!</v>
      </c>
      <c r="H2393" s="20"/>
      <c r="I2393" s="38"/>
      <c r="J2393" s="20"/>
      <c r="K2393" s="33"/>
      <c r="L2393" s="117"/>
      <c r="M2393" s="21"/>
      <c r="N2393" s="89"/>
      <c r="O2393" s="125" t="e">
        <f t="shared" si="77"/>
        <v>#REF!</v>
      </c>
      <c r="P2393" s="125" t="e">
        <f t="shared" si="76"/>
        <v>#REF!</v>
      </c>
      <c r="Q2393" s="147" t="e">
        <f>T20D357462[[#This Row],[スコア⑤]]/T20D357462[[#This Row],[スコア③]]</f>
        <v>#REF!</v>
      </c>
      <c r="R2393" s="76" t="e">
        <f>#REF!+#REF!</f>
        <v>#REF!</v>
      </c>
      <c r="S2393" s="76"/>
      <c r="T2393" s="119"/>
      <c r="U2393" s="76"/>
      <c r="V2393" s="76"/>
      <c r="W2393" s="109" t="e">
        <f>(T20D357462[[#This Row],[現金及び預金（億）]]-T20D357462[[#This Row],[負債（億）]])/T20D357462[[#This Row],[総資産]]*100</f>
        <v>#DIV/0!</v>
      </c>
    </row>
    <row r="2394" spans="1:23" s="67" customFormat="1" x14ac:dyDescent="0.25">
      <c r="A2394" s="69"/>
      <c r="B2394" s="39"/>
      <c r="C2394" s="71" t="str">
        <f>IFERROR(_xll.RssMarket($A2394,"市場部名称"),"")</f>
        <v/>
      </c>
      <c r="D2394" s="55"/>
      <c r="E2394" s="55" t="str">
        <f>IFERROR(_xll.RssMarket($A2394,"前日比"),"")</f>
        <v/>
      </c>
      <c r="F2394" s="75" t="str">
        <f>IFERROR(_xll.RssMarket($A2394,"時価総額"),"")</f>
        <v/>
      </c>
      <c r="G2394" s="75" t="e">
        <f>T20D357462[[#This Row],[時価総額]]/T20D357462[[#This Row],[現在値]]</f>
        <v>#VALUE!</v>
      </c>
      <c r="H2394" s="20"/>
      <c r="I2394" s="38"/>
      <c r="J2394" s="20"/>
      <c r="K2394" s="33"/>
      <c r="L2394" s="117"/>
      <c r="M2394" s="21"/>
      <c r="N2394" s="89"/>
      <c r="O2394" s="125" t="e">
        <f t="shared" si="77"/>
        <v>#REF!</v>
      </c>
      <c r="P2394" s="125" t="e">
        <f t="shared" si="76"/>
        <v>#REF!</v>
      </c>
      <c r="Q2394" s="147" t="e">
        <f>T20D357462[[#This Row],[スコア⑤]]/T20D357462[[#This Row],[スコア③]]</f>
        <v>#REF!</v>
      </c>
      <c r="R2394" s="76" t="e">
        <f>#REF!+#REF!</f>
        <v>#REF!</v>
      </c>
      <c r="S2394" s="76"/>
      <c r="T2394" s="119"/>
      <c r="U2394" s="76"/>
      <c r="V2394" s="76"/>
      <c r="W2394" s="109" t="e">
        <f>(T20D357462[[#This Row],[現金及び預金（億）]]-T20D357462[[#This Row],[負債（億）]])/T20D357462[[#This Row],[総資産]]*100</f>
        <v>#DIV/0!</v>
      </c>
    </row>
    <row r="2395" spans="1:23" s="67" customFormat="1" x14ac:dyDescent="0.25">
      <c r="A2395" s="69"/>
      <c r="B2395" s="39"/>
      <c r="C2395" s="71" t="str">
        <f>IFERROR(_xll.RssMarket($A2395,"市場部名称"),"")</f>
        <v/>
      </c>
      <c r="D2395" s="55"/>
      <c r="E2395" s="55" t="str">
        <f>IFERROR(_xll.RssMarket($A2395,"前日比"),"")</f>
        <v/>
      </c>
      <c r="F2395" s="75" t="str">
        <f>IFERROR(_xll.RssMarket($A2395,"時価総額"),"")</f>
        <v/>
      </c>
      <c r="G2395" s="75" t="e">
        <f>T20D357462[[#This Row],[時価総額]]/T20D357462[[#This Row],[現在値]]</f>
        <v>#VALUE!</v>
      </c>
      <c r="H2395" s="20"/>
      <c r="I2395" s="38"/>
      <c r="J2395" s="20"/>
      <c r="K2395" s="33"/>
      <c r="L2395" s="117"/>
      <c r="M2395" s="21"/>
      <c r="N2395" s="89"/>
      <c r="O2395" s="125" t="e">
        <f t="shared" si="77"/>
        <v>#REF!</v>
      </c>
      <c r="P2395" s="125" t="e">
        <f t="shared" si="76"/>
        <v>#REF!</v>
      </c>
      <c r="Q2395" s="147" t="e">
        <f>T20D357462[[#This Row],[スコア⑤]]/T20D357462[[#This Row],[スコア③]]</f>
        <v>#REF!</v>
      </c>
      <c r="R2395" s="76" t="e">
        <f>#REF!+#REF!</f>
        <v>#REF!</v>
      </c>
      <c r="S2395" s="76"/>
      <c r="T2395" s="119"/>
      <c r="U2395" s="76"/>
      <c r="V2395" s="76"/>
      <c r="W2395" s="109" t="e">
        <f>(T20D357462[[#This Row],[現金及び預金（億）]]-T20D357462[[#This Row],[負債（億）]])/T20D357462[[#This Row],[総資産]]*100</f>
        <v>#DIV/0!</v>
      </c>
    </row>
    <row r="2396" spans="1:23" s="67" customFormat="1" x14ac:dyDescent="0.25">
      <c r="A2396" s="69"/>
      <c r="B2396" s="39"/>
      <c r="C2396" s="71" t="str">
        <f>IFERROR(_xll.RssMarket($A2396,"市場部名称"),"")</f>
        <v/>
      </c>
      <c r="D2396" s="55"/>
      <c r="E2396" s="55" t="str">
        <f>IFERROR(_xll.RssMarket($A2396,"前日比"),"")</f>
        <v/>
      </c>
      <c r="F2396" s="75" t="str">
        <f>IFERROR(_xll.RssMarket($A2396,"時価総額"),"")</f>
        <v/>
      </c>
      <c r="G2396" s="75" t="e">
        <f>T20D357462[[#This Row],[時価総額]]/T20D357462[[#This Row],[現在値]]</f>
        <v>#VALUE!</v>
      </c>
      <c r="H2396" s="20"/>
      <c r="I2396" s="38"/>
      <c r="J2396" s="20"/>
      <c r="K2396" s="33"/>
      <c r="L2396" s="117"/>
      <c r="M2396" s="21"/>
      <c r="N2396" s="89"/>
      <c r="O2396" s="125" t="e">
        <f t="shared" si="77"/>
        <v>#REF!</v>
      </c>
      <c r="P2396" s="125" t="e">
        <f t="shared" si="76"/>
        <v>#REF!</v>
      </c>
      <c r="Q2396" s="147" t="e">
        <f>T20D357462[[#This Row],[スコア⑤]]/T20D357462[[#This Row],[スコア③]]</f>
        <v>#REF!</v>
      </c>
      <c r="R2396" s="76" t="e">
        <f>#REF!+#REF!</f>
        <v>#REF!</v>
      </c>
      <c r="S2396" s="76"/>
      <c r="T2396" s="119"/>
      <c r="U2396" s="76"/>
      <c r="V2396" s="76"/>
      <c r="W2396" s="109" t="e">
        <f>(T20D357462[[#This Row],[現金及び預金（億）]]-T20D357462[[#This Row],[負債（億）]])/T20D357462[[#This Row],[総資産]]*100</f>
        <v>#DIV/0!</v>
      </c>
    </row>
    <row r="2397" spans="1:23" s="67" customFormat="1" x14ac:dyDescent="0.25">
      <c r="A2397" s="69"/>
      <c r="B2397" s="39"/>
      <c r="C2397" s="71" t="str">
        <f>IFERROR(_xll.RssMarket($A2397,"市場部名称"),"")</f>
        <v/>
      </c>
      <c r="D2397" s="55"/>
      <c r="E2397" s="55" t="str">
        <f>IFERROR(_xll.RssMarket($A2397,"前日比"),"")</f>
        <v/>
      </c>
      <c r="F2397" s="75" t="str">
        <f>IFERROR(_xll.RssMarket($A2397,"時価総額"),"")</f>
        <v/>
      </c>
      <c r="G2397" s="75" t="e">
        <f>T20D357462[[#This Row],[時価総額]]/T20D357462[[#This Row],[現在値]]</f>
        <v>#VALUE!</v>
      </c>
      <c r="H2397" s="20"/>
      <c r="I2397" s="38"/>
      <c r="J2397" s="20"/>
      <c r="K2397" s="33"/>
      <c r="L2397" s="117"/>
      <c r="M2397" s="21"/>
      <c r="N2397" s="89"/>
      <c r="O2397" s="125" t="e">
        <f t="shared" si="77"/>
        <v>#REF!</v>
      </c>
      <c r="P2397" s="125" t="e">
        <f t="shared" si="76"/>
        <v>#REF!</v>
      </c>
      <c r="Q2397" s="147" t="e">
        <f>T20D357462[[#This Row],[スコア⑤]]/T20D357462[[#This Row],[スコア③]]</f>
        <v>#REF!</v>
      </c>
      <c r="R2397" s="76" t="e">
        <f>#REF!+#REF!</f>
        <v>#REF!</v>
      </c>
      <c r="S2397" s="76"/>
      <c r="T2397" s="119"/>
      <c r="U2397" s="76"/>
      <c r="V2397" s="76"/>
      <c r="W2397" s="109" t="e">
        <f>(T20D357462[[#This Row],[現金及び預金（億）]]-T20D357462[[#This Row],[負債（億）]])/T20D357462[[#This Row],[総資産]]*100</f>
        <v>#DIV/0!</v>
      </c>
    </row>
    <row r="2398" spans="1:23" s="67" customFormat="1" x14ac:dyDescent="0.25">
      <c r="A2398" s="69"/>
      <c r="B2398" s="39"/>
      <c r="C2398" s="71" t="str">
        <f>IFERROR(_xll.RssMarket($A2398,"市場部名称"),"")</f>
        <v/>
      </c>
      <c r="D2398" s="55"/>
      <c r="E2398" s="55" t="str">
        <f>IFERROR(_xll.RssMarket($A2398,"前日比"),"")</f>
        <v/>
      </c>
      <c r="F2398" s="75" t="str">
        <f>IFERROR(_xll.RssMarket($A2398,"時価総額"),"")</f>
        <v/>
      </c>
      <c r="G2398" s="75" t="e">
        <f>T20D357462[[#This Row],[時価総額]]/T20D357462[[#This Row],[現在値]]</f>
        <v>#VALUE!</v>
      </c>
      <c r="H2398" s="20"/>
      <c r="I2398" s="38"/>
      <c r="J2398" s="20"/>
      <c r="K2398" s="33"/>
      <c r="L2398" s="117"/>
      <c r="M2398" s="21"/>
      <c r="N2398" s="89"/>
      <c r="O2398" s="125" t="e">
        <f t="shared" si="77"/>
        <v>#REF!</v>
      </c>
      <c r="P2398" s="125" t="e">
        <f t="shared" si="76"/>
        <v>#REF!</v>
      </c>
      <c r="Q2398" s="147" t="e">
        <f>T20D357462[[#This Row],[スコア⑤]]/T20D357462[[#This Row],[スコア③]]</f>
        <v>#REF!</v>
      </c>
      <c r="R2398" s="76" t="e">
        <f>#REF!+#REF!</f>
        <v>#REF!</v>
      </c>
      <c r="S2398" s="76"/>
      <c r="T2398" s="119"/>
      <c r="U2398" s="76"/>
      <c r="V2398" s="76"/>
      <c r="W2398" s="109" t="e">
        <f>(T20D357462[[#This Row],[現金及び預金（億）]]-T20D357462[[#This Row],[負債（億）]])/T20D357462[[#This Row],[総資産]]*100</f>
        <v>#DIV/0!</v>
      </c>
    </row>
    <row r="2399" spans="1:23" s="67" customFormat="1" x14ac:dyDescent="0.25">
      <c r="A2399" s="69"/>
      <c r="B2399" s="39"/>
      <c r="C2399" s="71" t="str">
        <f>IFERROR(_xll.RssMarket($A2399,"市場部名称"),"")</f>
        <v/>
      </c>
      <c r="D2399" s="55"/>
      <c r="E2399" s="55" t="str">
        <f>IFERROR(_xll.RssMarket($A2399,"前日比"),"")</f>
        <v/>
      </c>
      <c r="F2399" s="75" t="str">
        <f>IFERROR(_xll.RssMarket($A2399,"時価総額"),"")</f>
        <v/>
      </c>
      <c r="G2399" s="75" t="e">
        <f>T20D357462[[#This Row],[時価総額]]/T20D357462[[#This Row],[現在値]]</f>
        <v>#VALUE!</v>
      </c>
      <c r="H2399" s="20"/>
      <c r="I2399" s="38"/>
      <c r="J2399" s="20"/>
      <c r="K2399" s="33"/>
      <c r="L2399" s="117"/>
      <c r="M2399" s="21"/>
      <c r="N2399" s="89"/>
      <c r="O2399" s="125" t="e">
        <f t="shared" si="77"/>
        <v>#REF!</v>
      </c>
      <c r="P2399" s="125" t="e">
        <f t="shared" si="76"/>
        <v>#REF!</v>
      </c>
      <c r="Q2399" s="147" t="e">
        <f>T20D357462[[#This Row],[スコア⑤]]/T20D357462[[#This Row],[スコア③]]</f>
        <v>#REF!</v>
      </c>
      <c r="R2399" s="76" t="e">
        <f>#REF!+#REF!</f>
        <v>#REF!</v>
      </c>
      <c r="S2399" s="76"/>
      <c r="T2399" s="119"/>
      <c r="U2399" s="76"/>
      <c r="V2399" s="76"/>
      <c r="W2399" s="109" t="e">
        <f>(T20D357462[[#This Row],[現金及び預金（億）]]-T20D357462[[#This Row],[負債（億）]])/T20D357462[[#This Row],[総資産]]*100</f>
        <v>#DIV/0!</v>
      </c>
    </row>
    <row r="2400" spans="1:23" s="67" customFormat="1" x14ac:dyDescent="0.25">
      <c r="A2400" s="69"/>
      <c r="B2400" s="39"/>
      <c r="C2400" s="71" t="str">
        <f>IFERROR(_xll.RssMarket($A2400,"市場部名称"),"")</f>
        <v/>
      </c>
      <c r="D2400" s="55"/>
      <c r="E2400" s="55" t="str">
        <f>IFERROR(_xll.RssMarket($A2400,"前日比"),"")</f>
        <v/>
      </c>
      <c r="F2400" s="75" t="str">
        <f>IFERROR(_xll.RssMarket($A2400,"時価総額"),"")</f>
        <v/>
      </c>
      <c r="G2400" s="75" t="e">
        <f>T20D357462[[#This Row],[時価総額]]/T20D357462[[#This Row],[現在値]]</f>
        <v>#VALUE!</v>
      </c>
      <c r="H2400" s="20"/>
      <c r="I2400" s="38"/>
      <c r="J2400" s="20"/>
      <c r="K2400" s="33"/>
      <c r="L2400" s="117"/>
      <c r="M2400" s="21"/>
      <c r="N2400" s="89"/>
      <c r="O2400" s="125" t="e">
        <f t="shared" si="77"/>
        <v>#REF!</v>
      </c>
      <c r="P2400" s="125" t="e">
        <f t="shared" si="76"/>
        <v>#REF!</v>
      </c>
      <c r="Q2400" s="147" t="e">
        <f>T20D357462[[#This Row],[スコア⑤]]/T20D357462[[#This Row],[スコア③]]</f>
        <v>#REF!</v>
      </c>
      <c r="R2400" s="76" t="e">
        <f>#REF!+#REF!</f>
        <v>#REF!</v>
      </c>
      <c r="S2400" s="76"/>
      <c r="T2400" s="119"/>
      <c r="U2400" s="76"/>
      <c r="V2400" s="76"/>
      <c r="W2400" s="109" t="e">
        <f>(T20D357462[[#This Row],[現金及び預金（億）]]-T20D357462[[#This Row],[負債（億）]])/T20D357462[[#This Row],[総資産]]*100</f>
        <v>#DIV/0!</v>
      </c>
    </row>
    <row r="2401" spans="1:23" s="67" customFormat="1" x14ac:dyDescent="0.25">
      <c r="A2401" s="69"/>
      <c r="B2401" s="39"/>
      <c r="C2401" s="71" t="str">
        <f>IFERROR(_xll.RssMarket($A2401,"市場部名称"),"")</f>
        <v/>
      </c>
      <c r="D2401" s="55"/>
      <c r="E2401" s="55" t="str">
        <f>IFERROR(_xll.RssMarket($A2401,"前日比"),"")</f>
        <v/>
      </c>
      <c r="F2401" s="75" t="str">
        <f>IFERROR(_xll.RssMarket($A2401,"時価総額"),"")</f>
        <v/>
      </c>
      <c r="G2401" s="75" t="e">
        <f>T20D357462[[#This Row],[時価総額]]/T20D357462[[#This Row],[現在値]]</f>
        <v>#VALUE!</v>
      </c>
      <c r="H2401" s="20"/>
      <c r="I2401" s="38"/>
      <c r="J2401" s="20"/>
      <c r="K2401" s="33"/>
      <c r="L2401" s="117"/>
      <c r="M2401" s="21"/>
      <c r="N2401" s="89"/>
      <c r="O2401" s="125" t="e">
        <f t="shared" si="77"/>
        <v>#REF!</v>
      </c>
      <c r="P2401" s="125" t="e">
        <f t="shared" si="76"/>
        <v>#REF!</v>
      </c>
      <c r="Q2401" s="147" t="e">
        <f>T20D357462[[#This Row],[スコア⑤]]/T20D357462[[#This Row],[スコア③]]</f>
        <v>#REF!</v>
      </c>
      <c r="R2401" s="76" t="e">
        <f>#REF!+#REF!</f>
        <v>#REF!</v>
      </c>
      <c r="S2401" s="76"/>
      <c r="T2401" s="119"/>
      <c r="U2401" s="76"/>
      <c r="V2401" s="76"/>
      <c r="W2401" s="109" t="e">
        <f>(T20D357462[[#This Row],[現金及び預金（億）]]-T20D357462[[#This Row],[負債（億）]])/T20D357462[[#This Row],[総資産]]*100</f>
        <v>#DIV/0!</v>
      </c>
    </row>
    <row r="2402" spans="1:23" s="67" customFormat="1" x14ac:dyDescent="0.25">
      <c r="A2402" s="69"/>
      <c r="B2402" s="39"/>
      <c r="C2402" s="71" t="str">
        <f>IFERROR(_xll.RssMarket($A2402,"市場部名称"),"")</f>
        <v/>
      </c>
      <c r="D2402" s="55"/>
      <c r="E2402" s="55" t="str">
        <f>IFERROR(_xll.RssMarket($A2402,"前日比"),"")</f>
        <v/>
      </c>
      <c r="F2402" s="75" t="str">
        <f>IFERROR(_xll.RssMarket($A2402,"時価総額"),"")</f>
        <v/>
      </c>
      <c r="G2402" s="75" t="e">
        <f>T20D357462[[#This Row],[時価総額]]/T20D357462[[#This Row],[現在値]]</f>
        <v>#VALUE!</v>
      </c>
      <c r="H2402" s="20"/>
      <c r="I2402" s="38"/>
      <c r="J2402" s="20"/>
      <c r="K2402" s="33"/>
      <c r="L2402" s="117"/>
      <c r="M2402" s="21"/>
      <c r="N2402" s="89"/>
      <c r="O2402" s="125" t="e">
        <f t="shared" si="77"/>
        <v>#REF!</v>
      </c>
      <c r="P2402" s="125" t="e">
        <f t="shared" si="76"/>
        <v>#REF!</v>
      </c>
      <c r="Q2402" s="147" t="e">
        <f>T20D357462[[#This Row],[スコア⑤]]/T20D357462[[#This Row],[スコア③]]</f>
        <v>#REF!</v>
      </c>
      <c r="R2402" s="76" t="e">
        <f>#REF!+#REF!</f>
        <v>#REF!</v>
      </c>
      <c r="S2402" s="76"/>
      <c r="T2402" s="119"/>
      <c r="U2402" s="76"/>
      <c r="V2402" s="76"/>
      <c r="W2402" s="109" t="e">
        <f>(T20D357462[[#This Row],[現金及び預金（億）]]-T20D357462[[#This Row],[負債（億）]])/T20D357462[[#This Row],[総資産]]*100</f>
        <v>#DIV/0!</v>
      </c>
    </row>
    <row r="2403" spans="1:23" s="67" customFormat="1" x14ac:dyDescent="0.25">
      <c r="A2403" s="69"/>
      <c r="B2403" s="39"/>
      <c r="C2403" s="71" t="str">
        <f>IFERROR(_xll.RssMarket($A2403,"市場部名称"),"")</f>
        <v/>
      </c>
      <c r="D2403" s="55"/>
      <c r="E2403" s="55" t="str">
        <f>IFERROR(_xll.RssMarket($A2403,"前日比"),"")</f>
        <v/>
      </c>
      <c r="F2403" s="75" t="str">
        <f>IFERROR(_xll.RssMarket($A2403,"時価総額"),"")</f>
        <v/>
      </c>
      <c r="G2403" s="75" t="e">
        <f>T20D357462[[#This Row],[時価総額]]/T20D357462[[#This Row],[現在値]]</f>
        <v>#VALUE!</v>
      </c>
      <c r="H2403" s="20"/>
      <c r="I2403" s="38"/>
      <c r="J2403" s="20"/>
      <c r="K2403" s="33"/>
      <c r="L2403" s="117"/>
      <c r="M2403" s="21"/>
      <c r="N2403" s="89"/>
      <c r="O2403" s="125" t="e">
        <f t="shared" si="77"/>
        <v>#REF!</v>
      </c>
      <c r="P2403" s="125" t="e">
        <f t="shared" si="76"/>
        <v>#REF!</v>
      </c>
      <c r="Q2403" s="147" t="e">
        <f>T20D357462[[#This Row],[スコア⑤]]/T20D357462[[#This Row],[スコア③]]</f>
        <v>#REF!</v>
      </c>
      <c r="R2403" s="76" t="e">
        <f>#REF!+#REF!</f>
        <v>#REF!</v>
      </c>
      <c r="S2403" s="76"/>
      <c r="T2403" s="119"/>
      <c r="U2403" s="76"/>
      <c r="V2403" s="76"/>
      <c r="W2403" s="109" t="e">
        <f>(T20D357462[[#This Row],[現金及び預金（億）]]-T20D357462[[#This Row],[負債（億）]])/T20D357462[[#This Row],[総資産]]*100</f>
        <v>#DIV/0!</v>
      </c>
    </row>
    <row r="2404" spans="1:23" s="67" customFormat="1" x14ac:dyDescent="0.25">
      <c r="A2404" s="69"/>
      <c r="B2404" s="39"/>
      <c r="C2404" s="71" t="str">
        <f>IFERROR(_xll.RssMarket($A2404,"市場部名称"),"")</f>
        <v/>
      </c>
      <c r="D2404" s="55"/>
      <c r="E2404" s="55" t="str">
        <f>IFERROR(_xll.RssMarket($A2404,"前日比"),"")</f>
        <v/>
      </c>
      <c r="F2404" s="75" t="str">
        <f>IFERROR(_xll.RssMarket($A2404,"時価総額"),"")</f>
        <v/>
      </c>
      <c r="G2404" s="75" t="e">
        <f>T20D357462[[#This Row],[時価総額]]/T20D357462[[#This Row],[現在値]]</f>
        <v>#VALUE!</v>
      </c>
      <c r="H2404" s="20"/>
      <c r="I2404" s="38"/>
      <c r="J2404" s="20"/>
      <c r="K2404" s="33"/>
      <c r="L2404" s="117"/>
      <c r="M2404" s="21"/>
      <c r="N2404" s="89"/>
      <c r="O2404" s="125" t="e">
        <f t="shared" si="77"/>
        <v>#REF!</v>
      </c>
      <c r="P2404" s="125" t="e">
        <f t="shared" si="76"/>
        <v>#REF!</v>
      </c>
      <c r="Q2404" s="147" t="e">
        <f>T20D357462[[#This Row],[スコア⑤]]/T20D357462[[#This Row],[スコア③]]</f>
        <v>#REF!</v>
      </c>
      <c r="R2404" s="76" t="e">
        <f>#REF!+#REF!</f>
        <v>#REF!</v>
      </c>
      <c r="S2404" s="76"/>
      <c r="T2404" s="119"/>
      <c r="U2404" s="76"/>
      <c r="V2404" s="76"/>
      <c r="W2404" s="109" t="e">
        <f>(T20D357462[[#This Row],[現金及び預金（億）]]-T20D357462[[#This Row],[負債（億）]])/T20D357462[[#This Row],[総資産]]*100</f>
        <v>#DIV/0!</v>
      </c>
    </row>
    <row r="2405" spans="1:23" s="67" customFormat="1" x14ac:dyDescent="0.25">
      <c r="A2405" s="69"/>
      <c r="B2405" s="39"/>
      <c r="C2405" s="71" t="str">
        <f>IFERROR(_xll.RssMarket($A2405,"市場部名称"),"")</f>
        <v/>
      </c>
      <c r="D2405" s="55"/>
      <c r="E2405" s="55" t="str">
        <f>IFERROR(_xll.RssMarket($A2405,"前日比"),"")</f>
        <v/>
      </c>
      <c r="F2405" s="75" t="str">
        <f>IFERROR(_xll.RssMarket($A2405,"時価総額"),"")</f>
        <v/>
      </c>
      <c r="G2405" s="75" t="e">
        <f>T20D357462[[#This Row],[時価総額]]/T20D357462[[#This Row],[現在値]]</f>
        <v>#VALUE!</v>
      </c>
      <c r="H2405" s="20"/>
      <c r="I2405" s="38"/>
      <c r="J2405" s="20"/>
      <c r="K2405" s="33"/>
      <c r="L2405" s="117"/>
      <c r="M2405" s="21"/>
      <c r="N2405" s="89"/>
      <c r="O2405" s="125" t="e">
        <f t="shared" si="77"/>
        <v>#REF!</v>
      </c>
      <c r="P2405" s="125" t="e">
        <f t="shared" si="76"/>
        <v>#REF!</v>
      </c>
      <c r="Q2405" s="147" t="e">
        <f>T20D357462[[#This Row],[スコア⑤]]/T20D357462[[#This Row],[スコア③]]</f>
        <v>#REF!</v>
      </c>
      <c r="R2405" s="76" t="e">
        <f>#REF!+#REF!</f>
        <v>#REF!</v>
      </c>
      <c r="S2405" s="76"/>
      <c r="T2405" s="119"/>
      <c r="U2405" s="76"/>
      <c r="V2405" s="76"/>
      <c r="W2405" s="109" t="e">
        <f>(T20D357462[[#This Row],[現金及び預金（億）]]-T20D357462[[#This Row],[負債（億）]])/T20D357462[[#This Row],[総資産]]*100</f>
        <v>#DIV/0!</v>
      </c>
    </row>
    <row r="2406" spans="1:23" s="67" customFormat="1" x14ac:dyDescent="0.25">
      <c r="A2406" s="69"/>
      <c r="B2406" s="39"/>
      <c r="C2406" s="71" t="str">
        <f>IFERROR(_xll.RssMarket($A2406,"市場部名称"),"")</f>
        <v/>
      </c>
      <c r="D2406" s="55"/>
      <c r="E2406" s="55" t="str">
        <f>IFERROR(_xll.RssMarket($A2406,"前日比"),"")</f>
        <v/>
      </c>
      <c r="F2406" s="75" t="str">
        <f>IFERROR(_xll.RssMarket($A2406,"時価総額"),"")</f>
        <v/>
      </c>
      <c r="G2406" s="75" t="e">
        <f>T20D357462[[#This Row],[時価総額]]/T20D357462[[#This Row],[現在値]]</f>
        <v>#VALUE!</v>
      </c>
      <c r="H2406" s="20"/>
      <c r="I2406" s="38"/>
      <c r="J2406" s="20"/>
      <c r="K2406" s="33"/>
      <c r="L2406" s="117"/>
      <c r="M2406" s="21"/>
      <c r="N2406" s="89"/>
      <c r="O2406" s="125" t="e">
        <f t="shared" si="77"/>
        <v>#REF!</v>
      </c>
      <c r="P2406" s="125" t="e">
        <f t="shared" si="76"/>
        <v>#REF!</v>
      </c>
      <c r="Q2406" s="147" t="e">
        <f>T20D357462[[#This Row],[スコア⑤]]/T20D357462[[#This Row],[スコア③]]</f>
        <v>#REF!</v>
      </c>
      <c r="R2406" s="76" t="e">
        <f>#REF!+#REF!</f>
        <v>#REF!</v>
      </c>
      <c r="S2406" s="76"/>
      <c r="T2406" s="119"/>
      <c r="U2406" s="76"/>
      <c r="V2406" s="76"/>
      <c r="W2406" s="109" t="e">
        <f>(T20D357462[[#This Row],[現金及び預金（億）]]-T20D357462[[#This Row],[負債（億）]])/T20D357462[[#This Row],[総資産]]*100</f>
        <v>#DIV/0!</v>
      </c>
    </row>
    <row r="2407" spans="1:23" s="67" customFormat="1" x14ac:dyDescent="0.25">
      <c r="A2407" s="69"/>
      <c r="B2407" s="39"/>
      <c r="C2407" s="71" t="str">
        <f>IFERROR(_xll.RssMarket($A2407,"市場部名称"),"")</f>
        <v/>
      </c>
      <c r="D2407" s="55"/>
      <c r="E2407" s="55" t="str">
        <f>IFERROR(_xll.RssMarket($A2407,"前日比"),"")</f>
        <v/>
      </c>
      <c r="F2407" s="75" t="str">
        <f>IFERROR(_xll.RssMarket($A2407,"時価総額"),"")</f>
        <v/>
      </c>
      <c r="G2407" s="75" t="e">
        <f>T20D357462[[#This Row],[時価総額]]/T20D357462[[#This Row],[現在値]]</f>
        <v>#VALUE!</v>
      </c>
      <c r="H2407" s="20"/>
      <c r="I2407" s="38"/>
      <c r="J2407" s="20"/>
      <c r="K2407" s="33"/>
      <c r="L2407" s="117"/>
      <c r="M2407" s="21"/>
      <c r="N2407" s="89"/>
      <c r="O2407" s="125" t="e">
        <f t="shared" si="77"/>
        <v>#REF!</v>
      </c>
      <c r="P2407" s="125" t="e">
        <f t="shared" si="76"/>
        <v>#REF!</v>
      </c>
      <c r="Q2407" s="147" t="e">
        <f>T20D357462[[#This Row],[スコア⑤]]/T20D357462[[#This Row],[スコア③]]</f>
        <v>#REF!</v>
      </c>
      <c r="R2407" s="76" t="e">
        <f>#REF!+#REF!</f>
        <v>#REF!</v>
      </c>
      <c r="S2407" s="76"/>
      <c r="T2407" s="119"/>
      <c r="U2407" s="76"/>
      <c r="V2407" s="76"/>
      <c r="W2407" s="109" t="e">
        <f>(T20D357462[[#This Row],[現金及び預金（億）]]-T20D357462[[#This Row],[負債（億）]])/T20D357462[[#This Row],[総資産]]*100</f>
        <v>#DIV/0!</v>
      </c>
    </row>
    <row r="2408" spans="1:23" s="67" customFormat="1" x14ac:dyDescent="0.25">
      <c r="A2408" s="69"/>
      <c r="B2408" s="39"/>
      <c r="C2408" s="71" t="str">
        <f>IFERROR(_xll.RssMarket($A2408,"市場部名称"),"")</f>
        <v/>
      </c>
      <c r="D2408" s="55"/>
      <c r="E2408" s="55" t="str">
        <f>IFERROR(_xll.RssMarket($A2408,"前日比"),"")</f>
        <v/>
      </c>
      <c r="F2408" s="75" t="str">
        <f>IFERROR(_xll.RssMarket($A2408,"時価総額"),"")</f>
        <v/>
      </c>
      <c r="G2408" s="75" t="e">
        <f>T20D357462[[#This Row],[時価総額]]/T20D357462[[#This Row],[現在値]]</f>
        <v>#VALUE!</v>
      </c>
      <c r="H2408" s="20"/>
      <c r="I2408" s="38"/>
      <c r="J2408" s="20"/>
      <c r="K2408" s="33"/>
      <c r="L2408" s="117"/>
      <c r="M2408" s="21"/>
      <c r="N2408" s="89"/>
      <c r="O2408" s="125" t="e">
        <f t="shared" si="77"/>
        <v>#REF!</v>
      </c>
      <c r="P2408" s="125" t="e">
        <f t="shared" si="76"/>
        <v>#REF!</v>
      </c>
      <c r="Q2408" s="147" t="e">
        <f>T20D357462[[#This Row],[スコア⑤]]/T20D357462[[#This Row],[スコア③]]</f>
        <v>#REF!</v>
      </c>
      <c r="R2408" s="76" t="e">
        <f>#REF!+#REF!</f>
        <v>#REF!</v>
      </c>
      <c r="S2408" s="76"/>
      <c r="T2408" s="119"/>
      <c r="U2408" s="76"/>
      <c r="V2408" s="76"/>
      <c r="W2408" s="109" t="e">
        <f>(T20D357462[[#This Row],[現金及び預金（億）]]-T20D357462[[#This Row],[負債（億）]])/T20D357462[[#This Row],[総資産]]*100</f>
        <v>#DIV/0!</v>
      </c>
    </row>
    <row r="2409" spans="1:23" s="67" customFormat="1" x14ac:dyDescent="0.25">
      <c r="A2409" s="69"/>
      <c r="B2409" s="39"/>
      <c r="C2409" s="71" t="str">
        <f>IFERROR(_xll.RssMarket($A2409,"市場部名称"),"")</f>
        <v/>
      </c>
      <c r="D2409" s="55"/>
      <c r="E2409" s="55" t="str">
        <f>IFERROR(_xll.RssMarket($A2409,"前日比"),"")</f>
        <v/>
      </c>
      <c r="F2409" s="75" t="str">
        <f>IFERROR(_xll.RssMarket($A2409,"時価総額"),"")</f>
        <v/>
      </c>
      <c r="G2409" s="75" t="e">
        <f>T20D357462[[#This Row],[時価総額]]/T20D357462[[#This Row],[現在値]]</f>
        <v>#VALUE!</v>
      </c>
      <c r="H2409" s="20"/>
      <c r="I2409" s="38"/>
      <c r="J2409" s="20"/>
      <c r="K2409" s="33"/>
      <c r="L2409" s="117"/>
      <c r="M2409" s="21"/>
      <c r="N2409" s="89"/>
      <c r="O2409" s="125" t="e">
        <f t="shared" si="77"/>
        <v>#REF!</v>
      </c>
      <c r="P2409" s="125" t="e">
        <f t="shared" si="76"/>
        <v>#REF!</v>
      </c>
      <c r="Q2409" s="147" t="e">
        <f>T20D357462[[#This Row],[スコア⑤]]/T20D357462[[#This Row],[スコア③]]</f>
        <v>#REF!</v>
      </c>
      <c r="R2409" s="76" t="e">
        <f>#REF!+#REF!</f>
        <v>#REF!</v>
      </c>
      <c r="S2409" s="76"/>
      <c r="T2409" s="119"/>
      <c r="U2409" s="76"/>
      <c r="V2409" s="76"/>
      <c r="W2409" s="109" t="e">
        <f>(T20D357462[[#This Row],[現金及び預金（億）]]-T20D357462[[#This Row],[負債（億）]])/T20D357462[[#This Row],[総資産]]*100</f>
        <v>#DIV/0!</v>
      </c>
    </row>
    <row r="2410" spans="1:23" s="67" customFormat="1" x14ac:dyDescent="0.25">
      <c r="A2410" s="69"/>
      <c r="B2410" s="39"/>
      <c r="C2410" s="71" t="str">
        <f>IFERROR(_xll.RssMarket($A2410,"市場部名称"),"")</f>
        <v/>
      </c>
      <c r="D2410" s="55"/>
      <c r="E2410" s="55" t="str">
        <f>IFERROR(_xll.RssMarket($A2410,"前日比"),"")</f>
        <v/>
      </c>
      <c r="F2410" s="75" t="str">
        <f>IFERROR(_xll.RssMarket($A2410,"時価総額"),"")</f>
        <v/>
      </c>
      <c r="G2410" s="75" t="e">
        <f>T20D357462[[#This Row],[時価総額]]/T20D357462[[#This Row],[現在値]]</f>
        <v>#VALUE!</v>
      </c>
      <c r="H2410" s="20"/>
      <c r="I2410" s="38"/>
      <c r="J2410" s="20"/>
      <c r="K2410" s="33"/>
      <c r="L2410" s="117"/>
      <c r="M2410" s="21"/>
      <c r="N2410" s="89"/>
      <c r="O2410" s="125" t="e">
        <f t="shared" si="77"/>
        <v>#REF!</v>
      </c>
      <c r="P2410" s="125" t="e">
        <f t="shared" si="76"/>
        <v>#REF!</v>
      </c>
      <c r="Q2410" s="147" t="e">
        <f>T20D357462[[#This Row],[スコア⑤]]/T20D357462[[#This Row],[スコア③]]</f>
        <v>#REF!</v>
      </c>
      <c r="R2410" s="76" t="e">
        <f>#REF!+#REF!</f>
        <v>#REF!</v>
      </c>
      <c r="S2410" s="76"/>
      <c r="T2410" s="119"/>
      <c r="U2410" s="76"/>
      <c r="V2410" s="76"/>
      <c r="W2410" s="109" t="e">
        <f>(T20D357462[[#This Row],[現金及び預金（億）]]-T20D357462[[#This Row],[負債（億）]])/T20D357462[[#This Row],[総資産]]*100</f>
        <v>#DIV/0!</v>
      </c>
    </row>
    <row r="2411" spans="1:23" s="67" customFormat="1" x14ac:dyDescent="0.25">
      <c r="A2411" s="69"/>
      <c r="B2411" s="39"/>
      <c r="C2411" s="71" t="str">
        <f>IFERROR(_xll.RssMarket($A2411,"市場部名称"),"")</f>
        <v/>
      </c>
      <c r="D2411" s="55"/>
      <c r="E2411" s="55" t="str">
        <f>IFERROR(_xll.RssMarket($A2411,"前日比"),"")</f>
        <v/>
      </c>
      <c r="F2411" s="75" t="str">
        <f>IFERROR(_xll.RssMarket($A2411,"時価総額"),"")</f>
        <v/>
      </c>
      <c r="G2411" s="75" t="e">
        <f>T20D357462[[#This Row],[時価総額]]/T20D357462[[#This Row],[現在値]]</f>
        <v>#VALUE!</v>
      </c>
      <c r="H2411" s="20"/>
      <c r="I2411" s="38"/>
      <c r="J2411" s="20"/>
      <c r="K2411" s="33"/>
      <c r="L2411" s="117"/>
      <c r="M2411" s="21"/>
      <c r="N2411" s="89"/>
      <c r="O2411" s="125" t="e">
        <f t="shared" si="77"/>
        <v>#REF!</v>
      </c>
      <c r="P2411" s="125" t="e">
        <f t="shared" si="76"/>
        <v>#REF!</v>
      </c>
      <c r="Q2411" s="147" t="e">
        <f>T20D357462[[#This Row],[スコア⑤]]/T20D357462[[#This Row],[スコア③]]</f>
        <v>#REF!</v>
      </c>
      <c r="R2411" s="76" t="e">
        <f>#REF!+#REF!</f>
        <v>#REF!</v>
      </c>
      <c r="S2411" s="76"/>
      <c r="T2411" s="119"/>
      <c r="U2411" s="76"/>
      <c r="V2411" s="76"/>
      <c r="W2411" s="109" t="e">
        <f>(T20D357462[[#This Row],[現金及び預金（億）]]-T20D357462[[#This Row],[負債（億）]])/T20D357462[[#This Row],[総資産]]*100</f>
        <v>#DIV/0!</v>
      </c>
    </row>
    <row r="2412" spans="1:23" s="67" customFormat="1" x14ac:dyDescent="0.25">
      <c r="A2412" s="69"/>
      <c r="B2412" s="39"/>
      <c r="C2412" s="71" t="str">
        <f>IFERROR(_xll.RssMarket($A2412,"市場部名称"),"")</f>
        <v/>
      </c>
      <c r="D2412" s="55"/>
      <c r="E2412" s="55" t="str">
        <f>IFERROR(_xll.RssMarket($A2412,"前日比"),"")</f>
        <v/>
      </c>
      <c r="F2412" s="75" t="str">
        <f>IFERROR(_xll.RssMarket($A2412,"時価総額"),"")</f>
        <v/>
      </c>
      <c r="G2412" s="75" t="e">
        <f>T20D357462[[#This Row],[時価総額]]/T20D357462[[#This Row],[現在値]]</f>
        <v>#VALUE!</v>
      </c>
      <c r="H2412" s="20"/>
      <c r="I2412" s="38"/>
      <c r="J2412" s="20"/>
      <c r="K2412" s="33"/>
      <c r="L2412" s="117"/>
      <c r="M2412" s="21"/>
      <c r="N2412" s="89"/>
      <c r="O2412" s="125" t="e">
        <f t="shared" si="77"/>
        <v>#REF!</v>
      </c>
      <c r="P2412" s="125" t="e">
        <f t="shared" si="76"/>
        <v>#REF!</v>
      </c>
      <c r="Q2412" s="147" t="e">
        <f>T20D357462[[#This Row],[スコア⑤]]/T20D357462[[#This Row],[スコア③]]</f>
        <v>#REF!</v>
      </c>
      <c r="R2412" s="76" t="e">
        <f>#REF!+#REF!</f>
        <v>#REF!</v>
      </c>
      <c r="S2412" s="76"/>
      <c r="T2412" s="119"/>
      <c r="U2412" s="76"/>
      <c r="V2412" s="76"/>
      <c r="W2412" s="109" t="e">
        <f>(T20D357462[[#This Row],[現金及び預金（億）]]-T20D357462[[#This Row],[負債（億）]])/T20D357462[[#This Row],[総資産]]*100</f>
        <v>#DIV/0!</v>
      </c>
    </row>
    <row r="2413" spans="1:23" s="67" customFormat="1" x14ac:dyDescent="0.25">
      <c r="A2413" s="69"/>
      <c r="B2413" s="39"/>
      <c r="C2413" s="71" t="str">
        <f>IFERROR(_xll.RssMarket($A2413,"市場部名称"),"")</f>
        <v/>
      </c>
      <c r="D2413" s="55"/>
      <c r="E2413" s="55" t="str">
        <f>IFERROR(_xll.RssMarket($A2413,"前日比"),"")</f>
        <v/>
      </c>
      <c r="F2413" s="75" t="str">
        <f>IFERROR(_xll.RssMarket($A2413,"時価総額"),"")</f>
        <v/>
      </c>
      <c r="G2413" s="75" t="e">
        <f>T20D357462[[#This Row],[時価総額]]/T20D357462[[#This Row],[現在値]]</f>
        <v>#VALUE!</v>
      </c>
      <c r="H2413" s="20"/>
      <c r="I2413" s="38"/>
      <c r="J2413" s="20"/>
      <c r="K2413" s="33"/>
      <c r="L2413" s="117"/>
      <c r="M2413" s="21"/>
      <c r="N2413" s="89"/>
      <c r="O2413" s="125" t="e">
        <f t="shared" si="77"/>
        <v>#REF!</v>
      </c>
      <c r="P2413" s="125" t="e">
        <f t="shared" si="76"/>
        <v>#REF!</v>
      </c>
      <c r="Q2413" s="147" t="e">
        <f>T20D357462[[#This Row],[スコア⑤]]/T20D357462[[#This Row],[スコア③]]</f>
        <v>#REF!</v>
      </c>
      <c r="R2413" s="76" t="e">
        <f>#REF!+#REF!</f>
        <v>#REF!</v>
      </c>
      <c r="S2413" s="76"/>
      <c r="T2413" s="119"/>
      <c r="U2413" s="76"/>
      <c r="V2413" s="76"/>
      <c r="W2413" s="109" t="e">
        <f>(T20D357462[[#This Row],[現金及び預金（億）]]-T20D357462[[#This Row],[負債（億）]])/T20D357462[[#This Row],[総資産]]*100</f>
        <v>#DIV/0!</v>
      </c>
    </row>
    <row r="2414" spans="1:23" s="67" customFormat="1" x14ac:dyDescent="0.25">
      <c r="A2414" s="69"/>
      <c r="B2414" s="39"/>
      <c r="C2414" s="71" t="str">
        <f>IFERROR(_xll.RssMarket($A2414,"市場部名称"),"")</f>
        <v/>
      </c>
      <c r="D2414" s="55"/>
      <c r="E2414" s="55" t="str">
        <f>IFERROR(_xll.RssMarket($A2414,"前日比"),"")</f>
        <v/>
      </c>
      <c r="F2414" s="75" t="str">
        <f>IFERROR(_xll.RssMarket($A2414,"時価総額"),"")</f>
        <v/>
      </c>
      <c r="G2414" s="75" t="e">
        <f>T20D357462[[#This Row],[時価総額]]/T20D357462[[#This Row],[現在値]]</f>
        <v>#VALUE!</v>
      </c>
      <c r="H2414" s="20"/>
      <c r="I2414" s="38"/>
      <c r="J2414" s="20"/>
      <c r="K2414" s="33"/>
      <c r="L2414" s="117"/>
      <c r="M2414" s="21"/>
      <c r="N2414" s="89"/>
      <c r="O2414" s="125" t="e">
        <f t="shared" si="77"/>
        <v>#REF!</v>
      </c>
      <c r="P2414" s="125" t="e">
        <f t="shared" si="76"/>
        <v>#REF!</v>
      </c>
      <c r="Q2414" s="147" t="e">
        <f>T20D357462[[#This Row],[スコア⑤]]/T20D357462[[#This Row],[スコア③]]</f>
        <v>#REF!</v>
      </c>
      <c r="R2414" s="76" t="e">
        <f>#REF!+#REF!</f>
        <v>#REF!</v>
      </c>
      <c r="S2414" s="76"/>
      <c r="T2414" s="119"/>
      <c r="U2414" s="76"/>
      <c r="V2414" s="76"/>
      <c r="W2414" s="109" t="e">
        <f>(T20D357462[[#This Row],[現金及び預金（億）]]-T20D357462[[#This Row],[負債（億）]])/T20D357462[[#This Row],[総資産]]*100</f>
        <v>#DIV/0!</v>
      </c>
    </row>
    <row r="2415" spans="1:23" s="67" customFormat="1" x14ac:dyDescent="0.25">
      <c r="A2415" s="69"/>
      <c r="B2415" s="39"/>
      <c r="C2415" s="71" t="str">
        <f>IFERROR(_xll.RssMarket($A2415,"市場部名称"),"")</f>
        <v/>
      </c>
      <c r="D2415" s="55"/>
      <c r="E2415" s="55" t="str">
        <f>IFERROR(_xll.RssMarket($A2415,"前日比"),"")</f>
        <v/>
      </c>
      <c r="F2415" s="75" t="str">
        <f>IFERROR(_xll.RssMarket($A2415,"時価総額"),"")</f>
        <v/>
      </c>
      <c r="G2415" s="75" t="e">
        <f>T20D357462[[#This Row],[時価総額]]/T20D357462[[#This Row],[現在値]]</f>
        <v>#VALUE!</v>
      </c>
      <c r="H2415" s="20"/>
      <c r="I2415" s="38"/>
      <c r="J2415" s="20"/>
      <c r="K2415" s="33"/>
      <c r="L2415" s="117"/>
      <c r="M2415" s="21"/>
      <c r="N2415" s="89"/>
      <c r="O2415" s="125" t="e">
        <f t="shared" si="77"/>
        <v>#REF!</v>
      </c>
      <c r="P2415" s="125" t="e">
        <f t="shared" si="76"/>
        <v>#REF!</v>
      </c>
      <c r="Q2415" s="147" t="e">
        <f>T20D357462[[#This Row],[スコア⑤]]/T20D357462[[#This Row],[スコア③]]</f>
        <v>#REF!</v>
      </c>
      <c r="R2415" s="76" t="e">
        <f>#REF!+#REF!</f>
        <v>#REF!</v>
      </c>
      <c r="S2415" s="76"/>
      <c r="T2415" s="119"/>
      <c r="U2415" s="76"/>
      <c r="V2415" s="76"/>
      <c r="W2415" s="109" t="e">
        <f>(T20D357462[[#This Row],[現金及び預金（億）]]-T20D357462[[#This Row],[負債（億）]])/T20D357462[[#This Row],[総資産]]*100</f>
        <v>#DIV/0!</v>
      </c>
    </row>
    <row r="2416" spans="1:23" s="67" customFormat="1" x14ac:dyDescent="0.25">
      <c r="A2416" s="69"/>
      <c r="B2416" s="39"/>
      <c r="C2416" s="71" t="str">
        <f>IFERROR(_xll.RssMarket($A2416,"市場部名称"),"")</f>
        <v/>
      </c>
      <c r="D2416" s="55"/>
      <c r="E2416" s="55" t="str">
        <f>IFERROR(_xll.RssMarket($A2416,"前日比"),"")</f>
        <v/>
      </c>
      <c r="F2416" s="75" t="str">
        <f>IFERROR(_xll.RssMarket($A2416,"時価総額"),"")</f>
        <v/>
      </c>
      <c r="G2416" s="75" t="e">
        <f>T20D357462[[#This Row],[時価総額]]/T20D357462[[#This Row],[現在値]]</f>
        <v>#VALUE!</v>
      </c>
      <c r="H2416" s="20"/>
      <c r="I2416" s="38"/>
      <c r="J2416" s="20"/>
      <c r="K2416" s="33"/>
      <c r="L2416" s="117"/>
      <c r="M2416" s="21"/>
      <c r="N2416" s="89"/>
      <c r="O2416" s="125" t="e">
        <f t="shared" si="77"/>
        <v>#REF!</v>
      </c>
      <c r="P2416" s="125" t="e">
        <f t="shared" si="76"/>
        <v>#REF!</v>
      </c>
      <c r="Q2416" s="147" t="e">
        <f>T20D357462[[#This Row],[スコア⑤]]/T20D357462[[#This Row],[スコア③]]</f>
        <v>#REF!</v>
      </c>
      <c r="R2416" s="76" t="e">
        <f>#REF!+#REF!</f>
        <v>#REF!</v>
      </c>
      <c r="S2416" s="76"/>
      <c r="T2416" s="119"/>
      <c r="U2416" s="76"/>
      <c r="V2416" s="76"/>
      <c r="W2416" s="109" t="e">
        <f>(T20D357462[[#This Row],[現金及び預金（億）]]-T20D357462[[#This Row],[負債（億）]])/T20D357462[[#This Row],[総資産]]*100</f>
        <v>#DIV/0!</v>
      </c>
    </row>
    <row r="2417" spans="1:23" s="67" customFormat="1" x14ac:dyDescent="0.25">
      <c r="A2417" s="69"/>
      <c r="B2417" s="39"/>
      <c r="C2417" s="71" t="str">
        <f>IFERROR(_xll.RssMarket($A2417,"市場部名称"),"")</f>
        <v/>
      </c>
      <c r="D2417" s="55"/>
      <c r="E2417" s="55" t="str">
        <f>IFERROR(_xll.RssMarket($A2417,"前日比"),"")</f>
        <v/>
      </c>
      <c r="F2417" s="75" t="str">
        <f>IFERROR(_xll.RssMarket($A2417,"時価総額"),"")</f>
        <v/>
      </c>
      <c r="G2417" s="75" t="e">
        <f>T20D357462[[#This Row],[時価総額]]/T20D357462[[#This Row],[現在値]]</f>
        <v>#VALUE!</v>
      </c>
      <c r="H2417" s="20"/>
      <c r="I2417" s="38"/>
      <c r="J2417" s="20"/>
      <c r="K2417" s="33"/>
      <c r="L2417" s="117"/>
      <c r="M2417" s="21"/>
      <c r="N2417" s="89"/>
      <c r="O2417" s="125" t="e">
        <f t="shared" si="77"/>
        <v>#REF!</v>
      </c>
      <c r="P2417" s="125" t="e">
        <f t="shared" si="76"/>
        <v>#REF!</v>
      </c>
      <c r="Q2417" s="147" t="e">
        <f>T20D357462[[#This Row],[スコア⑤]]/T20D357462[[#This Row],[スコア③]]</f>
        <v>#REF!</v>
      </c>
      <c r="R2417" s="76" t="e">
        <f>#REF!+#REF!</f>
        <v>#REF!</v>
      </c>
      <c r="S2417" s="76"/>
      <c r="T2417" s="119"/>
      <c r="U2417" s="76"/>
      <c r="V2417" s="76"/>
      <c r="W2417" s="109" t="e">
        <f>(T20D357462[[#This Row],[現金及び預金（億）]]-T20D357462[[#This Row],[負債（億）]])/T20D357462[[#This Row],[総資産]]*100</f>
        <v>#DIV/0!</v>
      </c>
    </row>
    <row r="2418" spans="1:23" s="67" customFormat="1" x14ac:dyDescent="0.25">
      <c r="A2418" s="69"/>
      <c r="B2418" s="39"/>
      <c r="C2418" s="71" t="str">
        <f>IFERROR(_xll.RssMarket($A2418,"市場部名称"),"")</f>
        <v/>
      </c>
      <c r="D2418" s="55"/>
      <c r="E2418" s="55" t="str">
        <f>IFERROR(_xll.RssMarket($A2418,"前日比"),"")</f>
        <v/>
      </c>
      <c r="F2418" s="75" t="str">
        <f>IFERROR(_xll.RssMarket($A2418,"時価総額"),"")</f>
        <v/>
      </c>
      <c r="G2418" s="75" t="e">
        <f>T20D357462[[#This Row],[時価総額]]/T20D357462[[#This Row],[現在値]]</f>
        <v>#VALUE!</v>
      </c>
      <c r="H2418" s="20"/>
      <c r="I2418" s="38"/>
      <c r="J2418" s="20"/>
      <c r="K2418" s="33"/>
      <c r="L2418" s="117"/>
      <c r="M2418" s="21"/>
      <c r="N2418" s="89"/>
      <c r="O2418" s="125" t="e">
        <f t="shared" si="77"/>
        <v>#REF!</v>
      </c>
      <c r="P2418" s="125" t="e">
        <f t="shared" si="76"/>
        <v>#REF!</v>
      </c>
      <c r="Q2418" s="147" t="e">
        <f>T20D357462[[#This Row],[スコア⑤]]/T20D357462[[#This Row],[スコア③]]</f>
        <v>#REF!</v>
      </c>
      <c r="R2418" s="76" t="e">
        <f>#REF!+#REF!</f>
        <v>#REF!</v>
      </c>
      <c r="S2418" s="76"/>
      <c r="T2418" s="119"/>
      <c r="U2418" s="76"/>
      <c r="V2418" s="76"/>
      <c r="W2418" s="109" t="e">
        <f>(T20D357462[[#This Row],[現金及び預金（億）]]-T20D357462[[#This Row],[負債（億）]])/T20D357462[[#This Row],[総資産]]*100</f>
        <v>#DIV/0!</v>
      </c>
    </row>
    <row r="2419" spans="1:23" s="67" customFormat="1" x14ac:dyDescent="0.25">
      <c r="A2419" s="69"/>
      <c r="B2419" s="39"/>
      <c r="C2419" s="71" t="str">
        <f>IFERROR(_xll.RssMarket($A2419,"市場部名称"),"")</f>
        <v/>
      </c>
      <c r="D2419" s="55"/>
      <c r="E2419" s="55" t="str">
        <f>IFERROR(_xll.RssMarket($A2419,"前日比"),"")</f>
        <v/>
      </c>
      <c r="F2419" s="75" t="str">
        <f>IFERROR(_xll.RssMarket($A2419,"時価総額"),"")</f>
        <v/>
      </c>
      <c r="G2419" s="75" t="e">
        <f>T20D357462[[#This Row],[時価総額]]/T20D357462[[#This Row],[現在値]]</f>
        <v>#VALUE!</v>
      </c>
      <c r="H2419" s="20"/>
      <c r="I2419" s="38"/>
      <c r="J2419" s="20"/>
      <c r="K2419" s="33"/>
      <c r="L2419" s="117"/>
      <c r="M2419" s="21"/>
      <c r="N2419" s="89"/>
      <c r="O2419" s="125" t="e">
        <f t="shared" si="77"/>
        <v>#REF!</v>
      </c>
      <c r="P2419" s="125" t="e">
        <f t="shared" si="76"/>
        <v>#REF!</v>
      </c>
      <c r="Q2419" s="147" t="e">
        <f>T20D357462[[#This Row],[スコア⑤]]/T20D357462[[#This Row],[スコア③]]</f>
        <v>#REF!</v>
      </c>
      <c r="R2419" s="76" t="e">
        <f>#REF!+#REF!</f>
        <v>#REF!</v>
      </c>
      <c r="S2419" s="76"/>
      <c r="T2419" s="119"/>
      <c r="U2419" s="76"/>
      <c r="V2419" s="76"/>
      <c r="W2419" s="109" t="e">
        <f>(T20D357462[[#This Row],[現金及び預金（億）]]-T20D357462[[#This Row],[負債（億）]])/T20D357462[[#This Row],[総資産]]*100</f>
        <v>#DIV/0!</v>
      </c>
    </row>
    <row r="2420" spans="1:23" s="67" customFormat="1" x14ac:dyDescent="0.25">
      <c r="A2420" s="69"/>
      <c r="B2420" s="39"/>
      <c r="C2420" s="71" t="str">
        <f>IFERROR(_xll.RssMarket($A2420,"市場部名称"),"")</f>
        <v/>
      </c>
      <c r="D2420" s="55"/>
      <c r="E2420" s="55" t="str">
        <f>IFERROR(_xll.RssMarket($A2420,"前日比"),"")</f>
        <v/>
      </c>
      <c r="F2420" s="75" t="str">
        <f>IFERROR(_xll.RssMarket($A2420,"時価総額"),"")</f>
        <v/>
      </c>
      <c r="G2420" s="75" t="e">
        <f>T20D357462[[#This Row],[時価総額]]/T20D357462[[#This Row],[現在値]]</f>
        <v>#VALUE!</v>
      </c>
      <c r="H2420" s="20"/>
      <c r="I2420" s="38"/>
      <c r="J2420" s="20"/>
      <c r="K2420" s="33"/>
      <c r="L2420" s="117"/>
      <c r="M2420" s="21"/>
      <c r="N2420" s="89"/>
      <c r="O2420" s="125" t="e">
        <f t="shared" si="77"/>
        <v>#REF!</v>
      </c>
      <c r="P2420" s="125" t="e">
        <f t="shared" si="76"/>
        <v>#REF!</v>
      </c>
      <c r="Q2420" s="147" t="e">
        <f>T20D357462[[#This Row],[スコア⑤]]/T20D357462[[#This Row],[スコア③]]</f>
        <v>#REF!</v>
      </c>
      <c r="R2420" s="76" t="e">
        <f>#REF!+#REF!</f>
        <v>#REF!</v>
      </c>
      <c r="S2420" s="76"/>
      <c r="T2420" s="119"/>
      <c r="U2420" s="76"/>
      <c r="V2420" s="76"/>
      <c r="W2420" s="109" t="e">
        <f>(T20D357462[[#This Row],[現金及び預金（億）]]-T20D357462[[#This Row],[負債（億）]])/T20D357462[[#This Row],[総資産]]*100</f>
        <v>#DIV/0!</v>
      </c>
    </row>
    <row r="2421" spans="1:23" s="67" customFormat="1" x14ac:dyDescent="0.25">
      <c r="A2421" s="69"/>
      <c r="B2421" s="39"/>
      <c r="C2421" s="71" t="str">
        <f>IFERROR(_xll.RssMarket($A2421,"市場部名称"),"")</f>
        <v/>
      </c>
      <c r="D2421" s="55"/>
      <c r="E2421" s="55" t="str">
        <f>IFERROR(_xll.RssMarket($A2421,"前日比"),"")</f>
        <v/>
      </c>
      <c r="F2421" s="75" t="str">
        <f>IFERROR(_xll.RssMarket($A2421,"時価総額"),"")</f>
        <v/>
      </c>
      <c r="G2421" s="75" t="e">
        <f>T20D357462[[#This Row],[時価総額]]/T20D357462[[#This Row],[現在値]]</f>
        <v>#VALUE!</v>
      </c>
      <c r="H2421" s="20"/>
      <c r="I2421" s="38"/>
      <c r="J2421" s="20"/>
      <c r="K2421" s="33"/>
      <c r="L2421" s="117"/>
      <c r="M2421" s="21"/>
      <c r="N2421" s="89"/>
      <c r="O2421" s="125" t="e">
        <f t="shared" si="77"/>
        <v>#REF!</v>
      </c>
      <c r="P2421" s="125" t="e">
        <f t="shared" si="76"/>
        <v>#REF!</v>
      </c>
      <c r="Q2421" s="147" t="e">
        <f>T20D357462[[#This Row],[スコア⑤]]/T20D357462[[#This Row],[スコア③]]</f>
        <v>#REF!</v>
      </c>
      <c r="R2421" s="76" t="e">
        <f>#REF!+#REF!</f>
        <v>#REF!</v>
      </c>
      <c r="S2421" s="76"/>
      <c r="T2421" s="119"/>
      <c r="U2421" s="76"/>
      <c r="V2421" s="76"/>
      <c r="W2421" s="109" t="e">
        <f>(T20D357462[[#This Row],[現金及び預金（億）]]-T20D357462[[#This Row],[負債（億）]])/T20D357462[[#This Row],[総資産]]*100</f>
        <v>#DIV/0!</v>
      </c>
    </row>
    <row r="2422" spans="1:23" s="67" customFormat="1" x14ac:dyDescent="0.25">
      <c r="A2422" s="69"/>
      <c r="B2422" s="39"/>
      <c r="C2422" s="71" t="str">
        <f>IFERROR(_xll.RssMarket($A2422,"市場部名称"),"")</f>
        <v/>
      </c>
      <c r="D2422" s="55"/>
      <c r="E2422" s="55" t="str">
        <f>IFERROR(_xll.RssMarket($A2422,"前日比"),"")</f>
        <v/>
      </c>
      <c r="F2422" s="75" t="str">
        <f>IFERROR(_xll.RssMarket($A2422,"時価総額"),"")</f>
        <v/>
      </c>
      <c r="G2422" s="75" t="e">
        <f>T20D357462[[#This Row],[時価総額]]/T20D357462[[#This Row],[現在値]]</f>
        <v>#VALUE!</v>
      </c>
      <c r="H2422" s="20"/>
      <c r="I2422" s="38"/>
      <c r="J2422" s="20"/>
      <c r="K2422" s="33"/>
      <c r="L2422" s="117"/>
      <c r="M2422" s="21"/>
      <c r="N2422" s="89"/>
      <c r="O2422" s="125" t="e">
        <f t="shared" si="77"/>
        <v>#REF!</v>
      </c>
      <c r="P2422" s="125" t="e">
        <f t="shared" si="76"/>
        <v>#REF!</v>
      </c>
      <c r="Q2422" s="147" t="e">
        <f>T20D357462[[#This Row],[スコア⑤]]/T20D357462[[#This Row],[スコア③]]</f>
        <v>#REF!</v>
      </c>
      <c r="R2422" s="76" t="e">
        <f>#REF!+#REF!</f>
        <v>#REF!</v>
      </c>
      <c r="S2422" s="76"/>
      <c r="T2422" s="119"/>
      <c r="U2422" s="76"/>
      <c r="V2422" s="76"/>
      <c r="W2422" s="109" t="e">
        <f>(T20D357462[[#This Row],[現金及び預金（億）]]-T20D357462[[#This Row],[負債（億）]])/T20D357462[[#This Row],[総資産]]*100</f>
        <v>#DIV/0!</v>
      </c>
    </row>
    <row r="2423" spans="1:23" s="67" customFormat="1" x14ac:dyDescent="0.25">
      <c r="A2423" s="69"/>
      <c r="B2423" s="39"/>
      <c r="C2423" s="71" t="str">
        <f>IFERROR(_xll.RssMarket($A2423,"市場部名称"),"")</f>
        <v/>
      </c>
      <c r="D2423" s="55"/>
      <c r="E2423" s="55" t="str">
        <f>IFERROR(_xll.RssMarket($A2423,"前日比"),"")</f>
        <v/>
      </c>
      <c r="F2423" s="75" t="str">
        <f>IFERROR(_xll.RssMarket($A2423,"時価総額"),"")</f>
        <v/>
      </c>
      <c r="G2423" s="75" t="e">
        <f>T20D357462[[#This Row],[時価総額]]/T20D357462[[#This Row],[現在値]]</f>
        <v>#VALUE!</v>
      </c>
      <c r="H2423" s="20"/>
      <c r="I2423" s="38"/>
      <c r="J2423" s="20"/>
      <c r="K2423" s="33"/>
      <c r="L2423" s="117"/>
      <c r="M2423" s="21"/>
      <c r="N2423" s="89"/>
      <c r="O2423" s="125" t="e">
        <f t="shared" si="77"/>
        <v>#REF!</v>
      </c>
      <c r="P2423" s="125" t="e">
        <f t="shared" si="76"/>
        <v>#REF!</v>
      </c>
      <c r="Q2423" s="147" t="e">
        <f>T20D357462[[#This Row],[スコア⑤]]/T20D357462[[#This Row],[スコア③]]</f>
        <v>#REF!</v>
      </c>
      <c r="R2423" s="76" t="e">
        <f>#REF!+#REF!</f>
        <v>#REF!</v>
      </c>
      <c r="S2423" s="76"/>
      <c r="T2423" s="119"/>
      <c r="U2423" s="76"/>
      <c r="V2423" s="76"/>
      <c r="W2423" s="109" t="e">
        <f>(T20D357462[[#This Row],[現金及び預金（億）]]-T20D357462[[#This Row],[負債（億）]])/T20D357462[[#This Row],[総資産]]*100</f>
        <v>#DIV/0!</v>
      </c>
    </row>
    <row r="2424" spans="1:23" s="67" customFormat="1" x14ac:dyDescent="0.25">
      <c r="A2424" s="69"/>
      <c r="B2424" s="39"/>
      <c r="C2424" s="71" t="str">
        <f>IFERROR(_xll.RssMarket($A2424,"市場部名称"),"")</f>
        <v/>
      </c>
      <c r="D2424" s="55"/>
      <c r="E2424" s="55" t="str">
        <f>IFERROR(_xll.RssMarket($A2424,"前日比"),"")</f>
        <v/>
      </c>
      <c r="F2424" s="75" t="str">
        <f>IFERROR(_xll.RssMarket($A2424,"時価総額"),"")</f>
        <v/>
      </c>
      <c r="G2424" s="75" t="e">
        <f>T20D357462[[#This Row],[時価総額]]/T20D357462[[#This Row],[現在値]]</f>
        <v>#VALUE!</v>
      </c>
      <c r="H2424" s="20"/>
      <c r="I2424" s="38"/>
      <c r="J2424" s="20"/>
      <c r="K2424" s="33"/>
      <c r="L2424" s="117"/>
      <c r="M2424" s="21"/>
      <c r="N2424" s="89"/>
      <c r="O2424" s="125" t="e">
        <f t="shared" si="77"/>
        <v>#REF!</v>
      </c>
      <c r="P2424" s="125" t="e">
        <f t="shared" si="76"/>
        <v>#REF!</v>
      </c>
      <c r="Q2424" s="147" t="e">
        <f>T20D357462[[#This Row],[スコア⑤]]/T20D357462[[#This Row],[スコア③]]</f>
        <v>#REF!</v>
      </c>
      <c r="R2424" s="76" t="e">
        <f>#REF!+#REF!</f>
        <v>#REF!</v>
      </c>
      <c r="S2424" s="76"/>
      <c r="T2424" s="119"/>
      <c r="U2424" s="76"/>
      <c r="V2424" s="76"/>
      <c r="W2424" s="109" t="e">
        <f>(T20D357462[[#This Row],[現金及び預金（億）]]-T20D357462[[#This Row],[負債（億）]])/T20D357462[[#This Row],[総資産]]*100</f>
        <v>#DIV/0!</v>
      </c>
    </row>
    <row r="2425" spans="1:23" s="67" customFormat="1" x14ac:dyDescent="0.25">
      <c r="A2425" s="69"/>
      <c r="B2425" s="39"/>
      <c r="C2425" s="71" t="str">
        <f>IFERROR(_xll.RssMarket($A2425,"市場部名称"),"")</f>
        <v/>
      </c>
      <c r="D2425" s="55"/>
      <c r="E2425" s="55" t="str">
        <f>IFERROR(_xll.RssMarket($A2425,"前日比"),"")</f>
        <v/>
      </c>
      <c r="F2425" s="75" t="str">
        <f>IFERROR(_xll.RssMarket($A2425,"時価総額"),"")</f>
        <v/>
      </c>
      <c r="G2425" s="75" t="e">
        <f>T20D357462[[#This Row],[時価総額]]/T20D357462[[#This Row],[現在値]]</f>
        <v>#VALUE!</v>
      </c>
      <c r="H2425" s="20"/>
      <c r="I2425" s="38"/>
      <c r="J2425" s="20"/>
      <c r="K2425" s="33"/>
      <c r="L2425" s="117"/>
      <c r="M2425" s="21"/>
      <c r="N2425" s="89"/>
      <c r="O2425" s="125" t="e">
        <f t="shared" si="77"/>
        <v>#REF!</v>
      </c>
      <c r="P2425" s="125" t="e">
        <f t="shared" si="76"/>
        <v>#REF!</v>
      </c>
      <c r="Q2425" s="147" t="e">
        <f>T20D357462[[#This Row],[スコア⑤]]/T20D357462[[#This Row],[スコア③]]</f>
        <v>#REF!</v>
      </c>
      <c r="R2425" s="76" t="e">
        <f>#REF!+#REF!</f>
        <v>#REF!</v>
      </c>
      <c r="S2425" s="76"/>
      <c r="T2425" s="119"/>
      <c r="U2425" s="76"/>
      <c r="V2425" s="76"/>
      <c r="W2425" s="109" t="e">
        <f>(T20D357462[[#This Row],[現金及び預金（億）]]-T20D357462[[#This Row],[負債（億）]])/T20D357462[[#This Row],[総資産]]*100</f>
        <v>#DIV/0!</v>
      </c>
    </row>
    <row r="2426" spans="1:23" s="67" customFormat="1" x14ac:dyDescent="0.25">
      <c r="A2426" s="69"/>
      <c r="B2426" s="39"/>
      <c r="C2426" s="71" t="str">
        <f>IFERROR(_xll.RssMarket($A2426,"市場部名称"),"")</f>
        <v/>
      </c>
      <c r="D2426" s="55"/>
      <c r="E2426" s="55" t="str">
        <f>IFERROR(_xll.RssMarket($A2426,"前日比"),"")</f>
        <v/>
      </c>
      <c r="F2426" s="75" t="str">
        <f>IFERROR(_xll.RssMarket($A2426,"時価総額"),"")</f>
        <v/>
      </c>
      <c r="G2426" s="75" t="e">
        <f>T20D357462[[#This Row],[時価総額]]/T20D357462[[#This Row],[現在値]]</f>
        <v>#VALUE!</v>
      </c>
      <c r="H2426" s="20"/>
      <c r="I2426" s="38"/>
      <c r="J2426" s="20"/>
      <c r="K2426" s="33"/>
      <c r="L2426" s="117"/>
      <c r="M2426" s="21"/>
      <c r="N2426" s="89"/>
      <c r="O2426" s="125" t="e">
        <f t="shared" si="77"/>
        <v>#REF!</v>
      </c>
      <c r="P2426" s="125" t="e">
        <f t="shared" si="76"/>
        <v>#REF!</v>
      </c>
      <c r="Q2426" s="147" t="e">
        <f>T20D357462[[#This Row],[スコア⑤]]/T20D357462[[#This Row],[スコア③]]</f>
        <v>#REF!</v>
      </c>
      <c r="R2426" s="76" t="e">
        <f>#REF!+#REF!</f>
        <v>#REF!</v>
      </c>
      <c r="S2426" s="76"/>
      <c r="T2426" s="119"/>
      <c r="U2426" s="76"/>
      <c r="V2426" s="76"/>
      <c r="W2426" s="109" t="e">
        <f>(T20D357462[[#This Row],[現金及び預金（億）]]-T20D357462[[#This Row],[負債（億）]])/T20D357462[[#This Row],[総資産]]*100</f>
        <v>#DIV/0!</v>
      </c>
    </row>
    <row r="2427" spans="1:23" s="67" customFormat="1" x14ac:dyDescent="0.25">
      <c r="A2427" s="69"/>
      <c r="B2427" s="39"/>
      <c r="C2427" s="71" t="str">
        <f>IFERROR(_xll.RssMarket($A2427,"市場部名称"),"")</f>
        <v/>
      </c>
      <c r="D2427" s="55"/>
      <c r="E2427" s="55" t="str">
        <f>IFERROR(_xll.RssMarket($A2427,"前日比"),"")</f>
        <v/>
      </c>
      <c r="F2427" s="75" t="str">
        <f>IFERROR(_xll.RssMarket($A2427,"時価総額"),"")</f>
        <v/>
      </c>
      <c r="G2427" s="75" t="e">
        <f>T20D357462[[#This Row],[時価総額]]/T20D357462[[#This Row],[現在値]]</f>
        <v>#VALUE!</v>
      </c>
      <c r="H2427" s="20"/>
      <c r="I2427" s="38"/>
      <c r="J2427" s="20"/>
      <c r="K2427" s="33"/>
      <c r="L2427" s="117"/>
      <c r="M2427" s="21"/>
      <c r="N2427" s="89"/>
      <c r="O2427" s="125" t="e">
        <f t="shared" si="77"/>
        <v>#REF!</v>
      </c>
      <c r="P2427" s="125" t="e">
        <f t="shared" si="76"/>
        <v>#REF!</v>
      </c>
      <c r="Q2427" s="147" t="e">
        <f>T20D357462[[#This Row],[スコア⑤]]/T20D357462[[#This Row],[スコア③]]</f>
        <v>#REF!</v>
      </c>
      <c r="R2427" s="76" t="e">
        <f>#REF!+#REF!</f>
        <v>#REF!</v>
      </c>
      <c r="S2427" s="76"/>
      <c r="T2427" s="119"/>
      <c r="U2427" s="76"/>
      <c r="V2427" s="76"/>
      <c r="W2427" s="109" t="e">
        <f>(T20D357462[[#This Row],[現金及び預金（億）]]-T20D357462[[#This Row],[負債（億）]])/T20D357462[[#This Row],[総資産]]*100</f>
        <v>#DIV/0!</v>
      </c>
    </row>
    <row r="2428" spans="1:23" s="67" customFormat="1" x14ac:dyDescent="0.25">
      <c r="A2428" s="69"/>
      <c r="B2428" s="39"/>
      <c r="C2428" s="71" t="str">
        <f>IFERROR(_xll.RssMarket($A2428,"市場部名称"),"")</f>
        <v/>
      </c>
      <c r="D2428" s="55"/>
      <c r="E2428" s="55" t="str">
        <f>IFERROR(_xll.RssMarket($A2428,"前日比"),"")</f>
        <v/>
      </c>
      <c r="F2428" s="75" t="str">
        <f>IFERROR(_xll.RssMarket($A2428,"時価総額"),"")</f>
        <v/>
      </c>
      <c r="G2428" s="75" t="e">
        <f>T20D357462[[#This Row],[時価総額]]/T20D357462[[#This Row],[現在値]]</f>
        <v>#VALUE!</v>
      </c>
      <c r="H2428" s="20"/>
      <c r="I2428" s="38"/>
      <c r="J2428" s="20"/>
      <c r="K2428" s="33"/>
      <c r="L2428" s="117"/>
      <c r="M2428" s="21"/>
      <c r="N2428" s="89"/>
      <c r="O2428" s="125" t="e">
        <f t="shared" si="77"/>
        <v>#REF!</v>
      </c>
      <c r="P2428" s="125" t="e">
        <f t="shared" si="76"/>
        <v>#REF!</v>
      </c>
      <c r="Q2428" s="147" t="e">
        <f>T20D357462[[#This Row],[スコア⑤]]/T20D357462[[#This Row],[スコア③]]</f>
        <v>#REF!</v>
      </c>
      <c r="R2428" s="76" t="e">
        <f>#REF!+#REF!</f>
        <v>#REF!</v>
      </c>
      <c r="S2428" s="76"/>
      <c r="T2428" s="119"/>
      <c r="U2428" s="76"/>
      <c r="V2428" s="76"/>
      <c r="W2428" s="109" t="e">
        <f>(T20D357462[[#This Row],[現金及び預金（億）]]-T20D357462[[#This Row],[負債（億）]])/T20D357462[[#This Row],[総資産]]*100</f>
        <v>#DIV/0!</v>
      </c>
    </row>
    <row r="2429" spans="1:23" s="67" customFormat="1" x14ac:dyDescent="0.25">
      <c r="A2429" s="69"/>
      <c r="B2429" s="39"/>
      <c r="C2429" s="71" t="str">
        <f>IFERROR(_xll.RssMarket($A2429,"市場部名称"),"")</f>
        <v/>
      </c>
      <c r="D2429" s="55"/>
      <c r="E2429" s="55" t="str">
        <f>IFERROR(_xll.RssMarket($A2429,"前日比"),"")</f>
        <v/>
      </c>
      <c r="F2429" s="75" t="str">
        <f>IFERROR(_xll.RssMarket($A2429,"時価総額"),"")</f>
        <v/>
      </c>
      <c r="G2429" s="75" t="e">
        <f>T20D357462[[#This Row],[時価総額]]/T20D357462[[#This Row],[現在値]]</f>
        <v>#VALUE!</v>
      </c>
      <c r="H2429" s="20"/>
      <c r="I2429" s="38"/>
      <c r="J2429" s="20"/>
      <c r="K2429" s="33"/>
      <c r="L2429" s="117"/>
      <c r="M2429" s="21"/>
      <c r="N2429" s="89"/>
      <c r="O2429" s="125" t="e">
        <f t="shared" si="77"/>
        <v>#REF!</v>
      </c>
      <c r="P2429" s="125" t="e">
        <f t="shared" ref="P2429:P2492" si="78">ROUND(((R2429/20)*(L2429/15)*(S2429/15)*(1+W2429/200))/(H2429/15)*100,0)</f>
        <v>#REF!</v>
      </c>
      <c r="Q2429" s="147" t="e">
        <f>T20D357462[[#This Row],[スコア⑤]]/T20D357462[[#This Row],[スコア③]]</f>
        <v>#REF!</v>
      </c>
      <c r="R2429" s="76" t="e">
        <f>#REF!+#REF!</f>
        <v>#REF!</v>
      </c>
      <c r="S2429" s="76"/>
      <c r="T2429" s="119"/>
      <c r="U2429" s="76"/>
      <c r="V2429" s="76"/>
      <c r="W2429" s="109" t="e">
        <f>(T20D357462[[#This Row],[現金及び預金（億）]]-T20D357462[[#This Row],[負債（億）]])/T20D357462[[#This Row],[総資産]]*100</f>
        <v>#DIV/0!</v>
      </c>
    </row>
    <row r="2430" spans="1:23" s="67" customFormat="1" x14ac:dyDescent="0.25">
      <c r="A2430" s="69"/>
      <c r="B2430" s="39"/>
      <c r="C2430" s="71" t="str">
        <f>IFERROR(_xll.RssMarket($A2430,"市場部名称"),"")</f>
        <v/>
      </c>
      <c r="D2430" s="55"/>
      <c r="E2430" s="55" t="str">
        <f>IFERROR(_xll.RssMarket($A2430,"前日比"),"")</f>
        <v/>
      </c>
      <c r="F2430" s="75" t="str">
        <f>IFERROR(_xll.RssMarket($A2430,"時価総額"),"")</f>
        <v/>
      </c>
      <c r="G2430" s="75" t="e">
        <f>T20D357462[[#This Row],[時価総額]]/T20D357462[[#This Row],[現在値]]</f>
        <v>#VALUE!</v>
      </c>
      <c r="H2430" s="20"/>
      <c r="I2430" s="38"/>
      <c r="J2430" s="20"/>
      <c r="K2430" s="33"/>
      <c r="L2430" s="117"/>
      <c r="M2430" s="21"/>
      <c r="N2430" s="89"/>
      <c r="O2430" s="125" t="e">
        <f t="shared" si="77"/>
        <v>#REF!</v>
      </c>
      <c r="P2430" s="125" t="e">
        <f t="shared" si="78"/>
        <v>#REF!</v>
      </c>
      <c r="Q2430" s="147" t="e">
        <f>T20D357462[[#This Row],[スコア⑤]]/T20D357462[[#This Row],[スコア③]]</f>
        <v>#REF!</v>
      </c>
      <c r="R2430" s="76" t="e">
        <f>#REF!+#REF!</f>
        <v>#REF!</v>
      </c>
      <c r="S2430" s="76"/>
      <c r="T2430" s="119"/>
      <c r="U2430" s="76"/>
      <c r="V2430" s="76"/>
      <c r="W2430" s="109" t="e">
        <f>(T20D357462[[#This Row],[現金及び預金（億）]]-T20D357462[[#This Row],[負債（億）]])/T20D357462[[#This Row],[総資産]]*100</f>
        <v>#DIV/0!</v>
      </c>
    </row>
    <row r="2431" spans="1:23" s="67" customFormat="1" x14ac:dyDescent="0.25">
      <c r="A2431" s="69"/>
      <c r="B2431" s="39"/>
      <c r="C2431" s="71" t="str">
        <f>IFERROR(_xll.RssMarket($A2431,"市場部名称"),"")</f>
        <v/>
      </c>
      <c r="D2431" s="55"/>
      <c r="E2431" s="55" t="str">
        <f>IFERROR(_xll.RssMarket($A2431,"前日比"),"")</f>
        <v/>
      </c>
      <c r="F2431" s="75" t="str">
        <f>IFERROR(_xll.RssMarket($A2431,"時価総額"),"")</f>
        <v/>
      </c>
      <c r="G2431" s="75" t="e">
        <f>T20D357462[[#This Row],[時価総額]]/T20D357462[[#This Row],[現在値]]</f>
        <v>#VALUE!</v>
      </c>
      <c r="H2431" s="20"/>
      <c r="I2431" s="38"/>
      <c r="J2431" s="20"/>
      <c r="K2431" s="33"/>
      <c r="L2431" s="117"/>
      <c r="M2431" s="21"/>
      <c r="N2431" s="89"/>
      <c r="O2431" s="125" t="e">
        <f t="shared" si="77"/>
        <v>#REF!</v>
      </c>
      <c r="P2431" s="125" t="e">
        <f t="shared" si="78"/>
        <v>#REF!</v>
      </c>
      <c r="Q2431" s="147" t="e">
        <f>T20D357462[[#This Row],[スコア⑤]]/T20D357462[[#This Row],[スコア③]]</f>
        <v>#REF!</v>
      </c>
      <c r="R2431" s="76" t="e">
        <f>#REF!+#REF!</f>
        <v>#REF!</v>
      </c>
      <c r="S2431" s="76"/>
      <c r="T2431" s="119"/>
      <c r="U2431" s="76"/>
      <c r="V2431" s="76"/>
      <c r="W2431" s="109" t="e">
        <f>(T20D357462[[#This Row],[現金及び預金（億）]]-T20D357462[[#This Row],[負債（億）]])/T20D357462[[#This Row],[総資産]]*100</f>
        <v>#DIV/0!</v>
      </c>
    </row>
    <row r="2432" spans="1:23" s="67" customFormat="1" x14ac:dyDescent="0.25">
      <c r="A2432" s="69"/>
      <c r="B2432" s="39"/>
      <c r="C2432" s="71" t="str">
        <f>IFERROR(_xll.RssMarket($A2432,"市場部名称"),"")</f>
        <v/>
      </c>
      <c r="D2432" s="55"/>
      <c r="E2432" s="55" t="str">
        <f>IFERROR(_xll.RssMarket($A2432,"前日比"),"")</f>
        <v/>
      </c>
      <c r="F2432" s="75" t="str">
        <f>IFERROR(_xll.RssMarket($A2432,"時価総額"),"")</f>
        <v/>
      </c>
      <c r="G2432" s="75" t="e">
        <f>T20D357462[[#This Row],[時価総額]]/T20D357462[[#This Row],[現在値]]</f>
        <v>#VALUE!</v>
      </c>
      <c r="H2432" s="20"/>
      <c r="I2432" s="38"/>
      <c r="J2432" s="20"/>
      <c r="K2432" s="33"/>
      <c r="L2432" s="117"/>
      <c r="M2432" s="21"/>
      <c r="N2432" s="89"/>
      <c r="O2432" s="125" t="e">
        <f t="shared" si="77"/>
        <v>#REF!</v>
      </c>
      <c r="P2432" s="125" t="e">
        <f t="shared" si="78"/>
        <v>#REF!</v>
      </c>
      <c r="Q2432" s="147" t="e">
        <f>T20D357462[[#This Row],[スコア⑤]]/T20D357462[[#This Row],[スコア③]]</f>
        <v>#REF!</v>
      </c>
      <c r="R2432" s="76" t="e">
        <f>#REF!+#REF!</f>
        <v>#REF!</v>
      </c>
      <c r="S2432" s="76"/>
      <c r="T2432" s="119"/>
      <c r="U2432" s="76"/>
      <c r="V2432" s="76"/>
      <c r="W2432" s="109" t="e">
        <f>(T20D357462[[#This Row],[現金及び預金（億）]]-T20D357462[[#This Row],[負債（億）]])/T20D357462[[#This Row],[総資産]]*100</f>
        <v>#DIV/0!</v>
      </c>
    </row>
    <row r="2433" spans="1:23" s="67" customFormat="1" x14ac:dyDescent="0.25">
      <c r="A2433" s="69"/>
      <c r="B2433" s="39"/>
      <c r="C2433" s="71" t="str">
        <f>IFERROR(_xll.RssMarket($A2433,"市場部名称"),"")</f>
        <v/>
      </c>
      <c r="D2433" s="55"/>
      <c r="E2433" s="55" t="str">
        <f>IFERROR(_xll.RssMarket($A2433,"前日比"),"")</f>
        <v/>
      </c>
      <c r="F2433" s="75" t="str">
        <f>IFERROR(_xll.RssMarket($A2433,"時価総額"),"")</f>
        <v/>
      </c>
      <c r="G2433" s="75" t="e">
        <f>T20D357462[[#This Row],[時価総額]]/T20D357462[[#This Row],[現在値]]</f>
        <v>#VALUE!</v>
      </c>
      <c r="H2433" s="20"/>
      <c r="I2433" s="38"/>
      <c r="J2433" s="20"/>
      <c r="K2433" s="33"/>
      <c r="L2433" s="117"/>
      <c r="M2433" s="21"/>
      <c r="N2433" s="89"/>
      <c r="O2433" s="125" t="e">
        <f t="shared" si="77"/>
        <v>#REF!</v>
      </c>
      <c r="P2433" s="125" t="e">
        <f t="shared" si="78"/>
        <v>#REF!</v>
      </c>
      <c r="Q2433" s="147" t="e">
        <f>T20D357462[[#This Row],[スコア⑤]]/T20D357462[[#This Row],[スコア③]]</f>
        <v>#REF!</v>
      </c>
      <c r="R2433" s="76" t="e">
        <f>#REF!+#REF!</f>
        <v>#REF!</v>
      </c>
      <c r="S2433" s="76"/>
      <c r="T2433" s="119"/>
      <c r="U2433" s="76"/>
      <c r="V2433" s="76"/>
      <c r="W2433" s="109" t="e">
        <f>(T20D357462[[#This Row],[現金及び預金（億）]]-T20D357462[[#This Row],[負債（億）]])/T20D357462[[#This Row],[総資産]]*100</f>
        <v>#DIV/0!</v>
      </c>
    </row>
    <row r="2434" spans="1:23" s="67" customFormat="1" x14ac:dyDescent="0.25">
      <c r="A2434" s="69"/>
      <c r="B2434" s="39"/>
      <c r="C2434" s="71" t="str">
        <f>IFERROR(_xll.RssMarket($A2434,"市場部名称"),"")</f>
        <v/>
      </c>
      <c r="D2434" s="55"/>
      <c r="E2434" s="55" t="str">
        <f>IFERROR(_xll.RssMarket($A2434,"前日比"),"")</f>
        <v/>
      </c>
      <c r="F2434" s="75" t="str">
        <f>IFERROR(_xll.RssMarket($A2434,"時価総額"),"")</f>
        <v/>
      </c>
      <c r="G2434" s="75" t="e">
        <f>T20D357462[[#This Row],[時価総額]]/T20D357462[[#This Row],[現在値]]</f>
        <v>#VALUE!</v>
      </c>
      <c r="H2434" s="20"/>
      <c r="I2434" s="38"/>
      <c r="J2434" s="20"/>
      <c r="K2434" s="33"/>
      <c r="L2434" s="117"/>
      <c r="M2434" s="21"/>
      <c r="N2434" s="89"/>
      <c r="O2434" s="125" t="e">
        <f t="shared" ref="O2434:O2497" si="79">ROUND(
 ((IF(OR(R2434="",R2434&lt;=0),20,R2434)/20)
  *(L2434/15))
 /(IFERROR(IF(H2434&gt;0,H2434,15),15)/15)
 *100,0)</f>
        <v>#REF!</v>
      </c>
      <c r="P2434" s="125" t="e">
        <f t="shared" si="78"/>
        <v>#REF!</v>
      </c>
      <c r="Q2434" s="147" t="e">
        <f>T20D357462[[#This Row],[スコア⑤]]/T20D357462[[#This Row],[スコア③]]</f>
        <v>#REF!</v>
      </c>
      <c r="R2434" s="76" t="e">
        <f>#REF!+#REF!</f>
        <v>#REF!</v>
      </c>
      <c r="S2434" s="76"/>
      <c r="T2434" s="119"/>
      <c r="U2434" s="76"/>
      <c r="V2434" s="76"/>
      <c r="W2434" s="109" t="e">
        <f>(T20D357462[[#This Row],[現金及び預金（億）]]-T20D357462[[#This Row],[負債（億）]])/T20D357462[[#This Row],[総資産]]*100</f>
        <v>#DIV/0!</v>
      </c>
    </row>
    <row r="2435" spans="1:23" s="67" customFormat="1" x14ac:dyDescent="0.25">
      <c r="A2435" s="69"/>
      <c r="B2435" s="39"/>
      <c r="C2435" s="71" t="str">
        <f>IFERROR(_xll.RssMarket($A2435,"市場部名称"),"")</f>
        <v/>
      </c>
      <c r="D2435" s="55"/>
      <c r="E2435" s="55" t="str">
        <f>IFERROR(_xll.RssMarket($A2435,"前日比"),"")</f>
        <v/>
      </c>
      <c r="F2435" s="75" t="str">
        <f>IFERROR(_xll.RssMarket($A2435,"時価総額"),"")</f>
        <v/>
      </c>
      <c r="G2435" s="75" t="e">
        <f>T20D357462[[#This Row],[時価総額]]/T20D357462[[#This Row],[現在値]]</f>
        <v>#VALUE!</v>
      </c>
      <c r="H2435" s="20"/>
      <c r="I2435" s="38"/>
      <c r="J2435" s="20"/>
      <c r="K2435" s="33"/>
      <c r="L2435" s="117"/>
      <c r="M2435" s="21"/>
      <c r="N2435" s="89"/>
      <c r="O2435" s="125" t="e">
        <f t="shared" si="79"/>
        <v>#REF!</v>
      </c>
      <c r="P2435" s="125" t="e">
        <f t="shared" si="78"/>
        <v>#REF!</v>
      </c>
      <c r="Q2435" s="147" t="e">
        <f>T20D357462[[#This Row],[スコア⑤]]/T20D357462[[#This Row],[スコア③]]</f>
        <v>#REF!</v>
      </c>
      <c r="R2435" s="76" t="e">
        <f>#REF!+#REF!</f>
        <v>#REF!</v>
      </c>
      <c r="S2435" s="76"/>
      <c r="T2435" s="119"/>
      <c r="U2435" s="76"/>
      <c r="V2435" s="76"/>
      <c r="W2435" s="109" t="e">
        <f>(T20D357462[[#This Row],[現金及び預金（億）]]-T20D357462[[#This Row],[負債（億）]])/T20D357462[[#This Row],[総資産]]*100</f>
        <v>#DIV/0!</v>
      </c>
    </row>
    <row r="2436" spans="1:23" s="67" customFormat="1" x14ac:dyDescent="0.25">
      <c r="A2436" s="69"/>
      <c r="B2436" s="39"/>
      <c r="C2436" s="71" t="str">
        <f>IFERROR(_xll.RssMarket($A2436,"市場部名称"),"")</f>
        <v/>
      </c>
      <c r="D2436" s="55"/>
      <c r="E2436" s="55" t="str">
        <f>IFERROR(_xll.RssMarket($A2436,"前日比"),"")</f>
        <v/>
      </c>
      <c r="F2436" s="75" t="str">
        <f>IFERROR(_xll.RssMarket($A2436,"時価総額"),"")</f>
        <v/>
      </c>
      <c r="G2436" s="75" t="e">
        <f>T20D357462[[#This Row],[時価総額]]/T20D357462[[#This Row],[現在値]]</f>
        <v>#VALUE!</v>
      </c>
      <c r="H2436" s="20"/>
      <c r="I2436" s="38"/>
      <c r="J2436" s="20"/>
      <c r="K2436" s="33"/>
      <c r="L2436" s="117"/>
      <c r="M2436" s="21"/>
      <c r="N2436" s="89"/>
      <c r="O2436" s="125" t="e">
        <f t="shared" si="79"/>
        <v>#REF!</v>
      </c>
      <c r="P2436" s="125" t="e">
        <f t="shared" si="78"/>
        <v>#REF!</v>
      </c>
      <c r="Q2436" s="147" t="e">
        <f>T20D357462[[#This Row],[スコア⑤]]/T20D357462[[#This Row],[スコア③]]</f>
        <v>#REF!</v>
      </c>
      <c r="R2436" s="76" t="e">
        <f>#REF!+#REF!</f>
        <v>#REF!</v>
      </c>
      <c r="S2436" s="76"/>
      <c r="T2436" s="119"/>
      <c r="U2436" s="76"/>
      <c r="V2436" s="76"/>
      <c r="W2436" s="109" t="e">
        <f>(T20D357462[[#This Row],[現金及び預金（億）]]-T20D357462[[#This Row],[負債（億）]])/T20D357462[[#This Row],[総資産]]*100</f>
        <v>#DIV/0!</v>
      </c>
    </row>
    <row r="2437" spans="1:23" s="67" customFormat="1" x14ac:dyDescent="0.25">
      <c r="A2437" s="69"/>
      <c r="B2437" s="39"/>
      <c r="C2437" s="71" t="str">
        <f>IFERROR(_xll.RssMarket($A2437,"市場部名称"),"")</f>
        <v/>
      </c>
      <c r="D2437" s="55"/>
      <c r="E2437" s="55" t="str">
        <f>IFERROR(_xll.RssMarket($A2437,"前日比"),"")</f>
        <v/>
      </c>
      <c r="F2437" s="75" t="str">
        <f>IFERROR(_xll.RssMarket($A2437,"時価総額"),"")</f>
        <v/>
      </c>
      <c r="G2437" s="75" t="e">
        <f>T20D357462[[#This Row],[時価総額]]/T20D357462[[#This Row],[現在値]]</f>
        <v>#VALUE!</v>
      </c>
      <c r="H2437" s="20"/>
      <c r="I2437" s="38"/>
      <c r="J2437" s="20"/>
      <c r="K2437" s="33"/>
      <c r="L2437" s="117"/>
      <c r="M2437" s="21"/>
      <c r="N2437" s="89"/>
      <c r="O2437" s="125" t="e">
        <f t="shared" si="79"/>
        <v>#REF!</v>
      </c>
      <c r="P2437" s="125" t="e">
        <f t="shared" si="78"/>
        <v>#REF!</v>
      </c>
      <c r="Q2437" s="147" t="e">
        <f>T20D357462[[#This Row],[スコア⑤]]/T20D357462[[#This Row],[スコア③]]</f>
        <v>#REF!</v>
      </c>
      <c r="R2437" s="76" t="e">
        <f>#REF!+#REF!</f>
        <v>#REF!</v>
      </c>
      <c r="S2437" s="76"/>
      <c r="T2437" s="119"/>
      <c r="U2437" s="76"/>
      <c r="V2437" s="76"/>
      <c r="W2437" s="109" t="e">
        <f>(T20D357462[[#This Row],[現金及び預金（億）]]-T20D357462[[#This Row],[負債（億）]])/T20D357462[[#This Row],[総資産]]*100</f>
        <v>#DIV/0!</v>
      </c>
    </row>
    <row r="2438" spans="1:23" s="67" customFormat="1" x14ac:dyDescent="0.25">
      <c r="A2438" s="69"/>
      <c r="B2438" s="39"/>
      <c r="C2438" s="71" t="str">
        <f>IFERROR(_xll.RssMarket($A2438,"市場部名称"),"")</f>
        <v/>
      </c>
      <c r="D2438" s="55"/>
      <c r="E2438" s="55" t="str">
        <f>IFERROR(_xll.RssMarket($A2438,"前日比"),"")</f>
        <v/>
      </c>
      <c r="F2438" s="75" t="str">
        <f>IFERROR(_xll.RssMarket($A2438,"時価総額"),"")</f>
        <v/>
      </c>
      <c r="G2438" s="75" t="e">
        <f>T20D357462[[#This Row],[時価総額]]/T20D357462[[#This Row],[現在値]]</f>
        <v>#VALUE!</v>
      </c>
      <c r="H2438" s="20"/>
      <c r="I2438" s="38"/>
      <c r="J2438" s="20"/>
      <c r="K2438" s="33"/>
      <c r="L2438" s="117"/>
      <c r="M2438" s="21"/>
      <c r="N2438" s="89"/>
      <c r="O2438" s="125" t="e">
        <f t="shared" si="79"/>
        <v>#REF!</v>
      </c>
      <c r="P2438" s="125" t="e">
        <f t="shared" si="78"/>
        <v>#REF!</v>
      </c>
      <c r="Q2438" s="147" t="e">
        <f>T20D357462[[#This Row],[スコア⑤]]/T20D357462[[#This Row],[スコア③]]</f>
        <v>#REF!</v>
      </c>
      <c r="R2438" s="76" t="e">
        <f>#REF!+#REF!</f>
        <v>#REF!</v>
      </c>
      <c r="S2438" s="76"/>
      <c r="T2438" s="119"/>
      <c r="U2438" s="76"/>
      <c r="V2438" s="76"/>
      <c r="W2438" s="109" t="e">
        <f>(T20D357462[[#This Row],[現金及び預金（億）]]-T20D357462[[#This Row],[負債（億）]])/T20D357462[[#This Row],[総資産]]*100</f>
        <v>#DIV/0!</v>
      </c>
    </row>
    <row r="2439" spans="1:23" s="67" customFormat="1" x14ac:dyDescent="0.25">
      <c r="A2439" s="69"/>
      <c r="B2439" s="39"/>
      <c r="C2439" s="71" t="str">
        <f>IFERROR(_xll.RssMarket($A2439,"市場部名称"),"")</f>
        <v/>
      </c>
      <c r="D2439" s="55"/>
      <c r="E2439" s="55" t="str">
        <f>IFERROR(_xll.RssMarket($A2439,"前日比"),"")</f>
        <v/>
      </c>
      <c r="F2439" s="75" t="str">
        <f>IFERROR(_xll.RssMarket($A2439,"時価総額"),"")</f>
        <v/>
      </c>
      <c r="G2439" s="75" t="e">
        <f>T20D357462[[#This Row],[時価総額]]/T20D357462[[#This Row],[現在値]]</f>
        <v>#VALUE!</v>
      </c>
      <c r="H2439" s="20"/>
      <c r="I2439" s="38"/>
      <c r="J2439" s="20"/>
      <c r="K2439" s="33"/>
      <c r="L2439" s="117"/>
      <c r="M2439" s="21"/>
      <c r="N2439" s="89"/>
      <c r="O2439" s="125" t="e">
        <f t="shared" si="79"/>
        <v>#REF!</v>
      </c>
      <c r="P2439" s="125" t="e">
        <f t="shared" si="78"/>
        <v>#REF!</v>
      </c>
      <c r="Q2439" s="147" t="e">
        <f>T20D357462[[#This Row],[スコア⑤]]/T20D357462[[#This Row],[スコア③]]</f>
        <v>#REF!</v>
      </c>
      <c r="R2439" s="76" t="e">
        <f>#REF!+#REF!</f>
        <v>#REF!</v>
      </c>
      <c r="S2439" s="76"/>
      <c r="T2439" s="119"/>
      <c r="U2439" s="76"/>
      <c r="V2439" s="76"/>
      <c r="W2439" s="109" t="e">
        <f>(T20D357462[[#This Row],[現金及び預金（億）]]-T20D357462[[#This Row],[負債（億）]])/T20D357462[[#This Row],[総資産]]*100</f>
        <v>#DIV/0!</v>
      </c>
    </row>
    <row r="2440" spans="1:23" s="67" customFormat="1" x14ac:dyDescent="0.25">
      <c r="A2440" s="69"/>
      <c r="B2440" s="39"/>
      <c r="C2440" s="71" t="str">
        <f>IFERROR(_xll.RssMarket($A2440,"市場部名称"),"")</f>
        <v/>
      </c>
      <c r="D2440" s="55"/>
      <c r="E2440" s="55" t="str">
        <f>IFERROR(_xll.RssMarket($A2440,"前日比"),"")</f>
        <v/>
      </c>
      <c r="F2440" s="75" t="str">
        <f>IFERROR(_xll.RssMarket($A2440,"時価総額"),"")</f>
        <v/>
      </c>
      <c r="G2440" s="75" t="e">
        <f>T20D357462[[#This Row],[時価総額]]/T20D357462[[#This Row],[現在値]]</f>
        <v>#VALUE!</v>
      </c>
      <c r="H2440" s="20"/>
      <c r="I2440" s="38"/>
      <c r="J2440" s="20"/>
      <c r="K2440" s="33"/>
      <c r="L2440" s="117"/>
      <c r="M2440" s="21"/>
      <c r="N2440" s="89"/>
      <c r="O2440" s="125" t="e">
        <f t="shared" si="79"/>
        <v>#REF!</v>
      </c>
      <c r="P2440" s="125" t="e">
        <f t="shared" si="78"/>
        <v>#REF!</v>
      </c>
      <c r="Q2440" s="147" t="e">
        <f>T20D357462[[#This Row],[スコア⑤]]/T20D357462[[#This Row],[スコア③]]</f>
        <v>#REF!</v>
      </c>
      <c r="R2440" s="76" t="e">
        <f>#REF!+#REF!</f>
        <v>#REF!</v>
      </c>
      <c r="S2440" s="76"/>
      <c r="T2440" s="119"/>
      <c r="U2440" s="76"/>
      <c r="V2440" s="76"/>
      <c r="W2440" s="109" t="e">
        <f>(T20D357462[[#This Row],[現金及び預金（億）]]-T20D357462[[#This Row],[負債（億）]])/T20D357462[[#This Row],[総資産]]*100</f>
        <v>#DIV/0!</v>
      </c>
    </row>
    <row r="2441" spans="1:23" s="67" customFormat="1" x14ac:dyDescent="0.25">
      <c r="A2441" s="69"/>
      <c r="B2441" s="39"/>
      <c r="C2441" s="71" t="str">
        <f>IFERROR(_xll.RssMarket($A2441,"市場部名称"),"")</f>
        <v/>
      </c>
      <c r="D2441" s="55"/>
      <c r="E2441" s="55" t="str">
        <f>IFERROR(_xll.RssMarket($A2441,"前日比"),"")</f>
        <v/>
      </c>
      <c r="F2441" s="75" t="str">
        <f>IFERROR(_xll.RssMarket($A2441,"時価総額"),"")</f>
        <v/>
      </c>
      <c r="G2441" s="75" t="e">
        <f>T20D357462[[#This Row],[時価総額]]/T20D357462[[#This Row],[現在値]]</f>
        <v>#VALUE!</v>
      </c>
      <c r="H2441" s="20"/>
      <c r="I2441" s="38"/>
      <c r="J2441" s="20"/>
      <c r="K2441" s="33"/>
      <c r="L2441" s="117"/>
      <c r="M2441" s="21"/>
      <c r="N2441" s="89"/>
      <c r="O2441" s="125" t="e">
        <f t="shared" si="79"/>
        <v>#REF!</v>
      </c>
      <c r="P2441" s="125" t="e">
        <f t="shared" si="78"/>
        <v>#REF!</v>
      </c>
      <c r="Q2441" s="147" t="e">
        <f>T20D357462[[#This Row],[スコア⑤]]/T20D357462[[#This Row],[スコア③]]</f>
        <v>#REF!</v>
      </c>
      <c r="R2441" s="76" t="e">
        <f>#REF!+#REF!</f>
        <v>#REF!</v>
      </c>
      <c r="S2441" s="76"/>
      <c r="T2441" s="119"/>
      <c r="U2441" s="76"/>
      <c r="V2441" s="76"/>
      <c r="W2441" s="109" t="e">
        <f>(T20D357462[[#This Row],[現金及び預金（億）]]-T20D357462[[#This Row],[負債（億）]])/T20D357462[[#This Row],[総資産]]*100</f>
        <v>#DIV/0!</v>
      </c>
    </row>
    <row r="2442" spans="1:23" s="67" customFormat="1" x14ac:dyDescent="0.25">
      <c r="A2442" s="69"/>
      <c r="B2442" s="39"/>
      <c r="C2442" s="71" t="str">
        <f>IFERROR(_xll.RssMarket($A2442,"市場部名称"),"")</f>
        <v/>
      </c>
      <c r="D2442" s="55"/>
      <c r="E2442" s="55" t="str">
        <f>IFERROR(_xll.RssMarket($A2442,"前日比"),"")</f>
        <v/>
      </c>
      <c r="F2442" s="75" t="str">
        <f>IFERROR(_xll.RssMarket($A2442,"時価総額"),"")</f>
        <v/>
      </c>
      <c r="G2442" s="75" t="e">
        <f>T20D357462[[#This Row],[時価総額]]/T20D357462[[#This Row],[現在値]]</f>
        <v>#VALUE!</v>
      </c>
      <c r="H2442" s="20"/>
      <c r="I2442" s="38"/>
      <c r="J2442" s="20"/>
      <c r="K2442" s="33"/>
      <c r="L2442" s="117"/>
      <c r="M2442" s="21"/>
      <c r="N2442" s="89"/>
      <c r="O2442" s="125" t="e">
        <f t="shared" si="79"/>
        <v>#REF!</v>
      </c>
      <c r="P2442" s="125" t="e">
        <f t="shared" si="78"/>
        <v>#REF!</v>
      </c>
      <c r="Q2442" s="147" t="e">
        <f>T20D357462[[#This Row],[スコア⑤]]/T20D357462[[#This Row],[スコア③]]</f>
        <v>#REF!</v>
      </c>
      <c r="R2442" s="76" t="e">
        <f>#REF!+#REF!</f>
        <v>#REF!</v>
      </c>
      <c r="S2442" s="76"/>
      <c r="T2442" s="119"/>
      <c r="U2442" s="76"/>
      <c r="V2442" s="76"/>
      <c r="W2442" s="109" t="e">
        <f>(T20D357462[[#This Row],[現金及び預金（億）]]-T20D357462[[#This Row],[負債（億）]])/T20D357462[[#This Row],[総資産]]*100</f>
        <v>#DIV/0!</v>
      </c>
    </row>
    <row r="2443" spans="1:23" s="67" customFormat="1" x14ac:dyDescent="0.25">
      <c r="A2443" s="69"/>
      <c r="B2443" s="39"/>
      <c r="C2443" s="71" t="str">
        <f>IFERROR(_xll.RssMarket($A2443,"市場部名称"),"")</f>
        <v/>
      </c>
      <c r="D2443" s="55"/>
      <c r="E2443" s="55" t="str">
        <f>IFERROR(_xll.RssMarket($A2443,"前日比"),"")</f>
        <v/>
      </c>
      <c r="F2443" s="75" t="str">
        <f>IFERROR(_xll.RssMarket($A2443,"時価総額"),"")</f>
        <v/>
      </c>
      <c r="G2443" s="75" t="e">
        <f>T20D357462[[#This Row],[時価総額]]/T20D357462[[#This Row],[現在値]]</f>
        <v>#VALUE!</v>
      </c>
      <c r="H2443" s="20"/>
      <c r="I2443" s="38"/>
      <c r="J2443" s="20"/>
      <c r="K2443" s="33"/>
      <c r="L2443" s="117"/>
      <c r="M2443" s="21"/>
      <c r="N2443" s="89"/>
      <c r="O2443" s="125" t="e">
        <f t="shared" si="79"/>
        <v>#REF!</v>
      </c>
      <c r="P2443" s="125" t="e">
        <f t="shared" si="78"/>
        <v>#REF!</v>
      </c>
      <c r="Q2443" s="147" t="e">
        <f>T20D357462[[#This Row],[スコア⑤]]/T20D357462[[#This Row],[スコア③]]</f>
        <v>#REF!</v>
      </c>
      <c r="R2443" s="76" t="e">
        <f>#REF!+#REF!</f>
        <v>#REF!</v>
      </c>
      <c r="S2443" s="76"/>
      <c r="T2443" s="119"/>
      <c r="U2443" s="76"/>
      <c r="V2443" s="76"/>
      <c r="W2443" s="109" t="e">
        <f>(T20D357462[[#This Row],[現金及び預金（億）]]-T20D357462[[#This Row],[負債（億）]])/T20D357462[[#This Row],[総資産]]*100</f>
        <v>#DIV/0!</v>
      </c>
    </row>
    <row r="2444" spans="1:23" s="67" customFormat="1" x14ac:dyDescent="0.25">
      <c r="A2444" s="69"/>
      <c r="B2444" s="39"/>
      <c r="C2444" s="71" t="str">
        <f>IFERROR(_xll.RssMarket($A2444,"市場部名称"),"")</f>
        <v/>
      </c>
      <c r="D2444" s="55"/>
      <c r="E2444" s="55" t="str">
        <f>IFERROR(_xll.RssMarket($A2444,"前日比"),"")</f>
        <v/>
      </c>
      <c r="F2444" s="75" t="str">
        <f>IFERROR(_xll.RssMarket($A2444,"時価総額"),"")</f>
        <v/>
      </c>
      <c r="G2444" s="75" t="e">
        <f>T20D357462[[#This Row],[時価総額]]/T20D357462[[#This Row],[現在値]]</f>
        <v>#VALUE!</v>
      </c>
      <c r="H2444" s="20"/>
      <c r="I2444" s="38"/>
      <c r="J2444" s="20"/>
      <c r="K2444" s="33"/>
      <c r="L2444" s="117"/>
      <c r="M2444" s="21"/>
      <c r="N2444" s="89"/>
      <c r="O2444" s="125" t="e">
        <f t="shared" si="79"/>
        <v>#REF!</v>
      </c>
      <c r="P2444" s="125" t="e">
        <f t="shared" si="78"/>
        <v>#REF!</v>
      </c>
      <c r="Q2444" s="147" t="e">
        <f>T20D357462[[#This Row],[スコア⑤]]/T20D357462[[#This Row],[スコア③]]</f>
        <v>#REF!</v>
      </c>
      <c r="R2444" s="76" t="e">
        <f>#REF!+#REF!</f>
        <v>#REF!</v>
      </c>
      <c r="S2444" s="76"/>
      <c r="T2444" s="119"/>
      <c r="U2444" s="76"/>
      <c r="V2444" s="76"/>
      <c r="W2444" s="109" t="e">
        <f>(T20D357462[[#This Row],[現金及び預金（億）]]-T20D357462[[#This Row],[負債（億）]])/T20D357462[[#This Row],[総資産]]*100</f>
        <v>#DIV/0!</v>
      </c>
    </row>
    <row r="2445" spans="1:23" s="67" customFormat="1" x14ac:dyDescent="0.25">
      <c r="A2445" s="69"/>
      <c r="B2445" s="39"/>
      <c r="C2445" s="71" t="str">
        <f>IFERROR(_xll.RssMarket($A2445,"市場部名称"),"")</f>
        <v/>
      </c>
      <c r="D2445" s="55"/>
      <c r="E2445" s="55" t="str">
        <f>IFERROR(_xll.RssMarket($A2445,"前日比"),"")</f>
        <v/>
      </c>
      <c r="F2445" s="75" t="str">
        <f>IFERROR(_xll.RssMarket($A2445,"時価総額"),"")</f>
        <v/>
      </c>
      <c r="G2445" s="75" t="e">
        <f>T20D357462[[#This Row],[時価総額]]/T20D357462[[#This Row],[現在値]]</f>
        <v>#VALUE!</v>
      </c>
      <c r="H2445" s="20"/>
      <c r="I2445" s="38"/>
      <c r="J2445" s="20"/>
      <c r="K2445" s="33"/>
      <c r="L2445" s="117"/>
      <c r="M2445" s="21"/>
      <c r="N2445" s="89"/>
      <c r="O2445" s="125" t="e">
        <f t="shared" si="79"/>
        <v>#REF!</v>
      </c>
      <c r="P2445" s="125" t="e">
        <f t="shared" si="78"/>
        <v>#REF!</v>
      </c>
      <c r="Q2445" s="147" t="e">
        <f>T20D357462[[#This Row],[スコア⑤]]/T20D357462[[#This Row],[スコア③]]</f>
        <v>#REF!</v>
      </c>
      <c r="R2445" s="76" t="e">
        <f>#REF!+#REF!</f>
        <v>#REF!</v>
      </c>
      <c r="S2445" s="76"/>
      <c r="T2445" s="119"/>
      <c r="U2445" s="76"/>
      <c r="V2445" s="76"/>
      <c r="W2445" s="109" t="e">
        <f>(T20D357462[[#This Row],[現金及び預金（億）]]-T20D357462[[#This Row],[負債（億）]])/T20D357462[[#This Row],[総資産]]*100</f>
        <v>#DIV/0!</v>
      </c>
    </row>
    <row r="2446" spans="1:23" s="67" customFormat="1" x14ac:dyDescent="0.25">
      <c r="A2446" s="69"/>
      <c r="B2446" s="39"/>
      <c r="C2446" s="71" t="str">
        <f>IFERROR(_xll.RssMarket($A2446,"市場部名称"),"")</f>
        <v/>
      </c>
      <c r="D2446" s="55"/>
      <c r="E2446" s="55" t="str">
        <f>IFERROR(_xll.RssMarket($A2446,"前日比"),"")</f>
        <v/>
      </c>
      <c r="F2446" s="75" t="str">
        <f>IFERROR(_xll.RssMarket($A2446,"時価総額"),"")</f>
        <v/>
      </c>
      <c r="G2446" s="75" t="e">
        <f>T20D357462[[#This Row],[時価総額]]/T20D357462[[#This Row],[現在値]]</f>
        <v>#VALUE!</v>
      </c>
      <c r="H2446" s="20"/>
      <c r="I2446" s="38"/>
      <c r="J2446" s="20"/>
      <c r="K2446" s="33"/>
      <c r="L2446" s="117"/>
      <c r="M2446" s="21"/>
      <c r="N2446" s="89"/>
      <c r="O2446" s="125" t="e">
        <f t="shared" si="79"/>
        <v>#REF!</v>
      </c>
      <c r="P2446" s="125" t="e">
        <f t="shared" si="78"/>
        <v>#REF!</v>
      </c>
      <c r="Q2446" s="147" t="e">
        <f>T20D357462[[#This Row],[スコア⑤]]/T20D357462[[#This Row],[スコア③]]</f>
        <v>#REF!</v>
      </c>
      <c r="R2446" s="76" t="e">
        <f>#REF!+#REF!</f>
        <v>#REF!</v>
      </c>
      <c r="S2446" s="76"/>
      <c r="T2446" s="119"/>
      <c r="U2446" s="76"/>
      <c r="V2446" s="76"/>
      <c r="W2446" s="109" t="e">
        <f>(T20D357462[[#This Row],[現金及び預金（億）]]-T20D357462[[#This Row],[負債（億）]])/T20D357462[[#This Row],[総資産]]*100</f>
        <v>#DIV/0!</v>
      </c>
    </row>
    <row r="2447" spans="1:23" s="67" customFormat="1" x14ac:dyDescent="0.25">
      <c r="A2447" s="69"/>
      <c r="B2447" s="39"/>
      <c r="C2447" s="71" t="str">
        <f>IFERROR(_xll.RssMarket($A2447,"市場部名称"),"")</f>
        <v/>
      </c>
      <c r="D2447" s="55"/>
      <c r="E2447" s="55" t="str">
        <f>IFERROR(_xll.RssMarket($A2447,"前日比"),"")</f>
        <v/>
      </c>
      <c r="F2447" s="75" t="str">
        <f>IFERROR(_xll.RssMarket($A2447,"時価総額"),"")</f>
        <v/>
      </c>
      <c r="G2447" s="75" t="e">
        <f>T20D357462[[#This Row],[時価総額]]/T20D357462[[#This Row],[現在値]]</f>
        <v>#VALUE!</v>
      </c>
      <c r="H2447" s="20"/>
      <c r="I2447" s="38"/>
      <c r="J2447" s="20"/>
      <c r="K2447" s="33"/>
      <c r="L2447" s="117"/>
      <c r="M2447" s="21"/>
      <c r="N2447" s="89"/>
      <c r="O2447" s="125" t="e">
        <f t="shared" si="79"/>
        <v>#REF!</v>
      </c>
      <c r="P2447" s="125" t="e">
        <f t="shared" si="78"/>
        <v>#REF!</v>
      </c>
      <c r="Q2447" s="147" t="e">
        <f>T20D357462[[#This Row],[スコア⑤]]/T20D357462[[#This Row],[スコア③]]</f>
        <v>#REF!</v>
      </c>
      <c r="R2447" s="76" t="e">
        <f>#REF!+#REF!</f>
        <v>#REF!</v>
      </c>
      <c r="S2447" s="76"/>
      <c r="T2447" s="119"/>
      <c r="U2447" s="76"/>
      <c r="V2447" s="76"/>
      <c r="W2447" s="109" t="e">
        <f>(T20D357462[[#This Row],[現金及び預金（億）]]-T20D357462[[#This Row],[負債（億）]])/T20D357462[[#This Row],[総資産]]*100</f>
        <v>#DIV/0!</v>
      </c>
    </row>
    <row r="2448" spans="1:23" s="67" customFormat="1" x14ac:dyDescent="0.25">
      <c r="A2448" s="69"/>
      <c r="B2448" s="39"/>
      <c r="C2448" s="71" t="str">
        <f>IFERROR(_xll.RssMarket($A2448,"市場部名称"),"")</f>
        <v/>
      </c>
      <c r="D2448" s="55"/>
      <c r="E2448" s="55" t="str">
        <f>IFERROR(_xll.RssMarket($A2448,"前日比"),"")</f>
        <v/>
      </c>
      <c r="F2448" s="75" t="str">
        <f>IFERROR(_xll.RssMarket($A2448,"時価総額"),"")</f>
        <v/>
      </c>
      <c r="G2448" s="75" t="e">
        <f>T20D357462[[#This Row],[時価総額]]/T20D357462[[#This Row],[現在値]]</f>
        <v>#VALUE!</v>
      </c>
      <c r="H2448" s="20"/>
      <c r="I2448" s="38"/>
      <c r="J2448" s="20"/>
      <c r="K2448" s="33"/>
      <c r="L2448" s="117"/>
      <c r="M2448" s="21"/>
      <c r="N2448" s="89"/>
      <c r="O2448" s="125" t="e">
        <f t="shared" si="79"/>
        <v>#REF!</v>
      </c>
      <c r="P2448" s="125" t="e">
        <f t="shared" si="78"/>
        <v>#REF!</v>
      </c>
      <c r="Q2448" s="147" t="e">
        <f>T20D357462[[#This Row],[スコア⑤]]/T20D357462[[#This Row],[スコア③]]</f>
        <v>#REF!</v>
      </c>
      <c r="R2448" s="76" t="e">
        <f>#REF!+#REF!</f>
        <v>#REF!</v>
      </c>
      <c r="S2448" s="76"/>
      <c r="T2448" s="119"/>
      <c r="U2448" s="76"/>
      <c r="V2448" s="76"/>
      <c r="W2448" s="109" t="e">
        <f>(T20D357462[[#This Row],[現金及び預金（億）]]-T20D357462[[#This Row],[負債（億）]])/T20D357462[[#This Row],[総資産]]*100</f>
        <v>#DIV/0!</v>
      </c>
    </row>
    <row r="2449" spans="1:23" s="67" customFormat="1" x14ac:dyDescent="0.25">
      <c r="A2449" s="69"/>
      <c r="B2449" s="39"/>
      <c r="C2449" s="71" t="str">
        <f>IFERROR(_xll.RssMarket($A2449,"市場部名称"),"")</f>
        <v/>
      </c>
      <c r="D2449" s="55"/>
      <c r="E2449" s="55" t="str">
        <f>IFERROR(_xll.RssMarket($A2449,"前日比"),"")</f>
        <v/>
      </c>
      <c r="F2449" s="75" t="str">
        <f>IFERROR(_xll.RssMarket($A2449,"時価総額"),"")</f>
        <v/>
      </c>
      <c r="G2449" s="75" t="e">
        <f>T20D357462[[#This Row],[時価総額]]/T20D357462[[#This Row],[現在値]]</f>
        <v>#VALUE!</v>
      </c>
      <c r="H2449" s="20"/>
      <c r="I2449" s="38"/>
      <c r="J2449" s="20"/>
      <c r="K2449" s="33"/>
      <c r="L2449" s="117"/>
      <c r="M2449" s="21"/>
      <c r="N2449" s="89"/>
      <c r="O2449" s="125" t="e">
        <f t="shared" si="79"/>
        <v>#REF!</v>
      </c>
      <c r="P2449" s="125" t="e">
        <f t="shared" si="78"/>
        <v>#REF!</v>
      </c>
      <c r="Q2449" s="147" t="e">
        <f>T20D357462[[#This Row],[スコア⑤]]/T20D357462[[#This Row],[スコア③]]</f>
        <v>#REF!</v>
      </c>
      <c r="R2449" s="76" t="e">
        <f>#REF!+#REF!</f>
        <v>#REF!</v>
      </c>
      <c r="S2449" s="76"/>
      <c r="T2449" s="119"/>
      <c r="U2449" s="76"/>
      <c r="V2449" s="76"/>
      <c r="W2449" s="109" t="e">
        <f>(T20D357462[[#This Row],[現金及び預金（億）]]-T20D357462[[#This Row],[負債（億）]])/T20D357462[[#This Row],[総資産]]*100</f>
        <v>#DIV/0!</v>
      </c>
    </row>
    <row r="2450" spans="1:23" s="67" customFormat="1" x14ac:dyDescent="0.25">
      <c r="A2450" s="69"/>
      <c r="B2450" s="39"/>
      <c r="C2450" s="71" t="str">
        <f>IFERROR(_xll.RssMarket($A2450,"市場部名称"),"")</f>
        <v/>
      </c>
      <c r="D2450" s="55"/>
      <c r="E2450" s="55" t="str">
        <f>IFERROR(_xll.RssMarket($A2450,"前日比"),"")</f>
        <v/>
      </c>
      <c r="F2450" s="75" t="str">
        <f>IFERROR(_xll.RssMarket($A2450,"時価総額"),"")</f>
        <v/>
      </c>
      <c r="G2450" s="75" t="e">
        <f>T20D357462[[#This Row],[時価総額]]/T20D357462[[#This Row],[現在値]]</f>
        <v>#VALUE!</v>
      </c>
      <c r="H2450" s="20"/>
      <c r="I2450" s="38"/>
      <c r="J2450" s="20"/>
      <c r="K2450" s="33"/>
      <c r="L2450" s="117"/>
      <c r="M2450" s="21"/>
      <c r="N2450" s="89"/>
      <c r="O2450" s="125" t="e">
        <f t="shared" si="79"/>
        <v>#REF!</v>
      </c>
      <c r="P2450" s="125" t="e">
        <f t="shared" si="78"/>
        <v>#REF!</v>
      </c>
      <c r="Q2450" s="147" t="e">
        <f>T20D357462[[#This Row],[スコア⑤]]/T20D357462[[#This Row],[スコア③]]</f>
        <v>#REF!</v>
      </c>
      <c r="R2450" s="76" t="e">
        <f>#REF!+#REF!</f>
        <v>#REF!</v>
      </c>
      <c r="S2450" s="76"/>
      <c r="T2450" s="119"/>
      <c r="U2450" s="76"/>
      <c r="V2450" s="76"/>
      <c r="W2450" s="109" t="e">
        <f>(T20D357462[[#This Row],[現金及び預金（億）]]-T20D357462[[#This Row],[負債（億）]])/T20D357462[[#This Row],[総資産]]*100</f>
        <v>#DIV/0!</v>
      </c>
    </row>
    <row r="2451" spans="1:23" s="67" customFormat="1" x14ac:dyDescent="0.25">
      <c r="A2451" s="69"/>
      <c r="B2451" s="39"/>
      <c r="C2451" s="71" t="str">
        <f>IFERROR(_xll.RssMarket($A2451,"市場部名称"),"")</f>
        <v/>
      </c>
      <c r="D2451" s="55"/>
      <c r="E2451" s="55" t="str">
        <f>IFERROR(_xll.RssMarket($A2451,"前日比"),"")</f>
        <v/>
      </c>
      <c r="F2451" s="75" t="str">
        <f>IFERROR(_xll.RssMarket($A2451,"時価総額"),"")</f>
        <v/>
      </c>
      <c r="G2451" s="75" t="e">
        <f>T20D357462[[#This Row],[時価総額]]/T20D357462[[#This Row],[現在値]]</f>
        <v>#VALUE!</v>
      </c>
      <c r="H2451" s="20"/>
      <c r="I2451" s="38"/>
      <c r="J2451" s="20"/>
      <c r="K2451" s="33"/>
      <c r="L2451" s="117"/>
      <c r="M2451" s="21"/>
      <c r="N2451" s="89"/>
      <c r="O2451" s="125" t="e">
        <f t="shared" si="79"/>
        <v>#REF!</v>
      </c>
      <c r="P2451" s="125" t="e">
        <f t="shared" si="78"/>
        <v>#REF!</v>
      </c>
      <c r="Q2451" s="147" t="e">
        <f>T20D357462[[#This Row],[スコア⑤]]/T20D357462[[#This Row],[スコア③]]</f>
        <v>#REF!</v>
      </c>
      <c r="R2451" s="76" t="e">
        <f>#REF!+#REF!</f>
        <v>#REF!</v>
      </c>
      <c r="S2451" s="76"/>
      <c r="T2451" s="119"/>
      <c r="U2451" s="76"/>
      <c r="V2451" s="76"/>
      <c r="W2451" s="109" t="e">
        <f>(T20D357462[[#This Row],[現金及び預金（億）]]-T20D357462[[#This Row],[負債（億）]])/T20D357462[[#This Row],[総資産]]*100</f>
        <v>#DIV/0!</v>
      </c>
    </row>
    <row r="2452" spans="1:23" s="67" customFormat="1" x14ac:dyDescent="0.25">
      <c r="A2452" s="69"/>
      <c r="B2452" s="39"/>
      <c r="C2452" s="71" t="str">
        <f>IFERROR(_xll.RssMarket($A2452,"市場部名称"),"")</f>
        <v/>
      </c>
      <c r="D2452" s="55"/>
      <c r="E2452" s="55" t="str">
        <f>IFERROR(_xll.RssMarket($A2452,"前日比"),"")</f>
        <v/>
      </c>
      <c r="F2452" s="75" t="str">
        <f>IFERROR(_xll.RssMarket($A2452,"時価総額"),"")</f>
        <v/>
      </c>
      <c r="G2452" s="75" t="e">
        <f>T20D357462[[#This Row],[時価総額]]/T20D357462[[#This Row],[現在値]]</f>
        <v>#VALUE!</v>
      </c>
      <c r="H2452" s="20"/>
      <c r="I2452" s="38"/>
      <c r="J2452" s="20"/>
      <c r="K2452" s="33"/>
      <c r="L2452" s="117"/>
      <c r="M2452" s="21"/>
      <c r="N2452" s="89"/>
      <c r="O2452" s="125" t="e">
        <f t="shared" si="79"/>
        <v>#REF!</v>
      </c>
      <c r="P2452" s="125" t="e">
        <f t="shared" si="78"/>
        <v>#REF!</v>
      </c>
      <c r="Q2452" s="147" t="e">
        <f>T20D357462[[#This Row],[スコア⑤]]/T20D357462[[#This Row],[スコア③]]</f>
        <v>#REF!</v>
      </c>
      <c r="R2452" s="76" t="e">
        <f>#REF!+#REF!</f>
        <v>#REF!</v>
      </c>
      <c r="S2452" s="76"/>
      <c r="T2452" s="119"/>
      <c r="U2452" s="76"/>
      <c r="V2452" s="76"/>
      <c r="W2452" s="109" t="e">
        <f>(T20D357462[[#This Row],[現金及び預金（億）]]-T20D357462[[#This Row],[負債（億）]])/T20D357462[[#This Row],[総資産]]*100</f>
        <v>#DIV/0!</v>
      </c>
    </row>
    <row r="2453" spans="1:23" s="67" customFormat="1" x14ac:dyDescent="0.25">
      <c r="A2453" s="69"/>
      <c r="B2453" s="39"/>
      <c r="C2453" s="71" t="str">
        <f>IFERROR(_xll.RssMarket($A2453,"市場部名称"),"")</f>
        <v/>
      </c>
      <c r="D2453" s="55"/>
      <c r="E2453" s="55" t="str">
        <f>IFERROR(_xll.RssMarket($A2453,"前日比"),"")</f>
        <v/>
      </c>
      <c r="F2453" s="75" t="str">
        <f>IFERROR(_xll.RssMarket($A2453,"時価総額"),"")</f>
        <v/>
      </c>
      <c r="G2453" s="75" t="e">
        <f>T20D357462[[#This Row],[時価総額]]/T20D357462[[#This Row],[現在値]]</f>
        <v>#VALUE!</v>
      </c>
      <c r="H2453" s="20"/>
      <c r="I2453" s="38"/>
      <c r="J2453" s="20"/>
      <c r="K2453" s="33"/>
      <c r="L2453" s="117"/>
      <c r="M2453" s="21"/>
      <c r="N2453" s="89"/>
      <c r="O2453" s="125" t="e">
        <f t="shared" si="79"/>
        <v>#REF!</v>
      </c>
      <c r="P2453" s="125" t="e">
        <f t="shared" si="78"/>
        <v>#REF!</v>
      </c>
      <c r="Q2453" s="147" t="e">
        <f>T20D357462[[#This Row],[スコア⑤]]/T20D357462[[#This Row],[スコア③]]</f>
        <v>#REF!</v>
      </c>
      <c r="R2453" s="76" t="e">
        <f>#REF!+#REF!</f>
        <v>#REF!</v>
      </c>
      <c r="S2453" s="76"/>
      <c r="T2453" s="119"/>
      <c r="U2453" s="76"/>
      <c r="V2453" s="76"/>
      <c r="W2453" s="109" t="e">
        <f>(T20D357462[[#This Row],[現金及び預金（億）]]-T20D357462[[#This Row],[負債（億）]])/T20D357462[[#This Row],[総資産]]*100</f>
        <v>#DIV/0!</v>
      </c>
    </row>
    <row r="2454" spans="1:23" s="67" customFormat="1" x14ac:dyDescent="0.25">
      <c r="A2454" s="69"/>
      <c r="B2454" s="39"/>
      <c r="C2454" s="71" t="str">
        <f>IFERROR(_xll.RssMarket($A2454,"市場部名称"),"")</f>
        <v/>
      </c>
      <c r="D2454" s="55"/>
      <c r="E2454" s="55" t="str">
        <f>IFERROR(_xll.RssMarket($A2454,"前日比"),"")</f>
        <v/>
      </c>
      <c r="F2454" s="75" t="str">
        <f>IFERROR(_xll.RssMarket($A2454,"時価総額"),"")</f>
        <v/>
      </c>
      <c r="G2454" s="75" t="e">
        <f>T20D357462[[#This Row],[時価総額]]/T20D357462[[#This Row],[現在値]]</f>
        <v>#VALUE!</v>
      </c>
      <c r="H2454" s="20"/>
      <c r="I2454" s="38"/>
      <c r="J2454" s="20"/>
      <c r="K2454" s="33"/>
      <c r="L2454" s="117"/>
      <c r="M2454" s="21"/>
      <c r="N2454" s="89"/>
      <c r="O2454" s="125" t="e">
        <f t="shared" si="79"/>
        <v>#REF!</v>
      </c>
      <c r="P2454" s="125" t="e">
        <f t="shared" si="78"/>
        <v>#REF!</v>
      </c>
      <c r="Q2454" s="147" t="e">
        <f>T20D357462[[#This Row],[スコア⑤]]/T20D357462[[#This Row],[スコア③]]</f>
        <v>#REF!</v>
      </c>
      <c r="R2454" s="76" t="e">
        <f>#REF!+#REF!</f>
        <v>#REF!</v>
      </c>
      <c r="S2454" s="76"/>
      <c r="T2454" s="119"/>
      <c r="U2454" s="76"/>
      <c r="V2454" s="76"/>
      <c r="W2454" s="109" t="e">
        <f>(T20D357462[[#This Row],[現金及び預金（億）]]-T20D357462[[#This Row],[負債（億）]])/T20D357462[[#This Row],[総資産]]*100</f>
        <v>#DIV/0!</v>
      </c>
    </row>
    <row r="2455" spans="1:23" s="67" customFormat="1" x14ac:dyDescent="0.25">
      <c r="A2455" s="69"/>
      <c r="B2455" s="39"/>
      <c r="C2455" s="71" t="str">
        <f>IFERROR(_xll.RssMarket($A2455,"市場部名称"),"")</f>
        <v/>
      </c>
      <c r="D2455" s="55"/>
      <c r="E2455" s="55" t="str">
        <f>IFERROR(_xll.RssMarket($A2455,"前日比"),"")</f>
        <v/>
      </c>
      <c r="F2455" s="75" t="str">
        <f>IFERROR(_xll.RssMarket($A2455,"時価総額"),"")</f>
        <v/>
      </c>
      <c r="G2455" s="75" t="e">
        <f>T20D357462[[#This Row],[時価総額]]/T20D357462[[#This Row],[現在値]]</f>
        <v>#VALUE!</v>
      </c>
      <c r="H2455" s="20"/>
      <c r="I2455" s="38"/>
      <c r="J2455" s="20"/>
      <c r="K2455" s="33"/>
      <c r="L2455" s="117"/>
      <c r="M2455" s="21"/>
      <c r="N2455" s="89"/>
      <c r="O2455" s="125" t="e">
        <f t="shared" si="79"/>
        <v>#REF!</v>
      </c>
      <c r="P2455" s="125" t="e">
        <f t="shared" si="78"/>
        <v>#REF!</v>
      </c>
      <c r="Q2455" s="147" t="e">
        <f>T20D357462[[#This Row],[スコア⑤]]/T20D357462[[#This Row],[スコア③]]</f>
        <v>#REF!</v>
      </c>
      <c r="R2455" s="76" t="e">
        <f>#REF!+#REF!</f>
        <v>#REF!</v>
      </c>
      <c r="S2455" s="76"/>
      <c r="T2455" s="119"/>
      <c r="U2455" s="76"/>
      <c r="V2455" s="76"/>
      <c r="W2455" s="109" t="e">
        <f>(T20D357462[[#This Row],[現金及び預金（億）]]-T20D357462[[#This Row],[負債（億）]])/T20D357462[[#This Row],[総資産]]*100</f>
        <v>#DIV/0!</v>
      </c>
    </row>
    <row r="2456" spans="1:23" s="67" customFormat="1" x14ac:dyDescent="0.25">
      <c r="A2456" s="69"/>
      <c r="B2456" s="39"/>
      <c r="C2456" s="71" t="str">
        <f>IFERROR(_xll.RssMarket($A2456,"市場部名称"),"")</f>
        <v/>
      </c>
      <c r="D2456" s="55"/>
      <c r="E2456" s="55" t="str">
        <f>IFERROR(_xll.RssMarket($A2456,"前日比"),"")</f>
        <v/>
      </c>
      <c r="F2456" s="75" t="str">
        <f>IFERROR(_xll.RssMarket($A2456,"時価総額"),"")</f>
        <v/>
      </c>
      <c r="G2456" s="75" t="e">
        <f>T20D357462[[#This Row],[時価総額]]/T20D357462[[#This Row],[現在値]]</f>
        <v>#VALUE!</v>
      </c>
      <c r="H2456" s="20"/>
      <c r="I2456" s="38"/>
      <c r="J2456" s="20"/>
      <c r="K2456" s="33"/>
      <c r="L2456" s="117"/>
      <c r="M2456" s="21"/>
      <c r="N2456" s="89"/>
      <c r="O2456" s="125" t="e">
        <f t="shared" si="79"/>
        <v>#REF!</v>
      </c>
      <c r="P2456" s="125" t="e">
        <f t="shared" si="78"/>
        <v>#REF!</v>
      </c>
      <c r="Q2456" s="147" t="e">
        <f>T20D357462[[#This Row],[スコア⑤]]/T20D357462[[#This Row],[スコア③]]</f>
        <v>#REF!</v>
      </c>
      <c r="R2456" s="76" t="e">
        <f>#REF!+#REF!</f>
        <v>#REF!</v>
      </c>
      <c r="S2456" s="76"/>
      <c r="T2456" s="119"/>
      <c r="U2456" s="76"/>
      <c r="V2456" s="76"/>
      <c r="W2456" s="109" t="e">
        <f>(T20D357462[[#This Row],[現金及び預金（億）]]-T20D357462[[#This Row],[負債（億）]])/T20D357462[[#This Row],[総資産]]*100</f>
        <v>#DIV/0!</v>
      </c>
    </row>
    <row r="2457" spans="1:23" s="67" customFormat="1" x14ac:dyDescent="0.25">
      <c r="A2457" s="69"/>
      <c r="B2457" s="39"/>
      <c r="C2457" s="71" t="str">
        <f>IFERROR(_xll.RssMarket($A2457,"市場部名称"),"")</f>
        <v/>
      </c>
      <c r="D2457" s="55"/>
      <c r="E2457" s="55" t="str">
        <f>IFERROR(_xll.RssMarket($A2457,"前日比"),"")</f>
        <v/>
      </c>
      <c r="F2457" s="75" t="str">
        <f>IFERROR(_xll.RssMarket($A2457,"時価総額"),"")</f>
        <v/>
      </c>
      <c r="G2457" s="75" t="e">
        <f>T20D357462[[#This Row],[時価総額]]/T20D357462[[#This Row],[現在値]]</f>
        <v>#VALUE!</v>
      </c>
      <c r="H2457" s="20"/>
      <c r="I2457" s="38"/>
      <c r="J2457" s="20"/>
      <c r="K2457" s="33"/>
      <c r="L2457" s="117"/>
      <c r="M2457" s="21"/>
      <c r="N2457" s="89"/>
      <c r="O2457" s="125" t="e">
        <f t="shared" si="79"/>
        <v>#REF!</v>
      </c>
      <c r="P2457" s="125" t="e">
        <f t="shared" si="78"/>
        <v>#REF!</v>
      </c>
      <c r="Q2457" s="147" t="e">
        <f>T20D357462[[#This Row],[スコア⑤]]/T20D357462[[#This Row],[スコア③]]</f>
        <v>#REF!</v>
      </c>
      <c r="R2457" s="76" t="e">
        <f>#REF!+#REF!</f>
        <v>#REF!</v>
      </c>
      <c r="S2457" s="76"/>
      <c r="T2457" s="119"/>
      <c r="U2457" s="76"/>
      <c r="V2457" s="76"/>
      <c r="W2457" s="109" t="e">
        <f>(T20D357462[[#This Row],[現金及び預金（億）]]-T20D357462[[#This Row],[負債（億）]])/T20D357462[[#This Row],[総資産]]*100</f>
        <v>#DIV/0!</v>
      </c>
    </row>
    <row r="2458" spans="1:23" s="67" customFormat="1" x14ac:dyDescent="0.25">
      <c r="A2458" s="69"/>
      <c r="B2458" s="39"/>
      <c r="C2458" s="71" t="str">
        <f>IFERROR(_xll.RssMarket($A2458,"市場部名称"),"")</f>
        <v/>
      </c>
      <c r="D2458" s="55"/>
      <c r="E2458" s="55" t="str">
        <f>IFERROR(_xll.RssMarket($A2458,"前日比"),"")</f>
        <v/>
      </c>
      <c r="F2458" s="75" t="str">
        <f>IFERROR(_xll.RssMarket($A2458,"時価総額"),"")</f>
        <v/>
      </c>
      <c r="G2458" s="75" t="e">
        <f>T20D357462[[#This Row],[時価総額]]/T20D357462[[#This Row],[現在値]]</f>
        <v>#VALUE!</v>
      </c>
      <c r="H2458" s="20"/>
      <c r="I2458" s="38"/>
      <c r="J2458" s="20"/>
      <c r="K2458" s="33"/>
      <c r="L2458" s="117"/>
      <c r="M2458" s="21"/>
      <c r="N2458" s="89"/>
      <c r="O2458" s="125" t="e">
        <f t="shared" si="79"/>
        <v>#REF!</v>
      </c>
      <c r="P2458" s="125" t="e">
        <f t="shared" si="78"/>
        <v>#REF!</v>
      </c>
      <c r="Q2458" s="147" t="e">
        <f>T20D357462[[#This Row],[スコア⑤]]/T20D357462[[#This Row],[スコア③]]</f>
        <v>#REF!</v>
      </c>
      <c r="R2458" s="76" t="e">
        <f>#REF!+#REF!</f>
        <v>#REF!</v>
      </c>
      <c r="S2458" s="76"/>
      <c r="T2458" s="119"/>
      <c r="U2458" s="76"/>
      <c r="V2458" s="76"/>
      <c r="W2458" s="109" t="e">
        <f>(T20D357462[[#This Row],[現金及び預金（億）]]-T20D357462[[#This Row],[負債（億）]])/T20D357462[[#This Row],[総資産]]*100</f>
        <v>#DIV/0!</v>
      </c>
    </row>
    <row r="2459" spans="1:23" s="67" customFormat="1" x14ac:dyDescent="0.25">
      <c r="A2459" s="69"/>
      <c r="B2459" s="39"/>
      <c r="C2459" s="71" t="str">
        <f>IFERROR(_xll.RssMarket($A2459,"市場部名称"),"")</f>
        <v/>
      </c>
      <c r="D2459" s="55"/>
      <c r="E2459" s="55" t="str">
        <f>IFERROR(_xll.RssMarket($A2459,"前日比"),"")</f>
        <v/>
      </c>
      <c r="F2459" s="75" t="str">
        <f>IFERROR(_xll.RssMarket($A2459,"時価総額"),"")</f>
        <v/>
      </c>
      <c r="G2459" s="75" t="e">
        <f>T20D357462[[#This Row],[時価総額]]/T20D357462[[#This Row],[現在値]]</f>
        <v>#VALUE!</v>
      </c>
      <c r="H2459" s="20"/>
      <c r="I2459" s="38"/>
      <c r="J2459" s="20"/>
      <c r="K2459" s="33"/>
      <c r="L2459" s="117"/>
      <c r="M2459" s="21"/>
      <c r="N2459" s="89"/>
      <c r="O2459" s="125" t="e">
        <f t="shared" si="79"/>
        <v>#REF!</v>
      </c>
      <c r="P2459" s="125" t="e">
        <f t="shared" si="78"/>
        <v>#REF!</v>
      </c>
      <c r="Q2459" s="147" t="e">
        <f>T20D357462[[#This Row],[スコア⑤]]/T20D357462[[#This Row],[スコア③]]</f>
        <v>#REF!</v>
      </c>
      <c r="R2459" s="76" t="e">
        <f>#REF!+#REF!</f>
        <v>#REF!</v>
      </c>
      <c r="S2459" s="76"/>
      <c r="T2459" s="119"/>
      <c r="U2459" s="76"/>
      <c r="V2459" s="76"/>
      <c r="W2459" s="109" t="e">
        <f>(T20D357462[[#This Row],[現金及び預金（億）]]-T20D357462[[#This Row],[負債（億）]])/T20D357462[[#This Row],[総資産]]*100</f>
        <v>#DIV/0!</v>
      </c>
    </row>
    <row r="2460" spans="1:23" s="67" customFormat="1" x14ac:dyDescent="0.25">
      <c r="A2460" s="69"/>
      <c r="B2460" s="39"/>
      <c r="C2460" s="71" t="str">
        <f>IFERROR(_xll.RssMarket($A2460,"市場部名称"),"")</f>
        <v/>
      </c>
      <c r="D2460" s="55"/>
      <c r="E2460" s="55" t="str">
        <f>IFERROR(_xll.RssMarket($A2460,"前日比"),"")</f>
        <v/>
      </c>
      <c r="F2460" s="75" t="str">
        <f>IFERROR(_xll.RssMarket($A2460,"時価総額"),"")</f>
        <v/>
      </c>
      <c r="G2460" s="75" t="e">
        <f>T20D357462[[#This Row],[時価総額]]/T20D357462[[#This Row],[現在値]]</f>
        <v>#VALUE!</v>
      </c>
      <c r="H2460" s="20"/>
      <c r="I2460" s="38"/>
      <c r="J2460" s="20"/>
      <c r="K2460" s="33"/>
      <c r="L2460" s="117"/>
      <c r="M2460" s="21"/>
      <c r="N2460" s="89"/>
      <c r="O2460" s="125" t="e">
        <f t="shared" si="79"/>
        <v>#REF!</v>
      </c>
      <c r="P2460" s="125" t="e">
        <f t="shared" si="78"/>
        <v>#REF!</v>
      </c>
      <c r="Q2460" s="147" t="e">
        <f>T20D357462[[#This Row],[スコア⑤]]/T20D357462[[#This Row],[スコア③]]</f>
        <v>#REF!</v>
      </c>
      <c r="R2460" s="76" t="e">
        <f>#REF!+#REF!</f>
        <v>#REF!</v>
      </c>
      <c r="S2460" s="76"/>
      <c r="T2460" s="119"/>
      <c r="U2460" s="76"/>
      <c r="V2460" s="76"/>
      <c r="W2460" s="109" t="e">
        <f>(T20D357462[[#This Row],[現金及び預金（億）]]-T20D357462[[#This Row],[負債（億）]])/T20D357462[[#This Row],[総資産]]*100</f>
        <v>#DIV/0!</v>
      </c>
    </row>
    <row r="2461" spans="1:23" s="67" customFormat="1" x14ac:dyDescent="0.25">
      <c r="A2461" s="69"/>
      <c r="B2461" s="39"/>
      <c r="C2461" s="71" t="str">
        <f>IFERROR(_xll.RssMarket($A2461,"市場部名称"),"")</f>
        <v/>
      </c>
      <c r="D2461" s="55"/>
      <c r="E2461" s="55" t="str">
        <f>IFERROR(_xll.RssMarket($A2461,"前日比"),"")</f>
        <v/>
      </c>
      <c r="F2461" s="75" t="str">
        <f>IFERROR(_xll.RssMarket($A2461,"時価総額"),"")</f>
        <v/>
      </c>
      <c r="G2461" s="75" t="e">
        <f>T20D357462[[#This Row],[時価総額]]/T20D357462[[#This Row],[現在値]]</f>
        <v>#VALUE!</v>
      </c>
      <c r="H2461" s="20"/>
      <c r="I2461" s="38"/>
      <c r="J2461" s="20"/>
      <c r="K2461" s="33"/>
      <c r="L2461" s="117"/>
      <c r="M2461" s="21"/>
      <c r="N2461" s="89"/>
      <c r="O2461" s="125" t="e">
        <f t="shared" si="79"/>
        <v>#REF!</v>
      </c>
      <c r="P2461" s="125" t="e">
        <f t="shared" si="78"/>
        <v>#REF!</v>
      </c>
      <c r="Q2461" s="147" t="e">
        <f>T20D357462[[#This Row],[スコア⑤]]/T20D357462[[#This Row],[スコア③]]</f>
        <v>#REF!</v>
      </c>
      <c r="R2461" s="76" t="e">
        <f>#REF!+#REF!</f>
        <v>#REF!</v>
      </c>
      <c r="S2461" s="76"/>
      <c r="T2461" s="119"/>
      <c r="U2461" s="76"/>
      <c r="V2461" s="76"/>
      <c r="W2461" s="109" t="e">
        <f>(T20D357462[[#This Row],[現金及び預金（億）]]-T20D357462[[#This Row],[負債（億）]])/T20D357462[[#This Row],[総資産]]*100</f>
        <v>#DIV/0!</v>
      </c>
    </row>
    <row r="2462" spans="1:23" s="67" customFormat="1" x14ac:dyDescent="0.25">
      <c r="A2462" s="69"/>
      <c r="B2462" s="39"/>
      <c r="C2462" s="71" t="str">
        <f>IFERROR(_xll.RssMarket($A2462,"市場部名称"),"")</f>
        <v/>
      </c>
      <c r="D2462" s="55"/>
      <c r="E2462" s="55" t="str">
        <f>IFERROR(_xll.RssMarket($A2462,"前日比"),"")</f>
        <v/>
      </c>
      <c r="F2462" s="75" t="str">
        <f>IFERROR(_xll.RssMarket($A2462,"時価総額"),"")</f>
        <v/>
      </c>
      <c r="G2462" s="75" t="e">
        <f>T20D357462[[#This Row],[時価総額]]/T20D357462[[#This Row],[現在値]]</f>
        <v>#VALUE!</v>
      </c>
      <c r="H2462" s="20"/>
      <c r="I2462" s="38"/>
      <c r="J2462" s="20"/>
      <c r="K2462" s="33"/>
      <c r="L2462" s="117"/>
      <c r="M2462" s="21"/>
      <c r="N2462" s="89"/>
      <c r="O2462" s="125" t="e">
        <f t="shared" si="79"/>
        <v>#REF!</v>
      </c>
      <c r="P2462" s="125" t="e">
        <f t="shared" si="78"/>
        <v>#REF!</v>
      </c>
      <c r="Q2462" s="147" t="e">
        <f>T20D357462[[#This Row],[スコア⑤]]/T20D357462[[#This Row],[スコア③]]</f>
        <v>#REF!</v>
      </c>
      <c r="R2462" s="76" t="e">
        <f>#REF!+#REF!</f>
        <v>#REF!</v>
      </c>
      <c r="S2462" s="76"/>
      <c r="T2462" s="119"/>
      <c r="U2462" s="76"/>
      <c r="V2462" s="76"/>
      <c r="W2462" s="109" t="e">
        <f>(T20D357462[[#This Row],[現金及び預金（億）]]-T20D357462[[#This Row],[負債（億）]])/T20D357462[[#This Row],[総資産]]*100</f>
        <v>#DIV/0!</v>
      </c>
    </row>
    <row r="2463" spans="1:23" s="67" customFormat="1" x14ac:dyDescent="0.25">
      <c r="A2463" s="69"/>
      <c r="B2463" s="39"/>
      <c r="C2463" s="71" t="str">
        <f>IFERROR(_xll.RssMarket($A2463,"市場部名称"),"")</f>
        <v/>
      </c>
      <c r="D2463" s="55"/>
      <c r="E2463" s="55" t="str">
        <f>IFERROR(_xll.RssMarket($A2463,"前日比"),"")</f>
        <v/>
      </c>
      <c r="F2463" s="75" t="str">
        <f>IFERROR(_xll.RssMarket($A2463,"時価総額"),"")</f>
        <v/>
      </c>
      <c r="G2463" s="75" t="e">
        <f>T20D357462[[#This Row],[時価総額]]/T20D357462[[#This Row],[現在値]]</f>
        <v>#VALUE!</v>
      </c>
      <c r="H2463" s="20"/>
      <c r="I2463" s="38"/>
      <c r="J2463" s="20"/>
      <c r="K2463" s="33"/>
      <c r="L2463" s="117"/>
      <c r="M2463" s="21"/>
      <c r="N2463" s="89"/>
      <c r="O2463" s="125" t="e">
        <f t="shared" si="79"/>
        <v>#REF!</v>
      </c>
      <c r="P2463" s="125" t="e">
        <f t="shared" si="78"/>
        <v>#REF!</v>
      </c>
      <c r="Q2463" s="147" t="e">
        <f>T20D357462[[#This Row],[スコア⑤]]/T20D357462[[#This Row],[スコア③]]</f>
        <v>#REF!</v>
      </c>
      <c r="R2463" s="76" t="e">
        <f>#REF!+#REF!</f>
        <v>#REF!</v>
      </c>
      <c r="S2463" s="76"/>
      <c r="T2463" s="119"/>
      <c r="U2463" s="76"/>
      <c r="V2463" s="76"/>
      <c r="W2463" s="109" t="e">
        <f>(T20D357462[[#This Row],[現金及び預金（億）]]-T20D357462[[#This Row],[負債（億）]])/T20D357462[[#This Row],[総資産]]*100</f>
        <v>#DIV/0!</v>
      </c>
    </row>
    <row r="2464" spans="1:23" s="67" customFormat="1" x14ac:dyDescent="0.25">
      <c r="A2464" s="69"/>
      <c r="B2464" s="39"/>
      <c r="C2464" s="71" t="str">
        <f>IFERROR(_xll.RssMarket($A2464,"市場部名称"),"")</f>
        <v/>
      </c>
      <c r="D2464" s="55"/>
      <c r="E2464" s="55" t="str">
        <f>IFERROR(_xll.RssMarket($A2464,"前日比"),"")</f>
        <v/>
      </c>
      <c r="F2464" s="75" t="str">
        <f>IFERROR(_xll.RssMarket($A2464,"時価総額"),"")</f>
        <v/>
      </c>
      <c r="G2464" s="75" t="e">
        <f>T20D357462[[#This Row],[時価総額]]/T20D357462[[#This Row],[現在値]]</f>
        <v>#VALUE!</v>
      </c>
      <c r="H2464" s="20"/>
      <c r="I2464" s="38"/>
      <c r="J2464" s="20"/>
      <c r="K2464" s="33"/>
      <c r="L2464" s="117"/>
      <c r="M2464" s="21"/>
      <c r="N2464" s="89"/>
      <c r="O2464" s="125" t="e">
        <f t="shared" si="79"/>
        <v>#REF!</v>
      </c>
      <c r="P2464" s="125" t="e">
        <f t="shared" si="78"/>
        <v>#REF!</v>
      </c>
      <c r="Q2464" s="147" t="e">
        <f>T20D357462[[#This Row],[スコア⑤]]/T20D357462[[#This Row],[スコア③]]</f>
        <v>#REF!</v>
      </c>
      <c r="R2464" s="76" t="e">
        <f>#REF!+#REF!</f>
        <v>#REF!</v>
      </c>
      <c r="S2464" s="76"/>
      <c r="T2464" s="119"/>
      <c r="U2464" s="76"/>
      <c r="V2464" s="76"/>
      <c r="W2464" s="109" t="e">
        <f>(T20D357462[[#This Row],[現金及び預金（億）]]-T20D357462[[#This Row],[負債（億）]])/T20D357462[[#This Row],[総資産]]*100</f>
        <v>#DIV/0!</v>
      </c>
    </row>
    <row r="2465" spans="1:23" s="67" customFormat="1" x14ac:dyDescent="0.25">
      <c r="A2465" s="69"/>
      <c r="B2465" s="39"/>
      <c r="C2465" s="71" t="str">
        <f>IFERROR(_xll.RssMarket($A2465,"市場部名称"),"")</f>
        <v/>
      </c>
      <c r="D2465" s="55"/>
      <c r="E2465" s="55" t="str">
        <f>IFERROR(_xll.RssMarket($A2465,"前日比"),"")</f>
        <v/>
      </c>
      <c r="F2465" s="75" t="str">
        <f>IFERROR(_xll.RssMarket($A2465,"時価総額"),"")</f>
        <v/>
      </c>
      <c r="G2465" s="75" t="e">
        <f>T20D357462[[#This Row],[時価総額]]/T20D357462[[#This Row],[現在値]]</f>
        <v>#VALUE!</v>
      </c>
      <c r="H2465" s="20"/>
      <c r="I2465" s="38"/>
      <c r="J2465" s="20"/>
      <c r="K2465" s="33"/>
      <c r="L2465" s="117"/>
      <c r="M2465" s="21"/>
      <c r="N2465" s="89"/>
      <c r="O2465" s="125" t="e">
        <f t="shared" si="79"/>
        <v>#REF!</v>
      </c>
      <c r="P2465" s="125" t="e">
        <f t="shared" si="78"/>
        <v>#REF!</v>
      </c>
      <c r="Q2465" s="147" t="e">
        <f>T20D357462[[#This Row],[スコア⑤]]/T20D357462[[#This Row],[スコア③]]</f>
        <v>#REF!</v>
      </c>
      <c r="R2465" s="76" t="e">
        <f>#REF!+#REF!</f>
        <v>#REF!</v>
      </c>
      <c r="S2465" s="76"/>
      <c r="T2465" s="119"/>
      <c r="U2465" s="76"/>
      <c r="V2465" s="76"/>
      <c r="W2465" s="109" t="e">
        <f>(T20D357462[[#This Row],[現金及び預金（億）]]-T20D357462[[#This Row],[負債（億）]])/T20D357462[[#This Row],[総資産]]*100</f>
        <v>#DIV/0!</v>
      </c>
    </row>
    <row r="2466" spans="1:23" s="67" customFormat="1" x14ac:dyDescent="0.25">
      <c r="A2466" s="69"/>
      <c r="B2466" s="39"/>
      <c r="C2466" s="71" t="str">
        <f>IFERROR(_xll.RssMarket($A2466,"市場部名称"),"")</f>
        <v/>
      </c>
      <c r="D2466" s="55"/>
      <c r="E2466" s="55" t="str">
        <f>IFERROR(_xll.RssMarket($A2466,"前日比"),"")</f>
        <v/>
      </c>
      <c r="F2466" s="75" t="str">
        <f>IFERROR(_xll.RssMarket($A2466,"時価総額"),"")</f>
        <v/>
      </c>
      <c r="G2466" s="75" t="e">
        <f>T20D357462[[#This Row],[時価総額]]/T20D357462[[#This Row],[現在値]]</f>
        <v>#VALUE!</v>
      </c>
      <c r="H2466" s="20"/>
      <c r="I2466" s="38"/>
      <c r="J2466" s="20"/>
      <c r="K2466" s="33"/>
      <c r="L2466" s="117"/>
      <c r="M2466" s="21"/>
      <c r="N2466" s="89"/>
      <c r="O2466" s="125" t="e">
        <f t="shared" si="79"/>
        <v>#REF!</v>
      </c>
      <c r="P2466" s="125" t="e">
        <f t="shared" si="78"/>
        <v>#REF!</v>
      </c>
      <c r="Q2466" s="147" t="e">
        <f>T20D357462[[#This Row],[スコア⑤]]/T20D357462[[#This Row],[スコア③]]</f>
        <v>#REF!</v>
      </c>
      <c r="R2466" s="76" t="e">
        <f>#REF!+#REF!</f>
        <v>#REF!</v>
      </c>
      <c r="S2466" s="76"/>
      <c r="T2466" s="119"/>
      <c r="U2466" s="76"/>
      <c r="V2466" s="76"/>
      <c r="W2466" s="109" t="e">
        <f>(T20D357462[[#This Row],[現金及び預金（億）]]-T20D357462[[#This Row],[負債（億）]])/T20D357462[[#This Row],[総資産]]*100</f>
        <v>#DIV/0!</v>
      </c>
    </row>
    <row r="2467" spans="1:23" s="67" customFormat="1" x14ac:dyDescent="0.25">
      <c r="A2467" s="69"/>
      <c r="B2467" s="39"/>
      <c r="C2467" s="71" t="str">
        <f>IFERROR(_xll.RssMarket($A2467,"市場部名称"),"")</f>
        <v/>
      </c>
      <c r="D2467" s="55"/>
      <c r="E2467" s="55" t="str">
        <f>IFERROR(_xll.RssMarket($A2467,"前日比"),"")</f>
        <v/>
      </c>
      <c r="F2467" s="75" t="str">
        <f>IFERROR(_xll.RssMarket($A2467,"時価総額"),"")</f>
        <v/>
      </c>
      <c r="G2467" s="75" t="e">
        <f>T20D357462[[#This Row],[時価総額]]/T20D357462[[#This Row],[現在値]]</f>
        <v>#VALUE!</v>
      </c>
      <c r="H2467" s="20"/>
      <c r="I2467" s="38"/>
      <c r="J2467" s="20"/>
      <c r="K2467" s="33"/>
      <c r="L2467" s="117"/>
      <c r="M2467" s="21"/>
      <c r="N2467" s="89"/>
      <c r="O2467" s="125" t="e">
        <f t="shared" si="79"/>
        <v>#REF!</v>
      </c>
      <c r="P2467" s="125" t="e">
        <f t="shared" si="78"/>
        <v>#REF!</v>
      </c>
      <c r="Q2467" s="147" t="e">
        <f>T20D357462[[#This Row],[スコア⑤]]/T20D357462[[#This Row],[スコア③]]</f>
        <v>#REF!</v>
      </c>
      <c r="R2467" s="76" t="e">
        <f>#REF!+#REF!</f>
        <v>#REF!</v>
      </c>
      <c r="S2467" s="76"/>
      <c r="T2467" s="119"/>
      <c r="U2467" s="76"/>
      <c r="V2467" s="76"/>
      <c r="W2467" s="109" t="e">
        <f>(T20D357462[[#This Row],[現金及び預金（億）]]-T20D357462[[#This Row],[負債（億）]])/T20D357462[[#This Row],[総資産]]*100</f>
        <v>#DIV/0!</v>
      </c>
    </row>
    <row r="2468" spans="1:23" s="67" customFormat="1" x14ac:dyDescent="0.25">
      <c r="A2468" s="69"/>
      <c r="B2468" s="39"/>
      <c r="C2468" s="71" t="str">
        <f>IFERROR(_xll.RssMarket($A2468,"市場部名称"),"")</f>
        <v/>
      </c>
      <c r="D2468" s="55"/>
      <c r="E2468" s="55" t="str">
        <f>IFERROR(_xll.RssMarket($A2468,"前日比"),"")</f>
        <v/>
      </c>
      <c r="F2468" s="75" t="str">
        <f>IFERROR(_xll.RssMarket($A2468,"時価総額"),"")</f>
        <v/>
      </c>
      <c r="G2468" s="75" t="e">
        <f>T20D357462[[#This Row],[時価総額]]/T20D357462[[#This Row],[現在値]]</f>
        <v>#VALUE!</v>
      </c>
      <c r="H2468" s="20"/>
      <c r="I2468" s="38"/>
      <c r="J2468" s="20"/>
      <c r="K2468" s="33"/>
      <c r="L2468" s="117"/>
      <c r="M2468" s="21"/>
      <c r="N2468" s="89"/>
      <c r="O2468" s="125" t="e">
        <f t="shared" si="79"/>
        <v>#REF!</v>
      </c>
      <c r="P2468" s="125" t="e">
        <f t="shared" si="78"/>
        <v>#REF!</v>
      </c>
      <c r="Q2468" s="147" t="e">
        <f>T20D357462[[#This Row],[スコア⑤]]/T20D357462[[#This Row],[スコア③]]</f>
        <v>#REF!</v>
      </c>
      <c r="R2468" s="76" t="e">
        <f>#REF!+#REF!</f>
        <v>#REF!</v>
      </c>
      <c r="S2468" s="76"/>
      <c r="T2468" s="119"/>
      <c r="U2468" s="76"/>
      <c r="V2468" s="76"/>
      <c r="W2468" s="109" t="e">
        <f>(T20D357462[[#This Row],[現金及び預金（億）]]-T20D357462[[#This Row],[負債（億）]])/T20D357462[[#This Row],[総資産]]*100</f>
        <v>#DIV/0!</v>
      </c>
    </row>
    <row r="2469" spans="1:23" s="67" customFormat="1" x14ac:dyDescent="0.25">
      <c r="A2469" s="69"/>
      <c r="B2469" s="39"/>
      <c r="C2469" s="71" t="str">
        <f>IFERROR(_xll.RssMarket($A2469,"市場部名称"),"")</f>
        <v/>
      </c>
      <c r="D2469" s="55"/>
      <c r="E2469" s="55" t="str">
        <f>IFERROR(_xll.RssMarket($A2469,"前日比"),"")</f>
        <v/>
      </c>
      <c r="F2469" s="75" t="str">
        <f>IFERROR(_xll.RssMarket($A2469,"時価総額"),"")</f>
        <v/>
      </c>
      <c r="G2469" s="75" t="e">
        <f>T20D357462[[#This Row],[時価総額]]/T20D357462[[#This Row],[現在値]]</f>
        <v>#VALUE!</v>
      </c>
      <c r="H2469" s="20"/>
      <c r="I2469" s="38"/>
      <c r="J2469" s="20"/>
      <c r="K2469" s="33"/>
      <c r="L2469" s="117"/>
      <c r="M2469" s="21"/>
      <c r="N2469" s="89"/>
      <c r="O2469" s="125" t="e">
        <f t="shared" si="79"/>
        <v>#REF!</v>
      </c>
      <c r="P2469" s="125" t="e">
        <f t="shared" si="78"/>
        <v>#REF!</v>
      </c>
      <c r="Q2469" s="147" t="e">
        <f>T20D357462[[#This Row],[スコア⑤]]/T20D357462[[#This Row],[スコア③]]</f>
        <v>#REF!</v>
      </c>
      <c r="R2469" s="76" t="e">
        <f>#REF!+#REF!</f>
        <v>#REF!</v>
      </c>
      <c r="S2469" s="76"/>
      <c r="T2469" s="119"/>
      <c r="U2469" s="76"/>
      <c r="V2469" s="76"/>
      <c r="W2469" s="109" t="e">
        <f>(T20D357462[[#This Row],[現金及び預金（億）]]-T20D357462[[#This Row],[負債（億）]])/T20D357462[[#This Row],[総資産]]*100</f>
        <v>#DIV/0!</v>
      </c>
    </row>
    <row r="2470" spans="1:23" s="67" customFormat="1" x14ac:dyDescent="0.25">
      <c r="A2470" s="69"/>
      <c r="B2470" s="39"/>
      <c r="C2470" s="71" t="str">
        <f>IFERROR(_xll.RssMarket($A2470,"市場部名称"),"")</f>
        <v/>
      </c>
      <c r="D2470" s="55"/>
      <c r="E2470" s="55" t="str">
        <f>IFERROR(_xll.RssMarket($A2470,"前日比"),"")</f>
        <v/>
      </c>
      <c r="F2470" s="75" t="str">
        <f>IFERROR(_xll.RssMarket($A2470,"時価総額"),"")</f>
        <v/>
      </c>
      <c r="G2470" s="75" t="e">
        <f>T20D357462[[#This Row],[時価総額]]/T20D357462[[#This Row],[現在値]]</f>
        <v>#VALUE!</v>
      </c>
      <c r="H2470" s="20"/>
      <c r="I2470" s="38"/>
      <c r="J2470" s="20"/>
      <c r="K2470" s="33"/>
      <c r="L2470" s="117"/>
      <c r="M2470" s="21"/>
      <c r="N2470" s="89"/>
      <c r="O2470" s="125" t="e">
        <f t="shared" si="79"/>
        <v>#REF!</v>
      </c>
      <c r="P2470" s="125" t="e">
        <f t="shared" si="78"/>
        <v>#REF!</v>
      </c>
      <c r="Q2470" s="147" t="e">
        <f>T20D357462[[#This Row],[スコア⑤]]/T20D357462[[#This Row],[スコア③]]</f>
        <v>#REF!</v>
      </c>
      <c r="R2470" s="76" t="e">
        <f>#REF!+#REF!</f>
        <v>#REF!</v>
      </c>
      <c r="S2470" s="76"/>
      <c r="T2470" s="119"/>
      <c r="U2470" s="76"/>
      <c r="V2470" s="76"/>
      <c r="W2470" s="109" t="e">
        <f>(T20D357462[[#This Row],[現金及び預金（億）]]-T20D357462[[#This Row],[負債（億）]])/T20D357462[[#This Row],[総資産]]*100</f>
        <v>#DIV/0!</v>
      </c>
    </row>
    <row r="2471" spans="1:23" s="67" customFormat="1" x14ac:dyDescent="0.25">
      <c r="A2471" s="69"/>
      <c r="B2471" s="39"/>
      <c r="C2471" s="71" t="str">
        <f>IFERROR(_xll.RssMarket($A2471,"市場部名称"),"")</f>
        <v/>
      </c>
      <c r="D2471" s="55"/>
      <c r="E2471" s="55" t="str">
        <f>IFERROR(_xll.RssMarket($A2471,"前日比"),"")</f>
        <v/>
      </c>
      <c r="F2471" s="75" t="str">
        <f>IFERROR(_xll.RssMarket($A2471,"時価総額"),"")</f>
        <v/>
      </c>
      <c r="G2471" s="75" t="e">
        <f>T20D357462[[#This Row],[時価総額]]/T20D357462[[#This Row],[現在値]]</f>
        <v>#VALUE!</v>
      </c>
      <c r="H2471" s="20"/>
      <c r="I2471" s="38"/>
      <c r="J2471" s="20"/>
      <c r="K2471" s="33"/>
      <c r="L2471" s="117"/>
      <c r="M2471" s="21"/>
      <c r="N2471" s="89"/>
      <c r="O2471" s="125" t="e">
        <f t="shared" si="79"/>
        <v>#REF!</v>
      </c>
      <c r="P2471" s="125" t="e">
        <f t="shared" si="78"/>
        <v>#REF!</v>
      </c>
      <c r="Q2471" s="147" t="e">
        <f>T20D357462[[#This Row],[スコア⑤]]/T20D357462[[#This Row],[スコア③]]</f>
        <v>#REF!</v>
      </c>
      <c r="R2471" s="76" t="e">
        <f>#REF!+#REF!</f>
        <v>#REF!</v>
      </c>
      <c r="S2471" s="76"/>
      <c r="T2471" s="119"/>
      <c r="U2471" s="76"/>
      <c r="V2471" s="76"/>
      <c r="W2471" s="109" t="e">
        <f>(T20D357462[[#This Row],[現金及び預金（億）]]-T20D357462[[#This Row],[負債（億）]])/T20D357462[[#This Row],[総資産]]*100</f>
        <v>#DIV/0!</v>
      </c>
    </row>
    <row r="2472" spans="1:23" s="67" customFormat="1" x14ac:dyDescent="0.25">
      <c r="A2472" s="69"/>
      <c r="B2472" s="39"/>
      <c r="C2472" s="71" t="str">
        <f>IFERROR(_xll.RssMarket($A2472,"市場部名称"),"")</f>
        <v/>
      </c>
      <c r="D2472" s="55"/>
      <c r="E2472" s="55" t="str">
        <f>IFERROR(_xll.RssMarket($A2472,"前日比"),"")</f>
        <v/>
      </c>
      <c r="F2472" s="75" t="str">
        <f>IFERROR(_xll.RssMarket($A2472,"時価総額"),"")</f>
        <v/>
      </c>
      <c r="G2472" s="75" t="e">
        <f>T20D357462[[#This Row],[時価総額]]/T20D357462[[#This Row],[現在値]]</f>
        <v>#VALUE!</v>
      </c>
      <c r="H2472" s="20"/>
      <c r="I2472" s="38"/>
      <c r="J2472" s="20"/>
      <c r="K2472" s="33"/>
      <c r="L2472" s="117"/>
      <c r="M2472" s="21"/>
      <c r="N2472" s="89"/>
      <c r="O2472" s="125" t="e">
        <f t="shared" si="79"/>
        <v>#REF!</v>
      </c>
      <c r="P2472" s="125" t="e">
        <f t="shared" si="78"/>
        <v>#REF!</v>
      </c>
      <c r="Q2472" s="147" t="e">
        <f>T20D357462[[#This Row],[スコア⑤]]/T20D357462[[#This Row],[スコア③]]</f>
        <v>#REF!</v>
      </c>
      <c r="R2472" s="76" t="e">
        <f>#REF!+#REF!</f>
        <v>#REF!</v>
      </c>
      <c r="S2472" s="76"/>
      <c r="T2472" s="119"/>
      <c r="U2472" s="76"/>
      <c r="V2472" s="76"/>
      <c r="W2472" s="109" t="e">
        <f>(T20D357462[[#This Row],[現金及び預金（億）]]-T20D357462[[#This Row],[負債（億）]])/T20D357462[[#This Row],[総資産]]*100</f>
        <v>#DIV/0!</v>
      </c>
    </row>
    <row r="2473" spans="1:23" s="67" customFormat="1" x14ac:dyDescent="0.25">
      <c r="A2473" s="69"/>
      <c r="B2473" s="39"/>
      <c r="C2473" s="71" t="str">
        <f>IFERROR(_xll.RssMarket($A2473,"市場部名称"),"")</f>
        <v/>
      </c>
      <c r="D2473" s="55"/>
      <c r="E2473" s="55" t="str">
        <f>IFERROR(_xll.RssMarket($A2473,"前日比"),"")</f>
        <v/>
      </c>
      <c r="F2473" s="75" t="str">
        <f>IFERROR(_xll.RssMarket($A2473,"時価総額"),"")</f>
        <v/>
      </c>
      <c r="G2473" s="75" t="e">
        <f>T20D357462[[#This Row],[時価総額]]/T20D357462[[#This Row],[現在値]]</f>
        <v>#VALUE!</v>
      </c>
      <c r="H2473" s="20"/>
      <c r="I2473" s="38"/>
      <c r="J2473" s="20"/>
      <c r="K2473" s="33"/>
      <c r="L2473" s="117"/>
      <c r="M2473" s="21"/>
      <c r="N2473" s="89"/>
      <c r="O2473" s="125" t="e">
        <f t="shared" si="79"/>
        <v>#REF!</v>
      </c>
      <c r="P2473" s="125" t="e">
        <f t="shared" si="78"/>
        <v>#REF!</v>
      </c>
      <c r="Q2473" s="147" t="e">
        <f>T20D357462[[#This Row],[スコア⑤]]/T20D357462[[#This Row],[スコア③]]</f>
        <v>#REF!</v>
      </c>
      <c r="R2473" s="76" t="e">
        <f>#REF!+#REF!</f>
        <v>#REF!</v>
      </c>
      <c r="S2473" s="76"/>
      <c r="T2473" s="119"/>
      <c r="U2473" s="76"/>
      <c r="V2473" s="76"/>
      <c r="W2473" s="109" t="e">
        <f>(T20D357462[[#This Row],[現金及び預金（億）]]-T20D357462[[#This Row],[負債（億）]])/T20D357462[[#This Row],[総資産]]*100</f>
        <v>#DIV/0!</v>
      </c>
    </row>
    <row r="2474" spans="1:23" s="67" customFormat="1" x14ac:dyDescent="0.25">
      <c r="A2474" s="69"/>
      <c r="B2474" s="39"/>
      <c r="C2474" s="71" t="str">
        <f>IFERROR(_xll.RssMarket($A2474,"市場部名称"),"")</f>
        <v/>
      </c>
      <c r="D2474" s="55"/>
      <c r="E2474" s="55" t="str">
        <f>IFERROR(_xll.RssMarket($A2474,"前日比"),"")</f>
        <v/>
      </c>
      <c r="F2474" s="75" t="str">
        <f>IFERROR(_xll.RssMarket($A2474,"時価総額"),"")</f>
        <v/>
      </c>
      <c r="G2474" s="75" t="e">
        <f>T20D357462[[#This Row],[時価総額]]/T20D357462[[#This Row],[現在値]]</f>
        <v>#VALUE!</v>
      </c>
      <c r="H2474" s="20"/>
      <c r="I2474" s="38"/>
      <c r="J2474" s="20"/>
      <c r="K2474" s="33"/>
      <c r="L2474" s="117"/>
      <c r="M2474" s="21"/>
      <c r="N2474" s="89"/>
      <c r="O2474" s="125" t="e">
        <f t="shared" si="79"/>
        <v>#REF!</v>
      </c>
      <c r="P2474" s="125" t="e">
        <f t="shared" si="78"/>
        <v>#REF!</v>
      </c>
      <c r="Q2474" s="147" t="e">
        <f>T20D357462[[#This Row],[スコア⑤]]/T20D357462[[#This Row],[スコア③]]</f>
        <v>#REF!</v>
      </c>
      <c r="R2474" s="76" t="e">
        <f>#REF!+#REF!</f>
        <v>#REF!</v>
      </c>
      <c r="S2474" s="76"/>
      <c r="T2474" s="119"/>
      <c r="U2474" s="76"/>
      <c r="V2474" s="76"/>
      <c r="W2474" s="109" t="e">
        <f>(T20D357462[[#This Row],[現金及び預金（億）]]-T20D357462[[#This Row],[負債（億）]])/T20D357462[[#This Row],[総資産]]*100</f>
        <v>#DIV/0!</v>
      </c>
    </row>
    <row r="2475" spans="1:23" s="67" customFormat="1" x14ac:dyDescent="0.25">
      <c r="A2475" s="69"/>
      <c r="B2475" s="39"/>
      <c r="C2475" s="71" t="str">
        <f>IFERROR(_xll.RssMarket($A2475,"市場部名称"),"")</f>
        <v/>
      </c>
      <c r="D2475" s="55"/>
      <c r="E2475" s="55" t="str">
        <f>IFERROR(_xll.RssMarket($A2475,"前日比"),"")</f>
        <v/>
      </c>
      <c r="F2475" s="75" t="str">
        <f>IFERROR(_xll.RssMarket($A2475,"時価総額"),"")</f>
        <v/>
      </c>
      <c r="G2475" s="75" t="e">
        <f>T20D357462[[#This Row],[時価総額]]/T20D357462[[#This Row],[現在値]]</f>
        <v>#VALUE!</v>
      </c>
      <c r="H2475" s="20"/>
      <c r="I2475" s="38"/>
      <c r="J2475" s="20"/>
      <c r="K2475" s="33"/>
      <c r="L2475" s="117"/>
      <c r="M2475" s="21"/>
      <c r="N2475" s="89"/>
      <c r="O2475" s="125" t="e">
        <f t="shared" si="79"/>
        <v>#REF!</v>
      </c>
      <c r="P2475" s="125" t="e">
        <f t="shared" si="78"/>
        <v>#REF!</v>
      </c>
      <c r="Q2475" s="147" t="e">
        <f>T20D357462[[#This Row],[スコア⑤]]/T20D357462[[#This Row],[スコア③]]</f>
        <v>#REF!</v>
      </c>
      <c r="R2475" s="76" t="e">
        <f>#REF!+#REF!</f>
        <v>#REF!</v>
      </c>
      <c r="S2475" s="76"/>
      <c r="T2475" s="119"/>
      <c r="U2475" s="76"/>
      <c r="V2475" s="76"/>
      <c r="W2475" s="109" t="e">
        <f>(T20D357462[[#This Row],[現金及び預金（億）]]-T20D357462[[#This Row],[負債（億）]])/T20D357462[[#This Row],[総資産]]*100</f>
        <v>#DIV/0!</v>
      </c>
    </row>
    <row r="2476" spans="1:23" s="67" customFormat="1" x14ac:dyDescent="0.25">
      <c r="A2476" s="69"/>
      <c r="B2476" s="39"/>
      <c r="C2476" s="71" t="str">
        <f>IFERROR(_xll.RssMarket($A2476,"市場部名称"),"")</f>
        <v/>
      </c>
      <c r="D2476" s="55"/>
      <c r="E2476" s="55" t="str">
        <f>IFERROR(_xll.RssMarket($A2476,"前日比"),"")</f>
        <v/>
      </c>
      <c r="F2476" s="75" t="str">
        <f>IFERROR(_xll.RssMarket($A2476,"時価総額"),"")</f>
        <v/>
      </c>
      <c r="G2476" s="75" t="e">
        <f>T20D357462[[#This Row],[時価総額]]/T20D357462[[#This Row],[現在値]]</f>
        <v>#VALUE!</v>
      </c>
      <c r="H2476" s="20"/>
      <c r="I2476" s="38"/>
      <c r="J2476" s="20"/>
      <c r="K2476" s="33"/>
      <c r="L2476" s="117"/>
      <c r="M2476" s="21"/>
      <c r="N2476" s="89"/>
      <c r="O2476" s="125" t="e">
        <f t="shared" si="79"/>
        <v>#REF!</v>
      </c>
      <c r="P2476" s="125" t="e">
        <f t="shared" si="78"/>
        <v>#REF!</v>
      </c>
      <c r="Q2476" s="147" t="e">
        <f>T20D357462[[#This Row],[スコア⑤]]/T20D357462[[#This Row],[スコア③]]</f>
        <v>#REF!</v>
      </c>
      <c r="R2476" s="76" t="e">
        <f>#REF!+#REF!</f>
        <v>#REF!</v>
      </c>
      <c r="S2476" s="76"/>
      <c r="T2476" s="119"/>
      <c r="U2476" s="76"/>
      <c r="V2476" s="76"/>
      <c r="W2476" s="109" t="e">
        <f>(T20D357462[[#This Row],[現金及び預金（億）]]-T20D357462[[#This Row],[負債（億）]])/T20D357462[[#This Row],[総資産]]*100</f>
        <v>#DIV/0!</v>
      </c>
    </row>
    <row r="2477" spans="1:23" s="67" customFormat="1" x14ac:dyDescent="0.25">
      <c r="A2477" s="69"/>
      <c r="B2477" s="39"/>
      <c r="C2477" s="71" t="str">
        <f>IFERROR(_xll.RssMarket($A2477,"市場部名称"),"")</f>
        <v/>
      </c>
      <c r="D2477" s="55"/>
      <c r="E2477" s="55" t="str">
        <f>IFERROR(_xll.RssMarket($A2477,"前日比"),"")</f>
        <v/>
      </c>
      <c r="F2477" s="75" t="str">
        <f>IFERROR(_xll.RssMarket($A2477,"時価総額"),"")</f>
        <v/>
      </c>
      <c r="G2477" s="75" t="e">
        <f>T20D357462[[#This Row],[時価総額]]/T20D357462[[#This Row],[現在値]]</f>
        <v>#VALUE!</v>
      </c>
      <c r="H2477" s="20"/>
      <c r="I2477" s="38"/>
      <c r="J2477" s="20"/>
      <c r="K2477" s="33"/>
      <c r="L2477" s="117"/>
      <c r="M2477" s="21"/>
      <c r="N2477" s="89"/>
      <c r="O2477" s="125" t="e">
        <f t="shared" si="79"/>
        <v>#REF!</v>
      </c>
      <c r="P2477" s="125" t="e">
        <f t="shared" si="78"/>
        <v>#REF!</v>
      </c>
      <c r="Q2477" s="147" t="e">
        <f>T20D357462[[#This Row],[スコア⑤]]/T20D357462[[#This Row],[スコア③]]</f>
        <v>#REF!</v>
      </c>
      <c r="R2477" s="76" t="e">
        <f>#REF!+#REF!</f>
        <v>#REF!</v>
      </c>
      <c r="S2477" s="76"/>
      <c r="T2477" s="119"/>
      <c r="U2477" s="76"/>
      <c r="V2477" s="76"/>
      <c r="W2477" s="109" t="e">
        <f>(T20D357462[[#This Row],[現金及び預金（億）]]-T20D357462[[#This Row],[負債（億）]])/T20D357462[[#This Row],[総資産]]*100</f>
        <v>#DIV/0!</v>
      </c>
    </row>
    <row r="2478" spans="1:23" s="67" customFormat="1" x14ac:dyDescent="0.25">
      <c r="A2478" s="69"/>
      <c r="B2478" s="39"/>
      <c r="C2478" s="71" t="str">
        <f>IFERROR(_xll.RssMarket($A2478,"市場部名称"),"")</f>
        <v/>
      </c>
      <c r="D2478" s="55"/>
      <c r="E2478" s="55" t="str">
        <f>IFERROR(_xll.RssMarket($A2478,"前日比"),"")</f>
        <v/>
      </c>
      <c r="F2478" s="75" t="str">
        <f>IFERROR(_xll.RssMarket($A2478,"時価総額"),"")</f>
        <v/>
      </c>
      <c r="G2478" s="75" t="e">
        <f>T20D357462[[#This Row],[時価総額]]/T20D357462[[#This Row],[現在値]]</f>
        <v>#VALUE!</v>
      </c>
      <c r="H2478" s="20"/>
      <c r="I2478" s="38"/>
      <c r="J2478" s="20"/>
      <c r="K2478" s="33"/>
      <c r="L2478" s="117"/>
      <c r="M2478" s="21"/>
      <c r="N2478" s="89"/>
      <c r="O2478" s="125" t="e">
        <f t="shared" si="79"/>
        <v>#REF!</v>
      </c>
      <c r="P2478" s="125" t="e">
        <f t="shared" si="78"/>
        <v>#REF!</v>
      </c>
      <c r="Q2478" s="147" t="e">
        <f>T20D357462[[#This Row],[スコア⑤]]/T20D357462[[#This Row],[スコア③]]</f>
        <v>#REF!</v>
      </c>
      <c r="R2478" s="76" t="e">
        <f>#REF!+#REF!</f>
        <v>#REF!</v>
      </c>
      <c r="S2478" s="76"/>
      <c r="T2478" s="119"/>
      <c r="U2478" s="76"/>
      <c r="V2478" s="76"/>
      <c r="W2478" s="109" t="e">
        <f>(T20D357462[[#This Row],[現金及び預金（億）]]-T20D357462[[#This Row],[負債（億）]])/T20D357462[[#This Row],[総資産]]*100</f>
        <v>#DIV/0!</v>
      </c>
    </row>
    <row r="2479" spans="1:23" s="67" customFormat="1" x14ac:dyDescent="0.25">
      <c r="A2479" s="69"/>
      <c r="B2479" s="39"/>
      <c r="C2479" s="71" t="str">
        <f>IFERROR(_xll.RssMarket($A2479,"市場部名称"),"")</f>
        <v/>
      </c>
      <c r="D2479" s="55"/>
      <c r="E2479" s="55" t="str">
        <f>IFERROR(_xll.RssMarket($A2479,"前日比"),"")</f>
        <v/>
      </c>
      <c r="F2479" s="75" t="str">
        <f>IFERROR(_xll.RssMarket($A2479,"時価総額"),"")</f>
        <v/>
      </c>
      <c r="G2479" s="75" t="e">
        <f>T20D357462[[#This Row],[時価総額]]/T20D357462[[#This Row],[現在値]]</f>
        <v>#VALUE!</v>
      </c>
      <c r="H2479" s="20"/>
      <c r="I2479" s="38"/>
      <c r="J2479" s="20"/>
      <c r="K2479" s="33"/>
      <c r="L2479" s="117"/>
      <c r="M2479" s="21"/>
      <c r="N2479" s="89"/>
      <c r="O2479" s="125" t="e">
        <f t="shared" si="79"/>
        <v>#REF!</v>
      </c>
      <c r="P2479" s="125" t="e">
        <f t="shared" si="78"/>
        <v>#REF!</v>
      </c>
      <c r="Q2479" s="147" t="e">
        <f>T20D357462[[#This Row],[スコア⑤]]/T20D357462[[#This Row],[スコア③]]</f>
        <v>#REF!</v>
      </c>
      <c r="R2479" s="76" t="e">
        <f>#REF!+#REF!</f>
        <v>#REF!</v>
      </c>
      <c r="S2479" s="76"/>
      <c r="T2479" s="119"/>
      <c r="U2479" s="76"/>
      <c r="V2479" s="76"/>
      <c r="W2479" s="109" t="e">
        <f>(T20D357462[[#This Row],[現金及び預金（億）]]-T20D357462[[#This Row],[負債（億）]])/T20D357462[[#This Row],[総資産]]*100</f>
        <v>#DIV/0!</v>
      </c>
    </row>
    <row r="2480" spans="1:23" s="67" customFormat="1" x14ac:dyDescent="0.25">
      <c r="A2480" s="69"/>
      <c r="B2480" s="39"/>
      <c r="C2480" s="71" t="str">
        <f>IFERROR(_xll.RssMarket($A2480,"市場部名称"),"")</f>
        <v/>
      </c>
      <c r="D2480" s="55"/>
      <c r="E2480" s="55" t="str">
        <f>IFERROR(_xll.RssMarket($A2480,"前日比"),"")</f>
        <v/>
      </c>
      <c r="F2480" s="75" t="str">
        <f>IFERROR(_xll.RssMarket($A2480,"時価総額"),"")</f>
        <v/>
      </c>
      <c r="G2480" s="75" t="e">
        <f>T20D357462[[#This Row],[時価総額]]/T20D357462[[#This Row],[現在値]]</f>
        <v>#VALUE!</v>
      </c>
      <c r="H2480" s="20"/>
      <c r="I2480" s="38"/>
      <c r="J2480" s="20"/>
      <c r="K2480" s="33"/>
      <c r="L2480" s="117"/>
      <c r="M2480" s="21"/>
      <c r="N2480" s="89"/>
      <c r="O2480" s="125" t="e">
        <f t="shared" si="79"/>
        <v>#REF!</v>
      </c>
      <c r="P2480" s="125" t="e">
        <f t="shared" si="78"/>
        <v>#REF!</v>
      </c>
      <c r="Q2480" s="147" t="e">
        <f>T20D357462[[#This Row],[スコア⑤]]/T20D357462[[#This Row],[スコア③]]</f>
        <v>#REF!</v>
      </c>
      <c r="R2480" s="76" t="e">
        <f>#REF!+#REF!</f>
        <v>#REF!</v>
      </c>
      <c r="S2480" s="76"/>
      <c r="T2480" s="119"/>
      <c r="U2480" s="76"/>
      <c r="V2480" s="76"/>
      <c r="W2480" s="109" t="e">
        <f>(T20D357462[[#This Row],[現金及び預金（億）]]-T20D357462[[#This Row],[負債（億）]])/T20D357462[[#This Row],[総資産]]*100</f>
        <v>#DIV/0!</v>
      </c>
    </row>
    <row r="2481" spans="1:23" s="67" customFormat="1" x14ac:dyDescent="0.25">
      <c r="A2481" s="69"/>
      <c r="B2481" s="39"/>
      <c r="C2481" s="71" t="str">
        <f>IFERROR(_xll.RssMarket($A2481,"市場部名称"),"")</f>
        <v/>
      </c>
      <c r="D2481" s="55"/>
      <c r="E2481" s="55" t="str">
        <f>IFERROR(_xll.RssMarket($A2481,"前日比"),"")</f>
        <v/>
      </c>
      <c r="F2481" s="75" t="str">
        <f>IFERROR(_xll.RssMarket($A2481,"時価総額"),"")</f>
        <v/>
      </c>
      <c r="G2481" s="75" t="e">
        <f>T20D357462[[#This Row],[時価総額]]/T20D357462[[#This Row],[現在値]]</f>
        <v>#VALUE!</v>
      </c>
      <c r="H2481" s="20"/>
      <c r="I2481" s="38"/>
      <c r="J2481" s="20"/>
      <c r="K2481" s="33"/>
      <c r="L2481" s="117"/>
      <c r="M2481" s="21"/>
      <c r="N2481" s="89"/>
      <c r="O2481" s="125" t="e">
        <f t="shared" si="79"/>
        <v>#REF!</v>
      </c>
      <c r="P2481" s="125" t="e">
        <f t="shared" si="78"/>
        <v>#REF!</v>
      </c>
      <c r="Q2481" s="147" t="e">
        <f>T20D357462[[#This Row],[スコア⑤]]/T20D357462[[#This Row],[スコア③]]</f>
        <v>#REF!</v>
      </c>
      <c r="R2481" s="76" t="e">
        <f>#REF!+#REF!</f>
        <v>#REF!</v>
      </c>
      <c r="S2481" s="76"/>
      <c r="T2481" s="119"/>
      <c r="U2481" s="76"/>
      <c r="V2481" s="76"/>
      <c r="W2481" s="109" t="e">
        <f>(T20D357462[[#This Row],[現金及び預金（億）]]-T20D357462[[#This Row],[負債（億）]])/T20D357462[[#This Row],[総資産]]*100</f>
        <v>#DIV/0!</v>
      </c>
    </row>
    <row r="2482" spans="1:23" s="67" customFormat="1" x14ac:dyDescent="0.25">
      <c r="A2482" s="69"/>
      <c r="B2482" s="39"/>
      <c r="C2482" s="71" t="str">
        <f>IFERROR(_xll.RssMarket($A2482,"市場部名称"),"")</f>
        <v/>
      </c>
      <c r="D2482" s="55"/>
      <c r="E2482" s="55" t="str">
        <f>IFERROR(_xll.RssMarket($A2482,"前日比"),"")</f>
        <v/>
      </c>
      <c r="F2482" s="75" t="str">
        <f>IFERROR(_xll.RssMarket($A2482,"時価総額"),"")</f>
        <v/>
      </c>
      <c r="G2482" s="75" t="e">
        <f>T20D357462[[#This Row],[時価総額]]/T20D357462[[#This Row],[現在値]]</f>
        <v>#VALUE!</v>
      </c>
      <c r="H2482" s="20"/>
      <c r="I2482" s="38"/>
      <c r="J2482" s="20"/>
      <c r="K2482" s="33"/>
      <c r="L2482" s="117"/>
      <c r="M2482" s="21"/>
      <c r="N2482" s="89"/>
      <c r="O2482" s="125" t="e">
        <f t="shared" si="79"/>
        <v>#REF!</v>
      </c>
      <c r="P2482" s="125" t="e">
        <f t="shared" si="78"/>
        <v>#REF!</v>
      </c>
      <c r="Q2482" s="147" t="e">
        <f>T20D357462[[#This Row],[スコア⑤]]/T20D357462[[#This Row],[スコア③]]</f>
        <v>#REF!</v>
      </c>
      <c r="R2482" s="76" t="e">
        <f>#REF!+#REF!</f>
        <v>#REF!</v>
      </c>
      <c r="S2482" s="76"/>
      <c r="T2482" s="119"/>
      <c r="U2482" s="76"/>
      <c r="V2482" s="76"/>
      <c r="W2482" s="109" t="e">
        <f>(T20D357462[[#This Row],[現金及び預金（億）]]-T20D357462[[#This Row],[負債（億）]])/T20D357462[[#This Row],[総資産]]*100</f>
        <v>#DIV/0!</v>
      </c>
    </row>
    <row r="2483" spans="1:23" s="67" customFormat="1" x14ac:dyDescent="0.25">
      <c r="A2483" s="69"/>
      <c r="B2483" s="39"/>
      <c r="C2483" s="71" t="str">
        <f>IFERROR(_xll.RssMarket($A2483,"市場部名称"),"")</f>
        <v/>
      </c>
      <c r="D2483" s="55"/>
      <c r="E2483" s="55" t="str">
        <f>IFERROR(_xll.RssMarket($A2483,"前日比"),"")</f>
        <v/>
      </c>
      <c r="F2483" s="75" t="str">
        <f>IFERROR(_xll.RssMarket($A2483,"時価総額"),"")</f>
        <v/>
      </c>
      <c r="G2483" s="75" t="e">
        <f>T20D357462[[#This Row],[時価総額]]/T20D357462[[#This Row],[現在値]]</f>
        <v>#VALUE!</v>
      </c>
      <c r="H2483" s="20"/>
      <c r="I2483" s="38"/>
      <c r="J2483" s="20"/>
      <c r="K2483" s="33"/>
      <c r="L2483" s="117"/>
      <c r="M2483" s="21"/>
      <c r="N2483" s="89"/>
      <c r="O2483" s="125" t="e">
        <f t="shared" si="79"/>
        <v>#REF!</v>
      </c>
      <c r="P2483" s="125" t="e">
        <f t="shared" si="78"/>
        <v>#REF!</v>
      </c>
      <c r="Q2483" s="147" t="e">
        <f>T20D357462[[#This Row],[スコア⑤]]/T20D357462[[#This Row],[スコア③]]</f>
        <v>#REF!</v>
      </c>
      <c r="R2483" s="76" t="e">
        <f>#REF!+#REF!</f>
        <v>#REF!</v>
      </c>
      <c r="S2483" s="76"/>
      <c r="T2483" s="119"/>
      <c r="U2483" s="76"/>
      <c r="V2483" s="76"/>
      <c r="W2483" s="109" t="e">
        <f>(T20D357462[[#This Row],[現金及び預金（億）]]-T20D357462[[#This Row],[負債（億）]])/T20D357462[[#This Row],[総資産]]*100</f>
        <v>#DIV/0!</v>
      </c>
    </row>
    <row r="2484" spans="1:23" s="67" customFormat="1" x14ac:dyDescent="0.25">
      <c r="A2484" s="69"/>
      <c r="B2484" s="39"/>
      <c r="C2484" s="71" t="str">
        <f>IFERROR(_xll.RssMarket($A2484,"市場部名称"),"")</f>
        <v/>
      </c>
      <c r="D2484" s="55"/>
      <c r="E2484" s="55" t="str">
        <f>IFERROR(_xll.RssMarket($A2484,"前日比"),"")</f>
        <v/>
      </c>
      <c r="F2484" s="75" t="str">
        <f>IFERROR(_xll.RssMarket($A2484,"時価総額"),"")</f>
        <v/>
      </c>
      <c r="G2484" s="75" t="e">
        <f>T20D357462[[#This Row],[時価総額]]/T20D357462[[#This Row],[現在値]]</f>
        <v>#VALUE!</v>
      </c>
      <c r="H2484" s="20"/>
      <c r="I2484" s="38"/>
      <c r="J2484" s="20"/>
      <c r="K2484" s="33"/>
      <c r="L2484" s="117"/>
      <c r="M2484" s="21"/>
      <c r="N2484" s="89"/>
      <c r="O2484" s="125" t="e">
        <f t="shared" si="79"/>
        <v>#REF!</v>
      </c>
      <c r="P2484" s="125" t="e">
        <f t="shared" si="78"/>
        <v>#REF!</v>
      </c>
      <c r="Q2484" s="147" t="e">
        <f>T20D357462[[#This Row],[スコア⑤]]/T20D357462[[#This Row],[スコア③]]</f>
        <v>#REF!</v>
      </c>
      <c r="R2484" s="76" t="e">
        <f>#REF!+#REF!</f>
        <v>#REF!</v>
      </c>
      <c r="S2484" s="76"/>
      <c r="T2484" s="119"/>
      <c r="U2484" s="76"/>
      <c r="V2484" s="76"/>
      <c r="W2484" s="109" t="e">
        <f>(T20D357462[[#This Row],[現金及び預金（億）]]-T20D357462[[#This Row],[負債（億）]])/T20D357462[[#This Row],[総資産]]*100</f>
        <v>#DIV/0!</v>
      </c>
    </row>
    <row r="2485" spans="1:23" s="67" customFormat="1" x14ac:dyDescent="0.25">
      <c r="A2485" s="69"/>
      <c r="B2485" s="39"/>
      <c r="C2485" s="71" t="str">
        <f>IFERROR(_xll.RssMarket($A2485,"市場部名称"),"")</f>
        <v/>
      </c>
      <c r="D2485" s="55"/>
      <c r="E2485" s="55" t="str">
        <f>IFERROR(_xll.RssMarket($A2485,"前日比"),"")</f>
        <v/>
      </c>
      <c r="F2485" s="75" t="str">
        <f>IFERROR(_xll.RssMarket($A2485,"時価総額"),"")</f>
        <v/>
      </c>
      <c r="G2485" s="75" t="e">
        <f>T20D357462[[#This Row],[時価総額]]/T20D357462[[#This Row],[現在値]]</f>
        <v>#VALUE!</v>
      </c>
      <c r="H2485" s="20"/>
      <c r="I2485" s="38"/>
      <c r="J2485" s="20"/>
      <c r="K2485" s="33"/>
      <c r="L2485" s="117"/>
      <c r="M2485" s="21"/>
      <c r="N2485" s="89"/>
      <c r="O2485" s="125" t="e">
        <f t="shared" si="79"/>
        <v>#REF!</v>
      </c>
      <c r="P2485" s="125" t="e">
        <f t="shared" si="78"/>
        <v>#REF!</v>
      </c>
      <c r="Q2485" s="147" t="e">
        <f>T20D357462[[#This Row],[スコア⑤]]/T20D357462[[#This Row],[スコア③]]</f>
        <v>#REF!</v>
      </c>
      <c r="R2485" s="76" t="e">
        <f>#REF!+#REF!</f>
        <v>#REF!</v>
      </c>
      <c r="S2485" s="76"/>
      <c r="T2485" s="119"/>
      <c r="U2485" s="76"/>
      <c r="V2485" s="76"/>
      <c r="W2485" s="109" t="e">
        <f>(T20D357462[[#This Row],[現金及び預金（億）]]-T20D357462[[#This Row],[負債（億）]])/T20D357462[[#This Row],[総資産]]*100</f>
        <v>#DIV/0!</v>
      </c>
    </row>
    <row r="2486" spans="1:23" s="67" customFormat="1" x14ac:dyDescent="0.25">
      <c r="A2486" s="69"/>
      <c r="B2486" s="39"/>
      <c r="C2486" s="71" t="str">
        <f>IFERROR(_xll.RssMarket($A2486,"市場部名称"),"")</f>
        <v/>
      </c>
      <c r="D2486" s="55"/>
      <c r="E2486" s="55" t="str">
        <f>IFERROR(_xll.RssMarket($A2486,"前日比"),"")</f>
        <v/>
      </c>
      <c r="F2486" s="75" t="str">
        <f>IFERROR(_xll.RssMarket($A2486,"時価総額"),"")</f>
        <v/>
      </c>
      <c r="G2486" s="75" t="e">
        <f>T20D357462[[#This Row],[時価総額]]/T20D357462[[#This Row],[現在値]]</f>
        <v>#VALUE!</v>
      </c>
      <c r="H2486" s="20"/>
      <c r="I2486" s="38"/>
      <c r="J2486" s="20"/>
      <c r="K2486" s="33"/>
      <c r="L2486" s="117"/>
      <c r="M2486" s="21"/>
      <c r="N2486" s="89"/>
      <c r="O2486" s="125" t="e">
        <f t="shared" si="79"/>
        <v>#REF!</v>
      </c>
      <c r="P2486" s="125" t="e">
        <f t="shared" si="78"/>
        <v>#REF!</v>
      </c>
      <c r="Q2486" s="147" t="e">
        <f>T20D357462[[#This Row],[スコア⑤]]/T20D357462[[#This Row],[スコア③]]</f>
        <v>#REF!</v>
      </c>
      <c r="R2486" s="76" t="e">
        <f>#REF!+#REF!</f>
        <v>#REF!</v>
      </c>
      <c r="S2486" s="76"/>
      <c r="T2486" s="119"/>
      <c r="U2486" s="76"/>
      <c r="V2486" s="76"/>
      <c r="W2486" s="109" t="e">
        <f>(T20D357462[[#This Row],[現金及び預金（億）]]-T20D357462[[#This Row],[負債（億）]])/T20D357462[[#This Row],[総資産]]*100</f>
        <v>#DIV/0!</v>
      </c>
    </row>
    <row r="2487" spans="1:23" s="67" customFormat="1" x14ac:dyDescent="0.25">
      <c r="A2487" s="69"/>
      <c r="B2487" s="39"/>
      <c r="C2487" s="71" t="str">
        <f>IFERROR(_xll.RssMarket($A2487,"市場部名称"),"")</f>
        <v/>
      </c>
      <c r="D2487" s="55"/>
      <c r="E2487" s="55" t="str">
        <f>IFERROR(_xll.RssMarket($A2487,"前日比"),"")</f>
        <v/>
      </c>
      <c r="F2487" s="75" t="str">
        <f>IFERROR(_xll.RssMarket($A2487,"時価総額"),"")</f>
        <v/>
      </c>
      <c r="G2487" s="75" t="e">
        <f>T20D357462[[#This Row],[時価総額]]/T20D357462[[#This Row],[現在値]]</f>
        <v>#VALUE!</v>
      </c>
      <c r="H2487" s="20"/>
      <c r="I2487" s="38"/>
      <c r="J2487" s="20"/>
      <c r="K2487" s="33"/>
      <c r="L2487" s="117"/>
      <c r="M2487" s="21"/>
      <c r="N2487" s="89"/>
      <c r="O2487" s="125" t="e">
        <f t="shared" si="79"/>
        <v>#REF!</v>
      </c>
      <c r="P2487" s="125" t="e">
        <f t="shared" si="78"/>
        <v>#REF!</v>
      </c>
      <c r="Q2487" s="147" t="e">
        <f>T20D357462[[#This Row],[スコア⑤]]/T20D357462[[#This Row],[スコア③]]</f>
        <v>#REF!</v>
      </c>
      <c r="R2487" s="76" t="e">
        <f>#REF!+#REF!</f>
        <v>#REF!</v>
      </c>
      <c r="S2487" s="76"/>
      <c r="T2487" s="119"/>
      <c r="U2487" s="76"/>
      <c r="V2487" s="76"/>
      <c r="W2487" s="109" t="e">
        <f>(T20D357462[[#This Row],[現金及び預金（億）]]-T20D357462[[#This Row],[負債（億）]])/T20D357462[[#This Row],[総資産]]*100</f>
        <v>#DIV/0!</v>
      </c>
    </row>
    <row r="2488" spans="1:23" s="67" customFormat="1" x14ac:dyDescent="0.25">
      <c r="A2488" s="69"/>
      <c r="B2488" s="39"/>
      <c r="C2488" s="71" t="str">
        <f>IFERROR(_xll.RssMarket($A2488,"市場部名称"),"")</f>
        <v/>
      </c>
      <c r="D2488" s="55"/>
      <c r="E2488" s="55" t="str">
        <f>IFERROR(_xll.RssMarket($A2488,"前日比"),"")</f>
        <v/>
      </c>
      <c r="F2488" s="75" t="str">
        <f>IFERROR(_xll.RssMarket($A2488,"時価総額"),"")</f>
        <v/>
      </c>
      <c r="G2488" s="75" t="e">
        <f>T20D357462[[#This Row],[時価総額]]/T20D357462[[#This Row],[現在値]]</f>
        <v>#VALUE!</v>
      </c>
      <c r="H2488" s="20"/>
      <c r="I2488" s="38"/>
      <c r="J2488" s="20"/>
      <c r="K2488" s="33"/>
      <c r="L2488" s="117"/>
      <c r="M2488" s="21"/>
      <c r="N2488" s="89"/>
      <c r="O2488" s="125" t="e">
        <f t="shared" si="79"/>
        <v>#REF!</v>
      </c>
      <c r="P2488" s="125" t="e">
        <f t="shared" si="78"/>
        <v>#REF!</v>
      </c>
      <c r="Q2488" s="147" t="e">
        <f>T20D357462[[#This Row],[スコア⑤]]/T20D357462[[#This Row],[スコア③]]</f>
        <v>#REF!</v>
      </c>
      <c r="R2488" s="76" t="e">
        <f>#REF!+#REF!</f>
        <v>#REF!</v>
      </c>
      <c r="S2488" s="76"/>
      <c r="T2488" s="119"/>
      <c r="U2488" s="76"/>
      <c r="V2488" s="76"/>
      <c r="W2488" s="109" t="e">
        <f>(T20D357462[[#This Row],[現金及び預金（億）]]-T20D357462[[#This Row],[負債（億）]])/T20D357462[[#This Row],[総資産]]*100</f>
        <v>#DIV/0!</v>
      </c>
    </row>
    <row r="2489" spans="1:23" s="67" customFormat="1" x14ac:dyDescent="0.25">
      <c r="A2489" s="69"/>
      <c r="B2489" s="39"/>
      <c r="C2489" s="71" t="str">
        <f>IFERROR(_xll.RssMarket($A2489,"市場部名称"),"")</f>
        <v/>
      </c>
      <c r="D2489" s="55"/>
      <c r="E2489" s="55" t="str">
        <f>IFERROR(_xll.RssMarket($A2489,"前日比"),"")</f>
        <v/>
      </c>
      <c r="F2489" s="75" t="str">
        <f>IFERROR(_xll.RssMarket($A2489,"時価総額"),"")</f>
        <v/>
      </c>
      <c r="G2489" s="75" t="e">
        <f>T20D357462[[#This Row],[時価総額]]/T20D357462[[#This Row],[現在値]]</f>
        <v>#VALUE!</v>
      </c>
      <c r="H2489" s="20"/>
      <c r="I2489" s="38"/>
      <c r="J2489" s="20"/>
      <c r="K2489" s="33"/>
      <c r="L2489" s="117"/>
      <c r="M2489" s="21"/>
      <c r="N2489" s="89"/>
      <c r="O2489" s="125" t="e">
        <f t="shared" si="79"/>
        <v>#REF!</v>
      </c>
      <c r="P2489" s="125" t="e">
        <f t="shared" si="78"/>
        <v>#REF!</v>
      </c>
      <c r="Q2489" s="147" t="e">
        <f>T20D357462[[#This Row],[スコア⑤]]/T20D357462[[#This Row],[スコア③]]</f>
        <v>#REF!</v>
      </c>
      <c r="R2489" s="76" t="e">
        <f>#REF!+#REF!</f>
        <v>#REF!</v>
      </c>
      <c r="S2489" s="76"/>
      <c r="T2489" s="119"/>
      <c r="U2489" s="76"/>
      <c r="V2489" s="76"/>
      <c r="W2489" s="109" t="e">
        <f>(T20D357462[[#This Row],[現金及び預金（億）]]-T20D357462[[#This Row],[負債（億）]])/T20D357462[[#This Row],[総資産]]*100</f>
        <v>#DIV/0!</v>
      </c>
    </row>
    <row r="2490" spans="1:23" s="67" customFormat="1" x14ac:dyDescent="0.25">
      <c r="A2490" s="69"/>
      <c r="B2490" s="39"/>
      <c r="C2490" s="71" t="str">
        <f>IFERROR(_xll.RssMarket($A2490,"市場部名称"),"")</f>
        <v/>
      </c>
      <c r="D2490" s="55"/>
      <c r="E2490" s="55" t="str">
        <f>IFERROR(_xll.RssMarket($A2490,"前日比"),"")</f>
        <v/>
      </c>
      <c r="F2490" s="75" t="str">
        <f>IFERROR(_xll.RssMarket($A2490,"時価総額"),"")</f>
        <v/>
      </c>
      <c r="G2490" s="75" t="e">
        <f>T20D357462[[#This Row],[時価総額]]/T20D357462[[#This Row],[現在値]]</f>
        <v>#VALUE!</v>
      </c>
      <c r="H2490" s="20"/>
      <c r="I2490" s="38"/>
      <c r="J2490" s="20"/>
      <c r="K2490" s="33"/>
      <c r="L2490" s="117"/>
      <c r="M2490" s="21"/>
      <c r="N2490" s="89"/>
      <c r="O2490" s="125" t="e">
        <f t="shared" si="79"/>
        <v>#REF!</v>
      </c>
      <c r="P2490" s="125" t="e">
        <f t="shared" si="78"/>
        <v>#REF!</v>
      </c>
      <c r="Q2490" s="147" t="e">
        <f>T20D357462[[#This Row],[スコア⑤]]/T20D357462[[#This Row],[スコア③]]</f>
        <v>#REF!</v>
      </c>
      <c r="R2490" s="76" t="e">
        <f>#REF!+#REF!</f>
        <v>#REF!</v>
      </c>
      <c r="S2490" s="76"/>
      <c r="T2490" s="119"/>
      <c r="U2490" s="76"/>
      <c r="V2490" s="76"/>
      <c r="W2490" s="109" t="e">
        <f>(T20D357462[[#This Row],[現金及び預金（億）]]-T20D357462[[#This Row],[負債（億）]])/T20D357462[[#This Row],[総資産]]*100</f>
        <v>#DIV/0!</v>
      </c>
    </row>
    <row r="2491" spans="1:23" s="67" customFormat="1" x14ac:dyDescent="0.25">
      <c r="A2491" s="69"/>
      <c r="B2491" s="39"/>
      <c r="C2491" s="71" t="str">
        <f>IFERROR(_xll.RssMarket($A2491,"市場部名称"),"")</f>
        <v/>
      </c>
      <c r="D2491" s="55"/>
      <c r="E2491" s="55" t="str">
        <f>IFERROR(_xll.RssMarket($A2491,"前日比"),"")</f>
        <v/>
      </c>
      <c r="F2491" s="75" t="str">
        <f>IFERROR(_xll.RssMarket($A2491,"時価総額"),"")</f>
        <v/>
      </c>
      <c r="G2491" s="75" t="e">
        <f>T20D357462[[#This Row],[時価総額]]/T20D357462[[#This Row],[現在値]]</f>
        <v>#VALUE!</v>
      </c>
      <c r="H2491" s="20"/>
      <c r="I2491" s="38"/>
      <c r="J2491" s="20"/>
      <c r="K2491" s="33"/>
      <c r="L2491" s="117"/>
      <c r="M2491" s="21"/>
      <c r="N2491" s="89"/>
      <c r="O2491" s="125" t="e">
        <f t="shared" si="79"/>
        <v>#REF!</v>
      </c>
      <c r="P2491" s="125" t="e">
        <f t="shared" si="78"/>
        <v>#REF!</v>
      </c>
      <c r="Q2491" s="147" t="e">
        <f>T20D357462[[#This Row],[スコア⑤]]/T20D357462[[#This Row],[スコア③]]</f>
        <v>#REF!</v>
      </c>
      <c r="R2491" s="76" t="e">
        <f>#REF!+#REF!</f>
        <v>#REF!</v>
      </c>
      <c r="S2491" s="76"/>
      <c r="T2491" s="119"/>
      <c r="U2491" s="76"/>
      <c r="V2491" s="76"/>
      <c r="W2491" s="109" t="e">
        <f>(T20D357462[[#This Row],[現金及び預金（億）]]-T20D357462[[#This Row],[負債（億）]])/T20D357462[[#This Row],[総資産]]*100</f>
        <v>#DIV/0!</v>
      </c>
    </row>
    <row r="2492" spans="1:23" s="67" customFormat="1" x14ac:dyDescent="0.25">
      <c r="A2492" s="69"/>
      <c r="B2492" s="39"/>
      <c r="C2492" s="71" t="str">
        <f>IFERROR(_xll.RssMarket($A2492,"市場部名称"),"")</f>
        <v/>
      </c>
      <c r="D2492" s="55"/>
      <c r="E2492" s="55" t="str">
        <f>IFERROR(_xll.RssMarket($A2492,"前日比"),"")</f>
        <v/>
      </c>
      <c r="F2492" s="75" t="str">
        <f>IFERROR(_xll.RssMarket($A2492,"時価総額"),"")</f>
        <v/>
      </c>
      <c r="G2492" s="75" t="e">
        <f>T20D357462[[#This Row],[時価総額]]/T20D357462[[#This Row],[現在値]]</f>
        <v>#VALUE!</v>
      </c>
      <c r="H2492" s="20"/>
      <c r="I2492" s="38"/>
      <c r="J2492" s="20"/>
      <c r="K2492" s="33"/>
      <c r="L2492" s="117"/>
      <c r="M2492" s="21"/>
      <c r="N2492" s="89"/>
      <c r="O2492" s="125" t="e">
        <f t="shared" si="79"/>
        <v>#REF!</v>
      </c>
      <c r="P2492" s="125" t="e">
        <f t="shared" si="78"/>
        <v>#REF!</v>
      </c>
      <c r="Q2492" s="147" t="e">
        <f>T20D357462[[#This Row],[スコア⑤]]/T20D357462[[#This Row],[スコア③]]</f>
        <v>#REF!</v>
      </c>
      <c r="R2492" s="76" t="e">
        <f>#REF!+#REF!</f>
        <v>#REF!</v>
      </c>
      <c r="S2492" s="76"/>
      <c r="T2492" s="119"/>
      <c r="U2492" s="76"/>
      <c r="V2492" s="76"/>
      <c r="W2492" s="109" t="e">
        <f>(T20D357462[[#This Row],[現金及び預金（億）]]-T20D357462[[#This Row],[負債（億）]])/T20D357462[[#This Row],[総資産]]*100</f>
        <v>#DIV/0!</v>
      </c>
    </row>
    <row r="2493" spans="1:23" s="67" customFormat="1" x14ac:dyDescent="0.25">
      <c r="A2493" s="69"/>
      <c r="B2493" s="39"/>
      <c r="C2493" s="71" t="str">
        <f>IFERROR(_xll.RssMarket($A2493,"市場部名称"),"")</f>
        <v/>
      </c>
      <c r="D2493" s="55"/>
      <c r="E2493" s="55" t="str">
        <f>IFERROR(_xll.RssMarket($A2493,"前日比"),"")</f>
        <v/>
      </c>
      <c r="F2493" s="75" t="str">
        <f>IFERROR(_xll.RssMarket($A2493,"時価総額"),"")</f>
        <v/>
      </c>
      <c r="G2493" s="75" t="e">
        <f>T20D357462[[#This Row],[時価総額]]/T20D357462[[#This Row],[現在値]]</f>
        <v>#VALUE!</v>
      </c>
      <c r="H2493" s="20"/>
      <c r="I2493" s="38"/>
      <c r="J2493" s="20"/>
      <c r="K2493" s="33"/>
      <c r="L2493" s="117"/>
      <c r="M2493" s="21"/>
      <c r="N2493" s="89"/>
      <c r="O2493" s="125" t="e">
        <f t="shared" si="79"/>
        <v>#REF!</v>
      </c>
      <c r="P2493" s="125" t="e">
        <f t="shared" ref="P2493:P2556" si="80">ROUND(((R2493/20)*(L2493/15)*(S2493/15)*(1+W2493/200))/(H2493/15)*100,0)</f>
        <v>#REF!</v>
      </c>
      <c r="Q2493" s="147" t="e">
        <f>T20D357462[[#This Row],[スコア⑤]]/T20D357462[[#This Row],[スコア③]]</f>
        <v>#REF!</v>
      </c>
      <c r="R2493" s="76" t="e">
        <f>#REF!+#REF!</f>
        <v>#REF!</v>
      </c>
      <c r="S2493" s="76"/>
      <c r="T2493" s="119"/>
      <c r="U2493" s="76"/>
      <c r="V2493" s="76"/>
      <c r="W2493" s="109" t="e">
        <f>(T20D357462[[#This Row],[現金及び預金（億）]]-T20D357462[[#This Row],[負債（億）]])/T20D357462[[#This Row],[総資産]]*100</f>
        <v>#DIV/0!</v>
      </c>
    </row>
    <row r="2494" spans="1:23" s="67" customFormat="1" x14ac:dyDescent="0.25">
      <c r="A2494" s="69"/>
      <c r="B2494" s="39"/>
      <c r="C2494" s="71" t="str">
        <f>IFERROR(_xll.RssMarket($A2494,"市場部名称"),"")</f>
        <v/>
      </c>
      <c r="D2494" s="55"/>
      <c r="E2494" s="55" t="str">
        <f>IFERROR(_xll.RssMarket($A2494,"前日比"),"")</f>
        <v/>
      </c>
      <c r="F2494" s="75" t="str">
        <f>IFERROR(_xll.RssMarket($A2494,"時価総額"),"")</f>
        <v/>
      </c>
      <c r="G2494" s="75" t="e">
        <f>T20D357462[[#This Row],[時価総額]]/T20D357462[[#This Row],[現在値]]</f>
        <v>#VALUE!</v>
      </c>
      <c r="H2494" s="20"/>
      <c r="I2494" s="38"/>
      <c r="J2494" s="20"/>
      <c r="K2494" s="33"/>
      <c r="L2494" s="117"/>
      <c r="M2494" s="21"/>
      <c r="N2494" s="89"/>
      <c r="O2494" s="125" t="e">
        <f t="shared" si="79"/>
        <v>#REF!</v>
      </c>
      <c r="P2494" s="125" t="e">
        <f t="shared" si="80"/>
        <v>#REF!</v>
      </c>
      <c r="Q2494" s="147" t="e">
        <f>T20D357462[[#This Row],[スコア⑤]]/T20D357462[[#This Row],[スコア③]]</f>
        <v>#REF!</v>
      </c>
      <c r="R2494" s="76" t="e">
        <f>#REF!+#REF!</f>
        <v>#REF!</v>
      </c>
      <c r="S2494" s="76"/>
      <c r="T2494" s="119"/>
      <c r="U2494" s="76"/>
      <c r="V2494" s="76"/>
      <c r="W2494" s="109" t="e">
        <f>(T20D357462[[#This Row],[現金及び預金（億）]]-T20D357462[[#This Row],[負債（億）]])/T20D357462[[#This Row],[総資産]]*100</f>
        <v>#DIV/0!</v>
      </c>
    </row>
    <row r="2495" spans="1:23" s="67" customFormat="1" x14ac:dyDescent="0.25">
      <c r="A2495" s="69"/>
      <c r="B2495" s="39"/>
      <c r="C2495" s="71" t="str">
        <f>IFERROR(_xll.RssMarket($A2495,"市場部名称"),"")</f>
        <v/>
      </c>
      <c r="D2495" s="55"/>
      <c r="E2495" s="55" t="str">
        <f>IFERROR(_xll.RssMarket($A2495,"前日比"),"")</f>
        <v/>
      </c>
      <c r="F2495" s="75" t="str">
        <f>IFERROR(_xll.RssMarket($A2495,"時価総額"),"")</f>
        <v/>
      </c>
      <c r="G2495" s="75" t="e">
        <f>T20D357462[[#This Row],[時価総額]]/T20D357462[[#This Row],[現在値]]</f>
        <v>#VALUE!</v>
      </c>
      <c r="H2495" s="20"/>
      <c r="I2495" s="38"/>
      <c r="J2495" s="20"/>
      <c r="K2495" s="33"/>
      <c r="L2495" s="117"/>
      <c r="M2495" s="21"/>
      <c r="N2495" s="89"/>
      <c r="O2495" s="125" t="e">
        <f t="shared" si="79"/>
        <v>#REF!</v>
      </c>
      <c r="P2495" s="125" t="e">
        <f t="shared" si="80"/>
        <v>#REF!</v>
      </c>
      <c r="Q2495" s="147" t="e">
        <f>T20D357462[[#This Row],[スコア⑤]]/T20D357462[[#This Row],[スコア③]]</f>
        <v>#REF!</v>
      </c>
      <c r="R2495" s="76" t="e">
        <f>#REF!+#REF!</f>
        <v>#REF!</v>
      </c>
      <c r="S2495" s="76"/>
      <c r="T2495" s="119"/>
      <c r="U2495" s="76"/>
      <c r="V2495" s="76"/>
      <c r="W2495" s="109" t="e">
        <f>(T20D357462[[#This Row],[現金及び預金（億）]]-T20D357462[[#This Row],[負債（億）]])/T20D357462[[#This Row],[総資産]]*100</f>
        <v>#DIV/0!</v>
      </c>
    </row>
    <row r="2496" spans="1:23" s="67" customFormat="1" x14ac:dyDescent="0.25">
      <c r="A2496" s="69"/>
      <c r="B2496" s="39"/>
      <c r="C2496" s="71" t="str">
        <f>IFERROR(_xll.RssMarket($A2496,"市場部名称"),"")</f>
        <v/>
      </c>
      <c r="D2496" s="55"/>
      <c r="E2496" s="55" t="str">
        <f>IFERROR(_xll.RssMarket($A2496,"前日比"),"")</f>
        <v/>
      </c>
      <c r="F2496" s="75" t="str">
        <f>IFERROR(_xll.RssMarket($A2496,"時価総額"),"")</f>
        <v/>
      </c>
      <c r="G2496" s="75" t="e">
        <f>T20D357462[[#This Row],[時価総額]]/T20D357462[[#This Row],[現在値]]</f>
        <v>#VALUE!</v>
      </c>
      <c r="H2496" s="20"/>
      <c r="I2496" s="38"/>
      <c r="J2496" s="20"/>
      <c r="K2496" s="33"/>
      <c r="L2496" s="117"/>
      <c r="M2496" s="21"/>
      <c r="N2496" s="89"/>
      <c r="O2496" s="125" t="e">
        <f t="shared" si="79"/>
        <v>#REF!</v>
      </c>
      <c r="P2496" s="125" t="e">
        <f t="shared" si="80"/>
        <v>#REF!</v>
      </c>
      <c r="Q2496" s="147" t="e">
        <f>T20D357462[[#This Row],[スコア⑤]]/T20D357462[[#This Row],[スコア③]]</f>
        <v>#REF!</v>
      </c>
      <c r="R2496" s="76" t="e">
        <f>#REF!+#REF!</f>
        <v>#REF!</v>
      </c>
      <c r="S2496" s="76"/>
      <c r="T2496" s="119"/>
      <c r="U2496" s="76"/>
      <c r="V2496" s="76"/>
      <c r="W2496" s="109" t="e">
        <f>(T20D357462[[#This Row],[現金及び預金（億）]]-T20D357462[[#This Row],[負債（億）]])/T20D357462[[#This Row],[総資産]]*100</f>
        <v>#DIV/0!</v>
      </c>
    </row>
    <row r="2497" spans="1:23" s="67" customFormat="1" x14ac:dyDescent="0.25">
      <c r="A2497" s="69"/>
      <c r="B2497" s="39"/>
      <c r="C2497" s="71" t="str">
        <f>IFERROR(_xll.RssMarket($A2497,"市場部名称"),"")</f>
        <v/>
      </c>
      <c r="D2497" s="55"/>
      <c r="E2497" s="55" t="str">
        <f>IFERROR(_xll.RssMarket($A2497,"前日比"),"")</f>
        <v/>
      </c>
      <c r="F2497" s="75" t="str">
        <f>IFERROR(_xll.RssMarket($A2497,"時価総額"),"")</f>
        <v/>
      </c>
      <c r="G2497" s="75" t="e">
        <f>T20D357462[[#This Row],[時価総額]]/T20D357462[[#This Row],[現在値]]</f>
        <v>#VALUE!</v>
      </c>
      <c r="H2497" s="20"/>
      <c r="I2497" s="38"/>
      <c r="J2497" s="20"/>
      <c r="K2497" s="33"/>
      <c r="L2497" s="117"/>
      <c r="M2497" s="21"/>
      <c r="N2497" s="89"/>
      <c r="O2497" s="125" t="e">
        <f t="shared" si="79"/>
        <v>#REF!</v>
      </c>
      <c r="P2497" s="125" t="e">
        <f t="shared" si="80"/>
        <v>#REF!</v>
      </c>
      <c r="Q2497" s="147" t="e">
        <f>T20D357462[[#This Row],[スコア⑤]]/T20D357462[[#This Row],[スコア③]]</f>
        <v>#REF!</v>
      </c>
      <c r="R2497" s="76" t="e">
        <f>#REF!+#REF!</f>
        <v>#REF!</v>
      </c>
      <c r="S2497" s="76"/>
      <c r="T2497" s="119"/>
      <c r="U2497" s="76"/>
      <c r="V2497" s="76"/>
      <c r="W2497" s="109" t="e">
        <f>(T20D357462[[#This Row],[現金及び預金（億）]]-T20D357462[[#This Row],[負債（億）]])/T20D357462[[#This Row],[総資産]]*100</f>
        <v>#DIV/0!</v>
      </c>
    </row>
    <row r="2498" spans="1:23" s="67" customFormat="1" x14ac:dyDescent="0.25">
      <c r="A2498" s="69"/>
      <c r="B2498" s="39"/>
      <c r="C2498" s="71" t="str">
        <f>IFERROR(_xll.RssMarket($A2498,"市場部名称"),"")</f>
        <v/>
      </c>
      <c r="D2498" s="55"/>
      <c r="E2498" s="55" t="str">
        <f>IFERROR(_xll.RssMarket($A2498,"前日比"),"")</f>
        <v/>
      </c>
      <c r="F2498" s="75" t="str">
        <f>IFERROR(_xll.RssMarket($A2498,"時価総額"),"")</f>
        <v/>
      </c>
      <c r="G2498" s="75" t="e">
        <f>T20D357462[[#This Row],[時価総額]]/T20D357462[[#This Row],[現在値]]</f>
        <v>#VALUE!</v>
      </c>
      <c r="H2498" s="20"/>
      <c r="I2498" s="38"/>
      <c r="J2498" s="20"/>
      <c r="K2498" s="33"/>
      <c r="L2498" s="117"/>
      <c r="M2498" s="21"/>
      <c r="N2498" s="89"/>
      <c r="O2498" s="125" t="e">
        <f t="shared" ref="O2498:O2561" si="81">ROUND(
 ((IF(OR(R2498="",R2498&lt;=0),20,R2498)/20)
  *(L2498/15))
 /(IFERROR(IF(H2498&gt;0,H2498,15),15)/15)
 *100,0)</f>
        <v>#REF!</v>
      </c>
      <c r="P2498" s="125" t="e">
        <f t="shared" si="80"/>
        <v>#REF!</v>
      </c>
      <c r="Q2498" s="147" t="e">
        <f>T20D357462[[#This Row],[スコア⑤]]/T20D357462[[#This Row],[スコア③]]</f>
        <v>#REF!</v>
      </c>
      <c r="R2498" s="76" t="e">
        <f>#REF!+#REF!</f>
        <v>#REF!</v>
      </c>
      <c r="S2498" s="76"/>
      <c r="T2498" s="119"/>
      <c r="U2498" s="76"/>
      <c r="V2498" s="76"/>
      <c r="W2498" s="109" t="e">
        <f>(T20D357462[[#This Row],[現金及び預金（億）]]-T20D357462[[#This Row],[負債（億）]])/T20D357462[[#This Row],[総資産]]*100</f>
        <v>#DIV/0!</v>
      </c>
    </row>
    <row r="2499" spans="1:23" s="67" customFormat="1" x14ac:dyDescent="0.25">
      <c r="A2499" s="69"/>
      <c r="B2499" s="39"/>
      <c r="C2499" s="71" t="str">
        <f>IFERROR(_xll.RssMarket($A2499,"市場部名称"),"")</f>
        <v/>
      </c>
      <c r="D2499" s="55"/>
      <c r="E2499" s="55" t="str">
        <f>IFERROR(_xll.RssMarket($A2499,"前日比"),"")</f>
        <v/>
      </c>
      <c r="F2499" s="75" t="str">
        <f>IFERROR(_xll.RssMarket($A2499,"時価総額"),"")</f>
        <v/>
      </c>
      <c r="G2499" s="75" t="e">
        <f>T20D357462[[#This Row],[時価総額]]/T20D357462[[#This Row],[現在値]]</f>
        <v>#VALUE!</v>
      </c>
      <c r="H2499" s="20"/>
      <c r="I2499" s="38"/>
      <c r="J2499" s="20"/>
      <c r="K2499" s="33"/>
      <c r="L2499" s="117"/>
      <c r="M2499" s="21"/>
      <c r="N2499" s="89"/>
      <c r="O2499" s="125" t="e">
        <f t="shared" si="81"/>
        <v>#REF!</v>
      </c>
      <c r="P2499" s="125" t="e">
        <f t="shared" si="80"/>
        <v>#REF!</v>
      </c>
      <c r="Q2499" s="147" t="e">
        <f>T20D357462[[#This Row],[スコア⑤]]/T20D357462[[#This Row],[スコア③]]</f>
        <v>#REF!</v>
      </c>
      <c r="R2499" s="76" t="e">
        <f>#REF!+#REF!</f>
        <v>#REF!</v>
      </c>
      <c r="S2499" s="76"/>
      <c r="T2499" s="119"/>
      <c r="U2499" s="76"/>
      <c r="V2499" s="76"/>
      <c r="W2499" s="109" t="e">
        <f>(T20D357462[[#This Row],[現金及び預金（億）]]-T20D357462[[#This Row],[負債（億）]])/T20D357462[[#This Row],[総資産]]*100</f>
        <v>#DIV/0!</v>
      </c>
    </row>
    <row r="2500" spans="1:23" s="67" customFormat="1" x14ac:dyDescent="0.25">
      <c r="A2500" s="69"/>
      <c r="B2500" s="39"/>
      <c r="C2500" s="71" t="str">
        <f>IFERROR(_xll.RssMarket($A2500,"市場部名称"),"")</f>
        <v/>
      </c>
      <c r="D2500" s="55"/>
      <c r="E2500" s="55" t="str">
        <f>IFERROR(_xll.RssMarket($A2500,"前日比"),"")</f>
        <v/>
      </c>
      <c r="F2500" s="75" t="str">
        <f>IFERROR(_xll.RssMarket($A2500,"時価総額"),"")</f>
        <v/>
      </c>
      <c r="G2500" s="75" t="e">
        <f>T20D357462[[#This Row],[時価総額]]/T20D357462[[#This Row],[現在値]]</f>
        <v>#VALUE!</v>
      </c>
      <c r="H2500" s="20"/>
      <c r="I2500" s="38"/>
      <c r="J2500" s="20"/>
      <c r="K2500" s="33"/>
      <c r="L2500" s="117"/>
      <c r="M2500" s="21"/>
      <c r="N2500" s="89"/>
      <c r="O2500" s="125" t="e">
        <f t="shared" si="81"/>
        <v>#REF!</v>
      </c>
      <c r="P2500" s="125" t="e">
        <f t="shared" si="80"/>
        <v>#REF!</v>
      </c>
      <c r="Q2500" s="147" t="e">
        <f>T20D357462[[#This Row],[スコア⑤]]/T20D357462[[#This Row],[スコア③]]</f>
        <v>#REF!</v>
      </c>
      <c r="R2500" s="76" t="e">
        <f>#REF!+#REF!</f>
        <v>#REF!</v>
      </c>
      <c r="S2500" s="76"/>
      <c r="T2500" s="119"/>
      <c r="U2500" s="76"/>
      <c r="V2500" s="76"/>
      <c r="W2500" s="109" t="e">
        <f>(T20D357462[[#This Row],[現金及び預金（億）]]-T20D357462[[#This Row],[負債（億）]])/T20D357462[[#This Row],[総資産]]*100</f>
        <v>#DIV/0!</v>
      </c>
    </row>
    <row r="2501" spans="1:23" s="67" customFormat="1" x14ac:dyDescent="0.25">
      <c r="A2501" s="69"/>
      <c r="B2501" s="39"/>
      <c r="C2501" s="71" t="str">
        <f>IFERROR(_xll.RssMarket($A2501,"市場部名称"),"")</f>
        <v/>
      </c>
      <c r="D2501" s="55"/>
      <c r="E2501" s="55" t="str">
        <f>IFERROR(_xll.RssMarket($A2501,"前日比"),"")</f>
        <v/>
      </c>
      <c r="F2501" s="75" t="str">
        <f>IFERROR(_xll.RssMarket($A2501,"時価総額"),"")</f>
        <v/>
      </c>
      <c r="G2501" s="75" t="e">
        <f>T20D357462[[#This Row],[時価総額]]/T20D357462[[#This Row],[現在値]]</f>
        <v>#VALUE!</v>
      </c>
      <c r="H2501" s="20"/>
      <c r="I2501" s="38"/>
      <c r="J2501" s="20"/>
      <c r="K2501" s="33"/>
      <c r="L2501" s="117"/>
      <c r="M2501" s="21"/>
      <c r="N2501" s="89"/>
      <c r="O2501" s="125" t="e">
        <f t="shared" si="81"/>
        <v>#REF!</v>
      </c>
      <c r="P2501" s="125" t="e">
        <f t="shared" si="80"/>
        <v>#REF!</v>
      </c>
      <c r="Q2501" s="147" t="e">
        <f>T20D357462[[#This Row],[スコア⑤]]/T20D357462[[#This Row],[スコア③]]</f>
        <v>#REF!</v>
      </c>
      <c r="R2501" s="76" t="e">
        <f>#REF!+#REF!</f>
        <v>#REF!</v>
      </c>
      <c r="S2501" s="76"/>
      <c r="T2501" s="119"/>
      <c r="U2501" s="76"/>
      <c r="V2501" s="76"/>
      <c r="W2501" s="109" t="e">
        <f>(T20D357462[[#This Row],[現金及び預金（億）]]-T20D357462[[#This Row],[負債（億）]])/T20D357462[[#This Row],[総資産]]*100</f>
        <v>#DIV/0!</v>
      </c>
    </row>
    <row r="2502" spans="1:23" s="67" customFormat="1" x14ac:dyDescent="0.25">
      <c r="A2502" s="69"/>
      <c r="B2502" s="39"/>
      <c r="C2502" s="71" t="str">
        <f>IFERROR(_xll.RssMarket($A2502,"市場部名称"),"")</f>
        <v/>
      </c>
      <c r="D2502" s="55"/>
      <c r="E2502" s="55" t="str">
        <f>IFERROR(_xll.RssMarket($A2502,"前日比"),"")</f>
        <v/>
      </c>
      <c r="F2502" s="75" t="str">
        <f>IFERROR(_xll.RssMarket($A2502,"時価総額"),"")</f>
        <v/>
      </c>
      <c r="G2502" s="75" t="e">
        <f>T20D357462[[#This Row],[時価総額]]/T20D357462[[#This Row],[現在値]]</f>
        <v>#VALUE!</v>
      </c>
      <c r="H2502" s="20"/>
      <c r="I2502" s="38"/>
      <c r="J2502" s="20"/>
      <c r="K2502" s="33"/>
      <c r="L2502" s="117"/>
      <c r="M2502" s="21"/>
      <c r="N2502" s="89"/>
      <c r="O2502" s="125" t="e">
        <f t="shared" si="81"/>
        <v>#REF!</v>
      </c>
      <c r="P2502" s="125" t="e">
        <f t="shared" si="80"/>
        <v>#REF!</v>
      </c>
      <c r="Q2502" s="147" t="e">
        <f>T20D357462[[#This Row],[スコア⑤]]/T20D357462[[#This Row],[スコア③]]</f>
        <v>#REF!</v>
      </c>
      <c r="R2502" s="76" t="e">
        <f>#REF!+#REF!</f>
        <v>#REF!</v>
      </c>
      <c r="S2502" s="76"/>
      <c r="T2502" s="119"/>
      <c r="U2502" s="76"/>
      <c r="V2502" s="76"/>
      <c r="W2502" s="109" t="e">
        <f>(T20D357462[[#This Row],[現金及び預金（億）]]-T20D357462[[#This Row],[負債（億）]])/T20D357462[[#This Row],[総資産]]*100</f>
        <v>#DIV/0!</v>
      </c>
    </row>
    <row r="2503" spans="1:23" s="67" customFormat="1" x14ac:dyDescent="0.25">
      <c r="A2503" s="69"/>
      <c r="B2503" s="39"/>
      <c r="C2503" s="71" t="str">
        <f>IFERROR(_xll.RssMarket($A2503,"市場部名称"),"")</f>
        <v/>
      </c>
      <c r="D2503" s="55"/>
      <c r="E2503" s="55" t="str">
        <f>IFERROR(_xll.RssMarket($A2503,"前日比"),"")</f>
        <v/>
      </c>
      <c r="F2503" s="75" t="str">
        <f>IFERROR(_xll.RssMarket($A2503,"時価総額"),"")</f>
        <v/>
      </c>
      <c r="G2503" s="75" t="e">
        <f>T20D357462[[#This Row],[時価総額]]/T20D357462[[#This Row],[現在値]]</f>
        <v>#VALUE!</v>
      </c>
      <c r="H2503" s="20"/>
      <c r="I2503" s="38"/>
      <c r="J2503" s="20"/>
      <c r="K2503" s="33"/>
      <c r="L2503" s="117"/>
      <c r="M2503" s="21"/>
      <c r="N2503" s="89"/>
      <c r="O2503" s="125" t="e">
        <f t="shared" si="81"/>
        <v>#REF!</v>
      </c>
      <c r="P2503" s="125" t="e">
        <f t="shared" si="80"/>
        <v>#REF!</v>
      </c>
      <c r="Q2503" s="147" t="e">
        <f>T20D357462[[#This Row],[スコア⑤]]/T20D357462[[#This Row],[スコア③]]</f>
        <v>#REF!</v>
      </c>
      <c r="R2503" s="76" t="e">
        <f>#REF!+#REF!</f>
        <v>#REF!</v>
      </c>
      <c r="S2503" s="76"/>
      <c r="T2503" s="119"/>
      <c r="U2503" s="76"/>
      <c r="V2503" s="76"/>
      <c r="W2503" s="109" t="e">
        <f>(T20D357462[[#This Row],[現金及び預金（億）]]-T20D357462[[#This Row],[負債（億）]])/T20D357462[[#This Row],[総資産]]*100</f>
        <v>#DIV/0!</v>
      </c>
    </row>
    <row r="2504" spans="1:23" s="67" customFormat="1" x14ac:dyDescent="0.25">
      <c r="A2504" s="69"/>
      <c r="B2504" s="39"/>
      <c r="C2504" s="71" t="str">
        <f>IFERROR(_xll.RssMarket($A2504,"市場部名称"),"")</f>
        <v/>
      </c>
      <c r="D2504" s="55"/>
      <c r="E2504" s="55" t="str">
        <f>IFERROR(_xll.RssMarket($A2504,"前日比"),"")</f>
        <v/>
      </c>
      <c r="F2504" s="75" t="str">
        <f>IFERROR(_xll.RssMarket($A2504,"時価総額"),"")</f>
        <v/>
      </c>
      <c r="G2504" s="75" t="e">
        <f>T20D357462[[#This Row],[時価総額]]/T20D357462[[#This Row],[現在値]]</f>
        <v>#VALUE!</v>
      </c>
      <c r="H2504" s="20"/>
      <c r="I2504" s="38"/>
      <c r="J2504" s="20"/>
      <c r="K2504" s="33"/>
      <c r="L2504" s="117"/>
      <c r="M2504" s="21"/>
      <c r="N2504" s="89"/>
      <c r="O2504" s="125" t="e">
        <f t="shared" si="81"/>
        <v>#REF!</v>
      </c>
      <c r="P2504" s="125" t="e">
        <f t="shared" si="80"/>
        <v>#REF!</v>
      </c>
      <c r="Q2504" s="147" t="e">
        <f>T20D357462[[#This Row],[スコア⑤]]/T20D357462[[#This Row],[スコア③]]</f>
        <v>#REF!</v>
      </c>
      <c r="R2504" s="76" t="e">
        <f>#REF!+#REF!</f>
        <v>#REF!</v>
      </c>
      <c r="S2504" s="76"/>
      <c r="T2504" s="119"/>
      <c r="U2504" s="76"/>
      <c r="V2504" s="76"/>
      <c r="W2504" s="109" t="e">
        <f>(T20D357462[[#This Row],[現金及び預金（億）]]-T20D357462[[#This Row],[負債（億）]])/T20D357462[[#This Row],[総資産]]*100</f>
        <v>#DIV/0!</v>
      </c>
    </row>
    <row r="2505" spans="1:23" s="67" customFormat="1" x14ac:dyDescent="0.25">
      <c r="A2505" s="69"/>
      <c r="B2505" s="39"/>
      <c r="C2505" s="71" t="str">
        <f>IFERROR(_xll.RssMarket($A2505,"市場部名称"),"")</f>
        <v/>
      </c>
      <c r="D2505" s="55"/>
      <c r="E2505" s="55" t="str">
        <f>IFERROR(_xll.RssMarket($A2505,"前日比"),"")</f>
        <v/>
      </c>
      <c r="F2505" s="75" t="str">
        <f>IFERROR(_xll.RssMarket($A2505,"時価総額"),"")</f>
        <v/>
      </c>
      <c r="G2505" s="75" t="e">
        <f>T20D357462[[#This Row],[時価総額]]/T20D357462[[#This Row],[現在値]]</f>
        <v>#VALUE!</v>
      </c>
      <c r="H2505" s="20"/>
      <c r="I2505" s="38"/>
      <c r="J2505" s="20"/>
      <c r="K2505" s="33"/>
      <c r="L2505" s="117"/>
      <c r="M2505" s="21"/>
      <c r="N2505" s="89"/>
      <c r="O2505" s="125" t="e">
        <f t="shared" si="81"/>
        <v>#REF!</v>
      </c>
      <c r="P2505" s="125" t="e">
        <f t="shared" si="80"/>
        <v>#REF!</v>
      </c>
      <c r="Q2505" s="147" t="e">
        <f>T20D357462[[#This Row],[スコア⑤]]/T20D357462[[#This Row],[スコア③]]</f>
        <v>#REF!</v>
      </c>
      <c r="R2505" s="76" t="e">
        <f>#REF!+#REF!</f>
        <v>#REF!</v>
      </c>
      <c r="S2505" s="76"/>
      <c r="T2505" s="119"/>
      <c r="U2505" s="76"/>
      <c r="V2505" s="76"/>
      <c r="W2505" s="109" t="e">
        <f>(T20D357462[[#This Row],[現金及び預金（億）]]-T20D357462[[#This Row],[負債（億）]])/T20D357462[[#This Row],[総資産]]*100</f>
        <v>#DIV/0!</v>
      </c>
    </row>
    <row r="2506" spans="1:23" s="67" customFormat="1" x14ac:dyDescent="0.25">
      <c r="A2506" s="69"/>
      <c r="B2506" s="39"/>
      <c r="C2506" s="71" t="str">
        <f>IFERROR(_xll.RssMarket($A2506,"市場部名称"),"")</f>
        <v/>
      </c>
      <c r="D2506" s="55"/>
      <c r="E2506" s="55" t="str">
        <f>IFERROR(_xll.RssMarket($A2506,"前日比"),"")</f>
        <v/>
      </c>
      <c r="F2506" s="75" t="str">
        <f>IFERROR(_xll.RssMarket($A2506,"時価総額"),"")</f>
        <v/>
      </c>
      <c r="G2506" s="75" t="e">
        <f>T20D357462[[#This Row],[時価総額]]/T20D357462[[#This Row],[現在値]]</f>
        <v>#VALUE!</v>
      </c>
      <c r="H2506" s="20"/>
      <c r="I2506" s="38"/>
      <c r="J2506" s="20"/>
      <c r="K2506" s="33"/>
      <c r="L2506" s="117"/>
      <c r="M2506" s="21"/>
      <c r="N2506" s="89"/>
      <c r="O2506" s="125" t="e">
        <f t="shared" si="81"/>
        <v>#REF!</v>
      </c>
      <c r="P2506" s="125" t="e">
        <f t="shared" si="80"/>
        <v>#REF!</v>
      </c>
      <c r="Q2506" s="147" t="e">
        <f>T20D357462[[#This Row],[スコア⑤]]/T20D357462[[#This Row],[スコア③]]</f>
        <v>#REF!</v>
      </c>
      <c r="R2506" s="76" t="e">
        <f>#REF!+#REF!</f>
        <v>#REF!</v>
      </c>
      <c r="S2506" s="76"/>
      <c r="T2506" s="119"/>
      <c r="U2506" s="76"/>
      <c r="V2506" s="76"/>
      <c r="W2506" s="109" t="e">
        <f>(T20D357462[[#This Row],[現金及び預金（億）]]-T20D357462[[#This Row],[負債（億）]])/T20D357462[[#This Row],[総資産]]*100</f>
        <v>#DIV/0!</v>
      </c>
    </row>
    <row r="2507" spans="1:23" s="67" customFormat="1" x14ac:dyDescent="0.25">
      <c r="A2507" s="69"/>
      <c r="B2507" s="39"/>
      <c r="C2507" s="71" t="str">
        <f>IFERROR(_xll.RssMarket($A2507,"市場部名称"),"")</f>
        <v/>
      </c>
      <c r="D2507" s="55"/>
      <c r="E2507" s="55" t="str">
        <f>IFERROR(_xll.RssMarket($A2507,"前日比"),"")</f>
        <v/>
      </c>
      <c r="F2507" s="75" t="str">
        <f>IFERROR(_xll.RssMarket($A2507,"時価総額"),"")</f>
        <v/>
      </c>
      <c r="G2507" s="75" t="e">
        <f>T20D357462[[#This Row],[時価総額]]/T20D357462[[#This Row],[現在値]]</f>
        <v>#VALUE!</v>
      </c>
      <c r="H2507" s="20"/>
      <c r="I2507" s="38"/>
      <c r="J2507" s="20"/>
      <c r="K2507" s="33"/>
      <c r="L2507" s="117"/>
      <c r="M2507" s="21"/>
      <c r="N2507" s="89"/>
      <c r="O2507" s="125" t="e">
        <f t="shared" si="81"/>
        <v>#REF!</v>
      </c>
      <c r="P2507" s="125" t="e">
        <f t="shared" si="80"/>
        <v>#REF!</v>
      </c>
      <c r="Q2507" s="147" t="e">
        <f>T20D357462[[#This Row],[スコア⑤]]/T20D357462[[#This Row],[スコア③]]</f>
        <v>#REF!</v>
      </c>
      <c r="R2507" s="76" t="e">
        <f>#REF!+#REF!</f>
        <v>#REF!</v>
      </c>
      <c r="S2507" s="76"/>
      <c r="T2507" s="119"/>
      <c r="U2507" s="76"/>
      <c r="V2507" s="76"/>
      <c r="W2507" s="109" t="e">
        <f>(T20D357462[[#This Row],[現金及び預金（億）]]-T20D357462[[#This Row],[負債（億）]])/T20D357462[[#This Row],[総資産]]*100</f>
        <v>#DIV/0!</v>
      </c>
    </row>
    <row r="2508" spans="1:23" s="67" customFormat="1" x14ac:dyDescent="0.25">
      <c r="A2508" s="69"/>
      <c r="B2508" s="39"/>
      <c r="C2508" s="71" t="str">
        <f>IFERROR(_xll.RssMarket($A2508,"市場部名称"),"")</f>
        <v/>
      </c>
      <c r="D2508" s="55"/>
      <c r="E2508" s="55" t="str">
        <f>IFERROR(_xll.RssMarket($A2508,"前日比"),"")</f>
        <v/>
      </c>
      <c r="F2508" s="75" t="str">
        <f>IFERROR(_xll.RssMarket($A2508,"時価総額"),"")</f>
        <v/>
      </c>
      <c r="G2508" s="75" t="e">
        <f>T20D357462[[#This Row],[時価総額]]/T20D357462[[#This Row],[現在値]]</f>
        <v>#VALUE!</v>
      </c>
      <c r="H2508" s="20"/>
      <c r="I2508" s="38"/>
      <c r="J2508" s="20"/>
      <c r="K2508" s="33"/>
      <c r="L2508" s="117"/>
      <c r="M2508" s="21"/>
      <c r="N2508" s="89"/>
      <c r="O2508" s="125" t="e">
        <f t="shared" si="81"/>
        <v>#REF!</v>
      </c>
      <c r="P2508" s="125" t="e">
        <f t="shared" si="80"/>
        <v>#REF!</v>
      </c>
      <c r="Q2508" s="147" t="e">
        <f>T20D357462[[#This Row],[スコア⑤]]/T20D357462[[#This Row],[スコア③]]</f>
        <v>#REF!</v>
      </c>
      <c r="R2508" s="76" t="e">
        <f>#REF!+#REF!</f>
        <v>#REF!</v>
      </c>
      <c r="S2508" s="76"/>
      <c r="T2508" s="119"/>
      <c r="U2508" s="76"/>
      <c r="V2508" s="76"/>
      <c r="W2508" s="109" t="e">
        <f>(T20D357462[[#This Row],[現金及び預金（億）]]-T20D357462[[#This Row],[負債（億）]])/T20D357462[[#This Row],[総資産]]*100</f>
        <v>#DIV/0!</v>
      </c>
    </row>
    <row r="2509" spans="1:23" s="67" customFormat="1" x14ac:dyDescent="0.25">
      <c r="A2509" s="69"/>
      <c r="B2509" s="39"/>
      <c r="C2509" s="71" t="str">
        <f>IFERROR(_xll.RssMarket($A2509,"市場部名称"),"")</f>
        <v/>
      </c>
      <c r="D2509" s="55"/>
      <c r="E2509" s="55" t="str">
        <f>IFERROR(_xll.RssMarket($A2509,"前日比"),"")</f>
        <v/>
      </c>
      <c r="F2509" s="75" t="str">
        <f>IFERROR(_xll.RssMarket($A2509,"時価総額"),"")</f>
        <v/>
      </c>
      <c r="G2509" s="75" t="e">
        <f>T20D357462[[#This Row],[時価総額]]/T20D357462[[#This Row],[現在値]]</f>
        <v>#VALUE!</v>
      </c>
      <c r="H2509" s="20"/>
      <c r="I2509" s="38"/>
      <c r="J2509" s="20"/>
      <c r="K2509" s="33"/>
      <c r="L2509" s="117"/>
      <c r="M2509" s="21"/>
      <c r="N2509" s="89"/>
      <c r="O2509" s="125" t="e">
        <f t="shared" si="81"/>
        <v>#REF!</v>
      </c>
      <c r="P2509" s="125" t="e">
        <f t="shared" si="80"/>
        <v>#REF!</v>
      </c>
      <c r="Q2509" s="147" t="e">
        <f>T20D357462[[#This Row],[スコア⑤]]/T20D357462[[#This Row],[スコア③]]</f>
        <v>#REF!</v>
      </c>
      <c r="R2509" s="76" t="e">
        <f>#REF!+#REF!</f>
        <v>#REF!</v>
      </c>
      <c r="S2509" s="76"/>
      <c r="T2509" s="119"/>
      <c r="U2509" s="76"/>
      <c r="V2509" s="76"/>
      <c r="W2509" s="109" t="e">
        <f>(T20D357462[[#This Row],[現金及び預金（億）]]-T20D357462[[#This Row],[負債（億）]])/T20D357462[[#This Row],[総資産]]*100</f>
        <v>#DIV/0!</v>
      </c>
    </row>
    <row r="2510" spans="1:23" s="67" customFormat="1" x14ac:dyDescent="0.25">
      <c r="A2510" s="69"/>
      <c r="B2510" s="39"/>
      <c r="C2510" s="71" t="str">
        <f>IFERROR(_xll.RssMarket($A2510,"市場部名称"),"")</f>
        <v/>
      </c>
      <c r="D2510" s="55"/>
      <c r="E2510" s="55" t="str">
        <f>IFERROR(_xll.RssMarket($A2510,"前日比"),"")</f>
        <v/>
      </c>
      <c r="F2510" s="75" t="str">
        <f>IFERROR(_xll.RssMarket($A2510,"時価総額"),"")</f>
        <v/>
      </c>
      <c r="G2510" s="75" t="e">
        <f>T20D357462[[#This Row],[時価総額]]/T20D357462[[#This Row],[現在値]]</f>
        <v>#VALUE!</v>
      </c>
      <c r="H2510" s="20"/>
      <c r="I2510" s="38"/>
      <c r="J2510" s="20"/>
      <c r="K2510" s="33"/>
      <c r="L2510" s="117"/>
      <c r="M2510" s="21"/>
      <c r="N2510" s="89"/>
      <c r="O2510" s="125" t="e">
        <f t="shared" si="81"/>
        <v>#REF!</v>
      </c>
      <c r="P2510" s="125" t="e">
        <f t="shared" si="80"/>
        <v>#REF!</v>
      </c>
      <c r="Q2510" s="147" t="e">
        <f>T20D357462[[#This Row],[スコア⑤]]/T20D357462[[#This Row],[スコア③]]</f>
        <v>#REF!</v>
      </c>
      <c r="R2510" s="76" t="e">
        <f>#REF!+#REF!</f>
        <v>#REF!</v>
      </c>
      <c r="S2510" s="76"/>
      <c r="T2510" s="119"/>
      <c r="U2510" s="76"/>
      <c r="V2510" s="76"/>
      <c r="W2510" s="109" t="e">
        <f>(T20D357462[[#This Row],[現金及び預金（億）]]-T20D357462[[#This Row],[負債（億）]])/T20D357462[[#This Row],[総資産]]*100</f>
        <v>#DIV/0!</v>
      </c>
    </row>
    <row r="2511" spans="1:23" s="67" customFormat="1" x14ac:dyDescent="0.25">
      <c r="A2511" s="69"/>
      <c r="B2511" s="39"/>
      <c r="C2511" s="71" t="str">
        <f>IFERROR(_xll.RssMarket($A2511,"市場部名称"),"")</f>
        <v/>
      </c>
      <c r="D2511" s="55"/>
      <c r="E2511" s="55" t="str">
        <f>IFERROR(_xll.RssMarket($A2511,"前日比"),"")</f>
        <v/>
      </c>
      <c r="F2511" s="75" t="str">
        <f>IFERROR(_xll.RssMarket($A2511,"時価総額"),"")</f>
        <v/>
      </c>
      <c r="G2511" s="75" t="e">
        <f>T20D357462[[#This Row],[時価総額]]/T20D357462[[#This Row],[現在値]]</f>
        <v>#VALUE!</v>
      </c>
      <c r="H2511" s="20"/>
      <c r="I2511" s="38"/>
      <c r="J2511" s="20"/>
      <c r="K2511" s="33"/>
      <c r="L2511" s="117"/>
      <c r="M2511" s="21"/>
      <c r="N2511" s="89"/>
      <c r="O2511" s="125" t="e">
        <f t="shared" si="81"/>
        <v>#REF!</v>
      </c>
      <c r="P2511" s="125" t="e">
        <f t="shared" si="80"/>
        <v>#REF!</v>
      </c>
      <c r="Q2511" s="147" t="e">
        <f>T20D357462[[#This Row],[スコア⑤]]/T20D357462[[#This Row],[スコア③]]</f>
        <v>#REF!</v>
      </c>
      <c r="R2511" s="76" t="e">
        <f>#REF!+#REF!</f>
        <v>#REF!</v>
      </c>
      <c r="S2511" s="76"/>
      <c r="T2511" s="119"/>
      <c r="U2511" s="76"/>
      <c r="V2511" s="76"/>
      <c r="W2511" s="109" t="e">
        <f>(T20D357462[[#This Row],[現金及び預金（億）]]-T20D357462[[#This Row],[負債（億）]])/T20D357462[[#This Row],[総資産]]*100</f>
        <v>#DIV/0!</v>
      </c>
    </row>
    <row r="2512" spans="1:23" s="67" customFormat="1" x14ac:dyDescent="0.25">
      <c r="A2512" s="69"/>
      <c r="B2512" s="39"/>
      <c r="C2512" s="71" t="str">
        <f>IFERROR(_xll.RssMarket($A2512,"市場部名称"),"")</f>
        <v/>
      </c>
      <c r="D2512" s="55"/>
      <c r="E2512" s="55" t="str">
        <f>IFERROR(_xll.RssMarket($A2512,"前日比"),"")</f>
        <v/>
      </c>
      <c r="F2512" s="75" t="str">
        <f>IFERROR(_xll.RssMarket($A2512,"時価総額"),"")</f>
        <v/>
      </c>
      <c r="G2512" s="75" t="e">
        <f>T20D357462[[#This Row],[時価総額]]/T20D357462[[#This Row],[現在値]]</f>
        <v>#VALUE!</v>
      </c>
      <c r="H2512" s="20"/>
      <c r="I2512" s="38"/>
      <c r="J2512" s="20"/>
      <c r="K2512" s="33"/>
      <c r="L2512" s="117"/>
      <c r="M2512" s="21"/>
      <c r="N2512" s="89"/>
      <c r="O2512" s="125" t="e">
        <f t="shared" si="81"/>
        <v>#REF!</v>
      </c>
      <c r="P2512" s="125" t="e">
        <f t="shared" si="80"/>
        <v>#REF!</v>
      </c>
      <c r="Q2512" s="147" t="e">
        <f>T20D357462[[#This Row],[スコア⑤]]/T20D357462[[#This Row],[スコア③]]</f>
        <v>#REF!</v>
      </c>
      <c r="R2512" s="76" t="e">
        <f>#REF!+#REF!</f>
        <v>#REF!</v>
      </c>
      <c r="S2512" s="76"/>
      <c r="T2512" s="119"/>
      <c r="U2512" s="76"/>
      <c r="V2512" s="76"/>
      <c r="W2512" s="109" t="e">
        <f>(T20D357462[[#This Row],[現金及び預金（億）]]-T20D357462[[#This Row],[負債（億）]])/T20D357462[[#This Row],[総資産]]*100</f>
        <v>#DIV/0!</v>
      </c>
    </row>
    <row r="2513" spans="1:23" s="67" customFormat="1" x14ac:dyDescent="0.25">
      <c r="A2513" s="69"/>
      <c r="B2513" s="39"/>
      <c r="C2513" s="71" t="str">
        <f>IFERROR(_xll.RssMarket($A2513,"市場部名称"),"")</f>
        <v/>
      </c>
      <c r="D2513" s="55"/>
      <c r="E2513" s="55" t="str">
        <f>IFERROR(_xll.RssMarket($A2513,"前日比"),"")</f>
        <v/>
      </c>
      <c r="F2513" s="75" t="str">
        <f>IFERROR(_xll.RssMarket($A2513,"時価総額"),"")</f>
        <v/>
      </c>
      <c r="G2513" s="75" t="e">
        <f>T20D357462[[#This Row],[時価総額]]/T20D357462[[#This Row],[現在値]]</f>
        <v>#VALUE!</v>
      </c>
      <c r="H2513" s="20"/>
      <c r="I2513" s="38"/>
      <c r="J2513" s="20"/>
      <c r="K2513" s="33"/>
      <c r="L2513" s="117"/>
      <c r="M2513" s="21"/>
      <c r="N2513" s="89"/>
      <c r="O2513" s="125" t="e">
        <f t="shared" si="81"/>
        <v>#REF!</v>
      </c>
      <c r="P2513" s="125" t="e">
        <f t="shared" si="80"/>
        <v>#REF!</v>
      </c>
      <c r="Q2513" s="147" t="e">
        <f>T20D357462[[#This Row],[スコア⑤]]/T20D357462[[#This Row],[スコア③]]</f>
        <v>#REF!</v>
      </c>
      <c r="R2513" s="76" t="e">
        <f>#REF!+#REF!</f>
        <v>#REF!</v>
      </c>
      <c r="S2513" s="76"/>
      <c r="T2513" s="119"/>
      <c r="U2513" s="76"/>
      <c r="V2513" s="76"/>
      <c r="W2513" s="109" t="e">
        <f>(T20D357462[[#This Row],[現金及び預金（億）]]-T20D357462[[#This Row],[負債（億）]])/T20D357462[[#This Row],[総資産]]*100</f>
        <v>#DIV/0!</v>
      </c>
    </row>
    <row r="2514" spans="1:23" s="67" customFormat="1" x14ac:dyDescent="0.25">
      <c r="A2514" s="69"/>
      <c r="B2514" s="39"/>
      <c r="C2514" s="71" t="str">
        <f>IFERROR(_xll.RssMarket($A2514,"市場部名称"),"")</f>
        <v/>
      </c>
      <c r="D2514" s="55"/>
      <c r="E2514" s="55" t="str">
        <f>IFERROR(_xll.RssMarket($A2514,"前日比"),"")</f>
        <v/>
      </c>
      <c r="F2514" s="75" t="str">
        <f>IFERROR(_xll.RssMarket($A2514,"時価総額"),"")</f>
        <v/>
      </c>
      <c r="G2514" s="75" t="e">
        <f>T20D357462[[#This Row],[時価総額]]/T20D357462[[#This Row],[現在値]]</f>
        <v>#VALUE!</v>
      </c>
      <c r="H2514" s="20"/>
      <c r="I2514" s="38"/>
      <c r="J2514" s="20"/>
      <c r="K2514" s="33"/>
      <c r="L2514" s="117"/>
      <c r="M2514" s="21"/>
      <c r="N2514" s="89"/>
      <c r="O2514" s="125" t="e">
        <f t="shared" si="81"/>
        <v>#REF!</v>
      </c>
      <c r="P2514" s="125" t="e">
        <f t="shared" si="80"/>
        <v>#REF!</v>
      </c>
      <c r="Q2514" s="147" t="e">
        <f>T20D357462[[#This Row],[スコア⑤]]/T20D357462[[#This Row],[スコア③]]</f>
        <v>#REF!</v>
      </c>
      <c r="R2514" s="76" t="e">
        <f>#REF!+#REF!</f>
        <v>#REF!</v>
      </c>
      <c r="S2514" s="76"/>
      <c r="T2514" s="119"/>
      <c r="U2514" s="76"/>
      <c r="V2514" s="76"/>
      <c r="W2514" s="109" t="e">
        <f>(T20D357462[[#This Row],[現金及び預金（億）]]-T20D357462[[#This Row],[負債（億）]])/T20D357462[[#This Row],[総資産]]*100</f>
        <v>#DIV/0!</v>
      </c>
    </row>
    <row r="2515" spans="1:23" s="67" customFormat="1" x14ac:dyDescent="0.25">
      <c r="A2515" s="69"/>
      <c r="B2515" s="39"/>
      <c r="C2515" s="71" t="str">
        <f>IFERROR(_xll.RssMarket($A2515,"市場部名称"),"")</f>
        <v/>
      </c>
      <c r="D2515" s="55"/>
      <c r="E2515" s="55" t="str">
        <f>IFERROR(_xll.RssMarket($A2515,"前日比"),"")</f>
        <v/>
      </c>
      <c r="F2515" s="75" t="str">
        <f>IFERROR(_xll.RssMarket($A2515,"時価総額"),"")</f>
        <v/>
      </c>
      <c r="G2515" s="75" t="e">
        <f>T20D357462[[#This Row],[時価総額]]/T20D357462[[#This Row],[現在値]]</f>
        <v>#VALUE!</v>
      </c>
      <c r="H2515" s="20"/>
      <c r="I2515" s="38"/>
      <c r="J2515" s="20"/>
      <c r="K2515" s="33"/>
      <c r="L2515" s="117"/>
      <c r="M2515" s="21"/>
      <c r="N2515" s="89"/>
      <c r="O2515" s="125" t="e">
        <f t="shared" si="81"/>
        <v>#REF!</v>
      </c>
      <c r="P2515" s="125" t="e">
        <f t="shared" si="80"/>
        <v>#REF!</v>
      </c>
      <c r="Q2515" s="147" t="e">
        <f>T20D357462[[#This Row],[スコア⑤]]/T20D357462[[#This Row],[スコア③]]</f>
        <v>#REF!</v>
      </c>
      <c r="R2515" s="76" t="e">
        <f>#REF!+#REF!</f>
        <v>#REF!</v>
      </c>
      <c r="S2515" s="76"/>
      <c r="T2515" s="119"/>
      <c r="U2515" s="76"/>
      <c r="V2515" s="76"/>
      <c r="W2515" s="109" t="e">
        <f>(T20D357462[[#This Row],[現金及び預金（億）]]-T20D357462[[#This Row],[負債（億）]])/T20D357462[[#This Row],[総資産]]*100</f>
        <v>#DIV/0!</v>
      </c>
    </row>
    <row r="2516" spans="1:23" s="67" customFormat="1" x14ac:dyDescent="0.25">
      <c r="A2516" s="69"/>
      <c r="B2516" s="39"/>
      <c r="C2516" s="71" t="str">
        <f>IFERROR(_xll.RssMarket($A2516,"市場部名称"),"")</f>
        <v/>
      </c>
      <c r="D2516" s="55"/>
      <c r="E2516" s="55" t="str">
        <f>IFERROR(_xll.RssMarket($A2516,"前日比"),"")</f>
        <v/>
      </c>
      <c r="F2516" s="75" t="str">
        <f>IFERROR(_xll.RssMarket($A2516,"時価総額"),"")</f>
        <v/>
      </c>
      <c r="G2516" s="75" t="e">
        <f>T20D357462[[#This Row],[時価総額]]/T20D357462[[#This Row],[現在値]]</f>
        <v>#VALUE!</v>
      </c>
      <c r="H2516" s="20"/>
      <c r="I2516" s="38"/>
      <c r="J2516" s="20"/>
      <c r="K2516" s="33"/>
      <c r="L2516" s="117"/>
      <c r="M2516" s="21"/>
      <c r="N2516" s="89"/>
      <c r="O2516" s="125" t="e">
        <f t="shared" si="81"/>
        <v>#REF!</v>
      </c>
      <c r="P2516" s="125" t="e">
        <f t="shared" si="80"/>
        <v>#REF!</v>
      </c>
      <c r="Q2516" s="147" t="e">
        <f>T20D357462[[#This Row],[スコア⑤]]/T20D357462[[#This Row],[スコア③]]</f>
        <v>#REF!</v>
      </c>
      <c r="R2516" s="76" t="e">
        <f>#REF!+#REF!</f>
        <v>#REF!</v>
      </c>
      <c r="S2516" s="76"/>
      <c r="T2516" s="119"/>
      <c r="U2516" s="76"/>
      <c r="V2516" s="76"/>
      <c r="W2516" s="109" t="e">
        <f>(T20D357462[[#This Row],[現金及び預金（億）]]-T20D357462[[#This Row],[負債（億）]])/T20D357462[[#This Row],[総資産]]*100</f>
        <v>#DIV/0!</v>
      </c>
    </row>
    <row r="2517" spans="1:23" s="67" customFormat="1" x14ac:dyDescent="0.25">
      <c r="A2517" s="69"/>
      <c r="B2517" s="39"/>
      <c r="C2517" s="71" t="str">
        <f>IFERROR(_xll.RssMarket($A2517,"市場部名称"),"")</f>
        <v/>
      </c>
      <c r="D2517" s="55"/>
      <c r="E2517" s="55" t="str">
        <f>IFERROR(_xll.RssMarket($A2517,"前日比"),"")</f>
        <v/>
      </c>
      <c r="F2517" s="75" t="str">
        <f>IFERROR(_xll.RssMarket($A2517,"時価総額"),"")</f>
        <v/>
      </c>
      <c r="G2517" s="75" t="e">
        <f>T20D357462[[#This Row],[時価総額]]/T20D357462[[#This Row],[現在値]]</f>
        <v>#VALUE!</v>
      </c>
      <c r="H2517" s="20"/>
      <c r="I2517" s="38"/>
      <c r="J2517" s="20"/>
      <c r="K2517" s="33"/>
      <c r="L2517" s="117"/>
      <c r="M2517" s="21"/>
      <c r="N2517" s="89"/>
      <c r="O2517" s="125" t="e">
        <f t="shared" si="81"/>
        <v>#REF!</v>
      </c>
      <c r="P2517" s="125" t="e">
        <f t="shared" si="80"/>
        <v>#REF!</v>
      </c>
      <c r="Q2517" s="147" t="e">
        <f>T20D357462[[#This Row],[スコア⑤]]/T20D357462[[#This Row],[スコア③]]</f>
        <v>#REF!</v>
      </c>
      <c r="R2517" s="76" t="e">
        <f>#REF!+#REF!</f>
        <v>#REF!</v>
      </c>
      <c r="S2517" s="76"/>
      <c r="T2517" s="119"/>
      <c r="U2517" s="76"/>
      <c r="V2517" s="76"/>
      <c r="W2517" s="109" t="e">
        <f>(T20D357462[[#This Row],[現金及び預金（億）]]-T20D357462[[#This Row],[負債（億）]])/T20D357462[[#This Row],[総資産]]*100</f>
        <v>#DIV/0!</v>
      </c>
    </row>
    <row r="2518" spans="1:23" s="67" customFormat="1" x14ac:dyDescent="0.25">
      <c r="A2518" s="69"/>
      <c r="B2518" s="39"/>
      <c r="C2518" s="71" t="str">
        <f>IFERROR(_xll.RssMarket($A2518,"市場部名称"),"")</f>
        <v/>
      </c>
      <c r="D2518" s="55"/>
      <c r="E2518" s="55" t="str">
        <f>IFERROR(_xll.RssMarket($A2518,"前日比"),"")</f>
        <v/>
      </c>
      <c r="F2518" s="75" t="str">
        <f>IFERROR(_xll.RssMarket($A2518,"時価総額"),"")</f>
        <v/>
      </c>
      <c r="G2518" s="75" t="e">
        <f>T20D357462[[#This Row],[時価総額]]/T20D357462[[#This Row],[現在値]]</f>
        <v>#VALUE!</v>
      </c>
      <c r="H2518" s="20"/>
      <c r="I2518" s="38"/>
      <c r="J2518" s="20"/>
      <c r="K2518" s="33"/>
      <c r="L2518" s="117"/>
      <c r="M2518" s="21"/>
      <c r="N2518" s="89"/>
      <c r="O2518" s="125" t="e">
        <f t="shared" si="81"/>
        <v>#REF!</v>
      </c>
      <c r="P2518" s="125" t="e">
        <f t="shared" si="80"/>
        <v>#REF!</v>
      </c>
      <c r="Q2518" s="147" t="e">
        <f>T20D357462[[#This Row],[スコア⑤]]/T20D357462[[#This Row],[スコア③]]</f>
        <v>#REF!</v>
      </c>
      <c r="R2518" s="76" t="e">
        <f>#REF!+#REF!</f>
        <v>#REF!</v>
      </c>
      <c r="S2518" s="76"/>
      <c r="T2518" s="119"/>
      <c r="U2518" s="76"/>
      <c r="V2518" s="76"/>
      <c r="W2518" s="109" t="e">
        <f>(T20D357462[[#This Row],[現金及び預金（億）]]-T20D357462[[#This Row],[負債（億）]])/T20D357462[[#This Row],[総資産]]*100</f>
        <v>#DIV/0!</v>
      </c>
    </row>
    <row r="2519" spans="1:23" s="67" customFormat="1" x14ac:dyDescent="0.25">
      <c r="A2519" s="69"/>
      <c r="B2519" s="39"/>
      <c r="C2519" s="71" t="str">
        <f>IFERROR(_xll.RssMarket($A2519,"市場部名称"),"")</f>
        <v/>
      </c>
      <c r="D2519" s="55"/>
      <c r="E2519" s="55" t="str">
        <f>IFERROR(_xll.RssMarket($A2519,"前日比"),"")</f>
        <v/>
      </c>
      <c r="F2519" s="75" t="str">
        <f>IFERROR(_xll.RssMarket($A2519,"時価総額"),"")</f>
        <v/>
      </c>
      <c r="G2519" s="75" t="e">
        <f>T20D357462[[#This Row],[時価総額]]/T20D357462[[#This Row],[現在値]]</f>
        <v>#VALUE!</v>
      </c>
      <c r="H2519" s="20"/>
      <c r="I2519" s="38"/>
      <c r="J2519" s="20"/>
      <c r="K2519" s="33"/>
      <c r="L2519" s="117"/>
      <c r="M2519" s="21"/>
      <c r="N2519" s="89"/>
      <c r="O2519" s="125" t="e">
        <f t="shared" si="81"/>
        <v>#REF!</v>
      </c>
      <c r="P2519" s="125" t="e">
        <f t="shared" si="80"/>
        <v>#REF!</v>
      </c>
      <c r="Q2519" s="147" t="e">
        <f>T20D357462[[#This Row],[スコア⑤]]/T20D357462[[#This Row],[スコア③]]</f>
        <v>#REF!</v>
      </c>
      <c r="R2519" s="76" t="e">
        <f>#REF!+#REF!</f>
        <v>#REF!</v>
      </c>
      <c r="S2519" s="76"/>
      <c r="T2519" s="119"/>
      <c r="U2519" s="76"/>
      <c r="V2519" s="76"/>
      <c r="W2519" s="109" t="e">
        <f>(T20D357462[[#This Row],[現金及び預金（億）]]-T20D357462[[#This Row],[負債（億）]])/T20D357462[[#This Row],[総資産]]*100</f>
        <v>#DIV/0!</v>
      </c>
    </row>
    <row r="2520" spans="1:23" s="67" customFormat="1" x14ac:dyDescent="0.25">
      <c r="A2520" s="69"/>
      <c r="B2520" s="39"/>
      <c r="C2520" s="71" t="str">
        <f>IFERROR(_xll.RssMarket($A2520,"市場部名称"),"")</f>
        <v/>
      </c>
      <c r="D2520" s="55"/>
      <c r="E2520" s="55" t="str">
        <f>IFERROR(_xll.RssMarket($A2520,"前日比"),"")</f>
        <v/>
      </c>
      <c r="F2520" s="75" t="str">
        <f>IFERROR(_xll.RssMarket($A2520,"時価総額"),"")</f>
        <v/>
      </c>
      <c r="G2520" s="75" t="e">
        <f>T20D357462[[#This Row],[時価総額]]/T20D357462[[#This Row],[現在値]]</f>
        <v>#VALUE!</v>
      </c>
      <c r="H2520" s="20"/>
      <c r="I2520" s="38"/>
      <c r="J2520" s="20"/>
      <c r="K2520" s="33"/>
      <c r="L2520" s="117"/>
      <c r="M2520" s="21"/>
      <c r="N2520" s="89"/>
      <c r="O2520" s="125" t="e">
        <f t="shared" si="81"/>
        <v>#REF!</v>
      </c>
      <c r="P2520" s="125" t="e">
        <f t="shared" si="80"/>
        <v>#REF!</v>
      </c>
      <c r="Q2520" s="147" t="e">
        <f>T20D357462[[#This Row],[スコア⑤]]/T20D357462[[#This Row],[スコア③]]</f>
        <v>#REF!</v>
      </c>
      <c r="R2520" s="76" t="e">
        <f>#REF!+#REF!</f>
        <v>#REF!</v>
      </c>
      <c r="S2520" s="76"/>
      <c r="T2520" s="119"/>
      <c r="U2520" s="76"/>
      <c r="V2520" s="76"/>
      <c r="W2520" s="109" t="e">
        <f>(T20D357462[[#This Row],[現金及び預金（億）]]-T20D357462[[#This Row],[負債（億）]])/T20D357462[[#This Row],[総資産]]*100</f>
        <v>#DIV/0!</v>
      </c>
    </row>
    <row r="2521" spans="1:23" s="67" customFormat="1" x14ac:dyDescent="0.25">
      <c r="A2521" s="69"/>
      <c r="B2521" s="39"/>
      <c r="C2521" s="71" t="str">
        <f>IFERROR(_xll.RssMarket($A2521,"市場部名称"),"")</f>
        <v/>
      </c>
      <c r="D2521" s="55"/>
      <c r="E2521" s="55" t="str">
        <f>IFERROR(_xll.RssMarket($A2521,"前日比"),"")</f>
        <v/>
      </c>
      <c r="F2521" s="75" t="str">
        <f>IFERROR(_xll.RssMarket($A2521,"時価総額"),"")</f>
        <v/>
      </c>
      <c r="G2521" s="75" t="e">
        <f>T20D357462[[#This Row],[時価総額]]/T20D357462[[#This Row],[現在値]]</f>
        <v>#VALUE!</v>
      </c>
      <c r="H2521" s="20"/>
      <c r="I2521" s="38"/>
      <c r="J2521" s="20"/>
      <c r="K2521" s="33"/>
      <c r="L2521" s="117"/>
      <c r="M2521" s="21"/>
      <c r="N2521" s="89"/>
      <c r="O2521" s="125" t="e">
        <f t="shared" si="81"/>
        <v>#REF!</v>
      </c>
      <c r="P2521" s="125" t="e">
        <f t="shared" si="80"/>
        <v>#REF!</v>
      </c>
      <c r="Q2521" s="147" t="e">
        <f>T20D357462[[#This Row],[スコア⑤]]/T20D357462[[#This Row],[スコア③]]</f>
        <v>#REF!</v>
      </c>
      <c r="R2521" s="76" t="e">
        <f>#REF!+#REF!</f>
        <v>#REF!</v>
      </c>
      <c r="S2521" s="76"/>
      <c r="T2521" s="119"/>
      <c r="U2521" s="76"/>
      <c r="V2521" s="76"/>
      <c r="W2521" s="109" t="e">
        <f>(T20D357462[[#This Row],[現金及び預金（億）]]-T20D357462[[#This Row],[負債（億）]])/T20D357462[[#This Row],[総資産]]*100</f>
        <v>#DIV/0!</v>
      </c>
    </row>
    <row r="2522" spans="1:23" s="67" customFormat="1" x14ac:dyDescent="0.25">
      <c r="A2522" s="69"/>
      <c r="B2522" s="39"/>
      <c r="C2522" s="71" t="str">
        <f>IFERROR(_xll.RssMarket($A2522,"市場部名称"),"")</f>
        <v/>
      </c>
      <c r="D2522" s="55"/>
      <c r="E2522" s="55" t="str">
        <f>IFERROR(_xll.RssMarket($A2522,"前日比"),"")</f>
        <v/>
      </c>
      <c r="F2522" s="75" t="str">
        <f>IFERROR(_xll.RssMarket($A2522,"時価総額"),"")</f>
        <v/>
      </c>
      <c r="G2522" s="75" t="e">
        <f>T20D357462[[#This Row],[時価総額]]/T20D357462[[#This Row],[現在値]]</f>
        <v>#VALUE!</v>
      </c>
      <c r="H2522" s="20"/>
      <c r="I2522" s="38"/>
      <c r="J2522" s="20"/>
      <c r="K2522" s="33"/>
      <c r="L2522" s="117"/>
      <c r="M2522" s="21"/>
      <c r="N2522" s="89"/>
      <c r="O2522" s="125" t="e">
        <f t="shared" si="81"/>
        <v>#REF!</v>
      </c>
      <c r="P2522" s="125" t="e">
        <f t="shared" si="80"/>
        <v>#REF!</v>
      </c>
      <c r="Q2522" s="147" t="e">
        <f>T20D357462[[#This Row],[スコア⑤]]/T20D357462[[#This Row],[スコア③]]</f>
        <v>#REF!</v>
      </c>
      <c r="R2522" s="76" t="e">
        <f>#REF!+#REF!</f>
        <v>#REF!</v>
      </c>
      <c r="S2522" s="76"/>
      <c r="T2522" s="119"/>
      <c r="U2522" s="76"/>
      <c r="V2522" s="76"/>
      <c r="W2522" s="109" t="e">
        <f>(T20D357462[[#This Row],[現金及び預金（億）]]-T20D357462[[#This Row],[負債（億）]])/T20D357462[[#This Row],[総資産]]*100</f>
        <v>#DIV/0!</v>
      </c>
    </row>
    <row r="2523" spans="1:23" s="67" customFormat="1" x14ac:dyDescent="0.25">
      <c r="A2523" s="69"/>
      <c r="B2523" s="39"/>
      <c r="C2523" s="71" t="str">
        <f>IFERROR(_xll.RssMarket($A2523,"市場部名称"),"")</f>
        <v/>
      </c>
      <c r="D2523" s="55"/>
      <c r="E2523" s="55" t="str">
        <f>IFERROR(_xll.RssMarket($A2523,"前日比"),"")</f>
        <v/>
      </c>
      <c r="F2523" s="75" t="str">
        <f>IFERROR(_xll.RssMarket($A2523,"時価総額"),"")</f>
        <v/>
      </c>
      <c r="G2523" s="75" t="e">
        <f>T20D357462[[#This Row],[時価総額]]/T20D357462[[#This Row],[現在値]]</f>
        <v>#VALUE!</v>
      </c>
      <c r="H2523" s="20"/>
      <c r="I2523" s="38"/>
      <c r="J2523" s="20"/>
      <c r="K2523" s="33"/>
      <c r="L2523" s="117"/>
      <c r="M2523" s="21"/>
      <c r="N2523" s="89"/>
      <c r="O2523" s="125" t="e">
        <f t="shared" si="81"/>
        <v>#REF!</v>
      </c>
      <c r="P2523" s="125" t="e">
        <f t="shared" si="80"/>
        <v>#REF!</v>
      </c>
      <c r="Q2523" s="147" t="e">
        <f>T20D357462[[#This Row],[スコア⑤]]/T20D357462[[#This Row],[スコア③]]</f>
        <v>#REF!</v>
      </c>
      <c r="R2523" s="76" t="e">
        <f>#REF!+#REF!</f>
        <v>#REF!</v>
      </c>
      <c r="S2523" s="76"/>
      <c r="T2523" s="119"/>
      <c r="U2523" s="76"/>
      <c r="V2523" s="76"/>
      <c r="W2523" s="109" t="e">
        <f>(T20D357462[[#This Row],[現金及び預金（億）]]-T20D357462[[#This Row],[負債（億）]])/T20D357462[[#This Row],[総資産]]*100</f>
        <v>#DIV/0!</v>
      </c>
    </row>
    <row r="2524" spans="1:23" s="67" customFormat="1" x14ac:dyDescent="0.25">
      <c r="A2524" s="69"/>
      <c r="B2524" s="39"/>
      <c r="C2524" s="71" t="str">
        <f>IFERROR(_xll.RssMarket($A2524,"市場部名称"),"")</f>
        <v/>
      </c>
      <c r="D2524" s="55"/>
      <c r="E2524" s="55" t="str">
        <f>IFERROR(_xll.RssMarket($A2524,"前日比"),"")</f>
        <v/>
      </c>
      <c r="F2524" s="75" t="str">
        <f>IFERROR(_xll.RssMarket($A2524,"時価総額"),"")</f>
        <v/>
      </c>
      <c r="G2524" s="75" t="e">
        <f>T20D357462[[#This Row],[時価総額]]/T20D357462[[#This Row],[現在値]]</f>
        <v>#VALUE!</v>
      </c>
      <c r="H2524" s="20"/>
      <c r="I2524" s="38"/>
      <c r="J2524" s="20"/>
      <c r="K2524" s="33"/>
      <c r="L2524" s="117"/>
      <c r="M2524" s="21"/>
      <c r="N2524" s="89"/>
      <c r="O2524" s="125" t="e">
        <f t="shared" si="81"/>
        <v>#REF!</v>
      </c>
      <c r="P2524" s="125" t="e">
        <f t="shared" si="80"/>
        <v>#REF!</v>
      </c>
      <c r="Q2524" s="147" t="e">
        <f>T20D357462[[#This Row],[スコア⑤]]/T20D357462[[#This Row],[スコア③]]</f>
        <v>#REF!</v>
      </c>
      <c r="R2524" s="76" t="e">
        <f>#REF!+#REF!</f>
        <v>#REF!</v>
      </c>
      <c r="S2524" s="76"/>
      <c r="T2524" s="119"/>
      <c r="U2524" s="76"/>
      <c r="V2524" s="76"/>
      <c r="W2524" s="109" t="e">
        <f>(T20D357462[[#This Row],[現金及び預金（億）]]-T20D357462[[#This Row],[負債（億）]])/T20D357462[[#This Row],[総資産]]*100</f>
        <v>#DIV/0!</v>
      </c>
    </row>
    <row r="2525" spans="1:23" s="67" customFormat="1" x14ac:dyDescent="0.25">
      <c r="A2525" s="69"/>
      <c r="B2525" s="39"/>
      <c r="C2525" s="71" t="str">
        <f>IFERROR(_xll.RssMarket($A2525,"市場部名称"),"")</f>
        <v/>
      </c>
      <c r="D2525" s="55"/>
      <c r="E2525" s="55" t="str">
        <f>IFERROR(_xll.RssMarket($A2525,"前日比"),"")</f>
        <v/>
      </c>
      <c r="F2525" s="75" t="str">
        <f>IFERROR(_xll.RssMarket($A2525,"時価総額"),"")</f>
        <v/>
      </c>
      <c r="G2525" s="75" t="e">
        <f>T20D357462[[#This Row],[時価総額]]/T20D357462[[#This Row],[現在値]]</f>
        <v>#VALUE!</v>
      </c>
      <c r="H2525" s="20"/>
      <c r="I2525" s="38"/>
      <c r="J2525" s="20"/>
      <c r="K2525" s="33"/>
      <c r="L2525" s="117"/>
      <c r="M2525" s="21"/>
      <c r="N2525" s="89"/>
      <c r="O2525" s="125" t="e">
        <f t="shared" si="81"/>
        <v>#REF!</v>
      </c>
      <c r="P2525" s="125" t="e">
        <f t="shared" si="80"/>
        <v>#REF!</v>
      </c>
      <c r="Q2525" s="147" t="e">
        <f>T20D357462[[#This Row],[スコア⑤]]/T20D357462[[#This Row],[スコア③]]</f>
        <v>#REF!</v>
      </c>
      <c r="R2525" s="76" t="e">
        <f>#REF!+#REF!</f>
        <v>#REF!</v>
      </c>
      <c r="S2525" s="76"/>
      <c r="T2525" s="119"/>
      <c r="U2525" s="76"/>
      <c r="V2525" s="76"/>
      <c r="W2525" s="109" t="e">
        <f>(T20D357462[[#This Row],[現金及び預金（億）]]-T20D357462[[#This Row],[負債（億）]])/T20D357462[[#This Row],[総資産]]*100</f>
        <v>#DIV/0!</v>
      </c>
    </row>
    <row r="2526" spans="1:23" s="67" customFormat="1" x14ac:dyDescent="0.25">
      <c r="A2526" s="69"/>
      <c r="B2526" s="39"/>
      <c r="C2526" s="71" t="str">
        <f>IFERROR(_xll.RssMarket($A2526,"市場部名称"),"")</f>
        <v/>
      </c>
      <c r="D2526" s="55"/>
      <c r="E2526" s="55" t="str">
        <f>IFERROR(_xll.RssMarket($A2526,"前日比"),"")</f>
        <v/>
      </c>
      <c r="F2526" s="75" t="str">
        <f>IFERROR(_xll.RssMarket($A2526,"時価総額"),"")</f>
        <v/>
      </c>
      <c r="G2526" s="75" t="e">
        <f>T20D357462[[#This Row],[時価総額]]/T20D357462[[#This Row],[現在値]]</f>
        <v>#VALUE!</v>
      </c>
      <c r="H2526" s="20"/>
      <c r="I2526" s="38"/>
      <c r="J2526" s="20"/>
      <c r="K2526" s="33"/>
      <c r="L2526" s="117"/>
      <c r="M2526" s="21"/>
      <c r="N2526" s="89"/>
      <c r="O2526" s="125" t="e">
        <f t="shared" si="81"/>
        <v>#REF!</v>
      </c>
      <c r="P2526" s="125" t="e">
        <f t="shared" si="80"/>
        <v>#REF!</v>
      </c>
      <c r="Q2526" s="147" t="e">
        <f>T20D357462[[#This Row],[スコア⑤]]/T20D357462[[#This Row],[スコア③]]</f>
        <v>#REF!</v>
      </c>
      <c r="R2526" s="76" t="e">
        <f>#REF!+#REF!</f>
        <v>#REF!</v>
      </c>
      <c r="S2526" s="76"/>
      <c r="T2526" s="119"/>
      <c r="U2526" s="76"/>
      <c r="V2526" s="76"/>
      <c r="W2526" s="109" t="e">
        <f>(T20D357462[[#This Row],[現金及び預金（億）]]-T20D357462[[#This Row],[負債（億）]])/T20D357462[[#This Row],[総資産]]*100</f>
        <v>#DIV/0!</v>
      </c>
    </row>
    <row r="2527" spans="1:23" s="67" customFormat="1" x14ac:dyDescent="0.25">
      <c r="A2527" s="69"/>
      <c r="B2527" s="39"/>
      <c r="C2527" s="71" t="str">
        <f>IFERROR(_xll.RssMarket($A2527,"市場部名称"),"")</f>
        <v/>
      </c>
      <c r="D2527" s="55"/>
      <c r="E2527" s="55" t="str">
        <f>IFERROR(_xll.RssMarket($A2527,"前日比"),"")</f>
        <v/>
      </c>
      <c r="F2527" s="75" t="str">
        <f>IFERROR(_xll.RssMarket($A2527,"時価総額"),"")</f>
        <v/>
      </c>
      <c r="G2527" s="75" t="e">
        <f>T20D357462[[#This Row],[時価総額]]/T20D357462[[#This Row],[現在値]]</f>
        <v>#VALUE!</v>
      </c>
      <c r="H2527" s="20"/>
      <c r="I2527" s="38"/>
      <c r="J2527" s="20"/>
      <c r="K2527" s="33"/>
      <c r="L2527" s="117"/>
      <c r="M2527" s="21"/>
      <c r="N2527" s="89"/>
      <c r="O2527" s="125" t="e">
        <f t="shared" si="81"/>
        <v>#REF!</v>
      </c>
      <c r="P2527" s="125" t="e">
        <f t="shared" si="80"/>
        <v>#REF!</v>
      </c>
      <c r="Q2527" s="147" t="e">
        <f>T20D357462[[#This Row],[スコア⑤]]/T20D357462[[#This Row],[スコア③]]</f>
        <v>#REF!</v>
      </c>
      <c r="R2527" s="76" t="e">
        <f>#REF!+#REF!</f>
        <v>#REF!</v>
      </c>
      <c r="S2527" s="76"/>
      <c r="T2527" s="119"/>
      <c r="U2527" s="76"/>
      <c r="V2527" s="76"/>
      <c r="W2527" s="109" t="e">
        <f>(T20D357462[[#This Row],[現金及び預金（億）]]-T20D357462[[#This Row],[負債（億）]])/T20D357462[[#This Row],[総資産]]*100</f>
        <v>#DIV/0!</v>
      </c>
    </row>
    <row r="2528" spans="1:23" s="67" customFormat="1" x14ac:dyDescent="0.25">
      <c r="A2528" s="69"/>
      <c r="B2528" s="39"/>
      <c r="C2528" s="71" t="str">
        <f>IFERROR(_xll.RssMarket($A2528,"市場部名称"),"")</f>
        <v/>
      </c>
      <c r="D2528" s="55"/>
      <c r="E2528" s="55" t="str">
        <f>IFERROR(_xll.RssMarket($A2528,"前日比"),"")</f>
        <v/>
      </c>
      <c r="F2528" s="75" t="str">
        <f>IFERROR(_xll.RssMarket($A2528,"時価総額"),"")</f>
        <v/>
      </c>
      <c r="G2528" s="75" t="e">
        <f>T20D357462[[#This Row],[時価総額]]/T20D357462[[#This Row],[現在値]]</f>
        <v>#VALUE!</v>
      </c>
      <c r="H2528" s="20"/>
      <c r="I2528" s="38"/>
      <c r="J2528" s="20"/>
      <c r="K2528" s="33"/>
      <c r="L2528" s="117"/>
      <c r="M2528" s="21"/>
      <c r="N2528" s="89"/>
      <c r="O2528" s="125" t="e">
        <f t="shared" si="81"/>
        <v>#REF!</v>
      </c>
      <c r="P2528" s="125" t="e">
        <f t="shared" si="80"/>
        <v>#REF!</v>
      </c>
      <c r="Q2528" s="147" t="e">
        <f>T20D357462[[#This Row],[スコア⑤]]/T20D357462[[#This Row],[スコア③]]</f>
        <v>#REF!</v>
      </c>
      <c r="R2528" s="76" t="e">
        <f>#REF!+#REF!</f>
        <v>#REF!</v>
      </c>
      <c r="S2528" s="76"/>
      <c r="T2528" s="119"/>
      <c r="U2528" s="76"/>
      <c r="V2528" s="76"/>
      <c r="W2528" s="109" t="e">
        <f>(T20D357462[[#This Row],[現金及び預金（億）]]-T20D357462[[#This Row],[負債（億）]])/T20D357462[[#This Row],[総資産]]*100</f>
        <v>#DIV/0!</v>
      </c>
    </row>
    <row r="2529" spans="1:23" s="67" customFormat="1" x14ac:dyDescent="0.25">
      <c r="A2529" s="69"/>
      <c r="B2529" s="39"/>
      <c r="C2529" s="71" t="str">
        <f>IFERROR(_xll.RssMarket($A2529,"市場部名称"),"")</f>
        <v/>
      </c>
      <c r="D2529" s="55"/>
      <c r="E2529" s="55" t="str">
        <f>IFERROR(_xll.RssMarket($A2529,"前日比"),"")</f>
        <v/>
      </c>
      <c r="F2529" s="75" t="str">
        <f>IFERROR(_xll.RssMarket($A2529,"時価総額"),"")</f>
        <v/>
      </c>
      <c r="G2529" s="75" t="e">
        <f>T20D357462[[#This Row],[時価総額]]/T20D357462[[#This Row],[現在値]]</f>
        <v>#VALUE!</v>
      </c>
      <c r="H2529" s="20"/>
      <c r="I2529" s="38"/>
      <c r="J2529" s="20"/>
      <c r="K2529" s="33"/>
      <c r="L2529" s="117"/>
      <c r="M2529" s="21"/>
      <c r="N2529" s="89"/>
      <c r="O2529" s="125" t="e">
        <f t="shared" si="81"/>
        <v>#REF!</v>
      </c>
      <c r="P2529" s="125" t="e">
        <f t="shared" si="80"/>
        <v>#REF!</v>
      </c>
      <c r="Q2529" s="147" t="e">
        <f>T20D357462[[#This Row],[スコア⑤]]/T20D357462[[#This Row],[スコア③]]</f>
        <v>#REF!</v>
      </c>
      <c r="R2529" s="76" t="e">
        <f>#REF!+#REF!</f>
        <v>#REF!</v>
      </c>
      <c r="S2529" s="76"/>
      <c r="T2529" s="119"/>
      <c r="U2529" s="76"/>
      <c r="V2529" s="76"/>
      <c r="W2529" s="109" t="e">
        <f>(T20D357462[[#This Row],[現金及び預金（億）]]-T20D357462[[#This Row],[負債（億）]])/T20D357462[[#This Row],[総資産]]*100</f>
        <v>#DIV/0!</v>
      </c>
    </row>
    <row r="2530" spans="1:23" s="67" customFormat="1" x14ac:dyDescent="0.25">
      <c r="A2530" s="69"/>
      <c r="B2530" s="39"/>
      <c r="C2530" s="71" t="str">
        <f>IFERROR(_xll.RssMarket($A2530,"市場部名称"),"")</f>
        <v/>
      </c>
      <c r="D2530" s="55"/>
      <c r="E2530" s="55" t="str">
        <f>IFERROR(_xll.RssMarket($A2530,"前日比"),"")</f>
        <v/>
      </c>
      <c r="F2530" s="75" t="str">
        <f>IFERROR(_xll.RssMarket($A2530,"時価総額"),"")</f>
        <v/>
      </c>
      <c r="G2530" s="75" t="e">
        <f>T20D357462[[#This Row],[時価総額]]/T20D357462[[#This Row],[現在値]]</f>
        <v>#VALUE!</v>
      </c>
      <c r="H2530" s="20"/>
      <c r="I2530" s="38"/>
      <c r="J2530" s="20"/>
      <c r="K2530" s="33"/>
      <c r="L2530" s="117"/>
      <c r="M2530" s="21"/>
      <c r="N2530" s="89"/>
      <c r="O2530" s="125" t="e">
        <f t="shared" si="81"/>
        <v>#REF!</v>
      </c>
      <c r="P2530" s="125" t="e">
        <f t="shared" si="80"/>
        <v>#REF!</v>
      </c>
      <c r="Q2530" s="147" t="e">
        <f>T20D357462[[#This Row],[スコア⑤]]/T20D357462[[#This Row],[スコア③]]</f>
        <v>#REF!</v>
      </c>
      <c r="R2530" s="76" t="e">
        <f>#REF!+#REF!</f>
        <v>#REF!</v>
      </c>
      <c r="S2530" s="76"/>
      <c r="T2530" s="119"/>
      <c r="U2530" s="76"/>
      <c r="V2530" s="76"/>
      <c r="W2530" s="109" t="e">
        <f>(T20D357462[[#This Row],[現金及び預金（億）]]-T20D357462[[#This Row],[負債（億）]])/T20D357462[[#This Row],[総資産]]*100</f>
        <v>#DIV/0!</v>
      </c>
    </row>
    <row r="2531" spans="1:23" s="67" customFormat="1" x14ac:dyDescent="0.25">
      <c r="A2531" s="69"/>
      <c r="B2531" s="39"/>
      <c r="C2531" s="71" t="str">
        <f>IFERROR(_xll.RssMarket($A2531,"市場部名称"),"")</f>
        <v/>
      </c>
      <c r="D2531" s="55"/>
      <c r="E2531" s="55" t="str">
        <f>IFERROR(_xll.RssMarket($A2531,"前日比"),"")</f>
        <v/>
      </c>
      <c r="F2531" s="75" t="str">
        <f>IFERROR(_xll.RssMarket($A2531,"時価総額"),"")</f>
        <v/>
      </c>
      <c r="G2531" s="75" t="e">
        <f>T20D357462[[#This Row],[時価総額]]/T20D357462[[#This Row],[現在値]]</f>
        <v>#VALUE!</v>
      </c>
      <c r="H2531" s="20"/>
      <c r="I2531" s="38"/>
      <c r="J2531" s="20"/>
      <c r="K2531" s="33"/>
      <c r="L2531" s="117"/>
      <c r="M2531" s="21"/>
      <c r="N2531" s="89"/>
      <c r="O2531" s="125" t="e">
        <f t="shared" si="81"/>
        <v>#REF!</v>
      </c>
      <c r="P2531" s="125" t="e">
        <f t="shared" si="80"/>
        <v>#REF!</v>
      </c>
      <c r="Q2531" s="147" t="e">
        <f>T20D357462[[#This Row],[スコア⑤]]/T20D357462[[#This Row],[スコア③]]</f>
        <v>#REF!</v>
      </c>
      <c r="R2531" s="76" t="e">
        <f>#REF!+#REF!</f>
        <v>#REF!</v>
      </c>
      <c r="S2531" s="76"/>
      <c r="T2531" s="119"/>
      <c r="U2531" s="76"/>
      <c r="V2531" s="76"/>
      <c r="W2531" s="109" t="e">
        <f>(T20D357462[[#This Row],[現金及び預金（億）]]-T20D357462[[#This Row],[負債（億）]])/T20D357462[[#This Row],[総資産]]*100</f>
        <v>#DIV/0!</v>
      </c>
    </row>
    <row r="2532" spans="1:23" s="67" customFormat="1" x14ac:dyDescent="0.25">
      <c r="A2532" s="69"/>
      <c r="B2532" s="39"/>
      <c r="C2532" s="71" t="str">
        <f>IFERROR(_xll.RssMarket($A2532,"市場部名称"),"")</f>
        <v/>
      </c>
      <c r="D2532" s="55"/>
      <c r="E2532" s="55" t="str">
        <f>IFERROR(_xll.RssMarket($A2532,"前日比"),"")</f>
        <v/>
      </c>
      <c r="F2532" s="75" t="str">
        <f>IFERROR(_xll.RssMarket($A2532,"時価総額"),"")</f>
        <v/>
      </c>
      <c r="G2532" s="75" t="e">
        <f>T20D357462[[#This Row],[時価総額]]/T20D357462[[#This Row],[現在値]]</f>
        <v>#VALUE!</v>
      </c>
      <c r="H2532" s="20"/>
      <c r="I2532" s="38"/>
      <c r="J2532" s="20"/>
      <c r="K2532" s="33"/>
      <c r="L2532" s="117"/>
      <c r="M2532" s="21"/>
      <c r="N2532" s="89"/>
      <c r="O2532" s="125" t="e">
        <f t="shared" si="81"/>
        <v>#REF!</v>
      </c>
      <c r="P2532" s="125" t="e">
        <f t="shared" si="80"/>
        <v>#REF!</v>
      </c>
      <c r="Q2532" s="147" t="e">
        <f>T20D357462[[#This Row],[スコア⑤]]/T20D357462[[#This Row],[スコア③]]</f>
        <v>#REF!</v>
      </c>
      <c r="R2532" s="76" t="e">
        <f>#REF!+#REF!</f>
        <v>#REF!</v>
      </c>
      <c r="S2532" s="76"/>
      <c r="T2532" s="119"/>
      <c r="U2532" s="76"/>
      <c r="V2532" s="76"/>
      <c r="W2532" s="109" t="e">
        <f>(T20D357462[[#This Row],[現金及び預金（億）]]-T20D357462[[#This Row],[負債（億）]])/T20D357462[[#This Row],[総資産]]*100</f>
        <v>#DIV/0!</v>
      </c>
    </row>
    <row r="2533" spans="1:23" s="67" customFormat="1" x14ac:dyDescent="0.25">
      <c r="A2533" s="69"/>
      <c r="B2533" s="39"/>
      <c r="C2533" s="71" t="str">
        <f>IFERROR(_xll.RssMarket($A2533,"市場部名称"),"")</f>
        <v/>
      </c>
      <c r="D2533" s="55"/>
      <c r="E2533" s="55" t="str">
        <f>IFERROR(_xll.RssMarket($A2533,"前日比"),"")</f>
        <v/>
      </c>
      <c r="F2533" s="75" t="str">
        <f>IFERROR(_xll.RssMarket($A2533,"時価総額"),"")</f>
        <v/>
      </c>
      <c r="G2533" s="75" t="e">
        <f>T20D357462[[#This Row],[時価総額]]/T20D357462[[#This Row],[現在値]]</f>
        <v>#VALUE!</v>
      </c>
      <c r="H2533" s="20"/>
      <c r="I2533" s="38"/>
      <c r="J2533" s="20"/>
      <c r="K2533" s="33"/>
      <c r="L2533" s="117"/>
      <c r="M2533" s="21"/>
      <c r="N2533" s="89"/>
      <c r="O2533" s="125" t="e">
        <f t="shared" si="81"/>
        <v>#REF!</v>
      </c>
      <c r="P2533" s="125" t="e">
        <f t="shared" si="80"/>
        <v>#REF!</v>
      </c>
      <c r="Q2533" s="147" t="e">
        <f>T20D357462[[#This Row],[スコア⑤]]/T20D357462[[#This Row],[スコア③]]</f>
        <v>#REF!</v>
      </c>
      <c r="R2533" s="76" t="e">
        <f>#REF!+#REF!</f>
        <v>#REF!</v>
      </c>
      <c r="S2533" s="76"/>
      <c r="T2533" s="119"/>
      <c r="U2533" s="76"/>
      <c r="V2533" s="76"/>
      <c r="W2533" s="109" t="e">
        <f>(T20D357462[[#This Row],[現金及び預金（億）]]-T20D357462[[#This Row],[負債（億）]])/T20D357462[[#This Row],[総資産]]*100</f>
        <v>#DIV/0!</v>
      </c>
    </row>
    <row r="2534" spans="1:23" s="67" customFormat="1" x14ac:dyDescent="0.25">
      <c r="A2534" s="69"/>
      <c r="B2534" s="39"/>
      <c r="C2534" s="71" t="str">
        <f>IFERROR(_xll.RssMarket($A2534,"市場部名称"),"")</f>
        <v/>
      </c>
      <c r="D2534" s="55"/>
      <c r="E2534" s="55" t="str">
        <f>IFERROR(_xll.RssMarket($A2534,"前日比"),"")</f>
        <v/>
      </c>
      <c r="F2534" s="75" t="str">
        <f>IFERROR(_xll.RssMarket($A2534,"時価総額"),"")</f>
        <v/>
      </c>
      <c r="G2534" s="75" t="e">
        <f>T20D357462[[#This Row],[時価総額]]/T20D357462[[#This Row],[現在値]]</f>
        <v>#VALUE!</v>
      </c>
      <c r="H2534" s="20"/>
      <c r="I2534" s="38"/>
      <c r="J2534" s="20"/>
      <c r="K2534" s="33"/>
      <c r="L2534" s="117"/>
      <c r="M2534" s="21"/>
      <c r="N2534" s="89"/>
      <c r="O2534" s="125" t="e">
        <f t="shared" si="81"/>
        <v>#REF!</v>
      </c>
      <c r="P2534" s="125" t="e">
        <f t="shared" si="80"/>
        <v>#REF!</v>
      </c>
      <c r="Q2534" s="147" t="e">
        <f>T20D357462[[#This Row],[スコア⑤]]/T20D357462[[#This Row],[スコア③]]</f>
        <v>#REF!</v>
      </c>
      <c r="R2534" s="76" t="e">
        <f>#REF!+#REF!</f>
        <v>#REF!</v>
      </c>
      <c r="S2534" s="76"/>
      <c r="T2534" s="119"/>
      <c r="U2534" s="76"/>
      <c r="V2534" s="76"/>
      <c r="W2534" s="109" t="e">
        <f>(T20D357462[[#This Row],[現金及び預金（億）]]-T20D357462[[#This Row],[負債（億）]])/T20D357462[[#This Row],[総資産]]*100</f>
        <v>#DIV/0!</v>
      </c>
    </row>
    <row r="2535" spans="1:23" s="67" customFormat="1" x14ac:dyDescent="0.25">
      <c r="A2535" s="69"/>
      <c r="B2535" s="39"/>
      <c r="C2535" s="71" t="str">
        <f>IFERROR(_xll.RssMarket($A2535,"市場部名称"),"")</f>
        <v/>
      </c>
      <c r="D2535" s="55"/>
      <c r="E2535" s="55" t="str">
        <f>IFERROR(_xll.RssMarket($A2535,"前日比"),"")</f>
        <v/>
      </c>
      <c r="F2535" s="75" t="str">
        <f>IFERROR(_xll.RssMarket($A2535,"時価総額"),"")</f>
        <v/>
      </c>
      <c r="G2535" s="75" t="e">
        <f>T20D357462[[#This Row],[時価総額]]/T20D357462[[#This Row],[現在値]]</f>
        <v>#VALUE!</v>
      </c>
      <c r="H2535" s="20"/>
      <c r="I2535" s="38"/>
      <c r="J2535" s="20"/>
      <c r="K2535" s="33"/>
      <c r="L2535" s="117"/>
      <c r="M2535" s="21"/>
      <c r="N2535" s="89"/>
      <c r="O2535" s="125" t="e">
        <f t="shared" si="81"/>
        <v>#REF!</v>
      </c>
      <c r="P2535" s="125" t="e">
        <f t="shared" si="80"/>
        <v>#REF!</v>
      </c>
      <c r="Q2535" s="147" t="e">
        <f>T20D357462[[#This Row],[スコア⑤]]/T20D357462[[#This Row],[スコア③]]</f>
        <v>#REF!</v>
      </c>
      <c r="R2535" s="76" t="e">
        <f>#REF!+#REF!</f>
        <v>#REF!</v>
      </c>
      <c r="S2535" s="76"/>
      <c r="T2535" s="119"/>
      <c r="U2535" s="76"/>
      <c r="V2535" s="76"/>
      <c r="W2535" s="109" t="e">
        <f>(T20D357462[[#This Row],[現金及び預金（億）]]-T20D357462[[#This Row],[負債（億）]])/T20D357462[[#This Row],[総資産]]*100</f>
        <v>#DIV/0!</v>
      </c>
    </row>
    <row r="2536" spans="1:23" s="67" customFormat="1" x14ac:dyDescent="0.25">
      <c r="A2536" s="69"/>
      <c r="B2536" s="39"/>
      <c r="C2536" s="71" t="str">
        <f>IFERROR(_xll.RssMarket($A2536,"市場部名称"),"")</f>
        <v/>
      </c>
      <c r="D2536" s="55"/>
      <c r="E2536" s="55" t="str">
        <f>IFERROR(_xll.RssMarket($A2536,"前日比"),"")</f>
        <v/>
      </c>
      <c r="F2536" s="75" t="str">
        <f>IFERROR(_xll.RssMarket($A2536,"時価総額"),"")</f>
        <v/>
      </c>
      <c r="G2536" s="75" t="e">
        <f>T20D357462[[#This Row],[時価総額]]/T20D357462[[#This Row],[現在値]]</f>
        <v>#VALUE!</v>
      </c>
      <c r="H2536" s="20"/>
      <c r="I2536" s="38"/>
      <c r="J2536" s="20"/>
      <c r="K2536" s="33"/>
      <c r="L2536" s="117"/>
      <c r="M2536" s="21"/>
      <c r="N2536" s="89"/>
      <c r="O2536" s="125" t="e">
        <f t="shared" si="81"/>
        <v>#REF!</v>
      </c>
      <c r="P2536" s="125" t="e">
        <f t="shared" si="80"/>
        <v>#REF!</v>
      </c>
      <c r="Q2536" s="147" t="e">
        <f>T20D357462[[#This Row],[スコア⑤]]/T20D357462[[#This Row],[スコア③]]</f>
        <v>#REF!</v>
      </c>
      <c r="R2536" s="76" t="e">
        <f>#REF!+#REF!</f>
        <v>#REF!</v>
      </c>
      <c r="S2536" s="76"/>
      <c r="T2536" s="119"/>
      <c r="U2536" s="76"/>
      <c r="V2536" s="76"/>
      <c r="W2536" s="109" t="e">
        <f>(T20D357462[[#This Row],[現金及び預金（億）]]-T20D357462[[#This Row],[負債（億）]])/T20D357462[[#This Row],[総資産]]*100</f>
        <v>#DIV/0!</v>
      </c>
    </row>
    <row r="2537" spans="1:23" s="67" customFormat="1" x14ac:dyDescent="0.25">
      <c r="A2537" s="69"/>
      <c r="B2537" s="39"/>
      <c r="C2537" s="71" t="str">
        <f>IFERROR(_xll.RssMarket($A2537,"市場部名称"),"")</f>
        <v/>
      </c>
      <c r="D2537" s="55"/>
      <c r="E2537" s="55" t="str">
        <f>IFERROR(_xll.RssMarket($A2537,"前日比"),"")</f>
        <v/>
      </c>
      <c r="F2537" s="75" t="str">
        <f>IFERROR(_xll.RssMarket($A2537,"時価総額"),"")</f>
        <v/>
      </c>
      <c r="G2537" s="75" t="e">
        <f>T20D357462[[#This Row],[時価総額]]/T20D357462[[#This Row],[現在値]]</f>
        <v>#VALUE!</v>
      </c>
      <c r="H2537" s="20"/>
      <c r="I2537" s="38"/>
      <c r="J2537" s="20"/>
      <c r="K2537" s="33"/>
      <c r="L2537" s="117"/>
      <c r="M2537" s="21"/>
      <c r="N2537" s="89"/>
      <c r="O2537" s="125" t="e">
        <f t="shared" si="81"/>
        <v>#REF!</v>
      </c>
      <c r="P2537" s="125" t="e">
        <f t="shared" si="80"/>
        <v>#REF!</v>
      </c>
      <c r="Q2537" s="147" t="e">
        <f>T20D357462[[#This Row],[スコア⑤]]/T20D357462[[#This Row],[スコア③]]</f>
        <v>#REF!</v>
      </c>
      <c r="R2537" s="76" t="e">
        <f>#REF!+#REF!</f>
        <v>#REF!</v>
      </c>
      <c r="S2537" s="76"/>
      <c r="T2537" s="119"/>
      <c r="U2537" s="76"/>
      <c r="V2537" s="76"/>
      <c r="W2537" s="109" t="e">
        <f>(T20D357462[[#This Row],[現金及び預金（億）]]-T20D357462[[#This Row],[負債（億）]])/T20D357462[[#This Row],[総資産]]*100</f>
        <v>#DIV/0!</v>
      </c>
    </row>
    <row r="2538" spans="1:23" s="67" customFormat="1" x14ac:dyDescent="0.25">
      <c r="A2538" s="69"/>
      <c r="B2538" s="39"/>
      <c r="C2538" s="71" t="str">
        <f>IFERROR(_xll.RssMarket($A2538,"市場部名称"),"")</f>
        <v/>
      </c>
      <c r="D2538" s="55"/>
      <c r="E2538" s="55" t="str">
        <f>IFERROR(_xll.RssMarket($A2538,"前日比"),"")</f>
        <v/>
      </c>
      <c r="F2538" s="75" t="str">
        <f>IFERROR(_xll.RssMarket($A2538,"時価総額"),"")</f>
        <v/>
      </c>
      <c r="G2538" s="75" t="e">
        <f>T20D357462[[#This Row],[時価総額]]/T20D357462[[#This Row],[現在値]]</f>
        <v>#VALUE!</v>
      </c>
      <c r="H2538" s="20"/>
      <c r="I2538" s="38"/>
      <c r="J2538" s="20"/>
      <c r="K2538" s="33"/>
      <c r="L2538" s="117"/>
      <c r="M2538" s="21"/>
      <c r="N2538" s="89"/>
      <c r="O2538" s="125" t="e">
        <f t="shared" si="81"/>
        <v>#REF!</v>
      </c>
      <c r="P2538" s="125" t="e">
        <f t="shared" si="80"/>
        <v>#REF!</v>
      </c>
      <c r="Q2538" s="147" t="e">
        <f>T20D357462[[#This Row],[スコア⑤]]/T20D357462[[#This Row],[スコア③]]</f>
        <v>#REF!</v>
      </c>
      <c r="R2538" s="76" t="e">
        <f>#REF!+#REF!</f>
        <v>#REF!</v>
      </c>
      <c r="S2538" s="76"/>
      <c r="T2538" s="119"/>
      <c r="U2538" s="76"/>
      <c r="V2538" s="76"/>
      <c r="W2538" s="109" t="e">
        <f>(T20D357462[[#This Row],[現金及び預金（億）]]-T20D357462[[#This Row],[負債（億）]])/T20D357462[[#This Row],[総資産]]*100</f>
        <v>#DIV/0!</v>
      </c>
    </row>
    <row r="2539" spans="1:23" s="67" customFormat="1" x14ac:dyDescent="0.25">
      <c r="A2539" s="69"/>
      <c r="B2539" s="39"/>
      <c r="C2539" s="71" t="str">
        <f>IFERROR(_xll.RssMarket($A2539,"市場部名称"),"")</f>
        <v/>
      </c>
      <c r="D2539" s="55"/>
      <c r="E2539" s="55" t="str">
        <f>IFERROR(_xll.RssMarket($A2539,"前日比"),"")</f>
        <v/>
      </c>
      <c r="F2539" s="75" t="str">
        <f>IFERROR(_xll.RssMarket($A2539,"時価総額"),"")</f>
        <v/>
      </c>
      <c r="G2539" s="75" t="e">
        <f>T20D357462[[#This Row],[時価総額]]/T20D357462[[#This Row],[現在値]]</f>
        <v>#VALUE!</v>
      </c>
      <c r="H2539" s="20"/>
      <c r="I2539" s="38"/>
      <c r="J2539" s="20"/>
      <c r="K2539" s="33"/>
      <c r="L2539" s="117"/>
      <c r="M2539" s="21"/>
      <c r="N2539" s="89"/>
      <c r="O2539" s="125" t="e">
        <f t="shared" si="81"/>
        <v>#REF!</v>
      </c>
      <c r="P2539" s="125" t="e">
        <f t="shared" si="80"/>
        <v>#REF!</v>
      </c>
      <c r="Q2539" s="147" t="e">
        <f>T20D357462[[#This Row],[スコア⑤]]/T20D357462[[#This Row],[スコア③]]</f>
        <v>#REF!</v>
      </c>
      <c r="R2539" s="76" t="e">
        <f>#REF!+#REF!</f>
        <v>#REF!</v>
      </c>
      <c r="S2539" s="76"/>
      <c r="T2539" s="119"/>
      <c r="U2539" s="76"/>
      <c r="V2539" s="76"/>
      <c r="W2539" s="109" t="e">
        <f>(T20D357462[[#This Row],[現金及び預金（億）]]-T20D357462[[#This Row],[負債（億）]])/T20D357462[[#This Row],[総資産]]*100</f>
        <v>#DIV/0!</v>
      </c>
    </row>
    <row r="2540" spans="1:23" s="67" customFormat="1" x14ac:dyDescent="0.25">
      <c r="A2540" s="69"/>
      <c r="B2540" s="39"/>
      <c r="C2540" s="71" t="str">
        <f>IFERROR(_xll.RssMarket($A2540,"市場部名称"),"")</f>
        <v/>
      </c>
      <c r="D2540" s="55"/>
      <c r="E2540" s="55" t="str">
        <f>IFERROR(_xll.RssMarket($A2540,"前日比"),"")</f>
        <v/>
      </c>
      <c r="F2540" s="75" t="str">
        <f>IFERROR(_xll.RssMarket($A2540,"時価総額"),"")</f>
        <v/>
      </c>
      <c r="G2540" s="75" t="e">
        <f>T20D357462[[#This Row],[時価総額]]/T20D357462[[#This Row],[現在値]]</f>
        <v>#VALUE!</v>
      </c>
      <c r="H2540" s="20"/>
      <c r="I2540" s="38"/>
      <c r="J2540" s="20"/>
      <c r="K2540" s="33"/>
      <c r="L2540" s="117"/>
      <c r="M2540" s="21"/>
      <c r="N2540" s="89"/>
      <c r="O2540" s="125" t="e">
        <f t="shared" si="81"/>
        <v>#REF!</v>
      </c>
      <c r="P2540" s="125" t="e">
        <f t="shared" si="80"/>
        <v>#REF!</v>
      </c>
      <c r="Q2540" s="147" t="e">
        <f>T20D357462[[#This Row],[スコア⑤]]/T20D357462[[#This Row],[スコア③]]</f>
        <v>#REF!</v>
      </c>
      <c r="R2540" s="76" t="e">
        <f>#REF!+#REF!</f>
        <v>#REF!</v>
      </c>
      <c r="S2540" s="76"/>
      <c r="T2540" s="119"/>
      <c r="U2540" s="76"/>
      <c r="V2540" s="76"/>
      <c r="W2540" s="109" t="e">
        <f>(T20D357462[[#This Row],[現金及び預金（億）]]-T20D357462[[#This Row],[負債（億）]])/T20D357462[[#This Row],[総資産]]*100</f>
        <v>#DIV/0!</v>
      </c>
    </row>
    <row r="2541" spans="1:23" s="67" customFormat="1" x14ac:dyDescent="0.25">
      <c r="A2541" s="69"/>
      <c r="B2541" s="39"/>
      <c r="C2541" s="71" t="str">
        <f>IFERROR(_xll.RssMarket($A2541,"市場部名称"),"")</f>
        <v/>
      </c>
      <c r="D2541" s="55"/>
      <c r="E2541" s="55" t="str">
        <f>IFERROR(_xll.RssMarket($A2541,"前日比"),"")</f>
        <v/>
      </c>
      <c r="F2541" s="75" t="str">
        <f>IFERROR(_xll.RssMarket($A2541,"時価総額"),"")</f>
        <v/>
      </c>
      <c r="G2541" s="75" t="e">
        <f>T20D357462[[#This Row],[時価総額]]/T20D357462[[#This Row],[現在値]]</f>
        <v>#VALUE!</v>
      </c>
      <c r="H2541" s="20"/>
      <c r="I2541" s="38"/>
      <c r="J2541" s="20"/>
      <c r="K2541" s="33"/>
      <c r="L2541" s="117"/>
      <c r="M2541" s="21"/>
      <c r="N2541" s="89"/>
      <c r="O2541" s="125" t="e">
        <f t="shared" si="81"/>
        <v>#REF!</v>
      </c>
      <c r="P2541" s="125" t="e">
        <f t="shared" si="80"/>
        <v>#REF!</v>
      </c>
      <c r="Q2541" s="147" t="e">
        <f>T20D357462[[#This Row],[スコア⑤]]/T20D357462[[#This Row],[スコア③]]</f>
        <v>#REF!</v>
      </c>
      <c r="R2541" s="76" t="e">
        <f>#REF!+#REF!</f>
        <v>#REF!</v>
      </c>
      <c r="S2541" s="76"/>
      <c r="T2541" s="119"/>
      <c r="U2541" s="76"/>
      <c r="V2541" s="76"/>
      <c r="W2541" s="109" t="e">
        <f>(T20D357462[[#This Row],[現金及び預金（億）]]-T20D357462[[#This Row],[負債（億）]])/T20D357462[[#This Row],[総資産]]*100</f>
        <v>#DIV/0!</v>
      </c>
    </row>
    <row r="2542" spans="1:23" s="67" customFormat="1" x14ac:dyDescent="0.25">
      <c r="A2542" s="69"/>
      <c r="B2542" s="39"/>
      <c r="C2542" s="71" t="str">
        <f>IFERROR(_xll.RssMarket($A2542,"市場部名称"),"")</f>
        <v/>
      </c>
      <c r="D2542" s="55"/>
      <c r="E2542" s="55" t="str">
        <f>IFERROR(_xll.RssMarket($A2542,"前日比"),"")</f>
        <v/>
      </c>
      <c r="F2542" s="75" t="str">
        <f>IFERROR(_xll.RssMarket($A2542,"時価総額"),"")</f>
        <v/>
      </c>
      <c r="G2542" s="75" t="e">
        <f>T20D357462[[#This Row],[時価総額]]/T20D357462[[#This Row],[現在値]]</f>
        <v>#VALUE!</v>
      </c>
      <c r="H2542" s="20"/>
      <c r="I2542" s="38"/>
      <c r="J2542" s="20"/>
      <c r="K2542" s="33"/>
      <c r="L2542" s="117"/>
      <c r="M2542" s="21"/>
      <c r="N2542" s="89"/>
      <c r="O2542" s="125" t="e">
        <f t="shared" si="81"/>
        <v>#REF!</v>
      </c>
      <c r="P2542" s="125" t="e">
        <f t="shared" si="80"/>
        <v>#REF!</v>
      </c>
      <c r="Q2542" s="147" t="e">
        <f>T20D357462[[#This Row],[スコア⑤]]/T20D357462[[#This Row],[スコア③]]</f>
        <v>#REF!</v>
      </c>
      <c r="R2542" s="76" t="e">
        <f>#REF!+#REF!</f>
        <v>#REF!</v>
      </c>
      <c r="S2542" s="76"/>
      <c r="T2542" s="119"/>
      <c r="U2542" s="76"/>
      <c r="V2542" s="76"/>
      <c r="W2542" s="109" t="e">
        <f>(T20D357462[[#This Row],[現金及び預金（億）]]-T20D357462[[#This Row],[負債（億）]])/T20D357462[[#This Row],[総資産]]*100</f>
        <v>#DIV/0!</v>
      </c>
    </row>
    <row r="2543" spans="1:23" s="67" customFormat="1" x14ac:dyDescent="0.25">
      <c r="A2543" s="69"/>
      <c r="B2543" s="39"/>
      <c r="C2543" s="71" t="str">
        <f>IFERROR(_xll.RssMarket($A2543,"市場部名称"),"")</f>
        <v/>
      </c>
      <c r="D2543" s="55"/>
      <c r="E2543" s="55" t="str">
        <f>IFERROR(_xll.RssMarket($A2543,"前日比"),"")</f>
        <v/>
      </c>
      <c r="F2543" s="75" t="str">
        <f>IFERROR(_xll.RssMarket($A2543,"時価総額"),"")</f>
        <v/>
      </c>
      <c r="G2543" s="75" t="e">
        <f>T20D357462[[#This Row],[時価総額]]/T20D357462[[#This Row],[現在値]]</f>
        <v>#VALUE!</v>
      </c>
      <c r="H2543" s="20"/>
      <c r="I2543" s="38"/>
      <c r="J2543" s="20"/>
      <c r="K2543" s="33"/>
      <c r="L2543" s="117"/>
      <c r="M2543" s="21"/>
      <c r="N2543" s="89"/>
      <c r="O2543" s="125" t="e">
        <f t="shared" si="81"/>
        <v>#REF!</v>
      </c>
      <c r="P2543" s="125" t="e">
        <f t="shared" si="80"/>
        <v>#REF!</v>
      </c>
      <c r="Q2543" s="147" t="e">
        <f>T20D357462[[#This Row],[スコア⑤]]/T20D357462[[#This Row],[スコア③]]</f>
        <v>#REF!</v>
      </c>
      <c r="R2543" s="76" t="e">
        <f>#REF!+#REF!</f>
        <v>#REF!</v>
      </c>
      <c r="S2543" s="76"/>
      <c r="T2543" s="119"/>
      <c r="U2543" s="76"/>
      <c r="V2543" s="76"/>
      <c r="W2543" s="109" t="e">
        <f>(T20D357462[[#This Row],[現金及び預金（億）]]-T20D357462[[#This Row],[負債（億）]])/T20D357462[[#This Row],[総資産]]*100</f>
        <v>#DIV/0!</v>
      </c>
    </row>
    <row r="2544" spans="1:23" s="67" customFormat="1" x14ac:dyDescent="0.25">
      <c r="A2544" s="69"/>
      <c r="B2544" s="39"/>
      <c r="C2544" s="71" t="str">
        <f>IFERROR(_xll.RssMarket($A2544,"市場部名称"),"")</f>
        <v/>
      </c>
      <c r="D2544" s="55"/>
      <c r="E2544" s="55" t="str">
        <f>IFERROR(_xll.RssMarket($A2544,"前日比"),"")</f>
        <v/>
      </c>
      <c r="F2544" s="75" t="str">
        <f>IFERROR(_xll.RssMarket($A2544,"時価総額"),"")</f>
        <v/>
      </c>
      <c r="G2544" s="75" t="e">
        <f>T20D357462[[#This Row],[時価総額]]/T20D357462[[#This Row],[現在値]]</f>
        <v>#VALUE!</v>
      </c>
      <c r="H2544" s="20"/>
      <c r="I2544" s="38"/>
      <c r="J2544" s="20"/>
      <c r="K2544" s="33"/>
      <c r="L2544" s="117"/>
      <c r="M2544" s="21"/>
      <c r="N2544" s="89"/>
      <c r="O2544" s="125" t="e">
        <f t="shared" si="81"/>
        <v>#REF!</v>
      </c>
      <c r="P2544" s="125" t="e">
        <f t="shared" si="80"/>
        <v>#REF!</v>
      </c>
      <c r="Q2544" s="147" t="e">
        <f>T20D357462[[#This Row],[スコア⑤]]/T20D357462[[#This Row],[スコア③]]</f>
        <v>#REF!</v>
      </c>
      <c r="R2544" s="76" t="e">
        <f>#REF!+#REF!</f>
        <v>#REF!</v>
      </c>
      <c r="S2544" s="76"/>
      <c r="T2544" s="119"/>
      <c r="U2544" s="76"/>
      <c r="V2544" s="76"/>
      <c r="W2544" s="109" t="e">
        <f>(T20D357462[[#This Row],[現金及び預金（億）]]-T20D357462[[#This Row],[負債（億）]])/T20D357462[[#This Row],[総資産]]*100</f>
        <v>#DIV/0!</v>
      </c>
    </row>
    <row r="2545" spans="1:23" s="67" customFormat="1" x14ac:dyDescent="0.25">
      <c r="A2545" s="69"/>
      <c r="B2545" s="39"/>
      <c r="C2545" s="71" t="str">
        <f>IFERROR(_xll.RssMarket($A2545,"市場部名称"),"")</f>
        <v/>
      </c>
      <c r="D2545" s="55"/>
      <c r="E2545" s="55" t="str">
        <f>IFERROR(_xll.RssMarket($A2545,"前日比"),"")</f>
        <v/>
      </c>
      <c r="F2545" s="75" t="str">
        <f>IFERROR(_xll.RssMarket($A2545,"時価総額"),"")</f>
        <v/>
      </c>
      <c r="G2545" s="75" t="e">
        <f>T20D357462[[#This Row],[時価総額]]/T20D357462[[#This Row],[現在値]]</f>
        <v>#VALUE!</v>
      </c>
      <c r="H2545" s="20"/>
      <c r="I2545" s="38"/>
      <c r="J2545" s="20"/>
      <c r="K2545" s="33"/>
      <c r="L2545" s="117"/>
      <c r="M2545" s="21"/>
      <c r="N2545" s="89"/>
      <c r="O2545" s="125" t="e">
        <f t="shared" si="81"/>
        <v>#REF!</v>
      </c>
      <c r="P2545" s="125" t="e">
        <f t="shared" si="80"/>
        <v>#REF!</v>
      </c>
      <c r="Q2545" s="147" t="e">
        <f>T20D357462[[#This Row],[スコア⑤]]/T20D357462[[#This Row],[スコア③]]</f>
        <v>#REF!</v>
      </c>
      <c r="R2545" s="76" t="e">
        <f>#REF!+#REF!</f>
        <v>#REF!</v>
      </c>
      <c r="S2545" s="76"/>
      <c r="T2545" s="119"/>
      <c r="U2545" s="76"/>
      <c r="V2545" s="76"/>
      <c r="W2545" s="109" t="e">
        <f>(T20D357462[[#This Row],[現金及び預金（億）]]-T20D357462[[#This Row],[負債（億）]])/T20D357462[[#This Row],[総資産]]*100</f>
        <v>#DIV/0!</v>
      </c>
    </row>
    <row r="2546" spans="1:23" s="67" customFormat="1" x14ac:dyDescent="0.25">
      <c r="A2546" s="69"/>
      <c r="B2546" s="39"/>
      <c r="C2546" s="71" t="str">
        <f>IFERROR(_xll.RssMarket($A2546,"市場部名称"),"")</f>
        <v/>
      </c>
      <c r="D2546" s="55"/>
      <c r="E2546" s="55" t="str">
        <f>IFERROR(_xll.RssMarket($A2546,"前日比"),"")</f>
        <v/>
      </c>
      <c r="F2546" s="75" t="str">
        <f>IFERROR(_xll.RssMarket($A2546,"時価総額"),"")</f>
        <v/>
      </c>
      <c r="G2546" s="75" t="e">
        <f>T20D357462[[#This Row],[時価総額]]/T20D357462[[#This Row],[現在値]]</f>
        <v>#VALUE!</v>
      </c>
      <c r="H2546" s="20"/>
      <c r="I2546" s="38"/>
      <c r="J2546" s="20"/>
      <c r="K2546" s="33"/>
      <c r="L2546" s="117"/>
      <c r="M2546" s="21"/>
      <c r="N2546" s="89"/>
      <c r="O2546" s="125" t="e">
        <f t="shared" si="81"/>
        <v>#REF!</v>
      </c>
      <c r="P2546" s="125" t="e">
        <f t="shared" si="80"/>
        <v>#REF!</v>
      </c>
      <c r="Q2546" s="147" t="e">
        <f>T20D357462[[#This Row],[スコア⑤]]/T20D357462[[#This Row],[スコア③]]</f>
        <v>#REF!</v>
      </c>
      <c r="R2546" s="76" t="e">
        <f>#REF!+#REF!</f>
        <v>#REF!</v>
      </c>
      <c r="S2546" s="76"/>
      <c r="T2546" s="119"/>
      <c r="U2546" s="76"/>
      <c r="V2546" s="76"/>
      <c r="W2546" s="109" t="e">
        <f>(T20D357462[[#This Row],[現金及び預金（億）]]-T20D357462[[#This Row],[負債（億）]])/T20D357462[[#This Row],[総資産]]*100</f>
        <v>#DIV/0!</v>
      </c>
    </row>
    <row r="2547" spans="1:23" s="67" customFormat="1" x14ac:dyDescent="0.25">
      <c r="A2547" s="69"/>
      <c r="B2547" s="39"/>
      <c r="C2547" s="71" t="str">
        <f>IFERROR(_xll.RssMarket($A2547,"市場部名称"),"")</f>
        <v/>
      </c>
      <c r="D2547" s="55"/>
      <c r="E2547" s="55" t="str">
        <f>IFERROR(_xll.RssMarket($A2547,"前日比"),"")</f>
        <v/>
      </c>
      <c r="F2547" s="75" t="str">
        <f>IFERROR(_xll.RssMarket($A2547,"時価総額"),"")</f>
        <v/>
      </c>
      <c r="G2547" s="75" t="e">
        <f>T20D357462[[#This Row],[時価総額]]/T20D357462[[#This Row],[現在値]]</f>
        <v>#VALUE!</v>
      </c>
      <c r="H2547" s="20"/>
      <c r="I2547" s="38"/>
      <c r="J2547" s="20"/>
      <c r="K2547" s="33"/>
      <c r="L2547" s="117"/>
      <c r="M2547" s="21"/>
      <c r="N2547" s="89"/>
      <c r="O2547" s="125" t="e">
        <f t="shared" si="81"/>
        <v>#REF!</v>
      </c>
      <c r="P2547" s="125" t="e">
        <f t="shared" si="80"/>
        <v>#REF!</v>
      </c>
      <c r="Q2547" s="147" t="e">
        <f>T20D357462[[#This Row],[スコア⑤]]/T20D357462[[#This Row],[スコア③]]</f>
        <v>#REF!</v>
      </c>
      <c r="R2547" s="76" t="e">
        <f>#REF!+#REF!</f>
        <v>#REF!</v>
      </c>
      <c r="S2547" s="76"/>
      <c r="T2547" s="119"/>
      <c r="U2547" s="76"/>
      <c r="V2547" s="76"/>
      <c r="W2547" s="109" t="e">
        <f>(T20D357462[[#This Row],[現金及び預金（億）]]-T20D357462[[#This Row],[負債（億）]])/T20D357462[[#This Row],[総資産]]*100</f>
        <v>#DIV/0!</v>
      </c>
    </row>
    <row r="2548" spans="1:23" s="67" customFormat="1" x14ac:dyDescent="0.25">
      <c r="A2548" s="69"/>
      <c r="B2548" s="39"/>
      <c r="C2548" s="71" t="str">
        <f>IFERROR(_xll.RssMarket($A2548,"市場部名称"),"")</f>
        <v/>
      </c>
      <c r="D2548" s="55"/>
      <c r="E2548" s="55" t="str">
        <f>IFERROR(_xll.RssMarket($A2548,"前日比"),"")</f>
        <v/>
      </c>
      <c r="F2548" s="75" t="str">
        <f>IFERROR(_xll.RssMarket($A2548,"時価総額"),"")</f>
        <v/>
      </c>
      <c r="G2548" s="75" t="e">
        <f>T20D357462[[#This Row],[時価総額]]/T20D357462[[#This Row],[現在値]]</f>
        <v>#VALUE!</v>
      </c>
      <c r="H2548" s="20"/>
      <c r="I2548" s="38"/>
      <c r="J2548" s="20"/>
      <c r="K2548" s="33"/>
      <c r="L2548" s="117"/>
      <c r="M2548" s="21"/>
      <c r="N2548" s="89"/>
      <c r="O2548" s="125" t="e">
        <f t="shared" si="81"/>
        <v>#REF!</v>
      </c>
      <c r="P2548" s="125" t="e">
        <f t="shared" si="80"/>
        <v>#REF!</v>
      </c>
      <c r="Q2548" s="147" t="e">
        <f>T20D357462[[#This Row],[スコア⑤]]/T20D357462[[#This Row],[スコア③]]</f>
        <v>#REF!</v>
      </c>
      <c r="R2548" s="76" t="e">
        <f>#REF!+#REF!</f>
        <v>#REF!</v>
      </c>
      <c r="S2548" s="76"/>
      <c r="T2548" s="119"/>
      <c r="U2548" s="76"/>
      <c r="V2548" s="76"/>
      <c r="W2548" s="109" t="e">
        <f>(T20D357462[[#This Row],[現金及び預金（億）]]-T20D357462[[#This Row],[負債（億）]])/T20D357462[[#This Row],[総資産]]*100</f>
        <v>#DIV/0!</v>
      </c>
    </row>
    <row r="2549" spans="1:23" s="67" customFormat="1" x14ac:dyDescent="0.25">
      <c r="A2549" s="69"/>
      <c r="B2549" s="39"/>
      <c r="C2549" s="71" t="str">
        <f>IFERROR(_xll.RssMarket($A2549,"市場部名称"),"")</f>
        <v/>
      </c>
      <c r="D2549" s="55"/>
      <c r="E2549" s="55" t="str">
        <f>IFERROR(_xll.RssMarket($A2549,"前日比"),"")</f>
        <v/>
      </c>
      <c r="F2549" s="75" t="str">
        <f>IFERROR(_xll.RssMarket($A2549,"時価総額"),"")</f>
        <v/>
      </c>
      <c r="G2549" s="75" t="e">
        <f>T20D357462[[#This Row],[時価総額]]/T20D357462[[#This Row],[現在値]]</f>
        <v>#VALUE!</v>
      </c>
      <c r="H2549" s="20"/>
      <c r="I2549" s="38"/>
      <c r="J2549" s="20"/>
      <c r="K2549" s="33"/>
      <c r="L2549" s="117"/>
      <c r="M2549" s="21"/>
      <c r="N2549" s="89"/>
      <c r="O2549" s="125" t="e">
        <f t="shared" si="81"/>
        <v>#REF!</v>
      </c>
      <c r="P2549" s="125" t="e">
        <f t="shared" si="80"/>
        <v>#REF!</v>
      </c>
      <c r="Q2549" s="147" t="e">
        <f>T20D357462[[#This Row],[スコア⑤]]/T20D357462[[#This Row],[スコア③]]</f>
        <v>#REF!</v>
      </c>
      <c r="R2549" s="76" t="e">
        <f>#REF!+#REF!</f>
        <v>#REF!</v>
      </c>
      <c r="S2549" s="76"/>
      <c r="T2549" s="119"/>
      <c r="U2549" s="76"/>
      <c r="V2549" s="76"/>
      <c r="W2549" s="109" t="e">
        <f>(T20D357462[[#This Row],[現金及び預金（億）]]-T20D357462[[#This Row],[負債（億）]])/T20D357462[[#This Row],[総資産]]*100</f>
        <v>#DIV/0!</v>
      </c>
    </row>
    <row r="2550" spans="1:23" s="67" customFormat="1" x14ac:dyDescent="0.25">
      <c r="A2550" s="69"/>
      <c r="B2550" s="39"/>
      <c r="C2550" s="71" t="str">
        <f>IFERROR(_xll.RssMarket($A2550,"市場部名称"),"")</f>
        <v/>
      </c>
      <c r="D2550" s="55"/>
      <c r="E2550" s="55" t="str">
        <f>IFERROR(_xll.RssMarket($A2550,"前日比"),"")</f>
        <v/>
      </c>
      <c r="F2550" s="75" t="str">
        <f>IFERROR(_xll.RssMarket($A2550,"時価総額"),"")</f>
        <v/>
      </c>
      <c r="G2550" s="75" t="e">
        <f>T20D357462[[#This Row],[時価総額]]/T20D357462[[#This Row],[現在値]]</f>
        <v>#VALUE!</v>
      </c>
      <c r="H2550" s="20"/>
      <c r="I2550" s="38"/>
      <c r="J2550" s="20"/>
      <c r="K2550" s="33"/>
      <c r="L2550" s="117"/>
      <c r="M2550" s="21"/>
      <c r="N2550" s="89"/>
      <c r="O2550" s="125" t="e">
        <f t="shared" si="81"/>
        <v>#REF!</v>
      </c>
      <c r="P2550" s="125" t="e">
        <f t="shared" si="80"/>
        <v>#REF!</v>
      </c>
      <c r="Q2550" s="147" t="e">
        <f>T20D357462[[#This Row],[スコア⑤]]/T20D357462[[#This Row],[スコア③]]</f>
        <v>#REF!</v>
      </c>
      <c r="R2550" s="76" t="e">
        <f>#REF!+#REF!</f>
        <v>#REF!</v>
      </c>
      <c r="S2550" s="76"/>
      <c r="T2550" s="119"/>
      <c r="U2550" s="76"/>
      <c r="V2550" s="76"/>
      <c r="W2550" s="109" t="e">
        <f>(T20D357462[[#This Row],[現金及び預金（億）]]-T20D357462[[#This Row],[負債（億）]])/T20D357462[[#This Row],[総資産]]*100</f>
        <v>#DIV/0!</v>
      </c>
    </row>
    <row r="2551" spans="1:23" s="67" customFormat="1" x14ac:dyDescent="0.25">
      <c r="A2551" s="69"/>
      <c r="B2551" s="39"/>
      <c r="C2551" s="71" t="str">
        <f>IFERROR(_xll.RssMarket($A2551,"市場部名称"),"")</f>
        <v/>
      </c>
      <c r="D2551" s="55"/>
      <c r="E2551" s="55" t="str">
        <f>IFERROR(_xll.RssMarket($A2551,"前日比"),"")</f>
        <v/>
      </c>
      <c r="F2551" s="75" t="str">
        <f>IFERROR(_xll.RssMarket($A2551,"時価総額"),"")</f>
        <v/>
      </c>
      <c r="G2551" s="75" t="e">
        <f>T20D357462[[#This Row],[時価総額]]/T20D357462[[#This Row],[現在値]]</f>
        <v>#VALUE!</v>
      </c>
      <c r="H2551" s="20"/>
      <c r="I2551" s="38"/>
      <c r="J2551" s="20"/>
      <c r="K2551" s="33"/>
      <c r="L2551" s="117"/>
      <c r="M2551" s="21"/>
      <c r="N2551" s="89"/>
      <c r="O2551" s="125" t="e">
        <f t="shared" si="81"/>
        <v>#REF!</v>
      </c>
      <c r="P2551" s="125" t="e">
        <f t="shared" si="80"/>
        <v>#REF!</v>
      </c>
      <c r="Q2551" s="147" t="e">
        <f>T20D357462[[#This Row],[スコア⑤]]/T20D357462[[#This Row],[スコア③]]</f>
        <v>#REF!</v>
      </c>
      <c r="R2551" s="76" t="e">
        <f>#REF!+#REF!</f>
        <v>#REF!</v>
      </c>
      <c r="S2551" s="76"/>
      <c r="T2551" s="119"/>
      <c r="U2551" s="76"/>
      <c r="V2551" s="76"/>
      <c r="W2551" s="109" t="e">
        <f>(T20D357462[[#This Row],[現金及び預金（億）]]-T20D357462[[#This Row],[負債（億）]])/T20D357462[[#This Row],[総資産]]*100</f>
        <v>#DIV/0!</v>
      </c>
    </row>
    <row r="2552" spans="1:23" s="67" customFormat="1" x14ac:dyDescent="0.25">
      <c r="A2552" s="69"/>
      <c r="B2552" s="39"/>
      <c r="C2552" s="71" t="str">
        <f>IFERROR(_xll.RssMarket($A2552,"市場部名称"),"")</f>
        <v/>
      </c>
      <c r="D2552" s="55"/>
      <c r="E2552" s="55" t="str">
        <f>IFERROR(_xll.RssMarket($A2552,"前日比"),"")</f>
        <v/>
      </c>
      <c r="F2552" s="75" t="str">
        <f>IFERROR(_xll.RssMarket($A2552,"時価総額"),"")</f>
        <v/>
      </c>
      <c r="G2552" s="75" t="e">
        <f>T20D357462[[#This Row],[時価総額]]/T20D357462[[#This Row],[現在値]]</f>
        <v>#VALUE!</v>
      </c>
      <c r="H2552" s="20"/>
      <c r="I2552" s="38"/>
      <c r="J2552" s="20"/>
      <c r="K2552" s="33"/>
      <c r="L2552" s="117"/>
      <c r="M2552" s="21"/>
      <c r="N2552" s="89"/>
      <c r="O2552" s="125" t="e">
        <f t="shared" si="81"/>
        <v>#REF!</v>
      </c>
      <c r="P2552" s="125" t="e">
        <f t="shared" si="80"/>
        <v>#REF!</v>
      </c>
      <c r="Q2552" s="147" t="e">
        <f>T20D357462[[#This Row],[スコア⑤]]/T20D357462[[#This Row],[スコア③]]</f>
        <v>#REF!</v>
      </c>
      <c r="R2552" s="76" t="e">
        <f>#REF!+#REF!</f>
        <v>#REF!</v>
      </c>
      <c r="S2552" s="76"/>
      <c r="T2552" s="119"/>
      <c r="U2552" s="76"/>
      <c r="V2552" s="76"/>
      <c r="W2552" s="109" t="e">
        <f>(T20D357462[[#This Row],[現金及び預金（億）]]-T20D357462[[#This Row],[負債（億）]])/T20D357462[[#This Row],[総資産]]*100</f>
        <v>#DIV/0!</v>
      </c>
    </row>
    <row r="2553" spans="1:23" s="67" customFormat="1" x14ac:dyDescent="0.25">
      <c r="A2553" s="69"/>
      <c r="B2553" s="39"/>
      <c r="C2553" s="71" t="str">
        <f>IFERROR(_xll.RssMarket($A2553,"市場部名称"),"")</f>
        <v/>
      </c>
      <c r="D2553" s="55"/>
      <c r="E2553" s="55" t="str">
        <f>IFERROR(_xll.RssMarket($A2553,"前日比"),"")</f>
        <v/>
      </c>
      <c r="F2553" s="75" t="str">
        <f>IFERROR(_xll.RssMarket($A2553,"時価総額"),"")</f>
        <v/>
      </c>
      <c r="G2553" s="75" t="e">
        <f>T20D357462[[#This Row],[時価総額]]/T20D357462[[#This Row],[現在値]]</f>
        <v>#VALUE!</v>
      </c>
      <c r="H2553" s="20"/>
      <c r="I2553" s="38"/>
      <c r="J2553" s="20"/>
      <c r="K2553" s="33"/>
      <c r="L2553" s="117"/>
      <c r="M2553" s="21"/>
      <c r="N2553" s="89"/>
      <c r="O2553" s="125" t="e">
        <f t="shared" si="81"/>
        <v>#REF!</v>
      </c>
      <c r="P2553" s="125" t="e">
        <f t="shared" si="80"/>
        <v>#REF!</v>
      </c>
      <c r="Q2553" s="147" t="e">
        <f>T20D357462[[#This Row],[スコア⑤]]/T20D357462[[#This Row],[スコア③]]</f>
        <v>#REF!</v>
      </c>
      <c r="R2553" s="76" t="e">
        <f>#REF!+#REF!</f>
        <v>#REF!</v>
      </c>
      <c r="S2553" s="76"/>
      <c r="T2553" s="119"/>
      <c r="U2553" s="76"/>
      <c r="V2553" s="76"/>
      <c r="W2553" s="109" t="e">
        <f>(T20D357462[[#This Row],[現金及び預金（億）]]-T20D357462[[#This Row],[負債（億）]])/T20D357462[[#This Row],[総資産]]*100</f>
        <v>#DIV/0!</v>
      </c>
    </row>
    <row r="2554" spans="1:23" s="67" customFormat="1" x14ac:dyDescent="0.25">
      <c r="A2554" s="69"/>
      <c r="B2554" s="39"/>
      <c r="C2554" s="71" t="str">
        <f>IFERROR(_xll.RssMarket($A2554,"市場部名称"),"")</f>
        <v/>
      </c>
      <c r="D2554" s="55"/>
      <c r="E2554" s="55" t="str">
        <f>IFERROR(_xll.RssMarket($A2554,"前日比"),"")</f>
        <v/>
      </c>
      <c r="F2554" s="75" t="str">
        <f>IFERROR(_xll.RssMarket($A2554,"時価総額"),"")</f>
        <v/>
      </c>
      <c r="G2554" s="75" t="e">
        <f>T20D357462[[#This Row],[時価総額]]/T20D357462[[#This Row],[現在値]]</f>
        <v>#VALUE!</v>
      </c>
      <c r="H2554" s="20"/>
      <c r="I2554" s="38"/>
      <c r="J2554" s="20"/>
      <c r="K2554" s="33"/>
      <c r="L2554" s="117"/>
      <c r="M2554" s="21"/>
      <c r="N2554" s="89"/>
      <c r="O2554" s="125" t="e">
        <f t="shared" si="81"/>
        <v>#REF!</v>
      </c>
      <c r="P2554" s="125" t="e">
        <f t="shared" si="80"/>
        <v>#REF!</v>
      </c>
      <c r="Q2554" s="147" t="e">
        <f>T20D357462[[#This Row],[スコア⑤]]/T20D357462[[#This Row],[スコア③]]</f>
        <v>#REF!</v>
      </c>
      <c r="R2554" s="76" t="e">
        <f>#REF!+#REF!</f>
        <v>#REF!</v>
      </c>
      <c r="S2554" s="76"/>
      <c r="T2554" s="119"/>
      <c r="U2554" s="76"/>
      <c r="V2554" s="76"/>
      <c r="W2554" s="109" t="e">
        <f>(T20D357462[[#This Row],[現金及び預金（億）]]-T20D357462[[#This Row],[負債（億）]])/T20D357462[[#This Row],[総資産]]*100</f>
        <v>#DIV/0!</v>
      </c>
    </row>
    <row r="2555" spans="1:23" s="67" customFormat="1" x14ac:dyDescent="0.25">
      <c r="A2555" s="69"/>
      <c r="B2555" s="39"/>
      <c r="C2555" s="71" t="str">
        <f>IFERROR(_xll.RssMarket($A2555,"市場部名称"),"")</f>
        <v/>
      </c>
      <c r="D2555" s="55"/>
      <c r="E2555" s="55" t="str">
        <f>IFERROR(_xll.RssMarket($A2555,"前日比"),"")</f>
        <v/>
      </c>
      <c r="F2555" s="75" t="str">
        <f>IFERROR(_xll.RssMarket($A2555,"時価総額"),"")</f>
        <v/>
      </c>
      <c r="G2555" s="75" t="e">
        <f>T20D357462[[#This Row],[時価総額]]/T20D357462[[#This Row],[現在値]]</f>
        <v>#VALUE!</v>
      </c>
      <c r="H2555" s="20"/>
      <c r="I2555" s="38"/>
      <c r="J2555" s="20"/>
      <c r="K2555" s="33"/>
      <c r="L2555" s="117"/>
      <c r="M2555" s="21"/>
      <c r="N2555" s="89"/>
      <c r="O2555" s="125" t="e">
        <f t="shared" si="81"/>
        <v>#REF!</v>
      </c>
      <c r="P2555" s="125" t="e">
        <f t="shared" si="80"/>
        <v>#REF!</v>
      </c>
      <c r="Q2555" s="147" t="e">
        <f>T20D357462[[#This Row],[スコア⑤]]/T20D357462[[#This Row],[スコア③]]</f>
        <v>#REF!</v>
      </c>
      <c r="R2555" s="76" t="e">
        <f>#REF!+#REF!</f>
        <v>#REF!</v>
      </c>
      <c r="S2555" s="76"/>
      <c r="T2555" s="119"/>
      <c r="U2555" s="76"/>
      <c r="V2555" s="76"/>
      <c r="W2555" s="109" t="e">
        <f>(T20D357462[[#This Row],[現金及び預金（億）]]-T20D357462[[#This Row],[負債（億）]])/T20D357462[[#This Row],[総資産]]*100</f>
        <v>#DIV/0!</v>
      </c>
    </row>
    <row r="2556" spans="1:23" s="67" customFormat="1" x14ac:dyDescent="0.25">
      <c r="A2556" s="69"/>
      <c r="B2556" s="39"/>
      <c r="C2556" s="71" t="str">
        <f>IFERROR(_xll.RssMarket($A2556,"市場部名称"),"")</f>
        <v/>
      </c>
      <c r="D2556" s="55"/>
      <c r="E2556" s="55" t="str">
        <f>IFERROR(_xll.RssMarket($A2556,"前日比"),"")</f>
        <v/>
      </c>
      <c r="F2556" s="75" t="str">
        <f>IFERROR(_xll.RssMarket($A2556,"時価総額"),"")</f>
        <v/>
      </c>
      <c r="G2556" s="75" t="e">
        <f>T20D357462[[#This Row],[時価総額]]/T20D357462[[#This Row],[現在値]]</f>
        <v>#VALUE!</v>
      </c>
      <c r="H2556" s="20"/>
      <c r="I2556" s="38"/>
      <c r="J2556" s="20"/>
      <c r="K2556" s="33"/>
      <c r="L2556" s="117"/>
      <c r="M2556" s="21"/>
      <c r="N2556" s="89"/>
      <c r="O2556" s="125" t="e">
        <f t="shared" si="81"/>
        <v>#REF!</v>
      </c>
      <c r="P2556" s="125" t="e">
        <f t="shared" si="80"/>
        <v>#REF!</v>
      </c>
      <c r="Q2556" s="147" t="e">
        <f>T20D357462[[#This Row],[スコア⑤]]/T20D357462[[#This Row],[スコア③]]</f>
        <v>#REF!</v>
      </c>
      <c r="R2556" s="76" t="e">
        <f>#REF!+#REF!</f>
        <v>#REF!</v>
      </c>
      <c r="S2556" s="76"/>
      <c r="T2556" s="119"/>
      <c r="U2556" s="76"/>
      <c r="V2556" s="76"/>
      <c r="W2556" s="109" t="e">
        <f>(T20D357462[[#This Row],[現金及び預金（億）]]-T20D357462[[#This Row],[負債（億）]])/T20D357462[[#This Row],[総資産]]*100</f>
        <v>#DIV/0!</v>
      </c>
    </row>
    <row r="2557" spans="1:23" s="67" customFormat="1" x14ac:dyDescent="0.25">
      <c r="A2557" s="69"/>
      <c r="B2557" s="39"/>
      <c r="C2557" s="71" t="str">
        <f>IFERROR(_xll.RssMarket($A2557,"市場部名称"),"")</f>
        <v/>
      </c>
      <c r="D2557" s="55"/>
      <c r="E2557" s="55" t="str">
        <f>IFERROR(_xll.RssMarket($A2557,"前日比"),"")</f>
        <v/>
      </c>
      <c r="F2557" s="75" t="str">
        <f>IFERROR(_xll.RssMarket($A2557,"時価総額"),"")</f>
        <v/>
      </c>
      <c r="G2557" s="75" t="e">
        <f>T20D357462[[#This Row],[時価総額]]/T20D357462[[#This Row],[現在値]]</f>
        <v>#VALUE!</v>
      </c>
      <c r="H2557" s="20"/>
      <c r="I2557" s="38"/>
      <c r="J2557" s="20"/>
      <c r="K2557" s="33"/>
      <c r="L2557" s="117"/>
      <c r="M2557" s="21"/>
      <c r="N2557" s="89"/>
      <c r="O2557" s="125" t="e">
        <f t="shared" si="81"/>
        <v>#REF!</v>
      </c>
      <c r="P2557" s="125" t="e">
        <f t="shared" ref="P2557:P2620" si="82">ROUND(((R2557/20)*(L2557/15)*(S2557/15)*(1+W2557/200))/(H2557/15)*100,0)</f>
        <v>#REF!</v>
      </c>
      <c r="Q2557" s="147" t="e">
        <f>T20D357462[[#This Row],[スコア⑤]]/T20D357462[[#This Row],[スコア③]]</f>
        <v>#REF!</v>
      </c>
      <c r="R2557" s="76" t="e">
        <f>#REF!+#REF!</f>
        <v>#REF!</v>
      </c>
      <c r="S2557" s="76"/>
      <c r="T2557" s="119"/>
      <c r="U2557" s="76"/>
      <c r="V2557" s="76"/>
      <c r="W2557" s="109" t="e">
        <f>(T20D357462[[#This Row],[現金及び預金（億）]]-T20D357462[[#This Row],[負債（億）]])/T20D357462[[#This Row],[総資産]]*100</f>
        <v>#DIV/0!</v>
      </c>
    </row>
    <row r="2558" spans="1:23" s="67" customFormat="1" x14ac:dyDescent="0.25">
      <c r="A2558" s="69"/>
      <c r="B2558" s="39"/>
      <c r="C2558" s="71" t="str">
        <f>IFERROR(_xll.RssMarket($A2558,"市場部名称"),"")</f>
        <v/>
      </c>
      <c r="D2558" s="55"/>
      <c r="E2558" s="55" t="str">
        <f>IFERROR(_xll.RssMarket($A2558,"前日比"),"")</f>
        <v/>
      </c>
      <c r="F2558" s="75" t="str">
        <f>IFERROR(_xll.RssMarket($A2558,"時価総額"),"")</f>
        <v/>
      </c>
      <c r="G2558" s="75" t="e">
        <f>T20D357462[[#This Row],[時価総額]]/T20D357462[[#This Row],[現在値]]</f>
        <v>#VALUE!</v>
      </c>
      <c r="H2558" s="20"/>
      <c r="I2558" s="38"/>
      <c r="J2558" s="20"/>
      <c r="K2558" s="33"/>
      <c r="L2558" s="117"/>
      <c r="M2558" s="21"/>
      <c r="N2558" s="89"/>
      <c r="O2558" s="125" t="e">
        <f t="shared" si="81"/>
        <v>#REF!</v>
      </c>
      <c r="P2558" s="125" t="e">
        <f t="shared" si="82"/>
        <v>#REF!</v>
      </c>
      <c r="Q2558" s="147" t="e">
        <f>T20D357462[[#This Row],[スコア⑤]]/T20D357462[[#This Row],[スコア③]]</f>
        <v>#REF!</v>
      </c>
      <c r="R2558" s="76" t="e">
        <f>#REF!+#REF!</f>
        <v>#REF!</v>
      </c>
      <c r="S2558" s="76"/>
      <c r="T2558" s="119"/>
      <c r="U2558" s="76"/>
      <c r="V2558" s="76"/>
      <c r="W2558" s="109" t="e">
        <f>(T20D357462[[#This Row],[現金及び預金（億）]]-T20D357462[[#This Row],[負債（億）]])/T20D357462[[#This Row],[総資産]]*100</f>
        <v>#DIV/0!</v>
      </c>
    </row>
    <row r="2559" spans="1:23" s="67" customFormat="1" x14ac:dyDescent="0.25">
      <c r="A2559" s="69"/>
      <c r="B2559" s="39"/>
      <c r="C2559" s="71" t="str">
        <f>IFERROR(_xll.RssMarket($A2559,"市場部名称"),"")</f>
        <v/>
      </c>
      <c r="D2559" s="55"/>
      <c r="E2559" s="55" t="str">
        <f>IFERROR(_xll.RssMarket($A2559,"前日比"),"")</f>
        <v/>
      </c>
      <c r="F2559" s="75" t="str">
        <f>IFERROR(_xll.RssMarket($A2559,"時価総額"),"")</f>
        <v/>
      </c>
      <c r="G2559" s="75" t="e">
        <f>T20D357462[[#This Row],[時価総額]]/T20D357462[[#This Row],[現在値]]</f>
        <v>#VALUE!</v>
      </c>
      <c r="H2559" s="20"/>
      <c r="I2559" s="38"/>
      <c r="J2559" s="20"/>
      <c r="K2559" s="33"/>
      <c r="L2559" s="117"/>
      <c r="M2559" s="21"/>
      <c r="N2559" s="89"/>
      <c r="O2559" s="125" t="e">
        <f t="shared" si="81"/>
        <v>#REF!</v>
      </c>
      <c r="P2559" s="125" t="e">
        <f t="shared" si="82"/>
        <v>#REF!</v>
      </c>
      <c r="Q2559" s="147" t="e">
        <f>T20D357462[[#This Row],[スコア⑤]]/T20D357462[[#This Row],[スコア③]]</f>
        <v>#REF!</v>
      </c>
      <c r="R2559" s="76" t="e">
        <f>#REF!+#REF!</f>
        <v>#REF!</v>
      </c>
      <c r="S2559" s="76"/>
      <c r="T2559" s="119"/>
      <c r="U2559" s="76"/>
      <c r="V2559" s="76"/>
      <c r="W2559" s="109" t="e">
        <f>(T20D357462[[#This Row],[現金及び預金（億）]]-T20D357462[[#This Row],[負債（億）]])/T20D357462[[#This Row],[総資産]]*100</f>
        <v>#DIV/0!</v>
      </c>
    </row>
    <row r="2560" spans="1:23" s="67" customFormat="1" x14ac:dyDescent="0.25">
      <c r="A2560" s="69"/>
      <c r="B2560" s="39"/>
      <c r="C2560" s="71" t="str">
        <f>IFERROR(_xll.RssMarket($A2560,"市場部名称"),"")</f>
        <v/>
      </c>
      <c r="D2560" s="55"/>
      <c r="E2560" s="55" t="str">
        <f>IFERROR(_xll.RssMarket($A2560,"前日比"),"")</f>
        <v/>
      </c>
      <c r="F2560" s="75" t="str">
        <f>IFERROR(_xll.RssMarket($A2560,"時価総額"),"")</f>
        <v/>
      </c>
      <c r="G2560" s="75" t="e">
        <f>T20D357462[[#This Row],[時価総額]]/T20D357462[[#This Row],[現在値]]</f>
        <v>#VALUE!</v>
      </c>
      <c r="H2560" s="20"/>
      <c r="I2560" s="38"/>
      <c r="J2560" s="20"/>
      <c r="K2560" s="33"/>
      <c r="L2560" s="117"/>
      <c r="M2560" s="21"/>
      <c r="N2560" s="89"/>
      <c r="O2560" s="125" t="e">
        <f t="shared" si="81"/>
        <v>#REF!</v>
      </c>
      <c r="P2560" s="125" t="e">
        <f t="shared" si="82"/>
        <v>#REF!</v>
      </c>
      <c r="Q2560" s="147" t="e">
        <f>T20D357462[[#This Row],[スコア⑤]]/T20D357462[[#This Row],[スコア③]]</f>
        <v>#REF!</v>
      </c>
      <c r="R2560" s="76" t="e">
        <f>#REF!+#REF!</f>
        <v>#REF!</v>
      </c>
      <c r="S2560" s="76"/>
      <c r="T2560" s="119"/>
      <c r="U2560" s="76"/>
      <c r="V2560" s="76"/>
      <c r="W2560" s="109" t="e">
        <f>(T20D357462[[#This Row],[現金及び預金（億）]]-T20D357462[[#This Row],[負債（億）]])/T20D357462[[#This Row],[総資産]]*100</f>
        <v>#DIV/0!</v>
      </c>
    </row>
    <row r="2561" spans="1:23" s="67" customFormat="1" x14ac:dyDescent="0.25">
      <c r="A2561" s="69"/>
      <c r="B2561" s="39"/>
      <c r="C2561" s="71" t="str">
        <f>IFERROR(_xll.RssMarket($A2561,"市場部名称"),"")</f>
        <v/>
      </c>
      <c r="D2561" s="55"/>
      <c r="E2561" s="55" t="str">
        <f>IFERROR(_xll.RssMarket($A2561,"前日比"),"")</f>
        <v/>
      </c>
      <c r="F2561" s="75" t="str">
        <f>IFERROR(_xll.RssMarket($A2561,"時価総額"),"")</f>
        <v/>
      </c>
      <c r="G2561" s="75" t="e">
        <f>T20D357462[[#This Row],[時価総額]]/T20D357462[[#This Row],[現在値]]</f>
        <v>#VALUE!</v>
      </c>
      <c r="H2561" s="20"/>
      <c r="I2561" s="38"/>
      <c r="J2561" s="20"/>
      <c r="K2561" s="33"/>
      <c r="L2561" s="117"/>
      <c r="M2561" s="21"/>
      <c r="N2561" s="89"/>
      <c r="O2561" s="125" t="e">
        <f t="shared" si="81"/>
        <v>#REF!</v>
      </c>
      <c r="P2561" s="125" t="e">
        <f t="shared" si="82"/>
        <v>#REF!</v>
      </c>
      <c r="Q2561" s="147" t="e">
        <f>T20D357462[[#This Row],[スコア⑤]]/T20D357462[[#This Row],[スコア③]]</f>
        <v>#REF!</v>
      </c>
      <c r="R2561" s="76" t="e">
        <f>#REF!+#REF!</f>
        <v>#REF!</v>
      </c>
      <c r="S2561" s="76"/>
      <c r="T2561" s="119"/>
      <c r="U2561" s="76"/>
      <c r="V2561" s="76"/>
      <c r="W2561" s="109" t="e">
        <f>(T20D357462[[#This Row],[現金及び預金（億）]]-T20D357462[[#This Row],[負債（億）]])/T20D357462[[#This Row],[総資産]]*100</f>
        <v>#DIV/0!</v>
      </c>
    </row>
    <row r="2562" spans="1:23" s="67" customFormat="1" x14ac:dyDescent="0.25">
      <c r="A2562" s="69"/>
      <c r="B2562" s="39"/>
      <c r="C2562" s="71" t="str">
        <f>IFERROR(_xll.RssMarket($A2562,"市場部名称"),"")</f>
        <v/>
      </c>
      <c r="D2562" s="55"/>
      <c r="E2562" s="55" t="str">
        <f>IFERROR(_xll.RssMarket($A2562,"前日比"),"")</f>
        <v/>
      </c>
      <c r="F2562" s="75" t="str">
        <f>IFERROR(_xll.RssMarket($A2562,"時価総額"),"")</f>
        <v/>
      </c>
      <c r="G2562" s="75" t="e">
        <f>T20D357462[[#This Row],[時価総額]]/T20D357462[[#This Row],[現在値]]</f>
        <v>#VALUE!</v>
      </c>
      <c r="H2562" s="20"/>
      <c r="I2562" s="38"/>
      <c r="J2562" s="20"/>
      <c r="K2562" s="33"/>
      <c r="L2562" s="117"/>
      <c r="M2562" s="21"/>
      <c r="N2562" s="89"/>
      <c r="O2562" s="125" t="e">
        <f t="shared" ref="O2562:O2625" si="83">ROUND(
 ((IF(OR(R2562="",R2562&lt;=0),20,R2562)/20)
  *(L2562/15))
 /(IFERROR(IF(H2562&gt;0,H2562,15),15)/15)
 *100,0)</f>
        <v>#REF!</v>
      </c>
      <c r="P2562" s="125" t="e">
        <f t="shared" si="82"/>
        <v>#REF!</v>
      </c>
      <c r="Q2562" s="147" t="e">
        <f>T20D357462[[#This Row],[スコア⑤]]/T20D357462[[#This Row],[スコア③]]</f>
        <v>#REF!</v>
      </c>
      <c r="R2562" s="76" t="e">
        <f>#REF!+#REF!</f>
        <v>#REF!</v>
      </c>
      <c r="S2562" s="76"/>
      <c r="T2562" s="119"/>
      <c r="U2562" s="76"/>
      <c r="V2562" s="76"/>
      <c r="W2562" s="109" t="e">
        <f>(T20D357462[[#This Row],[現金及び預金（億）]]-T20D357462[[#This Row],[負債（億）]])/T20D357462[[#This Row],[総資産]]*100</f>
        <v>#DIV/0!</v>
      </c>
    </row>
    <row r="2563" spans="1:23" s="67" customFormat="1" x14ac:dyDescent="0.25">
      <c r="A2563" s="69"/>
      <c r="B2563" s="39"/>
      <c r="C2563" s="71" t="str">
        <f>IFERROR(_xll.RssMarket($A2563,"市場部名称"),"")</f>
        <v/>
      </c>
      <c r="D2563" s="55"/>
      <c r="E2563" s="55" t="str">
        <f>IFERROR(_xll.RssMarket($A2563,"前日比"),"")</f>
        <v/>
      </c>
      <c r="F2563" s="75" t="str">
        <f>IFERROR(_xll.RssMarket($A2563,"時価総額"),"")</f>
        <v/>
      </c>
      <c r="G2563" s="75" t="e">
        <f>T20D357462[[#This Row],[時価総額]]/T20D357462[[#This Row],[現在値]]</f>
        <v>#VALUE!</v>
      </c>
      <c r="H2563" s="20"/>
      <c r="I2563" s="38"/>
      <c r="J2563" s="20"/>
      <c r="K2563" s="33"/>
      <c r="L2563" s="117"/>
      <c r="M2563" s="21"/>
      <c r="N2563" s="89"/>
      <c r="O2563" s="125" t="e">
        <f t="shared" si="83"/>
        <v>#REF!</v>
      </c>
      <c r="P2563" s="125" t="e">
        <f t="shared" si="82"/>
        <v>#REF!</v>
      </c>
      <c r="Q2563" s="147" t="e">
        <f>T20D357462[[#This Row],[スコア⑤]]/T20D357462[[#This Row],[スコア③]]</f>
        <v>#REF!</v>
      </c>
      <c r="R2563" s="76" t="e">
        <f>#REF!+#REF!</f>
        <v>#REF!</v>
      </c>
      <c r="S2563" s="76"/>
      <c r="T2563" s="119"/>
      <c r="U2563" s="76"/>
      <c r="V2563" s="76"/>
      <c r="W2563" s="109" t="e">
        <f>(T20D357462[[#This Row],[現金及び預金（億）]]-T20D357462[[#This Row],[負債（億）]])/T20D357462[[#This Row],[総資産]]*100</f>
        <v>#DIV/0!</v>
      </c>
    </row>
    <row r="2564" spans="1:23" s="67" customFormat="1" x14ac:dyDescent="0.25">
      <c r="A2564" s="69"/>
      <c r="B2564" s="39"/>
      <c r="C2564" s="71" t="str">
        <f>IFERROR(_xll.RssMarket($A2564,"市場部名称"),"")</f>
        <v/>
      </c>
      <c r="D2564" s="55"/>
      <c r="E2564" s="55" t="str">
        <f>IFERROR(_xll.RssMarket($A2564,"前日比"),"")</f>
        <v/>
      </c>
      <c r="F2564" s="75" t="str">
        <f>IFERROR(_xll.RssMarket($A2564,"時価総額"),"")</f>
        <v/>
      </c>
      <c r="G2564" s="75" t="e">
        <f>T20D357462[[#This Row],[時価総額]]/T20D357462[[#This Row],[現在値]]</f>
        <v>#VALUE!</v>
      </c>
      <c r="H2564" s="20"/>
      <c r="I2564" s="38"/>
      <c r="J2564" s="20"/>
      <c r="K2564" s="33"/>
      <c r="L2564" s="117"/>
      <c r="M2564" s="21"/>
      <c r="N2564" s="89"/>
      <c r="O2564" s="125" t="e">
        <f t="shared" si="83"/>
        <v>#REF!</v>
      </c>
      <c r="P2564" s="125" t="e">
        <f t="shared" si="82"/>
        <v>#REF!</v>
      </c>
      <c r="Q2564" s="147" t="e">
        <f>T20D357462[[#This Row],[スコア⑤]]/T20D357462[[#This Row],[スコア③]]</f>
        <v>#REF!</v>
      </c>
      <c r="R2564" s="76" t="e">
        <f>#REF!+#REF!</f>
        <v>#REF!</v>
      </c>
      <c r="S2564" s="76"/>
      <c r="T2564" s="119"/>
      <c r="U2564" s="76"/>
      <c r="V2564" s="76"/>
      <c r="W2564" s="109" t="e">
        <f>(T20D357462[[#This Row],[現金及び預金（億）]]-T20D357462[[#This Row],[負債（億）]])/T20D357462[[#This Row],[総資産]]*100</f>
        <v>#DIV/0!</v>
      </c>
    </row>
    <row r="2565" spans="1:23" s="67" customFormat="1" x14ac:dyDescent="0.25">
      <c r="A2565" s="69"/>
      <c r="B2565" s="39"/>
      <c r="C2565" s="71" t="str">
        <f>IFERROR(_xll.RssMarket($A2565,"市場部名称"),"")</f>
        <v/>
      </c>
      <c r="D2565" s="55"/>
      <c r="E2565" s="55" t="str">
        <f>IFERROR(_xll.RssMarket($A2565,"前日比"),"")</f>
        <v/>
      </c>
      <c r="F2565" s="75" t="str">
        <f>IFERROR(_xll.RssMarket($A2565,"時価総額"),"")</f>
        <v/>
      </c>
      <c r="G2565" s="75" t="e">
        <f>T20D357462[[#This Row],[時価総額]]/T20D357462[[#This Row],[現在値]]</f>
        <v>#VALUE!</v>
      </c>
      <c r="H2565" s="20"/>
      <c r="I2565" s="38"/>
      <c r="J2565" s="20"/>
      <c r="K2565" s="33"/>
      <c r="L2565" s="117"/>
      <c r="M2565" s="21"/>
      <c r="N2565" s="89"/>
      <c r="O2565" s="125" t="e">
        <f t="shared" si="83"/>
        <v>#REF!</v>
      </c>
      <c r="P2565" s="125" t="e">
        <f t="shared" si="82"/>
        <v>#REF!</v>
      </c>
      <c r="Q2565" s="147" t="e">
        <f>T20D357462[[#This Row],[スコア⑤]]/T20D357462[[#This Row],[スコア③]]</f>
        <v>#REF!</v>
      </c>
      <c r="R2565" s="76" t="e">
        <f>#REF!+#REF!</f>
        <v>#REF!</v>
      </c>
      <c r="S2565" s="76"/>
      <c r="T2565" s="119"/>
      <c r="U2565" s="76"/>
      <c r="V2565" s="76"/>
      <c r="W2565" s="109" t="e">
        <f>(T20D357462[[#This Row],[現金及び預金（億）]]-T20D357462[[#This Row],[負債（億）]])/T20D357462[[#This Row],[総資産]]*100</f>
        <v>#DIV/0!</v>
      </c>
    </row>
    <row r="2566" spans="1:23" s="67" customFormat="1" x14ac:dyDescent="0.25">
      <c r="A2566" s="69"/>
      <c r="B2566" s="39"/>
      <c r="C2566" s="71" t="str">
        <f>IFERROR(_xll.RssMarket($A2566,"市場部名称"),"")</f>
        <v/>
      </c>
      <c r="D2566" s="55"/>
      <c r="E2566" s="55" t="str">
        <f>IFERROR(_xll.RssMarket($A2566,"前日比"),"")</f>
        <v/>
      </c>
      <c r="F2566" s="75" t="str">
        <f>IFERROR(_xll.RssMarket($A2566,"時価総額"),"")</f>
        <v/>
      </c>
      <c r="G2566" s="75" t="e">
        <f>T20D357462[[#This Row],[時価総額]]/T20D357462[[#This Row],[現在値]]</f>
        <v>#VALUE!</v>
      </c>
      <c r="H2566" s="20"/>
      <c r="I2566" s="38"/>
      <c r="J2566" s="20"/>
      <c r="K2566" s="33"/>
      <c r="L2566" s="117"/>
      <c r="M2566" s="21"/>
      <c r="N2566" s="89"/>
      <c r="O2566" s="125" t="e">
        <f t="shared" si="83"/>
        <v>#REF!</v>
      </c>
      <c r="P2566" s="125" t="e">
        <f t="shared" si="82"/>
        <v>#REF!</v>
      </c>
      <c r="Q2566" s="147" t="e">
        <f>T20D357462[[#This Row],[スコア⑤]]/T20D357462[[#This Row],[スコア③]]</f>
        <v>#REF!</v>
      </c>
      <c r="R2566" s="76" t="e">
        <f>#REF!+#REF!</f>
        <v>#REF!</v>
      </c>
      <c r="S2566" s="76"/>
      <c r="T2566" s="119"/>
      <c r="U2566" s="76"/>
      <c r="V2566" s="76"/>
      <c r="W2566" s="109" t="e">
        <f>(T20D357462[[#This Row],[現金及び預金（億）]]-T20D357462[[#This Row],[負債（億）]])/T20D357462[[#This Row],[総資産]]*100</f>
        <v>#DIV/0!</v>
      </c>
    </row>
    <row r="2567" spans="1:23" s="67" customFormat="1" x14ac:dyDescent="0.25">
      <c r="A2567" s="69"/>
      <c r="B2567" s="39"/>
      <c r="C2567" s="71" t="str">
        <f>IFERROR(_xll.RssMarket($A2567,"市場部名称"),"")</f>
        <v/>
      </c>
      <c r="D2567" s="55"/>
      <c r="E2567" s="55" t="str">
        <f>IFERROR(_xll.RssMarket($A2567,"前日比"),"")</f>
        <v/>
      </c>
      <c r="F2567" s="75" t="str">
        <f>IFERROR(_xll.RssMarket($A2567,"時価総額"),"")</f>
        <v/>
      </c>
      <c r="G2567" s="75" t="e">
        <f>T20D357462[[#This Row],[時価総額]]/T20D357462[[#This Row],[現在値]]</f>
        <v>#VALUE!</v>
      </c>
      <c r="H2567" s="20"/>
      <c r="I2567" s="38"/>
      <c r="J2567" s="20"/>
      <c r="K2567" s="33"/>
      <c r="L2567" s="117"/>
      <c r="M2567" s="21"/>
      <c r="N2567" s="89"/>
      <c r="O2567" s="125" t="e">
        <f t="shared" si="83"/>
        <v>#REF!</v>
      </c>
      <c r="P2567" s="125" t="e">
        <f t="shared" si="82"/>
        <v>#REF!</v>
      </c>
      <c r="Q2567" s="147" t="e">
        <f>T20D357462[[#This Row],[スコア⑤]]/T20D357462[[#This Row],[スコア③]]</f>
        <v>#REF!</v>
      </c>
      <c r="R2567" s="76" t="e">
        <f>#REF!+#REF!</f>
        <v>#REF!</v>
      </c>
      <c r="S2567" s="76"/>
      <c r="T2567" s="119"/>
      <c r="U2567" s="76"/>
      <c r="V2567" s="76"/>
      <c r="W2567" s="109" t="e">
        <f>(T20D357462[[#This Row],[現金及び預金（億）]]-T20D357462[[#This Row],[負債（億）]])/T20D357462[[#This Row],[総資産]]*100</f>
        <v>#DIV/0!</v>
      </c>
    </row>
    <row r="2568" spans="1:23" s="67" customFormat="1" x14ac:dyDescent="0.25">
      <c r="A2568" s="69"/>
      <c r="B2568" s="39"/>
      <c r="C2568" s="71" t="str">
        <f>IFERROR(_xll.RssMarket($A2568,"市場部名称"),"")</f>
        <v/>
      </c>
      <c r="D2568" s="55"/>
      <c r="E2568" s="55" t="str">
        <f>IFERROR(_xll.RssMarket($A2568,"前日比"),"")</f>
        <v/>
      </c>
      <c r="F2568" s="75" t="str">
        <f>IFERROR(_xll.RssMarket($A2568,"時価総額"),"")</f>
        <v/>
      </c>
      <c r="G2568" s="75" t="e">
        <f>T20D357462[[#This Row],[時価総額]]/T20D357462[[#This Row],[現在値]]</f>
        <v>#VALUE!</v>
      </c>
      <c r="H2568" s="20"/>
      <c r="I2568" s="38"/>
      <c r="J2568" s="20"/>
      <c r="K2568" s="33"/>
      <c r="L2568" s="117"/>
      <c r="M2568" s="21"/>
      <c r="N2568" s="89"/>
      <c r="O2568" s="125" t="e">
        <f t="shared" si="83"/>
        <v>#REF!</v>
      </c>
      <c r="P2568" s="125" t="e">
        <f t="shared" si="82"/>
        <v>#REF!</v>
      </c>
      <c r="Q2568" s="147" t="e">
        <f>T20D357462[[#This Row],[スコア⑤]]/T20D357462[[#This Row],[スコア③]]</f>
        <v>#REF!</v>
      </c>
      <c r="R2568" s="76" t="e">
        <f>#REF!+#REF!</f>
        <v>#REF!</v>
      </c>
      <c r="S2568" s="76"/>
      <c r="T2568" s="119"/>
      <c r="U2568" s="76"/>
      <c r="V2568" s="76"/>
      <c r="W2568" s="109" t="e">
        <f>(T20D357462[[#This Row],[現金及び預金（億）]]-T20D357462[[#This Row],[負債（億）]])/T20D357462[[#This Row],[総資産]]*100</f>
        <v>#DIV/0!</v>
      </c>
    </row>
    <row r="2569" spans="1:23" s="67" customFormat="1" x14ac:dyDescent="0.25">
      <c r="A2569" s="69"/>
      <c r="B2569" s="39"/>
      <c r="C2569" s="71" t="str">
        <f>IFERROR(_xll.RssMarket($A2569,"市場部名称"),"")</f>
        <v/>
      </c>
      <c r="D2569" s="55"/>
      <c r="E2569" s="55" t="str">
        <f>IFERROR(_xll.RssMarket($A2569,"前日比"),"")</f>
        <v/>
      </c>
      <c r="F2569" s="75" t="str">
        <f>IFERROR(_xll.RssMarket($A2569,"時価総額"),"")</f>
        <v/>
      </c>
      <c r="G2569" s="75" t="e">
        <f>T20D357462[[#This Row],[時価総額]]/T20D357462[[#This Row],[現在値]]</f>
        <v>#VALUE!</v>
      </c>
      <c r="H2569" s="20"/>
      <c r="I2569" s="38"/>
      <c r="J2569" s="20"/>
      <c r="K2569" s="33"/>
      <c r="L2569" s="117"/>
      <c r="M2569" s="21"/>
      <c r="N2569" s="89"/>
      <c r="O2569" s="125" t="e">
        <f t="shared" si="83"/>
        <v>#REF!</v>
      </c>
      <c r="P2569" s="125" t="e">
        <f t="shared" si="82"/>
        <v>#REF!</v>
      </c>
      <c r="Q2569" s="147" t="e">
        <f>T20D357462[[#This Row],[スコア⑤]]/T20D357462[[#This Row],[スコア③]]</f>
        <v>#REF!</v>
      </c>
      <c r="R2569" s="76" t="e">
        <f>#REF!+#REF!</f>
        <v>#REF!</v>
      </c>
      <c r="S2569" s="76"/>
      <c r="T2569" s="119"/>
      <c r="U2569" s="76"/>
      <c r="V2569" s="76"/>
      <c r="W2569" s="109" t="e">
        <f>(T20D357462[[#This Row],[現金及び預金（億）]]-T20D357462[[#This Row],[負債（億）]])/T20D357462[[#This Row],[総資産]]*100</f>
        <v>#DIV/0!</v>
      </c>
    </row>
    <row r="2570" spans="1:23" s="67" customFormat="1" x14ac:dyDescent="0.25">
      <c r="A2570" s="69"/>
      <c r="B2570" s="39"/>
      <c r="C2570" s="71" t="str">
        <f>IFERROR(_xll.RssMarket($A2570,"市場部名称"),"")</f>
        <v/>
      </c>
      <c r="D2570" s="55"/>
      <c r="E2570" s="55" t="str">
        <f>IFERROR(_xll.RssMarket($A2570,"前日比"),"")</f>
        <v/>
      </c>
      <c r="F2570" s="75" t="str">
        <f>IFERROR(_xll.RssMarket($A2570,"時価総額"),"")</f>
        <v/>
      </c>
      <c r="G2570" s="75" t="e">
        <f>T20D357462[[#This Row],[時価総額]]/T20D357462[[#This Row],[現在値]]</f>
        <v>#VALUE!</v>
      </c>
      <c r="H2570" s="20"/>
      <c r="I2570" s="38"/>
      <c r="J2570" s="20"/>
      <c r="K2570" s="33"/>
      <c r="L2570" s="117"/>
      <c r="M2570" s="21"/>
      <c r="N2570" s="89"/>
      <c r="O2570" s="125" t="e">
        <f t="shared" si="83"/>
        <v>#REF!</v>
      </c>
      <c r="P2570" s="125" t="e">
        <f t="shared" si="82"/>
        <v>#REF!</v>
      </c>
      <c r="Q2570" s="147" t="e">
        <f>T20D357462[[#This Row],[スコア⑤]]/T20D357462[[#This Row],[スコア③]]</f>
        <v>#REF!</v>
      </c>
      <c r="R2570" s="76" t="e">
        <f>#REF!+#REF!</f>
        <v>#REF!</v>
      </c>
      <c r="S2570" s="76"/>
      <c r="T2570" s="119"/>
      <c r="U2570" s="76"/>
      <c r="V2570" s="76"/>
      <c r="W2570" s="109" t="e">
        <f>(T20D357462[[#This Row],[現金及び預金（億）]]-T20D357462[[#This Row],[負債（億）]])/T20D357462[[#This Row],[総資産]]*100</f>
        <v>#DIV/0!</v>
      </c>
    </row>
    <row r="2571" spans="1:23" s="67" customFormat="1" x14ac:dyDescent="0.25">
      <c r="A2571" s="69"/>
      <c r="B2571" s="39"/>
      <c r="C2571" s="71" t="str">
        <f>IFERROR(_xll.RssMarket($A2571,"市場部名称"),"")</f>
        <v/>
      </c>
      <c r="D2571" s="55"/>
      <c r="E2571" s="55" t="str">
        <f>IFERROR(_xll.RssMarket($A2571,"前日比"),"")</f>
        <v/>
      </c>
      <c r="F2571" s="75" t="str">
        <f>IFERROR(_xll.RssMarket($A2571,"時価総額"),"")</f>
        <v/>
      </c>
      <c r="G2571" s="75" t="e">
        <f>T20D357462[[#This Row],[時価総額]]/T20D357462[[#This Row],[現在値]]</f>
        <v>#VALUE!</v>
      </c>
      <c r="H2571" s="20"/>
      <c r="I2571" s="38"/>
      <c r="J2571" s="20"/>
      <c r="K2571" s="33"/>
      <c r="L2571" s="117"/>
      <c r="M2571" s="21"/>
      <c r="N2571" s="89"/>
      <c r="O2571" s="125" t="e">
        <f t="shared" si="83"/>
        <v>#REF!</v>
      </c>
      <c r="P2571" s="125" t="e">
        <f t="shared" si="82"/>
        <v>#REF!</v>
      </c>
      <c r="Q2571" s="147" t="e">
        <f>T20D357462[[#This Row],[スコア⑤]]/T20D357462[[#This Row],[スコア③]]</f>
        <v>#REF!</v>
      </c>
      <c r="R2571" s="76" t="e">
        <f>#REF!+#REF!</f>
        <v>#REF!</v>
      </c>
      <c r="S2571" s="76"/>
      <c r="T2571" s="119"/>
      <c r="U2571" s="76"/>
      <c r="V2571" s="76"/>
      <c r="W2571" s="109" t="e">
        <f>(T20D357462[[#This Row],[現金及び預金（億）]]-T20D357462[[#This Row],[負債（億）]])/T20D357462[[#This Row],[総資産]]*100</f>
        <v>#DIV/0!</v>
      </c>
    </row>
    <row r="2572" spans="1:23" s="67" customFormat="1" x14ac:dyDescent="0.25">
      <c r="A2572" s="69"/>
      <c r="B2572" s="39"/>
      <c r="C2572" s="71" t="str">
        <f>IFERROR(_xll.RssMarket($A2572,"市場部名称"),"")</f>
        <v/>
      </c>
      <c r="D2572" s="55"/>
      <c r="E2572" s="55" t="str">
        <f>IFERROR(_xll.RssMarket($A2572,"前日比"),"")</f>
        <v/>
      </c>
      <c r="F2572" s="75" t="str">
        <f>IFERROR(_xll.RssMarket($A2572,"時価総額"),"")</f>
        <v/>
      </c>
      <c r="G2572" s="75" t="e">
        <f>T20D357462[[#This Row],[時価総額]]/T20D357462[[#This Row],[現在値]]</f>
        <v>#VALUE!</v>
      </c>
      <c r="H2572" s="20"/>
      <c r="I2572" s="38"/>
      <c r="J2572" s="20"/>
      <c r="K2572" s="33"/>
      <c r="L2572" s="117"/>
      <c r="M2572" s="21"/>
      <c r="N2572" s="89"/>
      <c r="O2572" s="125" t="e">
        <f t="shared" si="83"/>
        <v>#REF!</v>
      </c>
      <c r="P2572" s="125" t="e">
        <f t="shared" si="82"/>
        <v>#REF!</v>
      </c>
      <c r="Q2572" s="147" t="e">
        <f>T20D357462[[#This Row],[スコア⑤]]/T20D357462[[#This Row],[スコア③]]</f>
        <v>#REF!</v>
      </c>
      <c r="R2572" s="76" t="e">
        <f>#REF!+#REF!</f>
        <v>#REF!</v>
      </c>
      <c r="S2572" s="76"/>
      <c r="T2572" s="119"/>
      <c r="U2572" s="76"/>
      <c r="V2572" s="76"/>
      <c r="W2572" s="109" t="e">
        <f>(T20D357462[[#This Row],[現金及び預金（億）]]-T20D357462[[#This Row],[負債（億）]])/T20D357462[[#This Row],[総資産]]*100</f>
        <v>#DIV/0!</v>
      </c>
    </row>
    <row r="2573" spans="1:23" s="67" customFormat="1" x14ac:dyDescent="0.25">
      <c r="A2573" s="69"/>
      <c r="B2573" s="39"/>
      <c r="C2573" s="71" t="str">
        <f>IFERROR(_xll.RssMarket($A2573,"市場部名称"),"")</f>
        <v/>
      </c>
      <c r="D2573" s="55"/>
      <c r="E2573" s="55" t="str">
        <f>IFERROR(_xll.RssMarket($A2573,"前日比"),"")</f>
        <v/>
      </c>
      <c r="F2573" s="75" t="str">
        <f>IFERROR(_xll.RssMarket($A2573,"時価総額"),"")</f>
        <v/>
      </c>
      <c r="G2573" s="75" t="e">
        <f>T20D357462[[#This Row],[時価総額]]/T20D357462[[#This Row],[現在値]]</f>
        <v>#VALUE!</v>
      </c>
      <c r="H2573" s="20"/>
      <c r="I2573" s="38"/>
      <c r="J2573" s="20"/>
      <c r="K2573" s="33"/>
      <c r="L2573" s="117"/>
      <c r="M2573" s="21"/>
      <c r="N2573" s="89"/>
      <c r="O2573" s="125" t="e">
        <f t="shared" si="83"/>
        <v>#REF!</v>
      </c>
      <c r="P2573" s="125" t="e">
        <f t="shared" si="82"/>
        <v>#REF!</v>
      </c>
      <c r="Q2573" s="147" t="e">
        <f>T20D357462[[#This Row],[スコア⑤]]/T20D357462[[#This Row],[スコア③]]</f>
        <v>#REF!</v>
      </c>
      <c r="R2573" s="76" t="e">
        <f>#REF!+#REF!</f>
        <v>#REF!</v>
      </c>
      <c r="S2573" s="76"/>
      <c r="T2573" s="119"/>
      <c r="U2573" s="76"/>
      <c r="V2573" s="76"/>
      <c r="W2573" s="109" t="e">
        <f>(T20D357462[[#This Row],[現金及び預金（億）]]-T20D357462[[#This Row],[負債（億）]])/T20D357462[[#This Row],[総資産]]*100</f>
        <v>#DIV/0!</v>
      </c>
    </row>
    <row r="2574" spans="1:23" s="67" customFormat="1" x14ac:dyDescent="0.25">
      <c r="A2574" s="69"/>
      <c r="B2574" s="39"/>
      <c r="C2574" s="71" t="str">
        <f>IFERROR(_xll.RssMarket($A2574,"市場部名称"),"")</f>
        <v/>
      </c>
      <c r="D2574" s="55"/>
      <c r="E2574" s="55" t="str">
        <f>IFERROR(_xll.RssMarket($A2574,"前日比"),"")</f>
        <v/>
      </c>
      <c r="F2574" s="75" t="str">
        <f>IFERROR(_xll.RssMarket($A2574,"時価総額"),"")</f>
        <v/>
      </c>
      <c r="G2574" s="75" t="e">
        <f>T20D357462[[#This Row],[時価総額]]/T20D357462[[#This Row],[現在値]]</f>
        <v>#VALUE!</v>
      </c>
      <c r="H2574" s="20"/>
      <c r="I2574" s="38"/>
      <c r="J2574" s="20"/>
      <c r="K2574" s="33"/>
      <c r="L2574" s="117"/>
      <c r="M2574" s="21"/>
      <c r="N2574" s="89"/>
      <c r="O2574" s="125" t="e">
        <f t="shared" si="83"/>
        <v>#REF!</v>
      </c>
      <c r="P2574" s="125" t="e">
        <f t="shared" si="82"/>
        <v>#REF!</v>
      </c>
      <c r="Q2574" s="147" t="e">
        <f>T20D357462[[#This Row],[スコア⑤]]/T20D357462[[#This Row],[スコア③]]</f>
        <v>#REF!</v>
      </c>
      <c r="R2574" s="76" t="e">
        <f>#REF!+#REF!</f>
        <v>#REF!</v>
      </c>
      <c r="S2574" s="76"/>
      <c r="T2574" s="119"/>
      <c r="U2574" s="76"/>
      <c r="V2574" s="76"/>
      <c r="W2574" s="109" t="e">
        <f>(T20D357462[[#This Row],[現金及び預金（億）]]-T20D357462[[#This Row],[負債（億）]])/T20D357462[[#This Row],[総資産]]*100</f>
        <v>#DIV/0!</v>
      </c>
    </row>
    <row r="2575" spans="1:23" s="67" customFormat="1" x14ac:dyDescent="0.25">
      <c r="A2575" s="69"/>
      <c r="B2575" s="39"/>
      <c r="C2575" s="71" t="str">
        <f>IFERROR(_xll.RssMarket($A2575,"市場部名称"),"")</f>
        <v/>
      </c>
      <c r="D2575" s="55"/>
      <c r="E2575" s="55" t="str">
        <f>IFERROR(_xll.RssMarket($A2575,"前日比"),"")</f>
        <v/>
      </c>
      <c r="F2575" s="75" t="str">
        <f>IFERROR(_xll.RssMarket($A2575,"時価総額"),"")</f>
        <v/>
      </c>
      <c r="G2575" s="75" t="e">
        <f>T20D357462[[#This Row],[時価総額]]/T20D357462[[#This Row],[現在値]]</f>
        <v>#VALUE!</v>
      </c>
      <c r="H2575" s="20"/>
      <c r="I2575" s="38"/>
      <c r="J2575" s="20"/>
      <c r="K2575" s="33"/>
      <c r="L2575" s="117"/>
      <c r="M2575" s="21"/>
      <c r="N2575" s="89"/>
      <c r="O2575" s="125" t="e">
        <f t="shared" si="83"/>
        <v>#REF!</v>
      </c>
      <c r="P2575" s="125" t="e">
        <f t="shared" si="82"/>
        <v>#REF!</v>
      </c>
      <c r="Q2575" s="147" t="e">
        <f>T20D357462[[#This Row],[スコア⑤]]/T20D357462[[#This Row],[スコア③]]</f>
        <v>#REF!</v>
      </c>
      <c r="R2575" s="76" t="e">
        <f>#REF!+#REF!</f>
        <v>#REF!</v>
      </c>
      <c r="S2575" s="76"/>
      <c r="T2575" s="119"/>
      <c r="U2575" s="76"/>
      <c r="V2575" s="76"/>
      <c r="W2575" s="109" t="e">
        <f>(T20D357462[[#This Row],[現金及び預金（億）]]-T20D357462[[#This Row],[負債（億）]])/T20D357462[[#This Row],[総資産]]*100</f>
        <v>#DIV/0!</v>
      </c>
    </row>
    <row r="2576" spans="1:23" s="67" customFormat="1" x14ac:dyDescent="0.25">
      <c r="A2576" s="69"/>
      <c r="B2576" s="39"/>
      <c r="C2576" s="71" t="str">
        <f>IFERROR(_xll.RssMarket($A2576,"市場部名称"),"")</f>
        <v/>
      </c>
      <c r="D2576" s="55"/>
      <c r="E2576" s="55" t="str">
        <f>IFERROR(_xll.RssMarket($A2576,"前日比"),"")</f>
        <v/>
      </c>
      <c r="F2576" s="75" t="str">
        <f>IFERROR(_xll.RssMarket($A2576,"時価総額"),"")</f>
        <v/>
      </c>
      <c r="G2576" s="75" t="e">
        <f>T20D357462[[#This Row],[時価総額]]/T20D357462[[#This Row],[現在値]]</f>
        <v>#VALUE!</v>
      </c>
      <c r="H2576" s="20"/>
      <c r="I2576" s="38"/>
      <c r="J2576" s="20"/>
      <c r="K2576" s="33"/>
      <c r="L2576" s="117"/>
      <c r="M2576" s="21"/>
      <c r="N2576" s="89"/>
      <c r="O2576" s="125" t="e">
        <f t="shared" si="83"/>
        <v>#REF!</v>
      </c>
      <c r="P2576" s="125" t="e">
        <f t="shared" si="82"/>
        <v>#REF!</v>
      </c>
      <c r="Q2576" s="147" t="e">
        <f>T20D357462[[#This Row],[スコア⑤]]/T20D357462[[#This Row],[スコア③]]</f>
        <v>#REF!</v>
      </c>
      <c r="R2576" s="76" t="e">
        <f>#REF!+#REF!</f>
        <v>#REF!</v>
      </c>
      <c r="S2576" s="76"/>
      <c r="T2576" s="119"/>
      <c r="U2576" s="76"/>
      <c r="V2576" s="76"/>
      <c r="W2576" s="109" t="e">
        <f>(T20D357462[[#This Row],[現金及び預金（億）]]-T20D357462[[#This Row],[負債（億）]])/T20D357462[[#This Row],[総資産]]*100</f>
        <v>#DIV/0!</v>
      </c>
    </row>
    <row r="2577" spans="1:23" s="67" customFormat="1" x14ac:dyDescent="0.25">
      <c r="A2577" s="69"/>
      <c r="B2577" s="39"/>
      <c r="C2577" s="71" t="str">
        <f>IFERROR(_xll.RssMarket($A2577,"市場部名称"),"")</f>
        <v/>
      </c>
      <c r="D2577" s="55"/>
      <c r="E2577" s="55" t="str">
        <f>IFERROR(_xll.RssMarket($A2577,"前日比"),"")</f>
        <v/>
      </c>
      <c r="F2577" s="75" t="str">
        <f>IFERROR(_xll.RssMarket($A2577,"時価総額"),"")</f>
        <v/>
      </c>
      <c r="G2577" s="75" t="e">
        <f>T20D357462[[#This Row],[時価総額]]/T20D357462[[#This Row],[現在値]]</f>
        <v>#VALUE!</v>
      </c>
      <c r="H2577" s="20"/>
      <c r="I2577" s="38"/>
      <c r="J2577" s="20"/>
      <c r="K2577" s="33"/>
      <c r="L2577" s="117"/>
      <c r="M2577" s="21"/>
      <c r="N2577" s="89"/>
      <c r="O2577" s="125" t="e">
        <f t="shared" si="83"/>
        <v>#REF!</v>
      </c>
      <c r="P2577" s="125" t="e">
        <f t="shared" si="82"/>
        <v>#REF!</v>
      </c>
      <c r="Q2577" s="147" t="e">
        <f>T20D357462[[#This Row],[スコア⑤]]/T20D357462[[#This Row],[スコア③]]</f>
        <v>#REF!</v>
      </c>
      <c r="R2577" s="76" t="e">
        <f>#REF!+#REF!</f>
        <v>#REF!</v>
      </c>
      <c r="S2577" s="76"/>
      <c r="T2577" s="119"/>
      <c r="U2577" s="76"/>
      <c r="V2577" s="76"/>
      <c r="W2577" s="109" t="e">
        <f>(T20D357462[[#This Row],[現金及び預金（億）]]-T20D357462[[#This Row],[負債（億）]])/T20D357462[[#This Row],[総資産]]*100</f>
        <v>#DIV/0!</v>
      </c>
    </row>
    <row r="2578" spans="1:23" s="67" customFormat="1" x14ac:dyDescent="0.25">
      <c r="A2578" s="69"/>
      <c r="B2578" s="39"/>
      <c r="C2578" s="71" t="str">
        <f>IFERROR(_xll.RssMarket($A2578,"市場部名称"),"")</f>
        <v/>
      </c>
      <c r="D2578" s="55"/>
      <c r="E2578" s="55" t="str">
        <f>IFERROR(_xll.RssMarket($A2578,"前日比"),"")</f>
        <v/>
      </c>
      <c r="F2578" s="75" t="str">
        <f>IFERROR(_xll.RssMarket($A2578,"時価総額"),"")</f>
        <v/>
      </c>
      <c r="G2578" s="75" t="e">
        <f>T20D357462[[#This Row],[時価総額]]/T20D357462[[#This Row],[現在値]]</f>
        <v>#VALUE!</v>
      </c>
      <c r="H2578" s="20"/>
      <c r="I2578" s="38"/>
      <c r="J2578" s="20"/>
      <c r="K2578" s="33"/>
      <c r="L2578" s="117"/>
      <c r="M2578" s="21"/>
      <c r="N2578" s="89"/>
      <c r="O2578" s="125" t="e">
        <f t="shared" si="83"/>
        <v>#REF!</v>
      </c>
      <c r="P2578" s="125" t="e">
        <f t="shared" si="82"/>
        <v>#REF!</v>
      </c>
      <c r="Q2578" s="147" t="e">
        <f>T20D357462[[#This Row],[スコア⑤]]/T20D357462[[#This Row],[スコア③]]</f>
        <v>#REF!</v>
      </c>
      <c r="R2578" s="76" t="e">
        <f>#REF!+#REF!</f>
        <v>#REF!</v>
      </c>
      <c r="S2578" s="76"/>
      <c r="T2578" s="119"/>
      <c r="U2578" s="76"/>
      <c r="V2578" s="76"/>
      <c r="W2578" s="109" t="e">
        <f>(T20D357462[[#This Row],[現金及び預金（億）]]-T20D357462[[#This Row],[負債（億）]])/T20D357462[[#This Row],[総資産]]*100</f>
        <v>#DIV/0!</v>
      </c>
    </row>
    <row r="2579" spans="1:23" s="67" customFormat="1" x14ac:dyDescent="0.25">
      <c r="A2579" s="69"/>
      <c r="B2579" s="39"/>
      <c r="C2579" s="71" t="str">
        <f>IFERROR(_xll.RssMarket($A2579,"市場部名称"),"")</f>
        <v/>
      </c>
      <c r="D2579" s="55"/>
      <c r="E2579" s="55" t="str">
        <f>IFERROR(_xll.RssMarket($A2579,"前日比"),"")</f>
        <v/>
      </c>
      <c r="F2579" s="75" t="str">
        <f>IFERROR(_xll.RssMarket($A2579,"時価総額"),"")</f>
        <v/>
      </c>
      <c r="G2579" s="75" t="e">
        <f>T20D357462[[#This Row],[時価総額]]/T20D357462[[#This Row],[現在値]]</f>
        <v>#VALUE!</v>
      </c>
      <c r="H2579" s="20"/>
      <c r="I2579" s="38"/>
      <c r="J2579" s="20"/>
      <c r="K2579" s="33"/>
      <c r="L2579" s="117"/>
      <c r="M2579" s="21"/>
      <c r="N2579" s="89"/>
      <c r="O2579" s="125" t="e">
        <f t="shared" si="83"/>
        <v>#REF!</v>
      </c>
      <c r="P2579" s="125" t="e">
        <f t="shared" si="82"/>
        <v>#REF!</v>
      </c>
      <c r="Q2579" s="147" t="e">
        <f>T20D357462[[#This Row],[スコア⑤]]/T20D357462[[#This Row],[スコア③]]</f>
        <v>#REF!</v>
      </c>
      <c r="R2579" s="76" t="e">
        <f>#REF!+#REF!</f>
        <v>#REF!</v>
      </c>
      <c r="S2579" s="76"/>
      <c r="T2579" s="119"/>
      <c r="U2579" s="76"/>
      <c r="V2579" s="76"/>
      <c r="W2579" s="109" t="e">
        <f>(T20D357462[[#This Row],[現金及び預金（億）]]-T20D357462[[#This Row],[負債（億）]])/T20D357462[[#This Row],[総資産]]*100</f>
        <v>#DIV/0!</v>
      </c>
    </row>
    <row r="2580" spans="1:23" s="67" customFormat="1" x14ac:dyDescent="0.25">
      <c r="A2580" s="69"/>
      <c r="B2580" s="39"/>
      <c r="C2580" s="71" t="str">
        <f>IFERROR(_xll.RssMarket($A2580,"市場部名称"),"")</f>
        <v/>
      </c>
      <c r="D2580" s="55"/>
      <c r="E2580" s="55" t="str">
        <f>IFERROR(_xll.RssMarket($A2580,"前日比"),"")</f>
        <v/>
      </c>
      <c r="F2580" s="75" t="str">
        <f>IFERROR(_xll.RssMarket($A2580,"時価総額"),"")</f>
        <v/>
      </c>
      <c r="G2580" s="75" t="e">
        <f>T20D357462[[#This Row],[時価総額]]/T20D357462[[#This Row],[現在値]]</f>
        <v>#VALUE!</v>
      </c>
      <c r="H2580" s="20"/>
      <c r="I2580" s="38"/>
      <c r="J2580" s="20"/>
      <c r="K2580" s="33"/>
      <c r="L2580" s="117"/>
      <c r="M2580" s="21"/>
      <c r="N2580" s="89"/>
      <c r="O2580" s="125" t="e">
        <f t="shared" si="83"/>
        <v>#REF!</v>
      </c>
      <c r="P2580" s="125" t="e">
        <f t="shared" si="82"/>
        <v>#REF!</v>
      </c>
      <c r="Q2580" s="147" t="e">
        <f>T20D357462[[#This Row],[スコア⑤]]/T20D357462[[#This Row],[スコア③]]</f>
        <v>#REF!</v>
      </c>
      <c r="R2580" s="76" t="e">
        <f>#REF!+#REF!</f>
        <v>#REF!</v>
      </c>
      <c r="S2580" s="76"/>
      <c r="T2580" s="119"/>
      <c r="U2580" s="76"/>
      <c r="V2580" s="76"/>
      <c r="W2580" s="109" t="e">
        <f>(T20D357462[[#This Row],[現金及び預金（億）]]-T20D357462[[#This Row],[負債（億）]])/T20D357462[[#This Row],[総資産]]*100</f>
        <v>#DIV/0!</v>
      </c>
    </row>
    <row r="2581" spans="1:23" s="67" customFormat="1" x14ac:dyDescent="0.25">
      <c r="A2581" s="69"/>
      <c r="B2581" s="39"/>
      <c r="C2581" s="71" t="str">
        <f>IFERROR(_xll.RssMarket($A2581,"市場部名称"),"")</f>
        <v/>
      </c>
      <c r="D2581" s="55"/>
      <c r="E2581" s="55" t="str">
        <f>IFERROR(_xll.RssMarket($A2581,"前日比"),"")</f>
        <v/>
      </c>
      <c r="F2581" s="75" t="str">
        <f>IFERROR(_xll.RssMarket($A2581,"時価総額"),"")</f>
        <v/>
      </c>
      <c r="G2581" s="75" t="e">
        <f>T20D357462[[#This Row],[時価総額]]/T20D357462[[#This Row],[現在値]]</f>
        <v>#VALUE!</v>
      </c>
      <c r="H2581" s="20"/>
      <c r="I2581" s="38"/>
      <c r="J2581" s="20"/>
      <c r="K2581" s="33"/>
      <c r="L2581" s="117"/>
      <c r="M2581" s="21"/>
      <c r="N2581" s="89"/>
      <c r="O2581" s="125" t="e">
        <f t="shared" si="83"/>
        <v>#REF!</v>
      </c>
      <c r="P2581" s="125" t="e">
        <f t="shared" si="82"/>
        <v>#REF!</v>
      </c>
      <c r="Q2581" s="147" t="e">
        <f>T20D357462[[#This Row],[スコア⑤]]/T20D357462[[#This Row],[スコア③]]</f>
        <v>#REF!</v>
      </c>
      <c r="R2581" s="76" t="e">
        <f>#REF!+#REF!</f>
        <v>#REF!</v>
      </c>
      <c r="S2581" s="76"/>
      <c r="T2581" s="119"/>
      <c r="U2581" s="76"/>
      <c r="V2581" s="76"/>
      <c r="W2581" s="109" t="e">
        <f>(T20D357462[[#This Row],[現金及び預金（億）]]-T20D357462[[#This Row],[負債（億）]])/T20D357462[[#This Row],[総資産]]*100</f>
        <v>#DIV/0!</v>
      </c>
    </row>
    <row r="2582" spans="1:23" s="67" customFormat="1" x14ac:dyDescent="0.25">
      <c r="A2582" s="69"/>
      <c r="B2582" s="39"/>
      <c r="C2582" s="71" t="str">
        <f>IFERROR(_xll.RssMarket($A2582,"市場部名称"),"")</f>
        <v/>
      </c>
      <c r="D2582" s="55"/>
      <c r="E2582" s="55" t="str">
        <f>IFERROR(_xll.RssMarket($A2582,"前日比"),"")</f>
        <v/>
      </c>
      <c r="F2582" s="75" t="str">
        <f>IFERROR(_xll.RssMarket($A2582,"時価総額"),"")</f>
        <v/>
      </c>
      <c r="G2582" s="75" t="e">
        <f>T20D357462[[#This Row],[時価総額]]/T20D357462[[#This Row],[現在値]]</f>
        <v>#VALUE!</v>
      </c>
      <c r="H2582" s="20"/>
      <c r="I2582" s="38"/>
      <c r="J2582" s="20"/>
      <c r="K2582" s="33"/>
      <c r="L2582" s="117"/>
      <c r="M2582" s="21"/>
      <c r="N2582" s="89"/>
      <c r="O2582" s="125" t="e">
        <f t="shared" si="83"/>
        <v>#REF!</v>
      </c>
      <c r="P2582" s="125" t="e">
        <f t="shared" si="82"/>
        <v>#REF!</v>
      </c>
      <c r="Q2582" s="147" t="e">
        <f>T20D357462[[#This Row],[スコア⑤]]/T20D357462[[#This Row],[スコア③]]</f>
        <v>#REF!</v>
      </c>
      <c r="R2582" s="76" t="e">
        <f>#REF!+#REF!</f>
        <v>#REF!</v>
      </c>
      <c r="S2582" s="76"/>
      <c r="T2582" s="119"/>
      <c r="U2582" s="76"/>
      <c r="V2582" s="76"/>
      <c r="W2582" s="109" t="e">
        <f>(T20D357462[[#This Row],[現金及び預金（億）]]-T20D357462[[#This Row],[負債（億）]])/T20D357462[[#This Row],[総資産]]*100</f>
        <v>#DIV/0!</v>
      </c>
    </row>
    <row r="2583" spans="1:23" s="67" customFormat="1" x14ac:dyDescent="0.25">
      <c r="A2583" s="69"/>
      <c r="B2583" s="39"/>
      <c r="C2583" s="71" t="str">
        <f>IFERROR(_xll.RssMarket($A2583,"市場部名称"),"")</f>
        <v/>
      </c>
      <c r="D2583" s="55"/>
      <c r="E2583" s="55" t="str">
        <f>IFERROR(_xll.RssMarket($A2583,"前日比"),"")</f>
        <v/>
      </c>
      <c r="F2583" s="75" t="str">
        <f>IFERROR(_xll.RssMarket($A2583,"時価総額"),"")</f>
        <v/>
      </c>
      <c r="G2583" s="75" t="e">
        <f>T20D357462[[#This Row],[時価総額]]/T20D357462[[#This Row],[現在値]]</f>
        <v>#VALUE!</v>
      </c>
      <c r="H2583" s="20"/>
      <c r="I2583" s="38"/>
      <c r="J2583" s="20"/>
      <c r="K2583" s="33"/>
      <c r="L2583" s="117"/>
      <c r="M2583" s="21"/>
      <c r="N2583" s="89"/>
      <c r="O2583" s="125" t="e">
        <f t="shared" si="83"/>
        <v>#REF!</v>
      </c>
      <c r="P2583" s="125" t="e">
        <f t="shared" si="82"/>
        <v>#REF!</v>
      </c>
      <c r="Q2583" s="147" t="e">
        <f>T20D357462[[#This Row],[スコア⑤]]/T20D357462[[#This Row],[スコア③]]</f>
        <v>#REF!</v>
      </c>
      <c r="R2583" s="76" t="e">
        <f>#REF!+#REF!</f>
        <v>#REF!</v>
      </c>
      <c r="S2583" s="76"/>
      <c r="T2583" s="119"/>
      <c r="U2583" s="76"/>
      <c r="V2583" s="76"/>
      <c r="W2583" s="109" t="e">
        <f>(T20D357462[[#This Row],[現金及び預金（億）]]-T20D357462[[#This Row],[負債（億）]])/T20D357462[[#This Row],[総資産]]*100</f>
        <v>#DIV/0!</v>
      </c>
    </row>
    <row r="2584" spans="1:23" s="67" customFormat="1" x14ac:dyDescent="0.25">
      <c r="A2584" s="69"/>
      <c r="B2584" s="39"/>
      <c r="C2584" s="71" t="str">
        <f>IFERROR(_xll.RssMarket($A2584,"市場部名称"),"")</f>
        <v/>
      </c>
      <c r="D2584" s="55"/>
      <c r="E2584" s="55" t="str">
        <f>IFERROR(_xll.RssMarket($A2584,"前日比"),"")</f>
        <v/>
      </c>
      <c r="F2584" s="75" t="str">
        <f>IFERROR(_xll.RssMarket($A2584,"時価総額"),"")</f>
        <v/>
      </c>
      <c r="G2584" s="75" t="e">
        <f>T20D357462[[#This Row],[時価総額]]/T20D357462[[#This Row],[現在値]]</f>
        <v>#VALUE!</v>
      </c>
      <c r="H2584" s="20"/>
      <c r="I2584" s="38"/>
      <c r="J2584" s="20"/>
      <c r="K2584" s="33"/>
      <c r="L2584" s="117"/>
      <c r="M2584" s="21"/>
      <c r="N2584" s="89"/>
      <c r="O2584" s="125" t="e">
        <f t="shared" si="83"/>
        <v>#REF!</v>
      </c>
      <c r="P2584" s="125" t="e">
        <f t="shared" si="82"/>
        <v>#REF!</v>
      </c>
      <c r="Q2584" s="147" t="e">
        <f>T20D357462[[#This Row],[スコア⑤]]/T20D357462[[#This Row],[スコア③]]</f>
        <v>#REF!</v>
      </c>
      <c r="R2584" s="76" t="e">
        <f>#REF!+#REF!</f>
        <v>#REF!</v>
      </c>
      <c r="S2584" s="76"/>
      <c r="T2584" s="119"/>
      <c r="U2584" s="76"/>
      <c r="V2584" s="76"/>
      <c r="W2584" s="109" t="e">
        <f>(T20D357462[[#This Row],[現金及び預金（億）]]-T20D357462[[#This Row],[負債（億）]])/T20D357462[[#This Row],[総資産]]*100</f>
        <v>#DIV/0!</v>
      </c>
    </row>
    <row r="2585" spans="1:23" s="67" customFormat="1" x14ac:dyDescent="0.25">
      <c r="A2585" s="69"/>
      <c r="B2585" s="39"/>
      <c r="C2585" s="71" t="str">
        <f>IFERROR(_xll.RssMarket($A2585,"市場部名称"),"")</f>
        <v/>
      </c>
      <c r="D2585" s="55"/>
      <c r="E2585" s="55" t="str">
        <f>IFERROR(_xll.RssMarket($A2585,"前日比"),"")</f>
        <v/>
      </c>
      <c r="F2585" s="75" t="str">
        <f>IFERROR(_xll.RssMarket($A2585,"時価総額"),"")</f>
        <v/>
      </c>
      <c r="G2585" s="75" t="e">
        <f>T20D357462[[#This Row],[時価総額]]/T20D357462[[#This Row],[現在値]]</f>
        <v>#VALUE!</v>
      </c>
      <c r="H2585" s="20"/>
      <c r="I2585" s="38"/>
      <c r="J2585" s="20"/>
      <c r="K2585" s="33"/>
      <c r="L2585" s="117"/>
      <c r="M2585" s="21"/>
      <c r="N2585" s="89"/>
      <c r="O2585" s="125" t="e">
        <f t="shared" si="83"/>
        <v>#REF!</v>
      </c>
      <c r="P2585" s="125" t="e">
        <f t="shared" si="82"/>
        <v>#REF!</v>
      </c>
      <c r="Q2585" s="147" t="e">
        <f>T20D357462[[#This Row],[スコア⑤]]/T20D357462[[#This Row],[スコア③]]</f>
        <v>#REF!</v>
      </c>
      <c r="R2585" s="76" t="e">
        <f>#REF!+#REF!</f>
        <v>#REF!</v>
      </c>
      <c r="S2585" s="76"/>
      <c r="T2585" s="119"/>
      <c r="U2585" s="76"/>
      <c r="V2585" s="76"/>
      <c r="W2585" s="109" t="e">
        <f>(T20D357462[[#This Row],[現金及び預金（億）]]-T20D357462[[#This Row],[負債（億）]])/T20D357462[[#This Row],[総資産]]*100</f>
        <v>#DIV/0!</v>
      </c>
    </row>
    <row r="2586" spans="1:23" s="67" customFormat="1" x14ac:dyDescent="0.25">
      <c r="A2586" s="69"/>
      <c r="B2586" s="39"/>
      <c r="C2586" s="71" t="str">
        <f>IFERROR(_xll.RssMarket($A2586,"市場部名称"),"")</f>
        <v/>
      </c>
      <c r="D2586" s="55"/>
      <c r="E2586" s="55" t="str">
        <f>IFERROR(_xll.RssMarket($A2586,"前日比"),"")</f>
        <v/>
      </c>
      <c r="F2586" s="75" t="str">
        <f>IFERROR(_xll.RssMarket($A2586,"時価総額"),"")</f>
        <v/>
      </c>
      <c r="G2586" s="75" t="e">
        <f>T20D357462[[#This Row],[時価総額]]/T20D357462[[#This Row],[現在値]]</f>
        <v>#VALUE!</v>
      </c>
      <c r="H2586" s="20"/>
      <c r="I2586" s="38"/>
      <c r="J2586" s="20"/>
      <c r="K2586" s="33"/>
      <c r="L2586" s="117"/>
      <c r="M2586" s="21"/>
      <c r="N2586" s="89"/>
      <c r="O2586" s="125" t="e">
        <f t="shared" si="83"/>
        <v>#REF!</v>
      </c>
      <c r="P2586" s="125" t="e">
        <f t="shared" si="82"/>
        <v>#REF!</v>
      </c>
      <c r="Q2586" s="147" t="e">
        <f>T20D357462[[#This Row],[スコア⑤]]/T20D357462[[#This Row],[スコア③]]</f>
        <v>#REF!</v>
      </c>
      <c r="R2586" s="76" t="e">
        <f>#REF!+#REF!</f>
        <v>#REF!</v>
      </c>
      <c r="S2586" s="76"/>
      <c r="T2586" s="119"/>
      <c r="U2586" s="76"/>
      <c r="V2586" s="76"/>
      <c r="W2586" s="109" t="e">
        <f>(T20D357462[[#This Row],[現金及び預金（億）]]-T20D357462[[#This Row],[負債（億）]])/T20D357462[[#This Row],[総資産]]*100</f>
        <v>#DIV/0!</v>
      </c>
    </row>
    <row r="2587" spans="1:23" s="67" customFormat="1" x14ac:dyDescent="0.25">
      <c r="A2587" s="69"/>
      <c r="B2587" s="39"/>
      <c r="C2587" s="71" t="str">
        <f>IFERROR(_xll.RssMarket($A2587,"市場部名称"),"")</f>
        <v/>
      </c>
      <c r="D2587" s="55"/>
      <c r="E2587" s="55" t="str">
        <f>IFERROR(_xll.RssMarket($A2587,"前日比"),"")</f>
        <v/>
      </c>
      <c r="F2587" s="75" t="str">
        <f>IFERROR(_xll.RssMarket($A2587,"時価総額"),"")</f>
        <v/>
      </c>
      <c r="G2587" s="75" t="e">
        <f>T20D357462[[#This Row],[時価総額]]/T20D357462[[#This Row],[現在値]]</f>
        <v>#VALUE!</v>
      </c>
      <c r="H2587" s="20"/>
      <c r="I2587" s="38"/>
      <c r="J2587" s="20"/>
      <c r="K2587" s="33"/>
      <c r="L2587" s="117"/>
      <c r="M2587" s="21"/>
      <c r="N2587" s="89"/>
      <c r="O2587" s="125" t="e">
        <f t="shared" si="83"/>
        <v>#REF!</v>
      </c>
      <c r="P2587" s="125" t="e">
        <f t="shared" si="82"/>
        <v>#REF!</v>
      </c>
      <c r="Q2587" s="147" t="e">
        <f>T20D357462[[#This Row],[スコア⑤]]/T20D357462[[#This Row],[スコア③]]</f>
        <v>#REF!</v>
      </c>
      <c r="R2587" s="76" t="e">
        <f>#REF!+#REF!</f>
        <v>#REF!</v>
      </c>
      <c r="S2587" s="76"/>
      <c r="T2587" s="119"/>
      <c r="U2587" s="76"/>
      <c r="V2587" s="76"/>
      <c r="W2587" s="109" t="e">
        <f>(T20D357462[[#This Row],[現金及び預金（億）]]-T20D357462[[#This Row],[負債（億）]])/T20D357462[[#This Row],[総資産]]*100</f>
        <v>#DIV/0!</v>
      </c>
    </row>
    <row r="2588" spans="1:23" s="67" customFormat="1" x14ac:dyDescent="0.25">
      <c r="A2588" s="69"/>
      <c r="B2588" s="39"/>
      <c r="C2588" s="71" t="str">
        <f>IFERROR(_xll.RssMarket($A2588,"市場部名称"),"")</f>
        <v/>
      </c>
      <c r="D2588" s="55"/>
      <c r="E2588" s="55" t="str">
        <f>IFERROR(_xll.RssMarket($A2588,"前日比"),"")</f>
        <v/>
      </c>
      <c r="F2588" s="75" t="str">
        <f>IFERROR(_xll.RssMarket($A2588,"時価総額"),"")</f>
        <v/>
      </c>
      <c r="G2588" s="75" t="e">
        <f>T20D357462[[#This Row],[時価総額]]/T20D357462[[#This Row],[現在値]]</f>
        <v>#VALUE!</v>
      </c>
      <c r="H2588" s="20"/>
      <c r="I2588" s="38"/>
      <c r="J2588" s="20"/>
      <c r="K2588" s="33"/>
      <c r="L2588" s="117"/>
      <c r="M2588" s="21"/>
      <c r="N2588" s="89"/>
      <c r="O2588" s="125" t="e">
        <f t="shared" si="83"/>
        <v>#REF!</v>
      </c>
      <c r="P2588" s="125" t="e">
        <f t="shared" si="82"/>
        <v>#REF!</v>
      </c>
      <c r="Q2588" s="147" t="e">
        <f>T20D357462[[#This Row],[スコア⑤]]/T20D357462[[#This Row],[スコア③]]</f>
        <v>#REF!</v>
      </c>
      <c r="R2588" s="76" t="e">
        <f>#REF!+#REF!</f>
        <v>#REF!</v>
      </c>
      <c r="S2588" s="76"/>
      <c r="T2588" s="119"/>
      <c r="U2588" s="76"/>
      <c r="V2588" s="76"/>
      <c r="W2588" s="109" t="e">
        <f>(T20D357462[[#This Row],[現金及び預金（億）]]-T20D357462[[#This Row],[負債（億）]])/T20D357462[[#This Row],[総資産]]*100</f>
        <v>#DIV/0!</v>
      </c>
    </row>
    <row r="2589" spans="1:23" s="67" customFormat="1" x14ac:dyDescent="0.25">
      <c r="A2589" s="69"/>
      <c r="B2589" s="39"/>
      <c r="C2589" s="71" t="str">
        <f>IFERROR(_xll.RssMarket($A2589,"市場部名称"),"")</f>
        <v/>
      </c>
      <c r="D2589" s="55"/>
      <c r="E2589" s="55" t="str">
        <f>IFERROR(_xll.RssMarket($A2589,"前日比"),"")</f>
        <v/>
      </c>
      <c r="F2589" s="75" t="str">
        <f>IFERROR(_xll.RssMarket($A2589,"時価総額"),"")</f>
        <v/>
      </c>
      <c r="G2589" s="75" t="e">
        <f>T20D357462[[#This Row],[時価総額]]/T20D357462[[#This Row],[現在値]]</f>
        <v>#VALUE!</v>
      </c>
      <c r="H2589" s="20"/>
      <c r="I2589" s="38"/>
      <c r="J2589" s="20"/>
      <c r="K2589" s="33"/>
      <c r="L2589" s="117"/>
      <c r="M2589" s="21"/>
      <c r="N2589" s="89"/>
      <c r="O2589" s="125" t="e">
        <f t="shared" si="83"/>
        <v>#REF!</v>
      </c>
      <c r="P2589" s="125" t="e">
        <f t="shared" si="82"/>
        <v>#REF!</v>
      </c>
      <c r="Q2589" s="147" t="e">
        <f>T20D357462[[#This Row],[スコア⑤]]/T20D357462[[#This Row],[スコア③]]</f>
        <v>#REF!</v>
      </c>
      <c r="R2589" s="76" t="e">
        <f>#REF!+#REF!</f>
        <v>#REF!</v>
      </c>
      <c r="S2589" s="76"/>
      <c r="T2589" s="119"/>
      <c r="U2589" s="76"/>
      <c r="V2589" s="76"/>
      <c r="W2589" s="109" t="e">
        <f>(T20D357462[[#This Row],[現金及び預金（億）]]-T20D357462[[#This Row],[負債（億）]])/T20D357462[[#This Row],[総資産]]*100</f>
        <v>#DIV/0!</v>
      </c>
    </row>
    <row r="2590" spans="1:23" s="67" customFormat="1" x14ac:dyDescent="0.25">
      <c r="A2590" s="69"/>
      <c r="B2590" s="39"/>
      <c r="C2590" s="71" t="str">
        <f>IFERROR(_xll.RssMarket($A2590,"市場部名称"),"")</f>
        <v/>
      </c>
      <c r="D2590" s="55"/>
      <c r="E2590" s="55" t="str">
        <f>IFERROR(_xll.RssMarket($A2590,"前日比"),"")</f>
        <v/>
      </c>
      <c r="F2590" s="75" t="str">
        <f>IFERROR(_xll.RssMarket($A2590,"時価総額"),"")</f>
        <v/>
      </c>
      <c r="G2590" s="75" t="e">
        <f>T20D357462[[#This Row],[時価総額]]/T20D357462[[#This Row],[現在値]]</f>
        <v>#VALUE!</v>
      </c>
      <c r="H2590" s="20"/>
      <c r="I2590" s="38"/>
      <c r="J2590" s="20"/>
      <c r="K2590" s="33"/>
      <c r="L2590" s="117"/>
      <c r="M2590" s="21"/>
      <c r="N2590" s="89"/>
      <c r="O2590" s="125" t="e">
        <f t="shared" si="83"/>
        <v>#REF!</v>
      </c>
      <c r="P2590" s="125" t="e">
        <f t="shared" si="82"/>
        <v>#REF!</v>
      </c>
      <c r="Q2590" s="147" t="e">
        <f>T20D357462[[#This Row],[スコア⑤]]/T20D357462[[#This Row],[スコア③]]</f>
        <v>#REF!</v>
      </c>
      <c r="R2590" s="76" t="e">
        <f>#REF!+#REF!</f>
        <v>#REF!</v>
      </c>
      <c r="S2590" s="76"/>
      <c r="T2590" s="119"/>
      <c r="U2590" s="76"/>
      <c r="V2590" s="76"/>
      <c r="W2590" s="109" t="e">
        <f>(T20D357462[[#This Row],[現金及び預金（億）]]-T20D357462[[#This Row],[負債（億）]])/T20D357462[[#This Row],[総資産]]*100</f>
        <v>#DIV/0!</v>
      </c>
    </row>
    <row r="2591" spans="1:23" s="67" customFormat="1" x14ac:dyDescent="0.25">
      <c r="A2591" s="69"/>
      <c r="B2591" s="39"/>
      <c r="C2591" s="71" t="str">
        <f>IFERROR(_xll.RssMarket($A2591,"市場部名称"),"")</f>
        <v/>
      </c>
      <c r="D2591" s="55"/>
      <c r="E2591" s="55" t="str">
        <f>IFERROR(_xll.RssMarket($A2591,"前日比"),"")</f>
        <v/>
      </c>
      <c r="F2591" s="75" t="str">
        <f>IFERROR(_xll.RssMarket($A2591,"時価総額"),"")</f>
        <v/>
      </c>
      <c r="G2591" s="75" t="e">
        <f>T20D357462[[#This Row],[時価総額]]/T20D357462[[#This Row],[現在値]]</f>
        <v>#VALUE!</v>
      </c>
      <c r="H2591" s="20"/>
      <c r="I2591" s="38"/>
      <c r="J2591" s="20"/>
      <c r="K2591" s="33"/>
      <c r="L2591" s="117"/>
      <c r="M2591" s="21"/>
      <c r="N2591" s="89"/>
      <c r="O2591" s="125" t="e">
        <f t="shared" si="83"/>
        <v>#REF!</v>
      </c>
      <c r="P2591" s="125" t="e">
        <f t="shared" si="82"/>
        <v>#REF!</v>
      </c>
      <c r="Q2591" s="147" t="e">
        <f>T20D357462[[#This Row],[スコア⑤]]/T20D357462[[#This Row],[スコア③]]</f>
        <v>#REF!</v>
      </c>
      <c r="R2591" s="76" t="e">
        <f>#REF!+#REF!</f>
        <v>#REF!</v>
      </c>
      <c r="S2591" s="76"/>
      <c r="T2591" s="119"/>
      <c r="U2591" s="76"/>
      <c r="V2591" s="76"/>
      <c r="W2591" s="109" t="e">
        <f>(T20D357462[[#This Row],[現金及び預金（億）]]-T20D357462[[#This Row],[負債（億）]])/T20D357462[[#This Row],[総資産]]*100</f>
        <v>#DIV/0!</v>
      </c>
    </row>
    <row r="2592" spans="1:23" s="67" customFormat="1" x14ac:dyDescent="0.25">
      <c r="A2592" s="69"/>
      <c r="B2592" s="39"/>
      <c r="C2592" s="71" t="str">
        <f>IFERROR(_xll.RssMarket($A2592,"市場部名称"),"")</f>
        <v/>
      </c>
      <c r="D2592" s="55"/>
      <c r="E2592" s="55" t="str">
        <f>IFERROR(_xll.RssMarket($A2592,"前日比"),"")</f>
        <v/>
      </c>
      <c r="F2592" s="75" t="str">
        <f>IFERROR(_xll.RssMarket($A2592,"時価総額"),"")</f>
        <v/>
      </c>
      <c r="G2592" s="75" t="e">
        <f>T20D357462[[#This Row],[時価総額]]/T20D357462[[#This Row],[現在値]]</f>
        <v>#VALUE!</v>
      </c>
      <c r="H2592" s="20"/>
      <c r="I2592" s="38"/>
      <c r="J2592" s="20"/>
      <c r="K2592" s="33"/>
      <c r="L2592" s="117"/>
      <c r="M2592" s="21"/>
      <c r="N2592" s="89"/>
      <c r="O2592" s="125" t="e">
        <f t="shared" si="83"/>
        <v>#REF!</v>
      </c>
      <c r="P2592" s="125" t="e">
        <f t="shared" si="82"/>
        <v>#REF!</v>
      </c>
      <c r="Q2592" s="147" t="e">
        <f>T20D357462[[#This Row],[スコア⑤]]/T20D357462[[#This Row],[スコア③]]</f>
        <v>#REF!</v>
      </c>
      <c r="R2592" s="76" t="e">
        <f>#REF!+#REF!</f>
        <v>#REF!</v>
      </c>
      <c r="S2592" s="76"/>
      <c r="T2592" s="119"/>
      <c r="U2592" s="76"/>
      <c r="V2592" s="76"/>
      <c r="W2592" s="109" t="e">
        <f>(T20D357462[[#This Row],[現金及び預金（億）]]-T20D357462[[#This Row],[負債（億）]])/T20D357462[[#This Row],[総資産]]*100</f>
        <v>#DIV/0!</v>
      </c>
    </row>
    <row r="2593" spans="1:23" s="67" customFormat="1" x14ac:dyDescent="0.25">
      <c r="A2593" s="69"/>
      <c r="B2593" s="39"/>
      <c r="C2593" s="71" t="str">
        <f>IFERROR(_xll.RssMarket($A2593,"市場部名称"),"")</f>
        <v/>
      </c>
      <c r="D2593" s="55"/>
      <c r="E2593" s="55" t="str">
        <f>IFERROR(_xll.RssMarket($A2593,"前日比"),"")</f>
        <v/>
      </c>
      <c r="F2593" s="75" t="str">
        <f>IFERROR(_xll.RssMarket($A2593,"時価総額"),"")</f>
        <v/>
      </c>
      <c r="G2593" s="75" t="e">
        <f>T20D357462[[#This Row],[時価総額]]/T20D357462[[#This Row],[現在値]]</f>
        <v>#VALUE!</v>
      </c>
      <c r="H2593" s="20"/>
      <c r="I2593" s="38"/>
      <c r="J2593" s="20"/>
      <c r="K2593" s="33"/>
      <c r="L2593" s="117"/>
      <c r="M2593" s="21"/>
      <c r="N2593" s="89"/>
      <c r="O2593" s="125" t="e">
        <f t="shared" si="83"/>
        <v>#REF!</v>
      </c>
      <c r="P2593" s="125" t="e">
        <f t="shared" si="82"/>
        <v>#REF!</v>
      </c>
      <c r="Q2593" s="147" t="e">
        <f>T20D357462[[#This Row],[スコア⑤]]/T20D357462[[#This Row],[スコア③]]</f>
        <v>#REF!</v>
      </c>
      <c r="R2593" s="76" t="e">
        <f>#REF!+#REF!</f>
        <v>#REF!</v>
      </c>
      <c r="S2593" s="76"/>
      <c r="T2593" s="119"/>
      <c r="U2593" s="76"/>
      <c r="V2593" s="76"/>
      <c r="W2593" s="109" t="e">
        <f>(T20D357462[[#This Row],[現金及び預金（億）]]-T20D357462[[#This Row],[負債（億）]])/T20D357462[[#This Row],[総資産]]*100</f>
        <v>#DIV/0!</v>
      </c>
    </row>
    <row r="2594" spans="1:23" s="67" customFormat="1" x14ac:dyDescent="0.25">
      <c r="A2594" s="69"/>
      <c r="B2594" s="39"/>
      <c r="C2594" s="71" t="str">
        <f>IFERROR(_xll.RssMarket($A2594,"市場部名称"),"")</f>
        <v/>
      </c>
      <c r="D2594" s="55"/>
      <c r="E2594" s="55" t="str">
        <f>IFERROR(_xll.RssMarket($A2594,"前日比"),"")</f>
        <v/>
      </c>
      <c r="F2594" s="75" t="str">
        <f>IFERROR(_xll.RssMarket($A2594,"時価総額"),"")</f>
        <v/>
      </c>
      <c r="G2594" s="75" t="e">
        <f>T20D357462[[#This Row],[時価総額]]/T20D357462[[#This Row],[現在値]]</f>
        <v>#VALUE!</v>
      </c>
      <c r="H2594" s="20"/>
      <c r="I2594" s="38"/>
      <c r="J2594" s="20"/>
      <c r="K2594" s="33"/>
      <c r="L2594" s="117"/>
      <c r="M2594" s="21"/>
      <c r="N2594" s="89"/>
      <c r="O2594" s="125" t="e">
        <f t="shared" si="83"/>
        <v>#REF!</v>
      </c>
      <c r="P2594" s="125" t="e">
        <f t="shared" si="82"/>
        <v>#REF!</v>
      </c>
      <c r="Q2594" s="147" t="e">
        <f>T20D357462[[#This Row],[スコア⑤]]/T20D357462[[#This Row],[スコア③]]</f>
        <v>#REF!</v>
      </c>
      <c r="R2594" s="76" t="e">
        <f>#REF!+#REF!</f>
        <v>#REF!</v>
      </c>
      <c r="S2594" s="76"/>
      <c r="T2594" s="119"/>
      <c r="U2594" s="76"/>
      <c r="V2594" s="76"/>
      <c r="W2594" s="109" t="e">
        <f>(T20D357462[[#This Row],[現金及び預金（億）]]-T20D357462[[#This Row],[負債（億）]])/T20D357462[[#This Row],[総資産]]*100</f>
        <v>#DIV/0!</v>
      </c>
    </row>
    <row r="2595" spans="1:23" s="67" customFormat="1" x14ac:dyDescent="0.25">
      <c r="A2595" s="69"/>
      <c r="B2595" s="39"/>
      <c r="C2595" s="71" t="str">
        <f>IFERROR(_xll.RssMarket($A2595,"市場部名称"),"")</f>
        <v/>
      </c>
      <c r="D2595" s="55"/>
      <c r="E2595" s="55" t="str">
        <f>IFERROR(_xll.RssMarket($A2595,"前日比"),"")</f>
        <v/>
      </c>
      <c r="F2595" s="75" t="str">
        <f>IFERROR(_xll.RssMarket($A2595,"時価総額"),"")</f>
        <v/>
      </c>
      <c r="G2595" s="75" t="e">
        <f>T20D357462[[#This Row],[時価総額]]/T20D357462[[#This Row],[現在値]]</f>
        <v>#VALUE!</v>
      </c>
      <c r="H2595" s="20"/>
      <c r="I2595" s="38"/>
      <c r="J2595" s="20"/>
      <c r="K2595" s="33"/>
      <c r="L2595" s="117"/>
      <c r="M2595" s="21"/>
      <c r="N2595" s="89"/>
      <c r="O2595" s="125" t="e">
        <f t="shared" si="83"/>
        <v>#REF!</v>
      </c>
      <c r="P2595" s="125" t="e">
        <f t="shared" si="82"/>
        <v>#REF!</v>
      </c>
      <c r="Q2595" s="147" t="e">
        <f>T20D357462[[#This Row],[スコア⑤]]/T20D357462[[#This Row],[スコア③]]</f>
        <v>#REF!</v>
      </c>
      <c r="R2595" s="76" t="e">
        <f>#REF!+#REF!</f>
        <v>#REF!</v>
      </c>
      <c r="S2595" s="76"/>
      <c r="T2595" s="119"/>
      <c r="U2595" s="76"/>
      <c r="V2595" s="76"/>
      <c r="W2595" s="109" t="e">
        <f>(T20D357462[[#This Row],[現金及び預金（億）]]-T20D357462[[#This Row],[負債（億）]])/T20D357462[[#This Row],[総資産]]*100</f>
        <v>#DIV/0!</v>
      </c>
    </row>
    <row r="2596" spans="1:23" s="67" customFormat="1" x14ac:dyDescent="0.25">
      <c r="A2596" s="69"/>
      <c r="B2596" s="39"/>
      <c r="C2596" s="71" t="str">
        <f>IFERROR(_xll.RssMarket($A2596,"市場部名称"),"")</f>
        <v/>
      </c>
      <c r="D2596" s="55"/>
      <c r="E2596" s="55" t="str">
        <f>IFERROR(_xll.RssMarket($A2596,"前日比"),"")</f>
        <v/>
      </c>
      <c r="F2596" s="75" t="str">
        <f>IFERROR(_xll.RssMarket($A2596,"時価総額"),"")</f>
        <v/>
      </c>
      <c r="G2596" s="75" t="e">
        <f>T20D357462[[#This Row],[時価総額]]/T20D357462[[#This Row],[現在値]]</f>
        <v>#VALUE!</v>
      </c>
      <c r="H2596" s="20"/>
      <c r="I2596" s="38"/>
      <c r="J2596" s="20"/>
      <c r="K2596" s="33"/>
      <c r="L2596" s="117"/>
      <c r="M2596" s="21"/>
      <c r="N2596" s="89"/>
      <c r="O2596" s="125" t="e">
        <f t="shared" si="83"/>
        <v>#REF!</v>
      </c>
      <c r="P2596" s="125" t="e">
        <f t="shared" si="82"/>
        <v>#REF!</v>
      </c>
      <c r="Q2596" s="147" t="e">
        <f>T20D357462[[#This Row],[スコア⑤]]/T20D357462[[#This Row],[スコア③]]</f>
        <v>#REF!</v>
      </c>
      <c r="R2596" s="76" t="e">
        <f>#REF!+#REF!</f>
        <v>#REF!</v>
      </c>
      <c r="S2596" s="76"/>
      <c r="T2596" s="119"/>
      <c r="U2596" s="76"/>
      <c r="V2596" s="76"/>
      <c r="W2596" s="109" t="e">
        <f>(T20D357462[[#This Row],[現金及び預金（億）]]-T20D357462[[#This Row],[負債（億）]])/T20D357462[[#This Row],[総資産]]*100</f>
        <v>#DIV/0!</v>
      </c>
    </row>
    <row r="2597" spans="1:23" s="67" customFormat="1" x14ac:dyDescent="0.25">
      <c r="A2597" s="69"/>
      <c r="B2597" s="39"/>
      <c r="C2597" s="71" t="str">
        <f>IFERROR(_xll.RssMarket($A2597,"市場部名称"),"")</f>
        <v/>
      </c>
      <c r="D2597" s="55"/>
      <c r="E2597" s="55" t="str">
        <f>IFERROR(_xll.RssMarket($A2597,"前日比"),"")</f>
        <v/>
      </c>
      <c r="F2597" s="75" t="str">
        <f>IFERROR(_xll.RssMarket($A2597,"時価総額"),"")</f>
        <v/>
      </c>
      <c r="G2597" s="75" t="e">
        <f>T20D357462[[#This Row],[時価総額]]/T20D357462[[#This Row],[現在値]]</f>
        <v>#VALUE!</v>
      </c>
      <c r="H2597" s="20"/>
      <c r="I2597" s="38"/>
      <c r="J2597" s="20"/>
      <c r="K2597" s="33"/>
      <c r="L2597" s="117"/>
      <c r="M2597" s="21"/>
      <c r="N2597" s="89"/>
      <c r="O2597" s="125" t="e">
        <f t="shared" si="83"/>
        <v>#REF!</v>
      </c>
      <c r="P2597" s="125" t="e">
        <f t="shared" si="82"/>
        <v>#REF!</v>
      </c>
      <c r="Q2597" s="147" t="e">
        <f>T20D357462[[#This Row],[スコア⑤]]/T20D357462[[#This Row],[スコア③]]</f>
        <v>#REF!</v>
      </c>
      <c r="R2597" s="76" t="e">
        <f>#REF!+#REF!</f>
        <v>#REF!</v>
      </c>
      <c r="S2597" s="76"/>
      <c r="T2597" s="119"/>
      <c r="U2597" s="76"/>
      <c r="V2597" s="76"/>
      <c r="W2597" s="109" t="e">
        <f>(T20D357462[[#This Row],[現金及び預金（億）]]-T20D357462[[#This Row],[負債（億）]])/T20D357462[[#This Row],[総資産]]*100</f>
        <v>#DIV/0!</v>
      </c>
    </row>
    <row r="2598" spans="1:23" s="67" customFormat="1" x14ac:dyDescent="0.25">
      <c r="A2598" s="69"/>
      <c r="B2598" s="39"/>
      <c r="C2598" s="71" t="str">
        <f>IFERROR(_xll.RssMarket($A2598,"市場部名称"),"")</f>
        <v/>
      </c>
      <c r="D2598" s="55"/>
      <c r="E2598" s="55" t="str">
        <f>IFERROR(_xll.RssMarket($A2598,"前日比"),"")</f>
        <v/>
      </c>
      <c r="F2598" s="75" t="str">
        <f>IFERROR(_xll.RssMarket($A2598,"時価総額"),"")</f>
        <v/>
      </c>
      <c r="G2598" s="75" t="e">
        <f>T20D357462[[#This Row],[時価総額]]/T20D357462[[#This Row],[現在値]]</f>
        <v>#VALUE!</v>
      </c>
      <c r="H2598" s="20"/>
      <c r="I2598" s="38"/>
      <c r="J2598" s="20"/>
      <c r="K2598" s="33"/>
      <c r="L2598" s="117"/>
      <c r="M2598" s="21"/>
      <c r="N2598" s="89"/>
      <c r="O2598" s="125" t="e">
        <f t="shared" si="83"/>
        <v>#REF!</v>
      </c>
      <c r="P2598" s="125" t="e">
        <f t="shared" si="82"/>
        <v>#REF!</v>
      </c>
      <c r="Q2598" s="147" t="e">
        <f>T20D357462[[#This Row],[スコア⑤]]/T20D357462[[#This Row],[スコア③]]</f>
        <v>#REF!</v>
      </c>
      <c r="R2598" s="76" t="e">
        <f>#REF!+#REF!</f>
        <v>#REF!</v>
      </c>
      <c r="S2598" s="76"/>
      <c r="T2598" s="119"/>
      <c r="U2598" s="76"/>
      <c r="V2598" s="76"/>
      <c r="W2598" s="109" t="e">
        <f>(T20D357462[[#This Row],[現金及び預金（億）]]-T20D357462[[#This Row],[負債（億）]])/T20D357462[[#This Row],[総資産]]*100</f>
        <v>#DIV/0!</v>
      </c>
    </row>
    <row r="2599" spans="1:23" s="67" customFormat="1" x14ac:dyDescent="0.25">
      <c r="A2599" s="69"/>
      <c r="B2599" s="39"/>
      <c r="C2599" s="71" t="str">
        <f>IFERROR(_xll.RssMarket($A2599,"市場部名称"),"")</f>
        <v/>
      </c>
      <c r="D2599" s="55"/>
      <c r="E2599" s="55" t="str">
        <f>IFERROR(_xll.RssMarket($A2599,"前日比"),"")</f>
        <v/>
      </c>
      <c r="F2599" s="75" t="str">
        <f>IFERROR(_xll.RssMarket($A2599,"時価総額"),"")</f>
        <v/>
      </c>
      <c r="G2599" s="75" t="e">
        <f>T20D357462[[#This Row],[時価総額]]/T20D357462[[#This Row],[現在値]]</f>
        <v>#VALUE!</v>
      </c>
      <c r="H2599" s="20"/>
      <c r="I2599" s="38"/>
      <c r="J2599" s="20"/>
      <c r="K2599" s="33"/>
      <c r="L2599" s="117"/>
      <c r="M2599" s="21"/>
      <c r="N2599" s="89"/>
      <c r="O2599" s="125" t="e">
        <f t="shared" si="83"/>
        <v>#REF!</v>
      </c>
      <c r="P2599" s="125" t="e">
        <f t="shared" si="82"/>
        <v>#REF!</v>
      </c>
      <c r="Q2599" s="147" t="e">
        <f>T20D357462[[#This Row],[スコア⑤]]/T20D357462[[#This Row],[スコア③]]</f>
        <v>#REF!</v>
      </c>
      <c r="R2599" s="76" t="e">
        <f>#REF!+#REF!</f>
        <v>#REF!</v>
      </c>
      <c r="S2599" s="76"/>
      <c r="T2599" s="119"/>
      <c r="U2599" s="76"/>
      <c r="V2599" s="76"/>
      <c r="W2599" s="109" t="e">
        <f>(T20D357462[[#This Row],[現金及び預金（億）]]-T20D357462[[#This Row],[負債（億）]])/T20D357462[[#This Row],[総資産]]*100</f>
        <v>#DIV/0!</v>
      </c>
    </row>
    <row r="2600" spans="1:23" s="67" customFormat="1" x14ac:dyDescent="0.25">
      <c r="A2600" s="69"/>
      <c r="B2600" s="39"/>
      <c r="C2600" s="71" t="str">
        <f>IFERROR(_xll.RssMarket($A2600,"市場部名称"),"")</f>
        <v/>
      </c>
      <c r="D2600" s="55"/>
      <c r="E2600" s="55" t="str">
        <f>IFERROR(_xll.RssMarket($A2600,"前日比"),"")</f>
        <v/>
      </c>
      <c r="F2600" s="75" t="str">
        <f>IFERROR(_xll.RssMarket($A2600,"時価総額"),"")</f>
        <v/>
      </c>
      <c r="G2600" s="75" t="e">
        <f>T20D357462[[#This Row],[時価総額]]/T20D357462[[#This Row],[現在値]]</f>
        <v>#VALUE!</v>
      </c>
      <c r="H2600" s="20"/>
      <c r="I2600" s="38"/>
      <c r="J2600" s="20"/>
      <c r="K2600" s="33"/>
      <c r="L2600" s="117"/>
      <c r="M2600" s="21"/>
      <c r="N2600" s="89"/>
      <c r="O2600" s="125" t="e">
        <f t="shared" si="83"/>
        <v>#REF!</v>
      </c>
      <c r="P2600" s="125" t="e">
        <f t="shared" si="82"/>
        <v>#REF!</v>
      </c>
      <c r="Q2600" s="147" t="e">
        <f>T20D357462[[#This Row],[スコア⑤]]/T20D357462[[#This Row],[スコア③]]</f>
        <v>#REF!</v>
      </c>
      <c r="R2600" s="76" t="e">
        <f>#REF!+#REF!</f>
        <v>#REF!</v>
      </c>
      <c r="S2600" s="76"/>
      <c r="T2600" s="119"/>
      <c r="U2600" s="76"/>
      <c r="V2600" s="76"/>
      <c r="W2600" s="109" t="e">
        <f>(T20D357462[[#This Row],[現金及び預金（億）]]-T20D357462[[#This Row],[負債（億）]])/T20D357462[[#This Row],[総資産]]*100</f>
        <v>#DIV/0!</v>
      </c>
    </row>
    <row r="2601" spans="1:23" s="67" customFormat="1" x14ac:dyDescent="0.25">
      <c r="A2601" s="69"/>
      <c r="B2601" s="39"/>
      <c r="C2601" s="71" t="str">
        <f>IFERROR(_xll.RssMarket($A2601,"市場部名称"),"")</f>
        <v/>
      </c>
      <c r="D2601" s="55"/>
      <c r="E2601" s="55" t="str">
        <f>IFERROR(_xll.RssMarket($A2601,"前日比"),"")</f>
        <v/>
      </c>
      <c r="F2601" s="75" t="str">
        <f>IFERROR(_xll.RssMarket($A2601,"時価総額"),"")</f>
        <v/>
      </c>
      <c r="G2601" s="75" t="e">
        <f>T20D357462[[#This Row],[時価総額]]/T20D357462[[#This Row],[現在値]]</f>
        <v>#VALUE!</v>
      </c>
      <c r="H2601" s="20"/>
      <c r="I2601" s="38"/>
      <c r="J2601" s="20"/>
      <c r="K2601" s="33"/>
      <c r="L2601" s="117"/>
      <c r="M2601" s="21"/>
      <c r="N2601" s="89"/>
      <c r="O2601" s="125" t="e">
        <f t="shared" si="83"/>
        <v>#REF!</v>
      </c>
      <c r="P2601" s="125" t="e">
        <f t="shared" si="82"/>
        <v>#REF!</v>
      </c>
      <c r="Q2601" s="147" t="e">
        <f>T20D357462[[#This Row],[スコア⑤]]/T20D357462[[#This Row],[スコア③]]</f>
        <v>#REF!</v>
      </c>
      <c r="R2601" s="76" t="e">
        <f>#REF!+#REF!</f>
        <v>#REF!</v>
      </c>
      <c r="S2601" s="76"/>
      <c r="T2601" s="119"/>
      <c r="U2601" s="76"/>
      <c r="V2601" s="76"/>
      <c r="W2601" s="109" t="e">
        <f>(T20D357462[[#This Row],[現金及び預金（億）]]-T20D357462[[#This Row],[負債（億）]])/T20D357462[[#This Row],[総資産]]*100</f>
        <v>#DIV/0!</v>
      </c>
    </row>
    <row r="2602" spans="1:23" s="67" customFormat="1" x14ac:dyDescent="0.25">
      <c r="A2602" s="69"/>
      <c r="B2602" s="39"/>
      <c r="C2602" s="71" t="str">
        <f>IFERROR(_xll.RssMarket($A2602,"市場部名称"),"")</f>
        <v/>
      </c>
      <c r="D2602" s="55"/>
      <c r="E2602" s="55" t="str">
        <f>IFERROR(_xll.RssMarket($A2602,"前日比"),"")</f>
        <v/>
      </c>
      <c r="F2602" s="75" t="str">
        <f>IFERROR(_xll.RssMarket($A2602,"時価総額"),"")</f>
        <v/>
      </c>
      <c r="G2602" s="75" t="e">
        <f>T20D357462[[#This Row],[時価総額]]/T20D357462[[#This Row],[現在値]]</f>
        <v>#VALUE!</v>
      </c>
      <c r="H2602" s="20"/>
      <c r="I2602" s="38"/>
      <c r="J2602" s="20"/>
      <c r="K2602" s="33"/>
      <c r="L2602" s="117"/>
      <c r="M2602" s="21"/>
      <c r="N2602" s="89"/>
      <c r="O2602" s="125" t="e">
        <f t="shared" si="83"/>
        <v>#REF!</v>
      </c>
      <c r="P2602" s="125" t="e">
        <f t="shared" si="82"/>
        <v>#REF!</v>
      </c>
      <c r="Q2602" s="147" t="e">
        <f>T20D357462[[#This Row],[スコア⑤]]/T20D357462[[#This Row],[スコア③]]</f>
        <v>#REF!</v>
      </c>
      <c r="R2602" s="76" t="e">
        <f>#REF!+#REF!</f>
        <v>#REF!</v>
      </c>
      <c r="S2602" s="76"/>
      <c r="T2602" s="119"/>
      <c r="U2602" s="76"/>
      <c r="V2602" s="76"/>
      <c r="W2602" s="109" t="e">
        <f>(T20D357462[[#This Row],[現金及び預金（億）]]-T20D357462[[#This Row],[負債（億）]])/T20D357462[[#This Row],[総資産]]*100</f>
        <v>#DIV/0!</v>
      </c>
    </row>
    <row r="2603" spans="1:23" s="67" customFormat="1" x14ac:dyDescent="0.25">
      <c r="A2603" s="69"/>
      <c r="B2603" s="39"/>
      <c r="C2603" s="71" t="str">
        <f>IFERROR(_xll.RssMarket($A2603,"市場部名称"),"")</f>
        <v/>
      </c>
      <c r="D2603" s="55"/>
      <c r="E2603" s="55" t="str">
        <f>IFERROR(_xll.RssMarket($A2603,"前日比"),"")</f>
        <v/>
      </c>
      <c r="F2603" s="75" t="str">
        <f>IFERROR(_xll.RssMarket($A2603,"時価総額"),"")</f>
        <v/>
      </c>
      <c r="G2603" s="75" t="e">
        <f>T20D357462[[#This Row],[時価総額]]/T20D357462[[#This Row],[現在値]]</f>
        <v>#VALUE!</v>
      </c>
      <c r="H2603" s="20"/>
      <c r="I2603" s="38"/>
      <c r="J2603" s="20"/>
      <c r="K2603" s="33"/>
      <c r="L2603" s="117"/>
      <c r="M2603" s="21"/>
      <c r="N2603" s="89"/>
      <c r="O2603" s="125" t="e">
        <f t="shared" si="83"/>
        <v>#REF!</v>
      </c>
      <c r="P2603" s="125" t="e">
        <f t="shared" si="82"/>
        <v>#REF!</v>
      </c>
      <c r="Q2603" s="147" t="e">
        <f>T20D357462[[#This Row],[スコア⑤]]/T20D357462[[#This Row],[スコア③]]</f>
        <v>#REF!</v>
      </c>
      <c r="R2603" s="76" t="e">
        <f>#REF!+#REF!</f>
        <v>#REF!</v>
      </c>
      <c r="S2603" s="76"/>
      <c r="T2603" s="119"/>
      <c r="U2603" s="76"/>
      <c r="V2603" s="76"/>
      <c r="W2603" s="109" t="e">
        <f>(T20D357462[[#This Row],[現金及び預金（億）]]-T20D357462[[#This Row],[負債（億）]])/T20D357462[[#This Row],[総資産]]*100</f>
        <v>#DIV/0!</v>
      </c>
    </row>
    <row r="2604" spans="1:23" s="67" customFormat="1" x14ac:dyDescent="0.25">
      <c r="A2604" s="69"/>
      <c r="B2604" s="39"/>
      <c r="C2604" s="71" t="str">
        <f>IFERROR(_xll.RssMarket($A2604,"市場部名称"),"")</f>
        <v/>
      </c>
      <c r="D2604" s="55"/>
      <c r="E2604" s="55" t="str">
        <f>IFERROR(_xll.RssMarket($A2604,"前日比"),"")</f>
        <v/>
      </c>
      <c r="F2604" s="75" t="str">
        <f>IFERROR(_xll.RssMarket($A2604,"時価総額"),"")</f>
        <v/>
      </c>
      <c r="G2604" s="75" t="e">
        <f>T20D357462[[#This Row],[時価総額]]/T20D357462[[#This Row],[現在値]]</f>
        <v>#VALUE!</v>
      </c>
      <c r="H2604" s="20"/>
      <c r="I2604" s="38"/>
      <c r="J2604" s="20"/>
      <c r="K2604" s="33"/>
      <c r="L2604" s="117"/>
      <c r="M2604" s="21"/>
      <c r="N2604" s="89"/>
      <c r="O2604" s="125" t="e">
        <f t="shared" si="83"/>
        <v>#REF!</v>
      </c>
      <c r="P2604" s="125" t="e">
        <f t="shared" si="82"/>
        <v>#REF!</v>
      </c>
      <c r="Q2604" s="147" t="e">
        <f>T20D357462[[#This Row],[スコア⑤]]/T20D357462[[#This Row],[スコア③]]</f>
        <v>#REF!</v>
      </c>
      <c r="R2604" s="76" t="e">
        <f>#REF!+#REF!</f>
        <v>#REF!</v>
      </c>
      <c r="S2604" s="76"/>
      <c r="T2604" s="119"/>
      <c r="U2604" s="76"/>
      <c r="V2604" s="76"/>
      <c r="W2604" s="109" t="e">
        <f>(T20D357462[[#This Row],[現金及び預金（億）]]-T20D357462[[#This Row],[負債（億）]])/T20D357462[[#This Row],[総資産]]*100</f>
        <v>#DIV/0!</v>
      </c>
    </row>
    <row r="2605" spans="1:23" s="67" customFormat="1" x14ac:dyDescent="0.25">
      <c r="A2605" s="69"/>
      <c r="B2605" s="39"/>
      <c r="C2605" s="71" t="str">
        <f>IFERROR(_xll.RssMarket($A2605,"市場部名称"),"")</f>
        <v/>
      </c>
      <c r="D2605" s="55"/>
      <c r="E2605" s="55" t="str">
        <f>IFERROR(_xll.RssMarket($A2605,"前日比"),"")</f>
        <v/>
      </c>
      <c r="F2605" s="75" t="str">
        <f>IFERROR(_xll.RssMarket($A2605,"時価総額"),"")</f>
        <v/>
      </c>
      <c r="G2605" s="75" t="e">
        <f>T20D357462[[#This Row],[時価総額]]/T20D357462[[#This Row],[現在値]]</f>
        <v>#VALUE!</v>
      </c>
      <c r="H2605" s="20"/>
      <c r="I2605" s="38"/>
      <c r="J2605" s="20"/>
      <c r="K2605" s="33"/>
      <c r="L2605" s="117"/>
      <c r="M2605" s="21"/>
      <c r="N2605" s="89"/>
      <c r="O2605" s="125" t="e">
        <f t="shared" si="83"/>
        <v>#REF!</v>
      </c>
      <c r="P2605" s="125" t="e">
        <f t="shared" si="82"/>
        <v>#REF!</v>
      </c>
      <c r="Q2605" s="147" t="e">
        <f>T20D357462[[#This Row],[スコア⑤]]/T20D357462[[#This Row],[スコア③]]</f>
        <v>#REF!</v>
      </c>
      <c r="R2605" s="76" t="e">
        <f>#REF!+#REF!</f>
        <v>#REF!</v>
      </c>
      <c r="S2605" s="76"/>
      <c r="T2605" s="119"/>
      <c r="U2605" s="76"/>
      <c r="V2605" s="76"/>
      <c r="W2605" s="109" t="e">
        <f>(T20D357462[[#This Row],[現金及び預金（億）]]-T20D357462[[#This Row],[負債（億）]])/T20D357462[[#This Row],[総資産]]*100</f>
        <v>#DIV/0!</v>
      </c>
    </row>
    <row r="2606" spans="1:23" s="67" customFormat="1" x14ac:dyDescent="0.25">
      <c r="A2606" s="69"/>
      <c r="B2606" s="39"/>
      <c r="C2606" s="71" t="str">
        <f>IFERROR(_xll.RssMarket($A2606,"市場部名称"),"")</f>
        <v/>
      </c>
      <c r="D2606" s="55"/>
      <c r="E2606" s="55" t="str">
        <f>IFERROR(_xll.RssMarket($A2606,"前日比"),"")</f>
        <v/>
      </c>
      <c r="F2606" s="75" t="str">
        <f>IFERROR(_xll.RssMarket($A2606,"時価総額"),"")</f>
        <v/>
      </c>
      <c r="G2606" s="75" t="e">
        <f>T20D357462[[#This Row],[時価総額]]/T20D357462[[#This Row],[現在値]]</f>
        <v>#VALUE!</v>
      </c>
      <c r="H2606" s="20"/>
      <c r="I2606" s="38"/>
      <c r="J2606" s="20"/>
      <c r="K2606" s="33"/>
      <c r="L2606" s="117"/>
      <c r="M2606" s="21"/>
      <c r="N2606" s="89"/>
      <c r="O2606" s="125" t="e">
        <f t="shared" si="83"/>
        <v>#REF!</v>
      </c>
      <c r="P2606" s="125" t="e">
        <f t="shared" si="82"/>
        <v>#REF!</v>
      </c>
      <c r="Q2606" s="147" t="e">
        <f>T20D357462[[#This Row],[スコア⑤]]/T20D357462[[#This Row],[スコア③]]</f>
        <v>#REF!</v>
      </c>
      <c r="R2606" s="76" t="e">
        <f>#REF!+#REF!</f>
        <v>#REF!</v>
      </c>
      <c r="S2606" s="76"/>
      <c r="T2606" s="119"/>
      <c r="U2606" s="76"/>
      <c r="V2606" s="76"/>
      <c r="W2606" s="109" t="e">
        <f>(T20D357462[[#This Row],[現金及び預金（億）]]-T20D357462[[#This Row],[負債（億）]])/T20D357462[[#This Row],[総資産]]*100</f>
        <v>#DIV/0!</v>
      </c>
    </row>
    <row r="2607" spans="1:23" s="67" customFormat="1" x14ac:dyDescent="0.25">
      <c r="A2607" s="69"/>
      <c r="B2607" s="39"/>
      <c r="C2607" s="71" t="str">
        <f>IFERROR(_xll.RssMarket($A2607,"市場部名称"),"")</f>
        <v/>
      </c>
      <c r="D2607" s="55"/>
      <c r="E2607" s="55" t="str">
        <f>IFERROR(_xll.RssMarket($A2607,"前日比"),"")</f>
        <v/>
      </c>
      <c r="F2607" s="75" t="str">
        <f>IFERROR(_xll.RssMarket($A2607,"時価総額"),"")</f>
        <v/>
      </c>
      <c r="G2607" s="75" t="e">
        <f>T20D357462[[#This Row],[時価総額]]/T20D357462[[#This Row],[現在値]]</f>
        <v>#VALUE!</v>
      </c>
      <c r="H2607" s="20"/>
      <c r="I2607" s="38"/>
      <c r="J2607" s="20"/>
      <c r="K2607" s="33"/>
      <c r="L2607" s="117"/>
      <c r="M2607" s="21"/>
      <c r="N2607" s="89"/>
      <c r="O2607" s="125" t="e">
        <f t="shared" si="83"/>
        <v>#REF!</v>
      </c>
      <c r="P2607" s="125" t="e">
        <f t="shared" si="82"/>
        <v>#REF!</v>
      </c>
      <c r="Q2607" s="147" t="e">
        <f>T20D357462[[#This Row],[スコア⑤]]/T20D357462[[#This Row],[スコア③]]</f>
        <v>#REF!</v>
      </c>
      <c r="R2607" s="76" t="e">
        <f>#REF!+#REF!</f>
        <v>#REF!</v>
      </c>
      <c r="S2607" s="76"/>
      <c r="T2607" s="119"/>
      <c r="U2607" s="76"/>
      <c r="V2607" s="76"/>
      <c r="W2607" s="109" t="e">
        <f>(T20D357462[[#This Row],[現金及び預金（億）]]-T20D357462[[#This Row],[負債（億）]])/T20D357462[[#This Row],[総資産]]*100</f>
        <v>#DIV/0!</v>
      </c>
    </row>
    <row r="2608" spans="1:23" s="67" customFormat="1" x14ac:dyDescent="0.25">
      <c r="A2608" s="69"/>
      <c r="B2608" s="39"/>
      <c r="C2608" s="71" t="str">
        <f>IFERROR(_xll.RssMarket($A2608,"市場部名称"),"")</f>
        <v/>
      </c>
      <c r="D2608" s="55"/>
      <c r="E2608" s="55" t="str">
        <f>IFERROR(_xll.RssMarket($A2608,"前日比"),"")</f>
        <v/>
      </c>
      <c r="F2608" s="75" t="str">
        <f>IFERROR(_xll.RssMarket($A2608,"時価総額"),"")</f>
        <v/>
      </c>
      <c r="G2608" s="75" t="e">
        <f>T20D357462[[#This Row],[時価総額]]/T20D357462[[#This Row],[現在値]]</f>
        <v>#VALUE!</v>
      </c>
      <c r="H2608" s="20"/>
      <c r="I2608" s="38"/>
      <c r="J2608" s="20"/>
      <c r="K2608" s="33"/>
      <c r="L2608" s="117"/>
      <c r="M2608" s="21"/>
      <c r="N2608" s="89"/>
      <c r="O2608" s="125" t="e">
        <f t="shared" si="83"/>
        <v>#REF!</v>
      </c>
      <c r="P2608" s="125" t="e">
        <f t="shared" si="82"/>
        <v>#REF!</v>
      </c>
      <c r="Q2608" s="147" t="e">
        <f>T20D357462[[#This Row],[スコア⑤]]/T20D357462[[#This Row],[スコア③]]</f>
        <v>#REF!</v>
      </c>
      <c r="R2608" s="76" t="e">
        <f>#REF!+#REF!</f>
        <v>#REF!</v>
      </c>
      <c r="S2608" s="76"/>
      <c r="T2608" s="119"/>
      <c r="U2608" s="76"/>
      <c r="V2608" s="76"/>
      <c r="W2608" s="109" t="e">
        <f>(T20D357462[[#This Row],[現金及び預金（億）]]-T20D357462[[#This Row],[負債（億）]])/T20D357462[[#This Row],[総資産]]*100</f>
        <v>#DIV/0!</v>
      </c>
    </row>
    <row r="2609" spans="1:23" s="67" customFormat="1" x14ac:dyDescent="0.25">
      <c r="A2609" s="69"/>
      <c r="B2609" s="39"/>
      <c r="C2609" s="71" t="str">
        <f>IFERROR(_xll.RssMarket($A2609,"市場部名称"),"")</f>
        <v/>
      </c>
      <c r="D2609" s="55"/>
      <c r="E2609" s="55" t="str">
        <f>IFERROR(_xll.RssMarket($A2609,"前日比"),"")</f>
        <v/>
      </c>
      <c r="F2609" s="75" t="str">
        <f>IFERROR(_xll.RssMarket($A2609,"時価総額"),"")</f>
        <v/>
      </c>
      <c r="G2609" s="75" t="e">
        <f>T20D357462[[#This Row],[時価総額]]/T20D357462[[#This Row],[現在値]]</f>
        <v>#VALUE!</v>
      </c>
      <c r="H2609" s="20"/>
      <c r="I2609" s="38"/>
      <c r="J2609" s="20"/>
      <c r="K2609" s="33"/>
      <c r="L2609" s="117"/>
      <c r="M2609" s="21"/>
      <c r="N2609" s="89"/>
      <c r="O2609" s="125" t="e">
        <f t="shared" si="83"/>
        <v>#REF!</v>
      </c>
      <c r="P2609" s="125" t="e">
        <f t="shared" si="82"/>
        <v>#REF!</v>
      </c>
      <c r="Q2609" s="147" t="e">
        <f>T20D357462[[#This Row],[スコア⑤]]/T20D357462[[#This Row],[スコア③]]</f>
        <v>#REF!</v>
      </c>
      <c r="R2609" s="76" t="e">
        <f>#REF!+#REF!</f>
        <v>#REF!</v>
      </c>
      <c r="S2609" s="76"/>
      <c r="T2609" s="119"/>
      <c r="U2609" s="76"/>
      <c r="V2609" s="76"/>
      <c r="W2609" s="109" t="e">
        <f>(T20D357462[[#This Row],[現金及び預金（億）]]-T20D357462[[#This Row],[負債（億）]])/T20D357462[[#This Row],[総資産]]*100</f>
        <v>#DIV/0!</v>
      </c>
    </row>
    <row r="2610" spans="1:23" s="67" customFormat="1" x14ac:dyDescent="0.25">
      <c r="A2610" s="69"/>
      <c r="B2610" s="39"/>
      <c r="C2610" s="71" t="str">
        <f>IFERROR(_xll.RssMarket($A2610,"市場部名称"),"")</f>
        <v/>
      </c>
      <c r="D2610" s="55"/>
      <c r="E2610" s="55" t="str">
        <f>IFERROR(_xll.RssMarket($A2610,"前日比"),"")</f>
        <v/>
      </c>
      <c r="F2610" s="75" t="str">
        <f>IFERROR(_xll.RssMarket($A2610,"時価総額"),"")</f>
        <v/>
      </c>
      <c r="G2610" s="75" t="e">
        <f>T20D357462[[#This Row],[時価総額]]/T20D357462[[#This Row],[現在値]]</f>
        <v>#VALUE!</v>
      </c>
      <c r="H2610" s="20"/>
      <c r="I2610" s="38"/>
      <c r="J2610" s="20"/>
      <c r="K2610" s="33"/>
      <c r="L2610" s="117"/>
      <c r="M2610" s="21"/>
      <c r="N2610" s="89"/>
      <c r="O2610" s="125" t="e">
        <f t="shared" si="83"/>
        <v>#REF!</v>
      </c>
      <c r="P2610" s="125" t="e">
        <f t="shared" si="82"/>
        <v>#REF!</v>
      </c>
      <c r="Q2610" s="147" t="e">
        <f>T20D357462[[#This Row],[スコア⑤]]/T20D357462[[#This Row],[スコア③]]</f>
        <v>#REF!</v>
      </c>
      <c r="R2610" s="76" t="e">
        <f>#REF!+#REF!</f>
        <v>#REF!</v>
      </c>
      <c r="S2610" s="76"/>
      <c r="T2610" s="119"/>
      <c r="U2610" s="76"/>
      <c r="V2610" s="76"/>
      <c r="W2610" s="109" t="e">
        <f>(T20D357462[[#This Row],[現金及び預金（億）]]-T20D357462[[#This Row],[負債（億）]])/T20D357462[[#This Row],[総資産]]*100</f>
        <v>#DIV/0!</v>
      </c>
    </row>
    <row r="2611" spans="1:23" s="67" customFormat="1" x14ac:dyDescent="0.25">
      <c r="A2611" s="69"/>
      <c r="B2611" s="39"/>
      <c r="C2611" s="71" t="str">
        <f>IFERROR(_xll.RssMarket($A2611,"市場部名称"),"")</f>
        <v/>
      </c>
      <c r="D2611" s="55"/>
      <c r="E2611" s="55" t="str">
        <f>IFERROR(_xll.RssMarket($A2611,"前日比"),"")</f>
        <v/>
      </c>
      <c r="F2611" s="75" t="str">
        <f>IFERROR(_xll.RssMarket($A2611,"時価総額"),"")</f>
        <v/>
      </c>
      <c r="G2611" s="75" t="e">
        <f>T20D357462[[#This Row],[時価総額]]/T20D357462[[#This Row],[現在値]]</f>
        <v>#VALUE!</v>
      </c>
      <c r="H2611" s="20"/>
      <c r="I2611" s="38"/>
      <c r="J2611" s="20"/>
      <c r="K2611" s="33"/>
      <c r="L2611" s="117"/>
      <c r="M2611" s="21"/>
      <c r="N2611" s="89"/>
      <c r="O2611" s="125" t="e">
        <f t="shared" si="83"/>
        <v>#REF!</v>
      </c>
      <c r="P2611" s="125" t="e">
        <f t="shared" si="82"/>
        <v>#REF!</v>
      </c>
      <c r="Q2611" s="147" t="e">
        <f>T20D357462[[#This Row],[スコア⑤]]/T20D357462[[#This Row],[スコア③]]</f>
        <v>#REF!</v>
      </c>
      <c r="R2611" s="76" t="e">
        <f>#REF!+#REF!</f>
        <v>#REF!</v>
      </c>
      <c r="S2611" s="76"/>
      <c r="T2611" s="119"/>
      <c r="U2611" s="76"/>
      <c r="V2611" s="76"/>
      <c r="W2611" s="109" t="e">
        <f>(T20D357462[[#This Row],[現金及び預金（億）]]-T20D357462[[#This Row],[負債（億）]])/T20D357462[[#This Row],[総資産]]*100</f>
        <v>#DIV/0!</v>
      </c>
    </row>
    <row r="2612" spans="1:23" s="67" customFormat="1" x14ac:dyDescent="0.25">
      <c r="A2612" s="69"/>
      <c r="B2612" s="39"/>
      <c r="C2612" s="71" t="str">
        <f>IFERROR(_xll.RssMarket($A2612,"市場部名称"),"")</f>
        <v/>
      </c>
      <c r="D2612" s="55"/>
      <c r="E2612" s="55" t="str">
        <f>IFERROR(_xll.RssMarket($A2612,"前日比"),"")</f>
        <v/>
      </c>
      <c r="F2612" s="75" t="str">
        <f>IFERROR(_xll.RssMarket($A2612,"時価総額"),"")</f>
        <v/>
      </c>
      <c r="G2612" s="75" t="e">
        <f>T20D357462[[#This Row],[時価総額]]/T20D357462[[#This Row],[現在値]]</f>
        <v>#VALUE!</v>
      </c>
      <c r="H2612" s="20"/>
      <c r="I2612" s="38"/>
      <c r="J2612" s="20"/>
      <c r="K2612" s="33"/>
      <c r="L2612" s="117"/>
      <c r="M2612" s="21"/>
      <c r="N2612" s="89"/>
      <c r="O2612" s="125" t="e">
        <f t="shared" si="83"/>
        <v>#REF!</v>
      </c>
      <c r="P2612" s="125" t="e">
        <f t="shared" si="82"/>
        <v>#REF!</v>
      </c>
      <c r="Q2612" s="147" t="e">
        <f>T20D357462[[#This Row],[スコア⑤]]/T20D357462[[#This Row],[スコア③]]</f>
        <v>#REF!</v>
      </c>
      <c r="R2612" s="76" t="e">
        <f>#REF!+#REF!</f>
        <v>#REF!</v>
      </c>
      <c r="S2612" s="76"/>
      <c r="T2612" s="119"/>
      <c r="U2612" s="76"/>
      <c r="V2612" s="76"/>
      <c r="W2612" s="109" t="e">
        <f>(T20D357462[[#This Row],[現金及び預金（億）]]-T20D357462[[#This Row],[負債（億）]])/T20D357462[[#This Row],[総資産]]*100</f>
        <v>#DIV/0!</v>
      </c>
    </row>
    <row r="2613" spans="1:23" s="67" customFormat="1" x14ac:dyDescent="0.25">
      <c r="A2613" s="69"/>
      <c r="B2613" s="39"/>
      <c r="C2613" s="71" t="str">
        <f>IFERROR(_xll.RssMarket($A2613,"市場部名称"),"")</f>
        <v/>
      </c>
      <c r="D2613" s="55"/>
      <c r="E2613" s="55" t="str">
        <f>IFERROR(_xll.RssMarket($A2613,"前日比"),"")</f>
        <v/>
      </c>
      <c r="F2613" s="75" t="str">
        <f>IFERROR(_xll.RssMarket($A2613,"時価総額"),"")</f>
        <v/>
      </c>
      <c r="G2613" s="75" t="e">
        <f>T20D357462[[#This Row],[時価総額]]/T20D357462[[#This Row],[現在値]]</f>
        <v>#VALUE!</v>
      </c>
      <c r="H2613" s="20"/>
      <c r="I2613" s="38"/>
      <c r="J2613" s="20"/>
      <c r="K2613" s="33"/>
      <c r="L2613" s="117"/>
      <c r="M2613" s="21"/>
      <c r="N2613" s="89"/>
      <c r="O2613" s="125" t="e">
        <f t="shared" si="83"/>
        <v>#REF!</v>
      </c>
      <c r="P2613" s="125" t="e">
        <f t="shared" si="82"/>
        <v>#REF!</v>
      </c>
      <c r="Q2613" s="147" t="e">
        <f>T20D357462[[#This Row],[スコア⑤]]/T20D357462[[#This Row],[スコア③]]</f>
        <v>#REF!</v>
      </c>
      <c r="R2613" s="76" t="e">
        <f>#REF!+#REF!</f>
        <v>#REF!</v>
      </c>
      <c r="S2613" s="76"/>
      <c r="T2613" s="119"/>
      <c r="U2613" s="76"/>
      <c r="V2613" s="76"/>
      <c r="W2613" s="109" t="e">
        <f>(T20D357462[[#This Row],[現金及び預金（億）]]-T20D357462[[#This Row],[負債（億）]])/T20D357462[[#This Row],[総資産]]*100</f>
        <v>#DIV/0!</v>
      </c>
    </row>
    <row r="2614" spans="1:23" s="67" customFormat="1" x14ac:dyDescent="0.25">
      <c r="A2614" s="69"/>
      <c r="B2614" s="39"/>
      <c r="C2614" s="71" t="str">
        <f>IFERROR(_xll.RssMarket($A2614,"市場部名称"),"")</f>
        <v/>
      </c>
      <c r="D2614" s="55"/>
      <c r="E2614" s="55" t="str">
        <f>IFERROR(_xll.RssMarket($A2614,"前日比"),"")</f>
        <v/>
      </c>
      <c r="F2614" s="75" t="str">
        <f>IFERROR(_xll.RssMarket($A2614,"時価総額"),"")</f>
        <v/>
      </c>
      <c r="G2614" s="75" t="e">
        <f>T20D357462[[#This Row],[時価総額]]/T20D357462[[#This Row],[現在値]]</f>
        <v>#VALUE!</v>
      </c>
      <c r="H2614" s="20"/>
      <c r="I2614" s="38"/>
      <c r="J2614" s="20"/>
      <c r="K2614" s="33"/>
      <c r="L2614" s="117"/>
      <c r="M2614" s="21"/>
      <c r="N2614" s="89"/>
      <c r="O2614" s="125" t="e">
        <f t="shared" si="83"/>
        <v>#REF!</v>
      </c>
      <c r="P2614" s="125" t="e">
        <f t="shared" si="82"/>
        <v>#REF!</v>
      </c>
      <c r="Q2614" s="147" t="e">
        <f>T20D357462[[#This Row],[スコア⑤]]/T20D357462[[#This Row],[スコア③]]</f>
        <v>#REF!</v>
      </c>
      <c r="R2614" s="76" t="e">
        <f>#REF!+#REF!</f>
        <v>#REF!</v>
      </c>
      <c r="S2614" s="76"/>
      <c r="T2614" s="119"/>
      <c r="U2614" s="76"/>
      <c r="V2614" s="76"/>
      <c r="W2614" s="109" t="e">
        <f>(T20D357462[[#This Row],[現金及び預金（億）]]-T20D357462[[#This Row],[負債（億）]])/T20D357462[[#This Row],[総資産]]*100</f>
        <v>#DIV/0!</v>
      </c>
    </row>
    <row r="2615" spans="1:23" s="67" customFormat="1" x14ac:dyDescent="0.25">
      <c r="A2615" s="69"/>
      <c r="B2615" s="39"/>
      <c r="C2615" s="71" t="str">
        <f>IFERROR(_xll.RssMarket($A2615,"市場部名称"),"")</f>
        <v/>
      </c>
      <c r="D2615" s="55"/>
      <c r="E2615" s="55" t="str">
        <f>IFERROR(_xll.RssMarket($A2615,"前日比"),"")</f>
        <v/>
      </c>
      <c r="F2615" s="75" t="str">
        <f>IFERROR(_xll.RssMarket($A2615,"時価総額"),"")</f>
        <v/>
      </c>
      <c r="G2615" s="75" t="e">
        <f>T20D357462[[#This Row],[時価総額]]/T20D357462[[#This Row],[現在値]]</f>
        <v>#VALUE!</v>
      </c>
      <c r="H2615" s="20"/>
      <c r="I2615" s="38"/>
      <c r="J2615" s="20"/>
      <c r="K2615" s="33"/>
      <c r="L2615" s="117"/>
      <c r="M2615" s="21"/>
      <c r="N2615" s="89"/>
      <c r="O2615" s="125" t="e">
        <f t="shared" si="83"/>
        <v>#REF!</v>
      </c>
      <c r="P2615" s="125" t="e">
        <f t="shared" si="82"/>
        <v>#REF!</v>
      </c>
      <c r="Q2615" s="147" t="e">
        <f>T20D357462[[#This Row],[スコア⑤]]/T20D357462[[#This Row],[スコア③]]</f>
        <v>#REF!</v>
      </c>
      <c r="R2615" s="76" t="e">
        <f>#REF!+#REF!</f>
        <v>#REF!</v>
      </c>
      <c r="S2615" s="76"/>
      <c r="T2615" s="119"/>
      <c r="U2615" s="76"/>
      <c r="V2615" s="76"/>
      <c r="W2615" s="109" t="e">
        <f>(T20D357462[[#This Row],[現金及び預金（億）]]-T20D357462[[#This Row],[負債（億）]])/T20D357462[[#This Row],[総資産]]*100</f>
        <v>#DIV/0!</v>
      </c>
    </row>
    <row r="2616" spans="1:23" s="67" customFormat="1" x14ac:dyDescent="0.25">
      <c r="A2616" s="69"/>
      <c r="B2616" s="39"/>
      <c r="C2616" s="71" t="str">
        <f>IFERROR(_xll.RssMarket($A2616,"市場部名称"),"")</f>
        <v/>
      </c>
      <c r="D2616" s="55"/>
      <c r="E2616" s="55" t="str">
        <f>IFERROR(_xll.RssMarket($A2616,"前日比"),"")</f>
        <v/>
      </c>
      <c r="F2616" s="75" t="str">
        <f>IFERROR(_xll.RssMarket($A2616,"時価総額"),"")</f>
        <v/>
      </c>
      <c r="G2616" s="75" t="e">
        <f>T20D357462[[#This Row],[時価総額]]/T20D357462[[#This Row],[現在値]]</f>
        <v>#VALUE!</v>
      </c>
      <c r="H2616" s="20"/>
      <c r="I2616" s="38"/>
      <c r="J2616" s="20"/>
      <c r="K2616" s="33"/>
      <c r="L2616" s="117"/>
      <c r="M2616" s="21"/>
      <c r="N2616" s="89"/>
      <c r="O2616" s="125" t="e">
        <f t="shared" si="83"/>
        <v>#REF!</v>
      </c>
      <c r="P2616" s="125" t="e">
        <f t="shared" si="82"/>
        <v>#REF!</v>
      </c>
      <c r="Q2616" s="147" t="e">
        <f>T20D357462[[#This Row],[スコア⑤]]/T20D357462[[#This Row],[スコア③]]</f>
        <v>#REF!</v>
      </c>
      <c r="R2616" s="76" t="e">
        <f>#REF!+#REF!</f>
        <v>#REF!</v>
      </c>
      <c r="S2616" s="76"/>
      <c r="T2616" s="119"/>
      <c r="U2616" s="76"/>
      <c r="V2616" s="76"/>
      <c r="W2616" s="109" t="e">
        <f>(T20D357462[[#This Row],[現金及び預金（億）]]-T20D357462[[#This Row],[負債（億）]])/T20D357462[[#This Row],[総資産]]*100</f>
        <v>#DIV/0!</v>
      </c>
    </row>
    <row r="2617" spans="1:23" s="67" customFormat="1" x14ac:dyDescent="0.25">
      <c r="A2617" s="69"/>
      <c r="B2617" s="39"/>
      <c r="C2617" s="71" t="str">
        <f>IFERROR(_xll.RssMarket($A2617,"市場部名称"),"")</f>
        <v/>
      </c>
      <c r="D2617" s="55"/>
      <c r="E2617" s="55" t="str">
        <f>IFERROR(_xll.RssMarket($A2617,"前日比"),"")</f>
        <v/>
      </c>
      <c r="F2617" s="75" t="str">
        <f>IFERROR(_xll.RssMarket($A2617,"時価総額"),"")</f>
        <v/>
      </c>
      <c r="G2617" s="75" t="e">
        <f>T20D357462[[#This Row],[時価総額]]/T20D357462[[#This Row],[現在値]]</f>
        <v>#VALUE!</v>
      </c>
      <c r="H2617" s="20"/>
      <c r="I2617" s="38"/>
      <c r="J2617" s="20"/>
      <c r="K2617" s="33"/>
      <c r="L2617" s="117"/>
      <c r="M2617" s="21"/>
      <c r="N2617" s="89"/>
      <c r="O2617" s="125" t="e">
        <f t="shared" si="83"/>
        <v>#REF!</v>
      </c>
      <c r="P2617" s="125" t="e">
        <f t="shared" si="82"/>
        <v>#REF!</v>
      </c>
      <c r="Q2617" s="147" t="e">
        <f>T20D357462[[#This Row],[スコア⑤]]/T20D357462[[#This Row],[スコア③]]</f>
        <v>#REF!</v>
      </c>
      <c r="R2617" s="76" t="e">
        <f>#REF!+#REF!</f>
        <v>#REF!</v>
      </c>
      <c r="S2617" s="76"/>
      <c r="T2617" s="119"/>
      <c r="U2617" s="76"/>
      <c r="V2617" s="76"/>
      <c r="W2617" s="109" t="e">
        <f>(T20D357462[[#This Row],[現金及び預金（億）]]-T20D357462[[#This Row],[負債（億）]])/T20D357462[[#This Row],[総資産]]*100</f>
        <v>#DIV/0!</v>
      </c>
    </row>
    <row r="2618" spans="1:23" s="67" customFormat="1" x14ac:dyDescent="0.25">
      <c r="A2618" s="69"/>
      <c r="B2618" s="39"/>
      <c r="C2618" s="71" t="str">
        <f>IFERROR(_xll.RssMarket($A2618,"市場部名称"),"")</f>
        <v/>
      </c>
      <c r="D2618" s="55"/>
      <c r="E2618" s="55" t="str">
        <f>IFERROR(_xll.RssMarket($A2618,"前日比"),"")</f>
        <v/>
      </c>
      <c r="F2618" s="75" t="str">
        <f>IFERROR(_xll.RssMarket($A2618,"時価総額"),"")</f>
        <v/>
      </c>
      <c r="G2618" s="75" t="e">
        <f>T20D357462[[#This Row],[時価総額]]/T20D357462[[#This Row],[現在値]]</f>
        <v>#VALUE!</v>
      </c>
      <c r="H2618" s="20"/>
      <c r="I2618" s="38"/>
      <c r="J2618" s="20"/>
      <c r="K2618" s="33"/>
      <c r="L2618" s="117"/>
      <c r="M2618" s="21"/>
      <c r="N2618" s="89"/>
      <c r="O2618" s="125" t="e">
        <f t="shared" si="83"/>
        <v>#REF!</v>
      </c>
      <c r="P2618" s="125" t="e">
        <f t="shared" si="82"/>
        <v>#REF!</v>
      </c>
      <c r="Q2618" s="147" t="e">
        <f>T20D357462[[#This Row],[スコア⑤]]/T20D357462[[#This Row],[スコア③]]</f>
        <v>#REF!</v>
      </c>
      <c r="R2618" s="76" t="e">
        <f>#REF!+#REF!</f>
        <v>#REF!</v>
      </c>
      <c r="S2618" s="76"/>
      <c r="T2618" s="119"/>
      <c r="U2618" s="76"/>
      <c r="V2618" s="76"/>
      <c r="W2618" s="109" t="e">
        <f>(T20D357462[[#This Row],[現金及び預金（億）]]-T20D357462[[#This Row],[負債（億）]])/T20D357462[[#This Row],[総資産]]*100</f>
        <v>#DIV/0!</v>
      </c>
    </row>
    <row r="2619" spans="1:23" s="67" customFormat="1" x14ac:dyDescent="0.25">
      <c r="A2619" s="69"/>
      <c r="B2619" s="39"/>
      <c r="C2619" s="71" t="str">
        <f>IFERROR(_xll.RssMarket($A2619,"市場部名称"),"")</f>
        <v/>
      </c>
      <c r="D2619" s="55"/>
      <c r="E2619" s="55" t="str">
        <f>IFERROR(_xll.RssMarket($A2619,"前日比"),"")</f>
        <v/>
      </c>
      <c r="F2619" s="75" t="str">
        <f>IFERROR(_xll.RssMarket($A2619,"時価総額"),"")</f>
        <v/>
      </c>
      <c r="G2619" s="75" t="e">
        <f>T20D357462[[#This Row],[時価総額]]/T20D357462[[#This Row],[現在値]]</f>
        <v>#VALUE!</v>
      </c>
      <c r="H2619" s="20"/>
      <c r="I2619" s="38"/>
      <c r="J2619" s="20"/>
      <c r="K2619" s="33"/>
      <c r="L2619" s="117"/>
      <c r="M2619" s="21"/>
      <c r="N2619" s="89"/>
      <c r="O2619" s="125" t="e">
        <f t="shared" si="83"/>
        <v>#REF!</v>
      </c>
      <c r="P2619" s="125" t="e">
        <f t="shared" si="82"/>
        <v>#REF!</v>
      </c>
      <c r="Q2619" s="147" t="e">
        <f>T20D357462[[#This Row],[スコア⑤]]/T20D357462[[#This Row],[スコア③]]</f>
        <v>#REF!</v>
      </c>
      <c r="R2619" s="76" t="e">
        <f>#REF!+#REF!</f>
        <v>#REF!</v>
      </c>
      <c r="S2619" s="76"/>
      <c r="T2619" s="119"/>
      <c r="U2619" s="76"/>
      <c r="V2619" s="76"/>
      <c r="W2619" s="109" t="e">
        <f>(T20D357462[[#This Row],[現金及び預金（億）]]-T20D357462[[#This Row],[負債（億）]])/T20D357462[[#This Row],[総資産]]*100</f>
        <v>#DIV/0!</v>
      </c>
    </row>
    <row r="2620" spans="1:23" s="67" customFormat="1" x14ac:dyDescent="0.25">
      <c r="A2620" s="69"/>
      <c r="B2620" s="39"/>
      <c r="C2620" s="71" t="str">
        <f>IFERROR(_xll.RssMarket($A2620,"市場部名称"),"")</f>
        <v/>
      </c>
      <c r="D2620" s="55"/>
      <c r="E2620" s="55" t="str">
        <f>IFERROR(_xll.RssMarket($A2620,"前日比"),"")</f>
        <v/>
      </c>
      <c r="F2620" s="75" t="str">
        <f>IFERROR(_xll.RssMarket($A2620,"時価総額"),"")</f>
        <v/>
      </c>
      <c r="G2620" s="75" t="e">
        <f>T20D357462[[#This Row],[時価総額]]/T20D357462[[#This Row],[現在値]]</f>
        <v>#VALUE!</v>
      </c>
      <c r="H2620" s="20"/>
      <c r="I2620" s="38"/>
      <c r="J2620" s="20"/>
      <c r="K2620" s="33"/>
      <c r="L2620" s="117"/>
      <c r="M2620" s="21"/>
      <c r="N2620" s="89"/>
      <c r="O2620" s="125" t="e">
        <f t="shared" si="83"/>
        <v>#REF!</v>
      </c>
      <c r="P2620" s="125" t="e">
        <f t="shared" si="82"/>
        <v>#REF!</v>
      </c>
      <c r="Q2620" s="147" t="e">
        <f>T20D357462[[#This Row],[スコア⑤]]/T20D357462[[#This Row],[スコア③]]</f>
        <v>#REF!</v>
      </c>
      <c r="R2620" s="76" t="e">
        <f>#REF!+#REF!</f>
        <v>#REF!</v>
      </c>
      <c r="S2620" s="76"/>
      <c r="T2620" s="119"/>
      <c r="U2620" s="76"/>
      <c r="V2620" s="76"/>
      <c r="W2620" s="109" t="e">
        <f>(T20D357462[[#This Row],[現金及び預金（億）]]-T20D357462[[#This Row],[負債（億）]])/T20D357462[[#This Row],[総資産]]*100</f>
        <v>#DIV/0!</v>
      </c>
    </row>
    <row r="2621" spans="1:23" s="67" customFormat="1" x14ac:dyDescent="0.25">
      <c r="A2621" s="69"/>
      <c r="B2621" s="39"/>
      <c r="C2621" s="71" t="str">
        <f>IFERROR(_xll.RssMarket($A2621,"市場部名称"),"")</f>
        <v/>
      </c>
      <c r="D2621" s="55"/>
      <c r="E2621" s="55" t="str">
        <f>IFERROR(_xll.RssMarket($A2621,"前日比"),"")</f>
        <v/>
      </c>
      <c r="F2621" s="75" t="str">
        <f>IFERROR(_xll.RssMarket($A2621,"時価総額"),"")</f>
        <v/>
      </c>
      <c r="G2621" s="75" t="e">
        <f>T20D357462[[#This Row],[時価総額]]/T20D357462[[#This Row],[現在値]]</f>
        <v>#VALUE!</v>
      </c>
      <c r="H2621" s="20"/>
      <c r="I2621" s="38"/>
      <c r="J2621" s="20"/>
      <c r="K2621" s="33"/>
      <c r="L2621" s="117"/>
      <c r="M2621" s="21"/>
      <c r="N2621" s="89"/>
      <c r="O2621" s="125" t="e">
        <f t="shared" si="83"/>
        <v>#REF!</v>
      </c>
      <c r="P2621" s="125" t="e">
        <f t="shared" ref="P2621:P2684" si="84">ROUND(((R2621/20)*(L2621/15)*(S2621/15)*(1+W2621/200))/(H2621/15)*100,0)</f>
        <v>#REF!</v>
      </c>
      <c r="Q2621" s="147" t="e">
        <f>T20D357462[[#This Row],[スコア⑤]]/T20D357462[[#This Row],[スコア③]]</f>
        <v>#REF!</v>
      </c>
      <c r="R2621" s="76" t="e">
        <f>#REF!+#REF!</f>
        <v>#REF!</v>
      </c>
      <c r="S2621" s="76"/>
      <c r="T2621" s="119"/>
      <c r="U2621" s="76"/>
      <c r="V2621" s="76"/>
      <c r="W2621" s="109" t="e">
        <f>(T20D357462[[#This Row],[現金及び預金（億）]]-T20D357462[[#This Row],[負債（億）]])/T20D357462[[#This Row],[総資産]]*100</f>
        <v>#DIV/0!</v>
      </c>
    </row>
    <row r="2622" spans="1:23" s="67" customFormat="1" x14ac:dyDescent="0.25">
      <c r="A2622" s="69"/>
      <c r="B2622" s="39"/>
      <c r="C2622" s="71" t="str">
        <f>IFERROR(_xll.RssMarket($A2622,"市場部名称"),"")</f>
        <v/>
      </c>
      <c r="D2622" s="55"/>
      <c r="E2622" s="55" t="str">
        <f>IFERROR(_xll.RssMarket($A2622,"前日比"),"")</f>
        <v/>
      </c>
      <c r="F2622" s="75" t="str">
        <f>IFERROR(_xll.RssMarket($A2622,"時価総額"),"")</f>
        <v/>
      </c>
      <c r="G2622" s="75" t="e">
        <f>T20D357462[[#This Row],[時価総額]]/T20D357462[[#This Row],[現在値]]</f>
        <v>#VALUE!</v>
      </c>
      <c r="H2622" s="20"/>
      <c r="I2622" s="38"/>
      <c r="J2622" s="20"/>
      <c r="K2622" s="33"/>
      <c r="L2622" s="117"/>
      <c r="M2622" s="21"/>
      <c r="N2622" s="89"/>
      <c r="O2622" s="125" t="e">
        <f t="shared" si="83"/>
        <v>#REF!</v>
      </c>
      <c r="P2622" s="125" t="e">
        <f t="shared" si="84"/>
        <v>#REF!</v>
      </c>
      <c r="Q2622" s="147" t="e">
        <f>T20D357462[[#This Row],[スコア⑤]]/T20D357462[[#This Row],[スコア③]]</f>
        <v>#REF!</v>
      </c>
      <c r="R2622" s="76" t="e">
        <f>#REF!+#REF!</f>
        <v>#REF!</v>
      </c>
      <c r="S2622" s="76"/>
      <c r="T2622" s="119"/>
      <c r="U2622" s="76"/>
      <c r="V2622" s="76"/>
      <c r="W2622" s="109" t="e">
        <f>(T20D357462[[#This Row],[現金及び預金（億）]]-T20D357462[[#This Row],[負債（億）]])/T20D357462[[#This Row],[総資産]]*100</f>
        <v>#DIV/0!</v>
      </c>
    </row>
    <row r="2623" spans="1:23" s="67" customFormat="1" x14ac:dyDescent="0.25">
      <c r="A2623" s="69"/>
      <c r="B2623" s="39"/>
      <c r="C2623" s="71" t="str">
        <f>IFERROR(_xll.RssMarket($A2623,"市場部名称"),"")</f>
        <v/>
      </c>
      <c r="D2623" s="55"/>
      <c r="E2623" s="55" t="str">
        <f>IFERROR(_xll.RssMarket($A2623,"前日比"),"")</f>
        <v/>
      </c>
      <c r="F2623" s="75" t="str">
        <f>IFERROR(_xll.RssMarket($A2623,"時価総額"),"")</f>
        <v/>
      </c>
      <c r="G2623" s="75" t="e">
        <f>T20D357462[[#This Row],[時価総額]]/T20D357462[[#This Row],[現在値]]</f>
        <v>#VALUE!</v>
      </c>
      <c r="H2623" s="20"/>
      <c r="I2623" s="38"/>
      <c r="J2623" s="20"/>
      <c r="K2623" s="33"/>
      <c r="L2623" s="117"/>
      <c r="M2623" s="21"/>
      <c r="N2623" s="89"/>
      <c r="O2623" s="125" t="e">
        <f t="shared" si="83"/>
        <v>#REF!</v>
      </c>
      <c r="P2623" s="125" t="e">
        <f t="shared" si="84"/>
        <v>#REF!</v>
      </c>
      <c r="Q2623" s="147" t="e">
        <f>T20D357462[[#This Row],[スコア⑤]]/T20D357462[[#This Row],[スコア③]]</f>
        <v>#REF!</v>
      </c>
      <c r="R2623" s="76" t="e">
        <f>#REF!+#REF!</f>
        <v>#REF!</v>
      </c>
      <c r="S2623" s="76"/>
      <c r="T2623" s="119"/>
      <c r="U2623" s="76"/>
      <c r="V2623" s="76"/>
      <c r="W2623" s="109" t="e">
        <f>(T20D357462[[#This Row],[現金及び預金（億）]]-T20D357462[[#This Row],[負債（億）]])/T20D357462[[#This Row],[総資産]]*100</f>
        <v>#DIV/0!</v>
      </c>
    </row>
    <row r="2624" spans="1:23" s="67" customFormat="1" x14ac:dyDescent="0.25">
      <c r="A2624" s="69"/>
      <c r="B2624" s="39"/>
      <c r="C2624" s="71" t="str">
        <f>IFERROR(_xll.RssMarket($A2624,"市場部名称"),"")</f>
        <v/>
      </c>
      <c r="D2624" s="55"/>
      <c r="E2624" s="55" t="str">
        <f>IFERROR(_xll.RssMarket($A2624,"前日比"),"")</f>
        <v/>
      </c>
      <c r="F2624" s="75" t="str">
        <f>IFERROR(_xll.RssMarket($A2624,"時価総額"),"")</f>
        <v/>
      </c>
      <c r="G2624" s="75" t="e">
        <f>T20D357462[[#This Row],[時価総額]]/T20D357462[[#This Row],[現在値]]</f>
        <v>#VALUE!</v>
      </c>
      <c r="H2624" s="20"/>
      <c r="I2624" s="38"/>
      <c r="J2624" s="20"/>
      <c r="K2624" s="33"/>
      <c r="L2624" s="117"/>
      <c r="M2624" s="21"/>
      <c r="N2624" s="89"/>
      <c r="O2624" s="125" t="e">
        <f t="shared" si="83"/>
        <v>#REF!</v>
      </c>
      <c r="P2624" s="125" t="e">
        <f t="shared" si="84"/>
        <v>#REF!</v>
      </c>
      <c r="Q2624" s="147" t="e">
        <f>T20D357462[[#This Row],[スコア⑤]]/T20D357462[[#This Row],[スコア③]]</f>
        <v>#REF!</v>
      </c>
      <c r="R2624" s="76" t="e">
        <f>#REF!+#REF!</f>
        <v>#REF!</v>
      </c>
      <c r="S2624" s="76"/>
      <c r="T2624" s="119"/>
      <c r="U2624" s="76"/>
      <c r="V2624" s="76"/>
      <c r="W2624" s="109" t="e">
        <f>(T20D357462[[#This Row],[現金及び預金（億）]]-T20D357462[[#This Row],[負債（億）]])/T20D357462[[#This Row],[総資産]]*100</f>
        <v>#DIV/0!</v>
      </c>
    </row>
    <row r="2625" spans="1:23" s="67" customFormat="1" x14ac:dyDescent="0.25">
      <c r="A2625" s="69"/>
      <c r="B2625" s="39"/>
      <c r="C2625" s="71" t="str">
        <f>IFERROR(_xll.RssMarket($A2625,"市場部名称"),"")</f>
        <v/>
      </c>
      <c r="D2625" s="55"/>
      <c r="E2625" s="55" t="str">
        <f>IFERROR(_xll.RssMarket($A2625,"前日比"),"")</f>
        <v/>
      </c>
      <c r="F2625" s="75" t="str">
        <f>IFERROR(_xll.RssMarket($A2625,"時価総額"),"")</f>
        <v/>
      </c>
      <c r="G2625" s="75" t="e">
        <f>T20D357462[[#This Row],[時価総額]]/T20D357462[[#This Row],[現在値]]</f>
        <v>#VALUE!</v>
      </c>
      <c r="H2625" s="20"/>
      <c r="I2625" s="38"/>
      <c r="J2625" s="20"/>
      <c r="K2625" s="33"/>
      <c r="L2625" s="117"/>
      <c r="M2625" s="21"/>
      <c r="N2625" s="89"/>
      <c r="O2625" s="125" t="e">
        <f t="shared" si="83"/>
        <v>#REF!</v>
      </c>
      <c r="P2625" s="125" t="e">
        <f t="shared" si="84"/>
        <v>#REF!</v>
      </c>
      <c r="Q2625" s="147" t="e">
        <f>T20D357462[[#This Row],[スコア⑤]]/T20D357462[[#This Row],[スコア③]]</f>
        <v>#REF!</v>
      </c>
      <c r="R2625" s="76" t="e">
        <f>#REF!+#REF!</f>
        <v>#REF!</v>
      </c>
      <c r="S2625" s="76"/>
      <c r="T2625" s="119"/>
      <c r="U2625" s="76"/>
      <c r="V2625" s="76"/>
      <c r="W2625" s="109" t="e">
        <f>(T20D357462[[#This Row],[現金及び預金（億）]]-T20D357462[[#This Row],[負債（億）]])/T20D357462[[#This Row],[総資産]]*100</f>
        <v>#DIV/0!</v>
      </c>
    </row>
    <row r="2626" spans="1:23" s="67" customFormat="1" x14ac:dyDescent="0.25">
      <c r="A2626" s="69"/>
      <c r="B2626" s="39"/>
      <c r="C2626" s="71" t="str">
        <f>IFERROR(_xll.RssMarket($A2626,"市場部名称"),"")</f>
        <v/>
      </c>
      <c r="D2626" s="55"/>
      <c r="E2626" s="55" t="str">
        <f>IFERROR(_xll.RssMarket($A2626,"前日比"),"")</f>
        <v/>
      </c>
      <c r="F2626" s="75" t="str">
        <f>IFERROR(_xll.RssMarket($A2626,"時価総額"),"")</f>
        <v/>
      </c>
      <c r="G2626" s="75" t="e">
        <f>T20D357462[[#This Row],[時価総額]]/T20D357462[[#This Row],[現在値]]</f>
        <v>#VALUE!</v>
      </c>
      <c r="H2626" s="20"/>
      <c r="I2626" s="38"/>
      <c r="J2626" s="20"/>
      <c r="K2626" s="33"/>
      <c r="L2626" s="117"/>
      <c r="M2626" s="21"/>
      <c r="N2626" s="89"/>
      <c r="O2626" s="125" t="e">
        <f t="shared" ref="O2626:O2689" si="85">ROUND(
 ((IF(OR(R2626="",R2626&lt;=0),20,R2626)/20)
  *(L2626/15))
 /(IFERROR(IF(H2626&gt;0,H2626,15),15)/15)
 *100,0)</f>
        <v>#REF!</v>
      </c>
      <c r="P2626" s="125" t="e">
        <f t="shared" si="84"/>
        <v>#REF!</v>
      </c>
      <c r="Q2626" s="147" t="e">
        <f>T20D357462[[#This Row],[スコア⑤]]/T20D357462[[#This Row],[スコア③]]</f>
        <v>#REF!</v>
      </c>
      <c r="R2626" s="76" t="e">
        <f>#REF!+#REF!</f>
        <v>#REF!</v>
      </c>
      <c r="S2626" s="76"/>
      <c r="T2626" s="119"/>
      <c r="U2626" s="76"/>
      <c r="V2626" s="76"/>
      <c r="W2626" s="109" t="e">
        <f>(T20D357462[[#This Row],[現金及び預金（億）]]-T20D357462[[#This Row],[負債（億）]])/T20D357462[[#This Row],[総資産]]*100</f>
        <v>#DIV/0!</v>
      </c>
    </row>
    <row r="2627" spans="1:23" s="67" customFormat="1" x14ac:dyDescent="0.25">
      <c r="A2627" s="69"/>
      <c r="B2627" s="39"/>
      <c r="C2627" s="71" t="str">
        <f>IFERROR(_xll.RssMarket($A2627,"市場部名称"),"")</f>
        <v/>
      </c>
      <c r="D2627" s="55"/>
      <c r="E2627" s="55" t="str">
        <f>IFERROR(_xll.RssMarket($A2627,"前日比"),"")</f>
        <v/>
      </c>
      <c r="F2627" s="75" t="str">
        <f>IFERROR(_xll.RssMarket($A2627,"時価総額"),"")</f>
        <v/>
      </c>
      <c r="G2627" s="75" t="e">
        <f>T20D357462[[#This Row],[時価総額]]/T20D357462[[#This Row],[現在値]]</f>
        <v>#VALUE!</v>
      </c>
      <c r="H2627" s="20"/>
      <c r="I2627" s="38"/>
      <c r="J2627" s="20"/>
      <c r="K2627" s="33"/>
      <c r="L2627" s="117"/>
      <c r="M2627" s="21"/>
      <c r="N2627" s="89"/>
      <c r="O2627" s="125" t="e">
        <f t="shared" si="85"/>
        <v>#REF!</v>
      </c>
      <c r="P2627" s="125" t="e">
        <f t="shared" si="84"/>
        <v>#REF!</v>
      </c>
      <c r="Q2627" s="147" t="e">
        <f>T20D357462[[#This Row],[スコア⑤]]/T20D357462[[#This Row],[スコア③]]</f>
        <v>#REF!</v>
      </c>
      <c r="R2627" s="76" t="e">
        <f>#REF!+#REF!</f>
        <v>#REF!</v>
      </c>
      <c r="S2627" s="76"/>
      <c r="T2627" s="119"/>
      <c r="U2627" s="76"/>
      <c r="V2627" s="76"/>
      <c r="W2627" s="109" t="e">
        <f>(T20D357462[[#This Row],[現金及び預金（億）]]-T20D357462[[#This Row],[負債（億）]])/T20D357462[[#This Row],[総資産]]*100</f>
        <v>#DIV/0!</v>
      </c>
    </row>
    <row r="2628" spans="1:23" s="67" customFormat="1" x14ac:dyDescent="0.25">
      <c r="A2628" s="69"/>
      <c r="B2628" s="39"/>
      <c r="C2628" s="71" t="str">
        <f>IFERROR(_xll.RssMarket($A2628,"市場部名称"),"")</f>
        <v/>
      </c>
      <c r="D2628" s="55"/>
      <c r="E2628" s="55" t="str">
        <f>IFERROR(_xll.RssMarket($A2628,"前日比"),"")</f>
        <v/>
      </c>
      <c r="F2628" s="75" t="str">
        <f>IFERROR(_xll.RssMarket($A2628,"時価総額"),"")</f>
        <v/>
      </c>
      <c r="G2628" s="75" t="e">
        <f>T20D357462[[#This Row],[時価総額]]/T20D357462[[#This Row],[現在値]]</f>
        <v>#VALUE!</v>
      </c>
      <c r="H2628" s="20"/>
      <c r="I2628" s="38"/>
      <c r="J2628" s="20"/>
      <c r="K2628" s="33"/>
      <c r="L2628" s="117"/>
      <c r="M2628" s="21"/>
      <c r="N2628" s="89"/>
      <c r="O2628" s="125" t="e">
        <f t="shared" si="85"/>
        <v>#REF!</v>
      </c>
      <c r="P2628" s="125" t="e">
        <f t="shared" si="84"/>
        <v>#REF!</v>
      </c>
      <c r="Q2628" s="147" t="e">
        <f>T20D357462[[#This Row],[スコア⑤]]/T20D357462[[#This Row],[スコア③]]</f>
        <v>#REF!</v>
      </c>
      <c r="R2628" s="76" t="e">
        <f>#REF!+#REF!</f>
        <v>#REF!</v>
      </c>
      <c r="S2628" s="76"/>
      <c r="T2628" s="119"/>
      <c r="U2628" s="76"/>
      <c r="V2628" s="76"/>
      <c r="W2628" s="109" t="e">
        <f>(T20D357462[[#This Row],[現金及び預金（億）]]-T20D357462[[#This Row],[負債（億）]])/T20D357462[[#This Row],[総資産]]*100</f>
        <v>#DIV/0!</v>
      </c>
    </row>
    <row r="2629" spans="1:23" s="67" customFormat="1" x14ac:dyDescent="0.25">
      <c r="A2629" s="69"/>
      <c r="B2629" s="39"/>
      <c r="C2629" s="71" t="str">
        <f>IFERROR(_xll.RssMarket($A2629,"市場部名称"),"")</f>
        <v/>
      </c>
      <c r="D2629" s="55"/>
      <c r="E2629" s="55" t="str">
        <f>IFERROR(_xll.RssMarket($A2629,"前日比"),"")</f>
        <v/>
      </c>
      <c r="F2629" s="75" t="str">
        <f>IFERROR(_xll.RssMarket($A2629,"時価総額"),"")</f>
        <v/>
      </c>
      <c r="G2629" s="75" t="e">
        <f>T20D357462[[#This Row],[時価総額]]/T20D357462[[#This Row],[現在値]]</f>
        <v>#VALUE!</v>
      </c>
      <c r="H2629" s="20"/>
      <c r="I2629" s="38"/>
      <c r="J2629" s="20"/>
      <c r="K2629" s="33"/>
      <c r="L2629" s="117"/>
      <c r="M2629" s="21"/>
      <c r="N2629" s="89"/>
      <c r="O2629" s="125" t="e">
        <f t="shared" si="85"/>
        <v>#REF!</v>
      </c>
      <c r="P2629" s="125" t="e">
        <f t="shared" si="84"/>
        <v>#REF!</v>
      </c>
      <c r="Q2629" s="147" t="e">
        <f>T20D357462[[#This Row],[スコア⑤]]/T20D357462[[#This Row],[スコア③]]</f>
        <v>#REF!</v>
      </c>
      <c r="R2629" s="76" t="e">
        <f>#REF!+#REF!</f>
        <v>#REF!</v>
      </c>
      <c r="S2629" s="76"/>
      <c r="T2629" s="119"/>
      <c r="U2629" s="76"/>
      <c r="V2629" s="76"/>
      <c r="W2629" s="109" t="e">
        <f>(T20D357462[[#This Row],[現金及び預金（億）]]-T20D357462[[#This Row],[負債（億）]])/T20D357462[[#This Row],[総資産]]*100</f>
        <v>#DIV/0!</v>
      </c>
    </row>
    <row r="2630" spans="1:23" s="67" customFormat="1" x14ac:dyDescent="0.25">
      <c r="A2630" s="69"/>
      <c r="B2630" s="39"/>
      <c r="C2630" s="71" t="str">
        <f>IFERROR(_xll.RssMarket($A2630,"市場部名称"),"")</f>
        <v/>
      </c>
      <c r="D2630" s="55"/>
      <c r="E2630" s="55" t="str">
        <f>IFERROR(_xll.RssMarket($A2630,"前日比"),"")</f>
        <v/>
      </c>
      <c r="F2630" s="75" t="str">
        <f>IFERROR(_xll.RssMarket($A2630,"時価総額"),"")</f>
        <v/>
      </c>
      <c r="G2630" s="75" t="e">
        <f>T20D357462[[#This Row],[時価総額]]/T20D357462[[#This Row],[現在値]]</f>
        <v>#VALUE!</v>
      </c>
      <c r="H2630" s="20"/>
      <c r="I2630" s="38"/>
      <c r="J2630" s="20"/>
      <c r="K2630" s="33"/>
      <c r="L2630" s="117"/>
      <c r="M2630" s="21"/>
      <c r="N2630" s="89"/>
      <c r="O2630" s="125" t="e">
        <f t="shared" si="85"/>
        <v>#REF!</v>
      </c>
      <c r="P2630" s="125" t="e">
        <f t="shared" si="84"/>
        <v>#REF!</v>
      </c>
      <c r="Q2630" s="147" t="e">
        <f>T20D357462[[#This Row],[スコア⑤]]/T20D357462[[#This Row],[スコア③]]</f>
        <v>#REF!</v>
      </c>
      <c r="R2630" s="76" t="e">
        <f>#REF!+#REF!</f>
        <v>#REF!</v>
      </c>
      <c r="S2630" s="76"/>
      <c r="T2630" s="119"/>
      <c r="U2630" s="76"/>
      <c r="V2630" s="76"/>
      <c r="W2630" s="109" t="e">
        <f>(T20D357462[[#This Row],[現金及び預金（億）]]-T20D357462[[#This Row],[負債（億）]])/T20D357462[[#This Row],[総資産]]*100</f>
        <v>#DIV/0!</v>
      </c>
    </row>
    <row r="2631" spans="1:23" s="67" customFormat="1" x14ac:dyDescent="0.25">
      <c r="A2631" s="69"/>
      <c r="B2631" s="39"/>
      <c r="C2631" s="71" t="str">
        <f>IFERROR(_xll.RssMarket($A2631,"市場部名称"),"")</f>
        <v/>
      </c>
      <c r="D2631" s="55"/>
      <c r="E2631" s="55" t="str">
        <f>IFERROR(_xll.RssMarket($A2631,"前日比"),"")</f>
        <v/>
      </c>
      <c r="F2631" s="75" t="str">
        <f>IFERROR(_xll.RssMarket($A2631,"時価総額"),"")</f>
        <v/>
      </c>
      <c r="G2631" s="75" t="e">
        <f>T20D357462[[#This Row],[時価総額]]/T20D357462[[#This Row],[現在値]]</f>
        <v>#VALUE!</v>
      </c>
      <c r="H2631" s="20"/>
      <c r="I2631" s="38"/>
      <c r="J2631" s="20"/>
      <c r="K2631" s="33"/>
      <c r="L2631" s="117"/>
      <c r="M2631" s="21"/>
      <c r="N2631" s="89"/>
      <c r="O2631" s="125" t="e">
        <f t="shared" si="85"/>
        <v>#REF!</v>
      </c>
      <c r="P2631" s="125" t="e">
        <f t="shared" si="84"/>
        <v>#REF!</v>
      </c>
      <c r="Q2631" s="147" t="e">
        <f>T20D357462[[#This Row],[スコア⑤]]/T20D357462[[#This Row],[スコア③]]</f>
        <v>#REF!</v>
      </c>
      <c r="R2631" s="76" t="e">
        <f>#REF!+#REF!</f>
        <v>#REF!</v>
      </c>
      <c r="S2631" s="76"/>
      <c r="T2631" s="119"/>
      <c r="U2631" s="76"/>
      <c r="V2631" s="76"/>
      <c r="W2631" s="109" t="e">
        <f>(T20D357462[[#This Row],[現金及び預金（億）]]-T20D357462[[#This Row],[負債（億）]])/T20D357462[[#This Row],[総資産]]*100</f>
        <v>#DIV/0!</v>
      </c>
    </row>
    <row r="2632" spans="1:23" s="67" customFormat="1" x14ac:dyDescent="0.25">
      <c r="A2632" s="69"/>
      <c r="B2632" s="39"/>
      <c r="C2632" s="71" t="str">
        <f>IFERROR(_xll.RssMarket($A2632,"市場部名称"),"")</f>
        <v/>
      </c>
      <c r="D2632" s="55"/>
      <c r="E2632" s="55" t="str">
        <f>IFERROR(_xll.RssMarket($A2632,"前日比"),"")</f>
        <v/>
      </c>
      <c r="F2632" s="75" t="str">
        <f>IFERROR(_xll.RssMarket($A2632,"時価総額"),"")</f>
        <v/>
      </c>
      <c r="G2632" s="75" t="e">
        <f>T20D357462[[#This Row],[時価総額]]/T20D357462[[#This Row],[現在値]]</f>
        <v>#VALUE!</v>
      </c>
      <c r="H2632" s="20"/>
      <c r="I2632" s="38"/>
      <c r="J2632" s="20"/>
      <c r="K2632" s="33"/>
      <c r="L2632" s="117"/>
      <c r="M2632" s="21"/>
      <c r="N2632" s="89"/>
      <c r="O2632" s="125" t="e">
        <f t="shared" si="85"/>
        <v>#REF!</v>
      </c>
      <c r="P2632" s="125" t="e">
        <f t="shared" si="84"/>
        <v>#REF!</v>
      </c>
      <c r="Q2632" s="147" t="e">
        <f>T20D357462[[#This Row],[スコア⑤]]/T20D357462[[#This Row],[スコア③]]</f>
        <v>#REF!</v>
      </c>
      <c r="R2632" s="76" t="e">
        <f>#REF!+#REF!</f>
        <v>#REF!</v>
      </c>
      <c r="S2632" s="76"/>
      <c r="T2632" s="119"/>
      <c r="U2632" s="76"/>
      <c r="V2632" s="76"/>
      <c r="W2632" s="109" t="e">
        <f>(T20D357462[[#This Row],[現金及び預金（億）]]-T20D357462[[#This Row],[負債（億）]])/T20D357462[[#This Row],[総資産]]*100</f>
        <v>#DIV/0!</v>
      </c>
    </row>
    <row r="2633" spans="1:23" s="67" customFormat="1" x14ac:dyDescent="0.25">
      <c r="A2633" s="69"/>
      <c r="B2633" s="39"/>
      <c r="C2633" s="71" t="str">
        <f>IFERROR(_xll.RssMarket($A2633,"市場部名称"),"")</f>
        <v/>
      </c>
      <c r="D2633" s="55"/>
      <c r="E2633" s="55" t="str">
        <f>IFERROR(_xll.RssMarket($A2633,"前日比"),"")</f>
        <v/>
      </c>
      <c r="F2633" s="75" t="str">
        <f>IFERROR(_xll.RssMarket($A2633,"時価総額"),"")</f>
        <v/>
      </c>
      <c r="G2633" s="75" t="e">
        <f>T20D357462[[#This Row],[時価総額]]/T20D357462[[#This Row],[現在値]]</f>
        <v>#VALUE!</v>
      </c>
      <c r="H2633" s="20"/>
      <c r="I2633" s="38"/>
      <c r="J2633" s="20"/>
      <c r="K2633" s="33"/>
      <c r="L2633" s="117"/>
      <c r="M2633" s="21"/>
      <c r="N2633" s="89"/>
      <c r="O2633" s="125" t="e">
        <f t="shared" si="85"/>
        <v>#REF!</v>
      </c>
      <c r="P2633" s="125" t="e">
        <f t="shared" si="84"/>
        <v>#REF!</v>
      </c>
      <c r="Q2633" s="147" t="e">
        <f>T20D357462[[#This Row],[スコア⑤]]/T20D357462[[#This Row],[スコア③]]</f>
        <v>#REF!</v>
      </c>
      <c r="R2633" s="76" t="e">
        <f>#REF!+#REF!</f>
        <v>#REF!</v>
      </c>
      <c r="S2633" s="76"/>
      <c r="T2633" s="119"/>
      <c r="U2633" s="76"/>
      <c r="V2633" s="76"/>
      <c r="W2633" s="109" t="e">
        <f>(T20D357462[[#This Row],[現金及び預金（億）]]-T20D357462[[#This Row],[負債（億）]])/T20D357462[[#This Row],[総資産]]*100</f>
        <v>#DIV/0!</v>
      </c>
    </row>
    <row r="2634" spans="1:23" s="67" customFormat="1" x14ac:dyDescent="0.25">
      <c r="A2634" s="69"/>
      <c r="B2634" s="39"/>
      <c r="C2634" s="71" t="str">
        <f>IFERROR(_xll.RssMarket($A2634,"市場部名称"),"")</f>
        <v/>
      </c>
      <c r="D2634" s="55"/>
      <c r="E2634" s="55" t="str">
        <f>IFERROR(_xll.RssMarket($A2634,"前日比"),"")</f>
        <v/>
      </c>
      <c r="F2634" s="75" t="str">
        <f>IFERROR(_xll.RssMarket($A2634,"時価総額"),"")</f>
        <v/>
      </c>
      <c r="G2634" s="75" t="e">
        <f>T20D357462[[#This Row],[時価総額]]/T20D357462[[#This Row],[現在値]]</f>
        <v>#VALUE!</v>
      </c>
      <c r="H2634" s="20"/>
      <c r="I2634" s="38"/>
      <c r="J2634" s="20"/>
      <c r="K2634" s="33"/>
      <c r="L2634" s="117"/>
      <c r="M2634" s="21"/>
      <c r="N2634" s="89"/>
      <c r="O2634" s="125" t="e">
        <f t="shared" si="85"/>
        <v>#REF!</v>
      </c>
      <c r="P2634" s="125" t="e">
        <f t="shared" si="84"/>
        <v>#REF!</v>
      </c>
      <c r="Q2634" s="147" t="e">
        <f>T20D357462[[#This Row],[スコア⑤]]/T20D357462[[#This Row],[スコア③]]</f>
        <v>#REF!</v>
      </c>
      <c r="R2634" s="76" t="e">
        <f>#REF!+#REF!</f>
        <v>#REF!</v>
      </c>
      <c r="S2634" s="76"/>
      <c r="T2634" s="119"/>
      <c r="U2634" s="76"/>
      <c r="V2634" s="76"/>
      <c r="W2634" s="109" t="e">
        <f>(T20D357462[[#This Row],[現金及び預金（億）]]-T20D357462[[#This Row],[負債（億）]])/T20D357462[[#This Row],[総資産]]*100</f>
        <v>#DIV/0!</v>
      </c>
    </row>
    <row r="2635" spans="1:23" s="67" customFormat="1" x14ac:dyDescent="0.25">
      <c r="A2635" s="69"/>
      <c r="B2635" s="39"/>
      <c r="C2635" s="71" t="str">
        <f>IFERROR(_xll.RssMarket($A2635,"市場部名称"),"")</f>
        <v/>
      </c>
      <c r="D2635" s="55"/>
      <c r="E2635" s="55" t="str">
        <f>IFERROR(_xll.RssMarket($A2635,"前日比"),"")</f>
        <v/>
      </c>
      <c r="F2635" s="75" t="str">
        <f>IFERROR(_xll.RssMarket($A2635,"時価総額"),"")</f>
        <v/>
      </c>
      <c r="G2635" s="75" t="e">
        <f>T20D357462[[#This Row],[時価総額]]/T20D357462[[#This Row],[現在値]]</f>
        <v>#VALUE!</v>
      </c>
      <c r="H2635" s="20"/>
      <c r="I2635" s="38"/>
      <c r="J2635" s="20"/>
      <c r="K2635" s="33"/>
      <c r="L2635" s="117"/>
      <c r="M2635" s="21"/>
      <c r="N2635" s="89"/>
      <c r="O2635" s="125" t="e">
        <f t="shared" si="85"/>
        <v>#REF!</v>
      </c>
      <c r="P2635" s="125" t="e">
        <f t="shared" si="84"/>
        <v>#REF!</v>
      </c>
      <c r="Q2635" s="147" t="e">
        <f>T20D357462[[#This Row],[スコア⑤]]/T20D357462[[#This Row],[スコア③]]</f>
        <v>#REF!</v>
      </c>
      <c r="R2635" s="76" t="e">
        <f>#REF!+#REF!</f>
        <v>#REF!</v>
      </c>
      <c r="S2635" s="76"/>
      <c r="T2635" s="119"/>
      <c r="U2635" s="76"/>
      <c r="V2635" s="76"/>
      <c r="W2635" s="109" t="e">
        <f>(T20D357462[[#This Row],[現金及び預金（億）]]-T20D357462[[#This Row],[負債（億）]])/T20D357462[[#This Row],[総資産]]*100</f>
        <v>#DIV/0!</v>
      </c>
    </row>
    <row r="2636" spans="1:23" s="67" customFormat="1" x14ac:dyDescent="0.25">
      <c r="A2636" s="69"/>
      <c r="B2636" s="39"/>
      <c r="C2636" s="71" t="str">
        <f>IFERROR(_xll.RssMarket($A2636,"市場部名称"),"")</f>
        <v/>
      </c>
      <c r="D2636" s="55"/>
      <c r="E2636" s="55" t="str">
        <f>IFERROR(_xll.RssMarket($A2636,"前日比"),"")</f>
        <v/>
      </c>
      <c r="F2636" s="75" t="str">
        <f>IFERROR(_xll.RssMarket($A2636,"時価総額"),"")</f>
        <v/>
      </c>
      <c r="G2636" s="75" t="e">
        <f>T20D357462[[#This Row],[時価総額]]/T20D357462[[#This Row],[現在値]]</f>
        <v>#VALUE!</v>
      </c>
      <c r="H2636" s="20"/>
      <c r="I2636" s="38"/>
      <c r="J2636" s="20"/>
      <c r="K2636" s="33"/>
      <c r="L2636" s="117"/>
      <c r="M2636" s="21"/>
      <c r="N2636" s="89"/>
      <c r="O2636" s="125" t="e">
        <f t="shared" si="85"/>
        <v>#REF!</v>
      </c>
      <c r="P2636" s="125" t="e">
        <f t="shared" si="84"/>
        <v>#REF!</v>
      </c>
      <c r="Q2636" s="147" t="e">
        <f>T20D357462[[#This Row],[スコア⑤]]/T20D357462[[#This Row],[スコア③]]</f>
        <v>#REF!</v>
      </c>
      <c r="R2636" s="76" t="e">
        <f>#REF!+#REF!</f>
        <v>#REF!</v>
      </c>
      <c r="S2636" s="76"/>
      <c r="T2636" s="119"/>
      <c r="U2636" s="76"/>
      <c r="V2636" s="76"/>
      <c r="W2636" s="109" t="e">
        <f>(T20D357462[[#This Row],[現金及び預金（億）]]-T20D357462[[#This Row],[負債（億）]])/T20D357462[[#This Row],[総資産]]*100</f>
        <v>#DIV/0!</v>
      </c>
    </row>
    <row r="2637" spans="1:23" s="67" customFormat="1" x14ac:dyDescent="0.25">
      <c r="A2637" s="69"/>
      <c r="B2637" s="39"/>
      <c r="C2637" s="71" t="str">
        <f>IFERROR(_xll.RssMarket($A2637,"市場部名称"),"")</f>
        <v/>
      </c>
      <c r="D2637" s="55"/>
      <c r="E2637" s="55" t="str">
        <f>IFERROR(_xll.RssMarket($A2637,"前日比"),"")</f>
        <v/>
      </c>
      <c r="F2637" s="75" t="str">
        <f>IFERROR(_xll.RssMarket($A2637,"時価総額"),"")</f>
        <v/>
      </c>
      <c r="G2637" s="75" t="e">
        <f>T20D357462[[#This Row],[時価総額]]/T20D357462[[#This Row],[現在値]]</f>
        <v>#VALUE!</v>
      </c>
      <c r="H2637" s="20"/>
      <c r="I2637" s="38"/>
      <c r="J2637" s="20"/>
      <c r="K2637" s="33"/>
      <c r="L2637" s="117"/>
      <c r="M2637" s="21"/>
      <c r="N2637" s="89"/>
      <c r="O2637" s="125" t="e">
        <f t="shared" si="85"/>
        <v>#REF!</v>
      </c>
      <c r="P2637" s="125" t="e">
        <f t="shared" si="84"/>
        <v>#REF!</v>
      </c>
      <c r="Q2637" s="147" t="e">
        <f>T20D357462[[#This Row],[スコア⑤]]/T20D357462[[#This Row],[スコア③]]</f>
        <v>#REF!</v>
      </c>
      <c r="R2637" s="76" t="e">
        <f>#REF!+#REF!</f>
        <v>#REF!</v>
      </c>
      <c r="S2637" s="76"/>
      <c r="T2637" s="119"/>
      <c r="U2637" s="76"/>
      <c r="V2637" s="76"/>
      <c r="W2637" s="109" t="e">
        <f>(T20D357462[[#This Row],[現金及び預金（億）]]-T20D357462[[#This Row],[負債（億）]])/T20D357462[[#This Row],[総資産]]*100</f>
        <v>#DIV/0!</v>
      </c>
    </row>
    <row r="2638" spans="1:23" s="67" customFormat="1" x14ac:dyDescent="0.25">
      <c r="A2638" s="69"/>
      <c r="B2638" s="39"/>
      <c r="C2638" s="71" t="str">
        <f>IFERROR(_xll.RssMarket($A2638,"市場部名称"),"")</f>
        <v/>
      </c>
      <c r="D2638" s="55"/>
      <c r="E2638" s="55" t="str">
        <f>IFERROR(_xll.RssMarket($A2638,"前日比"),"")</f>
        <v/>
      </c>
      <c r="F2638" s="75" t="str">
        <f>IFERROR(_xll.RssMarket($A2638,"時価総額"),"")</f>
        <v/>
      </c>
      <c r="G2638" s="75" t="e">
        <f>T20D357462[[#This Row],[時価総額]]/T20D357462[[#This Row],[現在値]]</f>
        <v>#VALUE!</v>
      </c>
      <c r="H2638" s="20"/>
      <c r="I2638" s="38"/>
      <c r="J2638" s="20"/>
      <c r="K2638" s="33"/>
      <c r="L2638" s="117"/>
      <c r="M2638" s="21"/>
      <c r="N2638" s="89"/>
      <c r="O2638" s="125" t="e">
        <f t="shared" si="85"/>
        <v>#REF!</v>
      </c>
      <c r="P2638" s="125" t="e">
        <f t="shared" si="84"/>
        <v>#REF!</v>
      </c>
      <c r="Q2638" s="147" t="e">
        <f>T20D357462[[#This Row],[スコア⑤]]/T20D357462[[#This Row],[スコア③]]</f>
        <v>#REF!</v>
      </c>
      <c r="R2638" s="76" t="e">
        <f>#REF!+#REF!</f>
        <v>#REF!</v>
      </c>
      <c r="S2638" s="76"/>
      <c r="T2638" s="119"/>
      <c r="U2638" s="76"/>
      <c r="V2638" s="76"/>
      <c r="W2638" s="109" t="e">
        <f>(T20D357462[[#This Row],[現金及び預金（億）]]-T20D357462[[#This Row],[負債（億）]])/T20D357462[[#This Row],[総資産]]*100</f>
        <v>#DIV/0!</v>
      </c>
    </row>
    <row r="2639" spans="1:23" s="67" customFormat="1" x14ac:dyDescent="0.25">
      <c r="A2639" s="69"/>
      <c r="B2639" s="39"/>
      <c r="C2639" s="71" t="str">
        <f>IFERROR(_xll.RssMarket($A2639,"市場部名称"),"")</f>
        <v/>
      </c>
      <c r="D2639" s="55"/>
      <c r="E2639" s="55" t="str">
        <f>IFERROR(_xll.RssMarket($A2639,"前日比"),"")</f>
        <v/>
      </c>
      <c r="F2639" s="75" t="str">
        <f>IFERROR(_xll.RssMarket($A2639,"時価総額"),"")</f>
        <v/>
      </c>
      <c r="G2639" s="75" t="e">
        <f>T20D357462[[#This Row],[時価総額]]/T20D357462[[#This Row],[現在値]]</f>
        <v>#VALUE!</v>
      </c>
      <c r="H2639" s="20"/>
      <c r="I2639" s="38"/>
      <c r="J2639" s="20"/>
      <c r="K2639" s="33"/>
      <c r="L2639" s="117"/>
      <c r="M2639" s="21"/>
      <c r="N2639" s="89"/>
      <c r="O2639" s="125" t="e">
        <f t="shared" si="85"/>
        <v>#REF!</v>
      </c>
      <c r="P2639" s="125" t="e">
        <f t="shared" si="84"/>
        <v>#REF!</v>
      </c>
      <c r="Q2639" s="147" t="e">
        <f>T20D357462[[#This Row],[スコア⑤]]/T20D357462[[#This Row],[スコア③]]</f>
        <v>#REF!</v>
      </c>
      <c r="R2639" s="76" t="e">
        <f>#REF!+#REF!</f>
        <v>#REF!</v>
      </c>
      <c r="S2639" s="76"/>
      <c r="T2639" s="119"/>
      <c r="U2639" s="76"/>
      <c r="V2639" s="76"/>
      <c r="W2639" s="109" t="e">
        <f>(T20D357462[[#This Row],[現金及び預金（億）]]-T20D357462[[#This Row],[負債（億）]])/T20D357462[[#This Row],[総資産]]*100</f>
        <v>#DIV/0!</v>
      </c>
    </row>
    <row r="2640" spans="1:23" s="67" customFormat="1" x14ac:dyDescent="0.25">
      <c r="A2640" s="69"/>
      <c r="B2640" s="39"/>
      <c r="C2640" s="71" t="str">
        <f>IFERROR(_xll.RssMarket($A2640,"市場部名称"),"")</f>
        <v/>
      </c>
      <c r="D2640" s="55"/>
      <c r="E2640" s="55" t="str">
        <f>IFERROR(_xll.RssMarket($A2640,"前日比"),"")</f>
        <v/>
      </c>
      <c r="F2640" s="75" t="str">
        <f>IFERROR(_xll.RssMarket($A2640,"時価総額"),"")</f>
        <v/>
      </c>
      <c r="G2640" s="75" t="e">
        <f>T20D357462[[#This Row],[時価総額]]/T20D357462[[#This Row],[現在値]]</f>
        <v>#VALUE!</v>
      </c>
      <c r="H2640" s="20"/>
      <c r="I2640" s="38"/>
      <c r="J2640" s="20"/>
      <c r="K2640" s="33"/>
      <c r="L2640" s="117"/>
      <c r="M2640" s="21"/>
      <c r="N2640" s="89"/>
      <c r="O2640" s="125" t="e">
        <f t="shared" si="85"/>
        <v>#REF!</v>
      </c>
      <c r="P2640" s="125" t="e">
        <f t="shared" si="84"/>
        <v>#REF!</v>
      </c>
      <c r="Q2640" s="147" t="e">
        <f>T20D357462[[#This Row],[スコア⑤]]/T20D357462[[#This Row],[スコア③]]</f>
        <v>#REF!</v>
      </c>
      <c r="R2640" s="76" t="e">
        <f>#REF!+#REF!</f>
        <v>#REF!</v>
      </c>
      <c r="S2640" s="76"/>
      <c r="T2640" s="119"/>
      <c r="U2640" s="76"/>
      <c r="V2640" s="76"/>
      <c r="W2640" s="109" t="e">
        <f>(T20D357462[[#This Row],[現金及び預金（億）]]-T20D357462[[#This Row],[負債（億）]])/T20D357462[[#This Row],[総資産]]*100</f>
        <v>#DIV/0!</v>
      </c>
    </row>
    <row r="2641" spans="1:23" s="67" customFormat="1" x14ac:dyDescent="0.25">
      <c r="A2641" s="69"/>
      <c r="B2641" s="39"/>
      <c r="C2641" s="71" t="str">
        <f>IFERROR(_xll.RssMarket($A2641,"市場部名称"),"")</f>
        <v/>
      </c>
      <c r="D2641" s="55"/>
      <c r="E2641" s="55" t="str">
        <f>IFERROR(_xll.RssMarket($A2641,"前日比"),"")</f>
        <v/>
      </c>
      <c r="F2641" s="75" t="str">
        <f>IFERROR(_xll.RssMarket($A2641,"時価総額"),"")</f>
        <v/>
      </c>
      <c r="G2641" s="75" t="e">
        <f>T20D357462[[#This Row],[時価総額]]/T20D357462[[#This Row],[現在値]]</f>
        <v>#VALUE!</v>
      </c>
      <c r="H2641" s="20"/>
      <c r="I2641" s="38"/>
      <c r="J2641" s="20"/>
      <c r="K2641" s="33"/>
      <c r="L2641" s="117"/>
      <c r="M2641" s="21"/>
      <c r="N2641" s="89"/>
      <c r="O2641" s="125" t="e">
        <f t="shared" si="85"/>
        <v>#REF!</v>
      </c>
      <c r="P2641" s="125" t="e">
        <f t="shared" si="84"/>
        <v>#REF!</v>
      </c>
      <c r="Q2641" s="147" t="e">
        <f>T20D357462[[#This Row],[スコア⑤]]/T20D357462[[#This Row],[スコア③]]</f>
        <v>#REF!</v>
      </c>
      <c r="R2641" s="76" t="e">
        <f>#REF!+#REF!</f>
        <v>#REF!</v>
      </c>
      <c r="S2641" s="76"/>
      <c r="T2641" s="119"/>
      <c r="U2641" s="76"/>
      <c r="V2641" s="76"/>
      <c r="W2641" s="109" t="e">
        <f>(T20D357462[[#This Row],[現金及び預金（億）]]-T20D357462[[#This Row],[負債（億）]])/T20D357462[[#This Row],[総資産]]*100</f>
        <v>#DIV/0!</v>
      </c>
    </row>
    <row r="2642" spans="1:23" s="67" customFormat="1" x14ac:dyDescent="0.25">
      <c r="A2642" s="69"/>
      <c r="B2642" s="39"/>
      <c r="C2642" s="71" t="str">
        <f>IFERROR(_xll.RssMarket($A2642,"市場部名称"),"")</f>
        <v/>
      </c>
      <c r="D2642" s="55"/>
      <c r="E2642" s="55" t="str">
        <f>IFERROR(_xll.RssMarket($A2642,"前日比"),"")</f>
        <v/>
      </c>
      <c r="F2642" s="75" t="str">
        <f>IFERROR(_xll.RssMarket($A2642,"時価総額"),"")</f>
        <v/>
      </c>
      <c r="G2642" s="75" t="e">
        <f>T20D357462[[#This Row],[時価総額]]/T20D357462[[#This Row],[現在値]]</f>
        <v>#VALUE!</v>
      </c>
      <c r="H2642" s="20"/>
      <c r="I2642" s="38"/>
      <c r="J2642" s="20"/>
      <c r="K2642" s="33"/>
      <c r="L2642" s="117"/>
      <c r="M2642" s="21"/>
      <c r="N2642" s="89"/>
      <c r="O2642" s="125" t="e">
        <f t="shared" si="85"/>
        <v>#REF!</v>
      </c>
      <c r="P2642" s="125" t="e">
        <f t="shared" si="84"/>
        <v>#REF!</v>
      </c>
      <c r="Q2642" s="147" t="e">
        <f>T20D357462[[#This Row],[スコア⑤]]/T20D357462[[#This Row],[スコア③]]</f>
        <v>#REF!</v>
      </c>
      <c r="R2642" s="76" t="e">
        <f>#REF!+#REF!</f>
        <v>#REF!</v>
      </c>
      <c r="S2642" s="76"/>
      <c r="T2642" s="119"/>
      <c r="U2642" s="76"/>
      <c r="V2642" s="76"/>
      <c r="W2642" s="109" t="e">
        <f>(T20D357462[[#This Row],[現金及び預金（億）]]-T20D357462[[#This Row],[負債（億）]])/T20D357462[[#This Row],[総資産]]*100</f>
        <v>#DIV/0!</v>
      </c>
    </row>
    <row r="2643" spans="1:23" s="67" customFormat="1" x14ac:dyDescent="0.25">
      <c r="A2643" s="69"/>
      <c r="B2643" s="39"/>
      <c r="C2643" s="71" t="str">
        <f>IFERROR(_xll.RssMarket($A2643,"市場部名称"),"")</f>
        <v/>
      </c>
      <c r="D2643" s="55"/>
      <c r="E2643" s="55" t="str">
        <f>IFERROR(_xll.RssMarket($A2643,"前日比"),"")</f>
        <v/>
      </c>
      <c r="F2643" s="75" t="str">
        <f>IFERROR(_xll.RssMarket($A2643,"時価総額"),"")</f>
        <v/>
      </c>
      <c r="G2643" s="75" t="e">
        <f>T20D357462[[#This Row],[時価総額]]/T20D357462[[#This Row],[現在値]]</f>
        <v>#VALUE!</v>
      </c>
      <c r="H2643" s="20"/>
      <c r="I2643" s="38"/>
      <c r="J2643" s="20"/>
      <c r="K2643" s="33"/>
      <c r="L2643" s="117"/>
      <c r="M2643" s="21"/>
      <c r="N2643" s="89"/>
      <c r="O2643" s="125" t="e">
        <f t="shared" si="85"/>
        <v>#REF!</v>
      </c>
      <c r="P2643" s="125" t="e">
        <f t="shared" si="84"/>
        <v>#REF!</v>
      </c>
      <c r="Q2643" s="147" t="e">
        <f>T20D357462[[#This Row],[スコア⑤]]/T20D357462[[#This Row],[スコア③]]</f>
        <v>#REF!</v>
      </c>
      <c r="R2643" s="76" t="e">
        <f>#REF!+#REF!</f>
        <v>#REF!</v>
      </c>
      <c r="S2643" s="76"/>
      <c r="T2643" s="119"/>
      <c r="U2643" s="76"/>
      <c r="V2643" s="76"/>
      <c r="W2643" s="109" t="e">
        <f>(T20D357462[[#This Row],[現金及び預金（億）]]-T20D357462[[#This Row],[負債（億）]])/T20D357462[[#This Row],[総資産]]*100</f>
        <v>#DIV/0!</v>
      </c>
    </row>
    <row r="2644" spans="1:23" s="67" customFormat="1" x14ac:dyDescent="0.25">
      <c r="A2644" s="69"/>
      <c r="B2644" s="39"/>
      <c r="C2644" s="71" t="str">
        <f>IFERROR(_xll.RssMarket($A2644,"市場部名称"),"")</f>
        <v/>
      </c>
      <c r="D2644" s="55"/>
      <c r="E2644" s="55" t="str">
        <f>IFERROR(_xll.RssMarket($A2644,"前日比"),"")</f>
        <v/>
      </c>
      <c r="F2644" s="75" t="str">
        <f>IFERROR(_xll.RssMarket($A2644,"時価総額"),"")</f>
        <v/>
      </c>
      <c r="G2644" s="75" t="e">
        <f>T20D357462[[#This Row],[時価総額]]/T20D357462[[#This Row],[現在値]]</f>
        <v>#VALUE!</v>
      </c>
      <c r="H2644" s="20"/>
      <c r="I2644" s="38"/>
      <c r="J2644" s="20"/>
      <c r="K2644" s="33"/>
      <c r="L2644" s="117"/>
      <c r="M2644" s="21"/>
      <c r="N2644" s="89"/>
      <c r="O2644" s="125" t="e">
        <f t="shared" si="85"/>
        <v>#REF!</v>
      </c>
      <c r="P2644" s="125" t="e">
        <f t="shared" si="84"/>
        <v>#REF!</v>
      </c>
      <c r="Q2644" s="147" t="e">
        <f>T20D357462[[#This Row],[スコア⑤]]/T20D357462[[#This Row],[スコア③]]</f>
        <v>#REF!</v>
      </c>
      <c r="R2644" s="76" t="e">
        <f>#REF!+#REF!</f>
        <v>#REF!</v>
      </c>
      <c r="S2644" s="76"/>
      <c r="T2644" s="119"/>
      <c r="U2644" s="76"/>
      <c r="V2644" s="76"/>
      <c r="W2644" s="109" t="e">
        <f>(T20D357462[[#This Row],[現金及び預金（億）]]-T20D357462[[#This Row],[負債（億）]])/T20D357462[[#This Row],[総資産]]*100</f>
        <v>#DIV/0!</v>
      </c>
    </row>
    <row r="2645" spans="1:23" s="67" customFormat="1" x14ac:dyDescent="0.25">
      <c r="A2645" s="69"/>
      <c r="B2645" s="39"/>
      <c r="C2645" s="71" t="str">
        <f>IFERROR(_xll.RssMarket($A2645,"市場部名称"),"")</f>
        <v/>
      </c>
      <c r="D2645" s="55"/>
      <c r="E2645" s="55" t="str">
        <f>IFERROR(_xll.RssMarket($A2645,"前日比"),"")</f>
        <v/>
      </c>
      <c r="F2645" s="75" t="str">
        <f>IFERROR(_xll.RssMarket($A2645,"時価総額"),"")</f>
        <v/>
      </c>
      <c r="G2645" s="75" t="e">
        <f>T20D357462[[#This Row],[時価総額]]/T20D357462[[#This Row],[現在値]]</f>
        <v>#VALUE!</v>
      </c>
      <c r="H2645" s="20"/>
      <c r="I2645" s="38"/>
      <c r="J2645" s="20"/>
      <c r="K2645" s="33"/>
      <c r="L2645" s="117"/>
      <c r="M2645" s="21"/>
      <c r="N2645" s="89"/>
      <c r="O2645" s="125" t="e">
        <f t="shared" si="85"/>
        <v>#REF!</v>
      </c>
      <c r="P2645" s="125" t="e">
        <f t="shared" si="84"/>
        <v>#REF!</v>
      </c>
      <c r="Q2645" s="147" t="e">
        <f>T20D357462[[#This Row],[スコア⑤]]/T20D357462[[#This Row],[スコア③]]</f>
        <v>#REF!</v>
      </c>
      <c r="R2645" s="76" t="e">
        <f>#REF!+#REF!</f>
        <v>#REF!</v>
      </c>
      <c r="S2645" s="76"/>
      <c r="T2645" s="119"/>
      <c r="U2645" s="76"/>
      <c r="V2645" s="76"/>
      <c r="W2645" s="109" t="e">
        <f>(T20D357462[[#This Row],[現金及び預金（億）]]-T20D357462[[#This Row],[負債（億）]])/T20D357462[[#This Row],[総資産]]*100</f>
        <v>#DIV/0!</v>
      </c>
    </row>
    <row r="2646" spans="1:23" s="67" customFormat="1" x14ac:dyDescent="0.25">
      <c r="A2646" s="69"/>
      <c r="B2646" s="39"/>
      <c r="C2646" s="71" t="str">
        <f>IFERROR(_xll.RssMarket($A2646,"市場部名称"),"")</f>
        <v/>
      </c>
      <c r="D2646" s="55"/>
      <c r="E2646" s="55" t="str">
        <f>IFERROR(_xll.RssMarket($A2646,"前日比"),"")</f>
        <v/>
      </c>
      <c r="F2646" s="75" t="str">
        <f>IFERROR(_xll.RssMarket($A2646,"時価総額"),"")</f>
        <v/>
      </c>
      <c r="G2646" s="75" t="e">
        <f>T20D357462[[#This Row],[時価総額]]/T20D357462[[#This Row],[現在値]]</f>
        <v>#VALUE!</v>
      </c>
      <c r="H2646" s="20"/>
      <c r="I2646" s="38"/>
      <c r="J2646" s="20"/>
      <c r="K2646" s="33"/>
      <c r="L2646" s="117"/>
      <c r="M2646" s="21"/>
      <c r="N2646" s="89"/>
      <c r="O2646" s="125" t="e">
        <f t="shared" si="85"/>
        <v>#REF!</v>
      </c>
      <c r="P2646" s="125" t="e">
        <f t="shared" si="84"/>
        <v>#REF!</v>
      </c>
      <c r="Q2646" s="147" t="e">
        <f>T20D357462[[#This Row],[スコア⑤]]/T20D357462[[#This Row],[スコア③]]</f>
        <v>#REF!</v>
      </c>
      <c r="R2646" s="76" t="e">
        <f>#REF!+#REF!</f>
        <v>#REF!</v>
      </c>
      <c r="S2646" s="76"/>
      <c r="T2646" s="119"/>
      <c r="U2646" s="76"/>
      <c r="V2646" s="76"/>
      <c r="W2646" s="109" t="e">
        <f>(T20D357462[[#This Row],[現金及び預金（億）]]-T20D357462[[#This Row],[負債（億）]])/T20D357462[[#This Row],[総資産]]*100</f>
        <v>#DIV/0!</v>
      </c>
    </row>
    <row r="2647" spans="1:23" s="67" customFormat="1" x14ac:dyDescent="0.25">
      <c r="A2647" s="69"/>
      <c r="B2647" s="39"/>
      <c r="C2647" s="71" t="str">
        <f>IFERROR(_xll.RssMarket($A2647,"市場部名称"),"")</f>
        <v/>
      </c>
      <c r="D2647" s="55"/>
      <c r="E2647" s="55" t="str">
        <f>IFERROR(_xll.RssMarket($A2647,"前日比"),"")</f>
        <v/>
      </c>
      <c r="F2647" s="75" t="str">
        <f>IFERROR(_xll.RssMarket($A2647,"時価総額"),"")</f>
        <v/>
      </c>
      <c r="G2647" s="75" t="e">
        <f>T20D357462[[#This Row],[時価総額]]/T20D357462[[#This Row],[現在値]]</f>
        <v>#VALUE!</v>
      </c>
      <c r="H2647" s="20"/>
      <c r="I2647" s="38"/>
      <c r="J2647" s="20"/>
      <c r="K2647" s="33"/>
      <c r="L2647" s="117"/>
      <c r="M2647" s="21"/>
      <c r="N2647" s="89"/>
      <c r="O2647" s="125" t="e">
        <f t="shared" si="85"/>
        <v>#REF!</v>
      </c>
      <c r="P2647" s="125" t="e">
        <f t="shared" si="84"/>
        <v>#REF!</v>
      </c>
      <c r="Q2647" s="147" t="e">
        <f>T20D357462[[#This Row],[スコア⑤]]/T20D357462[[#This Row],[スコア③]]</f>
        <v>#REF!</v>
      </c>
      <c r="R2647" s="76" t="e">
        <f>#REF!+#REF!</f>
        <v>#REF!</v>
      </c>
      <c r="S2647" s="76"/>
      <c r="T2647" s="119"/>
      <c r="U2647" s="76"/>
      <c r="V2647" s="76"/>
      <c r="W2647" s="109" t="e">
        <f>(T20D357462[[#This Row],[現金及び預金（億）]]-T20D357462[[#This Row],[負債（億）]])/T20D357462[[#This Row],[総資産]]*100</f>
        <v>#DIV/0!</v>
      </c>
    </row>
    <row r="2648" spans="1:23" s="67" customFormat="1" x14ac:dyDescent="0.25">
      <c r="A2648" s="69"/>
      <c r="B2648" s="39"/>
      <c r="C2648" s="71" t="str">
        <f>IFERROR(_xll.RssMarket($A2648,"市場部名称"),"")</f>
        <v/>
      </c>
      <c r="D2648" s="55"/>
      <c r="E2648" s="55" t="str">
        <f>IFERROR(_xll.RssMarket($A2648,"前日比"),"")</f>
        <v/>
      </c>
      <c r="F2648" s="75" t="str">
        <f>IFERROR(_xll.RssMarket($A2648,"時価総額"),"")</f>
        <v/>
      </c>
      <c r="G2648" s="75" t="e">
        <f>T20D357462[[#This Row],[時価総額]]/T20D357462[[#This Row],[現在値]]</f>
        <v>#VALUE!</v>
      </c>
      <c r="H2648" s="20"/>
      <c r="I2648" s="38"/>
      <c r="J2648" s="20"/>
      <c r="K2648" s="33"/>
      <c r="L2648" s="117"/>
      <c r="M2648" s="21"/>
      <c r="N2648" s="89"/>
      <c r="O2648" s="125" t="e">
        <f t="shared" si="85"/>
        <v>#REF!</v>
      </c>
      <c r="P2648" s="125" t="e">
        <f t="shared" si="84"/>
        <v>#REF!</v>
      </c>
      <c r="Q2648" s="147" t="e">
        <f>T20D357462[[#This Row],[スコア⑤]]/T20D357462[[#This Row],[スコア③]]</f>
        <v>#REF!</v>
      </c>
      <c r="R2648" s="76" t="e">
        <f>#REF!+#REF!</f>
        <v>#REF!</v>
      </c>
      <c r="S2648" s="76"/>
      <c r="T2648" s="119"/>
      <c r="U2648" s="76"/>
      <c r="V2648" s="76"/>
      <c r="W2648" s="109" t="e">
        <f>(T20D357462[[#This Row],[現金及び預金（億）]]-T20D357462[[#This Row],[負債（億）]])/T20D357462[[#This Row],[総資産]]*100</f>
        <v>#DIV/0!</v>
      </c>
    </row>
    <row r="2649" spans="1:23" s="67" customFormat="1" x14ac:dyDescent="0.25">
      <c r="A2649" s="69"/>
      <c r="B2649" s="39"/>
      <c r="C2649" s="71" t="str">
        <f>IFERROR(_xll.RssMarket($A2649,"市場部名称"),"")</f>
        <v/>
      </c>
      <c r="D2649" s="55"/>
      <c r="E2649" s="55" t="str">
        <f>IFERROR(_xll.RssMarket($A2649,"前日比"),"")</f>
        <v/>
      </c>
      <c r="F2649" s="75" t="str">
        <f>IFERROR(_xll.RssMarket($A2649,"時価総額"),"")</f>
        <v/>
      </c>
      <c r="G2649" s="75" t="e">
        <f>T20D357462[[#This Row],[時価総額]]/T20D357462[[#This Row],[現在値]]</f>
        <v>#VALUE!</v>
      </c>
      <c r="H2649" s="20"/>
      <c r="I2649" s="38"/>
      <c r="J2649" s="20"/>
      <c r="K2649" s="33"/>
      <c r="L2649" s="117"/>
      <c r="M2649" s="21"/>
      <c r="N2649" s="89"/>
      <c r="O2649" s="125" t="e">
        <f t="shared" si="85"/>
        <v>#REF!</v>
      </c>
      <c r="P2649" s="125" t="e">
        <f t="shared" si="84"/>
        <v>#REF!</v>
      </c>
      <c r="Q2649" s="147" t="e">
        <f>T20D357462[[#This Row],[スコア⑤]]/T20D357462[[#This Row],[スコア③]]</f>
        <v>#REF!</v>
      </c>
      <c r="R2649" s="76" t="e">
        <f>#REF!+#REF!</f>
        <v>#REF!</v>
      </c>
      <c r="S2649" s="76"/>
      <c r="T2649" s="119"/>
      <c r="U2649" s="76"/>
      <c r="V2649" s="76"/>
      <c r="W2649" s="109" t="e">
        <f>(T20D357462[[#This Row],[現金及び預金（億）]]-T20D357462[[#This Row],[負債（億）]])/T20D357462[[#This Row],[総資産]]*100</f>
        <v>#DIV/0!</v>
      </c>
    </row>
    <row r="2650" spans="1:23" s="67" customFormat="1" x14ac:dyDescent="0.25">
      <c r="A2650" s="69"/>
      <c r="B2650" s="39"/>
      <c r="C2650" s="71" t="str">
        <f>IFERROR(_xll.RssMarket($A2650,"市場部名称"),"")</f>
        <v/>
      </c>
      <c r="D2650" s="55"/>
      <c r="E2650" s="55" t="str">
        <f>IFERROR(_xll.RssMarket($A2650,"前日比"),"")</f>
        <v/>
      </c>
      <c r="F2650" s="75" t="str">
        <f>IFERROR(_xll.RssMarket($A2650,"時価総額"),"")</f>
        <v/>
      </c>
      <c r="G2650" s="75" t="e">
        <f>T20D357462[[#This Row],[時価総額]]/T20D357462[[#This Row],[現在値]]</f>
        <v>#VALUE!</v>
      </c>
      <c r="H2650" s="20"/>
      <c r="I2650" s="38"/>
      <c r="J2650" s="20"/>
      <c r="K2650" s="33"/>
      <c r="L2650" s="117"/>
      <c r="M2650" s="21"/>
      <c r="N2650" s="89"/>
      <c r="O2650" s="125" t="e">
        <f t="shared" si="85"/>
        <v>#REF!</v>
      </c>
      <c r="P2650" s="125" t="e">
        <f t="shared" si="84"/>
        <v>#REF!</v>
      </c>
      <c r="Q2650" s="147" t="e">
        <f>T20D357462[[#This Row],[スコア⑤]]/T20D357462[[#This Row],[スコア③]]</f>
        <v>#REF!</v>
      </c>
      <c r="R2650" s="76" t="e">
        <f>#REF!+#REF!</f>
        <v>#REF!</v>
      </c>
      <c r="S2650" s="76"/>
      <c r="T2650" s="119"/>
      <c r="U2650" s="76"/>
      <c r="V2650" s="76"/>
      <c r="W2650" s="109" t="e">
        <f>(T20D357462[[#This Row],[現金及び預金（億）]]-T20D357462[[#This Row],[負債（億）]])/T20D357462[[#This Row],[総資産]]*100</f>
        <v>#DIV/0!</v>
      </c>
    </row>
    <row r="2651" spans="1:23" s="67" customFormat="1" x14ac:dyDescent="0.25">
      <c r="A2651" s="69"/>
      <c r="B2651" s="39"/>
      <c r="C2651" s="71" t="str">
        <f>IFERROR(_xll.RssMarket($A2651,"市場部名称"),"")</f>
        <v/>
      </c>
      <c r="D2651" s="55"/>
      <c r="E2651" s="55" t="str">
        <f>IFERROR(_xll.RssMarket($A2651,"前日比"),"")</f>
        <v/>
      </c>
      <c r="F2651" s="75" t="str">
        <f>IFERROR(_xll.RssMarket($A2651,"時価総額"),"")</f>
        <v/>
      </c>
      <c r="G2651" s="75" t="e">
        <f>T20D357462[[#This Row],[時価総額]]/T20D357462[[#This Row],[現在値]]</f>
        <v>#VALUE!</v>
      </c>
      <c r="H2651" s="20"/>
      <c r="I2651" s="38"/>
      <c r="J2651" s="20"/>
      <c r="K2651" s="33"/>
      <c r="L2651" s="117"/>
      <c r="M2651" s="21"/>
      <c r="N2651" s="89"/>
      <c r="O2651" s="125" t="e">
        <f t="shared" si="85"/>
        <v>#REF!</v>
      </c>
      <c r="P2651" s="125" t="e">
        <f t="shared" si="84"/>
        <v>#REF!</v>
      </c>
      <c r="Q2651" s="147" t="e">
        <f>T20D357462[[#This Row],[スコア⑤]]/T20D357462[[#This Row],[スコア③]]</f>
        <v>#REF!</v>
      </c>
      <c r="R2651" s="76" t="e">
        <f>#REF!+#REF!</f>
        <v>#REF!</v>
      </c>
      <c r="S2651" s="76"/>
      <c r="T2651" s="119"/>
      <c r="U2651" s="76"/>
      <c r="V2651" s="76"/>
      <c r="W2651" s="109" t="e">
        <f>(T20D357462[[#This Row],[現金及び預金（億）]]-T20D357462[[#This Row],[負債（億）]])/T20D357462[[#This Row],[総資産]]*100</f>
        <v>#DIV/0!</v>
      </c>
    </row>
    <row r="2652" spans="1:23" s="67" customFormat="1" x14ac:dyDescent="0.25">
      <c r="A2652" s="69"/>
      <c r="B2652" s="39"/>
      <c r="C2652" s="71" t="str">
        <f>IFERROR(_xll.RssMarket($A2652,"市場部名称"),"")</f>
        <v/>
      </c>
      <c r="D2652" s="55"/>
      <c r="E2652" s="55" t="str">
        <f>IFERROR(_xll.RssMarket($A2652,"前日比"),"")</f>
        <v/>
      </c>
      <c r="F2652" s="75" t="str">
        <f>IFERROR(_xll.RssMarket($A2652,"時価総額"),"")</f>
        <v/>
      </c>
      <c r="G2652" s="75" t="e">
        <f>T20D357462[[#This Row],[時価総額]]/T20D357462[[#This Row],[現在値]]</f>
        <v>#VALUE!</v>
      </c>
      <c r="H2652" s="20"/>
      <c r="I2652" s="38"/>
      <c r="J2652" s="20"/>
      <c r="K2652" s="33"/>
      <c r="L2652" s="117"/>
      <c r="M2652" s="21"/>
      <c r="N2652" s="89"/>
      <c r="O2652" s="125" t="e">
        <f t="shared" si="85"/>
        <v>#REF!</v>
      </c>
      <c r="P2652" s="125" t="e">
        <f t="shared" si="84"/>
        <v>#REF!</v>
      </c>
      <c r="Q2652" s="147" t="e">
        <f>T20D357462[[#This Row],[スコア⑤]]/T20D357462[[#This Row],[スコア③]]</f>
        <v>#REF!</v>
      </c>
      <c r="R2652" s="76" t="e">
        <f>#REF!+#REF!</f>
        <v>#REF!</v>
      </c>
      <c r="S2652" s="76"/>
      <c r="T2652" s="119"/>
      <c r="U2652" s="76"/>
      <c r="V2652" s="76"/>
      <c r="W2652" s="109" t="e">
        <f>(T20D357462[[#This Row],[現金及び預金（億）]]-T20D357462[[#This Row],[負債（億）]])/T20D357462[[#This Row],[総資産]]*100</f>
        <v>#DIV/0!</v>
      </c>
    </row>
    <row r="2653" spans="1:23" s="67" customFormat="1" x14ac:dyDescent="0.25">
      <c r="A2653" s="69"/>
      <c r="B2653" s="39"/>
      <c r="C2653" s="71" t="str">
        <f>IFERROR(_xll.RssMarket($A2653,"市場部名称"),"")</f>
        <v/>
      </c>
      <c r="D2653" s="55"/>
      <c r="E2653" s="55" t="str">
        <f>IFERROR(_xll.RssMarket($A2653,"前日比"),"")</f>
        <v/>
      </c>
      <c r="F2653" s="75" t="str">
        <f>IFERROR(_xll.RssMarket($A2653,"時価総額"),"")</f>
        <v/>
      </c>
      <c r="G2653" s="75" t="e">
        <f>T20D357462[[#This Row],[時価総額]]/T20D357462[[#This Row],[現在値]]</f>
        <v>#VALUE!</v>
      </c>
      <c r="H2653" s="20"/>
      <c r="I2653" s="38"/>
      <c r="J2653" s="20"/>
      <c r="K2653" s="33"/>
      <c r="L2653" s="117"/>
      <c r="M2653" s="21"/>
      <c r="N2653" s="89"/>
      <c r="O2653" s="125" t="e">
        <f t="shared" si="85"/>
        <v>#REF!</v>
      </c>
      <c r="P2653" s="125" t="e">
        <f t="shared" si="84"/>
        <v>#REF!</v>
      </c>
      <c r="Q2653" s="147" t="e">
        <f>T20D357462[[#This Row],[スコア⑤]]/T20D357462[[#This Row],[スコア③]]</f>
        <v>#REF!</v>
      </c>
      <c r="R2653" s="76" t="e">
        <f>#REF!+#REF!</f>
        <v>#REF!</v>
      </c>
      <c r="S2653" s="76"/>
      <c r="T2653" s="119"/>
      <c r="U2653" s="76"/>
      <c r="V2653" s="76"/>
      <c r="W2653" s="109" t="e">
        <f>(T20D357462[[#This Row],[現金及び預金（億）]]-T20D357462[[#This Row],[負債（億）]])/T20D357462[[#This Row],[総資産]]*100</f>
        <v>#DIV/0!</v>
      </c>
    </row>
    <row r="2654" spans="1:23" s="67" customFormat="1" x14ac:dyDescent="0.25">
      <c r="A2654" s="69"/>
      <c r="B2654" s="39"/>
      <c r="C2654" s="71" t="str">
        <f>IFERROR(_xll.RssMarket($A2654,"市場部名称"),"")</f>
        <v/>
      </c>
      <c r="D2654" s="55"/>
      <c r="E2654" s="55" t="str">
        <f>IFERROR(_xll.RssMarket($A2654,"前日比"),"")</f>
        <v/>
      </c>
      <c r="F2654" s="75" t="str">
        <f>IFERROR(_xll.RssMarket($A2654,"時価総額"),"")</f>
        <v/>
      </c>
      <c r="G2654" s="75" t="e">
        <f>T20D357462[[#This Row],[時価総額]]/T20D357462[[#This Row],[現在値]]</f>
        <v>#VALUE!</v>
      </c>
      <c r="H2654" s="20"/>
      <c r="I2654" s="38"/>
      <c r="J2654" s="20"/>
      <c r="K2654" s="33"/>
      <c r="L2654" s="117"/>
      <c r="M2654" s="21"/>
      <c r="N2654" s="89"/>
      <c r="O2654" s="125" t="e">
        <f t="shared" si="85"/>
        <v>#REF!</v>
      </c>
      <c r="P2654" s="125" t="e">
        <f t="shared" si="84"/>
        <v>#REF!</v>
      </c>
      <c r="Q2654" s="147" t="e">
        <f>T20D357462[[#This Row],[スコア⑤]]/T20D357462[[#This Row],[スコア③]]</f>
        <v>#REF!</v>
      </c>
      <c r="R2654" s="76" t="e">
        <f>#REF!+#REF!</f>
        <v>#REF!</v>
      </c>
      <c r="S2654" s="76"/>
      <c r="T2654" s="119"/>
      <c r="U2654" s="76"/>
      <c r="V2654" s="76"/>
      <c r="W2654" s="109" t="e">
        <f>(T20D357462[[#This Row],[現金及び預金（億）]]-T20D357462[[#This Row],[負債（億）]])/T20D357462[[#This Row],[総資産]]*100</f>
        <v>#DIV/0!</v>
      </c>
    </row>
    <row r="2655" spans="1:23" s="67" customFormat="1" x14ac:dyDescent="0.25">
      <c r="A2655" s="69"/>
      <c r="B2655" s="39"/>
      <c r="C2655" s="71" t="str">
        <f>IFERROR(_xll.RssMarket($A2655,"市場部名称"),"")</f>
        <v/>
      </c>
      <c r="D2655" s="55"/>
      <c r="E2655" s="55" t="str">
        <f>IFERROR(_xll.RssMarket($A2655,"前日比"),"")</f>
        <v/>
      </c>
      <c r="F2655" s="75" t="str">
        <f>IFERROR(_xll.RssMarket($A2655,"時価総額"),"")</f>
        <v/>
      </c>
      <c r="G2655" s="75" t="e">
        <f>T20D357462[[#This Row],[時価総額]]/T20D357462[[#This Row],[現在値]]</f>
        <v>#VALUE!</v>
      </c>
      <c r="H2655" s="20"/>
      <c r="I2655" s="38"/>
      <c r="J2655" s="20"/>
      <c r="K2655" s="33"/>
      <c r="L2655" s="117"/>
      <c r="M2655" s="21"/>
      <c r="N2655" s="89"/>
      <c r="O2655" s="125" t="e">
        <f t="shared" si="85"/>
        <v>#REF!</v>
      </c>
      <c r="P2655" s="125" t="e">
        <f t="shared" si="84"/>
        <v>#REF!</v>
      </c>
      <c r="Q2655" s="147" t="e">
        <f>T20D357462[[#This Row],[スコア⑤]]/T20D357462[[#This Row],[スコア③]]</f>
        <v>#REF!</v>
      </c>
      <c r="R2655" s="76" t="e">
        <f>#REF!+#REF!</f>
        <v>#REF!</v>
      </c>
      <c r="S2655" s="76"/>
      <c r="T2655" s="119"/>
      <c r="U2655" s="76"/>
      <c r="V2655" s="76"/>
      <c r="W2655" s="109" t="e">
        <f>(T20D357462[[#This Row],[現金及び預金（億）]]-T20D357462[[#This Row],[負債（億）]])/T20D357462[[#This Row],[総資産]]*100</f>
        <v>#DIV/0!</v>
      </c>
    </row>
    <row r="2656" spans="1:23" s="67" customFormat="1" x14ac:dyDescent="0.25">
      <c r="A2656" s="69"/>
      <c r="B2656" s="39"/>
      <c r="C2656" s="71" t="str">
        <f>IFERROR(_xll.RssMarket($A2656,"市場部名称"),"")</f>
        <v/>
      </c>
      <c r="D2656" s="55"/>
      <c r="E2656" s="55" t="str">
        <f>IFERROR(_xll.RssMarket($A2656,"前日比"),"")</f>
        <v/>
      </c>
      <c r="F2656" s="75" t="str">
        <f>IFERROR(_xll.RssMarket($A2656,"時価総額"),"")</f>
        <v/>
      </c>
      <c r="G2656" s="75" t="e">
        <f>T20D357462[[#This Row],[時価総額]]/T20D357462[[#This Row],[現在値]]</f>
        <v>#VALUE!</v>
      </c>
      <c r="H2656" s="20"/>
      <c r="I2656" s="38"/>
      <c r="J2656" s="20"/>
      <c r="K2656" s="33"/>
      <c r="L2656" s="117"/>
      <c r="M2656" s="21"/>
      <c r="N2656" s="89"/>
      <c r="O2656" s="125" t="e">
        <f t="shared" si="85"/>
        <v>#REF!</v>
      </c>
      <c r="P2656" s="125" t="e">
        <f t="shared" si="84"/>
        <v>#REF!</v>
      </c>
      <c r="Q2656" s="147" t="e">
        <f>T20D357462[[#This Row],[スコア⑤]]/T20D357462[[#This Row],[スコア③]]</f>
        <v>#REF!</v>
      </c>
      <c r="R2656" s="76" t="e">
        <f>#REF!+#REF!</f>
        <v>#REF!</v>
      </c>
      <c r="S2656" s="76"/>
      <c r="T2656" s="119"/>
      <c r="U2656" s="76"/>
      <c r="V2656" s="76"/>
      <c r="W2656" s="109" t="e">
        <f>(T20D357462[[#This Row],[現金及び預金（億）]]-T20D357462[[#This Row],[負債（億）]])/T20D357462[[#This Row],[総資産]]*100</f>
        <v>#DIV/0!</v>
      </c>
    </row>
    <row r="2657" spans="1:23" s="67" customFormat="1" x14ac:dyDescent="0.25">
      <c r="A2657" s="69"/>
      <c r="B2657" s="39"/>
      <c r="C2657" s="71" t="str">
        <f>IFERROR(_xll.RssMarket($A2657,"市場部名称"),"")</f>
        <v/>
      </c>
      <c r="D2657" s="55"/>
      <c r="E2657" s="55" t="str">
        <f>IFERROR(_xll.RssMarket($A2657,"前日比"),"")</f>
        <v/>
      </c>
      <c r="F2657" s="75" t="str">
        <f>IFERROR(_xll.RssMarket($A2657,"時価総額"),"")</f>
        <v/>
      </c>
      <c r="G2657" s="75" t="e">
        <f>T20D357462[[#This Row],[時価総額]]/T20D357462[[#This Row],[現在値]]</f>
        <v>#VALUE!</v>
      </c>
      <c r="H2657" s="20"/>
      <c r="I2657" s="38"/>
      <c r="J2657" s="20"/>
      <c r="K2657" s="33"/>
      <c r="L2657" s="117"/>
      <c r="M2657" s="21"/>
      <c r="N2657" s="89"/>
      <c r="O2657" s="125" t="e">
        <f t="shared" si="85"/>
        <v>#REF!</v>
      </c>
      <c r="P2657" s="125" t="e">
        <f t="shared" si="84"/>
        <v>#REF!</v>
      </c>
      <c r="Q2657" s="147" t="e">
        <f>T20D357462[[#This Row],[スコア⑤]]/T20D357462[[#This Row],[スコア③]]</f>
        <v>#REF!</v>
      </c>
      <c r="R2657" s="76" t="e">
        <f>#REF!+#REF!</f>
        <v>#REF!</v>
      </c>
      <c r="S2657" s="76"/>
      <c r="T2657" s="119"/>
      <c r="U2657" s="76"/>
      <c r="V2657" s="76"/>
      <c r="W2657" s="109" t="e">
        <f>(T20D357462[[#This Row],[現金及び預金（億）]]-T20D357462[[#This Row],[負債（億）]])/T20D357462[[#This Row],[総資産]]*100</f>
        <v>#DIV/0!</v>
      </c>
    </row>
    <row r="2658" spans="1:23" s="67" customFormat="1" x14ac:dyDescent="0.25">
      <c r="A2658" s="69"/>
      <c r="B2658" s="39"/>
      <c r="C2658" s="71" t="str">
        <f>IFERROR(_xll.RssMarket($A2658,"市場部名称"),"")</f>
        <v/>
      </c>
      <c r="D2658" s="55"/>
      <c r="E2658" s="55" t="str">
        <f>IFERROR(_xll.RssMarket($A2658,"前日比"),"")</f>
        <v/>
      </c>
      <c r="F2658" s="75" t="str">
        <f>IFERROR(_xll.RssMarket($A2658,"時価総額"),"")</f>
        <v/>
      </c>
      <c r="G2658" s="75" t="e">
        <f>T20D357462[[#This Row],[時価総額]]/T20D357462[[#This Row],[現在値]]</f>
        <v>#VALUE!</v>
      </c>
      <c r="H2658" s="20"/>
      <c r="I2658" s="38"/>
      <c r="J2658" s="20"/>
      <c r="K2658" s="33"/>
      <c r="L2658" s="117"/>
      <c r="M2658" s="21"/>
      <c r="N2658" s="89"/>
      <c r="O2658" s="125" t="e">
        <f t="shared" si="85"/>
        <v>#REF!</v>
      </c>
      <c r="P2658" s="125" t="e">
        <f t="shared" si="84"/>
        <v>#REF!</v>
      </c>
      <c r="Q2658" s="147" t="e">
        <f>T20D357462[[#This Row],[スコア⑤]]/T20D357462[[#This Row],[スコア③]]</f>
        <v>#REF!</v>
      </c>
      <c r="R2658" s="76" t="e">
        <f>#REF!+#REF!</f>
        <v>#REF!</v>
      </c>
      <c r="S2658" s="76"/>
      <c r="T2658" s="119"/>
      <c r="U2658" s="76"/>
      <c r="V2658" s="76"/>
      <c r="W2658" s="109" t="e">
        <f>(T20D357462[[#This Row],[現金及び預金（億）]]-T20D357462[[#This Row],[負債（億）]])/T20D357462[[#This Row],[総資産]]*100</f>
        <v>#DIV/0!</v>
      </c>
    </row>
    <row r="2659" spans="1:23" s="67" customFormat="1" x14ac:dyDescent="0.25">
      <c r="A2659" s="69"/>
      <c r="B2659" s="39"/>
      <c r="C2659" s="71" t="str">
        <f>IFERROR(_xll.RssMarket($A2659,"市場部名称"),"")</f>
        <v/>
      </c>
      <c r="D2659" s="55"/>
      <c r="E2659" s="55" t="str">
        <f>IFERROR(_xll.RssMarket($A2659,"前日比"),"")</f>
        <v/>
      </c>
      <c r="F2659" s="75" t="str">
        <f>IFERROR(_xll.RssMarket($A2659,"時価総額"),"")</f>
        <v/>
      </c>
      <c r="G2659" s="75" t="e">
        <f>T20D357462[[#This Row],[時価総額]]/T20D357462[[#This Row],[現在値]]</f>
        <v>#VALUE!</v>
      </c>
      <c r="H2659" s="20"/>
      <c r="I2659" s="38"/>
      <c r="J2659" s="20"/>
      <c r="K2659" s="33"/>
      <c r="L2659" s="117"/>
      <c r="M2659" s="21"/>
      <c r="N2659" s="89"/>
      <c r="O2659" s="125" t="e">
        <f t="shared" si="85"/>
        <v>#REF!</v>
      </c>
      <c r="P2659" s="125" t="e">
        <f t="shared" si="84"/>
        <v>#REF!</v>
      </c>
      <c r="Q2659" s="147" t="e">
        <f>T20D357462[[#This Row],[スコア⑤]]/T20D357462[[#This Row],[スコア③]]</f>
        <v>#REF!</v>
      </c>
      <c r="R2659" s="76" t="e">
        <f>#REF!+#REF!</f>
        <v>#REF!</v>
      </c>
      <c r="S2659" s="76"/>
      <c r="T2659" s="119"/>
      <c r="U2659" s="76"/>
      <c r="V2659" s="76"/>
      <c r="W2659" s="109" t="e">
        <f>(T20D357462[[#This Row],[現金及び預金（億）]]-T20D357462[[#This Row],[負債（億）]])/T20D357462[[#This Row],[総資産]]*100</f>
        <v>#DIV/0!</v>
      </c>
    </row>
    <row r="2660" spans="1:23" s="67" customFormat="1" x14ac:dyDescent="0.25">
      <c r="A2660" s="69"/>
      <c r="B2660" s="39"/>
      <c r="C2660" s="71" t="str">
        <f>IFERROR(_xll.RssMarket($A2660,"市場部名称"),"")</f>
        <v/>
      </c>
      <c r="D2660" s="55"/>
      <c r="E2660" s="55" t="str">
        <f>IFERROR(_xll.RssMarket($A2660,"前日比"),"")</f>
        <v/>
      </c>
      <c r="F2660" s="75" t="str">
        <f>IFERROR(_xll.RssMarket($A2660,"時価総額"),"")</f>
        <v/>
      </c>
      <c r="G2660" s="75" t="e">
        <f>T20D357462[[#This Row],[時価総額]]/T20D357462[[#This Row],[現在値]]</f>
        <v>#VALUE!</v>
      </c>
      <c r="H2660" s="20"/>
      <c r="I2660" s="38"/>
      <c r="J2660" s="20"/>
      <c r="K2660" s="33"/>
      <c r="L2660" s="117"/>
      <c r="M2660" s="21"/>
      <c r="N2660" s="89"/>
      <c r="O2660" s="125" t="e">
        <f t="shared" si="85"/>
        <v>#REF!</v>
      </c>
      <c r="P2660" s="125" t="e">
        <f t="shared" si="84"/>
        <v>#REF!</v>
      </c>
      <c r="Q2660" s="147" t="e">
        <f>T20D357462[[#This Row],[スコア⑤]]/T20D357462[[#This Row],[スコア③]]</f>
        <v>#REF!</v>
      </c>
      <c r="R2660" s="76" t="e">
        <f>#REF!+#REF!</f>
        <v>#REF!</v>
      </c>
      <c r="S2660" s="76"/>
      <c r="T2660" s="119"/>
      <c r="U2660" s="76"/>
      <c r="V2660" s="76"/>
      <c r="W2660" s="109" t="e">
        <f>(T20D357462[[#This Row],[現金及び預金（億）]]-T20D357462[[#This Row],[負債（億）]])/T20D357462[[#This Row],[総資産]]*100</f>
        <v>#DIV/0!</v>
      </c>
    </row>
    <row r="2661" spans="1:23" s="67" customFormat="1" x14ac:dyDescent="0.25">
      <c r="A2661" s="69"/>
      <c r="B2661" s="39"/>
      <c r="C2661" s="71" t="str">
        <f>IFERROR(_xll.RssMarket($A2661,"市場部名称"),"")</f>
        <v/>
      </c>
      <c r="D2661" s="55"/>
      <c r="E2661" s="55" t="str">
        <f>IFERROR(_xll.RssMarket($A2661,"前日比"),"")</f>
        <v/>
      </c>
      <c r="F2661" s="75" t="str">
        <f>IFERROR(_xll.RssMarket($A2661,"時価総額"),"")</f>
        <v/>
      </c>
      <c r="G2661" s="75" t="e">
        <f>T20D357462[[#This Row],[時価総額]]/T20D357462[[#This Row],[現在値]]</f>
        <v>#VALUE!</v>
      </c>
      <c r="H2661" s="20"/>
      <c r="I2661" s="38"/>
      <c r="J2661" s="20"/>
      <c r="K2661" s="33"/>
      <c r="L2661" s="117"/>
      <c r="M2661" s="21"/>
      <c r="N2661" s="89"/>
      <c r="O2661" s="125" t="e">
        <f t="shared" si="85"/>
        <v>#REF!</v>
      </c>
      <c r="P2661" s="125" t="e">
        <f t="shared" si="84"/>
        <v>#REF!</v>
      </c>
      <c r="Q2661" s="147" t="e">
        <f>T20D357462[[#This Row],[スコア⑤]]/T20D357462[[#This Row],[スコア③]]</f>
        <v>#REF!</v>
      </c>
      <c r="R2661" s="76" t="e">
        <f>#REF!+#REF!</f>
        <v>#REF!</v>
      </c>
      <c r="S2661" s="76"/>
      <c r="T2661" s="119"/>
      <c r="U2661" s="76"/>
      <c r="V2661" s="76"/>
      <c r="W2661" s="109" t="e">
        <f>(T20D357462[[#This Row],[現金及び預金（億）]]-T20D357462[[#This Row],[負債（億）]])/T20D357462[[#This Row],[総資産]]*100</f>
        <v>#DIV/0!</v>
      </c>
    </row>
    <row r="2662" spans="1:23" s="67" customFormat="1" x14ac:dyDescent="0.25">
      <c r="A2662" s="69"/>
      <c r="B2662" s="39"/>
      <c r="C2662" s="71" t="str">
        <f>IFERROR(_xll.RssMarket($A2662,"市場部名称"),"")</f>
        <v/>
      </c>
      <c r="D2662" s="55"/>
      <c r="E2662" s="55" t="str">
        <f>IFERROR(_xll.RssMarket($A2662,"前日比"),"")</f>
        <v/>
      </c>
      <c r="F2662" s="75" t="str">
        <f>IFERROR(_xll.RssMarket($A2662,"時価総額"),"")</f>
        <v/>
      </c>
      <c r="G2662" s="75" t="e">
        <f>T20D357462[[#This Row],[時価総額]]/T20D357462[[#This Row],[現在値]]</f>
        <v>#VALUE!</v>
      </c>
      <c r="H2662" s="20"/>
      <c r="I2662" s="38"/>
      <c r="J2662" s="20"/>
      <c r="K2662" s="33"/>
      <c r="L2662" s="117"/>
      <c r="M2662" s="21"/>
      <c r="N2662" s="89"/>
      <c r="O2662" s="125" t="e">
        <f t="shared" si="85"/>
        <v>#REF!</v>
      </c>
      <c r="P2662" s="125" t="e">
        <f t="shared" si="84"/>
        <v>#REF!</v>
      </c>
      <c r="Q2662" s="147" t="e">
        <f>T20D357462[[#This Row],[スコア⑤]]/T20D357462[[#This Row],[スコア③]]</f>
        <v>#REF!</v>
      </c>
      <c r="R2662" s="76" t="e">
        <f>#REF!+#REF!</f>
        <v>#REF!</v>
      </c>
      <c r="S2662" s="76"/>
      <c r="T2662" s="119"/>
      <c r="U2662" s="76"/>
      <c r="V2662" s="76"/>
      <c r="W2662" s="109" t="e">
        <f>(T20D357462[[#This Row],[現金及び預金（億）]]-T20D357462[[#This Row],[負債（億）]])/T20D357462[[#This Row],[総資産]]*100</f>
        <v>#DIV/0!</v>
      </c>
    </row>
    <row r="2663" spans="1:23" s="67" customFormat="1" x14ac:dyDescent="0.25">
      <c r="A2663" s="69"/>
      <c r="B2663" s="39"/>
      <c r="C2663" s="71" t="str">
        <f>IFERROR(_xll.RssMarket($A2663,"市場部名称"),"")</f>
        <v/>
      </c>
      <c r="D2663" s="55"/>
      <c r="E2663" s="55" t="str">
        <f>IFERROR(_xll.RssMarket($A2663,"前日比"),"")</f>
        <v/>
      </c>
      <c r="F2663" s="75" t="str">
        <f>IFERROR(_xll.RssMarket($A2663,"時価総額"),"")</f>
        <v/>
      </c>
      <c r="G2663" s="75" t="e">
        <f>T20D357462[[#This Row],[時価総額]]/T20D357462[[#This Row],[現在値]]</f>
        <v>#VALUE!</v>
      </c>
      <c r="H2663" s="20"/>
      <c r="I2663" s="38"/>
      <c r="J2663" s="20"/>
      <c r="K2663" s="33"/>
      <c r="L2663" s="117"/>
      <c r="M2663" s="21"/>
      <c r="N2663" s="89"/>
      <c r="O2663" s="125" t="e">
        <f t="shared" si="85"/>
        <v>#REF!</v>
      </c>
      <c r="P2663" s="125" t="e">
        <f t="shared" si="84"/>
        <v>#REF!</v>
      </c>
      <c r="Q2663" s="147" t="e">
        <f>T20D357462[[#This Row],[スコア⑤]]/T20D357462[[#This Row],[スコア③]]</f>
        <v>#REF!</v>
      </c>
      <c r="R2663" s="76" t="e">
        <f>#REF!+#REF!</f>
        <v>#REF!</v>
      </c>
      <c r="S2663" s="76"/>
      <c r="T2663" s="119"/>
      <c r="U2663" s="76"/>
      <c r="V2663" s="76"/>
      <c r="W2663" s="109" t="e">
        <f>(T20D357462[[#This Row],[現金及び預金（億）]]-T20D357462[[#This Row],[負債（億）]])/T20D357462[[#This Row],[総資産]]*100</f>
        <v>#DIV/0!</v>
      </c>
    </row>
    <row r="2664" spans="1:23" s="67" customFormat="1" x14ac:dyDescent="0.25">
      <c r="A2664" s="69"/>
      <c r="B2664" s="39"/>
      <c r="C2664" s="71" t="str">
        <f>IFERROR(_xll.RssMarket($A2664,"市場部名称"),"")</f>
        <v/>
      </c>
      <c r="D2664" s="55"/>
      <c r="E2664" s="55" t="str">
        <f>IFERROR(_xll.RssMarket($A2664,"前日比"),"")</f>
        <v/>
      </c>
      <c r="F2664" s="75" t="str">
        <f>IFERROR(_xll.RssMarket($A2664,"時価総額"),"")</f>
        <v/>
      </c>
      <c r="G2664" s="75" t="e">
        <f>T20D357462[[#This Row],[時価総額]]/T20D357462[[#This Row],[現在値]]</f>
        <v>#VALUE!</v>
      </c>
      <c r="H2664" s="20"/>
      <c r="I2664" s="38"/>
      <c r="J2664" s="20"/>
      <c r="K2664" s="33"/>
      <c r="L2664" s="117"/>
      <c r="M2664" s="21"/>
      <c r="N2664" s="89"/>
      <c r="O2664" s="125" t="e">
        <f t="shared" si="85"/>
        <v>#REF!</v>
      </c>
      <c r="P2664" s="125" t="e">
        <f t="shared" si="84"/>
        <v>#REF!</v>
      </c>
      <c r="Q2664" s="147" t="e">
        <f>T20D357462[[#This Row],[スコア⑤]]/T20D357462[[#This Row],[スコア③]]</f>
        <v>#REF!</v>
      </c>
      <c r="R2664" s="76" t="e">
        <f>#REF!+#REF!</f>
        <v>#REF!</v>
      </c>
      <c r="S2664" s="76"/>
      <c r="T2664" s="119"/>
      <c r="U2664" s="76"/>
      <c r="V2664" s="76"/>
      <c r="W2664" s="109" t="e">
        <f>(T20D357462[[#This Row],[現金及び預金（億）]]-T20D357462[[#This Row],[負債（億）]])/T20D357462[[#This Row],[総資産]]*100</f>
        <v>#DIV/0!</v>
      </c>
    </row>
    <row r="2665" spans="1:23" s="67" customFormat="1" x14ac:dyDescent="0.25">
      <c r="A2665" s="69"/>
      <c r="B2665" s="39"/>
      <c r="C2665" s="71" t="str">
        <f>IFERROR(_xll.RssMarket($A2665,"市場部名称"),"")</f>
        <v/>
      </c>
      <c r="D2665" s="55"/>
      <c r="E2665" s="55" t="str">
        <f>IFERROR(_xll.RssMarket($A2665,"前日比"),"")</f>
        <v/>
      </c>
      <c r="F2665" s="75" t="str">
        <f>IFERROR(_xll.RssMarket($A2665,"時価総額"),"")</f>
        <v/>
      </c>
      <c r="G2665" s="75" t="e">
        <f>T20D357462[[#This Row],[時価総額]]/T20D357462[[#This Row],[現在値]]</f>
        <v>#VALUE!</v>
      </c>
      <c r="H2665" s="20"/>
      <c r="I2665" s="38"/>
      <c r="J2665" s="20"/>
      <c r="K2665" s="33"/>
      <c r="L2665" s="117"/>
      <c r="M2665" s="21"/>
      <c r="N2665" s="89"/>
      <c r="O2665" s="125" t="e">
        <f t="shared" si="85"/>
        <v>#REF!</v>
      </c>
      <c r="P2665" s="125" t="e">
        <f t="shared" si="84"/>
        <v>#REF!</v>
      </c>
      <c r="Q2665" s="147" t="e">
        <f>T20D357462[[#This Row],[スコア⑤]]/T20D357462[[#This Row],[スコア③]]</f>
        <v>#REF!</v>
      </c>
      <c r="R2665" s="76" t="e">
        <f>#REF!+#REF!</f>
        <v>#REF!</v>
      </c>
      <c r="S2665" s="76"/>
      <c r="T2665" s="119"/>
      <c r="U2665" s="76"/>
      <c r="V2665" s="76"/>
      <c r="W2665" s="109" t="e">
        <f>(T20D357462[[#This Row],[現金及び預金（億）]]-T20D357462[[#This Row],[負債（億）]])/T20D357462[[#This Row],[総資産]]*100</f>
        <v>#DIV/0!</v>
      </c>
    </row>
    <row r="2666" spans="1:23" s="67" customFormat="1" x14ac:dyDescent="0.25">
      <c r="A2666" s="69"/>
      <c r="B2666" s="39"/>
      <c r="C2666" s="71" t="str">
        <f>IFERROR(_xll.RssMarket($A2666,"市場部名称"),"")</f>
        <v/>
      </c>
      <c r="D2666" s="55"/>
      <c r="E2666" s="55" t="str">
        <f>IFERROR(_xll.RssMarket($A2666,"前日比"),"")</f>
        <v/>
      </c>
      <c r="F2666" s="75" t="str">
        <f>IFERROR(_xll.RssMarket($A2666,"時価総額"),"")</f>
        <v/>
      </c>
      <c r="G2666" s="75" t="e">
        <f>T20D357462[[#This Row],[時価総額]]/T20D357462[[#This Row],[現在値]]</f>
        <v>#VALUE!</v>
      </c>
      <c r="H2666" s="20"/>
      <c r="I2666" s="38"/>
      <c r="J2666" s="20"/>
      <c r="K2666" s="33"/>
      <c r="L2666" s="117"/>
      <c r="M2666" s="21"/>
      <c r="N2666" s="89"/>
      <c r="O2666" s="125" t="e">
        <f t="shared" si="85"/>
        <v>#REF!</v>
      </c>
      <c r="P2666" s="125" t="e">
        <f t="shared" si="84"/>
        <v>#REF!</v>
      </c>
      <c r="Q2666" s="147" t="e">
        <f>T20D357462[[#This Row],[スコア⑤]]/T20D357462[[#This Row],[スコア③]]</f>
        <v>#REF!</v>
      </c>
      <c r="R2666" s="76" t="e">
        <f>#REF!+#REF!</f>
        <v>#REF!</v>
      </c>
      <c r="S2666" s="76"/>
      <c r="T2666" s="119"/>
      <c r="U2666" s="76"/>
      <c r="V2666" s="76"/>
      <c r="W2666" s="109" t="e">
        <f>(T20D357462[[#This Row],[現金及び預金（億）]]-T20D357462[[#This Row],[負債（億）]])/T20D357462[[#This Row],[総資産]]*100</f>
        <v>#DIV/0!</v>
      </c>
    </row>
    <row r="2667" spans="1:23" s="67" customFormat="1" x14ac:dyDescent="0.25">
      <c r="A2667" s="69"/>
      <c r="B2667" s="39"/>
      <c r="C2667" s="71" t="str">
        <f>IFERROR(_xll.RssMarket($A2667,"市場部名称"),"")</f>
        <v/>
      </c>
      <c r="D2667" s="55"/>
      <c r="E2667" s="55" t="str">
        <f>IFERROR(_xll.RssMarket($A2667,"前日比"),"")</f>
        <v/>
      </c>
      <c r="F2667" s="75" t="str">
        <f>IFERROR(_xll.RssMarket($A2667,"時価総額"),"")</f>
        <v/>
      </c>
      <c r="G2667" s="75" t="e">
        <f>T20D357462[[#This Row],[時価総額]]/T20D357462[[#This Row],[現在値]]</f>
        <v>#VALUE!</v>
      </c>
      <c r="H2667" s="20"/>
      <c r="I2667" s="38"/>
      <c r="J2667" s="20"/>
      <c r="K2667" s="33"/>
      <c r="L2667" s="117"/>
      <c r="M2667" s="21"/>
      <c r="N2667" s="89"/>
      <c r="O2667" s="125" t="e">
        <f t="shared" si="85"/>
        <v>#REF!</v>
      </c>
      <c r="P2667" s="125" t="e">
        <f t="shared" si="84"/>
        <v>#REF!</v>
      </c>
      <c r="Q2667" s="147" t="e">
        <f>T20D357462[[#This Row],[スコア⑤]]/T20D357462[[#This Row],[スコア③]]</f>
        <v>#REF!</v>
      </c>
      <c r="R2667" s="76" t="e">
        <f>#REF!+#REF!</f>
        <v>#REF!</v>
      </c>
      <c r="S2667" s="76"/>
      <c r="T2667" s="119"/>
      <c r="U2667" s="76"/>
      <c r="V2667" s="76"/>
      <c r="W2667" s="109" t="e">
        <f>(T20D357462[[#This Row],[現金及び預金（億）]]-T20D357462[[#This Row],[負債（億）]])/T20D357462[[#This Row],[総資産]]*100</f>
        <v>#DIV/0!</v>
      </c>
    </row>
    <row r="2668" spans="1:23" s="67" customFormat="1" x14ac:dyDescent="0.25">
      <c r="A2668" s="69"/>
      <c r="B2668" s="39"/>
      <c r="C2668" s="71" t="str">
        <f>IFERROR(_xll.RssMarket($A2668,"市場部名称"),"")</f>
        <v/>
      </c>
      <c r="D2668" s="55"/>
      <c r="E2668" s="55" t="str">
        <f>IFERROR(_xll.RssMarket($A2668,"前日比"),"")</f>
        <v/>
      </c>
      <c r="F2668" s="75" t="str">
        <f>IFERROR(_xll.RssMarket($A2668,"時価総額"),"")</f>
        <v/>
      </c>
      <c r="G2668" s="75" t="e">
        <f>T20D357462[[#This Row],[時価総額]]/T20D357462[[#This Row],[現在値]]</f>
        <v>#VALUE!</v>
      </c>
      <c r="H2668" s="20"/>
      <c r="I2668" s="38"/>
      <c r="J2668" s="20"/>
      <c r="K2668" s="33"/>
      <c r="L2668" s="117"/>
      <c r="M2668" s="21"/>
      <c r="N2668" s="89"/>
      <c r="O2668" s="125" t="e">
        <f t="shared" si="85"/>
        <v>#REF!</v>
      </c>
      <c r="P2668" s="125" t="e">
        <f t="shared" si="84"/>
        <v>#REF!</v>
      </c>
      <c r="Q2668" s="147" t="e">
        <f>T20D357462[[#This Row],[スコア⑤]]/T20D357462[[#This Row],[スコア③]]</f>
        <v>#REF!</v>
      </c>
      <c r="R2668" s="76" t="e">
        <f>#REF!+#REF!</f>
        <v>#REF!</v>
      </c>
      <c r="S2668" s="76"/>
      <c r="T2668" s="119"/>
      <c r="U2668" s="76"/>
      <c r="V2668" s="76"/>
      <c r="W2668" s="109" t="e">
        <f>(T20D357462[[#This Row],[現金及び預金（億）]]-T20D357462[[#This Row],[負債（億）]])/T20D357462[[#This Row],[総資産]]*100</f>
        <v>#DIV/0!</v>
      </c>
    </row>
    <row r="2669" spans="1:23" s="67" customFormat="1" x14ac:dyDescent="0.25">
      <c r="A2669" s="69"/>
      <c r="B2669" s="39"/>
      <c r="C2669" s="71" t="str">
        <f>IFERROR(_xll.RssMarket($A2669,"市場部名称"),"")</f>
        <v/>
      </c>
      <c r="D2669" s="55"/>
      <c r="E2669" s="55" t="str">
        <f>IFERROR(_xll.RssMarket($A2669,"前日比"),"")</f>
        <v/>
      </c>
      <c r="F2669" s="75" t="str">
        <f>IFERROR(_xll.RssMarket($A2669,"時価総額"),"")</f>
        <v/>
      </c>
      <c r="G2669" s="75" t="e">
        <f>T20D357462[[#This Row],[時価総額]]/T20D357462[[#This Row],[現在値]]</f>
        <v>#VALUE!</v>
      </c>
      <c r="H2669" s="20"/>
      <c r="I2669" s="38"/>
      <c r="J2669" s="20"/>
      <c r="K2669" s="33"/>
      <c r="L2669" s="117"/>
      <c r="M2669" s="21"/>
      <c r="N2669" s="89"/>
      <c r="O2669" s="125" t="e">
        <f t="shared" si="85"/>
        <v>#REF!</v>
      </c>
      <c r="P2669" s="125" t="e">
        <f t="shared" si="84"/>
        <v>#REF!</v>
      </c>
      <c r="Q2669" s="147" t="e">
        <f>T20D357462[[#This Row],[スコア⑤]]/T20D357462[[#This Row],[スコア③]]</f>
        <v>#REF!</v>
      </c>
      <c r="R2669" s="76" t="e">
        <f>#REF!+#REF!</f>
        <v>#REF!</v>
      </c>
      <c r="S2669" s="76"/>
      <c r="T2669" s="119"/>
      <c r="U2669" s="76"/>
      <c r="V2669" s="76"/>
      <c r="W2669" s="109" t="e">
        <f>(T20D357462[[#This Row],[現金及び預金（億）]]-T20D357462[[#This Row],[負債（億）]])/T20D357462[[#This Row],[総資産]]*100</f>
        <v>#DIV/0!</v>
      </c>
    </row>
    <row r="2670" spans="1:23" s="67" customFormat="1" x14ac:dyDescent="0.25">
      <c r="A2670" s="69"/>
      <c r="B2670" s="39"/>
      <c r="C2670" s="71" t="str">
        <f>IFERROR(_xll.RssMarket($A2670,"市場部名称"),"")</f>
        <v/>
      </c>
      <c r="D2670" s="55"/>
      <c r="E2670" s="55" t="str">
        <f>IFERROR(_xll.RssMarket($A2670,"前日比"),"")</f>
        <v/>
      </c>
      <c r="F2670" s="75" t="str">
        <f>IFERROR(_xll.RssMarket($A2670,"時価総額"),"")</f>
        <v/>
      </c>
      <c r="G2670" s="75" t="e">
        <f>T20D357462[[#This Row],[時価総額]]/T20D357462[[#This Row],[現在値]]</f>
        <v>#VALUE!</v>
      </c>
      <c r="H2670" s="20"/>
      <c r="I2670" s="38"/>
      <c r="J2670" s="20"/>
      <c r="K2670" s="33"/>
      <c r="L2670" s="117"/>
      <c r="M2670" s="21"/>
      <c r="N2670" s="89"/>
      <c r="O2670" s="125" t="e">
        <f t="shared" si="85"/>
        <v>#REF!</v>
      </c>
      <c r="P2670" s="125" t="e">
        <f t="shared" si="84"/>
        <v>#REF!</v>
      </c>
      <c r="Q2670" s="147" t="e">
        <f>T20D357462[[#This Row],[スコア⑤]]/T20D357462[[#This Row],[スコア③]]</f>
        <v>#REF!</v>
      </c>
      <c r="R2670" s="76" t="e">
        <f>#REF!+#REF!</f>
        <v>#REF!</v>
      </c>
      <c r="S2670" s="76"/>
      <c r="T2670" s="119"/>
      <c r="U2670" s="76"/>
      <c r="V2670" s="76"/>
      <c r="W2670" s="109" t="e">
        <f>(T20D357462[[#This Row],[現金及び預金（億）]]-T20D357462[[#This Row],[負債（億）]])/T20D357462[[#This Row],[総資産]]*100</f>
        <v>#DIV/0!</v>
      </c>
    </row>
    <row r="2671" spans="1:23" s="67" customFormat="1" x14ac:dyDescent="0.25">
      <c r="A2671" s="69"/>
      <c r="B2671" s="39"/>
      <c r="C2671" s="71" t="str">
        <f>IFERROR(_xll.RssMarket($A2671,"市場部名称"),"")</f>
        <v/>
      </c>
      <c r="D2671" s="55"/>
      <c r="E2671" s="55" t="str">
        <f>IFERROR(_xll.RssMarket($A2671,"前日比"),"")</f>
        <v/>
      </c>
      <c r="F2671" s="75" t="str">
        <f>IFERROR(_xll.RssMarket($A2671,"時価総額"),"")</f>
        <v/>
      </c>
      <c r="G2671" s="75" t="e">
        <f>T20D357462[[#This Row],[時価総額]]/T20D357462[[#This Row],[現在値]]</f>
        <v>#VALUE!</v>
      </c>
      <c r="H2671" s="20"/>
      <c r="I2671" s="38"/>
      <c r="J2671" s="20"/>
      <c r="K2671" s="33"/>
      <c r="L2671" s="117"/>
      <c r="M2671" s="21"/>
      <c r="N2671" s="89"/>
      <c r="O2671" s="125" t="e">
        <f t="shared" si="85"/>
        <v>#REF!</v>
      </c>
      <c r="P2671" s="125" t="e">
        <f t="shared" si="84"/>
        <v>#REF!</v>
      </c>
      <c r="Q2671" s="147" t="e">
        <f>T20D357462[[#This Row],[スコア⑤]]/T20D357462[[#This Row],[スコア③]]</f>
        <v>#REF!</v>
      </c>
      <c r="R2671" s="76" t="e">
        <f>#REF!+#REF!</f>
        <v>#REF!</v>
      </c>
      <c r="S2671" s="76"/>
      <c r="T2671" s="119"/>
      <c r="U2671" s="76"/>
      <c r="V2671" s="76"/>
      <c r="W2671" s="109" t="e">
        <f>(T20D357462[[#This Row],[現金及び預金（億）]]-T20D357462[[#This Row],[負債（億）]])/T20D357462[[#This Row],[総資産]]*100</f>
        <v>#DIV/0!</v>
      </c>
    </row>
    <row r="2672" spans="1:23" s="67" customFormat="1" x14ac:dyDescent="0.25">
      <c r="A2672" s="69"/>
      <c r="B2672" s="39"/>
      <c r="C2672" s="71" t="str">
        <f>IFERROR(_xll.RssMarket($A2672,"市場部名称"),"")</f>
        <v/>
      </c>
      <c r="D2672" s="55"/>
      <c r="E2672" s="55" t="str">
        <f>IFERROR(_xll.RssMarket($A2672,"前日比"),"")</f>
        <v/>
      </c>
      <c r="F2672" s="75" t="str">
        <f>IFERROR(_xll.RssMarket($A2672,"時価総額"),"")</f>
        <v/>
      </c>
      <c r="G2672" s="75" t="e">
        <f>T20D357462[[#This Row],[時価総額]]/T20D357462[[#This Row],[現在値]]</f>
        <v>#VALUE!</v>
      </c>
      <c r="H2672" s="20"/>
      <c r="I2672" s="38"/>
      <c r="J2672" s="20"/>
      <c r="K2672" s="33"/>
      <c r="L2672" s="117"/>
      <c r="M2672" s="21"/>
      <c r="N2672" s="89"/>
      <c r="O2672" s="125" t="e">
        <f t="shared" si="85"/>
        <v>#REF!</v>
      </c>
      <c r="P2672" s="125" t="e">
        <f t="shared" si="84"/>
        <v>#REF!</v>
      </c>
      <c r="Q2672" s="147" t="e">
        <f>T20D357462[[#This Row],[スコア⑤]]/T20D357462[[#This Row],[スコア③]]</f>
        <v>#REF!</v>
      </c>
      <c r="R2672" s="76" t="e">
        <f>#REF!+#REF!</f>
        <v>#REF!</v>
      </c>
      <c r="S2672" s="76"/>
      <c r="T2672" s="119"/>
      <c r="U2672" s="76"/>
      <c r="V2672" s="76"/>
      <c r="W2672" s="109" t="e">
        <f>(T20D357462[[#This Row],[現金及び預金（億）]]-T20D357462[[#This Row],[負債（億）]])/T20D357462[[#This Row],[総資産]]*100</f>
        <v>#DIV/0!</v>
      </c>
    </row>
    <row r="2673" spans="1:23" s="67" customFormat="1" x14ac:dyDescent="0.25">
      <c r="A2673" s="69"/>
      <c r="B2673" s="39"/>
      <c r="C2673" s="71" t="str">
        <f>IFERROR(_xll.RssMarket($A2673,"市場部名称"),"")</f>
        <v/>
      </c>
      <c r="D2673" s="55"/>
      <c r="E2673" s="55" t="str">
        <f>IFERROR(_xll.RssMarket($A2673,"前日比"),"")</f>
        <v/>
      </c>
      <c r="F2673" s="75" t="str">
        <f>IFERROR(_xll.RssMarket($A2673,"時価総額"),"")</f>
        <v/>
      </c>
      <c r="G2673" s="75" t="e">
        <f>T20D357462[[#This Row],[時価総額]]/T20D357462[[#This Row],[現在値]]</f>
        <v>#VALUE!</v>
      </c>
      <c r="H2673" s="20"/>
      <c r="I2673" s="38"/>
      <c r="J2673" s="20"/>
      <c r="K2673" s="33"/>
      <c r="L2673" s="117"/>
      <c r="M2673" s="21"/>
      <c r="N2673" s="89"/>
      <c r="O2673" s="125" t="e">
        <f t="shared" si="85"/>
        <v>#REF!</v>
      </c>
      <c r="P2673" s="125" t="e">
        <f t="shared" si="84"/>
        <v>#REF!</v>
      </c>
      <c r="Q2673" s="147" t="e">
        <f>T20D357462[[#This Row],[スコア⑤]]/T20D357462[[#This Row],[スコア③]]</f>
        <v>#REF!</v>
      </c>
      <c r="R2673" s="76" t="e">
        <f>#REF!+#REF!</f>
        <v>#REF!</v>
      </c>
      <c r="S2673" s="76"/>
      <c r="T2673" s="119"/>
      <c r="U2673" s="76"/>
      <c r="V2673" s="76"/>
      <c r="W2673" s="109" t="e">
        <f>(T20D357462[[#This Row],[現金及び預金（億）]]-T20D357462[[#This Row],[負債（億）]])/T20D357462[[#This Row],[総資産]]*100</f>
        <v>#DIV/0!</v>
      </c>
    </row>
    <row r="2674" spans="1:23" s="67" customFormat="1" x14ac:dyDescent="0.25">
      <c r="A2674" s="69"/>
      <c r="B2674" s="39"/>
      <c r="C2674" s="71" t="str">
        <f>IFERROR(_xll.RssMarket($A2674,"市場部名称"),"")</f>
        <v/>
      </c>
      <c r="D2674" s="55"/>
      <c r="E2674" s="55" t="str">
        <f>IFERROR(_xll.RssMarket($A2674,"前日比"),"")</f>
        <v/>
      </c>
      <c r="F2674" s="75" t="str">
        <f>IFERROR(_xll.RssMarket($A2674,"時価総額"),"")</f>
        <v/>
      </c>
      <c r="G2674" s="75" t="e">
        <f>T20D357462[[#This Row],[時価総額]]/T20D357462[[#This Row],[現在値]]</f>
        <v>#VALUE!</v>
      </c>
      <c r="H2674" s="20"/>
      <c r="I2674" s="38"/>
      <c r="J2674" s="20"/>
      <c r="K2674" s="33"/>
      <c r="L2674" s="117"/>
      <c r="M2674" s="21"/>
      <c r="N2674" s="89"/>
      <c r="O2674" s="125" t="e">
        <f t="shared" si="85"/>
        <v>#REF!</v>
      </c>
      <c r="P2674" s="125" t="e">
        <f t="shared" si="84"/>
        <v>#REF!</v>
      </c>
      <c r="Q2674" s="147" t="e">
        <f>T20D357462[[#This Row],[スコア⑤]]/T20D357462[[#This Row],[スコア③]]</f>
        <v>#REF!</v>
      </c>
      <c r="R2674" s="76" t="e">
        <f>#REF!+#REF!</f>
        <v>#REF!</v>
      </c>
      <c r="S2674" s="76"/>
      <c r="T2674" s="119"/>
      <c r="U2674" s="76"/>
      <c r="V2674" s="76"/>
      <c r="W2674" s="109" t="e">
        <f>(T20D357462[[#This Row],[現金及び預金（億）]]-T20D357462[[#This Row],[負債（億）]])/T20D357462[[#This Row],[総資産]]*100</f>
        <v>#DIV/0!</v>
      </c>
    </row>
    <row r="2675" spans="1:23" s="67" customFormat="1" x14ac:dyDescent="0.25">
      <c r="A2675" s="69"/>
      <c r="B2675" s="39"/>
      <c r="C2675" s="71" t="str">
        <f>IFERROR(_xll.RssMarket($A2675,"市場部名称"),"")</f>
        <v/>
      </c>
      <c r="D2675" s="55"/>
      <c r="E2675" s="55" t="str">
        <f>IFERROR(_xll.RssMarket($A2675,"前日比"),"")</f>
        <v/>
      </c>
      <c r="F2675" s="75" t="str">
        <f>IFERROR(_xll.RssMarket($A2675,"時価総額"),"")</f>
        <v/>
      </c>
      <c r="G2675" s="75" t="e">
        <f>T20D357462[[#This Row],[時価総額]]/T20D357462[[#This Row],[現在値]]</f>
        <v>#VALUE!</v>
      </c>
      <c r="H2675" s="20"/>
      <c r="I2675" s="38"/>
      <c r="J2675" s="20"/>
      <c r="K2675" s="33"/>
      <c r="L2675" s="117"/>
      <c r="M2675" s="21"/>
      <c r="N2675" s="89"/>
      <c r="O2675" s="125" t="e">
        <f t="shared" si="85"/>
        <v>#REF!</v>
      </c>
      <c r="P2675" s="125" t="e">
        <f t="shared" si="84"/>
        <v>#REF!</v>
      </c>
      <c r="Q2675" s="147" t="e">
        <f>T20D357462[[#This Row],[スコア⑤]]/T20D357462[[#This Row],[スコア③]]</f>
        <v>#REF!</v>
      </c>
      <c r="R2675" s="76" t="e">
        <f>#REF!+#REF!</f>
        <v>#REF!</v>
      </c>
      <c r="S2675" s="76"/>
      <c r="T2675" s="119"/>
      <c r="U2675" s="76"/>
      <c r="V2675" s="76"/>
      <c r="W2675" s="109" t="e">
        <f>(T20D357462[[#This Row],[現金及び預金（億）]]-T20D357462[[#This Row],[負債（億）]])/T20D357462[[#This Row],[総資産]]*100</f>
        <v>#DIV/0!</v>
      </c>
    </row>
    <row r="2676" spans="1:23" s="67" customFormat="1" x14ac:dyDescent="0.25">
      <c r="A2676" s="69"/>
      <c r="B2676" s="39"/>
      <c r="C2676" s="71" t="str">
        <f>IFERROR(_xll.RssMarket($A2676,"市場部名称"),"")</f>
        <v/>
      </c>
      <c r="D2676" s="55"/>
      <c r="E2676" s="55" t="str">
        <f>IFERROR(_xll.RssMarket($A2676,"前日比"),"")</f>
        <v/>
      </c>
      <c r="F2676" s="75" t="str">
        <f>IFERROR(_xll.RssMarket($A2676,"時価総額"),"")</f>
        <v/>
      </c>
      <c r="G2676" s="75" t="e">
        <f>T20D357462[[#This Row],[時価総額]]/T20D357462[[#This Row],[現在値]]</f>
        <v>#VALUE!</v>
      </c>
      <c r="H2676" s="20"/>
      <c r="I2676" s="38"/>
      <c r="J2676" s="20"/>
      <c r="K2676" s="33"/>
      <c r="L2676" s="117"/>
      <c r="M2676" s="21"/>
      <c r="N2676" s="89"/>
      <c r="O2676" s="125" t="e">
        <f t="shared" si="85"/>
        <v>#REF!</v>
      </c>
      <c r="P2676" s="125" t="e">
        <f t="shared" si="84"/>
        <v>#REF!</v>
      </c>
      <c r="Q2676" s="147" t="e">
        <f>T20D357462[[#This Row],[スコア⑤]]/T20D357462[[#This Row],[スコア③]]</f>
        <v>#REF!</v>
      </c>
      <c r="R2676" s="76" t="e">
        <f>#REF!+#REF!</f>
        <v>#REF!</v>
      </c>
      <c r="S2676" s="76"/>
      <c r="T2676" s="119"/>
      <c r="U2676" s="76"/>
      <c r="V2676" s="76"/>
      <c r="W2676" s="109" t="e">
        <f>(T20D357462[[#This Row],[現金及び預金（億）]]-T20D357462[[#This Row],[負債（億）]])/T20D357462[[#This Row],[総資産]]*100</f>
        <v>#DIV/0!</v>
      </c>
    </row>
    <row r="2677" spans="1:23" s="67" customFormat="1" x14ac:dyDescent="0.25">
      <c r="A2677" s="69"/>
      <c r="B2677" s="39"/>
      <c r="C2677" s="71" t="str">
        <f>IFERROR(_xll.RssMarket($A2677,"市場部名称"),"")</f>
        <v/>
      </c>
      <c r="D2677" s="55"/>
      <c r="E2677" s="55" t="str">
        <f>IFERROR(_xll.RssMarket($A2677,"前日比"),"")</f>
        <v/>
      </c>
      <c r="F2677" s="75" t="str">
        <f>IFERROR(_xll.RssMarket($A2677,"時価総額"),"")</f>
        <v/>
      </c>
      <c r="G2677" s="75" t="e">
        <f>T20D357462[[#This Row],[時価総額]]/T20D357462[[#This Row],[現在値]]</f>
        <v>#VALUE!</v>
      </c>
      <c r="H2677" s="20"/>
      <c r="I2677" s="38"/>
      <c r="J2677" s="20"/>
      <c r="K2677" s="33"/>
      <c r="L2677" s="117"/>
      <c r="M2677" s="21"/>
      <c r="N2677" s="89"/>
      <c r="O2677" s="125" t="e">
        <f t="shared" si="85"/>
        <v>#REF!</v>
      </c>
      <c r="P2677" s="125" t="e">
        <f t="shared" si="84"/>
        <v>#REF!</v>
      </c>
      <c r="Q2677" s="147" t="e">
        <f>T20D357462[[#This Row],[スコア⑤]]/T20D357462[[#This Row],[スコア③]]</f>
        <v>#REF!</v>
      </c>
      <c r="R2677" s="76" t="e">
        <f>#REF!+#REF!</f>
        <v>#REF!</v>
      </c>
      <c r="S2677" s="76"/>
      <c r="T2677" s="119"/>
      <c r="U2677" s="76"/>
      <c r="V2677" s="76"/>
      <c r="W2677" s="109" t="e">
        <f>(T20D357462[[#This Row],[現金及び預金（億）]]-T20D357462[[#This Row],[負債（億）]])/T20D357462[[#This Row],[総資産]]*100</f>
        <v>#DIV/0!</v>
      </c>
    </row>
    <row r="2678" spans="1:23" s="67" customFormat="1" x14ac:dyDescent="0.25">
      <c r="A2678" s="69"/>
      <c r="B2678" s="39"/>
      <c r="C2678" s="71" t="str">
        <f>IFERROR(_xll.RssMarket($A2678,"市場部名称"),"")</f>
        <v/>
      </c>
      <c r="D2678" s="55"/>
      <c r="E2678" s="55" t="str">
        <f>IFERROR(_xll.RssMarket($A2678,"前日比"),"")</f>
        <v/>
      </c>
      <c r="F2678" s="75" t="str">
        <f>IFERROR(_xll.RssMarket($A2678,"時価総額"),"")</f>
        <v/>
      </c>
      <c r="G2678" s="75" t="e">
        <f>T20D357462[[#This Row],[時価総額]]/T20D357462[[#This Row],[現在値]]</f>
        <v>#VALUE!</v>
      </c>
      <c r="H2678" s="20"/>
      <c r="I2678" s="38"/>
      <c r="J2678" s="20"/>
      <c r="K2678" s="33"/>
      <c r="L2678" s="117"/>
      <c r="M2678" s="21"/>
      <c r="N2678" s="89"/>
      <c r="O2678" s="125" t="e">
        <f t="shared" si="85"/>
        <v>#REF!</v>
      </c>
      <c r="P2678" s="125" t="e">
        <f t="shared" si="84"/>
        <v>#REF!</v>
      </c>
      <c r="Q2678" s="147" t="e">
        <f>T20D357462[[#This Row],[スコア⑤]]/T20D357462[[#This Row],[スコア③]]</f>
        <v>#REF!</v>
      </c>
      <c r="R2678" s="76" t="e">
        <f>#REF!+#REF!</f>
        <v>#REF!</v>
      </c>
      <c r="S2678" s="76"/>
      <c r="T2678" s="119"/>
      <c r="U2678" s="76"/>
      <c r="V2678" s="76"/>
      <c r="W2678" s="109" t="e">
        <f>(T20D357462[[#This Row],[現金及び預金（億）]]-T20D357462[[#This Row],[負債（億）]])/T20D357462[[#This Row],[総資産]]*100</f>
        <v>#DIV/0!</v>
      </c>
    </row>
    <row r="2679" spans="1:23" s="67" customFormat="1" x14ac:dyDescent="0.25">
      <c r="A2679" s="69"/>
      <c r="B2679" s="39"/>
      <c r="C2679" s="71" t="str">
        <f>IFERROR(_xll.RssMarket($A2679,"市場部名称"),"")</f>
        <v/>
      </c>
      <c r="D2679" s="55"/>
      <c r="E2679" s="55" t="str">
        <f>IFERROR(_xll.RssMarket($A2679,"前日比"),"")</f>
        <v/>
      </c>
      <c r="F2679" s="75" t="str">
        <f>IFERROR(_xll.RssMarket($A2679,"時価総額"),"")</f>
        <v/>
      </c>
      <c r="G2679" s="75" t="e">
        <f>T20D357462[[#This Row],[時価総額]]/T20D357462[[#This Row],[現在値]]</f>
        <v>#VALUE!</v>
      </c>
      <c r="H2679" s="20"/>
      <c r="I2679" s="38"/>
      <c r="J2679" s="20"/>
      <c r="K2679" s="33"/>
      <c r="L2679" s="117"/>
      <c r="M2679" s="21"/>
      <c r="N2679" s="89"/>
      <c r="O2679" s="125" t="e">
        <f t="shared" si="85"/>
        <v>#REF!</v>
      </c>
      <c r="P2679" s="125" t="e">
        <f t="shared" si="84"/>
        <v>#REF!</v>
      </c>
      <c r="Q2679" s="147" t="e">
        <f>T20D357462[[#This Row],[スコア⑤]]/T20D357462[[#This Row],[スコア③]]</f>
        <v>#REF!</v>
      </c>
      <c r="R2679" s="76" t="e">
        <f>#REF!+#REF!</f>
        <v>#REF!</v>
      </c>
      <c r="S2679" s="76"/>
      <c r="T2679" s="119"/>
      <c r="U2679" s="76"/>
      <c r="V2679" s="76"/>
      <c r="W2679" s="109" t="e">
        <f>(T20D357462[[#This Row],[現金及び預金（億）]]-T20D357462[[#This Row],[負債（億）]])/T20D357462[[#This Row],[総資産]]*100</f>
        <v>#DIV/0!</v>
      </c>
    </row>
    <row r="2680" spans="1:23" s="67" customFormat="1" x14ac:dyDescent="0.25">
      <c r="A2680" s="69"/>
      <c r="B2680" s="39"/>
      <c r="C2680" s="71" t="str">
        <f>IFERROR(_xll.RssMarket($A2680,"市場部名称"),"")</f>
        <v/>
      </c>
      <c r="D2680" s="55"/>
      <c r="E2680" s="55" t="str">
        <f>IFERROR(_xll.RssMarket($A2680,"前日比"),"")</f>
        <v/>
      </c>
      <c r="F2680" s="75" t="str">
        <f>IFERROR(_xll.RssMarket($A2680,"時価総額"),"")</f>
        <v/>
      </c>
      <c r="G2680" s="75" t="e">
        <f>T20D357462[[#This Row],[時価総額]]/T20D357462[[#This Row],[現在値]]</f>
        <v>#VALUE!</v>
      </c>
      <c r="H2680" s="20"/>
      <c r="I2680" s="38"/>
      <c r="J2680" s="20"/>
      <c r="K2680" s="33"/>
      <c r="L2680" s="117"/>
      <c r="M2680" s="21"/>
      <c r="N2680" s="89"/>
      <c r="O2680" s="125" t="e">
        <f t="shared" si="85"/>
        <v>#REF!</v>
      </c>
      <c r="P2680" s="125" t="e">
        <f t="shared" si="84"/>
        <v>#REF!</v>
      </c>
      <c r="Q2680" s="147" t="e">
        <f>T20D357462[[#This Row],[スコア⑤]]/T20D357462[[#This Row],[スコア③]]</f>
        <v>#REF!</v>
      </c>
      <c r="R2680" s="76" t="e">
        <f>#REF!+#REF!</f>
        <v>#REF!</v>
      </c>
      <c r="S2680" s="76"/>
      <c r="T2680" s="119"/>
      <c r="U2680" s="76"/>
      <c r="V2680" s="76"/>
      <c r="W2680" s="109" t="e">
        <f>(T20D357462[[#This Row],[現金及び預金（億）]]-T20D357462[[#This Row],[負債（億）]])/T20D357462[[#This Row],[総資産]]*100</f>
        <v>#DIV/0!</v>
      </c>
    </row>
    <row r="2681" spans="1:23" s="67" customFormat="1" x14ac:dyDescent="0.25">
      <c r="A2681" s="69"/>
      <c r="B2681" s="39"/>
      <c r="C2681" s="71" t="str">
        <f>IFERROR(_xll.RssMarket($A2681,"市場部名称"),"")</f>
        <v/>
      </c>
      <c r="D2681" s="55"/>
      <c r="E2681" s="55" t="str">
        <f>IFERROR(_xll.RssMarket($A2681,"前日比"),"")</f>
        <v/>
      </c>
      <c r="F2681" s="75" t="str">
        <f>IFERROR(_xll.RssMarket($A2681,"時価総額"),"")</f>
        <v/>
      </c>
      <c r="G2681" s="75" t="e">
        <f>T20D357462[[#This Row],[時価総額]]/T20D357462[[#This Row],[現在値]]</f>
        <v>#VALUE!</v>
      </c>
      <c r="H2681" s="20"/>
      <c r="I2681" s="38"/>
      <c r="J2681" s="20"/>
      <c r="K2681" s="33"/>
      <c r="L2681" s="117"/>
      <c r="M2681" s="21"/>
      <c r="N2681" s="89"/>
      <c r="O2681" s="125" t="e">
        <f t="shared" si="85"/>
        <v>#REF!</v>
      </c>
      <c r="P2681" s="125" t="e">
        <f t="shared" si="84"/>
        <v>#REF!</v>
      </c>
      <c r="Q2681" s="147" t="e">
        <f>T20D357462[[#This Row],[スコア⑤]]/T20D357462[[#This Row],[スコア③]]</f>
        <v>#REF!</v>
      </c>
      <c r="R2681" s="76" t="e">
        <f>#REF!+#REF!</f>
        <v>#REF!</v>
      </c>
      <c r="S2681" s="76"/>
      <c r="T2681" s="119"/>
      <c r="U2681" s="76"/>
      <c r="V2681" s="76"/>
      <c r="W2681" s="109" t="e">
        <f>(T20D357462[[#This Row],[現金及び預金（億）]]-T20D357462[[#This Row],[負債（億）]])/T20D357462[[#This Row],[総資産]]*100</f>
        <v>#DIV/0!</v>
      </c>
    </row>
    <row r="2682" spans="1:23" s="67" customFormat="1" x14ac:dyDescent="0.25">
      <c r="A2682" s="69"/>
      <c r="B2682" s="39"/>
      <c r="C2682" s="71" t="str">
        <f>IFERROR(_xll.RssMarket($A2682,"市場部名称"),"")</f>
        <v/>
      </c>
      <c r="D2682" s="55"/>
      <c r="E2682" s="55" t="str">
        <f>IFERROR(_xll.RssMarket($A2682,"前日比"),"")</f>
        <v/>
      </c>
      <c r="F2682" s="75" t="str">
        <f>IFERROR(_xll.RssMarket($A2682,"時価総額"),"")</f>
        <v/>
      </c>
      <c r="G2682" s="75" t="e">
        <f>T20D357462[[#This Row],[時価総額]]/T20D357462[[#This Row],[現在値]]</f>
        <v>#VALUE!</v>
      </c>
      <c r="H2682" s="20"/>
      <c r="I2682" s="38"/>
      <c r="J2682" s="20"/>
      <c r="K2682" s="33"/>
      <c r="L2682" s="117"/>
      <c r="M2682" s="21"/>
      <c r="N2682" s="89"/>
      <c r="O2682" s="125" t="e">
        <f t="shared" si="85"/>
        <v>#REF!</v>
      </c>
      <c r="P2682" s="125" t="e">
        <f t="shared" si="84"/>
        <v>#REF!</v>
      </c>
      <c r="Q2682" s="147" t="e">
        <f>T20D357462[[#This Row],[スコア⑤]]/T20D357462[[#This Row],[スコア③]]</f>
        <v>#REF!</v>
      </c>
      <c r="R2682" s="76" t="e">
        <f>#REF!+#REF!</f>
        <v>#REF!</v>
      </c>
      <c r="S2682" s="76"/>
      <c r="T2682" s="119"/>
      <c r="U2682" s="76"/>
      <c r="V2682" s="76"/>
      <c r="W2682" s="109" t="e">
        <f>(T20D357462[[#This Row],[現金及び預金（億）]]-T20D357462[[#This Row],[負債（億）]])/T20D357462[[#This Row],[総資産]]*100</f>
        <v>#DIV/0!</v>
      </c>
    </row>
    <row r="2683" spans="1:23" s="67" customFormat="1" x14ac:dyDescent="0.25">
      <c r="A2683" s="69"/>
      <c r="B2683" s="39"/>
      <c r="C2683" s="71" t="str">
        <f>IFERROR(_xll.RssMarket($A2683,"市場部名称"),"")</f>
        <v/>
      </c>
      <c r="D2683" s="55"/>
      <c r="E2683" s="55" t="str">
        <f>IFERROR(_xll.RssMarket($A2683,"前日比"),"")</f>
        <v/>
      </c>
      <c r="F2683" s="75" t="str">
        <f>IFERROR(_xll.RssMarket($A2683,"時価総額"),"")</f>
        <v/>
      </c>
      <c r="G2683" s="75" t="e">
        <f>T20D357462[[#This Row],[時価総額]]/T20D357462[[#This Row],[現在値]]</f>
        <v>#VALUE!</v>
      </c>
      <c r="H2683" s="20"/>
      <c r="I2683" s="38"/>
      <c r="J2683" s="20"/>
      <c r="K2683" s="33"/>
      <c r="L2683" s="117"/>
      <c r="M2683" s="21"/>
      <c r="N2683" s="89"/>
      <c r="O2683" s="125" t="e">
        <f t="shared" si="85"/>
        <v>#REF!</v>
      </c>
      <c r="P2683" s="125" t="e">
        <f t="shared" si="84"/>
        <v>#REF!</v>
      </c>
      <c r="Q2683" s="147" t="e">
        <f>T20D357462[[#This Row],[スコア⑤]]/T20D357462[[#This Row],[スコア③]]</f>
        <v>#REF!</v>
      </c>
      <c r="R2683" s="76" t="e">
        <f>#REF!+#REF!</f>
        <v>#REF!</v>
      </c>
      <c r="S2683" s="76"/>
      <c r="T2683" s="119"/>
      <c r="U2683" s="76"/>
      <c r="V2683" s="76"/>
      <c r="W2683" s="109" t="e">
        <f>(T20D357462[[#This Row],[現金及び預金（億）]]-T20D357462[[#This Row],[負債（億）]])/T20D357462[[#This Row],[総資産]]*100</f>
        <v>#DIV/0!</v>
      </c>
    </row>
    <row r="2684" spans="1:23" s="67" customFormat="1" x14ac:dyDescent="0.25">
      <c r="A2684" s="69"/>
      <c r="B2684" s="39"/>
      <c r="C2684" s="71" t="str">
        <f>IFERROR(_xll.RssMarket($A2684,"市場部名称"),"")</f>
        <v/>
      </c>
      <c r="D2684" s="55"/>
      <c r="E2684" s="55" t="str">
        <f>IFERROR(_xll.RssMarket($A2684,"前日比"),"")</f>
        <v/>
      </c>
      <c r="F2684" s="75" t="str">
        <f>IFERROR(_xll.RssMarket($A2684,"時価総額"),"")</f>
        <v/>
      </c>
      <c r="G2684" s="75" t="e">
        <f>T20D357462[[#This Row],[時価総額]]/T20D357462[[#This Row],[現在値]]</f>
        <v>#VALUE!</v>
      </c>
      <c r="H2684" s="20"/>
      <c r="I2684" s="38"/>
      <c r="J2684" s="20"/>
      <c r="K2684" s="33"/>
      <c r="L2684" s="117"/>
      <c r="M2684" s="21"/>
      <c r="N2684" s="89"/>
      <c r="O2684" s="125" t="e">
        <f t="shared" si="85"/>
        <v>#REF!</v>
      </c>
      <c r="P2684" s="125" t="e">
        <f t="shared" si="84"/>
        <v>#REF!</v>
      </c>
      <c r="Q2684" s="147" t="e">
        <f>T20D357462[[#This Row],[スコア⑤]]/T20D357462[[#This Row],[スコア③]]</f>
        <v>#REF!</v>
      </c>
      <c r="R2684" s="76" t="e">
        <f>#REF!+#REF!</f>
        <v>#REF!</v>
      </c>
      <c r="S2684" s="76"/>
      <c r="T2684" s="119"/>
      <c r="U2684" s="76"/>
      <c r="V2684" s="76"/>
      <c r="W2684" s="109" t="e">
        <f>(T20D357462[[#This Row],[現金及び預金（億）]]-T20D357462[[#This Row],[負債（億）]])/T20D357462[[#This Row],[総資産]]*100</f>
        <v>#DIV/0!</v>
      </c>
    </row>
    <row r="2685" spans="1:23" s="67" customFormat="1" x14ac:dyDescent="0.25">
      <c r="A2685" s="69"/>
      <c r="B2685" s="39"/>
      <c r="C2685" s="71" t="str">
        <f>IFERROR(_xll.RssMarket($A2685,"市場部名称"),"")</f>
        <v/>
      </c>
      <c r="D2685" s="55"/>
      <c r="E2685" s="55" t="str">
        <f>IFERROR(_xll.RssMarket($A2685,"前日比"),"")</f>
        <v/>
      </c>
      <c r="F2685" s="75" t="str">
        <f>IFERROR(_xll.RssMarket($A2685,"時価総額"),"")</f>
        <v/>
      </c>
      <c r="G2685" s="75" t="e">
        <f>T20D357462[[#This Row],[時価総額]]/T20D357462[[#This Row],[現在値]]</f>
        <v>#VALUE!</v>
      </c>
      <c r="H2685" s="20"/>
      <c r="I2685" s="38"/>
      <c r="J2685" s="20"/>
      <c r="K2685" s="33"/>
      <c r="L2685" s="117"/>
      <c r="M2685" s="21"/>
      <c r="N2685" s="89"/>
      <c r="O2685" s="125" t="e">
        <f t="shared" si="85"/>
        <v>#REF!</v>
      </c>
      <c r="P2685" s="125" t="e">
        <f t="shared" ref="P2685:P2748" si="86">ROUND(((R2685/20)*(L2685/15)*(S2685/15)*(1+W2685/200))/(H2685/15)*100,0)</f>
        <v>#REF!</v>
      </c>
      <c r="Q2685" s="147" t="e">
        <f>T20D357462[[#This Row],[スコア⑤]]/T20D357462[[#This Row],[スコア③]]</f>
        <v>#REF!</v>
      </c>
      <c r="R2685" s="76" t="e">
        <f>#REF!+#REF!</f>
        <v>#REF!</v>
      </c>
      <c r="S2685" s="76"/>
      <c r="T2685" s="119"/>
      <c r="U2685" s="76"/>
      <c r="V2685" s="76"/>
      <c r="W2685" s="109" t="e">
        <f>(T20D357462[[#This Row],[現金及び預金（億）]]-T20D357462[[#This Row],[負債（億）]])/T20D357462[[#This Row],[総資産]]*100</f>
        <v>#DIV/0!</v>
      </c>
    </row>
    <row r="2686" spans="1:23" s="67" customFormat="1" x14ac:dyDescent="0.25">
      <c r="A2686" s="69"/>
      <c r="B2686" s="39"/>
      <c r="C2686" s="71" t="str">
        <f>IFERROR(_xll.RssMarket($A2686,"市場部名称"),"")</f>
        <v/>
      </c>
      <c r="D2686" s="55"/>
      <c r="E2686" s="55" t="str">
        <f>IFERROR(_xll.RssMarket($A2686,"前日比"),"")</f>
        <v/>
      </c>
      <c r="F2686" s="75" t="str">
        <f>IFERROR(_xll.RssMarket($A2686,"時価総額"),"")</f>
        <v/>
      </c>
      <c r="G2686" s="75" t="e">
        <f>T20D357462[[#This Row],[時価総額]]/T20D357462[[#This Row],[現在値]]</f>
        <v>#VALUE!</v>
      </c>
      <c r="H2686" s="20"/>
      <c r="I2686" s="38"/>
      <c r="J2686" s="20"/>
      <c r="K2686" s="33"/>
      <c r="L2686" s="117"/>
      <c r="M2686" s="21"/>
      <c r="N2686" s="89"/>
      <c r="O2686" s="125" t="e">
        <f t="shared" si="85"/>
        <v>#REF!</v>
      </c>
      <c r="P2686" s="125" t="e">
        <f t="shared" si="86"/>
        <v>#REF!</v>
      </c>
      <c r="Q2686" s="147" t="e">
        <f>T20D357462[[#This Row],[スコア⑤]]/T20D357462[[#This Row],[スコア③]]</f>
        <v>#REF!</v>
      </c>
      <c r="R2686" s="76" t="e">
        <f>#REF!+#REF!</f>
        <v>#REF!</v>
      </c>
      <c r="S2686" s="76"/>
      <c r="T2686" s="119"/>
      <c r="U2686" s="76"/>
      <c r="V2686" s="76"/>
      <c r="W2686" s="109" t="e">
        <f>(T20D357462[[#This Row],[現金及び預金（億）]]-T20D357462[[#This Row],[負債（億）]])/T20D357462[[#This Row],[総資産]]*100</f>
        <v>#DIV/0!</v>
      </c>
    </row>
    <row r="2687" spans="1:23" s="67" customFormat="1" x14ac:dyDescent="0.25">
      <c r="A2687" s="69"/>
      <c r="B2687" s="39"/>
      <c r="C2687" s="71" t="str">
        <f>IFERROR(_xll.RssMarket($A2687,"市場部名称"),"")</f>
        <v/>
      </c>
      <c r="D2687" s="55"/>
      <c r="E2687" s="55" t="str">
        <f>IFERROR(_xll.RssMarket($A2687,"前日比"),"")</f>
        <v/>
      </c>
      <c r="F2687" s="75" t="str">
        <f>IFERROR(_xll.RssMarket($A2687,"時価総額"),"")</f>
        <v/>
      </c>
      <c r="G2687" s="75" t="e">
        <f>T20D357462[[#This Row],[時価総額]]/T20D357462[[#This Row],[現在値]]</f>
        <v>#VALUE!</v>
      </c>
      <c r="H2687" s="20"/>
      <c r="I2687" s="38"/>
      <c r="J2687" s="20"/>
      <c r="K2687" s="33"/>
      <c r="L2687" s="117"/>
      <c r="M2687" s="21"/>
      <c r="N2687" s="89"/>
      <c r="O2687" s="125" t="e">
        <f t="shared" si="85"/>
        <v>#REF!</v>
      </c>
      <c r="P2687" s="125" t="e">
        <f t="shared" si="86"/>
        <v>#REF!</v>
      </c>
      <c r="Q2687" s="147" t="e">
        <f>T20D357462[[#This Row],[スコア⑤]]/T20D357462[[#This Row],[スコア③]]</f>
        <v>#REF!</v>
      </c>
      <c r="R2687" s="76" t="e">
        <f>#REF!+#REF!</f>
        <v>#REF!</v>
      </c>
      <c r="S2687" s="76"/>
      <c r="T2687" s="119"/>
      <c r="U2687" s="76"/>
      <c r="V2687" s="76"/>
      <c r="W2687" s="109" t="e">
        <f>(T20D357462[[#This Row],[現金及び預金（億）]]-T20D357462[[#This Row],[負債（億）]])/T20D357462[[#This Row],[総資産]]*100</f>
        <v>#DIV/0!</v>
      </c>
    </row>
    <row r="2688" spans="1:23" s="67" customFormat="1" x14ac:dyDescent="0.25">
      <c r="A2688" s="69"/>
      <c r="B2688" s="39"/>
      <c r="C2688" s="71" t="str">
        <f>IFERROR(_xll.RssMarket($A2688,"市場部名称"),"")</f>
        <v/>
      </c>
      <c r="D2688" s="55"/>
      <c r="E2688" s="55" t="str">
        <f>IFERROR(_xll.RssMarket($A2688,"前日比"),"")</f>
        <v/>
      </c>
      <c r="F2688" s="75" t="str">
        <f>IFERROR(_xll.RssMarket($A2688,"時価総額"),"")</f>
        <v/>
      </c>
      <c r="G2688" s="75" t="e">
        <f>T20D357462[[#This Row],[時価総額]]/T20D357462[[#This Row],[現在値]]</f>
        <v>#VALUE!</v>
      </c>
      <c r="H2688" s="20"/>
      <c r="I2688" s="38"/>
      <c r="J2688" s="20"/>
      <c r="K2688" s="33"/>
      <c r="L2688" s="117"/>
      <c r="M2688" s="21"/>
      <c r="N2688" s="89"/>
      <c r="O2688" s="125" t="e">
        <f t="shared" si="85"/>
        <v>#REF!</v>
      </c>
      <c r="P2688" s="125" t="e">
        <f t="shared" si="86"/>
        <v>#REF!</v>
      </c>
      <c r="Q2688" s="147" t="e">
        <f>T20D357462[[#This Row],[スコア⑤]]/T20D357462[[#This Row],[スコア③]]</f>
        <v>#REF!</v>
      </c>
      <c r="R2688" s="76" t="e">
        <f>#REF!+#REF!</f>
        <v>#REF!</v>
      </c>
      <c r="S2688" s="76"/>
      <c r="T2688" s="119"/>
      <c r="U2688" s="76"/>
      <c r="V2688" s="76"/>
      <c r="W2688" s="109" t="e">
        <f>(T20D357462[[#This Row],[現金及び預金（億）]]-T20D357462[[#This Row],[負債（億）]])/T20D357462[[#This Row],[総資産]]*100</f>
        <v>#DIV/0!</v>
      </c>
    </row>
    <row r="2689" spans="1:23" s="67" customFormat="1" x14ac:dyDescent="0.25">
      <c r="A2689" s="69"/>
      <c r="B2689" s="39"/>
      <c r="C2689" s="71" t="str">
        <f>IFERROR(_xll.RssMarket($A2689,"市場部名称"),"")</f>
        <v/>
      </c>
      <c r="D2689" s="55"/>
      <c r="E2689" s="55" t="str">
        <f>IFERROR(_xll.RssMarket($A2689,"前日比"),"")</f>
        <v/>
      </c>
      <c r="F2689" s="75" t="str">
        <f>IFERROR(_xll.RssMarket($A2689,"時価総額"),"")</f>
        <v/>
      </c>
      <c r="G2689" s="75" t="e">
        <f>T20D357462[[#This Row],[時価総額]]/T20D357462[[#This Row],[現在値]]</f>
        <v>#VALUE!</v>
      </c>
      <c r="H2689" s="20"/>
      <c r="I2689" s="38"/>
      <c r="J2689" s="20"/>
      <c r="K2689" s="33"/>
      <c r="L2689" s="117"/>
      <c r="M2689" s="21"/>
      <c r="N2689" s="89"/>
      <c r="O2689" s="125" t="e">
        <f t="shared" si="85"/>
        <v>#REF!</v>
      </c>
      <c r="P2689" s="125" t="e">
        <f t="shared" si="86"/>
        <v>#REF!</v>
      </c>
      <c r="Q2689" s="147" t="e">
        <f>T20D357462[[#This Row],[スコア⑤]]/T20D357462[[#This Row],[スコア③]]</f>
        <v>#REF!</v>
      </c>
      <c r="R2689" s="76" t="e">
        <f>#REF!+#REF!</f>
        <v>#REF!</v>
      </c>
      <c r="S2689" s="76"/>
      <c r="T2689" s="119"/>
      <c r="U2689" s="76"/>
      <c r="V2689" s="76"/>
      <c r="W2689" s="109" t="e">
        <f>(T20D357462[[#This Row],[現金及び預金（億）]]-T20D357462[[#This Row],[負債（億）]])/T20D357462[[#This Row],[総資産]]*100</f>
        <v>#DIV/0!</v>
      </c>
    </row>
    <row r="2690" spans="1:23" s="67" customFormat="1" x14ac:dyDescent="0.25">
      <c r="A2690" s="69"/>
      <c r="B2690" s="39"/>
      <c r="C2690" s="71" t="str">
        <f>IFERROR(_xll.RssMarket($A2690,"市場部名称"),"")</f>
        <v/>
      </c>
      <c r="D2690" s="55"/>
      <c r="E2690" s="55" t="str">
        <f>IFERROR(_xll.RssMarket($A2690,"前日比"),"")</f>
        <v/>
      </c>
      <c r="F2690" s="75" t="str">
        <f>IFERROR(_xll.RssMarket($A2690,"時価総額"),"")</f>
        <v/>
      </c>
      <c r="G2690" s="75" t="e">
        <f>T20D357462[[#This Row],[時価総額]]/T20D357462[[#This Row],[現在値]]</f>
        <v>#VALUE!</v>
      </c>
      <c r="H2690" s="20"/>
      <c r="I2690" s="38"/>
      <c r="J2690" s="20"/>
      <c r="K2690" s="33"/>
      <c r="L2690" s="117"/>
      <c r="M2690" s="21"/>
      <c r="N2690" s="89"/>
      <c r="O2690" s="125" t="e">
        <f t="shared" ref="O2690:O2753" si="87">ROUND(
 ((IF(OR(R2690="",R2690&lt;=0),20,R2690)/20)
  *(L2690/15))
 /(IFERROR(IF(H2690&gt;0,H2690,15),15)/15)
 *100,0)</f>
        <v>#REF!</v>
      </c>
      <c r="P2690" s="125" t="e">
        <f t="shared" si="86"/>
        <v>#REF!</v>
      </c>
      <c r="Q2690" s="147" t="e">
        <f>T20D357462[[#This Row],[スコア⑤]]/T20D357462[[#This Row],[スコア③]]</f>
        <v>#REF!</v>
      </c>
      <c r="R2690" s="76" t="e">
        <f>#REF!+#REF!</f>
        <v>#REF!</v>
      </c>
      <c r="S2690" s="76"/>
      <c r="T2690" s="119"/>
      <c r="U2690" s="76"/>
      <c r="V2690" s="76"/>
      <c r="W2690" s="109" t="e">
        <f>(T20D357462[[#This Row],[現金及び預金（億）]]-T20D357462[[#This Row],[負債（億）]])/T20D357462[[#This Row],[総資産]]*100</f>
        <v>#DIV/0!</v>
      </c>
    </row>
    <row r="2691" spans="1:23" s="67" customFormat="1" x14ac:dyDescent="0.25">
      <c r="A2691" s="69"/>
      <c r="B2691" s="39"/>
      <c r="C2691" s="71" t="str">
        <f>IFERROR(_xll.RssMarket($A2691,"市場部名称"),"")</f>
        <v/>
      </c>
      <c r="D2691" s="55"/>
      <c r="E2691" s="55" t="str">
        <f>IFERROR(_xll.RssMarket($A2691,"前日比"),"")</f>
        <v/>
      </c>
      <c r="F2691" s="75" t="str">
        <f>IFERROR(_xll.RssMarket($A2691,"時価総額"),"")</f>
        <v/>
      </c>
      <c r="G2691" s="75" t="e">
        <f>T20D357462[[#This Row],[時価総額]]/T20D357462[[#This Row],[現在値]]</f>
        <v>#VALUE!</v>
      </c>
      <c r="H2691" s="20"/>
      <c r="I2691" s="38"/>
      <c r="J2691" s="20"/>
      <c r="K2691" s="33"/>
      <c r="L2691" s="117"/>
      <c r="M2691" s="21"/>
      <c r="N2691" s="89"/>
      <c r="O2691" s="125" t="e">
        <f t="shared" si="87"/>
        <v>#REF!</v>
      </c>
      <c r="P2691" s="125" t="e">
        <f t="shared" si="86"/>
        <v>#REF!</v>
      </c>
      <c r="Q2691" s="147" t="e">
        <f>T20D357462[[#This Row],[スコア⑤]]/T20D357462[[#This Row],[スコア③]]</f>
        <v>#REF!</v>
      </c>
      <c r="R2691" s="76" t="e">
        <f>#REF!+#REF!</f>
        <v>#REF!</v>
      </c>
      <c r="S2691" s="76"/>
      <c r="T2691" s="119"/>
      <c r="U2691" s="76"/>
      <c r="V2691" s="76"/>
      <c r="W2691" s="109" t="e">
        <f>(T20D357462[[#This Row],[現金及び預金（億）]]-T20D357462[[#This Row],[負債（億）]])/T20D357462[[#This Row],[総資産]]*100</f>
        <v>#DIV/0!</v>
      </c>
    </row>
    <row r="2692" spans="1:23" s="67" customFormat="1" x14ac:dyDescent="0.25">
      <c r="A2692" s="69"/>
      <c r="B2692" s="39"/>
      <c r="C2692" s="71" t="str">
        <f>IFERROR(_xll.RssMarket($A2692,"市場部名称"),"")</f>
        <v/>
      </c>
      <c r="D2692" s="55"/>
      <c r="E2692" s="55" t="str">
        <f>IFERROR(_xll.RssMarket($A2692,"前日比"),"")</f>
        <v/>
      </c>
      <c r="F2692" s="75" t="str">
        <f>IFERROR(_xll.RssMarket($A2692,"時価総額"),"")</f>
        <v/>
      </c>
      <c r="G2692" s="75" t="e">
        <f>T20D357462[[#This Row],[時価総額]]/T20D357462[[#This Row],[現在値]]</f>
        <v>#VALUE!</v>
      </c>
      <c r="H2692" s="20"/>
      <c r="I2692" s="38"/>
      <c r="J2692" s="20"/>
      <c r="K2692" s="33"/>
      <c r="L2692" s="117"/>
      <c r="M2692" s="21"/>
      <c r="N2692" s="89"/>
      <c r="O2692" s="125" t="e">
        <f t="shared" si="87"/>
        <v>#REF!</v>
      </c>
      <c r="P2692" s="125" t="e">
        <f t="shared" si="86"/>
        <v>#REF!</v>
      </c>
      <c r="Q2692" s="147" t="e">
        <f>T20D357462[[#This Row],[スコア⑤]]/T20D357462[[#This Row],[スコア③]]</f>
        <v>#REF!</v>
      </c>
      <c r="R2692" s="76" t="e">
        <f>#REF!+#REF!</f>
        <v>#REF!</v>
      </c>
      <c r="S2692" s="76"/>
      <c r="T2692" s="119"/>
      <c r="U2692" s="76"/>
      <c r="V2692" s="76"/>
      <c r="W2692" s="109" t="e">
        <f>(T20D357462[[#This Row],[現金及び預金（億）]]-T20D357462[[#This Row],[負債（億）]])/T20D357462[[#This Row],[総資産]]*100</f>
        <v>#DIV/0!</v>
      </c>
    </row>
    <row r="2693" spans="1:23" s="67" customFormat="1" x14ac:dyDescent="0.25">
      <c r="A2693" s="69"/>
      <c r="B2693" s="39"/>
      <c r="C2693" s="71" t="str">
        <f>IFERROR(_xll.RssMarket($A2693,"市場部名称"),"")</f>
        <v/>
      </c>
      <c r="D2693" s="55"/>
      <c r="E2693" s="55" t="str">
        <f>IFERROR(_xll.RssMarket($A2693,"前日比"),"")</f>
        <v/>
      </c>
      <c r="F2693" s="75" t="str">
        <f>IFERROR(_xll.RssMarket($A2693,"時価総額"),"")</f>
        <v/>
      </c>
      <c r="G2693" s="75" t="e">
        <f>T20D357462[[#This Row],[時価総額]]/T20D357462[[#This Row],[現在値]]</f>
        <v>#VALUE!</v>
      </c>
      <c r="H2693" s="20"/>
      <c r="I2693" s="38"/>
      <c r="J2693" s="20"/>
      <c r="K2693" s="33"/>
      <c r="L2693" s="117"/>
      <c r="M2693" s="21"/>
      <c r="N2693" s="89"/>
      <c r="O2693" s="125" t="e">
        <f t="shared" si="87"/>
        <v>#REF!</v>
      </c>
      <c r="P2693" s="125" t="e">
        <f t="shared" si="86"/>
        <v>#REF!</v>
      </c>
      <c r="Q2693" s="147" t="e">
        <f>T20D357462[[#This Row],[スコア⑤]]/T20D357462[[#This Row],[スコア③]]</f>
        <v>#REF!</v>
      </c>
      <c r="R2693" s="76" t="e">
        <f>#REF!+#REF!</f>
        <v>#REF!</v>
      </c>
      <c r="S2693" s="76"/>
      <c r="T2693" s="119"/>
      <c r="U2693" s="76"/>
      <c r="V2693" s="76"/>
      <c r="W2693" s="109" t="e">
        <f>(T20D357462[[#This Row],[現金及び預金（億）]]-T20D357462[[#This Row],[負債（億）]])/T20D357462[[#This Row],[総資産]]*100</f>
        <v>#DIV/0!</v>
      </c>
    </row>
    <row r="2694" spans="1:23" s="67" customFormat="1" x14ac:dyDescent="0.25">
      <c r="A2694" s="69"/>
      <c r="B2694" s="39"/>
      <c r="C2694" s="71" t="str">
        <f>IFERROR(_xll.RssMarket($A2694,"市場部名称"),"")</f>
        <v/>
      </c>
      <c r="D2694" s="55"/>
      <c r="E2694" s="55" t="str">
        <f>IFERROR(_xll.RssMarket($A2694,"前日比"),"")</f>
        <v/>
      </c>
      <c r="F2694" s="75" t="str">
        <f>IFERROR(_xll.RssMarket($A2694,"時価総額"),"")</f>
        <v/>
      </c>
      <c r="G2694" s="75" t="e">
        <f>T20D357462[[#This Row],[時価総額]]/T20D357462[[#This Row],[現在値]]</f>
        <v>#VALUE!</v>
      </c>
      <c r="H2694" s="20"/>
      <c r="I2694" s="38"/>
      <c r="J2694" s="20"/>
      <c r="K2694" s="33"/>
      <c r="L2694" s="117"/>
      <c r="M2694" s="21"/>
      <c r="N2694" s="89"/>
      <c r="O2694" s="125" t="e">
        <f t="shared" si="87"/>
        <v>#REF!</v>
      </c>
      <c r="P2694" s="125" t="e">
        <f t="shared" si="86"/>
        <v>#REF!</v>
      </c>
      <c r="Q2694" s="147" t="e">
        <f>T20D357462[[#This Row],[スコア⑤]]/T20D357462[[#This Row],[スコア③]]</f>
        <v>#REF!</v>
      </c>
      <c r="R2694" s="76" t="e">
        <f>#REF!+#REF!</f>
        <v>#REF!</v>
      </c>
      <c r="S2694" s="76"/>
      <c r="T2694" s="119"/>
      <c r="U2694" s="76"/>
      <c r="V2694" s="76"/>
      <c r="W2694" s="109" t="e">
        <f>(T20D357462[[#This Row],[現金及び預金（億）]]-T20D357462[[#This Row],[負債（億）]])/T20D357462[[#This Row],[総資産]]*100</f>
        <v>#DIV/0!</v>
      </c>
    </row>
    <row r="2695" spans="1:23" s="67" customFormat="1" x14ac:dyDescent="0.25">
      <c r="A2695" s="69"/>
      <c r="B2695" s="39"/>
      <c r="C2695" s="71" t="str">
        <f>IFERROR(_xll.RssMarket($A2695,"市場部名称"),"")</f>
        <v/>
      </c>
      <c r="D2695" s="55"/>
      <c r="E2695" s="55" t="str">
        <f>IFERROR(_xll.RssMarket($A2695,"前日比"),"")</f>
        <v/>
      </c>
      <c r="F2695" s="75" t="str">
        <f>IFERROR(_xll.RssMarket($A2695,"時価総額"),"")</f>
        <v/>
      </c>
      <c r="G2695" s="75" t="e">
        <f>T20D357462[[#This Row],[時価総額]]/T20D357462[[#This Row],[現在値]]</f>
        <v>#VALUE!</v>
      </c>
      <c r="H2695" s="20"/>
      <c r="I2695" s="38"/>
      <c r="J2695" s="20"/>
      <c r="K2695" s="33"/>
      <c r="L2695" s="117"/>
      <c r="M2695" s="21"/>
      <c r="N2695" s="89"/>
      <c r="O2695" s="125" t="e">
        <f t="shared" si="87"/>
        <v>#REF!</v>
      </c>
      <c r="P2695" s="125" t="e">
        <f t="shared" si="86"/>
        <v>#REF!</v>
      </c>
      <c r="Q2695" s="147" t="e">
        <f>T20D357462[[#This Row],[スコア⑤]]/T20D357462[[#This Row],[スコア③]]</f>
        <v>#REF!</v>
      </c>
      <c r="R2695" s="76" t="e">
        <f>#REF!+#REF!</f>
        <v>#REF!</v>
      </c>
      <c r="S2695" s="76"/>
      <c r="T2695" s="119"/>
      <c r="U2695" s="76"/>
      <c r="V2695" s="76"/>
      <c r="W2695" s="109" t="e">
        <f>(T20D357462[[#This Row],[現金及び預金（億）]]-T20D357462[[#This Row],[負債（億）]])/T20D357462[[#This Row],[総資産]]*100</f>
        <v>#DIV/0!</v>
      </c>
    </row>
    <row r="2696" spans="1:23" s="67" customFormat="1" x14ac:dyDescent="0.25">
      <c r="A2696" s="69"/>
      <c r="B2696" s="39"/>
      <c r="C2696" s="71" t="str">
        <f>IFERROR(_xll.RssMarket($A2696,"市場部名称"),"")</f>
        <v/>
      </c>
      <c r="D2696" s="55"/>
      <c r="E2696" s="55" t="str">
        <f>IFERROR(_xll.RssMarket($A2696,"前日比"),"")</f>
        <v/>
      </c>
      <c r="F2696" s="75" t="str">
        <f>IFERROR(_xll.RssMarket($A2696,"時価総額"),"")</f>
        <v/>
      </c>
      <c r="G2696" s="75" t="e">
        <f>T20D357462[[#This Row],[時価総額]]/T20D357462[[#This Row],[現在値]]</f>
        <v>#VALUE!</v>
      </c>
      <c r="H2696" s="20"/>
      <c r="I2696" s="38"/>
      <c r="J2696" s="20"/>
      <c r="K2696" s="33"/>
      <c r="L2696" s="117"/>
      <c r="M2696" s="21"/>
      <c r="N2696" s="89"/>
      <c r="O2696" s="125" t="e">
        <f t="shared" si="87"/>
        <v>#REF!</v>
      </c>
      <c r="P2696" s="125" t="e">
        <f t="shared" si="86"/>
        <v>#REF!</v>
      </c>
      <c r="Q2696" s="147" t="e">
        <f>T20D357462[[#This Row],[スコア⑤]]/T20D357462[[#This Row],[スコア③]]</f>
        <v>#REF!</v>
      </c>
      <c r="R2696" s="76" t="e">
        <f>#REF!+#REF!</f>
        <v>#REF!</v>
      </c>
      <c r="S2696" s="76"/>
      <c r="T2696" s="119"/>
      <c r="U2696" s="76"/>
      <c r="V2696" s="76"/>
      <c r="W2696" s="109" t="e">
        <f>(T20D357462[[#This Row],[現金及び預金（億）]]-T20D357462[[#This Row],[負債（億）]])/T20D357462[[#This Row],[総資産]]*100</f>
        <v>#DIV/0!</v>
      </c>
    </row>
    <row r="2697" spans="1:23" s="67" customFormat="1" x14ac:dyDescent="0.25">
      <c r="A2697" s="69"/>
      <c r="B2697" s="39"/>
      <c r="C2697" s="71" t="str">
        <f>IFERROR(_xll.RssMarket($A2697,"市場部名称"),"")</f>
        <v/>
      </c>
      <c r="D2697" s="55"/>
      <c r="E2697" s="55" t="str">
        <f>IFERROR(_xll.RssMarket($A2697,"前日比"),"")</f>
        <v/>
      </c>
      <c r="F2697" s="75" t="str">
        <f>IFERROR(_xll.RssMarket($A2697,"時価総額"),"")</f>
        <v/>
      </c>
      <c r="G2697" s="75" t="e">
        <f>T20D357462[[#This Row],[時価総額]]/T20D357462[[#This Row],[現在値]]</f>
        <v>#VALUE!</v>
      </c>
      <c r="H2697" s="20"/>
      <c r="I2697" s="38"/>
      <c r="J2697" s="20"/>
      <c r="K2697" s="33"/>
      <c r="L2697" s="117"/>
      <c r="M2697" s="21"/>
      <c r="N2697" s="89"/>
      <c r="O2697" s="125" t="e">
        <f t="shared" si="87"/>
        <v>#REF!</v>
      </c>
      <c r="P2697" s="125" t="e">
        <f t="shared" si="86"/>
        <v>#REF!</v>
      </c>
      <c r="Q2697" s="147" t="e">
        <f>T20D357462[[#This Row],[スコア⑤]]/T20D357462[[#This Row],[スコア③]]</f>
        <v>#REF!</v>
      </c>
      <c r="R2697" s="76" t="e">
        <f>#REF!+#REF!</f>
        <v>#REF!</v>
      </c>
      <c r="S2697" s="76"/>
      <c r="T2697" s="119"/>
      <c r="U2697" s="76"/>
      <c r="V2697" s="76"/>
      <c r="W2697" s="109" t="e">
        <f>(T20D357462[[#This Row],[現金及び預金（億）]]-T20D357462[[#This Row],[負債（億）]])/T20D357462[[#This Row],[総資産]]*100</f>
        <v>#DIV/0!</v>
      </c>
    </row>
    <row r="2698" spans="1:23" s="67" customFormat="1" x14ac:dyDescent="0.25">
      <c r="A2698" s="69"/>
      <c r="B2698" s="39"/>
      <c r="C2698" s="71" t="str">
        <f>IFERROR(_xll.RssMarket($A2698,"市場部名称"),"")</f>
        <v/>
      </c>
      <c r="D2698" s="55"/>
      <c r="E2698" s="55" t="str">
        <f>IFERROR(_xll.RssMarket($A2698,"前日比"),"")</f>
        <v/>
      </c>
      <c r="F2698" s="75" t="str">
        <f>IFERROR(_xll.RssMarket($A2698,"時価総額"),"")</f>
        <v/>
      </c>
      <c r="G2698" s="75" t="e">
        <f>T20D357462[[#This Row],[時価総額]]/T20D357462[[#This Row],[現在値]]</f>
        <v>#VALUE!</v>
      </c>
      <c r="H2698" s="20"/>
      <c r="I2698" s="38"/>
      <c r="J2698" s="20"/>
      <c r="K2698" s="33"/>
      <c r="L2698" s="117"/>
      <c r="M2698" s="21"/>
      <c r="N2698" s="89"/>
      <c r="O2698" s="125" t="e">
        <f t="shared" si="87"/>
        <v>#REF!</v>
      </c>
      <c r="P2698" s="125" t="e">
        <f t="shared" si="86"/>
        <v>#REF!</v>
      </c>
      <c r="Q2698" s="147" t="e">
        <f>T20D357462[[#This Row],[スコア⑤]]/T20D357462[[#This Row],[スコア③]]</f>
        <v>#REF!</v>
      </c>
      <c r="R2698" s="76" t="e">
        <f>#REF!+#REF!</f>
        <v>#REF!</v>
      </c>
      <c r="S2698" s="76"/>
      <c r="T2698" s="119"/>
      <c r="U2698" s="76"/>
      <c r="V2698" s="76"/>
      <c r="W2698" s="109" t="e">
        <f>(T20D357462[[#This Row],[現金及び預金（億）]]-T20D357462[[#This Row],[負債（億）]])/T20D357462[[#This Row],[総資産]]*100</f>
        <v>#DIV/0!</v>
      </c>
    </row>
    <row r="2699" spans="1:23" s="67" customFormat="1" x14ac:dyDescent="0.25">
      <c r="A2699" s="69"/>
      <c r="B2699" s="39"/>
      <c r="C2699" s="71" t="str">
        <f>IFERROR(_xll.RssMarket($A2699,"市場部名称"),"")</f>
        <v/>
      </c>
      <c r="D2699" s="55"/>
      <c r="E2699" s="55" t="str">
        <f>IFERROR(_xll.RssMarket($A2699,"前日比"),"")</f>
        <v/>
      </c>
      <c r="F2699" s="75" t="str">
        <f>IFERROR(_xll.RssMarket($A2699,"時価総額"),"")</f>
        <v/>
      </c>
      <c r="G2699" s="75" t="e">
        <f>T20D357462[[#This Row],[時価総額]]/T20D357462[[#This Row],[現在値]]</f>
        <v>#VALUE!</v>
      </c>
      <c r="H2699" s="20"/>
      <c r="I2699" s="38"/>
      <c r="J2699" s="20"/>
      <c r="K2699" s="33"/>
      <c r="L2699" s="117"/>
      <c r="M2699" s="21"/>
      <c r="N2699" s="89"/>
      <c r="O2699" s="125" t="e">
        <f t="shared" si="87"/>
        <v>#REF!</v>
      </c>
      <c r="P2699" s="125" t="e">
        <f t="shared" si="86"/>
        <v>#REF!</v>
      </c>
      <c r="Q2699" s="147" t="e">
        <f>T20D357462[[#This Row],[スコア⑤]]/T20D357462[[#This Row],[スコア③]]</f>
        <v>#REF!</v>
      </c>
      <c r="R2699" s="76" t="e">
        <f>#REF!+#REF!</f>
        <v>#REF!</v>
      </c>
      <c r="S2699" s="76"/>
      <c r="T2699" s="119"/>
      <c r="U2699" s="76"/>
      <c r="V2699" s="76"/>
      <c r="W2699" s="109" t="e">
        <f>(T20D357462[[#This Row],[現金及び預金（億）]]-T20D357462[[#This Row],[負債（億）]])/T20D357462[[#This Row],[総資産]]*100</f>
        <v>#DIV/0!</v>
      </c>
    </row>
    <row r="2700" spans="1:23" s="67" customFormat="1" x14ac:dyDescent="0.25">
      <c r="A2700" s="69"/>
      <c r="B2700" s="39"/>
      <c r="C2700" s="71" t="str">
        <f>IFERROR(_xll.RssMarket($A2700,"市場部名称"),"")</f>
        <v/>
      </c>
      <c r="D2700" s="55"/>
      <c r="E2700" s="55" t="str">
        <f>IFERROR(_xll.RssMarket($A2700,"前日比"),"")</f>
        <v/>
      </c>
      <c r="F2700" s="75" t="str">
        <f>IFERROR(_xll.RssMarket($A2700,"時価総額"),"")</f>
        <v/>
      </c>
      <c r="G2700" s="75" t="e">
        <f>T20D357462[[#This Row],[時価総額]]/T20D357462[[#This Row],[現在値]]</f>
        <v>#VALUE!</v>
      </c>
      <c r="H2700" s="20"/>
      <c r="I2700" s="38"/>
      <c r="J2700" s="20"/>
      <c r="K2700" s="33"/>
      <c r="L2700" s="117"/>
      <c r="M2700" s="21"/>
      <c r="N2700" s="89"/>
      <c r="O2700" s="125" t="e">
        <f t="shared" si="87"/>
        <v>#REF!</v>
      </c>
      <c r="P2700" s="125" t="e">
        <f t="shared" si="86"/>
        <v>#REF!</v>
      </c>
      <c r="Q2700" s="147" t="e">
        <f>T20D357462[[#This Row],[スコア⑤]]/T20D357462[[#This Row],[スコア③]]</f>
        <v>#REF!</v>
      </c>
      <c r="R2700" s="76" t="e">
        <f>#REF!+#REF!</f>
        <v>#REF!</v>
      </c>
      <c r="S2700" s="76"/>
      <c r="T2700" s="119"/>
      <c r="U2700" s="76"/>
      <c r="V2700" s="76"/>
      <c r="W2700" s="109" t="e">
        <f>(T20D357462[[#This Row],[現金及び預金（億）]]-T20D357462[[#This Row],[負債（億）]])/T20D357462[[#This Row],[総資産]]*100</f>
        <v>#DIV/0!</v>
      </c>
    </row>
    <row r="2701" spans="1:23" s="67" customFormat="1" x14ac:dyDescent="0.25">
      <c r="A2701" s="69"/>
      <c r="B2701" s="39"/>
      <c r="C2701" s="71" t="str">
        <f>IFERROR(_xll.RssMarket($A2701,"市場部名称"),"")</f>
        <v/>
      </c>
      <c r="D2701" s="55"/>
      <c r="E2701" s="55" t="str">
        <f>IFERROR(_xll.RssMarket($A2701,"前日比"),"")</f>
        <v/>
      </c>
      <c r="F2701" s="75" t="str">
        <f>IFERROR(_xll.RssMarket($A2701,"時価総額"),"")</f>
        <v/>
      </c>
      <c r="G2701" s="75" t="e">
        <f>T20D357462[[#This Row],[時価総額]]/T20D357462[[#This Row],[現在値]]</f>
        <v>#VALUE!</v>
      </c>
      <c r="H2701" s="20"/>
      <c r="I2701" s="38"/>
      <c r="J2701" s="20"/>
      <c r="K2701" s="33"/>
      <c r="L2701" s="117"/>
      <c r="M2701" s="21"/>
      <c r="N2701" s="89"/>
      <c r="O2701" s="125" t="e">
        <f t="shared" si="87"/>
        <v>#REF!</v>
      </c>
      <c r="P2701" s="125" t="e">
        <f t="shared" si="86"/>
        <v>#REF!</v>
      </c>
      <c r="Q2701" s="147" t="e">
        <f>T20D357462[[#This Row],[スコア⑤]]/T20D357462[[#This Row],[スコア③]]</f>
        <v>#REF!</v>
      </c>
      <c r="R2701" s="76" t="e">
        <f>#REF!+#REF!</f>
        <v>#REF!</v>
      </c>
      <c r="S2701" s="76"/>
      <c r="T2701" s="119"/>
      <c r="U2701" s="76"/>
      <c r="V2701" s="76"/>
      <c r="W2701" s="109" t="e">
        <f>(T20D357462[[#This Row],[現金及び預金（億）]]-T20D357462[[#This Row],[負債（億）]])/T20D357462[[#This Row],[総資産]]*100</f>
        <v>#DIV/0!</v>
      </c>
    </row>
    <row r="2702" spans="1:23" s="67" customFormat="1" x14ac:dyDescent="0.25">
      <c r="A2702" s="69"/>
      <c r="B2702" s="39"/>
      <c r="C2702" s="71" t="str">
        <f>IFERROR(_xll.RssMarket($A2702,"市場部名称"),"")</f>
        <v/>
      </c>
      <c r="D2702" s="55"/>
      <c r="E2702" s="55" t="str">
        <f>IFERROR(_xll.RssMarket($A2702,"前日比"),"")</f>
        <v/>
      </c>
      <c r="F2702" s="75" t="str">
        <f>IFERROR(_xll.RssMarket($A2702,"時価総額"),"")</f>
        <v/>
      </c>
      <c r="G2702" s="75" t="e">
        <f>T20D357462[[#This Row],[時価総額]]/T20D357462[[#This Row],[現在値]]</f>
        <v>#VALUE!</v>
      </c>
      <c r="H2702" s="20"/>
      <c r="I2702" s="38"/>
      <c r="J2702" s="20"/>
      <c r="K2702" s="33"/>
      <c r="L2702" s="117"/>
      <c r="M2702" s="21"/>
      <c r="N2702" s="89"/>
      <c r="O2702" s="125" t="e">
        <f t="shared" si="87"/>
        <v>#REF!</v>
      </c>
      <c r="P2702" s="125" t="e">
        <f t="shared" si="86"/>
        <v>#REF!</v>
      </c>
      <c r="Q2702" s="147" t="e">
        <f>T20D357462[[#This Row],[スコア⑤]]/T20D357462[[#This Row],[スコア③]]</f>
        <v>#REF!</v>
      </c>
      <c r="R2702" s="76" t="e">
        <f>#REF!+#REF!</f>
        <v>#REF!</v>
      </c>
      <c r="S2702" s="76"/>
      <c r="T2702" s="119"/>
      <c r="U2702" s="76"/>
      <c r="V2702" s="76"/>
      <c r="W2702" s="109" t="e">
        <f>(T20D357462[[#This Row],[現金及び預金（億）]]-T20D357462[[#This Row],[負債（億）]])/T20D357462[[#This Row],[総資産]]*100</f>
        <v>#DIV/0!</v>
      </c>
    </row>
    <row r="2703" spans="1:23" s="67" customFormat="1" x14ac:dyDescent="0.25">
      <c r="A2703" s="69"/>
      <c r="B2703" s="39"/>
      <c r="C2703" s="71" t="str">
        <f>IFERROR(_xll.RssMarket($A2703,"市場部名称"),"")</f>
        <v/>
      </c>
      <c r="D2703" s="55"/>
      <c r="E2703" s="55" t="str">
        <f>IFERROR(_xll.RssMarket($A2703,"前日比"),"")</f>
        <v/>
      </c>
      <c r="F2703" s="75" t="str">
        <f>IFERROR(_xll.RssMarket($A2703,"時価総額"),"")</f>
        <v/>
      </c>
      <c r="G2703" s="75" t="e">
        <f>T20D357462[[#This Row],[時価総額]]/T20D357462[[#This Row],[現在値]]</f>
        <v>#VALUE!</v>
      </c>
      <c r="H2703" s="20"/>
      <c r="I2703" s="38"/>
      <c r="J2703" s="20"/>
      <c r="K2703" s="33"/>
      <c r="L2703" s="117"/>
      <c r="M2703" s="21"/>
      <c r="N2703" s="89"/>
      <c r="O2703" s="125" t="e">
        <f t="shared" si="87"/>
        <v>#REF!</v>
      </c>
      <c r="P2703" s="125" t="e">
        <f t="shared" si="86"/>
        <v>#REF!</v>
      </c>
      <c r="Q2703" s="147" t="e">
        <f>T20D357462[[#This Row],[スコア⑤]]/T20D357462[[#This Row],[スコア③]]</f>
        <v>#REF!</v>
      </c>
      <c r="R2703" s="76" t="e">
        <f>#REF!+#REF!</f>
        <v>#REF!</v>
      </c>
      <c r="S2703" s="76"/>
      <c r="T2703" s="119"/>
      <c r="U2703" s="76"/>
      <c r="V2703" s="76"/>
      <c r="W2703" s="109" t="e">
        <f>(T20D357462[[#This Row],[現金及び預金（億）]]-T20D357462[[#This Row],[負債（億）]])/T20D357462[[#This Row],[総資産]]*100</f>
        <v>#DIV/0!</v>
      </c>
    </row>
    <row r="2704" spans="1:23" s="67" customFormat="1" x14ac:dyDescent="0.25">
      <c r="A2704" s="69"/>
      <c r="B2704" s="39"/>
      <c r="C2704" s="71" t="str">
        <f>IFERROR(_xll.RssMarket($A2704,"市場部名称"),"")</f>
        <v/>
      </c>
      <c r="D2704" s="55"/>
      <c r="E2704" s="55" t="str">
        <f>IFERROR(_xll.RssMarket($A2704,"前日比"),"")</f>
        <v/>
      </c>
      <c r="F2704" s="75" t="str">
        <f>IFERROR(_xll.RssMarket($A2704,"時価総額"),"")</f>
        <v/>
      </c>
      <c r="G2704" s="75" t="e">
        <f>T20D357462[[#This Row],[時価総額]]/T20D357462[[#This Row],[現在値]]</f>
        <v>#VALUE!</v>
      </c>
      <c r="H2704" s="20"/>
      <c r="I2704" s="38"/>
      <c r="J2704" s="20"/>
      <c r="K2704" s="33"/>
      <c r="L2704" s="117"/>
      <c r="M2704" s="21"/>
      <c r="N2704" s="89"/>
      <c r="O2704" s="125" t="e">
        <f t="shared" si="87"/>
        <v>#REF!</v>
      </c>
      <c r="P2704" s="125" t="e">
        <f t="shared" si="86"/>
        <v>#REF!</v>
      </c>
      <c r="Q2704" s="147" t="e">
        <f>T20D357462[[#This Row],[スコア⑤]]/T20D357462[[#This Row],[スコア③]]</f>
        <v>#REF!</v>
      </c>
      <c r="R2704" s="76" t="e">
        <f>#REF!+#REF!</f>
        <v>#REF!</v>
      </c>
      <c r="S2704" s="76"/>
      <c r="T2704" s="119"/>
      <c r="U2704" s="76"/>
      <c r="V2704" s="76"/>
      <c r="W2704" s="109" t="e">
        <f>(T20D357462[[#This Row],[現金及び預金（億）]]-T20D357462[[#This Row],[負債（億）]])/T20D357462[[#This Row],[総資産]]*100</f>
        <v>#DIV/0!</v>
      </c>
    </row>
    <row r="2705" spans="1:23" s="67" customFormat="1" x14ac:dyDescent="0.25">
      <c r="A2705" s="69"/>
      <c r="B2705" s="39"/>
      <c r="C2705" s="71" t="str">
        <f>IFERROR(_xll.RssMarket($A2705,"市場部名称"),"")</f>
        <v/>
      </c>
      <c r="D2705" s="55"/>
      <c r="E2705" s="55" t="str">
        <f>IFERROR(_xll.RssMarket($A2705,"前日比"),"")</f>
        <v/>
      </c>
      <c r="F2705" s="75" t="str">
        <f>IFERROR(_xll.RssMarket($A2705,"時価総額"),"")</f>
        <v/>
      </c>
      <c r="G2705" s="75" t="e">
        <f>T20D357462[[#This Row],[時価総額]]/T20D357462[[#This Row],[現在値]]</f>
        <v>#VALUE!</v>
      </c>
      <c r="H2705" s="20"/>
      <c r="I2705" s="38"/>
      <c r="J2705" s="20"/>
      <c r="K2705" s="33"/>
      <c r="L2705" s="117"/>
      <c r="M2705" s="21"/>
      <c r="N2705" s="89"/>
      <c r="O2705" s="125" t="e">
        <f t="shared" si="87"/>
        <v>#REF!</v>
      </c>
      <c r="P2705" s="125" t="e">
        <f t="shared" si="86"/>
        <v>#REF!</v>
      </c>
      <c r="Q2705" s="147" t="e">
        <f>T20D357462[[#This Row],[スコア⑤]]/T20D357462[[#This Row],[スコア③]]</f>
        <v>#REF!</v>
      </c>
      <c r="R2705" s="76" t="e">
        <f>#REF!+#REF!</f>
        <v>#REF!</v>
      </c>
      <c r="S2705" s="76"/>
      <c r="T2705" s="119"/>
      <c r="U2705" s="76"/>
      <c r="V2705" s="76"/>
      <c r="W2705" s="109" t="e">
        <f>(T20D357462[[#This Row],[現金及び預金（億）]]-T20D357462[[#This Row],[負債（億）]])/T20D357462[[#This Row],[総資産]]*100</f>
        <v>#DIV/0!</v>
      </c>
    </row>
    <row r="2706" spans="1:23" s="67" customFormat="1" x14ac:dyDescent="0.25">
      <c r="A2706" s="69"/>
      <c r="B2706" s="39"/>
      <c r="C2706" s="71" t="str">
        <f>IFERROR(_xll.RssMarket($A2706,"市場部名称"),"")</f>
        <v/>
      </c>
      <c r="D2706" s="55"/>
      <c r="E2706" s="55" t="str">
        <f>IFERROR(_xll.RssMarket($A2706,"前日比"),"")</f>
        <v/>
      </c>
      <c r="F2706" s="75" t="str">
        <f>IFERROR(_xll.RssMarket($A2706,"時価総額"),"")</f>
        <v/>
      </c>
      <c r="G2706" s="75" t="e">
        <f>T20D357462[[#This Row],[時価総額]]/T20D357462[[#This Row],[現在値]]</f>
        <v>#VALUE!</v>
      </c>
      <c r="H2706" s="20"/>
      <c r="I2706" s="38"/>
      <c r="J2706" s="20"/>
      <c r="K2706" s="33"/>
      <c r="L2706" s="117"/>
      <c r="M2706" s="21"/>
      <c r="N2706" s="89"/>
      <c r="O2706" s="125" t="e">
        <f t="shared" si="87"/>
        <v>#REF!</v>
      </c>
      <c r="P2706" s="125" t="e">
        <f t="shared" si="86"/>
        <v>#REF!</v>
      </c>
      <c r="Q2706" s="147" t="e">
        <f>T20D357462[[#This Row],[スコア⑤]]/T20D357462[[#This Row],[スコア③]]</f>
        <v>#REF!</v>
      </c>
      <c r="R2706" s="76" t="e">
        <f>#REF!+#REF!</f>
        <v>#REF!</v>
      </c>
      <c r="S2706" s="76"/>
      <c r="T2706" s="119"/>
      <c r="U2706" s="76"/>
      <c r="V2706" s="76"/>
      <c r="W2706" s="109" t="e">
        <f>(T20D357462[[#This Row],[現金及び預金（億）]]-T20D357462[[#This Row],[負債（億）]])/T20D357462[[#This Row],[総資産]]*100</f>
        <v>#DIV/0!</v>
      </c>
    </row>
    <row r="2707" spans="1:23" s="67" customFormat="1" x14ac:dyDescent="0.25">
      <c r="A2707" s="69"/>
      <c r="B2707" s="39"/>
      <c r="C2707" s="71" t="str">
        <f>IFERROR(_xll.RssMarket($A2707,"市場部名称"),"")</f>
        <v/>
      </c>
      <c r="D2707" s="55"/>
      <c r="E2707" s="55" t="str">
        <f>IFERROR(_xll.RssMarket($A2707,"前日比"),"")</f>
        <v/>
      </c>
      <c r="F2707" s="75" t="str">
        <f>IFERROR(_xll.RssMarket($A2707,"時価総額"),"")</f>
        <v/>
      </c>
      <c r="G2707" s="75" t="e">
        <f>T20D357462[[#This Row],[時価総額]]/T20D357462[[#This Row],[現在値]]</f>
        <v>#VALUE!</v>
      </c>
      <c r="H2707" s="20"/>
      <c r="I2707" s="38"/>
      <c r="J2707" s="20"/>
      <c r="K2707" s="33"/>
      <c r="L2707" s="117"/>
      <c r="M2707" s="21"/>
      <c r="N2707" s="89"/>
      <c r="O2707" s="125" t="e">
        <f t="shared" si="87"/>
        <v>#REF!</v>
      </c>
      <c r="P2707" s="125" t="e">
        <f t="shared" si="86"/>
        <v>#REF!</v>
      </c>
      <c r="Q2707" s="147" t="e">
        <f>T20D357462[[#This Row],[スコア⑤]]/T20D357462[[#This Row],[スコア③]]</f>
        <v>#REF!</v>
      </c>
      <c r="R2707" s="76" t="e">
        <f>#REF!+#REF!</f>
        <v>#REF!</v>
      </c>
      <c r="S2707" s="76"/>
      <c r="T2707" s="119"/>
      <c r="U2707" s="76"/>
      <c r="V2707" s="76"/>
      <c r="W2707" s="109" t="e">
        <f>(T20D357462[[#This Row],[現金及び預金（億）]]-T20D357462[[#This Row],[負債（億）]])/T20D357462[[#This Row],[総資産]]*100</f>
        <v>#DIV/0!</v>
      </c>
    </row>
    <row r="2708" spans="1:23" s="67" customFormat="1" x14ac:dyDescent="0.25">
      <c r="A2708" s="69"/>
      <c r="B2708" s="39"/>
      <c r="C2708" s="71" t="str">
        <f>IFERROR(_xll.RssMarket($A2708,"市場部名称"),"")</f>
        <v/>
      </c>
      <c r="D2708" s="55"/>
      <c r="E2708" s="55" t="str">
        <f>IFERROR(_xll.RssMarket($A2708,"前日比"),"")</f>
        <v/>
      </c>
      <c r="F2708" s="75" t="str">
        <f>IFERROR(_xll.RssMarket($A2708,"時価総額"),"")</f>
        <v/>
      </c>
      <c r="G2708" s="75" t="e">
        <f>T20D357462[[#This Row],[時価総額]]/T20D357462[[#This Row],[現在値]]</f>
        <v>#VALUE!</v>
      </c>
      <c r="H2708" s="20"/>
      <c r="I2708" s="38"/>
      <c r="J2708" s="20"/>
      <c r="K2708" s="33"/>
      <c r="L2708" s="117"/>
      <c r="M2708" s="21"/>
      <c r="N2708" s="89"/>
      <c r="O2708" s="125" t="e">
        <f t="shared" si="87"/>
        <v>#REF!</v>
      </c>
      <c r="P2708" s="125" t="e">
        <f t="shared" si="86"/>
        <v>#REF!</v>
      </c>
      <c r="Q2708" s="147" t="e">
        <f>T20D357462[[#This Row],[スコア⑤]]/T20D357462[[#This Row],[スコア③]]</f>
        <v>#REF!</v>
      </c>
      <c r="R2708" s="76" t="e">
        <f>#REF!+#REF!</f>
        <v>#REF!</v>
      </c>
      <c r="S2708" s="76"/>
      <c r="T2708" s="119"/>
      <c r="U2708" s="76"/>
      <c r="V2708" s="76"/>
      <c r="W2708" s="109" t="e">
        <f>(T20D357462[[#This Row],[現金及び預金（億）]]-T20D357462[[#This Row],[負債（億）]])/T20D357462[[#This Row],[総資産]]*100</f>
        <v>#DIV/0!</v>
      </c>
    </row>
    <row r="2709" spans="1:23" s="67" customFormat="1" x14ac:dyDescent="0.25">
      <c r="A2709" s="69"/>
      <c r="B2709" s="39"/>
      <c r="C2709" s="71" t="str">
        <f>IFERROR(_xll.RssMarket($A2709,"市場部名称"),"")</f>
        <v/>
      </c>
      <c r="D2709" s="55"/>
      <c r="E2709" s="55" t="str">
        <f>IFERROR(_xll.RssMarket($A2709,"前日比"),"")</f>
        <v/>
      </c>
      <c r="F2709" s="75" t="str">
        <f>IFERROR(_xll.RssMarket($A2709,"時価総額"),"")</f>
        <v/>
      </c>
      <c r="G2709" s="75" t="e">
        <f>T20D357462[[#This Row],[時価総額]]/T20D357462[[#This Row],[現在値]]</f>
        <v>#VALUE!</v>
      </c>
      <c r="H2709" s="20"/>
      <c r="I2709" s="38"/>
      <c r="J2709" s="20"/>
      <c r="K2709" s="33"/>
      <c r="L2709" s="117"/>
      <c r="M2709" s="21"/>
      <c r="N2709" s="89"/>
      <c r="O2709" s="125" t="e">
        <f t="shared" si="87"/>
        <v>#REF!</v>
      </c>
      <c r="P2709" s="125" t="e">
        <f t="shared" si="86"/>
        <v>#REF!</v>
      </c>
      <c r="Q2709" s="147" t="e">
        <f>T20D357462[[#This Row],[スコア⑤]]/T20D357462[[#This Row],[スコア③]]</f>
        <v>#REF!</v>
      </c>
      <c r="R2709" s="76" t="e">
        <f>#REF!+#REF!</f>
        <v>#REF!</v>
      </c>
      <c r="S2709" s="76"/>
      <c r="T2709" s="119"/>
      <c r="U2709" s="76"/>
      <c r="V2709" s="76"/>
      <c r="W2709" s="109" t="e">
        <f>(T20D357462[[#This Row],[現金及び預金（億）]]-T20D357462[[#This Row],[負債（億）]])/T20D357462[[#This Row],[総資産]]*100</f>
        <v>#DIV/0!</v>
      </c>
    </row>
    <row r="2710" spans="1:23" s="67" customFormat="1" x14ac:dyDescent="0.25">
      <c r="A2710" s="69"/>
      <c r="B2710" s="39"/>
      <c r="C2710" s="71" t="str">
        <f>IFERROR(_xll.RssMarket($A2710,"市場部名称"),"")</f>
        <v/>
      </c>
      <c r="D2710" s="55"/>
      <c r="E2710" s="55" t="str">
        <f>IFERROR(_xll.RssMarket($A2710,"前日比"),"")</f>
        <v/>
      </c>
      <c r="F2710" s="75" t="str">
        <f>IFERROR(_xll.RssMarket($A2710,"時価総額"),"")</f>
        <v/>
      </c>
      <c r="G2710" s="75" t="e">
        <f>T20D357462[[#This Row],[時価総額]]/T20D357462[[#This Row],[現在値]]</f>
        <v>#VALUE!</v>
      </c>
      <c r="H2710" s="20"/>
      <c r="I2710" s="38"/>
      <c r="J2710" s="20"/>
      <c r="K2710" s="33"/>
      <c r="L2710" s="117"/>
      <c r="M2710" s="21"/>
      <c r="N2710" s="89"/>
      <c r="O2710" s="125" t="e">
        <f t="shared" si="87"/>
        <v>#REF!</v>
      </c>
      <c r="P2710" s="125" t="e">
        <f t="shared" si="86"/>
        <v>#REF!</v>
      </c>
      <c r="Q2710" s="147" t="e">
        <f>T20D357462[[#This Row],[スコア⑤]]/T20D357462[[#This Row],[スコア③]]</f>
        <v>#REF!</v>
      </c>
      <c r="R2710" s="76" t="e">
        <f>#REF!+#REF!</f>
        <v>#REF!</v>
      </c>
      <c r="S2710" s="76"/>
      <c r="T2710" s="119"/>
      <c r="U2710" s="76"/>
      <c r="V2710" s="76"/>
      <c r="W2710" s="109" t="e">
        <f>(T20D357462[[#This Row],[現金及び預金（億）]]-T20D357462[[#This Row],[負債（億）]])/T20D357462[[#This Row],[総資産]]*100</f>
        <v>#DIV/0!</v>
      </c>
    </row>
    <row r="2711" spans="1:23" s="67" customFormat="1" x14ac:dyDescent="0.25">
      <c r="A2711" s="69"/>
      <c r="B2711" s="39"/>
      <c r="C2711" s="71" t="str">
        <f>IFERROR(_xll.RssMarket($A2711,"市場部名称"),"")</f>
        <v/>
      </c>
      <c r="D2711" s="55"/>
      <c r="E2711" s="55" t="str">
        <f>IFERROR(_xll.RssMarket($A2711,"前日比"),"")</f>
        <v/>
      </c>
      <c r="F2711" s="75" t="str">
        <f>IFERROR(_xll.RssMarket($A2711,"時価総額"),"")</f>
        <v/>
      </c>
      <c r="G2711" s="75" t="e">
        <f>T20D357462[[#This Row],[時価総額]]/T20D357462[[#This Row],[現在値]]</f>
        <v>#VALUE!</v>
      </c>
      <c r="H2711" s="20"/>
      <c r="I2711" s="38"/>
      <c r="J2711" s="20"/>
      <c r="K2711" s="33"/>
      <c r="L2711" s="117"/>
      <c r="M2711" s="21"/>
      <c r="N2711" s="89"/>
      <c r="O2711" s="125" t="e">
        <f t="shared" si="87"/>
        <v>#REF!</v>
      </c>
      <c r="P2711" s="125" t="e">
        <f t="shared" si="86"/>
        <v>#REF!</v>
      </c>
      <c r="Q2711" s="147" t="e">
        <f>T20D357462[[#This Row],[スコア⑤]]/T20D357462[[#This Row],[スコア③]]</f>
        <v>#REF!</v>
      </c>
      <c r="R2711" s="76" t="e">
        <f>#REF!+#REF!</f>
        <v>#REF!</v>
      </c>
      <c r="S2711" s="76"/>
      <c r="T2711" s="119"/>
      <c r="U2711" s="76"/>
      <c r="V2711" s="76"/>
      <c r="W2711" s="109" t="e">
        <f>(T20D357462[[#This Row],[現金及び預金（億）]]-T20D357462[[#This Row],[負債（億）]])/T20D357462[[#This Row],[総資産]]*100</f>
        <v>#DIV/0!</v>
      </c>
    </row>
    <row r="2712" spans="1:23" s="67" customFormat="1" x14ac:dyDescent="0.25">
      <c r="A2712" s="69"/>
      <c r="B2712" s="39"/>
      <c r="C2712" s="71" t="str">
        <f>IFERROR(_xll.RssMarket($A2712,"市場部名称"),"")</f>
        <v/>
      </c>
      <c r="D2712" s="55"/>
      <c r="E2712" s="55" t="str">
        <f>IFERROR(_xll.RssMarket($A2712,"前日比"),"")</f>
        <v/>
      </c>
      <c r="F2712" s="75" t="str">
        <f>IFERROR(_xll.RssMarket($A2712,"時価総額"),"")</f>
        <v/>
      </c>
      <c r="G2712" s="75" t="e">
        <f>T20D357462[[#This Row],[時価総額]]/T20D357462[[#This Row],[現在値]]</f>
        <v>#VALUE!</v>
      </c>
      <c r="H2712" s="20"/>
      <c r="I2712" s="38"/>
      <c r="J2712" s="20"/>
      <c r="K2712" s="33"/>
      <c r="L2712" s="117"/>
      <c r="M2712" s="21"/>
      <c r="N2712" s="89"/>
      <c r="O2712" s="125" t="e">
        <f t="shared" si="87"/>
        <v>#REF!</v>
      </c>
      <c r="P2712" s="125" t="e">
        <f t="shared" si="86"/>
        <v>#REF!</v>
      </c>
      <c r="Q2712" s="147" t="e">
        <f>T20D357462[[#This Row],[スコア⑤]]/T20D357462[[#This Row],[スコア③]]</f>
        <v>#REF!</v>
      </c>
      <c r="R2712" s="76" t="e">
        <f>#REF!+#REF!</f>
        <v>#REF!</v>
      </c>
      <c r="S2712" s="76"/>
      <c r="T2712" s="119"/>
      <c r="U2712" s="76"/>
      <c r="V2712" s="76"/>
      <c r="W2712" s="109" t="e">
        <f>(T20D357462[[#This Row],[現金及び預金（億）]]-T20D357462[[#This Row],[負債（億）]])/T20D357462[[#This Row],[総資産]]*100</f>
        <v>#DIV/0!</v>
      </c>
    </row>
    <row r="2713" spans="1:23" s="67" customFormat="1" x14ac:dyDescent="0.25">
      <c r="A2713" s="69"/>
      <c r="B2713" s="39"/>
      <c r="C2713" s="71" t="str">
        <f>IFERROR(_xll.RssMarket($A2713,"市場部名称"),"")</f>
        <v/>
      </c>
      <c r="D2713" s="55"/>
      <c r="E2713" s="55" t="str">
        <f>IFERROR(_xll.RssMarket($A2713,"前日比"),"")</f>
        <v/>
      </c>
      <c r="F2713" s="75" t="str">
        <f>IFERROR(_xll.RssMarket($A2713,"時価総額"),"")</f>
        <v/>
      </c>
      <c r="G2713" s="75" t="e">
        <f>T20D357462[[#This Row],[時価総額]]/T20D357462[[#This Row],[現在値]]</f>
        <v>#VALUE!</v>
      </c>
      <c r="H2713" s="20"/>
      <c r="I2713" s="38"/>
      <c r="J2713" s="20"/>
      <c r="K2713" s="33"/>
      <c r="L2713" s="117"/>
      <c r="M2713" s="21"/>
      <c r="N2713" s="89"/>
      <c r="O2713" s="125" t="e">
        <f t="shared" si="87"/>
        <v>#REF!</v>
      </c>
      <c r="P2713" s="125" t="e">
        <f t="shared" si="86"/>
        <v>#REF!</v>
      </c>
      <c r="Q2713" s="147" t="e">
        <f>T20D357462[[#This Row],[スコア⑤]]/T20D357462[[#This Row],[スコア③]]</f>
        <v>#REF!</v>
      </c>
      <c r="R2713" s="76" t="e">
        <f>#REF!+#REF!</f>
        <v>#REF!</v>
      </c>
      <c r="S2713" s="76"/>
      <c r="T2713" s="119"/>
      <c r="U2713" s="76"/>
      <c r="V2713" s="76"/>
      <c r="W2713" s="109" t="e">
        <f>(T20D357462[[#This Row],[現金及び預金（億）]]-T20D357462[[#This Row],[負債（億）]])/T20D357462[[#This Row],[総資産]]*100</f>
        <v>#DIV/0!</v>
      </c>
    </row>
    <row r="2714" spans="1:23" s="67" customFormat="1" x14ac:dyDescent="0.25">
      <c r="A2714" s="69"/>
      <c r="B2714" s="39"/>
      <c r="C2714" s="71" t="str">
        <f>IFERROR(_xll.RssMarket($A2714,"市場部名称"),"")</f>
        <v/>
      </c>
      <c r="D2714" s="55"/>
      <c r="E2714" s="55" t="str">
        <f>IFERROR(_xll.RssMarket($A2714,"前日比"),"")</f>
        <v/>
      </c>
      <c r="F2714" s="75" t="str">
        <f>IFERROR(_xll.RssMarket($A2714,"時価総額"),"")</f>
        <v/>
      </c>
      <c r="G2714" s="75" t="e">
        <f>T20D357462[[#This Row],[時価総額]]/T20D357462[[#This Row],[現在値]]</f>
        <v>#VALUE!</v>
      </c>
      <c r="H2714" s="20"/>
      <c r="I2714" s="38"/>
      <c r="J2714" s="20"/>
      <c r="K2714" s="33"/>
      <c r="L2714" s="117"/>
      <c r="M2714" s="21"/>
      <c r="N2714" s="89"/>
      <c r="O2714" s="125" t="e">
        <f t="shared" si="87"/>
        <v>#REF!</v>
      </c>
      <c r="P2714" s="125" t="e">
        <f t="shared" si="86"/>
        <v>#REF!</v>
      </c>
      <c r="Q2714" s="147" t="e">
        <f>T20D357462[[#This Row],[スコア⑤]]/T20D357462[[#This Row],[スコア③]]</f>
        <v>#REF!</v>
      </c>
      <c r="R2714" s="76" t="e">
        <f>#REF!+#REF!</f>
        <v>#REF!</v>
      </c>
      <c r="S2714" s="76"/>
      <c r="T2714" s="119"/>
      <c r="U2714" s="76"/>
      <c r="V2714" s="76"/>
      <c r="W2714" s="109" t="e">
        <f>(T20D357462[[#This Row],[現金及び預金（億）]]-T20D357462[[#This Row],[負債（億）]])/T20D357462[[#This Row],[総資産]]*100</f>
        <v>#DIV/0!</v>
      </c>
    </row>
    <row r="2715" spans="1:23" s="67" customFormat="1" x14ac:dyDescent="0.25">
      <c r="A2715" s="69"/>
      <c r="B2715" s="39"/>
      <c r="C2715" s="71" t="str">
        <f>IFERROR(_xll.RssMarket($A2715,"市場部名称"),"")</f>
        <v/>
      </c>
      <c r="D2715" s="55"/>
      <c r="E2715" s="55" t="str">
        <f>IFERROR(_xll.RssMarket($A2715,"前日比"),"")</f>
        <v/>
      </c>
      <c r="F2715" s="75" t="str">
        <f>IFERROR(_xll.RssMarket($A2715,"時価総額"),"")</f>
        <v/>
      </c>
      <c r="G2715" s="75" t="e">
        <f>T20D357462[[#This Row],[時価総額]]/T20D357462[[#This Row],[現在値]]</f>
        <v>#VALUE!</v>
      </c>
      <c r="H2715" s="20"/>
      <c r="I2715" s="38"/>
      <c r="J2715" s="20"/>
      <c r="K2715" s="33"/>
      <c r="L2715" s="117"/>
      <c r="M2715" s="21"/>
      <c r="N2715" s="89"/>
      <c r="O2715" s="125" t="e">
        <f t="shared" si="87"/>
        <v>#REF!</v>
      </c>
      <c r="P2715" s="125" t="e">
        <f t="shared" si="86"/>
        <v>#REF!</v>
      </c>
      <c r="Q2715" s="147" t="e">
        <f>T20D357462[[#This Row],[スコア⑤]]/T20D357462[[#This Row],[スコア③]]</f>
        <v>#REF!</v>
      </c>
      <c r="R2715" s="76" t="e">
        <f>#REF!+#REF!</f>
        <v>#REF!</v>
      </c>
      <c r="S2715" s="76"/>
      <c r="T2715" s="119"/>
      <c r="U2715" s="76"/>
      <c r="V2715" s="76"/>
      <c r="W2715" s="109" t="e">
        <f>(T20D357462[[#This Row],[現金及び預金（億）]]-T20D357462[[#This Row],[負債（億）]])/T20D357462[[#This Row],[総資産]]*100</f>
        <v>#DIV/0!</v>
      </c>
    </row>
    <row r="2716" spans="1:23" s="67" customFormat="1" x14ac:dyDescent="0.25">
      <c r="A2716" s="69"/>
      <c r="B2716" s="39"/>
      <c r="C2716" s="71" t="str">
        <f>IFERROR(_xll.RssMarket($A2716,"市場部名称"),"")</f>
        <v/>
      </c>
      <c r="D2716" s="55"/>
      <c r="E2716" s="55" t="str">
        <f>IFERROR(_xll.RssMarket($A2716,"前日比"),"")</f>
        <v/>
      </c>
      <c r="F2716" s="75" t="str">
        <f>IFERROR(_xll.RssMarket($A2716,"時価総額"),"")</f>
        <v/>
      </c>
      <c r="G2716" s="75" t="e">
        <f>T20D357462[[#This Row],[時価総額]]/T20D357462[[#This Row],[現在値]]</f>
        <v>#VALUE!</v>
      </c>
      <c r="H2716" s="20"/>
      <c r="I2716" s="38"/>
      <c r="J2716" s="20"/>
      <c r="K2716" s="33"/>
      <c r="L2716" s="117"/>
      <c r="M2716" s="21"/>
      <c r="N2716" s="89"/>
      <c r="O2716" s="125" t="e">
        <f t="shared" si="87"/>
        <v>#REF!</v>
      </c>
      <c r="P2716" s="125" t="e">
        <f t="shared" si="86"/>
        <v>#REF!</v>
      </c>
      <c r="Q2716" s="147" t="e">
        <f>T20D357462[[#This Row],[スコア⑤]]/T20D357462[[#This Row],[スコア③]]</f>
        <v>#REF!</v>
      </c>
      <c r="R2716" s="76" t="e">
        <f>#REF!+#REF!</f>
        <v>#REF!</v>
      </c>
      <c r="S2716" s="76"/>
      <c r="T2716" s="119"/>
      <c r="U2716" s="76"/>
      <c r="V2716" s="76"/>
      <c r="W2716" s="109" t="e">
        <f>(T20D357462[[#This Row],[現金及び預金（億）]]-T20D357462[[#This Row],[負債（億）]])/T20D357462[[#This Row],[総資産]]*100</f>
        <v>#DIV/0!</v>
      </c>
    </row>
    <row r="2717" spans="1:23" s="67" customFormat="1" x14ac:dyDescent="0.25">
      <c r="A2717" s="69"/>
      <c r="B2717" s="39"/>
      <c r="C2717" s="71" t="str">
        <f>IFERROR(_xll.RssMarket($A2717,"市場部名称"),"")</f>
        <v/>
      </c>
      <c r="D2717" s="55"/>
      <c r="E2717" s="55" t="str">
        <f>IFERROR(_xll.RssMarket($A2717,"前日比"),"")</f>
        <v/>
      </c>
      <c r="F2717" s="75" t="str">
        <f>IFERROR(_xll.RssMarket($A2717,"時価総額"),"")</f>
        <v/>
      </c>
      <c r="G2717" s="75" t="e">
        <f>T20D357462[[#This Row],[時価総額]]/T20D357462[[#This Row],[現在値]]</f>
        <v>#VALUE!</v>
      </c>
      <c r="H2717" s="20"/>
      <c r="I2717" s="38"/>
      <c r="J2717" s="20"/>
      <c r="K2717" s="33"/>
      <c r="L2717" s="117"/>
      <c r="M2717" s="21"/>
      <c r="N2717" s="89"/>
      <c r="O2717" s="125" t="e">
        <f t="shared" si="87"/>
        <v>#REF!</v>
      </c>
      <c r="P2717" s="125" t="e">
        <f t="shared" si="86"/>
        <v>#REF!</v>
      </c>
      <c r="Q2717" s="147" t="e">
        <f>T20D357462[[#This Row],[スコア⑤]]/T20D357462[[#This Row],[スコア③]]</f>
        <v>#REF!</v>
      </c>
      <c r="R2717" s="76" t="e">
        <f>#REF!+#REF!</f>
        <v>#REF!</v>
      </c>
      <c r="S2717" s="76"/>
      <c r="T2717" s="119"/>
      <c r="U2717" s="76"/>
      <c r="V2717" s="76"/>
      <c r="W2717" s="109" t="e">
        <f>(T20D357462[[#This Row],[現金及び預金（億）]]-T20D357462[[#This Row],[負債（億）]])/T20D357462[[#This Row],[総資産]]*100</f>
        <v>#DIV/0!</v>
      </c>
    </row>
    <row r="2718" spans="1:23" s="67" customFormat="1" x14ac:dyDescent="0.25">
      <c r="A2718" s="69"/>
      <c r="B2718" s="39"/>
      <c r="C2718" s="71" t="str">
        <f>IFERROR(_xll.RssMarket($A2718,"市場部名称"),"")</f>
        <v/>
      </c>
      <c r="D2718" s="55"/>
      <c r="E2718" s="55" t="str">
        <f>IFERROR(_xll.RssMarket($A2718,"前日比"),"")</f>
        <v/>
      </c>
      <c r="F2718" s="75" t="str">
        <f>IFERROR(_xll.RssMarket($A2718,"時価総額"),"")</f>
        <v/>
      </c>
      <c r="G2718" s="75" t="e">
        <f>T20D357462[[#This Row],[時価総額]]/T20D357462[[#This Row],[現在値]]</f>
        <v>#VALUE!</v>
      </c>
      <c r="H2718" s="20"/>
      <c r="I2718" s="38"/>
      <c r="J2718" s="20"/>
      <c r="K2718" s="33"/>
      <c r="L2718" s="117"/>
      <c r="M2718" s="21"/>
      <c r="N2718" s="89"/>
      <c r="O2718" s="125" t="e">
        <f t="shared" si="87"/>
        <v>#REF!</v>
      </c>
      <c r="P2718" s="125" t="e">
        <f t="shared" si="86"/>
        <v>#REF!</v>
      </c>
      <c r="Q2718" s="147" t="e">
        <f>T20D357462[[#This Row],[スコア⑤]]/T20D357462[[#This Row],[スコア③]]</f>
        <v>#REF!</v>
      </c>
      <c r="R2718" s="76" t="e">
        <f>#REF!+#REF!</f>
        <v>#REF!</v>
      </c>
      <c r="S2718" s="76"/>
      <c r="T2718" s="119"/>
      <c r="U2718" s="76"/>
      <c r="V2718" s="76"/>
      <c r="W2718" s="109" t="e">
        <f>(T20D357462[[#This Row],[現金及び預金（億）]]-T20D357462[[#This Row],[負債（億）]])/T20D357462[[#This Row],[総資産]]*100</f>
        <v>#DIV/0!</v>
      </c>
    </row>
    <row r="2719" spans="1:23" s="67" customFormat="1" x14ac:dyDescent="0.25">
      <c r="A2719" s="69"/>
      <c r="B2719" s="39"/>
      <c r="C2719" s="71" t="str">
        <f>IFERROR(_xll.RssMarket($A2719,"市場部名称"),"")</f>
        <v/>
      </c>
      <c r="D2719" s="55"/>
      <c r="E2719" s="55" t="str">
        <f>IFERROR(_xll.RssMarket($A2719,"前日比"),"")</f>
        <v/>
      </c>
      <c r="F2719" s="75" t="str">
        <f>IFERROR(_xll.RssMarket($A2719,"時価総額"),"")</f>
        <v/>
      </c>
      <c r="G2719" s="75" t="e">
        <f>T20D357462[[#This Row],[時価総額]]/T20D357462[[#This Row],[現在値]]</f>
        <v>#VALUE!</v>
      </c>
      <c r="H2719" s="20"/>
      <c r="I2719" s="38"/>
      <c r="J2719" s="20"/>
      <c r="K2719" s="33"/>
      <c r="L2719" s="117"/>
      <c r="M2719" s="21"/>
      <c r="N2719" s="89"/>
      <c r="O2719" s="125" t="e">
        <f t="shared" si="87"/>
        <v>#REF!</v>
      </c>
      <c r="P2719" s="125" t="e">
        <f t="shared" si="86"/>
        <v>#REF!</v>
      </c>
      <c r="Q2719" s="147" t="e">
        <f>T20D357462[[#This Row],[スコア⑤]]/T20D357462[[#This Row],[スコア③]]</f>
        <v>#REF!</v>
      </c>
      <c r="R2719" s="76" t="e">
        <f>#REF!+#REF!</f>
        <v>#REF!</v>
      </c>
      <c r="S2719" s="76"/>
      <c r="T2719" s="119"/>
      <c r="U2719" s="76"/>
      <c r="V2719" s="76"/>
      <c r="W2719" s="109" t="e">
        <f>(T20D357462[[#This Row],[現金及び預金（億）]]-T20D357462[[#This Row],[負債（億）]])/T20D357462[[#This Row],[総資産]]*100</f>
        <v>#DIV/0!</v>
      </c>
    </row>
    <row r="2720" spans="1:23" s="67" customFormat="1" x14ac:dyDescent="0.25">
      <c r="A2720" s="69"/>
      <c r="B2720" s="39"/>
      <c r="C2720" s="71" t="str">
        <f>IFERROR(_xll.RssMarket($A2720,"市場部名称"),"")</f>
        <v/>
      </c>
      <c r="D2720" s="55"/>
      <c r="E2720" s="55" t="str">
        <f>IFERROR(_xll.RssMarket($A2720,"前日比"),"")</f>
        <v/>
      </c>
      <c r="F2720" s="75" t="str">
        <f>IFERROR(_xll.RssMarket($A2720,"時価総額"),"")</f>
        <v/>
      </c>
      <c r="G2720" s="75" t="e">
        <f>T20D357462[[#This Row],[時価総額]]/T20D357462[[#This Row],[現在値]]</f>
        <v>#VALUE!</v>
      </c>
      <c r="H2720" s="20"/>
      <c r="I2720" s="38"/>
      <c r="J2720" s="20"/>
      <c r="K2720" s="33"/>
      <c r="L2720" s="117"/>
      <c r="M2720" s="21"/>
      <c r="N2720" s="89"/>
      <c r="O2720" s="125" t="e">
        <f t="shared" si="87"/>
        <v>#REF!</v>
      </c>
      <c r="P2720" s="125" t="e">
        <f t="shared" si="86"/>
        <v>#REF!</v>
      </c>
      <c r="Q2720" s="147" t="e">
        <f>T20D357462[[#This Row],[スコア⑤]]/T20D357462[[#This Row],[スコア③]]</f>
        <v>#REF!</v>
      </c>
      <c r="R2720" s="76" t="e">
        <f>#REF!+#REF!</f>
        <v>#REF!</v>
      </c>
      <c r="S2720" s="76"/>
      <c r="T2720" s="119"/>
      <c r="U2720" s="76"/>
      <c r="V2720" s="76"/>
      <c r="W2720" s="109" t="e">
        <f>(T20D357462[[#This Row],[現金及び預金（億）]]-T20D357462[[#This Row],[負債（億）]])/T20D357462[[#This Row],[総資産]]*100</f>
        <v>#DIV/0!</v>
      </c>
    </row>
    <row r="2721" spans="1:23" s="67" customFormat="1" x14ac:dyDescent="0.25">
      <c r="A2721" s="69"/>
      <c r="B2721" s="39"/>
      <c r="C2721" s="71" t="str">
        <f>IFERROR(_xll.RssMarket($A2721,"市場部名称"),"")</f>
        <v/>
      </c>
      <c r="D2721" s="55"/>
      <c r="E2721" s="55" t="str">
        <f>IFERROR(_xll.RssMarket($A2721,"前日比"),"")</f>
        <v/>
      </c>
      <c r="F2721" s="75" t="str">
        <f>IFERROR(_xll.RssMarket($A2721,"時価総額"),"")</f>
        <v/>
      </c>
      <c r="G2721" s="75" t="e">
        <f>T20D357462[[#This Row],[時価総額]]/T20D357462[[#This Row],[現在値]]</f>
        <v>#VALUE!</v>
      </c>
      <c r="H2721" s="20"/>
      <c r="I2721" s="38"/>
      <c r="J2721" s="20"/>
      <c r="K2721" s="33"/>
      <c r="L2721" s="117"/>
      <c r="M2721" s="21"/>
      <c r="N2721" s="89"/>
      <c r="O2721" s="125" t="e">
        <f t="shared" si="87"/>
        <v>#REF!</v>
      </c>
      <c r="P2721" s="125" t="e">
        <f t="shared" si="86"/>
        <v>#REF!</v>
      </c>
      <c r="Q2721" s="147" t="e">
        <f>T20D357462[[#This Row],[スコア⑤]]/T20D357462[[#This Row],[スコア③]]</f>
        <v>#REF!</v>
      </c>
      <c r="R2721" s="76" t="e">
        <f>#REF!+#REF!</f>
        <v>#REF!</v>
      </c>
      <c r="S2721" s="76"/>
      <c r="T2721" s="119"/>
      <c r="U2721" s="76"/>
      <c r="V2721" s="76"/>
      <c r="W2721" s="109" t="e">
        <f>(T20D357462[[#This Row],[現金及び預金（億）]]-T20D357462[[#This Row],[負債（億）]])/T20D357462[[#This Row],[総資産]]*100</f>
        <v>#DIV/0!</v>
      </c>
    </row>
    <row r="2722" spans="1:23" s="67" customFormat="1" x14ac:dyDescent="0.25">
      <c r="A2722" s="69"/>
      <c r="B2722" s="39"/>
      <c r="C2722" s="71" t="str">
        <f>IFERROR(_xll.RssMarket($A2722,"市場部名称"),"")</f>
        <v/>
      </c>
      <c r="D2722" s="55"/>
      <c r="E2722" s="55" t="str">
        <f>IFERROR(_xll.RssMarket($A2722,"前日比"),"")</f>
        <v/>
      </c>
      <c r="F2722" s="75" t="str">
        <f>IFERROR(_xll.RssMarket($A2722,"時価総額"),"")</f>
        <v/>
      </c>
      <c r="G2722" s="75" t="e">
        <f>T20D357462[[#This Row],[時価総額]]/T20D357462[[#This Row],[現在値]]</f>
        <v>#VALUE!</v>
      </c>
      <c r="H2722" s="20"/>
      <c r="I2722" s="38"/>
      <c r="J2722" s="20"/>
      <c r="K2722" s="33"/>
      <c r="L2722" s="117"/>
      <c r="M2722" s="21"/>
      <c r="N2722" s="89"/>
      <c r="O2722" s="125" t="e">
        <f t="shared" si="87"/>
        <v>#REF!</v>
      </c>
      <c r="P2722" s="125" t="e">
        <f t="shared" si="86"/>
        <v>#REF!</v>
      </c>
      <c r="Q2722" s="147" t="e">
        <f>T20D357462[[#This Row],[スコア⑤]]/T20D357462[[#This Row],[スコア③]]</f>
        <v>#REF!</v>
      </c>
      <c r="R2722" s="76" t="e">
        <f>#REF!+#REF!</f>
        <v>#REF!</v>
      </c>
      <c r="S2722" s="76"/>
      <c r="T2722" s="119"/>
      <c r="U2722" s="76"/>
      <c r="V2722" s="76"/>
      <c r="W2722" s="109" t="e">
        <f>(T20D357462[[#This Row],[現金及び預金（億）]]-T20D357462[[#This Row],[負債（億）]])/T20D357462[[#This Row],[総資産]]*100</f>
        <v>#DIV/0!</v>
      </c>
    </row>
    <row r="2723" spans="1:23" s="67" customFormat="1" x14ac:dyDescent="0.25">
      <c r="A2723" s="69"/>
      <c r="B2723" s="39"/>
      <c r="C2723" s="71" t="str">
        <f>IFERROR(_xll.RssMarket($A2723,"市場部名称"),"")</f>
        <v/>
      </c>
      <c r="D2723" s="55"/>
      <c r="E2723" s="55" t="str">
        <f>IFERROR(_xll.RssMarket($A2723,"前日比"),"")</f>
        <v/>
      </c>
      <c r="F2723" s="75" t="str">
        <f>IFERROR(_xll.RssMarket($A2723,"時価総額"),"")</f>
        <v/>
      </c>
      <c r="G2723" s="75" t="e">
        <f>T20D357462[[#This Row],[時価総額]]/T20D357462[[#This Row],[現在値]]</f>
        <v>#VALUE!</v>
      </c>
      <c r="H2723" s="20"/>
      <c r="I2723" s="38"/>
      <c r="J2723" s="20"/>
      <c r="K2723" s="33"/>
      <c r="L2723" s="117"/>
      <c r="M2723" s="21"/>
      <c r="N2723" s="89"/>
      <c r="O2723" s="125" t="e">
        <f t="shared" si="87"/>
        <v>#REF!</v>
      </c>
      <c r="P2723" s="125" t="e">
        <f t="shared" si="86"/>
        <v>#REF!</v>
      </c>
      <c r="Q2723" s="147" t="e">
        <f>T20D357462[[#This Row],[スコア⑤]]/T20D357462[[#This Row],[スコア③]]</f>
        <v>#REF!</v>
      </c>
      <c r="R2723" s="76" t="e">
        <f>#REF!+#REF!</f>
        <v>#REF!</v>
      </c>
      <c r="S2723" s="76"/>
      <c r="T2723" s="119"/>
      <c r="U2723" s="76"/>
      <c r="V2723" s="76"/>
      <c r="W2723" s="109" t="e">
        <f>(T20D357462[[#This Row],[現金及び預金（億）]]-T20D357462[[#This Row],[負債（億）]])/T20D357462[[#This Row],[総資産]]*100</f>
        <v>#DIV/0!</v>
      </c>
    </row>
    <row r="2724" spans="1:23" s="67" customFormat="1" x14ac:dyDescent="0.25">
      <c r="A2724" s="69"/>
      <c r="B2724" s="39"/>
      <c r="C2724" s="71" t="str">
        <f>IFERROR(_xll.RssMarket($A2724,"市場部名称"),"")</f>
        <v/>
      </c>
      <c r="D2724" s="55"/>
      <c r="E2724" s="55" t="str">
        <f>IFERROR(_xll.RssMarket($A2724,"前日比"),"")</f>
        <v/>
      </c>
      <c r="F2724" s="75" t="str">
        <f>IFERROR(_xll.RssMarket($A2724,"時価総額"),"")</f>
        <v/>
      </c>
      <c r="G2724" s="75" t="e">
        <f>T20D357462[[#This Row],[時価総額]]/T20D357462[[#This Row],[現在値]]</f>
        <v>#VALUE!</v>
      </c>
      <c r="H2724" s="20"/>
      <c r="I2724" s="38"/>
      <c r="J2724" s="20"/>
      <c r="K2724" s="33"/>
      <c r="L2724" s="117"/>
      <c r="M2724" s="21"/>
      <c r="N2724" s="89"/>
      <c r="O2724" s="125" t="e">
        <f t="shared" si="87"/>
        <v>#REF!</v>
      </c>
      <c r="P2724" s="125" t="e">
        <f t="shared" si="86"/>
        <v>#REF!</v>
      </c>
      <c r="Q2724" s="147" t="e">
        <f>T20D357462[[#This Row],[スコア⑤]]/T20D357462[[#This Row],[スコア③]]</f>
        <v>#REF!</v>
      </c>
      <c r="R2724" s="76" t="e">
        <f>#REF!+#REF!</f>
        <v>#REF!</v>
      </c>
      <c r="S2724" s="76"/>
      <c r="T2724" s="119"/>
      <c r="U2724" s="76"/>
      <c r="V2724" s="76"/>
      <c r="W2724" s="109" t="e">
        <f>(T20D357462[[#This Row],[現金及び預金（億）]]-T20D357462[[#This Row],[負債（億）]])/T20D357462[[#This Row],[総資産]]*100</f>
        <v>#DIV/0!</v>
      </c>
    </row>
    <row r="2725" spans="1:23" s="67" customFormat="1" x14ac:dyDescent="0.25">
      <c r="A2725" s="69"/>
      <c r="B2725" s="39"/>
      <c r="C2725" s="71" t="str">
        <f>IFERROR(_xll.RssMarket($A2725,"市場部名称"),"")</f>
        <v/>
      </c>
      <c r="D2725" s="55"/>
      <c r="E2725" s="55" t="str">
        <f>IFERROR(_xll.RssMarket($A2725,"前日比"),"")</f>
        <v/>
      </c>
      <c r="F2725" s="75" t="str">
        <f>IFERROR(_xll.RssMarket($A2725,"時価総額"),"")</f>
        <v/>
      </c>
      <c r="G2725" s="75" t="e">
        <f>T20D357462[[#This Row],[時価総額]]/T20D357462[[#This Row],[現在値]]</f>
        <v>#VALUE!</v>
      </c>
      <c r="H2725" s="20"/>
      <c r="I2725" s="38"/>
      <c r="J2725" s="20"/>
      <c r="K2725" s="33"/>
      <c r="L2725" s="117"/>
      <c r="M2725" s="21"/>
      <c r="N2725" s="89"/>
      <c r="O2725" s="125" t="e">
        <f t="shared" si="87"/>
        <v>#REF!</v>
      </c>
      <c r="P2725" s="125" t="e">
        <f t="shared" si="86"/>
        <v>#REF!</v>
      </c>
      <c r="Q2725" s="147" t="e">
        <f>T20D357462[[#This Row],[スコア⑤]]/T20D357462[[#This Row],[スコア③]]</f>
        <v>#REF!</v>
      </c>
      <c r="R2725" s="76" t="e">
        <f>#REF!+#REF!</f>
        <v>#REF!</v>
      </c>
      <c r="S2725" s="76"/>
      <c r="T2725" s="119"/>
      <c r="U2725" s="76"/>
      <c r="V2725" s="76"/>
      <c r="W2725" s="109" t="e">
        <f>(T20D357462[[#This Row],[現金及び預金（億）]]-T20D357462[[#This Row],[負債（億）]])/T20D357462[[#This Row],[総資産]]*100</f>
        <v>#DIV/0!</v>
      </c>
    </row>
    <row r="2726" spans="1:23" s="67" customFormat="1" x14ac:dyDescent="0.25">
      <c r="A2726" s="69"/>
      <c r="B2726" s="39"/>
      <c r="C2726" s="71" t="str">
        <f>IFERROR(_xll.RssMarket($A2726,"市場部名称"),"")</f>
        <v/>
      </c>
      <c r="D2726" s="55"/>
      <c r="E2726" s="55" t="str">
        <f>IFERROR(_xll.RssMarket($A2726,"前日比"),"")</f>
        <v/>
      </c>
      <c r="F2726" s="75" t="str">
        <f>IFERROR(_xll.RssMarket($A2726,"時価総額"),"")</f>
        <v/>
      </c>
      <c r="G2726" s="75" t="e">
        <f>T20D357462[[#This Row],[時価総額]]/T20D357462[[#This Row],[現在値]]</f>
        <v>#VALUE!</v>
      </c>
      <c r="H2726" s="20"/>
      <c r="I2726" s="38"/>
      <c r="J2726" s="20"/>
      <c r="K2726" s="33"/>
      <c r="L2726" s="117"/>
      <c r="M2726" s="21"/>
      <c r="N2726" s="89"/>
      <c r="O2726" s="125" t="e">
        <f t="shared" si="87"/>
        <v>#REF!</v>
      </c>
      <c r="P2726" s="125" t="e">
        <f t="shared" si="86"/>
        <v>#REF!</v>
      </c>
      <c r="Q2726" s="147" t="e">
        <f>T20D357462[[#This Row],[スコア⑤]]/T20D357462[[#This Row],[スコア③]]</f>
        <v>#REF!</v>
      </c>
      <c r="R2726" s="76" t="e">
        <f>#REF!+#REF!</f>
        <v>#REF!</v>
      </c>
      <c r="S2726" s="76"/>
      <c r="T2726" s="119"/>
      <c r="U2726" s="76"/>
      <c r="V2726" s="76"/>
      <c r="W2726" s="109" t="e">
        <f>(T20D357462[[#This Row],[現金及び預金（億）]]-T20D357462[[#This Row],[負債（億）]])/T20D357462[[#This Row],[総資産]]*100</f>
        <v>#DIV/0!</v>
      </c>
    </row>
    <row r="2727" spans="1:23" s="67" customFormat="1" x14ac:dyDescent="0.25">
      <c r="A2727" s="69"/>
      <c r="B2727" s="39"/>
      <c r="C2727" s="71" t="str">
        <f>IFERROR(_xll.RssMarket($A2727,"市場部名称"),"")</f>
        <v/>
      </c>
      <c r="D2727" s="55"/>
      <c r="E2727" s="55" t="str">
        <f>IFERROR(_xll.RssMarket($A2727,"前日比"),"")</f>
        <v/>
      </c>
      <c r="F2727" s="75" t="str">
        <f>IFERROR(_xll.RssMarket($A2727,"時価総額"),"")</f>
        <v/>
      </c>
      <c r="G2727" s="75" t="e">
        <f>T20D357462[[#This Row],[時価総額]]/T20D357462[[#This Row],[現在値]]</f>
        <v>#VALUE!</v>
      </c>
      <c r="H2727" s="20"/>
      <c r="I2727" s="38"/>
      <c r="J2727" s="20"/>
      <c r="K2727" s="33"/>
      <c r="L2727" s="117"/>
      <c r="M2727" s="21"/>
      <c r="N2727" s="89"/>
      <c r="O2727" s="125" t="e">
        <f t="shared" si="87"/>
        <v>#REF!</v>
      </c>
      <c r="P2727" s="125" t="e">
        <f t="shared" si="86"/>
        <v>#REF!</v>
      </c>
      <c r="Q2727" s="147" t="e">
        <f>T20D357462[[#This Row],[スコア⑤]]/T20D357462[[#This Row],[スコア③]]</f>
        <v>#REF!</v>
      </c>
      <c r="R2727" s="76" t="e">
        <f>#REF!+#REF!</f>
        <v>#REF!</v>
      </c>
      <c r="S2727" s="76"/>
      <c r="T2727" s="119"/>
      <c r="U2727" s="76"/>
      <c r="V2727" s="76"/>
      <c r="W2727" s="109" t="e">
        <f>(T20D357462[[#This Row],[現金及び預金（億）]]-T20D357462[[#This Row],[負債（億）]])/T20D357462[[#This Row],[総資産]]*100</f>
        <v>#DIV/0!</v>
      </c>
    </row>
    <row r="2728" spans="1:23" s="67" customFormat="1" x14ac:dyDescent="0.25">
      <c r="A2728" s="69"/>
      <c r="B2728" s="39"/>
      <c r="C2728" s="71" t="str">
        <f>IFERROR(_xll.RssMarket($A2728,"市場部名称"),"")</f>
        <v/>
      </c>
      <c r="D2728" s="55"/>
      <c r="E2728" s="55" t="str">
        <f>IFERROR(_xll.RssMarket($A2728,"前日比"),"")</f>
        <v/>
      </c>
      <c r="F2728" s="75" t="str">
        <f>IFERROR(_xll.RssMarket($A2728,"時価総額"),"")</f>
        <v/>
      </c>
      <c r="G2728" s="75" t="e">
        <f>T20D357462[[#This Row],[時価総額]]/T20D357462[[#This Row],[現在値]]</f>
        <v>#VALUE!</v>
      </c>
      <c r="H2728" s="20"/>
      <c r="I2728" s="38"/>
      <c r="J2728" s="20"/>
      <c r="K2728" s="33"/>
      <c r="L2728" s="117"/>
      <c r="M2728" s="21"/>
      <c r="N2728" s="89"/>
      <c r="O2728" s="125" t="e">
        <f t="shared" si="87"/>
        <v>#REF!</v>
      </c>
      <c r="P2728" s="125" t="e">
        <f t="shared" si="86"/>
        <v>#REF!</v>
      </c>
      <c r="Q2728" s="147" t="e">
        <f>T20D357462[[#This Row],[スコア⑤]]/T20D357462[[#This Row],[スコア③]]</f>
        <v>#REF!</v>
      </c>
      <c r="R2728" s="76" t="e">
        <f>#REF!+#REF!</f>
        <v>#REF!</v>
      </c>
      <c r="S2728" s="76"/>
      <c r="T2728" s="119"/>
      <c r="U2728" s="76"/>
      <c r="V2728" s="76"/>
      <c r="W2728" s="109" t="e">
        <f>(T20D357462[[#This Row],[現金及び預金（億）]]-T20D357462[[#This Row],[負債（億）]])/T20D357462[[#This Row],[総資産]]*100</f>
        <v>#DIV/0!</v>
      </c>
    </row>
    <row r="2729" spans="1:23" s="67" customFormat="1" x14ac:dyDescent="0.25">
      <c r="A2729" s="69"/>
      <c r="B2729" s="39"/>
      <c r="C2729" s="71" t="str">
        <f>IFERROR(_xll.RssMarket($A2729,"市場部名称"),"")</f>
        <v/>
      </c>
      <c r="D2729" s="55"/>
      <c r="E2729" s="55" t="str">
        <f>IFERROR(_xll.RssMarket($A2729,"前日比"),"")</f>
        <v/>
      </c>
      <c r="F2729" s="75" t="str">
        <f>IFERROR(_xll.RssMarket($A2729,"時価総額"),"")</f>
        <v/>
      </c>
      <c r="G2729" s="75" t="e">
        <f>T20D357462[[#This Row],[時価総額]]/T20D357462[[#This Row],[現在値]]</f>
        <v>#VALUE!</v>
      </c>
      <c r="H2729" s="20"/>
      <c r="I2729" s="38"/>
      <c r="J2729" s="20"/>
      <c r="K2729" s="33"/>
      <c r="L2729" s="117"/>
      <c r="M2729" s="21"/>
      <c r="N2729" s="89"/>
      <c r="O2729" s="125" t="e">
        <f t="shared" si="87"/>
        <v>#REF!</v>
      </c>
      <c r="P2729" s="125" t="e">
        <f t="shared" si="86"/>
        <v>#REF!</v>
      </c>
      <c r="Q2729" s="147" t="e">
        <f>T20D357462[[#This Row],[スコア⑤]]/T20D357462[[#This Row],[スコア③]]</f>
        <v>#REF!</v>
      </c>
      <c r="R2729" s="76" t="e">
        <f>#REF!+#REF!</f>
        <v>#REF!</v>
      </c>
      <c r="S2729" s="76"/>
      <c r="T2729" s="119"/>
      <c r="U2729" s="76"/>
      <c r="V2729" s="76"/>
      <c r="W2729" s="109" t="e">
        <f>(T20D357462[[#This Row],[現金及び預金（億）]]-T20D357462[[#This Row],[負債（億）]])/T20D357462[[#This Row],[総資産]]*100</f>
        <v>#DIV/0!</v>
      </c>
    </row>
    <row r="2730" spans="1:23" s="67" customFormat="1" x14ac:dyDescent="0.25">
      <c r="A2730" s="69"/>
      <c r="B2730" s="39"/>
      <c r="C2730" s="71" t="str">
        <f>IFERROR(_xll.RssMarket($A2730,"市場部名称"),"")</f>
        <v/>
      </c>
      <c r="D2730" s="55"/>
      <c r="E2730" s="55" t="str">
        <f>IFERROR(_xll.RssMarket($A2730,"前日比"),"")</f>
        <v/>
      </c>
      <c r="F2730" s="75" t="str">
        <f>IFERROR(_xll.RssMarket($A2730,"時価総額"),"")</f>
        <v/>
      </c>
      <c r="G2730" s="75" t="e">
        <f>T20D357462[[#This Row],[時価総額]]/T20D357462[[#This Row],[現在値]]</f>
        <v>#VALUE!</v>
      </c>
      <c r="H2730" s="20"/>
      <c r="I2730" s="38"/>
      <c r="J2730" s="20"/>
      <c r="K2730" s="33"/>
      <c r="L2730" s="117"/>
      <c r="M2730" s="21"/>
      <c r="N2730" s="89"/>
      <c r="O2730" s="125" t="e">
        <f t="shared" si="87"/>
        <v>#REF!</v>
      </c>
      <c r="P2730" s="125" t="e">
        <f t="shared" si="86"/>
        <v>#REF!</v>
      </c>
      <c r="Q2730" s="147" t="e">
        <f>T20D357462[[#This Row],[スコア⑤]]/T20D357462[[#This Row],[スコア③]]</f>
        <v>#REF!</v>
      </c>
      <c r="R2730" s="76" t="e">
        <f>#REF!+#REF!</f>
        <v>#REF!</v>
      </c>
      <c r="S2730" s="76"/>
      <c r="T2730" s="119"/>
      <c r="U2730" s="76"/>
      <c r="V2730" s="76"/>
      <c r="W2730" s="109" t="e">
        <f>(T20D357462[[#This Row],[現金及び預金（億）]]-T20D357462[[#This Row],[負債（億）]])/T20D357462[[#This Row],[総資産]]*100</f>
        <v>#DIV/0!</v>
      </c>
    </row>
    <row r="2731" spans="1:23" s="67" customFormat="1" x14ac:dyDescent="0.25">
      <c r="A2731" s="69"/>
      <c r="B2731" s="39"/>
      <c r="C2731" s="71" t="str">
        <f>IFERROR(_xll.RssMarket($A2731,"市場部名称"),"")</f>
        <v/>
      </c>
      <c r="D2731" s="55"/>
      <c r="E2731" s="55" t="str">
        <f>IFERROR(_xll.RssMarket($A2731,"前日比"),"")</f>
        <v/>
      </c>
      <c r="F2731" s="75" t="str">
        <f>IFERROR(_xll.RssMarket($A2731,"時価総額"),"")</f>
        <v/>
      </c>
      <c r="G2731" s="75" t="e">
        <f>T20D357462[[#This Row],[時価総額]]/T20D357462[[#This Row],[現在値]]</f>
        <v>#VALUE!</v>
      </c>
      <c r="H2731" s="20"/>
      <c r="I2731" s="38"/>
      <c r="J2731" s="20"/>
      <c r="K2731" s="33"/>
      <c r="L2731" s="117"/>
      <c r="M2731" s="21"/>
      <c r="N2731" s="89"/>
      <c r="O2731" s="125" t="e">
        <f t="shared" si="87"/>
        <v>#REF!</v>
      </c>
      <c r="P2731" s="125" t="e">
        <f t="shared" si="86"/>
        <v>#REF!</v>
      </c>
      <c r="Q2731" s="147" t="e">
        <f>T20D357462[[#This Row],[スコア⑤]]/T20D357462[[#This Row],[スコア③]]</f>
        <v>#REF!</v>
      </c>
      <c r="R2731" s="76" t="e">
        <f>#REF!+#REF!</f>
        <v>#REF!</v>
      </c>
      <c r="S2731" s="76"/>
      <c r="T2731" s="119"/>
      <c r="U2731" s="76"/>
      <c r="V2731" s="76"/>
      <c r="W2731" s="109" t="e">
        <f>(T20D357462[[#This Row],[現金及び預金（億）]]-T20D357462[[#This Row],[負債（億）]])/T20D357462[[#This Row],[総資産]]*100</f>
        <v>#DIV/0!</v>
      </c>
    </row>
    <row r="2732" spans="1:23" s="67" customFormat="1" x14ac:dyDescent="0.25">
      <c r="A2732" s="69"/>
      <c r="B2732" s="39"/>
      <c r="C2732" s="71" t="str">
        <f>IFERROR(_xll.RssMarket($A2732,"市場部名称"),"")</f>
        <v/>
      </c>
      <c r="D2732" s="55"/>
      <c r="E2732" s="55" t="str">
        <f>IFERROR(_xll.RssMarket($A2732,"前日比"),"")</f>
        <v/>
      </c>
      <c r="F2732" s="75" t="str">
        <f>IFERROR(_xll.RssMarket($A2732,"時価総額"),"")</f>
        <v/>
      </c>
      <c r="G2732" s="75" t="e">
        <f>T20D357462[[#This Row],[時価総額]]/T20D357462[[#This Row],[現在値]]</f>
        <v>#VALUE!</v>
      </c>
      <c r="H2732" s="20"/>
      <c r="I2732" s="38"/>
      <c r="J2732" s="20"/>
      <c r="K2732" s="33"/>
      <c r="L2732" s="117"/>
      <c r="M2732" s="21"/>
      <c r="N2732" s="89"/>
      <c r="O2732" s="125" t="e">
        <f t="shared" si="87"/>
        <v>#REF!</v>
      </c>
      <c r="P2732" s="125" t="e">
        <f t="shared" si="86"/>
        <v>#REF!</v>
      </c>
      <c r="Q2732" s="147" t="e">
        <f>T20D357462[[#This Row],[スコア⑤]]/T20D357462[[#This Row],[スコア③]]</f>
        <v>#REF!</v>
      </c>
      <c r="R2732" s="76" t="e">
        <f>#REF!+#REF!</f>
        <v>#REF!</v>
      </c>
      <c r="S2732" s="76"/>
      <c r="T2732" s="119"/>
      <c r="U2732" s="76"/>
      <c r="V2732" s="76"/>
      <c r="W2732" s="109" t="e">
        <f>(T20D357462[[#This Row],[現金及び預金（億）]]-T20D357462[[#This Row],[負債（億）]])/T20D357462[[#This Row],[総資産]]*100</f>
        <v>#DIV/0!</v>
      </c>
    </row>
    <row r="2733" spans="1:23" s="67" customFormat="1" x14ac:dyDescent="0.25">
      <c r="A2733" s="69"/>
      <c r="B2733" s="39"/>
      <c r="C2733" s="71" t="str">
        <f>IFERROR(_xll.RssMarket($A2733,"市場部名称"),"")</f>
        <v/>
      </c>
      <c r="D2733" s="55"/>
      <c r="E2733" s="55" t="str">
        <f>IFERROR(_xll.RssMarket($A2733,"前日比"),"")</f>
        <v/>
      </c>
      <c r="F2733" s="75" t="str">
        <f>IFERROR(_xll.RssMarket($A2733,"時価総額"),"")</f>
        <v/>
      </c>
      <c r="G2733" s="75" t="e">
        <f>T20D357462[[#This Row],[時価総額]]/T20D357462[[#This Row],[現在値]]</f>
        <v>#VALUE!</v>
      </c>
      <c r="H2733" s="20"/>
      <c r="I2733" s="38"/>
      <c r="J2733" s="20"/>
      <c r="K2733" s="33"/>
      <c r="L2733" s="117"/>
      <c r="M2733" s="21"/>
      <c r="N2733" s="89"/>
      <c r="O2733" s="125" t="e">
        <f t="shared" si="87"/>
        <v>#REF!</v>
      </c>
      <c r="P2733" s="125" t="e">
        <f t="shared" si="86"/>
        <v>#REF!</v>
      </c>
      <c r="Q2733" s="147" t="e">
        <f>T20D357462[[#This Row],[スコア⑤]]/T20D357462[[#This Row],[スコア③]]</f>
        <v>#REF!</v>
      </c>
      <c r="R2733" s="76" t="e">
        <f>#REF!+#REF!</f>
        <v>#REF!</v>
      </c>
      <c r="S2733" s="76"/>
      <c r="T2733" s="119"/>
      <c r="U2733" s="76"/>
      <c r="V2733" s="76"/>
      <c r="W2733" s="109" t="e">
        <f>(T20D357462[[#This Row],[現金及び預金（億）]]-T20D357462[[#This Row],[負債（億）]])/T20D357462[[#This Row],[総資産]]*100</f>
        <v>#DIV/0!</v>
      </c>
    </row>
    <row r="2734" spans="1:23" s="67" customFormat="1" x14ac:dyDescent="0.25">
      <c r="A2734" s="69"/>
      <c r="B2734" s="39"/>
      <c r="C2734" s="71" t="str">
        <f>IFERROR(_xll.RssMarket($A2734,"市場部名称"),"")</f>
        <v/>
      </c>
      <c r="D2734" s="55"/>
      <c r="E2734" s="55" t="str">
        <f>IFERROR(_xll.RssMarket($A2734,"前日比"),"")</f>
        <v/>
      </c>
      <c r="F2734" s="75" t="str">
        <f>IFERROR(_xll.RssMarket($A2734,"時価総額"),"")</f>
        <v/>
      </c>
      <c r="G2734" s="75" t="e">
        <f>T20D357462[[#This Row],[時価総額]]/T20D357462[[#This Row],[現在値]]</f>
        <v>#VALUE!</v>
      </c>
      <c r="H2734" s="20"/>
      <c r="I2734" s="38"/>
      <c r="J2734" s="20"/>
      <c r="K2734" s="33"/>
      <c r="L2734" s="117"/>
      <c r="M2734" s="21"/>
      <c r="N2734" s="89"/>
      <c r="O2734" s="125" t="e">
        <f t="shared" si="87"/>
        <v>#REF!</v>
      </c>
      <c r="P2734" s="125" t="e">
        <f t="shared" si="86"/>
        <v>#REF!</v>
      </c>
      <c r="Q2734" s="147" t="e">
        <f>T20D357462[[#This Row],[スコア⑤]]/T20D357462[[#This Row],[スコア③]]</f>
        <v>#REF!</v>
      </c>
      <c r="R2734" s="76" t="e">
        <f>#REF!+#REF!</f>
        <v>#REF!</v>
      </c>
      <c r="S2734" s="76"/>
      <c r="T2734" s="119"/>
      <c r="U2734" s="76"/>
      <c r="V2734" s="76"/>
      <c r="W2734" s="109" t="e">
        <f>(T20D357462[[#This Row],[現金及び預金（億）]]-T20D357462[[#This Row],[負債（億）]])/T20D357462[[#This Row],[総資産]]*100</f>
        <v>#DIV/0!</v>
      </c>
    </row>
    <row r="2735" spans="1:23" s="67" customFormat="1" x14ac:dyDescent="0.25">
      <c r="A2735" s="69"/>
      <c r="B2735" s="39"/>
      <c r="C2735" s="71" t="str">
        <f>IFERROR(_xll.RssMarket($A2735,"市場部名称"),"")</f>
        <v/>
      </c>
      <c r="D2735" s="55"/>
      <c r="E2735" s="55" t="str">
        <f>IFERROR(_xll.RssMarket($A2735,"前日比"),"")</f>
        <v/>
      </c>
      <c r="F2735" s="75" t="str">
        <f>IFERROR(_xll.RssMarket($A2735,"時価総額"),"")</f>
        <v/>
      </c>
      <c r="G2735" s="75" t="e">
        <f>T20D357462[[#This Row],[時価総額]]/T20D357462[[#This Row],[現在値]]</f>
        <v>#VALUE!</v>
      </c>
      <c r="H2735" s="20"/>
      <c r="I2735" s="38"/>
      <c r="J2735" s="20"/>
      <c r="K2735" s="33"/>
      <c r="L2735" s="117"/>
      <c r="M2735" s="21"/>
      <c r="N2735" s="89"/>
      <c r="O2735" s="125" t="e">
        <f t="shared" si="87"/>
        <v>#REF!</v>
      </c>
      <c r="P2735" s="125" t="e">
        <f t="shared" si="86"/>
        <v>#REF!</v>
      </c>
      <c r="Q2735" s="147" t="e">
        <f>T20D357462[[#This Row],[スコア⑤]]/T20D357462[[#This Row],[スコア③]]</f>
        <v>#REF!</v>
      </c>
      <c r="R2735" s="76" t="e">
        <f>#REF!+#REF!</f>
        <v>#REF!</v>
      </c>
      <c r="S2735" s="76"/>
      <c r="T2735" s="119"/>
      <c r="U2735" s="76"/>
      <c r="V2735" s="76"/>
      <c r="W2735" s="109" t="e">
        <f>(T20D357462[[#This Row],[現金及び預金（億）]]-T20D357462[[#This Row],[負債（億）]])/T20D357462[[#This Row],[総資産]]*100</f>
        <v>#DIV/0!</v>
      </c>
    </row>
    <row r="2736" spans="1:23" s="67" customFormat="1" x14ac:dyDescent="0.25">
      <c r="A2736" s="69"/>
      <c r="B2736" s="39"/>
      <c r="C2736" s="71" t="str">
        <f>IFERROR(_xll.RssMarket($A2736,"市場部名称"),"")</f>
        <v/>
      </c>
      <c r="D2736" s="55"/>
      <c r="E2736" s="55" t="str">
        <f>IFERROR(_xll.RssMarket($A2736,"前日比"),"")</f>
        <v/>
      </c>
      <c r="F2736" s="75" t="str">
        <f>IFERROR(_xll.RssMarket($A2736,"時価総額"),"")</f>
        <v/>
      </c>
      <c r="G2736" s="75" t="e">
        <f>T20D357462[[#This Row],[時価総額]]/T20D357462[[#This Row],[現在値]]</f>
        <v>#VALUE!</v>
      </c>
      <c r="H2736" s="20"/>
      <c r="I2736" s="38"/>
      <c r="J2736" s="20"/>
      <c r="K2736" s="33"/>
      <c r="L2736" s="117"/>
      <c r="M2736" s="21"/>
      <c r="N2736" s="89"/>
      <c r="O2736" s="125" t="e">
        <f t="shared" si="87"/>
        <v>#REF!</v>
      </c>
      <c r="P2736" s="125" t="e">
        <f t="shared" si="86"/>
        <v>#REF!</v>
      </c>
      <c r="Q2736" s="147" t="e">
        <f>T20D357462[[#This Row],[スコア⑤]]/T20D357462[[#This Row],[スコア③]]</f>
        <v>#REF!</v>
      </c>
      <c r="R2736" s="76" t="e">
        <f>#REF!+#REF!</f>
        <v>#REF!</v>
      </c>
      <c r="S2736" s="76"/>
      <c r="T2736" s="119"/>
      <c r="U2736" s="76"/>
      <c r="V2736" s="76"/>
      <c r="W2736" s="109" t="e">
        <f>(T20D357462[[#This Row],[現金及び預金（億）]]-T20D357462[[#This Row],[負債（億）]])/T20D357462[[#This Row],[総資産]]*100</f>
        <v>#DIV/0!</v>
      </c>
    </row>
    <row r="2737" spans="1:23" s="67" customFormat="1" x14ac:dyDescent="0.25">
      <c r="A2737" s="69"/>
      <c r="B2737" s="39"/>
      <c r="C2737" s="71" t="str">
        <f>IFERROR(_xll.RssMarket($A2737,"市場部名称"),"")</f>
        <v/>
      </c>
      <c r="D2737" s="55"/>
      <c r="E2737" s="55" t="str">
        <f>IFERROR(_xll.RssMarket($A2737,"前日比"),"")</f>
        <v/>
      </c>
      <c r="F2737" s="75" t="str">
        <f>IFERROR(_xll.RssMarket($A2737,"時価総額"),"")</f>
        <v/>
      </c>
      <c r="G2737" s="75" t="e">
        <f>T20D357462[[#This Row],[時価総額]]/T20D357462[[#This Row],[現在値]]</f>
        <v>#VALUE!</v>
      </c>
      <c r="H2737" s="20"/>
      <c r="I2737" s="38"/>
      <c r="J2737" s="20"/>
      <c r="K2737" s="33"/>
      <c r="L2737" s="117"/>
      <c r="M2737" s="21"/>
      <c r="N2737" s="89"/>
      <c r="O2737" s="125" t="e">
        <f t="shared" si="87"/>
        <v>#REF!</v>
      </c>
      <c r="P2737" s="125" t="e">
        <f t="shared" si="86"/>
        <v>#REF!</v>
      </c>
      <c r="Q2737" s="147" t="e">
        <f>T20D357462[[#This Row],[スコア⑤]]/T20D357462[[#This Row],[スコア③]]</f>
        <v>#REF!</v>
      </c>
      <c r="R2737" s="76" t="e">
        <f>#REF!+#REF!</f>
        <v>#REF!</v>
      </c>
      <c r="S2737" s="76"/>
      <c r="T2737" s="119"/>
      <c r="U2737" s="76"/>
      <c r="V2737" s="76"/>
      <c r="W2737" s="109" t="e">
        <f>(T20D357462[[#This Row],[現金及び預金（億）]]-T20D357462[[#This Row],[負債（億）]])/T20D357462[[#This Row],[総資産]]*100</f>
        <v>#DIV/0!</v>
      </c>
    </row>
    <row r="2738" spans="1:23" s="67" customFormat="1" x14ac:dyDescent="0.25">
      <c r="A2738" s="69"/>
      <c r="B2738" s="39"/>
      <c r="C2738" s="71" t="str">
        <f>IFERROR(_xll.RssMarket($A2738,"市場部名称"),"")</f>
        <v/>
      </c>
      <c r="D2738" s="55"/>
      <c r="E2738" s="55" t="str">
        <f>IFERROR(_xll.RssMarket($A2738,"前日比"),"")</f>
        <v/>
      </c>
      <c r="F2738" s="75" t="str">
        <f>IFERROR(_xll.RssMarket($A2738,"時価総額"),"")</f>
        <v/>
      </c>
      <c r="G2738" s="75" t="e">
        <f>T20D357462[[#This Row],[時価総額]]/T20D357462[[#This Row],[現在値]]</f>
        <v>#VALUE!</v>
      </c>
      <c r="H2738" s="20"/>
      <c r="I2738" s="38"/>
      <c r="J2738" s="20"/>
      <c r="K2738" s="33"/>
      <c r="L2738" s="117"/>
      <c r="M2738" s="21"/>
      <c r="N2738" s="89"/>
      <c r="O2738" s="125" t="e">
        <f t="shared" si="87"/>
        <v>#REF!</v>
      </c>
      <c r="P2738" s="125" t="e">
        <f t="shared" si="86"/>
        <v>#REF!</v>
      </c>
      <c r="Q2738" s="147" t="e">
        <f>T20D357462[[#This Row],[スコア⑤]]/T20D357462[[#This Row],[スコア③]]</f>
        <v>#REF!</v>
      </c>
      <c r="R2738" s="76" t="e">
        <f>#REF!+#REF!</f>
        <v>#REF!</v>
      </c>
      <c r="S2738" s="76"/>
      <c r="T2738" s="119"/>
      <c r="U2738" s="76"/>
      <c r="V2738" s="76"/>
      <c r="W2738" s="109" t="e">
        <f>(T20D357462[[#This Row],[現金及び預金（億）]]-T20D357462[[#This Row],[負債（億）]])/T20D357462[[#This Row],[総資産]]*100</f>
        <v>#DIV/0!</v>
      </c>
    </row>
    <row r="2739" spans="1:23" s="67" customFormat="1" x14ac:dyDescent="0.25">
      <c r="A2739" s="69"/>
      <c r="B2739" s="39"/>
      <c r="C2739" s="71" t="str">
        <f>IFERROR(_xll.RssMarket($A2739,"市場部名称"),"")</f>
        <v/>
      </c>
      <c r="D2739" s="55"/>
      <c r="E2739" s="55" t="str">
        <f>IFERROR(_xll.RssMarket($A2739,"前日比"),"")</f>
        <v/>
      </c>
      <c r="F2739" s="75" t="str">
        <f>IFERROR(_xll.RssMarket($A2739,"時価総額"),"")</f>
        <v/>
      </c>
      <c r="G2739" s="75" t="e">
        <f>T20D357462[[#This Row],[時価総額]]/T20D357462[[#This Row],[現在値]]</f>
        <v>#VALUE!</v>
      </c>
      <c r="H2739" s="20"/>
      <c r="I2739" s="38"/>
      <c r="J2739" s="20"/>
      <c r="K2739" s="33"/>
      <c r="L2739" s="117"/>
      <c r="M2739" s="21"/>
      <c r="N2739" s="89"/>
      <c r="O2739" s="125" t="e">
        <f t="shared" si="87"/>
        <v>#REF!</v>
      </c>
      <c r="P2739" s="125" t="e">
        <f t="shared" si="86"/>
        <v>#REF!</v>
      </c>
      <c r="Q2739" s="147" t="e">
        <f>T20D357462[[#This Row],[スコア⑤]]/T20D357462[[#This Row],[スコア③]]</f>
        <v>#REF!</v>
      </c>
      <c r="R2739" s="76" t="e">
        <f>#REF!+#REF!</f>
        <v>#REF!</v>
      </c>
      <c r="S2739" s="76"/>
      <c r="T2739" s="119"/>
      <c r="U2739" s="76"/>
      <c r="V2739" s="76"/>
      <c r="W2739" s="109" t="e">
        <f>(T20D357462[[#This Row],[現金及び預金（億）]]-T20D357462[[#This Row],[負債（億）]])/T20D357462[[#This Row],[総資産]]*100</f>
        <v>#DIV/0!</v>
      </c>
    </row>
    <row r="2740" spans="1:23" s="67" customFormat="1" x14ac:dyDescent="0.25">
      <c r="A2740" s="69"/>
      <c r="B2740" s="39"/>
      <c r="C2740" s="71" t="str">
        <f>IFERROR(_xll.RssMarket($A2740,"市場部名称"),"")</f>
        <v/>
      </c>
      <c r="D2740" s="55"/>
      <c r="E2740" s="55" t="str">
        <f>IFERROR(_xll.RssMarket($A2740,"前日比"),"")</f>
        <v/>
      </c>
      <c r="F2740" s="75" t="str">
        <f>IFERROR(_xll.RssMarket($A2740,"時価総額"),"")</f>
        <v/>
      </c>
      <c r="G2740" s="75" t="e">
        <f>T20D357462[[#This Row],[時価総額]]/T20D357462[[#This Row],[現在値]]</f>
        <v>#VALUE!</v>
      </c>
      <c r="H2740" s="20"/>
      <c r="I2740" s="38"/>
      <c r="J2740" s="20"/>
      <c r="K2740" s="33"/>
      <c r="L2740" s="117"/>
      <c r="M2740" s="21"/>
      <c r="N2740" s="89"/>
      <c r="O2740" s="125" t="e">
        <f t="shared" si="87"/>
        <v>#REF!</v>
      </c>
      <c r="P2740" s="125" t="e">
        <f t="shared" si="86"/>
        <v>#REF!</v>
      </c>
      <c r="Q2740" s="147" t="e">
        <f>T20D357462[[#This Row],[スコア⑤]]/T20D357462[[#This Row],[スコア③]]</f>
        <v>#REF!</v>
      </c>
      <c r="R2740" s="76" t="e">
        <f>#REF!+#REF!</f>
        <v>#REF!</v>
      </c>
      <c r="S2740" s="76"/>
      <c r="T2740" s="119"/>
      <c r="U2740" s="76"/>
      <c r="V2740" s="76"/>
      <c r="W2740" s="109" t="e">
        <f>(T20D357462[[#This Row],[現金及び預金（億）]]-T20D357462[[#This Row],[負債（億）]])/T20D357462[[#This Row],[総資産]]*100</f>
        <v>#DIV/0!</v>
      </c>
    </row>
    <row r="2741" spans="1:23" s="67" customFormat="1" x14ac:dyDescent="0.25">
      <c r="A2741" s="69"/>
      <c r="B2741" s="39"/>
      <c r="C2741" s="71" t="str">
        <f>IFERROR(_xll.RssMarket($A2741,"市場部名称"),"")</f>
        <v/>
      </c>
      <c r="D2741" s="55"/>
      <c r="E2741" s="55" t="str">
        <f>IFERROR(_xll.RssMarket($A2741,"前日比"),"")</f>
        <v/>
      </c>
      <c r="F2741" s="75" t="str">
        <f>IFERROR(_xll.RssMarket($A2741,"時価総額"),"")</f>
        <v/>
      </c>
      <c r="G2741" s="75" t="e">
        <f>T20D357462[[#This Row],[時価総額]]/T20D357462[[#This Row],[現在値]]</f>
        <v>#VALUE!</v>
      </c>
      <c r="H2741" s="20"/>
      <c r="I2741" s="38"/>
      <c r="J2741" s="20"/>
      <c r="K2741" s="33"/>
      <c r="L2741" s="117"/>
      <c r="M2741" s="21"/>
      <c r="N2741" s="89"/>
      <c r="O2741" s="125" t="e">
        <f t="shared" si="87"/>
        <v>#REF!</v>
      </c>
      <c r="P2741" s="125" t="e">
        <f t="shared" si="86"/>
        <v>#REF!</v>
      </c>
      <c r="Q2741" s="147" t="e">
        <f>T20D357462[[#This Row],[スコア⑤]]/T20D357462[[#This Row],[スコア③]]</f>
        <v>#REF!</v>
      </c>
      <c r="R2741" s="76" t="e">
        <f>#REF!+#REF!</f>
        <v>#REF!</v>
      </c>
      <c r="S2741" s="76"/>
      <c r="T2741" s="119"/>
      <c r="U2741" s="76"/>
      <c r="V2741" s="76"/>
      <c r="W2741" s="109" t="e">
        <f>(T20D357462[[#This Row],[現金及び預金（億）]]-T20D357462[[#This Row],[負債（億）]])/T20D357462[[#This Row],[総資産]]*100</f>
        <v>#DIV/0!</v>
      </c>
    </row>
    <row r="2742" spans="1:23" s="67" customFormat="1" x14ac:dyDescent="0.25">
      <c r="A2742" s="69"/>
      <c r="B2742" s="39"/>
      <c r="C2742" s="71" t="str">
        <f>IFERROR(_xll.RssMarket($A2742,"市場部名称"),"")</f>
        <v/>
      </c>
      <c r="D2742" s="55"/>
      <c r="E2742" s="55" t="str">
        <f>IFERROR(_xll.RssMarket($A2742,"前日比"),"")</f>
        <v/>
      </c>
      <c r="F2742" s="75" t="str">
        <f>IFERROR(_xll.RssMarket($A2742,"時価総額"),"")</f>
        <v/>
      </c>
      <c r="G2742" s="75" t="e">
        <f>T20D357462[[#This Row],[時価総額]]/T20D357462[[#This Row],[現在値]]</f>
        <v>#VALUE!</v>
      </c>
      <c r="H2742" s="20"/>
      <c r="I2742" s="38"/>
      <c r="J2742" s="20"/>
      <c r="K2742" s="33"/>
      <c r="L2742" s="117"/>
      <c r="M2742" s="21"/>
      <c r="N2742" s="89"/>
      <c r="O2742" s="125" t="e">
        <f t="shared" si="87"/>
        <v>#REF!</v>
      </c>
      <c r="P2742" s="125" t="e">
        <f t="shared" si="86"/>
        <v>#REF!</v>
      </c>
      <c r="Q2742" s="147" t="e">
        <f>T20D357462[[#This Row],[スコア⑤]]/T20D357462[[#This Row],[スコア③]]</f>
        <v>#REF!</v>
      </c>
      <c r="R2742" s="76" t="e">
        <f>#REF!+#REF!</f>
        <v>#REF!</v>
      </c>
      <c r="S2742" s="76"/>
      <c r="T2742" s="119"/>
      <c r="U2742" s="76"/>
      <c r="V2742" s="76"/>
      <c r="W2742" s="109" t="e">
        <f>(T20D357462[[#This Row],[現金及び預金（億）]]-T20D357462[[#This Row],[負債（億）]])/T20D357462[[#This Row],[総資産]]*100</f>
        <v>#DIV/0!</v>
      </c>
    </row>
    <row r="2743" spans="1:23" s="67" customFormat="1" x14ac:dyDescent="0.25">
      <c r="A2743" s="69"/>
      <c r="B2743" s="39"/>
      <c r="C2743" s="71" t="str">
        <f>IFERROR(_xll.RssMarket($A2743,"市場部名称"),"")</f>
        <v/>
      </c>
      <c r="D2743" s="55"/>
      <c r="E2743" s="55" t="str">
        <f>IFERROR(_xll.RssMarket($A2743,"前日比"),"")</f>
        <v/>
      </c>
      <c r="F2743" s="75" t="str">
        <f>IFERROR(_xll.RssMarket($A2743,"時価総額"),"")</f>
        <v/>
      </c>
      <c r="G2743" s="75" t="e">
        <f>T20D357462[[#This Row],[時価総額]]/T20D357462[[#This Row],[現在値]]</f>
        <v>#VALUE!</v>
      </c>
      <c r="H2743" s="20"/>
      <c r="I2743" s="38"/>
      <c r="J2743" s="20"/>
      <c r="K2743" s="33"/>
      <c r="L2743" s="117"/>
      <c r="M2743" s="21"/>
      <c r="N2743" s="89"/>
      <c r="O2743" s="125" t="e">
        <f t="shared" si="87"/>
        <v>#REF!</v>
      </c>
      <c r="P2743" s="125" t="e">
        <f t="shared" si="86"/>
        <v>#REF!</v>
      </c>
      <c r="Q2743" s="147" t="e">
        <f>T20D357462[[#This Row],[スコア⑤]]/T20D357462[[#This Row],[スコア③]]</f>
        <v>#REF!</v>
      </c>
      <c r="R2743" s="76" t="e">
        <f>#REF!+#REF!</f>
        <v>#REF!</v>
      </c>
      <c r="S2743" s="76"/>
      <c r="T2743" s="119"/>
      <c r="U2743" s="76"/>
      <c r="V2743" s="76"/>
      <c r="W2743" s="109" t="e">
        <f>(T20D357462[[#This Row],[現金及び預金（億）]]-T20D357462[[#This Row],[負債（億）]])/T20D357462[[#This Row],[総資産]]*100</f>
        <v>#DIV/0!</v>
      </c>
    </row>
    <row r="2744" spans="1:23" s="67" customFormat="1" x14ac:dyDescent="0.25">
      <c r="A2744" s="69"/>
      <c r="B2744" s="39"/>
      <c r="C2744" s="71" t="str">
        <f>IFERROR(_xll.RssMarket($A2744,"市場部名称"),"")</f>
        <v/>
      </c>
      <c r="D2744" s="55"/>
      <c r="E2744" s="55" t="str">
        <f>IFERROR(_xll.RssMarket($A2744,"前日比"),"")</f>
        <v/>
      </c>
      <c r="F2744" s="75" t="str">
        <f>IFERROR(_xll.RssMarket($A2744,"時価総額"),"")</f>
        <v/>
      </c>
      <c r="G2744" s="75" t="e">
        <f>T20D357462[[#This Row],[時価総額]]/T20D357462[[#This Row],[現在値]]</f>
        <v>#VALUE!</v>
      </c>
      <c r="H2744" s="20"/>
      <c r="I2744" s="38"/>
      <c r="J2744" s="20"/>
      <c r="K2744" s="33"/>
      <c r="L2744" s="117"/>
      <c r="M2744" s="21"/>
      <c r="N2744" s="89"/>
      <c r="O2744" s="125" t="e">
        <f t="shared" si="87"/>
        <v>#REF!</v>
      </c>
      <c r="P2744" s="125" t="e">
        <f t="shared" si="86"/>
        <v>#REF!</v>
      </c>
      <c r="Q2744" s="147" t="e">
        <f>T20D357462[[#This Row],[スコア⑤]]/T20D357462[[#This Row],[スコア③]]</f>
        <v>#REF!</v>
      </c>
      <c r="R2744" s="76" t="e">
        <f>#REF!+#REF!</f>
        <v>#REF!</v>
      </c>
      <c r="S2744" s="76"/>
      <c r="T2744" s="119"/>
      <c r="U2744" s="76"/>
      <c r="V2744" s="76"/>
      <c r="W2744" s="109" t="e">
        <f>(T20D357462[[#This Row],[現金及び預金（億）]]-T20D357462[[#This Row],[負債（億）]])/T20D357462[[#This Row],[総資産]]*100</f>
        <v>#DIV/0!</v>
      </c>
    </row>
    <row r="2745" spans="1:23" s="67" customFormat="1" x14ac:dyDescent="0.25">
      <c r="A2745" s="69"/>
      <c r="B2745" s="39"/>
      <c r="C2745" s="71" t="str">
        <f>IFERROR(_xll.RssMarket($A2745,"市場部名称"),"")</f>
        <v/>
      </c>
      <c r="D2745" s="55"/>
      <c r="E2745" s="55" t="str">
        <f>IFERROR(_xll.RssMarket($A2745,"前日比"),"")</f>
        <v/>
      </c>
      <c r="F2745" s="75" t="str">
        <f>IFERROR(_xll.RssMarket($A2745,"時価総額"),"")</f>
        <v/>
      </c>
      <c r="G2745" s="75" t="e">
        <f>T20D357462[[#This Row],[時価総額]]/T20D357462[[#This Row],[現在値]]</f>
        <v>#VALUE!</v>
      </c>
      <c r="H2745" s="20"/>
      <c r="I2745" s="38"/>
      <c r="J2745" s="20"/>
      <c r="K2745" s="33"/>
      <c r="L2745" s="117"/>
      <c r="M2745" s="21"/>
      <c r="N2745" s="89"/>
      <c r="O2745" s="125" t="e">
        <f t="shared" si="87"/>
        <v>#REF!</v>
      </c>
      <c r="P2745" s="125" t="e">
        <f t="shared" si="86"/>
        <v>#REF!</v>
      </c>
      <c r="Q2745" s="147" t="e">
        <f>T20D357462[[#This Row],[スコア⑤]]/T20D357462[[#This Row],[スコア③]]</f>
        <v>#REF!</v>
      </c>
      <c r="R2745" s="76" t="e">
        <f>#REF!+#REF!</f>
        <v>#REF!</v>
      </c>
      <c r="S2745" s="76"/>
      <c r="T2745" s="119"/>
      <c r="U2745" s="76"/>
      <c r="V2745" s="76"/>
      <c r="W2745" s="109" t="e">
        <f>(T20D357462[[#This Row],[現金及び預金（億）]]-T20D357462[[#This Row],[負債（億）]])/T20D357462[[#This Row],[総資産]]*100</f>
        <v>#DIV/0!</v>
      </c>
    </row>
    <row r="2746" spans="1:23" s="67" customFormat="1" x14ac:dyDescent="0.25">
      <c r="A2746" s="69"/>
      <c r="B2746" s="39"/>
      <c r="C2746" s="71" t="str">
        <f>IFERROR(_xll.RssMarket($A2746,"市場部名称"),"")</f>
        <v/>
      </c>
      <c r="D2746" s="55"/>
      <c r="E2746" s="55" t="str">
        <f>IFERROR(_xll.RssMarket($A2746,"前日比"),"")</f>
        <v/>
      </c>
      <c r="F2746" s="75" t="str">
        <f>IFERROR(_xll.RssMarket($A2746,"時価総額"),"")</f>
        <v/>
      </c>
      <c r="G2746" s="75" t="e">
        <f>T20D357462[[#This Row],[時価総額]]/T20D357462[[#This Row],[現在値]]</f>
        <v>#VALUE!</v>
      </c>
      <c r="H2746" s="20"/>
      <c r="I2746" s="38"/>
      <c r="J2746" s="20"/>
      <c r="K2746" s="33"/>
      <c r="L2746" s="117"/>
      <c r="M2746" s="21"/>
      <c r="N2746" s="89"/>
      <c r="O2746" s="125" t="e">
        <f t="shared" si="87"/>
        <v>#REF!</v>
      </c>
      <c r="P2746" s="125" t="e">
        <f t="shared" si="86"/>
        <v>#REF!</v>
      </c>
      <c r="Q2746" s="147" t="e">
        <f>T20D357462[[#This Row],[スコア⑤]]/T20D357462[[#This Row],[スコア③]]</f>
        <v>#REF!</v>
      </c>
      <c r="R2746" s="76" t="e">
        <f>#REF!+#REF!</f>
        <v>#REF!</v>
      </c>
      <c r="S2746" s="76"/>
      <c r="T2746" s="119"/>
      <c r="U2746" s="76"/>
      <c r="V2746" s="76"/>
      <c r="W2746" s="109" t="e">
        <f>(T20D357462[[#This Row],[現金及び預金（億）]]-T20D357462[[#This Row],[負債（億）]])/T20D357462[[#This Row],[総資産]]*100</f>
        <v>#DIV/0!</v>
      </c>
    </row>
    <row r="2747" spans="1:23" s="67" customFormat="1" x14ac:dyDescent="0.25">
      <c r="A2747" s="69"/>
      <c r="B2747" s="39"/>
      <c r="C2747" s="71" t="str">
        <f>IFERROR(_xll.RssMarket($A2747,"市場部名称"),"")</f>
        <v/>
      </c>
      <c r="D2747" s="55"/>
      <c r="E2747" s="55" t="str">
        <f>IFERROR(_xll.RssMarket($A2747,"前日比"),"")</f>
        <v/>
      </c>
      <c r="F2747" s="75" t="str">
        <f>IFERROR(_xll.RssMarket($A2747,"時価総額"),"")</f>
        <v/>
      </c>
      <c r="G2747" s="75" t="e">
        <f>T20D357462[[#This Row],[時価総額]]/T20D357462[[#This Row],[現在値]]</f>
        <v>#VALUE!</v>
      </c>
      <c r="H2747" s="20"/>
      <c r="I2747" s="38"/>
      <c r="J2747" s="20"/>
      <c r="K2747" s="33"/>
      <c r="L2747" s="117"/>
      <c r="M2747" s="21"/>
      <c r="N2747" s="89"/>
      <c r="O2747" s="125" t="e">
        <f t="shared" si="87"/>
        <v>#REF!</v>
      </c>
      <c r="P2747" s="125" t="e">
        <f t="shared" si="86"/>
        <v>#REF!</v>
      </c>
      <c r="Q2747" s="147" t="e">
        <f>T20D357462[[#This Row],[スコア⑤]]/T20D357462[[#This Row],[スコア③]]</f>
        <v>#REF!</v>
      </c>
      <c r="R2747" s="76" t="e">
        <f>#REF!+#REF!</f>
        <v>#REF!</v>
      </c>
      <c r="S2747" s="76"/>
      <c r="T2747" s="119"/>
      <c r="U2747" s="76"/>
      <c r="V2747" s="76"/>
      <c r="W2747" s="109" t="e">
        <f>(T20D357462[[#This Row],[現金及び預金（億）]]-T20D357462[[#This Row],[負債（億）]])/T20D357462[[#This Row],[総資産]]*100</f>
        <v>#DIV/0!</v>
      </c>
    </row>
    <row r="2748" spans="1:23" s="67" customFormat="1" x14ac:dyDescent="0.25">
      <c r="A2748" s="69"/>
      <c r="B2748" s="39"/>
      <c r="C2748" s="71" t="str">
        <f>IFERROR(_xll.RssMarket($A2748,"市場部名称"),"")</f>
        <v/>
      </c>
      <c r="D2748" s="55"/>
      <c r="E2748" s="55" t="str">
        <f>IFERROR(_xll.RssMarket($A2748,"前日比"),"")</f>
        <v/>
      </c>
      <c r="F2748" s="75" t="str">
        <f>IFERROR(_xll.RssMarket($A2748,"時価総額"),"")</f>
        <v/>
      </c>
      <c r="G2748" s="75" t="e">
        <f>T20D357462[[#This Row],[時価総額]]/T20D357462[[#This Row],[現在値]]</f>
        <v>#VALUE!</v>
      </c>
      <c r="H2748" s="20"/>
      <c r="I2748" s="38"/>
      <c r="J2748" s="20"/>
      <c r="K2748" s="33"/>
      <c r="L2748" s="117"/>
      <c r="M2748" s="21"/>
      <c r="N2748" s="89"/>
      <c r="O2748" s="125" t="e">
        <f t="shared" si="87"/>
        <v>#REF!</v>
      </c>
      <c r="P2748" s="125" t="e">
        <f t="shared" si="86"/>
        <v>#REF!</v>
      </c>
      <c r="Q2748" s="147" t="e">
        <f>T20D357462[[#This Row],[スコア⑤]]/T20D357462[[#This Row],[スコア③]]</f>
        <v>#REF!</v>
      </c>
      <c r="R2748" s="76" t="e">
        <f>#REF!+#REF!</f>
        <v>#REF!</v>
      </c>
      <c r="S2748" s="76"/>
      <c r="T2748" s="119"/>
      <c r="U2748" s="76"/>
      <c r="V2748" s="76"/>
      <c r="W2748" s="109" t="e">
        <f>(T20D357462[[#This Row],[現金及び預金（億）]]-T20D357462[[#This Row],[負債（億）]])/T20D357462[[#This Row],[総資産]]*100</f>
        <v>#DIV/0!</v>
      </c>
    </row>
    <row r="2749" spans="1:23" s="67" customFormat="1" x14ac:dyDescent="0.25">
      <c r="A2749" s="69"/>
      <c r="B2749" s="39"/>
      <c r="C2749" s="71" t="str">
        <f>IFERROR(_xll.RssMarket($A2749,"市場部名称"),"")</f>
        <v/>
      </c>
      <c r="D2749" s="55"/>
      <c r="E2749" s="55" t="str">
        <f>IFERROR(_xll.RssMarket($A2749,"前日比"),"")</f>
        <v/>
      </c>
      <c r="F2749" s="75" t="str">
        <f>IFERROR(_xll.RssMarket($A2749,"時価総額"),"")</f>
        <v/>
      </c>
      <c r="G2749" s="75" t="e">
        <f>T20D357462[[#This Row],[時価総額]]/T20D357462[[#This Row],[現在値]]</f>
        <v>#VALUE!</v>
      </c>
      <c r="H2749" s="20"/>
      <c r="I2749" s="38"/>
      <c r="J2749" s="20"/>
      <c r="K2749" s="33"/>
      <c r="L2749" s="117"/>
      <c r="M2749" s="21"/>
      <c r="N2749" s="89"/>
      <c r="O2749" s="125" t="e">
        <f t="shared" si="87"/>
        <v>#REF!</v>
      </c>
      <c r="P2749" s="125" t="e">
        <f t="shared" ref="P2749:P2812" si="88">ROUND(((R2749/20)*(L2749/15)*(S2749/15)*(1+W2749/200))/(H2749/15)*100,0)</f>
        <v>#REF!</v>
      </c>
      <c r="Q2749" s="147" t="e">
        <f>T20D357462[[#This Row],[スコア⑤]]/T20D357462[[#This Row],[スコア③]]</f>
        <v>#REF!</v>
      </c>
      <c r="R2749" s="76" t="e">
        <f>#REF!+#REF!</f>
        <v>#REF!</v>
      </c>
      <c r="S2749" s="76"/>
      <c r="T2749" s="119"/>
      <c r="U2749" s="76"/>
      <c r="V2749" s="76"/>
      <c r="W2749" s="109" t="e">
        <f>(T20D357462[[#This Row],[現金及び預金（億）]]-T20D357462[[#This Row],[負債（億）]])/T20D357462[[#This Row],[総資産]]*100</f>
        <v>#DIV/0!</v>
      </c>
    </row>
    <row r="2750" spans="1:23" s="67" customFormat="1" x14ac:dyDescent="0.25">
      <c r="A2750" s="69"/>
      <c r="B2750" s="39"/>
      <c r="C2750" s="71" t="str">
        <f>IFERROR(_xll.RssMarket($A2750,"市場部名称"),"")</f>
        <v/>
      </c>
      <c r="D2750" s="55"/>
      <c r="E2750" s="55" t="str">
        <f>IFERROR(_xll.RssMarket($A2750,"前日比"),"")</f>
        <v/>
      </c>
      <c r="F2750" s="75" t="str">
        <f>IFERROR(_xll.RssMarket($A2750,"時価総額"),"")</f>
        <v/>
      </c>
      <c r="G2750" s="75" t="e">
        <f>T20D357462[[#This Row],[時価総額]]/T20D357462[[#This Row],[現在値]]</f>
        <v>#VALUE!</v>
      </c>
      <c r="H2750" s="20"/>
      <c r="I2750" s="38"/>
      <c r="J2750" s="20"/>
      <c r="K2750" s="33"/>
      <c r="L2750" s="117"/>
      <c r="M2750" s="21"/>
      <c r="N2750" s="89"/>
      <c r="O2750" s="125" t="e">
        <f t="shared" si="87"/>
        <v>#REF!</v>
      </c>
      <c r="P2750" s="125" t="e">
        <f t="shared" si="88"/>
        <v>#REF!</v>
      </c>
      <c r="Q2750" s="147" t="e">
        <f>T20D357462[[#This Row],[スコア⑤]]/T20D357462[[#This Row],[スコア③]]</f>
        <v>#REF!</v>
      </c>
      <c r="R2750" s="76" t="e">
        <f>#REF!+#REF!</f>
        <v>#REF!</v>
      </c>
      <c r="S2750" s="76"/>
      <c r="T2750" s="119"/>
      <c r="U2750" s="76"/>
      <c r="V2750" s="76"/>
      <c r="W2750" s="109" t="e">
        <f>(T20D357462[[#This Row],[現金及び預金（億）]]-T20D357462[[#This Row],[負債（億）]])/T20D357462[[#This Row],[総資産]]*100</f>
        <v>#DIV/0!</v>
      </c>
    </row>
    <row r="2751" spans="1:23" s="67" customFormat="1" x14ac:dyDescent="0.25">
      <c r="A2751" s="69"/>
      <c r="B2751" s="39"/>
      <c r="C2751" s="71" t="str">
        <f>IFERROR(_xll.RssMarket($A2751,"市場部名称"),"")</f>
        <v/>
      </c>
      <c r="D2751" s="55"/>
      <c r="E2751" s="55" t="str">
        <f>IFERROR(_xll.RssMarket($A2751,"前日比"),"")</f>
        <v/>
      </c>
      <c r="F2751" s="75" t="str">
        <f>IFERROR(_xll.RssMarket($A2751,"時価総額"),"")</f>
        <v/>
      </c>
      <c r="G2751" s="75" t="e">
        <f>T20D357462[[#This Row],[時価総額]]/T20D357462[[#This Row],[現在値]]</f>
        <v>#VALUE!</v>
      </c>
      <c r="H2751" s="20"/>
      <c r="I2751" s="38"/>
      <c r="J2751" s="20"/>
      <c r="K2751" s="33"/>
      <c r="L2751" s="117"/>
      <c r="M2751" s="21"/>
      <c r="N2751" s="89"/>
      <c r="O2751" s="125" t="e">
        <f t="shared" si="87"/>
        <v>#REF!</v>
      </c>
      <c r="P2751" s="125" t="e">
        <f t="shared" si="88"/>
        <v>#REF!</v>
      </c>
      <c r="Q2751" s="147" t="e">
        <f>T20D357462[[#This Row],[スコア⑤]]/T20D357462[[#This Row],[スコア③]]</f>
        <v>#REF!</v>
      </c>
      <c r="R2751" s="76" t="e">
        <f>#REF!+#REF!</f>
        <v>#REF!</v>
      </c>
      <c r="S2751" s="76"/>
      <c r="T2751" s="119"/>
      <c r="U2751" s="76"/>
      <c r="V2751" s="76"/>
      <c r="W2751" s="109" t="e">
        <f>(T20D357462[[#This Row],[現金及び預金（億）]]-T20D357462[[#This Row],[負債（億）]])/T20D357462[[#This Row],[総資産]]*100</f>
        <v>#DIV/0!</v>
      </c>
    </row>
    <row r="2752" spans="1:23" s="67" customFormat="1" x14ac:dyDescent="0.25">
      <c r="A2752" s="69"/>
      <c r="B2752" s="39"/>
      <c r="C2752" s="71" t="str">
        <f>IFERROR(_xll.RssMarket($A2752,"市場部名称"),"")</f>
        <v/>
      </c>
      <c r="D2752" s="55"/>
      <c r="E2752" s="55" t="str">
        <f>IFERROR(_xll.RssMarket($A2752,"前日比"),"")</f>
        <v/>
      </c>
      <c r="F2752" s="75" t="str">
        <f>IFERROR(_xll.RssMarket($A2752,"時価総額"),"")</f>
        <v/>
      </c>
      <c r="G2752" s="75" t="e">
        <f>T20D357462[[#This Row],[時価総額]]/T20D357462[[#This Row],[現在値]]</f>
        <v>#VALUE!</v>
      </c>
      <c r="H2752" s="20"/>
      <c r="I2752" s="38"/>
      <c r="J2752" s="20"/>
      <c r="K2752" s="33"/>
      <c r="L2752" s="117"/>
      <c r="M2752" s="21"/>
      <c r="N2752" s="89"/>
      <c r="O2752" s="125" t="e">
        <f t="shared" si="87"/>
        <v>#REF!</v>
      </c>
      <c r="P2752" s="125" t="e">
        <f t="shared" si="88"/>
        <v>#REF!</v>
      </c>
      <c r="Q2752" s="147" t="e">
        <f>T20D357462[[#This Row],[スコア⑤]]/T20D357462[[#This Row],[スコア③]]</f>
        <v>#REF!</v>
      </c>
      <c r="R2752" s="76" t="e">
        <f>#REF!+#REF!</f>
        <v>#REF!</v>
      </c>
      <c r="S2752" s="76"/>
      <c r="T2752" s="119"/>
      <c r="U2752" s="76"/>
      <c r="V2752" s="76"/>
      <c r="W2752" s="109" t="e">
        <f>(T20D357462[[#This Row],[現金及び預金（億）]]-T20D357462[[#This Row],[負債（億）]])/T20D357462[[#This Row],[総資産]]*100</f>
        <v>#DIV/0!</v>
      </c>
    </row>
    <row r="2753" spans="1:23" s="67" customFormat="1" x14ac:dyDescent="0.25">
      <c r="A2753" s="69"/>
      <c r="B2753" s="39"/>
      <c r="C2753" s="71" t="str">
        <f>IFERROR(_xll.RssMarket($A2753,"市場部名称"),"")</f>
        <v/>
      </c>
      <c r="D2753" s="55"/>
      <c r="E2753" s="55" t="str">
        <f>IFERROR(_xll.RssMarket($A2753,"前日比"),"")</f>
        <v/>
      </c>
      <c r="F2753" s="75" t="str">
        <f>IFERROR(_xll.RssMarket($A2753,"時価総額"),"")</f>
        <v/>
      </c>
      <c r="G2753" s="75" t="e">
        <f>T20D357462[[#This Row],[時価総額]]/T20D357462[[#This Row],[現在値]]</f>
        <v>#VALUE!</v>
      </c>
      <c r="H2753" s="20"/>
      <c r="I2753" s="38"/>
      <c r="J2753" s="20"/>
      <c r="K2753" s="33"/>
      <c r="L2753" s="117"/>
      <c r="M2753" s="21"/>
      <c r="N2753" s="89"/>
      <c r="O2753" s="125" t="e">
        <f t="shared" si="87"/>
        <v>#REF!</v>
      </c>
      <c r="P2753" s="125" t="e">
        <f t="shared" si="88"/>
        <v>#REF!</v>
      </c>
      <c r="Q2753" s="147" t="e">
        <f>T20D357462[[#This Row],[スコア⑤]]/T20D357462[[#This Row],[スコア③]]</f>
        <v>#REF!</v>
      </c>
      <c r="R2753" s="76" t="e">
        <f>#REF!+#REF!</f>
        <v>#REF!</v>
      </c>
      <c r="S2753" s="76"/>
      <c r="T2753" s="119"/>
      <c r="U2753" s="76"/>
      <c r="V2753" s="76"/>
      <c r="W2753" s="109" t="e">
        <f>(T20D357462[[#This Row],[現金及び預金（億）]]-T20D357462[[#This Row],[負債（億）]])/T20D357462[[#This Row],[総資産]]*100</f>
        <v>#DIV/0!</v>
      </c>
    </row>
    <row r="2754" spans="1:23" s="67" customFormat="1" x14ac:dyDescent="0.25">
      <c r="A2754" s="69"/>
      <c r="B2754" s="39"/>
      <c r="C2754" s="71" t="str">
        <f>IFERROR(_xll.RssMarket($A2754,"市場部名称"),"")</f>
        <v/>
      </c>
      <c r="D2754" s="55"/>
      <c r="E2754" s="55" t="str">
        <f>IFERROR(_xll.RssMarket($A2754,"前日比"),"")</f>
        <v/>
      </c>
      <c r="F2754" s="75" t="str">
        <f>IFERROR(_xll.RssMarket($A2754,"時価総額"),"")</f>
        <v/>
      </c>
      <c r="G2754" s="75" t="e">
        <f>T20D357462[[#This Row],[時価総額]]/T20D357462[[#This Row],[現在値]]</f>
        <v>#VALUE!</v>
      </c>
      <c r="H2754" s="20"/>
      <c r="I2754" s="38"/>
      <c r="J2754" s="20"/>
      <c r="K2754" s="33"/>
      <c r="L2754" s="117"/>
      <c r="M2754" s="21"/>
      <c r="N2754" s="89"/>
      <c r="O2754" s="125" t="e">
        <f t="shared" ref="O2754:O2817" si="89">ROUND(
 ((IF(OR(R2754="",R2754&lt;=0),20,R2754)/20)
  *(L2754/15))
 /(IFERROR(IF(H2754&gt;0,H2754,15),15)/15)
 *100,0)</f>
        <v>#REF!</v>
      </c>
      <c r="P2754" s="125" t="e">
        <f t="shared" si="88"/>
        <v>#REF!</v>
      </c>
      <c r="Q2754" s="147" t="e">
        <f>T20D357462[[#This Row],[スコア⑤]]/T20D357462[[#This Row],[スコア③]]</f>
        <v>#REF!</v>
      </c>
      <c r="R2754" s="76" t="e">
        <f>#REF!+#REF!</f>
        <v>#REF!</v>
      </c>
      <c r="S2754" s="76"/>
      <c r="T2754" s="119"/>
      <c r="U2754" s="76"/>
      <c r="V2754" s="76"/>
      <c r="W2754" s="109" t="e">
        <f>(T20D357462[[#This Row],[現金及び預金（億）]]-T20D357462[[#This Row],[負債（億）]])/T20D357462[[#This Row],[総資産]]*100</f>
        <v>#DIV/0!</v>
      </c>
    </row>
    <row r="2755" spans="1:23" s="67" customFormat="1" x14ac:dyDescent="0.25">
      <c r="A2755" s="69"/>
      <c r="B2755" s="39"/>
      <c r="C2755" s="71" t="str">
        <f>IFERROR(_xll.RssMarket($A2755,"市場部名称"),"")</f>
        <v/>
      </c>
      <c r="D2755" s="55"/>
      <c r="E2755" s="55" t="str">
        <f>IFERROR(_xll.RssMarket($A2755,"前日比"),"")</f>
        <v/>
      </c>
      <c r="F2755" s="75" t="str">
        <f>IFERROR(_xll.RssMarket($A2755,"時価総額"),"")</f>
        <v/>
      </c>
      <c r="G2755" s="75" t="e">
        <f>T20D357462[[#This Row],[時価総額]]/T20D357462[[#This Row],[現在値]]</f>
        <v>#VALUE!</v>
      </c>
      <c r="H2755" s="20"/>
      <c r="I2755" s="38"/>
      <c r="J2755" s="20"/>
      <c r="K2755" s="33"/>
      <c r="L2755" s="117"/>
      <c r="M2755" s="21"/>
      <c r="N2755" s="89"/>
      <c r="O2755" s="125" t="e">
        <f t="shared" si="89"/>
        <v>#REF!</v>
      </c>
      <c r="P2755" s="125" t="e">
        <f t="shared" si="88"/>
        <v>#REF!</v>
      </c>
      <c r="Q2755" s="147" t="e">
        <f>T20D357462[[#This Row],[スコア⑤]]/T20D357462[[#This Row],[スコア③]]</f>
        <v>#REF!</v>
      </c>
      <c r="R2755" s="76" t="e">
        <f>#REF!+#REF!</f>
        <v>#REF!</v>
      </c>
      <c r="S2755" s="76"/>
      <c r="T2755" s="119"/>
      <c r="U2755" s="76"/>
      <c r="V2755" s="76"/>
      <c r="W2755" s="109" t="e">
        <f>(T20D357462[[#This Row],[現金及び預金（億）]]-T20D357462[[#This Row],[負債（億）]])/T20D357462[[#This Row],[総資産]]*100</f>
        <v>#DIV/0!</v>
      </c>
    </row>
    <row r="2756" spans="1:23" s="67" customFormat="1" x14ac:dyDescent="0.25">
      <c r="A2756" s="69"/>
      <c r="B2756" s="39"/>
      <c r="C2756" s="71" t="str">
        <f>IFERROR(_xll.RssMarket($A2756,"市場部名称"),"")</f>
        <v/>
      </c>
      <c r="D2756" s="55"/>
      <c r="E2756" s="55" t="str">
        <f>IFERROR(_xll.RssMarket($A2756,"前日比"),"")</f>
        <v/>
      </c>
      <c r="F2756" s="75" t="str">
        <f>IFERROR(_xll.RssMarket($A2756,"時価総額"),"")</f>
        <v/>
      </c>
      <c r="G2756" s="75" t="e">
        <f>T20D357462[[#This Row],[時価総額]]/T20D357462[[#This Row],[現在値]]</f>
        <v>#VALUE!</v>
      </c>
      <c r="H2756" s="20"/>
      <c r="I2756" s="38"/>
      <c r="J2756" s="20"/>
      <c r="K2756" s="33"/>
      <c r="L2756" s="117"/>
      <c r="M2756" s="21"/>
      <c r="N2756" s="89"/>
      <c r="O2756" s="125" t="e">
        <f t="shared" si="89"/>
        <v>#REF!</v>
      </c>
      <c r="P2756" s="125" t="e">
        <f t="shared" si="88"/>
        <v>#REF!</v>
      </c>
      <c r="Q2756" s="147" t="e">
        <f>T20D357462[[#This Row],[スコア⑤]]/T20D357462[[#This Row],[スコア③]]</f>
        <v>#REF!</v>
      </c>
      <c r="R2756" s="76" t="e">
        <f>#REF!+#REF!</f>
        <v>#REF!</v>
      </c>
      <c r="S2756" s="76"/>
      <c r="T2756" s="119"/>
      <c r="U2756" s="76"/>
      <c r="V2756" s="76"/>
      <c r="W2756" s="109" t="e">
        <f>(T20D357462[[#This Row],[現金及び預金（億）]]-T20D357462[[#This Row],[負債（億）]])/T20D357462[[#This Row],[総資産]]*100</f>
        <v>#DIV/0!</v>
      </c>
    </row>
    <row r="2757" spans="1:23" s="67" customFormat="1" x14ac:dyDescent="0.25">
      <c r="A2757" s="69"/>
      <c r="B2757" s="39"/>
      <c r="C2757" s="71" t="str">
        <f>IFERROR(_xll.RssMarket($A2757,"市場部名称"),"")</f>
        <v/>
      </c>
      <c r="D2757" s="55"/>
      <c r="E2757" s="55" t="str">
        <f>IFERROR(_xll.RssMarket($A2757,"前日比"),"")</f>
        <v/>
      </c>
      <c r="F2757" s="75" t="str">
        <f>IFERROR(_xll.RssMarket($A2757,"時価総額"),"")</f>
        <v/>
      </c>
      <c r="G2757" s="75" t="e">
        <f>T20D357462[[#This Row],[時価総額]]/T20D357462[[#This Row],[現在値]]</f>
        <v>#VALUE!</v>
      </c>
      <c r="H2757" s="20"/>
      <c r="I2757" s="38"/>
      <c r="J2757" s="20"/>
      <c r="K2757" s="33"/>
      <c r="L2757" s="117"/>
      <c r="M2757" s="21"/>
      <c r="N2757" s="89"/>
      <c r="O2757" s="125" t="e">
        <f t="shared" si="89"/>
        <v>#REF!</v>
      </c>
      <c r="P2757" s="125" t="e">
        <f t="shared" si="88"/>
        <v>#REF!</v>
      </c>
      <c r="Q2757" s="147" t="e">
        <f>T20D357462[[#This Row],[スコア⑤]]/T20D357462[[#This Row],[スコア③]]</f>
        <v>#REF!</v>
      </c>
      <c r="R2757" s="76" t="e">
        <f>#REF!+#REF!</f>
        <v>#REF!</v>
      </c>
      <c r="S2757" s="76"/>
      <c r="T2757" s="119"/>
      <c r="U2757" s="76"/>
      <c r="V2757" s="76"/>
      <c r="W2757" s="109" t="e">
        <f>(T20D357462[[#This Row],[現金及び預金（億）]]-T20D357462[[#This Row],[負債（億）]])/T20D357462[[#This Row],[総資産]]*100</f>
        <v>#DIV/0!</v>
      </c>
    </row>
    <row r="2758" spans="1:23" s="67" customFormat="1" x14ac:dyDescent="0.25">
      <c r="A2758" s="69"/>
      <c r="B2758" s="39"/>
      <c r="C2758" s="71" t="str">
        <f>IFERROR(_xll.RssMarket($A2758,"市場部名称"),"")</f>
        <v/>
      </c>
      <c r="D2758" s="55"/>
      <c r="E2758" s="55" t="str">
        <f>IFERROR(_xll.RssMarket($A2758,"前日比"),"")</f>
        <v/>
      </c>
      <c r="F2758" s="75" t="str">
        <f>IFERROR(_xll.RssMarket($A2758,"時価総額"),"")</f>
        <v/>
      </c>
      <c r="G2758" s="75" t="e">
        <f>T20D357462[[#This Row],[時価総額]]/T20D357462[[#This Row],[現在値]]</f>
        <v>#VALUE!</v>
      </c>
      <c r="H2758" s="20"/>
      <c r="I2758" s="38"/>
      <c r="J2758" s="20"/>
      <c r="K2758" s="33"/>
      <c r="L2758" s="117"/>
      <c r="M2758" s="21"/>
      <c r="N2758" s="89"/>
      <c r="O2758" s="125" t="e">
        <f t="shared" si="89"/>
        <v>#REF!</v>
      </c>
      <c r="P2758" s="125" t="e">
        <f t="shared" si="88"/>
        <v>#REF!</v>
      </c>
      <c r="Q2758" s="147" t="e">
        <f>T20D357462[[#This Row],[スコア⑤]]/T20D357462[[#This Row],[スコア③]]</f>
        <v>#REF!</v>
      </c>
      <c r="R2758" s="76" t="e">
        <f>#REF!+#REF!</f>
        <v>#REF!</v>
      </c>
      <c r="S2758" s="76"/>
      <c r="T2758" s="119"/>
      <c r="U2758" s="76"/>
      <c r="V2758" s="76"/>
      <c r="W2758" s="109" t="e">
        <f>(T20D357462[[#This Row],[現金及び預金（億）]]-T20D357462[[#This Row],[負債（億）]])/T20D357462[[#This Row],[総資産]]*100</f>
        <v>#DIV/0!</v>
      </c>
    </row>
    <row r="2759" spans="1:23" s="67" customFormat="1" x14ac:dyDescent="0.25">
      <c r="A2759" s="69"/>
      <c r="B2759" s="39"/>
      <c r="C2759" s="71" t="str">
        <f>IFERROR(_xll.RssMarket($A2759,"市場部名称"),"")</f>
        <v/>
      </c>
      <c r="D2759" s="55"/>
      <c r="E2759" s="55" t="str">
        <f>IFERROR(_xll.RssMarket($A2759,"前日比"),"")</f>
        <v/>
      </c>
      <c r="F2759" s="75" t="str">
        <f>IFERROR(_xll.RssMarket($A2759,"時価総額"),"")</f>
        <v/>
      </c>
      <c r="G2759" s="75" t="e">
        <f>T20D357462[[#This Row],[時価総額]]/T20D357462[[#This Row],[現在値]]</f>
        <v>#VALUE!</v>
      </c>
      <c r="H2759" s="20"/>
      <c r="I2759" s="38"/>
      <c r="J2759" s="20"/>
      <c r="K2759" s="33"/>
      <c r="L2759" s="117"/>
      <c r="M2759" s="21"/>
      <c r="N2759" s="89"/>
      <c r="O2759" s="125" t="e">
        <f t="shared" si="89"/>
        <v>#REF!</v>
      </c>
      <c r="P2759" s="125" t="e">
        <f t="shared" si="88"/>
        <v>#REF!</v>
      </c>
      <c r="Q2759" s="147" t="e">
        <f>T20D357462[[#This Row],[スコア⑤]]/T20D357462[[#This Row],[スコア③]]</f>
        <v>#REF!</v>
      </c>
      <c r="R2759" s="76" t="e">
        <f>#REF!+#REF!</f>
        <v>#REF!</v>
      </c>
      <c r="S2759" s="76"/>
      <c r="T2759" s="119"/>
      <c r="U2759" s="76"/>
      <c r="V2759" s="76"/>
      <c r="W2759" s="109" t="e">
        <f>(T20D357462[[#This Row],[現金及び預金（億）]]-T20D357462[[#This Row],[負債（億）]])/T20D357462[[#This Row],[総資産]]*100</f>
        <v>#DIV/0!</v>
      </c>
    </row>
    <row r="2760" spans="1:23" s="67" customFormat="1" x14ac:dyDescent="0.25">
      <c r="A2760" s="69"/>
      <c r="B2760" s="39"/>
      <c r="C2760" s="71" t="str">
        <f>IFERROR(_xll.RssMarket($A2760,"市場部名称"),"")</f>
        <v/>
      </c>
      <c r="D2760" s="55"/>
      <c r="E2760" s="55" t="str">
        <f>IFERROR(_xll.RssMarket($A2760,"前日比"),"")</f>
        <v/>
      </c>
      <c r="F2760" s="75" t="str">
        <f>IFERROR(_xll.RssMarket($A2760,"時価総額"),"")</f>
        <v/>
      </c>
      <c r="G2760" s="75" t="e">
        <f>T20D357462[[#This Row],[時価総額]]/T20D357462[[#This Row],[現在値]]</f>
        <v>#VALUE!</v>
      </c>
      <c r="H2760" s="20"/>
      <c r="I2760" s="38"/>
      <c r="J2760" s="20"/>
      <c r="K2760" s="33"/>
      <c r="L2760" s="117"/>
      <c r="M2760" s="21"/>
      <c r="N2760" s="89"/>
      <c r="O2760" s="125" t="e">
        <f t="shared" si="89"/>
        <v>#REF!</v>
      </c>
      <c r="P2760" s="125" t="e">
        <f t="shared" si="88"/>
        <v>#REF!</v>
      </c>
      <c r="Q2760" s="147" t="e">
        <f>T20D357462[[#This Row],[スコア⑤]]/T20D357462[[#This Row],[スコア③]]</f>
        <v>#REF!</v>
      </c>
      <c r="R2760" s="76" t="e">
        <f>#REF!+#REF!</f>
        <v>#REF!</v>
      </c>
      <c r="S2760" s="76"/>
      <c r="T2760" s="119"/>
      <c r="U2760" s="76"/>
      <c r="V2760" s="76"/>
      <c r="W2760" s="109" t="e">
        <f>(T20D357462[[#This Row],[現金及び預金（億）]]-T20D357462[[#This Row],[負債（億）]])/T20D357462[[#This Row],[総資産]]*100</f>
        <v>#DIV/0!</v>
      </c>
    </row>
    <row r="2761" spans="1:23" s="67" customFormat="1" x14ac:dyDescent="0.25">
      <c r="A2761" s="69"/>
      <c r="B2761" s="39"/>
      <c r="C2761" s="71" t="str">
        <f>IFERROR(_xll.RssMarket($A2761,"市場部名称"),"")</f>
        <v/>
      </c>
      <c r="D2761" s="55"/>
      <c r="E2761" s="55" t="str">
        <f>IFERROR(_xll.RssMarket($A2761,"前日比"),"")</f>
        <v/>
      </c>
      <c r="F2761" s="75" t="str">
        <f>IFERROR(_xll.RssMarket($A2761,"時価総額"),"")</f>
        <v/>
      </c>
      <c r="G2761" s="75" t="e">
        <f>T20D357462[[#This Row],[時価総額]]/T20D357462[[#This Row],[現在値]]</f>
        <v>#VALUE!</v>
      </c>
      <c r="H2761" s="20"/>
      <c r="I2761" s="38"/>
      <c r="J2761" s="20"/>
      <c r="K2761" s="33"/>
      <c r="L2761" s="117"/>
      <c r="M2761" s="21"/>
      <c r="N2761" s="89"/>
      <c r="O2761" s="125" t="e">
        <f t="shared" si="89"/>
        <v>#REF!</v>
      </c>
      <c r="P2761" s="125" t="e">
        <f t="shared" si="88"/>
        <v>#REF!</v>
      </c>
      <c r="Q2761" s="147" t="e">
        <f>T20D357462[[#This Row],[スコア⑤]]/T20D357462[[#This Row],[スコア③]]</f>
        <v>#REF!</v>
      </c>
      <c r="R2761" s="76" t="e">
        <f>#REF!+#REF!</f>
        <v>#REF!</v>
      </c>
      <c r="S2761" s="76"/>
      <c r="T2761" s="119"/>
      <c r="U2761" s="76"/>
      <c r="V2761" s="76"/>
      <c r="W2761" s="109" t="e">
        <f>(T20D357462[[#This Row],[現金及び預金（億）]]-T20D357462[[#This Row],[負債（億）]])/T20D357462[[#This Row],[総資産]]*100</f>
        <v>#DIV/0!</v>
      </c>
    </row>
    <row r="2762" spans="1:23" s="67" customFormat="1" x14ac:dyDescent="0.25">
      <c r="A2762" s="69"/>
      <c r="B2762" s="39"/>
      <c r="C2762" s="71" t="str">
        <f>IFERROR(_xll.RssMarket($A2762,"市場部名称"),"")</f>
        <v/>
      </c>
      <c r="D2762" s="55"/>
      <c r="E2762" s="55" t="str">
        <f>IFERROR(_xll.RssMarket($A2762,"前日比"),"")</f>
        <v/>
      </c>
      <c r="F2762" s="75" t="str">
        <f>IFERROR(_xll.RssMarket($A2762,"時価総額"),"")</f>
        <v/>
      </c>
      <c r="G2762" s="75" t="e">
        <f>T20D357462[[#This Row],[時価総額]]/T20D357462[[#This Row],[現在値]]</f>
        <v>#VALUE!</v>
      </c>
      <c r="H2762" s="20"/>
      <c r="I2762" s="38"/>
      <c r="J2762" s="20"/>
      <c r="K2762" s="33"/>
      <c r="L2762" s="117"/>
      <c r="M2762" s="21"/>
      <c r="N2762" s="89"/>
      <c r="O2762" s="125" t="e">
        <f t="shared" si="89"/>
        <v>#REF!</v>
      </c>
      <c r="P2762" s="125" t="e">
        <f t="shared" si="88"/>
        <v>#REF!</v>
      </c>
      <c r="Q2762" s="147" t="e">
        <f>T20D357462[[#This Row],[スコア⑤]]/T20D357462[[#This Row],[スコア③]]</f>
        <v>#REF!</v>
      </c>
      <c r="R2762" s="76" t="e">
        <f>#REF!+#REF!</f>
        <v>#REF!</v>
      </c>
      <c r="S2762" s="76"/>
      <c r="T2762" s="119"/>
      <c r="U2762" s="76"/>
      <c r="V2762" s="76"/>
      <c r="W2762" s="109" t="e">
        <f>(T20D357462[[#This Row],[現金及び預金（億）]]-T20D357462[[#This Row],[負債（億）]])/T20D357462[[#This Row],[総資産]]*100</f>
        <v>#DIV/0!</v>
      </c>
    </row>
    <row r="2763" spans="1:23" s="67" customFormat="1" x14ac:dyDescent="0.25">
      <c r="A2763" s="69"/>
      <c r="B2763" s="39"/>
      <c r="C2763" s="71" t="str">
        <f>IFERROR(_xll.RssMarket($A2763,"市場部名称"),"")</f>
        <v/>
      </c>
      <c r="D2763" s="55"/>
      <c r="E2763" s="55" t="str">
        <f>IFERROR(_xll.RssMarket($A2763,"前日比"),"")</f>
        <v/>
      </c>
      <c r="F2763" s="75" t="str">
        <f>IFERROR(_xll.RssMarket($A2763,"時価総額"),"")</f>
        <v/>
      </c>
      <c r="G2763" s="75" t="e">
        <f>T20D357462[[#This Row],[時価総額]]/T20D357462[[#This Row],[現在値]]</f>
        <v>#VALUE!</v>
      </c>
      <c r="H2763" s="20"/>
      <c r="I2763" s="38"/>
      <c r="J2763" s="20"/>
      <c r="K2763" s="33"/>
      <c r="L2763" s="117"/>
      <c r="M2763" s="21"/>
      <c r="N2763" s="89"/>
      <c r="O2763" s="125" t="e">
        <f t="shared" si="89"/>
        <v>#REF!</v>
      </c>
      <c r="P2763" s="125" t="e">
        <f t="shared" si="88"/>
        <v>#REF!</v>
      </c>
      <c r="Q2763" s="147" t="e">
        <f>T20D357462[[#This Row],[スコア⑤]]/T20D357462[[#This Row],[スコア③]]</f>
        <v>#REF!</v>
      </c>
      <c r="R2763" s="76" t="e">
        <f>#REF!+#REF!</f>
        <v>#REF!</v>
      </c>
      <c r="S2763" s="76"/>
      <c r="T2763" s="119"/>
      <c r="U2763" s="76"/>
      <c r="V2763" s="76"/>
      <c r="W2763" s="109" t="e">
        <f>(T20D357462[[#This Row],[現金及び預金（億）]]-T20D357462[[#This Row],[負債（億）]])/T20D357462[[#This Row],[総資産]]*100</f>
        <v>#DIV/0!</v>
      </c>
    </row>
    <row r="2764" spans="1:23" s="67" customFormat="1" x14ac:dyDescent="0.25">
      <c r="A2764" s="69"/>
      <c r="B2764" s="39"/>
      <c r="C2764" s="71" t="str">
        <f>IFERROR(_xll.RssMarket($A2764,"市場部名称"),"")</f>
        <v/>
      </c>
      <c r="D2764" s="55"/>
      <c r="E2764" s="55" t="str">
        <f>IFERROR(_xll.RssMarket($A2764,"前日比"),"")</f>
        <v/>
      </c>
      <c r="F2764" s="75" t="str">
        <f>IFERROR(_xll.RssMarket($A2764,"時価総額"),"")</f>
        <v/>
      </c>
      <c r="G2764" s="75" t="e">
        <f>T20D357462[[#This Row],[時価総額]]/T20D357462[[#This Row],[現在値]]</f>
        <v>#VALUE!</v>
      </c>
      <c r="H2764" s="20"/>
      <c r="I2764" s="38"/>
      <c r="J2764" s="20"/>
      <c r="K2764" s="33"/>
      <c r="L2764" s="117"/>
      <c r="M2764" s="21"/>
      <c r="N2764" s="89"/>
      <c r="O2764" s="125" t="e">
        <f t="shared" si="89"/>
        <v>#REF!</v>
      </c>
      <c r="P2764" s="125" t="e">
        <f t="shared" si="88"/>
        <v>#REF!</v>
      </c>
      <c r="Q2764" s="147" t="e">
        <f>T20D357462[[#This Row],[スコア⑤]]/T20D357462[[#This Row],[スコア③]]</f>
        <v>#REF!</v>
      </c>
      <c r="R2764" s="76" t="e">
        <f>#REF!+#REF!</f>
        <v>#REF!</v>
      </c>
      <c r="S2764" s="76"/>
      <c r="T2764" s="119"/>
      <c r="U2764" s="76"/>
      <c r="V2764" s="76"/>
      <c r="W2764" s="109" t="e">
        <f>(T20D357462[[#This Row],[現金及び預金（億）]]-T20D357462[[#This Row],[負債（億）]])/T20D357462[[#This Row],[総資産]]*100</f>
        <v>#DIV/0!</v>
      </c>
    </row>
    <row r="2765" spans="1:23" s="67" customFormat="1" x14ac:dyDescent="0.25">
      <c r="A2765" s="69"/>
      <c r="B2765" s="39"/>
      <c r="C2765" s="71" t="str">
        <f>IFERROR(_xll.RssMarket($A2765,"市場部名称"),"")</f>
        <v/>
      </c>
      <c r="D2765" s="55"/>
      <c r="E2765" s="55" t="str">
        <f>IFERROR(_xll.RssMarket($A2765,"前日比"),"")</f>
        <v/>
      </c>
      <c r="F2765" s="75" t="str">
        <f>IFERROR(_xll.RssMarket($A2765,"時価総額"),"")</f>
        <v/>
      </c>
      <c r="G2765" s="75" t="e">
        <f>T20D357462[[#This Row],[時価総額]]/T20D357462[[#This Row],[現在値]]</f>
        <v>#VALUE!</v>
      </c>
      <c r="H2765" s="20"/>
      <c r="I2765" s="38"/>
      <c r="J2765" s="20"/>
      <c r="K2765" s="33"/>
      <c r="L2765" s="117"/>
      <c r="M2765" s="21"/>
      <c r="N2765" s="89"/>
      <c r="O2765" s="125" t="e">
        <f t="shared" si="89"/>
        <v>#REF!</v>
      </c>
      <c r="P2765" s="125" t="e">
        <f t="shared" si="88"/>
        <v>#REF!</v>
      </c>
      <c r="Q2765" s="147" t="e">
        <f>T20D357462[[#This Row],[スコア⑤]]/T20D357462[[#This Row],[スコア③]]</f>
        <v>#REF!</v>
      </c>
      <c r="R2765" s="76" t="e">
        <f>#REF!+#REF!</f>
        <v>#REF!</v>
      </c>
      <c r="S2765" s="76"/>
      <c r="T2765" s="119"/>
      <c r="U2765" s="76"/>
      <c r="V2765" s="76"/>
      <c r="W2765" s="109" t="e">
        <f>(T20D357462[[#This Row],[現金及び預金（億）]]-T20D357462[[#This Row],[負債（億）]])/T20D357462[[#This Row],[総資産]]*100</f>
        <v>#DIV/0!</v>
      </c>
    </row>
    <row r="2766" spans="1:23" s="67" customFormat="1" x14ac:dyDescent="0.25">
      <c r="A2766" s="69"/>
      <c r="B2766" s="39"/>
      <c r="C2766" s="71" t="str">
        <f>IFERROR(_xll.RssMarket($A2766,"市場部名称"),"")</f>
        <v/>
      </c>
      <c r="D2766" s="55"/>
      <c r="E2766" s="55" t="str">
        <f>IFERROR(_xll.RssMarket($A2766,"前日比"),"")</f>
        <v/>
      </c>
      <c r="F2766" s="75" t="str">
        <f>IFERROR(_xll.RssMarket($A2766,"時価総額"),"")</f>
        <v/>
      </c>
      <c r="G2766" s="75" t="e">
        <f>T20D357462[[#This Row],[時価総額]]/T20D357462[[#This Row],[現在値]]</f>
        <v>#VALUE!</v>
      </c>
      <c r="H2766" s="20"/>
      <c r="I2766" s="38"/>
      <c r="J2766" s="20"/>
      <c r="K2766" s="33"/>
      <c r="L2766" s="117"/>
      <c r="M2766" s="21"/>
      <c r="N2766" s="89"/>
      <c r="O2766" s="125" t="e">
        <f t="shared" si="89"/>
        <v>#REF!</v>
      </c>
      <c r="P2766" s="125" t="e">
        <f t="shared" si="88"/>
        <v>#REF!</v>
      </c>
      <c r="Q2766" s="147" t="e">
        <f>T20D357462[[#This Row],[スコア⑤]]/T20D357462[[#This Row],[スコア③]]</f>
        <v>#REF!</v>
      </c>
      <c r="R2766" s="76" t="e">
        <f>#REF!+#REF!</f>
        <v>#REF!</v>
      </c>
      <c r="S2766" s="76"/>
      <c r="T2766" s="119"/>
      <c r="U2766" s="76"/>
      <c r="V2766" s="76"/>
      <c r="W2766" s="109" t="e">
        <f>(T20D357462[[#This Row],[現金及び預金（億）]]-T20D357462[[#This Row],[負債（億）]])/T20D357462[[#This Row],[総資産]]*100</f>
        <v>#DIV/0!</v>
      </c>
    </row>
    <row r="2767" spans="1:23" s="67" customFormat="1" x14ac:dyDescent="0.25">
      <c r="A2767" s="69"/>
      <c r="B2767" s="39"/>
      <c r="C2767" s="71" t="str">
        <f>IFERROR(_xll.RssMarket($A2767,"市場部名称"),"")</f>
        <v/>
      </c>
      <c r="D2767" s="55"/>
      <c r="E2767" s="55" t="str">
        <f>IFERROR(_xll.RssMarket($A2767,"前日比"),"")</f>
        <v/>
      </c>
      <c r="F2767" s="75" t="str">
        <f>IFERROR(_xll.RssMarket($A2767,"時価総額"),"")</f>
        <v/>
      </c>
      <c r="G2767" s="75" t="e">
        <f>T20D357462[[#This Row],[時価総額]]/T20D357462[[#This Row],[現在値]]</f>
        <v>#VALUE!</v>
      </c>
      <c r="H2767" s="20"/>
      <c r="I2767" s="38"/>
      <c r="J2767" s="20"/>
      <c r="K2767" s="33"/>
      <c r="L2767" s="117"/>
      <c r="M2767" s="21"/>
      <c r="N2767" s="89"/>
      <c r="O2767" s="125" t="e">
        <f t="shared" si="89"/>
        <v>#REF!</v>
      </c>
      <c r="P2767" s="125" t="e">
        <f t="shared" si="88"/>
        <v>#REF!</v>
      </c>
      <c r="Q2767" s="147" t="e">
        <f>T20D357462[[#This Row],[スコア⑤]]/T20D357462[[#This Row],[スコア③]]</f>
        <v>#REF!</v>
      </c>
      <c r="R2767" s="76" t="e">
        <f>#REF!+#REF!</f>
        <v>#REF!</v>
      </c>
      <c r="S2767" s="76"/>
      <c r="T2767" s="119"/>
      <c r="U2767" s="76"/>
      <c r="V2767" s="76"/>
      <c r="W2767" s="109" t="e">
        <f>(T20D357462[[#This Row],[現金及び預金（億）]]-T20D357462[[#This Row],[負債（億）]])/T20D357462[[#This Row],[総資産]]*100</f>
        <v>#DIV/0!</v>
      </c>
    </row>
    <row r="2768" spans="1:23" s="67" customFormat="1" x14ac:dyDescent="0.25">
      <c r="A2768" s="69"/>
      <c r="B2768" s="39"/>
      <c r="C2768" s="71" t="str">
        <f>IFERROR(_xll.RssMarket($A2768,"市場部名称"),"")</f>
        <v/>
      </c>
      <c r="D2768" s="55"/>
      <c r="E2768" s="55" t="str">
        <f>IFERROR(_xll.RssMarket($A2768,"前日比"),"")</f>
        <v/>
      </c>
      <c r="F2768" s="75" t="str">
        <f>IFERROR(_xll.RssMarket($A2768,"時価総額"),"")</f>
        <v/>
      </c>
      <c r="G2768" s="75" t="e">
        <f>T20D357462[[#This Row],[時価総額]]/T20D357462[[#This Row],[現在値]]</f>
        <v>#VALUE!</v>
      </c>
      <c r="H2768" s="20"/>
      <c r="I2768" s="38"/>
      <c r="J2768" s="20"/>
      <c r="K2768" s="33"/>
      <c r="L2768" s="117"/>
      <c r="M2768" s="21"/>
      <c r="N2768" s="89"/>
      <c r="O2768" s="125" t="e">
        <f t="shared" si="89"/>
        <v>#REF!</v>
      </c>
      <c r="P2768" s="125" t="e">
        <f t="shared" si="88"/>
        <v>#REF!</v>
      </c>
      <c r="Q2768" s="147" t="e">
        <f>T20D357462[[#This Row],[スコア⑤]]/T20D357462[[#This Row],[スコア③]]</f>
        <v>#REF!</v>
      </c>
      <c r="R2768" s="76" t="e">
        <f>#REF!+#REF!</f>
        <v>#REF!</v>
      </c>
      <c r="S2768" s="76"/>
      <c r="T2768" s="119"/>
      <c r="U2768" s="76"/>
      <c r="V2768" s="76"/>
      <c r="W2768" s="109" t="e">
        <f>(T20D357462[[#This Row],[現金及び預金（億）]]-T20D357462[[#This Row],[負債（億）]])/T20D357462[[#This Row],[総資産]]*100</f>
        <v>#DIV/0!</v>
      </c>
    </row>
    <row r="2769" spans="1:23" s="67" customFormat="1" x14ac:dyDescent="0.25">
      <c r="A2769" s="69"/>
      <c r="B2769" s="39"/>
      <c r="C2769" s="71" t="str">
        <f>IFERROR(_xll.RssMarket($A2769,"市場部名称"),"")</f>
        <v/>
      </c>
      <c r="D2769" s="55"/>
      <c r="E2769" s="55" t="str">
        <f>IFERROR(_xll.RssMarket($A2769,"前日比"),"")</f>
        <v/>
      </c>
      <c r="F2769" s="75" t="str">
        <f>IFERROR(_xll.RssMarket($A2769,"時価総額"),"")</f>
        <v/>
      </c>
      <c r="G2769" s="75" t="e">
        <f>T20D357462[[#This Row],[時価総額]]/T20D357462[[#This Row],[現在値]]</f>
        <v>#VALUE!</v>
      </c>
      <c r="H2769" s="20"/>
      <c r="I2769" s="38"/>
      <c r="J2769" s="20"/>
      <c r="K2769" s="33"/>
      <c r="L2769" s="117"/>
      <c r="M2769" s="21"/>
      <c r="N2769" s="89"/>
      <c r="O2769" s="125" t="e">
        <f t="shared" si="89"/>
        <v>#REF!</v>
      </c>
      <c r="P2769" s="125" t="e">
        <f t="shared" si="88"/>
        <v>#REF!</v>
      </c>
      <c r="Q2769" s="147" t="e">
        <f>T20D357462[[#This Row],[スコア⑤]]/T20D357462[[#This Row],[スコア③]]</f>
        <v>#REF!</v>
      </c>
      <c r="R2769" s="76" t="e">
        <f>#REF!+#REF!</f>
        <v>#REF!</v>
      </c>
      <c r="S2769" s="76"/>
      <c r="T2769" s="119"/>
      <c r="U2769" s="76"/>
      <c r="V2769" s="76"/>
      <c r="W2769" s="109" t="e">
        <f>(T20D357462[[#This Row],[現金及び預金（億）]]-T20D357462[[#This Row],[負債（億）]])/T20D357462[[#This Row],[総資産]]*100</f>
        <v>#DIV/0!</v>
      </c>
    </row>
    <row r="2770" spans="1:23" s="67" customFormat="1" x14ac:dyDescent="0.25">
      <c r="A2770" s="69"/>
      <c r="B2770" s="39"/>
      <c r="C2770" s="71" t="str">
        <f>IFERROR(_xll.RssMarket($A2770,"市場部名称"),"")</f>
        <v/>
      </c>
      <c r="D2770" s="55"/>
      <c r="E2770" s="55" t="str">
        <f>IFERROR(_xll.RssMarket($A2770,"前日比"),"")</f>
        <v/>
      </c>
      <c r="F2770" s="75" t="str">
        <f>IFERROR(_xll.RssMarket($A2770,"時価総額"),"")</f>
        <v/>
      </c>
      <c r="G2770" s="75" t="e">
        <f>T20D357462[[#This Row],[時価総額]]/T20D357462[[#This Row],[現在値]]</f>
        <v>#VALUE!</v>
      </c>
      <c r="H2770" s="20"/>
      <c r="I2770" s="38"/>
      <c r="J2770" s="20"/>
      <c r="K2770" s="33"/>
      <c r="L2770" s="117"/>
      <c r="M2770" s="21"/>
      <c r="N2770" s="89"/>
      <c r="O2770" s="125" t="e">
        <f t="shared" si="89"/>
        <v>#REF!</v>
      </c>
      <c r="P2770" s="125" t="e">
        <f t="shared" si="88"/>
        <v>#REF!</v>
      </c>
      <c r="Q2770" s="147" t="e">
        <f>T20D357462[[#This Row],[スコア⑤]]/T20D357462[[#This Row],[スコア③]]</f>
        <v>#REF!</v>
      </c>
      <c r="R2770" s="76" t="e">
        <f>#REF!+#REF!</f>
        <v>#REF!</v>
      </c>
      <c r="S2770" s="76"/>
      <c r="T2770" s="119"/>
      <c r="U2770" s="76"/>
      <c r="V2770" s="76"/>
      <c r="W2770" s="109" t="e">
        <f>(T20D357462[[#This Row],[現金及び預金（億）]]-T20D357462[[#This Row],[負債（億）]])/T20D357462[[#This Row],[総資産]]*100</f>
        <v>#DIV/0!</v>
      </c>
    </row>
    <row r="2771" spans="1:23" s="67" customFormat="1" x14ac:dyDescent="0.25">
      <c r="A2771" s="69"/>
      <c r="B2771" s="39"/>
      <c r="C2771" s="71" t="str">
        <f>IFERROR(_xll.RssMarket($A2771,"市場部名称"),"")</f>
        <v/>
      </c>
      <c r="D2771" s="55"/>
      <c r="E2771" s="55" t="str">
        <f>IFERROR(_xll.RssMarket($A2771,"前日比"),"")</f>
        <v/>
      </c>
      <c r="F2771" s="75" t="str">
        <f>IFERROR(_xll.RssMarket($A2771,"時価総額"),"")</f>
        <v/>
      </c>
      <c r="G2771" s="75" t="e">
        <f>T20D357462[[#This Row],[時価総額]]/T20D357462[[#This Row],[現在値]]</f>
        <v>#VALUE!</v>
      </c>
      <c r="H2771" s="20"/>
      <c r="I2771" s="38"/>
      <c r="J2771" s="20"/>
      <c r="K2771" s="33"/>
      <c r="L2771" s="117"/>
      <c r="M2771" s="21"/>
      <c r="N2771" s="89"/>
      <c r="O2771" s="125" t="e">
        <f t="shared" si="89"/>
        <v>#REF!</v>
      </c>
      <c r="P2771" s="125" t="e">
        <f t="shared" si="88"/>
        <v>#REF!</v>
      </c>
      <c r="Q2771" s="147" t="e">
        <f>T20D357462[[#This Row],[スコア⑤]]/T20D357462[[#This Row],[スコア③]]</f>
        <v>#REF!</v>
      </c>
      <c r="R2771" s="76" t="e">
        <f>#REF!+#REF!</f>
        <v>#REF!</v>
      </c>
      <c r="S2771" s="76"/>
      <c r="T2771" s="119"/>
      <c r="U2771" s="76"/>
      <c r="V2771" s="76"/>
      <c r="W2771" s="109" t="e">
        <f>(T20D357462[[#This Row],[現金及び預金（億）]]-T20D357462[[#This Row],[負債（億）]])/T20D357462[[#This Row],[総資産]]*100</f>
        <v>#DIV/0!</v>
      </c>
    </row>
    <row r="2772" spans="1:23" s="67" customFormat="1" x14ac:dyDescent="0.25">
      <c r="A2772" s="69"/>
      <c r="B2772" s="39"/>
      <c r="C2772" s="71" t="str">
        <f>IFERROR(_xll.RssMarket($A2772,"市場部名称"),"")</f>
        <v/>
      </c>
      <c r="D2772" s="55"/>
      <c r="E2772" s="55" t="str">
        <f>IFERROR(_xll.RssMarket($A2772,"前日比"),"")</f>
        <v/>
      </c>
      <c r="F2772" s="75" t="str">
        <f>IFERROR(_xll.RssMarket($A2772,"時価総額"),"")</f>
        <v/>
      </c>
      <c r="G2772" s="75" t="e">
        <f>T20D357462[[#This Row],[時価総額]]/T20D357462[[#This Row],[現在値]]</f>
        <v>#VALUE!</v>
      </c>
      <c r="H2772" s="20"/>
      <c r="I2772" s="38"/>
      <c r="J2772" s="20"/>
      <c r="K2772" s="33"/>
      <c r="L2772" s="117"/>
      <c r="M2772" s="21"/>
      <c r="N2772" s="89"/>
      <c r="O2772" s="125" t="e">
        <f t="shared" si="89"/>
        <v>#REF!</v>
      </c>
      <c r="P2772" s="125" t="e">
        <f t="shared" si="88"/>
        <v>#REF!</v>
      </c>
      <c r="Q2772" s="147" t="e">
        <f>T20D357462[[#This Row],[スコア⑤]]/T20D357462[[#This Row],[スコア③]]</f>
        <v>#REF!</v>
      </c>
      <c r="R2772" s="76" t="e">
        <f>#REF!+#REF!</f>
        <v>#REF!</v>
      </c>
      <c r="S2772" s="76"/>
      <c r="T2772" s="119"/>
      <c r="U2772" s="76"/>
      <c r="V2772" s="76"/>
      <c r="W2772" s="109" t="e">
        <f>(T20D357462[[#This Row],[現金及び預金（億）]]-T20D357462[[#This Row],[負債（億）]])/T20D357462[[#This Row],[総資産]]*100</f>
        <v>#DIV/0!</v>
      </c>
    </row>
    <row r="2773" spans="1:23" s="67" customFormat="1" x14ac:dyDescent="0.25">
      <c r="A2773" s="69"/>
      <c r="B2773" s="39"/>
      <c r="C2773" s="71" t="str">
        <f>IFERROR(_xll.RssMarket($A2773,"市場部名称"),"")</f>
        <v/>
      </c>
      <c r="D2773" s="55"/>
      <c r="E2773" s="55" t="str">
        <f>IFERROR(_xll.RssMarket($A2773,"前日比"),"")</f>
        <v/>
      </c>
      <c r="F2773" s="75" t="str">
        <f>IFERROR(_xll.RssMarket($A2773,"時価総額"),"")</f>
        <v/>
      </c>
      <c r="G2773" s="75" t="e">
        <f>T20D357462[[#This Row],[時価総額]]/T20D357462[[#This Row],[現在値]]</f>
        <v>#VALUE!</v>
      </c>
      <c r="H2773" s="20"/>
      <c r="I2773" s="38"/>
      <c r="J2773" s="20"/>
      <c r="K2773" s="33"/>
      <c r="L2773" s="117"/>
      <c r="M2773" s="21"/>
      <c r="N2773" s="89"/>
      <c r="O2773" s="125" t="e">
        <f t="shared" si="89"/>
        <v>#REF!</v>
      </c>
      <c r="P2773" s="125" t="e">
        <f t="shared" si="88"/>
        <v>#REF!</v>
      </c>
      <c r="Q2773" s="147" t="e">
        <f>T20D357462[[#This Row],[スコア⑤]]/T20D357462[[#This Row],[スコア③]]</f>
        <v>#REF!</v>
      </c>
      <c r="R2773" s="76" t="e">
        <f>#REF!+#REF!</f>
        <v>#REF!</v>
      </c>
      <c r="S2773" s="76"/>
      <c r="T2773" s="119"/>
      <c r="U2773" s="76"/>
      <c r="V2773" s="76"/>
      <c r="W2773" s="109" t="e">
        <f>(T20D357462[[#This Row],[現金及び預金（億）]]-T20D357462[[#This Row],[負債（億）]])/T20D357462[[#This Row],[総資産]]*100</f>
        <v>#DIV/0!</v>
      </c>
    </row>
    <row r="2774" spans="1:23" s="67" customFormat="1" x14ac:dyDescent="0.25">
      <c r="A2774" s="69"/>
      <c r="B2774" s="39"/>
      <c r="C2774" s="71" t="str">
        <f>IFERROR(_xll.RssMarket($A2774,"市場部名称"),"")</f>
        <v/>
      </c>
      <c r="D2774" s="55"/>
      <c r="E2774" s="55" t="str">
        <f>IFERROR(_xll.RssMarket($A2774,"前日比"),"")</f>
        <v/>
      </c>
      <c r="F2774" s="75" t="str">
        <f>IFERROR(_xll.RssMarket($A2774,"時価総額"),"")</f>
        <v/>
      </c>
      <c r="G2774" s="75" t="e">
        <f>T20D357462[[#This Row],[時価総額]]/T20D357462[[#This Row],[現在値]]</f>
        <v>#VALUE!</v>
      </c>
      <c r="H2774" s="20"/>
      <c r="I2774" s="38"/>
      <c r="J2774" s="20"/>
      <c r="K2774" s="33"/>
      <c r="L2774" s="117"/>
      <c r="M2774" s="21"/>
      <c r="N2774" s="89"/>
      <c r="O2774" s="125" t="e">
        <f t="shared" si="89"/>
        <v>#REF!</v>
      </c>
      <c r="P2774" s="125" t="e">
        <f t="shared" si="88"/>
        <v>#REF!</v>
      </c>
      <c r="Q2774" s="147" t="e">
        <f>T20D357462[[#This Row],[スコア⑤]]/T20D357462[[#This Row],[スコア③]]</f>
        <v>#REF!</v>
      </c>
      <c r="R2774" s="76" t="e">
        <f>#REF!+#REF!</f>
        <v>#REF!</v>
      </c>
      <c r="S2774" s="76"/>
      <c r="T2774" s="119"/>
      <c r="U2774" s="76"/>
      <c r="V2774" s="76"/>
      <c r="W2774" s="109" t="e">
        <f>(T20D357462[[#This Row],[現金及び預金（億）]]-T20D357462[[#This Row],[負債（億）]])/T20D357462[[#This Row],[総資産]]*100</f>
        <v>#DIV/0!</v>
      </c>
    </row>
    <row r="2775" spans="1:23" s="67" customFormat="1" x14ac:dyDescent="0.25">
      <c r="A2775" s="69"/>
      <c r="B2775" s="39"/>
      <c r="C2775" s="71" t="str">
        <f>IFERROR(_xll.RssMarket($A2775,"市場部名称"),"")</f>
        <v/>
      </c>
      <c r="D2775" s="55"/>
      <c r="E2775" s="55" t="str">
        <f>IFERROR(_xll.RssMarket($A2775,"前日比"),"")</f>
        <v/>
      </c>
      <c r="F2775" s="75" t="str">
        <f>IFERROR(_xll.RssMarket($A2775,"時価総額"),"")</f>
        <v/>
      </c>
      <c r="G2775" s="75" t="e">
        <f>T20D357462[[#This Row],[時価総額]]/T20D357462[[#This Row],[現在値]]</f>
        <v>#VALUE!</v>
      </c>
      <c r="H2775" s="20"/>
      <c r="I2775" s="38"/>
      <c r="J2775" s="20"/>
      <c r="K2775" s="33"/>
      <c r="L2775" s="117"/>
      <c r="M2775" s="21"/>
      <c r="N2775" s="89"/>
      <c r="O2775" s="125" t="e">
        <f t="shared" si="89"/>
        <v>#REF!</v>
      </c>
      <c r="P2775" s="125" t="e">
        <f t="shared" si="88"/>
        <v>#REF!</v>
      </c>
      <c r="Q2775" s="147" t="e">
        <f>T20D357462[[#This Row],[スコア⑤]]/T20D357462[[#This Row],[スコア③]]</f>
        <v>#REF!</v>
      </c>
      <c r="R2775" s="76" t="e">
        <f>#REF!+#REF!</f>
        <v>#REF!</v>
      </c>
      <c r="S2775" s="76"/>
      <c r="T2775" s="119"/>
      <c r="U2775" s="76"/>
      <c r="V2775" s="76"/>
      <c r="W2775" s="109" t="e">
        <f>(T20D357462[[#This Row],[現金及び預金（億）]]-T20D357462[[#This Row],[負債（億）]])/T20D357462[[#This Row],[総資産]]*100</f>
        <v>#DIV/0!</v>
      </c>
    </row>
    <row r="2776" spans="1:23" s="67" customFormat="1" x14ac:dyDescent="0.25">
      <c r="A2776" s="69"/>
      <c r="B2776" s="39"/>
      <c r="C2776" s="71" t="str">
        <f>IFERROR(_xll.RssMarket($A2776,"市場部名称"),"")</f>
        <v/>
      </c>
      <c r="D2776" s="55"/>
      <c r="E2776" s="55" t="str">
        <f>IFERROR(_xll.RssMarket($A2776,"前日比"),"")</f>
        <v/>
      </c>
      <c r="F2776" s="75" t="str">
        <f>IFERROR(_xll.RssMarket($A2776,"時価総額"),"")</f>
        <v/>
      </c>
      <c r="G2776" s="75" t="e">
        <f>T20D357462[[#This Row],[時価総額]]/T20D357462[[#This Row],[現在値]]</f>
        <v>#VALUE!</v>
      </c>
      <c r="H2776" s="20"/>
      <c r="I2776" s="38"/>
      <c r="J2776" s="20"/>
      <c r="K2776" s="33"/>
      <c r="L2776" s="117"/>
      <c r="M2776" s="21"/>
      <c r="N2776" s="89"/>
      <c r="O2776" s="125" t="e">
        <f t="shared" si="89"/>
        <v>#REF!</v>
      </c>
      <c r="P2776" s="125" t="e">
        <f t="shared" si="88"/>
        <v>#REF!</v>
      </c>
      <c r="Q2776" s="147" t="e">
        <f>T20D357462[[#This Row],[スコア⑤]]/T20D357462[[#This Row],[スコア③]]</f>
        <v>#REF!</v>
      </c>
      <c r="R2776" s="76" t="e">
        <f>#REF!+#REF!</f>
        <v>#REF!</v>
      </c>
      <c r="S2776" s="76"/>
      <c r="T2776" s="119"/>
      <c r="U2776" s="76"/>
      <c r="V2776" s="76"/>
      <c r="W2776" s="109" t="e">
        <f>(T20D357462[[#This Row],[現金及び預金（億）]]-T20D357462[[#This Row],[負債（億）]])/T20D357462[[#This Row],[総資産]]*100</f>
        <v>#DIV/0!</v>
      </c>
    </row>
    <row r="2777" spans="1:23" s="67" customFormat="1" x14ac:dyDescent="0.25">
      <c r="A2777" s="69"/>
      <c r="B2777" s="39"/>
      <c r="C2777" s="71" t="str">
        <f>IFERROR(_xll.RssMarket($A2777,"市場部名称"),"")</f>
        <v/>
      </c>
      <c r="D2777" s="55"/>
      <c r="E2777" s="55" t="str">
        <f>IFERROR(_xll.RssMarket($A2777,"前日比"),"")</f>
        <v/>
      </c>
      <c r="F2777" s="75" t="str">
        <f>IFERROR(_xll.RssMarket($A2777,"時価総額"),"")</f>
        <v/>
      </c>
      <c r="G2777" s="75" t="e">
        <f>T20D357462[[#This Row],[時価総額]]/T20D357462[[#This Row],[現在値]]</f>
        <v>#VALUE!</v>
      </c>
      <c r="H2777" s="20"/>
      <c r="I2777" s="38"/>
      <c r="J2777" s="20"/>
      <c r="K2777" s="33"/>
      <c r="L2777" s="117"/>
      <c r="M2777" s="21"/>
      <c r="N2777" s="89"/>
      <c r="O2777" s="125" t="e">
        <f t="shared" si="89"/>
        <v>#REF!</v>
      </c>
      <c r="P2777" s="125" t="e">
        <f t="shared" si="88"/>
        <v>#REF!</v>
      </c>
      <c r="Q2777" s="147" t="e">
        <f>T20D357462[[#This Row],[スコア⑤]]/T20D357462[[#This Row],[スコア③]]</f>
        <v>#REF!</v>
      </c>
      <c r="R2777" s="76" t="e">
        <f>#REF!+#REF!</f>
        <v>#REF!</v>
      </c>
      <c r="S2777" s="76"/>
      <c r="T2777" s="119"/>
      <c r="U2777" s="76"/>
      <c r="V2777" s="76"/>
      <c r="W2777" s="109" t="e">
        <f>(T20D357462[[#This Row],[現金及び預金（億）]]-T20D357462[[#This Row],[負債（億）]])/T20D357462[[#This Row],[総資産]]*100</f>
        <v>#DIV/0!</v>
      </c>
    </row>
    <row r="2778" spans="1:23" s="67" customFormat="1" x14ac:dyDescent="0.25">
      <c r="A2778" s="69"/>
      <c r="B2778" s="39"/>
      <c r="C2778" s="71" t="str">
        <f>IFERROR(_xll.RssMarket($A2778,"市場部名称"),"")</f>
        <v/>
      </c>
      <c r="D2778" s="55"/>
      <c r="E2778" s="55" t="str">
        <f>IFERROR(_xll.RssMarket($A2778,"前日比"),"")</f>
        <v/>
      </c>
      <c r="F2778" s="75" t="str">
        <f>IFERROR(_xll.RssMarket($A2778,"時価総額"),"")</f>
        <v/>
      </c>
      <c r="G2778" s="75" t="e">
        <f>T20D357462[[#This Row],[時価総額]]/T20D357462[[#This Row],[現在値]]</f>
        <v>#VALUE!</v>
      </c>
      <c r="H2778" s="20"/>
      <c r="I2778" s="38"/>
      <c r="J2778" s="20"/>
      <c r="K2778" s="33"/>
      <c r="L2778" s="117"/>
      <c r="M2778" s="21"/>
      <c r="N2778" s="89"/>
      <c r="O2778" s="125" t="e">
        <f t="shared" si="89"/>
        <v>#REF!</v>
      </c>
      <c r="P2778" s="125" t="e">
        <f t="shared" si="88"/>
        <v>#REF!</v>
      </c>
      <c r="Q2778" s="147" t="e">
        <f>T20D357462[[#This Row],[スコア⑤]]/T20D357462[[#This Row],[スコア③]]</f>
        <v>#REF!</v>
      </c>
      <c r="R2778" s="76" t="e">
        <f>#REF!+#REF!</f>
        <v>#REF!</v>
      </c>
      <c r="S2778" s="76"/>
      <c r="T2778" s="119"/>
      <c r="U2778" s="76"/>
      <c r="V2778" s="76"/>
      <c r="W2778" s="109" t="e">
        <f>(T20D357462[[#This Row],[現金及び預金（億）]]-T20D357462[[#This Row],[負債（億）]])/T20D357462[[#This Row],[総資産]]*100</f>
        <v>#DIV/0!</v>
      </c>
    </row>
    <row r="2779" spans="1:23" s="67" customFormat="1" x14ac:dyDescent="0.25">
      <c r="A2779" s="69"/>
      <c r="B2779" s="39"/>
      <c r="C2779" s="71" t="str">
        <f>IFERROR(_xll.RssMarket($A2779,"市場部名称"),"")</f>
        <v/>
      </c>
      <c r="D2779" s="55"/>
      <c r="E2779" s="55" t="str">
        <f>IFERROR(_xll.RssMarket($A2779,"前日比"),"")</f>
        <v/>
      </c>
      <c r="F2779" s="75" t="str">
        <f>IFERROR(_xll.RssMarket($A2779,"時価総額"),"")</f>
        <v/>
      </c>
      <c r="G2779" s="75" t="e">
        <f>T20D357462[[#This Row],[時価総額]]/T20D357462[[#This Row],[現在値]]</f>
        <v>#VALUE!</v>
      </c>
      <c r="H2779" s="20"/>
      <c r="I2779" s="38"/>
      <c r="J2779" s="20"/>
      <c r="K2779" s="33"/>
      <c r="L2779" s="117"/>
      <c r="M2779" s="21"/>
      <c r="N2779" s="89"/>
      <c r="O2779" s="125" t="e">
        <f t="shared" si="89"/>
        <v>#REF!</v>
      </c>
      <c r="P2779" s="125" t="e">
        <f t="shared" si="88"/>
        <v>#REF!</v>
      </c>
      <c r="Q2779" s="147" t="e">
        <f>T20D357462[[#This Row],[スコア⑤]]/T20D357462[[#This Row],[スコア③]]</f>
        <v>#REF!</v>
      </c>
      <c r="R2779" s="76" t="e">
        <f>#REF!+#REF!</f>
        <v>#REF!</v>
      </c>
      <c r="S2779" s="76"/>
      <c r="T2779" s="119"/>
      <c r="U2779" s="76"/>
      <c r="V2779" s="76"/>
      <c r="W2779" s="109" t="e">
        <f>(T20D357462[[#This Row],[現金及び預金（億）]]-T20D357462[[#This Row],[負債（億）]])/T20D357462[[#This Row],[総資産]]*100</f>
        <v>#DIV/0!</v>
      </c>
    </row>
    <row r="2780" spans="1:23" s="67" customFormat="1" x14ac:dyDescent="0.25">
      <c r="A2780" s="69"/>
      <c r="B2780" s="39"/>
      <c r="C2780" s="71" t="str">
        <f>IFERROR(_xll.RssMarket($A2780,"市場部名称"),"")</f>
        <v/>
      </c>
      <c r="D2780" s="55"/>
      <c r="E2780" s="55" t="str">
        <f>IFERROR(_xll.RssMarket($A2780,"前日比"),"")</f>
        <v/>
      </c>
      <c r="F2780" s="75" t="str">
        <f>IFERROR(_xll.RssMarket($A2780,"時価総額"),"")</f>
        <v/>
      </c>
      <c r="G2780" s="75" t="e">
        <f>T20D357462[[#This Row],[時価総額]]/T20D357462[[#This Row],[現在値]]</f>
        <v>#VALUE!</v>
      </c>
      <c r="H2780" s="20"/>
      <c r="I2780" s="38"/>
      <c r="J2780" s="20"/>
      <c r="K2780" s="33"/>
      <c r="L2780" s="117"/>
      <c r="M2780" s="21"/>
      <c r="N2780" s="89"/>
      <c r="O2780" s="125" t="e">
        <f t="shared" si="89"/>
        <v>#REF!</v>
      </c>
      <c r="P2780" s="125" t="e">
        <f t="shared" si="88"/>
        <v>#REF!</v>
      </c>
      <c r="Q2780" s="147" t="e">
        <f>T20D357462[[#This Row],[スコア⑤]]/T20D357462[[#This Row],[スコア③]]</f>
        <v>#REF!</v>
      </c>
      <c r="R2780" s="76" t="e">
        <f>#REF!+#REF!</f>
        <v>#REF!</v>
      </c>
      <c r="S2780" s="76"/>
      <c r="T2780" s="119"/>
      <c r="U2780" s="76"/>
      <c r="V2780" s="76"/>
      <c r="W2780" s="109" t="e">
        <f>(T20D357462[[#This Row],[現金及び預金（億）]]-T20D357462[[#This Row],[負債（億）]])/T20D357462[[#This Row],[総資産]]*100</f>
        <v>#DIV/0!</v>
      </c>
    </row>
    <row r="2781" spans="1:23" s="67" customFormat="1" x14ac:dyDescent="0.25">
      <c r="A2781" s="69"/>
      <c r="B2781" s="39"/>
      <c r="C2781" s="71" t="str">
        <f>IFERROR(_xll.RssMarket($A2781,"市場部名称"),"")</f>
        <v/>
      </c>
      <c r="D2781" s="55"/>
      <c r="E2781" s="55" t="str">
        <f>IFERROR(_xll.RssMarket($A2781,"前日比"),"")</f>
        <v/>
      </c>
      <c r="F2781" s="75" t="str">
        <f>IFERROR(_xll.RssMarket($A2781,"時価総額"),"")</f>
        <v/>
      </c>
      <c r="G2781" s="75" t="e">
        <f>T20D357462[[#This Row],[時価総額]]/T20D357462[[#This Row],[現在値]]</f>
        <v>#VALUE!</v>
      </c>
      <c r="H2781" s="20"/>
      <c r="I2781" s="38"/>
      <c r="J2781" s="20"/>
      <c r="K2781" s="33"/>
      <c r="L2781" s="117"/>
      <c r="M2781" s="21"/>
      <c r="N2781" s="89"/>
      <c r="O2781" s="125" t="e">
        <f t="shared" si="89"/>
        <v>#REF!</v>
      </c>
      <c r="P2781" s="125" t="e">
        <f t="shared" si="88"/>
        <v>#REF!</v>
      </c>
      <c r="Q2781" s="147" t="e">
        <f>T20D357462[[#This Row],[スコア⑤]]/T20D357462[[#This Row],[スコア③]]</f>
        <v>#REF!</v>
      </c>
      <c r="R2781" s="76" t="e">
        <f>#REF!+#REF!</f>
        <v>#REF!</v>
      </c>
      <c r="S2781" s="76"/>
      <c r="T2781" s="119"/>
      <c r="U2781" s="76"/>
      <c r="V2781" s="76"/>
      <c r="W2781" s="109" t="e">
        <f>(T20D357462[[#This Row],[現金及び預金（億）]]-T20D357462[[#This Row],[負債（億）]])/T20D357462[[#This Row],[総資産]]*100</f>
        <v>#DIV/0!</v>
      </c>
    </row>
    <row r="2782" spans="1:23" s="67" customFormat="1" x14ac:dyDescent="0.25">
      <c r="A2782" s="69"/>
      <c r="B2782" s="39"/>
      <c r="C2782" s="71" t="str">
        <f>IFERROR(_xll.RssMarket($A2782,"市場部名称"),"")</f>
        <v/>
      </c>
      <c r="D2782" s="55"/>
      <c r="E2782" s="55" t="str">
        <f>IFERROR(_xll.RssMarket($A2782,"前日比"),"")</f>
        <v/>
      </c>
      <c r="F2782" s="75" t="str">
        <f>IFERROR(_xll.RssMarket($A2782,"時価総額"),"")</f>
        <v/>
      </c>
      <c r="G2782" s="75" t="e">
        <f>T20D357462[[#This Row],[時価総額]]/T20D357462[[#This Row],[現在値]]</f>
        <v>#VALUE!</v>
      </c>
      <c r="H2782" s="20"/>
      <c r="I2782" s="38"/>
      <c r="J2782" s="20"/>
      <c r="K2782" s="33"/>
      <c r="L2782" s="117"/>
      <c r="M2782" s="21"/>
      <c r="N2782" s="89"/>
      <c r="O2782" s="125" t="e">
        <f t="shared" si="89"/>
        <v>#REF!</v>
      </c>
      <c r="P2782" s="125" t="e">
        <f t="shared" si="88"/>
        <v>#REF!</v>
      </c>
      <c r="Q2782" s="147" t="e">
        <f>T20D357462[[#This Row],[スコア⑤]]/T20D357462[[#This Row],[スコア③]]</f>
        <v>#REF!</v>
      </c>
      <c r="R2782" s="76" t="e">
        <f>#REF!+#REF!</f>
        <v>#REF!</v>
      </c>
      <c r="S2782" s="76"/>
      <c r="T2782" s="119"/>
      <c r="U2782" s="76"/>
      <c r="V2782" s="76"/>
      <c r="W2782" s="109" t="e">
        <f>(T20D357462[[#This Row],[現金及び預金（億）]]-T20D357462[[#This Row],[負債（億）]])/T20D357462[[#This Row],[総資産]]*100</f>
        <v>#DIV/0!</v>
      </c>
    </row>
    <row r="2783" spans="1:23" s="67" customFormat="1" x14ac:dyDescent="0.25">
      <c r="A2783" s="69"/>
      <c r="B2783" s="39"/>
      <c r="C2783" s="71" t="str">
        <f>IFERROR(_xll.RssMarket($A2783,"市場部名称"),"")</f>
        <v/>
      </c>
      <c r="D2783" s="55"/>
      <c r="E2783" s="55" t="str">
        <f>IFERROR(_xll.RssMarket($A2783,"前日比"),"")</f>
        <v/>
      </c>
      <c r="F2783" s="75" t="str">
        <f>IFERROR(_xll.RssMarket($A2783,"時価総額"),"")</f>
        <v/>
      </c>
      <c r="G2783" s="75" t="e">
        <f>T20D357462[[#This Row],[時価総額]]/T20D357462[[#This Row],[現在値]]</f>
        <v>#VALUE!</v>
      </c>
      <c r="H2783" s="20"/>
      <c r="I2783" s="38"/>
      <c r="J2783" s="20"/>
      <c r="K2783" s="33"/>
      <c r="L2783" s="117"/>
      <c r="M2783" s="21"/>
      <c r="N2783" s="89"/>
      <c r="O2783" s="125" t="e">
        <f t="shared" si="89"/>
        <v>#REF!</v>
      </c>
      <c r="P2783" s="125" t="e">
        <f t="shared" si="88"/>
        <v>#REF!</v>
      </c>
      <c r="Q2783" s="147" t="e">
        <f>T20D357462[[#This Row],[スコア⑤]]/T20D357462[[#This Row],[スコア③]]</f>
        <v>#REF!</v>
      </c>
      <c r="R2783" s="76" t="e">
        <f>#REF!+#REF!</f>
        <v>#REF!</v>
      </c>
      <c r="S2783" s="76"/>
      <c r="T2783" s="119"/>
      <c r="U2783" s="76"/>
      <c r="V2783" s="76"/>
      <c r="W2783" s="109" t="e">
        <f>(T20D357462[[#This Row],[現金及び預金（億）]]-T20D357462[[#This Row],[負債（億）]])/T20D357462[[#This Row],[総資産]]*100</f>
        <v>#DIV/0!</v>
      </c>
    </row>
    <row r="2784" spans="1:23" s="67" customFormat="1" x14ac:dyDescent="0.25">
      <c r="A2784" s="69"/>
      <c r="B2784" s="39"/>
      <c r="C2784" s="71" t="str">
        <f>IFERROR(_xll.RssMarket($A2784,"市場部名称"),"")</f>
        <v/>
      </c>
      <c r="D2784" s="55"/>
      <c r="E2784" s="55" t="str">
        <f>IFERROR(_xll.RssMarket($A2784,"前日比"),"")</f>
        <v/>
      </c>
      <c r="F2784" s="75" t="str">
        <f>IFERROR(_xll.RssMarket($A2784,"時価総額"),"")</f>
        <v/>
      </c>
      <c r="G2784" s="75" t="e">
        <f>T20D357462[[#This Row],[時価総額]]/T20D357462[[#This Row],[現在値]]</f>
        <v>#VALUE!</v>
      </c>
      <c r="H2784" s="20"/>
      <c r="I2784" s="38"/>
      <c r="J2784" s="20"/>
      <c r="K2784" s="33"/>
      <c r="L2784" s="117"/>
      <c r="M2784" s="21"/>
      <c r="N2784" s="89"/>
      <c r="O2784" s="125" t="e">
        <f t="shared" si="89"/>
        <v>#REF!</v>
      </c>
      <c r="P2784" s="125" t="e">
        <f t="shared" si="88"/>
        <v>#REF!</v>
      </c>
      <c r="Q2784" s="147" t="e">
        <f>T20D357462[[#This Row],[スコア⑤]]/T20D357462[[#This Row],[スコア③]]</f>
        <v>#REF!</v>
      </c>
      <c r="R2784" s="76" t="e">
        <f>#REF!+#REF!</f>
        <v>#REF!</v>
      </c>
      <c r="S2784" s="76"/>
      <c r="T2784" s="119"/>
      <c r="U2784" s="76"/>
      <c r="V2784" s="76"/>
      <c r="W2784" s="109" t="e">
        <f>(T20D357462[[#This Row],[現金及び預金（億）]]-T20D357462[[#This Row],[負債（億）]])/T20D357462[[#This Row],[総資産]]*100</f>
        <v>#DIV/0!</v>
      </c>
    </row>
    <row r="2785" spans="1:23" s="67" customFormat="1" x14ac:dyDescent="0.25">
      <c r="A2785" s="69"/>
      <c r="B2785" s="39"/>
      <c r="C2785" s="71" t="str">
        <f>IFERROR(_xll.RssMarket($A2785,"市場部名称"),"")</f>
        <v/>
      </c>
      <c r="D2785" s="55"/>
      <c r="E2785" s="55" t="str">
        <f>IFERROR(_xll.RssMarket($A2785,"前日比"),"")</f>
        <v/>
      </c>
      <c r="F2785" s="75" t="str">
        <f>IFERROR(_xll.RssMarket($A2785,"時価総額"),"")</f>
        <v/>
      </c>
      <c r="G2785" s="75" t="e">
        <f>T20D357462[[#This Row],[時価総額]]/T20D357462[[#This Row],[現在値]]</f>
        <v>#VALUE!</v>
      </c>
      <c r="H2785" s="20"/>
      <c r="I2785" s="38"/>
      <c r="J2785" s="20"/>
      <c r="K2785" s="33"/>
      <c r="L2785" s="117"/>
      <c r="M2785" s="21"/>
      <c r="N2785" s="89"/>
      <c r="O2785" s="125" t="e">
        <f t="shared" si="89"/>
        <v>#REF!</v>
      </c>
      <c r="P2785" s="125" t="e">
        <f t="shared" si="88"/>
        <v>#REF!</v>
      </c>
      <c r="Q2785" s="147" t="e">
        <f>T20D357462[[#This Row],[スコア⑤]]/T20D357462[[#This Row],[スコア③]]</f>
        <v>#REF!</v>
      </c>
      <c r="R2785" s="76" t="e">
        <f>#REF!+#REF!</f>
        <v>#REF!</v>
      </c>
      <c r="S2785" s="76"/>
      <c r="T2785" s="119"/>
      <c r="U2785" s="76"/>
      <c r="V2785" s="76"/>
      <c r="W2785" s="109" t="e">
        <f>(T20D357462[[#This Row],[現金及び預金（億）]]-T20D357462[[#This Row],[負債（億）]])/T20D357462[[#This Row],[総資産]]*100</f>
        <v>#DIV/0!</v>
      </c>
    </row>
    <row r="2786" spans="1:23" s="67" customFormat="1" x14ac:dyDescent="0.25">
      <c r="A2786" s="69"/>
      <c r="B2786" s="39"/>
      <c r="C2786" s="71" t="str">
        <f>IFERROR(_xll.RssMarket($A2786,"市場部名称"),"")</f>
        <v/>
      </c>
      <c r="D2786" s="55"/>
      <c r="E2786" s="55" t="str">
        <f>IFERROR(_xll.RssMarket($A2786,"前日比"),"")</f>
        <v/>
      </c>
      <c r="F2786" s="75" t="str">
        <f>IFERROR(_xll.RssMarket($A2786,"時価総額"),"")</f>
        <v/>
      </c>
      <c r="G2786" s="75" t="e">
        <f>T20D357462[[#This Row],[時価総額]]/T20D357462[[#This Row],[現在値]]</f>
        <v>#VALUE!</v>
      </c>
      <c r="H2786" s="20"/>
      <c r="I2786" s="38"/>
      <c r="J2786" s="20"/>
      <c r="K2786" s="33"/>
      <c r="L2786" s="117"/>
      <c r="M2786" s="21"/>
      <c r="N2786" s="89"/>
      <c r="O2786" s="125" t="e">
        <f t="shared" si="89"/>
        <v>#REF!</v>
      </c>
      <c r="P2786" s="125" t="e">
        <f t="shared" si="88"/>
        <v>#REF!</v>
      </c>
      <c r="Q2786" s="147" t="e">
        <f>T20D357462[[#This Row],[スコア⑤]]/T20D357462[[#This Row],[スコア③]]</f>
        <v>#REF!</v>
      </c>
      <c r="R2786" s="76" t="e">
        <f>#REF!+#REF!</f>
        <v>#REF!</v>
      </c>
      <c r="S2786" s="76"/>
      <c r="T2786" s="119"/>
      <c r="U2786" s="76"/>
      <c r="V2786" s="76"/>
      <c r="W2786" s="109" t="e">
        <f>(T20D357462[[#This Row],[現金及び預金（億）]]-T20D357462[[#This Row],[負債（億）]])/T20D357462[[#This Row],[総資産]]*100</f>
        <v>#DIV/0!</v>
      </c>
    </row>
    <row r="2787" spans="1:23" s="67" customFormat="1" x14ac:dyDescent="0.25">
      <c r="A2787" s="69"/>
      <c r="B2787" s="39"/>
      <c r="C2787" s="71" t="str">
        <f>IFERROR(_xll.RssMarket($A2787,"市場部名称"),"")</f>
        <v/>
      </c>
      <c r="D2787" s="55"/>
      <c r="E2787" s="55" t="str">
        <f>IFERROR(_xll.RssMarket($A2787,"前日比"),"")</f>
        <v/>
      </c>
      <c r="F2787" s="75" t="str">
        <f>IFERROR(_xll.RssMarket($A2787,"時価総額"),"")</f>
        <v/>
      </c>
      <c r="G2787" s="75" t="e">
        <f>T20D357462[[#This Row],[時価総額]]/T20D357462[[#This Row],[現在値]]</f>
        <v>#VALUE!</v>
      </c>
      <c r="H2787" s="20"/>
      <c r="I2787" s="38"/>
      <c r="J2787" s="20"/>
      <c r="K2787" s="33"/>
      <c r="L2787" s="117"/>
      <c r="M2787" s="21"/>
      <c r="N2787" s="89"/>
      <c r="O2787" s="125" t="e">
        <f t="shared" si="89"/>
        <v>#REF!</v>
      </c>
      <c r="P2787" s="125" t="e">
        <f t="shared" si="88"/>
        <v>#REF!</v>
      </c>
      <c r="Q2787" s="147" t="e">
        <f>T20D357462[[#This Row],[スコア⑤]]/T20D357462[[#This Row],[スコア③]]</f>
        <v>#REF!</v>
      </c>
      <c r="R2787" s="76" t="e">
        <f>#REF!+#REF!</f>
        <v>#REF!</v>
      </c>
      <c r="S2787" s="76"/>
      <c r="T2787" s="119"/>
      <c r="U2787" s="76"/>
      <c r="V2787" s="76"/>
      <c r="W2787" s="109" t="e">
        <f>(T20D357462[[#This Row],[現金及び預金（億）]]-T20D357462[[#This Row],[負債（億）]])/T20D357462[[#This Row],[総資産]]*100</f>
        <v>#DIV/0!</v>
      </c>
    </row>
    <row r="2788" spans="1:23" s="67" customFormat="1" x14ac:dyDescent="0.25">
      <c r="A2788" s="69"/>
      <c r="B2788" s="39"/>
      <c r="C2788" s="71" t="str">
        <f>IFERROR(_xll.RssMarket($A2788,"市場部名称"),"")</f>
        <v/>
      </c>
      <c r="D2788" s="55"/>
      <c r="E2788" s="55" t="str">
        <f>IFERROR(_xll.RssMarket($A2788,"前日比"),"")</f>
        <v/>
      </c>
      <c r="F2788" s="75" t="str">
        <f>IFERROR(_xll.RssMarket($A2788,"時価総額"),"")</f>
        <v/>
      </c>
      <c r="G2788" s="75" t="e">
        <f>T20D357462[[#This Row],[時価総額]]/T20D357462[[#This Row],[現在値]]</f>
        <v>#VALUE!</v>
      </c>
      <c r="H2788" s="20"/>
      <c r="I2788" s="38"/>
      <c r="J2788" s="20"/>
      <c r="K2788" s="33"/>
      <c r="L2788" s="117"/>
      <c r="M2788" s="21"/>
      <c r="N2788" s="89"/>
      <c r="O2788" s="125" t="e">
        <f t="shared" si="89"/>
        <v>#REF!</v>
      </c>
      <c r="P2788" s="125" t="e">
        <f t="shared" si="88"/>
        <v>#REF!</v>
      </c>
      <c r="Q2788" s="147" t="e">
        <f>T20D357462[[#This Row],[スコア⑤]]/T20D357462[[#This Row],[スコア③]]</f>
        <v>#REF!</v>
      </c>
      <c r="R2788" s="76" t="e">
        <f>#REF!+#REF!</f>
        <v>#REF!</v>
      </c>
      <c r="S2788" s="76"/>
      <c r="T2788" s="119"/>
      <c r="U2788" s="76"/>
      <c r="V2788" s="76"/>
      <c r="W2788" s="109" t="e">
        <f>(T20D357462[[#This Row],[現金及び預金（億）]]-T20D357462[[#This Row],[負債（億）]])/T20D357462[[#This Row],[総資産]]*100</f>
        <v>#DIV/0!</v>
      </c>
    </row>
    <row r="2789" spans="1:23" s="67" customFormat="1" x14ac:dyDescent="0.25">
      <c r="A2789" s="69"/>
      <c r="B2789" s="39"/>
      <c r="C2789" s="71" t="str">
        <f>IFERROR(_xll.RssMarket($A2789,"市場部名称"),"")</f>
        <v/>
      </c>
      <c r="D2789" s="55"/>
      <c r="E2789" s="55" t="str">
        <f>IFERROR(_xll.RssMarket($A2789,"前日比"),"")</f>
        <v/>
      </c>
      <c r="F2789" s="75" t="str">
        <f>IFERROR(_xll.RssMarket($A2789,"時価総額"),"")</f>
        <v/>
      </c>
      <c r="G2789" s="75" t="e">
        <f>T20D357462[[#This Row],[時価総額]]/T20D357462[[#This Row],[現在値]]</f>
        <v>#VALUE!</v>
      </c>
      <c r="H2789" s="20"/>
      <c r="I2789" s="38"/>
      <c r="J2789" s="20"/>
      <c r="K2789" s="33"/>
      <c r="L2789" s="117"/>
      <c r="M2789" s="21"/>
      <c r="N2789" s="89"/>
      <c r="O2789" s="125" t="e">
        <f t="shared" si="89"/>
        <v>#REF!</v>
      </c>
      <c r="P2789" s="125" t="e">
        <f t="shared" si="88"/>
        <v>#REF!</v>
      </c>
      <c r="Q2789" s="147" t="e">
        <f>T20D357462[[#This Row],[スコア⑤]]/T20D357462[[#This Row],[スコア③]]</f>
        <v>#REF!</v>
      </c>
      <c r="R2789" s="76" t="e">
        <f>#REF!+#REF!</f>
        <v>#REF!</v>
      </c>
      <c r="S2789" s="76"/>
      <c r="T2789" s="119"/>
      <c r="U2789" s="76"/>
      <c r="V2789" s="76"/>
      <c r="W2789" s="109" t="e">
        <f>(T20D357462[[#This Row],[現金及び預金（億）]]-T20D357462[[#This Row],[負債（億）]])/T20D357462[[#This Row],[総資産]]*100</f>
        <v>#DIV/0!</v>
      </c>
    </row>
    <row r="2790" spans="1:23" s="67" customFormat="1" x14ac:dyDescent="0.25">
      <c r="A2790" s="69"/>
      <c r="B2790" s="39"/>
      <c r="C2790" s="71" t="str">
        <f>IFERROR(_xll.RssMarket($A2790,"市場部名称"),"")</f>
        <v/>
      </c>
      <c r="D2790" s="55"/>
      <c r="E2790" s="55" t="str">
        <f>IFERROR(_xll.RssMarket($A2790,"前日比"),"")</f>
        <v/>
      </c>
      <c r="F2790" s="75" t="str">
        <f>IFERROR(_xll.RssMarket($A2790,"時価総額"),"")</f>
        <v/>
      </c>
      <c r="G2790" s="75" t="e">
        <f>T20D357462[[#This Row],[時価総額]]/T20D357462[[#This Row],[現在値]]</f>
        <v>#VALUE!</v>
      </c>
      <c r="H2790" s="20"/>
      <c r="I2790" s="38"/>
      <c r="J2790" s="20"/>
      <c r="K2790" s="33"/>
      <c r="L2790" s="117"/>
      <c r="M2790" s="21"/>
      <c r="N2790" s="89"/>
      <c r="O2790" s="125" t="e">
        <f t="shared" si="89"/>
        <v>#REF!</v>
      </c>
      <c r="P2790" s="125" t="e">
        <f t="shared" si="88"/>
        <v>#REF!</v>
      </c>
      <c r="Q2790" s="147" t="e">
        <f>T20D357462[[#This Row],[スコア⑤]]/T20D357462[[#This Row],[スコア③]]</f>
        <v>#REF!</v>
      </c>
      <c r="R2790" s="76" t="e">
        <f>#REF!+#REF!</f>
        <v>#REF!</v>
      </c>
      <c r="S2790" s="76"/>
      <c r="T2790" s="119"/>
      <c r="U2790" s="76"/>
      <c r="V2790" s="76"/>
      <c r="W2790" s="109" t="e">
        <f>(T20D357462[[#This Row],[現金及び預金（億）]]-T20D357462[[#This Row],[負債（億）]])/T20D357462[[#This Row],[総資産]]*100</f>
        <v>#DIV/0!</v>
      </c>
    </row>
    <row r="2791" spans="1:23" s="67" customFormat="1" x14ac:dyDescent="0.25">
      <c r="A2791" s="69"/>
      <c r="B2791" s="39"/>
      <c r="C2791" s="71" t="str">
        <f>IFERROR(_xll.RssMarket($A2791,"市場部名称"),"")</f>
        <v/>
      </c>
      <c r="D2791" s="55"/>
      <c r="E2791" s="55" t="str">
        <f>IFERROR(_xll.RssMarket($A2791,"前日比"),"")</f>
        <v/>
      </c>
      <c r="F2791" s="75" t="str">
        <f>IFERROR(_xll.RssMarket($A2791,"時価総額"),"")</f>
        <v/>
      </c>
      <c r="G2791" s="75" t="e">
        <f>T20D357462[[#This Row],[時価総額]]/T20D357462[[#This Row],[現在値]]</f>
        <v>#VALUE!</v>
      </c>
      <c r="H2791" s="20"/>
      <c r="I2791" s="38"/>
      <c r="J2791" s="20"/>
      <c r="K2791" s="33"/>
      <c r="L2791" s="117"/>
      <c r="M2791" s="21"/>
      <c r="N2791" s="89"/>
      <c r="O2791" s="125" t="e">
        <f t="shared" si="89"/>
        <v>#REF!</v>
      </c>
      <c r="P2791" s="125" t="e">
        <f t="shared" si="88"/>
        <v>#REF!</v>
      </c>
      <c r="Q2791" s="147" t="e">
        <f>T20D357462[[#This Row],[スコア⑤]]/T20D357462[[#This Row],[スコア③]]</f>
        <v>#REF!</v>
      </c>
      <c r="R2791" s="76" t="e">
        <f>#REF!+#REF!</f>
        <v>#REF!</v>
      </c>
      <c r="S2791" s="76"/>
      <c r="T2791" s="119"/>
      <c r="U2791" s="76"/>
      <c r="V2791" s="76"/>
      <c r="W2791" s="109" t="e">
        <f>(T20D357462[[#This Row],[現金及び預金（億）]]-T20D357462[[#This Row],[負債（億）]])/T20D357462[[#This Row],[総資産]]*100</f>
        <v>#DIV/0!</v>
      </c>
    </row>
    <row r="2792" spans="1:23" s="67" customFormat="1" x14ac:dyDescent="0.25">
      <c r="A2792" s="69"/>
      <c r="B2792" s="39"/>
      <c r="C2792" s="71" t="str">
        <f>IFERROR(_xll.RssMarket($A2792,"市場部名称"),"")</f>
        <v/>
      </c>
      <c r="D2792" s="55"/>
      <c r="E2792" s="55" t="str">
        <f>IFERROR(_xll.RssMarket($A2792,"前日比"),"")</f>
        <v/>
      </c>
      <c r="F2792" s="75" t="str">
        <f>IFERROR(_xll.RssMarket($A2792,"時価総額"),"")</f>
        <v/>
      </c>
      <c r="G2792" s="75" t="e">
        <f>T20D357462[[#This Row],[時価総額]]/T20D357462[[#This Row],[現在値]]</f>
        <v>#VALUE!</v>
      </c>
      <c r="H2792" s="20"/>
      <c r="I2792" s="38"/>
      <c r="J2792" s="20"/>
      <c r="K2792" s="33"/>
      <c r="L2792" s="117"/>
      <c r="M2792" s="21"/>
      <c r="N2792" s="89"/>
      <c r="O2792" s="125" t="e">
        <f t="shared" si="89"/>
        <v>#REF!</v>
      </c>
      <c r="P2792" s="125" t="e">
        <f t="shared" si="88"/>
        <v>#REF!</v>
      </c>
      <c r="Q2792" s="147" t="e">
        <f>T20D357462[[#This Row],[スコア⑤]]/T20D357462[[#This Row],[スコア③]]</f>
        <v>#REF!</v>
      </c>
      <c r="R2792" s="76" t="e">
        <f>#REF!+#REF!</f>
        <v>#REF!</v>
      </c>
      <c r="S2792" s="76"/>
      <c r="T2792" s="119"/>
      <c r="U2792" s="76"/>
      <c r="V2792" s="76"/>
      <c r="W2792" s="109" t="e">
        <f>(T20D357462[[#This Row],[現金及び預金（億）]]-T20D357462[[#This Row],[負債（億）]])/T20D357462[[#This Row],[総資産]]*100</f>
        <v>#DIV/0!</v>
      </c>
    </row>
    <row r="2793" spans="1:23" s="67" customFormat="1" x14ac:dyDescent="0.25">
      <c r="A2793" s="69"/>
      <c r="B2793" s="39"/>
      <c r="C2793" s="71" t="str">
        <f>IFERROR(_xll.RssMarket($A2793,"市場部名称"),"")</f>
        <v/>
      </c>
      <c r="D2793" s="55"/>
      <c r="E2793" s="55" t="str">
        <f>IFERROR(_xll.RssMarket($A2793,"前日比"),"")</f>
        <v/>
      </c>
      <c r="F2793" s="75" t="str">
        <f>IFERROR(_xll.RssMarket($A2793,"時価総額"),"")</f>
        <v/>
      </c>
      <c r="G2793" s="75" t="e">
        <f>T20D357462[[#This Row],[時価総額]]/T20D357462[[#This Row],[現在値]]</f>
        <v>#VALUE!</v>
      </c>
      <c r="H2793" s="20"/>
      <c r="I2793" s="38"/>
      <c r="J2793" s="20"/>
      <c r="K2793" s="33"/>
      <c r="L2793" s="117"/>
      <c r="M2793" s="21"/>
      <c r="N2793" s="89"/>
      <c r="O2793" s="125" t="e">
        <f t="shared" si="89"/>
        <v>#REF!</v>
      </c>
      <c r="P2793" s="125" t="e">
        <f t="shared" si="88"/>
        <v>#REF!</v>
      </c>
      <c r="Q2793" s="147" t="e">
        <f>T20D357462[[#This Row],[スコア⑤]]/T20D357462[[#This Row],[スコア③]]</f>
        <v>#REF!</v>
      </c>
      <c r="R2793" s="76" t="e">
        <f>#REF!+#REF!</f>
        <v>#REF!</v>
      </c>
      <c r="S2793" s="76"/>
      <c r="T2793" s="119"/>
      <c r="U2793" s="76"/>
      <c r="V2793" s="76"/>
      <c r="W2793" s="109" t="e">
        <f>(T20D357462[[#This Row],[現金及び預金（億）]]-T20D357462[[#This Row],[負債（億）]])/T20D357462[[#This Row],[総資産]]*100</f>
        <v>#DIV/0!</v>
      </c>
    </row>
    <row r="2794" spans="1:23" s="67" customFormat="1" x14ac:dyDescent="0.25">
      <c r="A2794" s="69"/>
      <c r="B2794" s="39"/>
      <c r="C2794" s="71" t="str">
        <f>IFERROR(_xll.RssMarket($A2794,"市場部名称"),"")</f>
        <v/>
      </c>
      <c r="D2794" s="55"/>
      <c r="E2794" s="55" t="str">
        <f>IFERROR(_xll.RssMarket($A2794,"前日比"),"")</f>
        <v/>
      </c>
      <c r="F2794" s="75" t="str">
        <f>IFERROR(_xll.RssMarket($A2794,"時価総額"),"")</f>
        <v/>
      </c>
      <c r="G2794" s="75" t="e">
        <f>T20D357462[[#This Row],[時価総額]]/T20D357462[[#This Row],[現在値]]</f>
        <v>#VALUE!</v>
      </c>
      <c r="H2794" s="20"/>
      <c r="I2794" s="38"/>
      <c r="J2794" s="20"/>
      <c r="K2794" s="33"/>
      <c r="L2794" s="117"/>
      <c r="M2794" s="21"/>
      <c r="N2794" s="89"/>
      <c r="O2794" s="125" t="e">
        <f t="shared" si="89"/>
        <v>#REF!</v>
      </c>
      <c r="P2794" s="125" t="e">
        <f t="shared" si="88"/>
        <v>#REF!</v>
      </c>
      <c r="Q2794" s="147" t="e">
        <f>T20D357462[[#This Row],[スコア⑤]]/T20D357462[[#This Row],[スコア③]]</f>
        <v>#REF!</v>
      </c>
      <c r="R2794" s="76" t="e">
        <f>#REF!+#REF!</f>
        <v>#REF!</v>
      </c>
      <c r="S2794" s="76"/>
      <c r="T2794" s="119"/>
      <c r="U2794" s="76"/>
      <c r="V2794" s="76"/>
      <c r="W2794" s="109" t="e">
        <f>(T20D357462[[#This Row],[現金及び預金（億）]]-T20D357462[[#This Row],[負債（億）]])/T20D357462[[#This Row],[総資産]]*100</f>
        <v>#DIV/0!</v>
      </c>
    </row>
    <row r="2795" spans="1:23" s="67" customFormat="1" x14ac:dyDescent="0.25">
      <c r="A2795" s="69"/>
      <c r="B2795" s="39"/>
      <c r="C2795" s="71" t="str">
        <f>IFERROR(_xll.RssMarket($A2795,"市場部名称"),"")</f>
        <v/>
      </c>
      <c r="D2795" s="55"/>
      <c r="E2795" s="55" t="str">
        <f>IFERROR(_xll.RssMarket($A2795,"前日比"),"")</f>
        <v/>
      </c>
      <c r="F2795" s="75" t="str">
        <f>IFERROR(_xll.RssMarket($A2795,"時価総額"),"")</f>
        <v/>
      </c>
      <c r="G2795" s="75" t="e">
        <f>T20D357462[[#This Row],[時価総額]]/T20D357462[[#This Row],[現在値]]</f>
        <v>#VALUE!</v>
      </c>
      <c r="H2795" s="20"/>
      <c r="I2795" s="38"/>
      <c r="J2795" s="20"/>
      <c r="K2795" s="33"/>
      <c r="L2795" s="117"/>
      <c r="M2795" s="21"/>
      <c r="N2795" s="89"/>
      <c r="O2795" s="125" t="e">
        <f t="shared" si="89"/>
        <v>#REF!</v>
      </c>
      <c r="P2795" s="125" t="e">
        <f t="shared" si="88"/>
        <v>#REF!</v>
      </c>
      <c r="Q2795" s="147" t="e">
        <f>T20D357462[[#This Row],[スコア⑤]]/T20D357462[[#This Row],[スコア③]]</f>
        <v>#REF!</v>
      </c>
      <c r="R2795" s="76" t="e">
        <f>#REF!+#REF!</f>
        <v>#REF!</v>
      </c>
      <c r="S2795" s="76"/>
      <c r="T2795" s="119"/>
      <c r="U2795" s="76"/>
      <c r="V2795" s="76"/>
      <c r="W2795" s="109" t="e">
        <f>(T20D357462[[#This Row],[現金及び預金（億）]]-T20D357462[[#This Row],[負債（億）]])/T20D357462[[#This Row],[総資産]]*100</f>
        <v>#DIV/0!</v>
      </c>
    </row>
    <row r="2796" spans="1:23" s="67" customFormat="1" x14ac:dyDescent="0.25">
      <c r="A2796" s="69"/>
      <c r="B2796" s="39"/>
      <c r="C2796" s="71" t="str">
        <f>IFERROR(_xll.RssMarket($A2796,"市場部名称"),"")</f>
        <v/>
      </c>
      <c r="D2796" s="55"/>
      <c r="E2796" s="55" t="str">
        <f>IFERROR(_xll.RssMarket($A2796,"前日比"),"")</f>
        <v/>
      </c>
      <c r="F2796" s="75" t="str">
        <f>IFERROR(_xll.RssMarket($A2796,"時価総額"),"")</f>
        <v/>
      </c>
      <c r="G2796" s="75" t="e">
        <f>T20D357462[[#This Row],[時価総額]]/T20D357462[[#This Row],[現在値]]</f>
        <v>#VALUE!</v>
      </c>
      <c r="H2796" s="20"/>
      <c r="I2796" s="38"/>
      <c r="J2796" s="20"/>
      <c r="K2796" s="33"/>
      <c r="L2796" s="117"/>
      <c r="M2796" s="21"/>
      <c r="N2796" s="89"/>
      <c r="O2796" s="125" t="e">
        <f t="shared" si="89"/>
        <v>#REF!</v>
      </c>
      <c r="P2796" s="125" t="e">
        <f t="shared" si="88"/>
        <v>#REF!</v>
      </c>
      <c r="Q2796" s="147" t="e">
        <f>T20D357462[[#This Row],[スコア⑤]]/T20D357462[[#This Row],[スコア③]]</f>
        <v>#REF!</v>
      </c>
      <c r="R2796" s="76" t="e">
        <f>#REF!+#REF!</f>
        <v>#REF!</v>
      </c>
      <c r="S2796" s="76"/>
      <c r="T2796" s="119"/>
      <c r="U2796" s="76"/>
      <c r="V2796" s="76"/>
      <c r="W2796" s="109" t="e">
        <f>(T20D357462[[#This Row],[現金及び預金（億）]]-T20D357462[[#This Row],[負債（億）]])/T20D357462[[#This Row],[総資産]]*100</f>
        <v>#DIV/0!</v>
      </c>
    </row>
    <row r="2797" spans="1:23" s="67" customFormat="1" x14ac:dyDescent="0.25">
      <c r="A2797" s="69"/>
      <c r="B2797" s="39"/>
      <c r="C2797" s="71" t="str">
        <f>IFERROR(_xll.RssMarket($A2797,"市場部名称"),"")</f>
        <v/>
      </c>
      <c r="D2797" s="55"/>
      <c r="E2797" s="55" t="str">
        <f>IFERROR(_xll.RssMarket($A2797,"前日比"),"")</f>
        <v/>
      </c>
      <c r="F2797" s="75" t="str">
        <f>IFERROR(_xll.RssMarket($A2797,"時価総額"),"")</f>
        <v/>
      </c>
      <c r="G2797" s="75" t="e">
        <f>T20D357462[[#This Row],[時価総額]]/T20D357462[[#This Row],[現在値]]</f>
        <v>#VALUE!</v>
      </c>
      <c r="H2797" s="20"/>
      <c r="I2797" s="38"/>
      <c r="J2797" s="20"/>
      <c r="K2797" s="33"/>
      <c r="L2797" s="117"/>
      <c r="M2797" s="21"/>
      <c r="N2797" s="89"/>
      <c r="O2797" s="125" t="e">
        <f t="shared" si="89"/>
        <v>#REF!</v>
      </c>
      <c r="P2797" s="125" t="e">
        <f t="shared" si="88"/>
        <v>#REF!</v>
      </c>
      <c r="Q2797" s="147" t="e">
        <f>T20D357462[[#This Row],[スコア⑤]]/T20D357462[[#This Row],[スコア③]]</f>
        <v>#REF!</v>
      </c>
      <c r="R2797" s="76" t="e">
        <f>#REF!+#REF!</f>
        <v>#REF!</v>
      </c>
      <c r="S2797" s="76"/>
      <c r="T2797" s="119"/>
      <c r="U2797" s="76"/>
      <c r="V2797" s="76"/>
      <c r="W2797" s="109" t="e">
        <f>(T20D357462[[#This Row],[現金及び預金（億）]]-T20D357462[[#This Row],[負債（億）]])/T20D357462[[#This Row],[総資産]]*100</f>
        <v>#DIV/0!</v>
      </c>
    </row>
    <row r="2798" spans="1:23" s="67" customFormat="1" x14ac:dyDescent="0.25">
      <c r="A2798" s="69"/>
      <c r="B2798" s="39"/>
      <c r="C2798" s="71" t="str">
        <f>IFERROR(_xll.RssMarket($A2798,"市場部名称"),"")</f>
        <v/>
      </c>
      <c r="D2798" s="55"/>
      <c r="E2798" s="55" t="str">
        <f>IFERROR(_xll.RssMarket($A2798,"前日比"),"")</f>
        <v/>
      </c>
      <c r="F2798" s="75" t="str">
        <f>IFERROR(_xll.RssMarket($A2798,"時価総額"),"")</f>
        <v/>
      </c>
      <c r="G2798" s="75" t="e">
        <f>T20D357462[[#This Row],[時価総額]]/T20D357462[[#This Row],[現在値]]</f>
        <v>#VALUE!</v>
      </c>
      <c r="H2798" s="20"/>
      <c r="I2798" s="38"/>
      <c r="J2798" s="20"/>
      <c r="K2798" s="33"/>
      <c r="L2798" s="117"/>
      <c r="M2798" s="21"/>
      <c r="N2798" s="89"/>
      <c r="O2798" s="125" t="e">
        <f t="shared" si="89"/>
        <v>#REF!</v>
      </c>
      <c r="P2798" s="125" t="e">
        <f t="shared" si="88"/>
        <v>#REF!</v>
      </c>
      <c r="Q2798" s="147" t="e">
        <f>T20D357462[[#This Row],[スコア⑤]]/T20D357462[[#This Row],[スコア③]]</f>
        <v>#REF!</v>
      </c>
      <c r="R2798" s="76" t="e">
        <f>#REF!+#REF!</f>
        <v>#REF!</v>
      </c>
      <c r="S2798" s="76"/>
      <c r="T2798" s="119"/>
      <c r="U2798" s="76"/>
      <c r="V2798" s="76"/>
      <c r="W2798" s="109" t="e">
        <f>(T20D357462[[#This Row],[現金及び預金（億）]]-T20D357462[[#This Row],[負債（億）]])/T20D357462[[#This Row],[総資産]]*100</f>
        <v>#DIV/0!</v>
      </c>
    </row>
    <row r="2799" spans="1:23" s="67" customFormat="1" x14ac:dyDescent="0.25">
      <c r="A2799" s="69"/>
      <c r="B2799" s="39"/>
      <c r="C2799" s="71" t="str">
        <f>IFERROR(_xll.RssMarket($A2799,"市場部名称"),"")</f>
        <v/>
      </c>
      <c r="D2799" s="55"/>
      <c r="E2799" s="55" t="str">
        <f>IFERROR(_xll.RssMarket($A2799,"前日比"),"")</f>
        <v/>
      </c>
      <c r="F2799" s="75" t="str">
        <f>IFERROR(_xll.RssMarket($A2799,"時価総額"),"")</f>
        <v/>
      </c>
      <c r="G2799" s="75" t="e">
        <f>T20D357462[[#This Row],[時価総額]]/T20D357462[[#This Row],[現在値]]</f>
        <v>#VALUE!</v>
      </c>
      <c r="H2799" s="20"/>
      <c r="I2799" s="38"/>
      <c r="J2799" s="20"/>
      <c r="K2799" s="33"/>
      <c r="L2799" s="117"/>
      <c r="M2799" s="21"/>
      <c r="N2799" s="89"/>
      <c r="O2799" s="125" t="e">
        <f t="shared" si="89"/>
        <v>#REF!</v>
      </c>
      <c r="P2799" s="125" t="e">
        <f t="shared" si="88"/>
        <v>#REF!</v>
      </c>
      <c r="Q2799" s="147" t="e">
        <f>T20D357462[[#This Row],[スコア⑤]]/T20D357462[[#This Row],[スコア③]]</f>
        <v>#REF!</v>
      </c>
      <c r="R2799" s="76" t="e">
        <f>#REF!+#REF!</f>
        <v>#REF!</v>
      </c>
      <c r="S2799" s="76"/>
      <c r="T2799" s="119"/>
      <c r="U2799" s="76"/>
      <c r="V2799" s="76"/>
      <c r="W2799" s="109" t="e">
        <f>(T20D357462[[#This Row],[現金及び預金（億）]]-T20D357462[[#This Row],[負債（億）]])/T20D357462[[#This Row],[総資産]]*100</f>
        <v>#DIV/0!</v>
      </c>
    </row>
    <row r="2800" spans="1:23" s="67" customFormat="1" x14ac:dyDescent="0.25">
      <c r="A2800" s="69"/>
      <c r="B2800" s="39"/>
      <c r="C2800" s="71" t="str">
        <f>IFERROR(_xll.RssMarket($A2800,"市場部名称"),"")</f>
        <v/>
      </c>
      <c r="D2800" s="55"/>
      <c r="E2800" s="55" t="str">
        <f>IFERROR(_xll.RssMarket($A2800,"前日比"),"")</f>
        <v/>
      </c>
      <c r="F2800" s="75" t="str">
        <f>IFERROR(_xll.RssMarket($A2800,"時価総額"),"")</f>
        <v/>
      </c>
      <c r="G2800" s="75" t="e">
        <f>T20D357462[[#This Row],[時価総額]]/T20D357462[[#This Row],[現在値]]</f>
        <v>#VALUE!</v>
      </c>
      <c r="H2800" s="20"/>
      <c r="I2800" s="38"/>
      <c r="J2800" s="20"/>
      <c r="K2800" s="33"/>
      <c r="L2800" s="117"/>
      <c r="M2800" s="21"/>
      <c r="N2800" s="89"/>
      <c r="O2800" s="125" t="e">
        <f t="shared" si="89"/>
        <v>#REF!</v>
      </c>
      <c r="P2800" s="125" t="e">
        <f t="shared" si="88"/>
        <v>#REF!</v>
      </c>
      <c r="Q2800" s="147" t="e">
        <f>T20D357462[[#This Row],[スコア⑤]]/T20D357462[[#This Row],[スコア③]]</f>
        <v>#REF!</v>
      </c>
      <c r="R2800" s="76" t="e">
        <f>#REF!+#REF!</f>
        <v>#REF!</v>
      </c>
      <c r="S2800" s="76"/>
      <c r="T2800" s="119"/>
      <c r="U2800" s="76"/>
      <c r="V2800" s="76"/>
      <c r="W2800" s="109" t="e">
        <f>(T20D357462[[#This Row],[現金及び預金（億）]]-T20D357462[[#This Row],[負債（億）]])/T20D357462[[#This Row],[総資産]]*100</f>
        <v>#DIV/0!</v>
      </c>
    </row>
    <row r="2801" spans="1:23" s="67" customFormat="1" x14ac:dyDescent="0.25">
      <c r="A2801" s="69"/>
      <c r="B2801" s="39"/>
      <c r="C2801" s="71" t="str">
        <f>IFERROR(_xll.RssMarket($A2801,"市場部名称"),"")</f>
        <v/>
      </c>
      <c r="D2801" s="55"/>
      <c r="E2801" s="55" t="str">
        <f>IFERROR(_xll.RssMarket($A2801,"前日比"),"")</f>
        <v/>
      </c>
      <c r="F2801" s="75" t="str">
        <f>IFERROR(_xll.RssMarket($A2801,"時価総額"),"")</f>
        <v/>
      </c>
      <c r="G2801" s="75" t="e">
        <f>T20D357462[[#This Row],[時価総額]]/T20D357462[[#This Row],[現在値]]</f>
        <v>#VALUE!</v>
      </c>
      <c r="H2801" s="20"/>
      <c r="I2801" s="38"/>
      <c r="J2801" s="20"/>
      <c r="K2801" s="33"/>
      <c r="L2801" s="117"/>
      <c r="M2801" s="21"/>
      <c r="N2801" s="89"/>
      <c r="O2801" s="125" t="e">
        <f t="shared" si="89"/>
        <v>#REF!</v>
      </c>
      <c r="P2801" s="125" t="e">
        <f t="shared" si="88"/>
        <v>#REF!</v>
      </c>
      <c r="Q2801" s="147" t="e">
        <f>T20D357462[[#This Row],[スコア⑤]]/T20D357462[[#This Row],[スコア③]]</f>
        <v>#REF!</v>
      </c>
      <c r="R2801" s="76" t="e">
        <f>#REF!+#REF!</f>
        <v>#REF!</v>
      </c>
      <c r="S2801" s="76"/>
      <c r="T2801" s="119"/>
      <c r="U2801" s="76"/>
      <c r="V2801" s="76"/>
      <c r="W2801" s="109" t="e">
        <f>(T20D357462[[#This Row],[現金及び預金（億）]]-T20D357462[[#This Row],[負債（億）]])/T20D357462[[#This Row],[総資産]]*100</f>
        <v>#DIV/0!</v>
      </c>
    </row>
    <row r="2802" spans="1:23" s="67" customFormat="1" x14ac:dyDescent="0.25">
      <c r="A2802" s="69"/>
      <c r="B2802" s="39"/>
      <c r="C2802" s="71" t="str">
        <f>IFERROR(_xll.RssMarket($A2802,"市場部名称"),"")</f>
        <v/>
      </c>
      <c r="D2802" s="55"/>
      <c r="E2802" s="55" t="str">
        <f>IFERROR(_xll.RssMarket($A2802,"前日比"),"")</f>
        <v/>
      </c>
      <c r="F2802" s="75" t="str">
        <f>IFERROR(_xll.RssMarket($A2802,"時価総額"),"")</f>
        <v/>
      </c>
      <c r="G2802" s="75" t="e">
        <f>T20D357462[[#This Row],[時価総額]]/T20D357462[[#This Row],[現在値]]</f>
        <v>#VALUE!</v>
      </c>
      <c r="H2802" s="20"/>
      <c r="I2802" s="38"/>
      <c r="J2802" s="20"/>
      <c r="K2802" s="33"/>
      <c r="L2802" s="117"/>
      <c r="M2802" s="21"/>
      <c r="N2802" s="89"/>
      <c r="O2802" s="125" t="e">
        <f t="shared" si="89"/>
        <v>#REF!</v>
      </c>
      <c r="P2802" s="125" t="e">
        <f t="shared" si="88"/>
        <v>#REF!</v>
      </c>
      <c r="Q2802" s="147" t="e">
        <f>T20D357462[[#This Row],[スコア⑤]]/T20D357462[[#This Row],[スコア③]]</f>
        <v>#REF!</v>
      </c>
      <c r="R2802" s="76" t="e">
        <f>#REF!+#REF!</f>
        <v>#REF!</v>
      </c>
      <c r="S2802" s="76"/>
      <c r="T2802" s="119"/>
      <c r="U2802" s="76"/>
      <c r="V2802" s="76"/>
      <c r="W2802" s="109" t="e">
        <f>(T20D357462[[#This Row],[現金及び預金（億）]]-T20D357462[[#This Row],[負債（億）]])/T20D357462[[#This Row],[総資産]]*100</f>
        <v>#DIV/0!</v>
      </c>
    </row>
    <row r="2803" spans="1:23" s="67" customFormat="1" x14ac:dyDescent="0.25">
      <c r="A2803" s="69"/>
      <c r="B2803" s="39"/>
      <c r="C2803" s="71" t="str">
        <f>IFERROR(_xll.RssMarket($A2803,"市場部名称"),"")</f>
        <v/>
      </c>
      <c r="D2803" s="55"/>
      <c r="E2803" s="55" t="str">
        <f>IFERROR(_xll.RssMarket($A2803,"前日比"),"")</f>
        <v/>
      </c>
      <c r="F2803" s="75" t="str">
        <f>IFERROR(_xll.RssMarket($A2803,"時価総額"),"")</f>
        <v/>
      </c>
      <c r="G2803" s="75" t="e">
        <f>T20D357462[[#This Row],[時価総額]]/T20D357462[[#This Row],[現在値]]</f>
        <v>#VALUE!</v>
      </c>
      <c r="H2803" s="20"/>
      <c r="I2803" s="38"/>
      <c r="J2803" s="20"/>
      <c r="K2803" s="33"/>
      <c r="L2803" s="117"/>
      <c r="M2803" s="21"/>
      <c r="N2803" s="89"/>
      <c r="O2803" s="125" t="e">
        <f t="shared" si="89"/>
        <v>#REF!</v>
      </c>
      <c r="P2803" s="125" t="e">
        <f t="shared" si="88"/>
        <v>#REF!</v>
      </c>
      <c r="Q2803" s="147" t="e">
        <f>T20D357462[[#This Row],[スコア⑤]]/T20D357462[[#This Row],[スコア③]]</f>
        <v>#REF!</v>
      </c>
      <c r="R2803" s="76" t="e">
        <f>#REF!+#REF!</f>
        <v>#REF!</v>
      </c>
      <c r="S2803" s="76"/>
      <c r="T2803" s="119"/>
      <c r="U2803" s="76"/>
      <c r="V2803" s="76"/>
      <c r="W2803" s="109" t="e">
        <f>(T20D357462[[#This Row],[現金及び預金（億）]]-T20D357462[[#This Row],[負債（億）]])/T20D357462[[#This Row],[総資産]]*100</f>
        <v>#DIV/0!</v>
      </c>
    </row>
    <row r="2804" spans="1:23" s="67" customFormat="1" x14ac:dyDescent="0.25">
      <c r="A2804" s="69"/>
      <c r="B2804" s="39"/>
      <c r="C2804" s="71" t="str">
        <f>IFERROR(_xll.RssMarket($A2804,"市場部名称"),"")</f>
        <v/>
      </c>
      <c r="D2804" s="55"/>
      <c r="E2804" s="55" t="str">
        <f>IFERROR(_xll.RssMarket($A2804,"前日比"),"")</f>
        <v/>
      </c>
      <c r="F2804" s="75" t="str">
        <f>IFERROR(_xll.RssMarket($A2804,"時価総額"),"")</f>
        <v/>
      </c>
      <c r="G2804" s="75" t="e">
        <f>T20D357462[[#This Row],[時価総額]]/T20D357462[[#This Row],[現在値]]</f>
        <v>#VALUE!</v>
      </c>
      <c r="H2804" s="20"/>
      <c r="I2804" s="38"/>
      <c r="J2804" s="20"/>
      <c r="K2804" s="33"/>
      <c r="L2804" s="117"/>
      <c r="M2804" s="21"/>
      <c r="N2804" s="89"/>
      <c r="O2804" s="125" t="e">
        <f t="shared" si="89"/>
        <v>#REF!</v>
      </c>
      <c r="P2804" s="125" t="e">
        <f t="shared" si="88"/>
        <v>#REF!</v>
      </c>
      <c r="Q2804" s="147" t="e">
        <f>T20D357462[[#This Row],[スコア⑤]]/T20D357462[[#This Row],[スコア③]]</f>
        <v>#REF!</v>
      </c>
      <c r="R2804" s="76" t="e">
        <f>#REF!+#REF!</f>
        <v>#REF!</v>
      </c>
      <c r="S2804" s="76"/>
      <c r="T2804" s="119"/>
      <c r="U2804" s="76"/>
      <c r="V2804" s="76"/>
      <c r="W2804" s="109" t="e">
        <f>(T20D357462[[#This Row],[現金及び預金（億）]]-T20D357462[[#This Row],[負債（億）]])/T20D357462[[#This Row],[総資産]]*100</f>
        <v>#DIV/0!</v>
      </c>
    </row>
    <row r="2805" spans="1:23" s="67" customFormat="1" x14ac:dyDescent="0.25">
      <c r="A2805" s="69"/>
      <c r="B2805" s="39"/>
      <c r="C2805" s="71" t="str">
        <f>IFERROR(_xll.RssMarket($A2805,"市場部名称"),"")</f>
        <v/>
      </c>
      <c r="D2805" s="55"/>
      <c r="E2805" s="55" t="str">
        <f>IFERROR(_xll.RssMarket($A2805,"前日比"),"")</f>
        <v/>
      </c>
      <c r="F2805" s="75" t="str">
        <f>IFERROR(_xll.RssMarket($A2805,"時価総額"),"")</f>
        <v/>
      </c>
      <c r="G2805" s="75" t="e">
        <f>T20D357462[[#This Row],[時価総額]]/T20D357462[[#This Row],[現在値]]</f>
        <v>#VALUE!</v>
      </c>
      <c r="H2805" s="20"/>
      <c r="I2805" s="38"/>
      <c r="J2805" s="20"/>
      <c r="K2805" s="33"/>
      <c r="L2805" s="117"/>
      <c r="M2805" s="21"/>
      <c r="N2805" s="89"/>
      <c r="O2805" s="125" t="e">
        <f t="shared" si="89"/>
        <v>#REF!</v>
      </c>
      <c r="P2805" s="125" t="e">
        <f t="shared" si="88"/>
        <v>#REF!</v>
      </c>
      <c r="Q2805" s="147" t="e">
        <f>T20D357462[[#This Row],[スコア⑤]]/T20D357462[[#This Row],[スコア③]]</f>
        <v>#REF!</v>
      </c>
      <c r="R2805" s="76" t="e">
        <f>#REF!+#REF!</f>
        <v>#REF!</v>
      </c>
      <c r="S2805" s="76"/>
      <c r="T2805" s="119"/>
      <c r="U2805" s="76"/>
      <c r="V2805" s="76"/>
      <c r="W2805" s="109" t="e">
        <f>(T20D357462[[#This Row],[現金及び預金（億）]]-T20D357462[[#This Row],[負債（億）]])/T20D357462[[#This Row],[総資産]]*100</f>
        <v>#DIV/0!</v>
      </c>
    </row>
    <row r="2806" spans="1:23" s="67" customFormat="1" x14ac:dyDescent="0.25">
      <c r="A2806" s="69"/>
      <c r="B2806" s="39"/>
      <c r="C2806" s="71" t="str">
        <f>IFERROR(_xll.RssMarket($A2806,"市場部名称"),"")</f>
        <v/>
      </c>
      <c r="D2806" s="55"/>
      <c r="E2806" s="55" t="str">
        <f>IFERROR(_xll.RssMarket($A2806,"前日比"),"")</f>
        <v/>
      </c>
      <c r="F2806" s="75" t="str">
        <f>IFERROR(_xll.RssMarket($A2806,"時価総額"),"")</f>
        <v/>
      </c>
      <c r="G2806" s="75" t="e">
        <f>T20D357462[[#This Row],[時価総額]]/T20D357462[[#This Row],[現在値]]</f>
        <v>#VALUE!</v>
      </c>
      <c r="H2806" s="20"/>
      <c r="I2806" s="38"/>
      <c r="J2806" s="20"/>
      <c r="K2806" s="33"/>
      <c r="L2806" s="117"/>
      <c r="M2806" s="21"/>
      <c r="N2806" s="89"/>
      <c r="O2806" s="125" t="e">
        <f t="shared" si="89"/>
        <v>#REF!</v>
      </c>
      <c r="P2806" s="125" t="e">
        <f t="shared" si="88"/>
        <v>#REF!</v>
      </c>
      <c r="Q2806" s="147" t="e">
        <f>T20D357462[[#This Row],[スコア⑤]]/T20D357462[[#This Row],[スコア③]]</f>
        <v>#REF!</v>
      </c>
      <c r="R2806" s="76" t="e">
        <f>#REF!+#REF!</f>
        <v>#REF!</v>
      </c>
      <c r="S2806" s="76"/>
      <c r="T2806" s="119"/>
      <c r="U2806" s="76"/>
      <c r="V2806" s="76"/>
      <c r="W2806" s="109" t="e">
        <f>(T20D357462[[#This Row],[現金及び預金（億）]]-T20D357462[[#This Row],[負債（億）]])/T20D357462[[#This Row],[総資産]]*100</f>
        <v>#DIV/0!</v>
      </c>
    </row>
    <row r="2807" spans="1:23" s="67" customFormat="1" x14ac:dyDescent="0.25">
      <c r="A2807" s="69"/>
      <c r="B2807" s="39"/>
      <c r="C2807" s="71" t="str">
        <f>IFERROR(_xll.RssMarket($A2807,"市場部名称"),"")</f>
        <v/>
      </c>
      <c r="D2807" s="55"/>
      <c r="E2807" s="55" t="str">
        <f>IFERROR(_xll.RssMarket($A2807,"前日比"),"")</f>
        <v/>
      </c>
      <c r="F2807" s="75" t="str">
        <f>IFERROR(_xll.RssMarket($A2807,"時価総額"),"")</f>
        <v/>
      </c>
      <c r="G2807" s="75" t="e">
        <f>T20D357462[[#This Row],[時価総額]]/T20D357462[[#This Row],[現在値]]</f>
        <v>#VALUE!</v>
      </c>
      <c r="H2807" s="20"/>
      <c r="I2807" s="38"/>
      <c r="J2807" s="20"/>
      <c r="K2807" s="33"/>
      <c r="L2807" s="117"/>
      <c r="M2807" s="21"/>
      <c r="N2807" s="89"/>
      <c r="O2807" s="125" t="e">
        <f t="shared" si="89"/>
        <v>#REF!</v>
      </c>
      <c r="P2807" s="125" t="e">
        <f t="shared" si="88"/>
        <v>#REF!</v>
      </c>
      <c r="Q2807" s="147" t="e">
        <f>T20D357462[[#This Row],[スコア⑤]]/T20D357462[[#This Row],[スコア③]]</f>
        <v>#REF!</v>
      </c>
      <c r="R2807" s="76" t="e">
        <f>#REF!+#REF!</f>
        <v>#REF!</v>
      </c>
      <c r="S2807" s="76"/>
      <c r="T2807" s="119"/>
      <c r="U2807" s="76"/>
      <c r="V2807" s="76"/>
      <c r="W2807" s="109" t="e">
        <f>(T20D357462[[#This Row],[現金及び預金（億）]]-T20D357462[[#This Row],[負債（億）]])/T20D357462[[#This Row],[総資産]]*100</f>
        <v>#DIV/0!</v>
      </c>
    </row>
    <row r="2808" spans="1:23" s="67" customFormat="1" x14ac:dyDescent="0.25">
      <c r="A2808" s="69"/>
      <c r="B2808" s="39"/>
      <c r="C2808" s="71" t="str">
        <f>IFERROR(_xll.RssMarket($A2808,"市場部名称"),"")</f>
        <v/>
      </c>
      <c r="D2808" s="55"/>
      <c r="E2808" s="55" t="str">
        <f>IFERROR(_xll.RssMarket($A2808,"前日比"),"")</f>
        <v/>
      </c>
      <c r="F2808" s="75" t="str">
        <f>IFERROR(_xll.RssMarket($A2808,"時価総額"),"")</f>
        <v/>
      </c>
      <c r="G2808" s="75" t="e">
        <f>T20D357462[[#This Row],[時価総額]]/T20D357462[[#This Row],[現在値]]</f>
        <v>#VALUE!</v>
      </c>
      <c r="H2808" s="20"/>
      <c r="I2808" s="38"/>
      <c r="J2808" s="20"/>
      <c r="K2808" s="33"/>
      <c r="L2808" s="117"/>
      <c r="M2808" s="21"/>
      <c r="N2808" s="89"/>
      <c r="O2808" s="125" t="e">
        <f t="shared" si="89"/>
        <v>#REF!</v>
      </c>
      <c r="P2808" s="125" t="e">
        <f t="shared" si="88"/>
        <v>#REF!</v>
      </c>
      <c r="Q2808" s="147" t="e">
        <f>T20D357462[[#This Row],[スコア⑤]]/T20D357462[[#This Row],[スコア③]]</f>
        <v>#REF!</v>
      </c>
      <c r="R2808" s="76" t="e">
        <f>#REF!+#REF!</f>
        <v>#REF!</v>
      </c>
      <c r="S2808" s="76"/>
      <c r="T2808" s="119"/>
      <c r="U2808" s="76"/>
      <c r="V2808" s="76"/>
      <c r="W2808" s="109" t="e">
        <f>(T20D357462[[#This Row],[現金及び預金（億）]]-T20D357462[[#This Row],[負債（億）]])/T20D357462[[#This Row],[総資産]]*100</f>
        <v>#DIV/0!</v>
      </c>
    </row>
    <row r="2809" spans="1:23" s="67" customFormat="1" x14ac:dyDescent="0.25">
      <c r="A2809" s="69"/>
      <c r="B2809" s="39"/>
      <c r="C2809" s="71" t="str">
        <f>IFERROR(_xll.RssMarket($A2809,"市場部名称"),"")</f>
        <v/>
      </c>
      <c r="D2809" s="55"/>
      <c r="E2809" s="55" t="str">
        <f>IFERROR(_xll.RssMarket($A2809,"前日比"),"")</f>
        <v/>
      </c>
      <c r="F2809" s="75" t="str">
        <f>IFERROR(_xll.RssMarket($A2809,"時価総額"),"")</f>
        <v/>
      </c>
      <c r="G2809" s="75" t="e">
        <f>T20D357462[[#This Row],[時価総額]]/T20D357462[[#This Row],[現在値]]</f>
        <v>#VALUE!</v>
      </c>
      <c r="H2809" s="20"/>
      <c r="I2809" s="38"/>
      <c r="J2809" s="20"/>
      <c r="K2809" s="33"/>
      <c r="L2809" s="117"/>
      <c r="M2809" s="21"/>
      <c r="N2809" s="89"/>
      <c r="O2809" s="125" t="e">
        <f t="shared" si="89"/>
        <v>#REF!</v>
      </c>
      <c r="P2809" s="125" t="e">
        <f t="shared" si="88"/>
        <v>#REF!</v>
      </c>
      <c r="Q2809" s="147" t="e">
        <f>T20D357462[[#This Row],[スコア⑤]]/T20D357462[[#This Row],[スコア③]]</f>
        <v>#REF!</v>
      </c>
      <c r="R2809" s="76" t="e">
        <f>#REF!+#REF!</f>
        <v>#REF!</v>
      </c>
      <c r="S2809" s="76"/>
      <c r="T2809" s="119"/>
      <c r="U2809" s="76"/>
      <c r="V2809" s="76"/>
      <c r="W2809" s="109" t="e">
        <f>(T20D357462[[#This Row],[現金及び預金（億）]]-T20D357462[[#This Row],[負債（億）]])/T20D357462[[#This Row],[総資産]]*100</f>
        <v>#DIV/0!</v>
      </c>
    </row>
    <row r="2810" spans="1:23" s="67" customFormat="1" x14ac:dyDescent="0.25">
      <c r="A2810" s="69"/>
      <c r="B2810" s="39"/>
      <c r="C2810" s="71" t="str">
        <f>IFERROR(_xll.RssMarket($A2810,"市場部名称"),"")</f>
        <v/>
      </c>
      <c r="D2810" s="55"/>
      <c r="E2810" s="55" t="str">
        <f>IFERROR(_xll.RssMarket($A2810,"前日比"),"")</f>
        <v/>
      </c>
      <c r="F2810" s="75" t="str">
        <f>IFERROR(_xll.RssMarket($A2810,"時価総額"),"")</f>
        <v/>
      </c>
      <c r="G2810" s="75" t="e">
        <f>T20D357462[[#This Row],[時価総額]]/T20D357462[[#This Row],[現在値]]</f>
        <v>#VALUE!</v>
      </c>
      <c r="H2810" s="20"/>
      <c r="I2810" s="38"/>
      <c r="J2810" s="20"/>
      <c r="K2810" s="33"/>
      <c r="L2810" s="117"/>
      <c r="M2810" s="21"/>
      <c r="N2810" s="89"/>
      <c r="O2810" s="125" t="e">
        <f t="shared" si="89"/>
        <v>#REF!</v>
      </c>
      <c r="P2810" s="125" t="e">
        <f t="shared" si="88"/>
        <v>#REF!</v>
      </c>
      <c r="Q2810" s="147" t="e">
        <f>T20D357462[[#This Row],[スコア⑤]]/T20D357462[[#This Row],[スコア③]]</f>
        <v>#REF!</v>
      </c>
      <c r="R2810" s="76" t="e">
        <f>#REF!+#REF!</f>
        <v>#REF!</v>
      </c>
      <c r="S2810" s="76"/>
      <c r="T2810" s="119"/>
      <c r="U2810" s="76"/>
      <c r="V2810" s="76"/>
      <c r="W2810" s="109" t="e">
        <f>(T20D357462[[#This Row],[現金及び預金（億）]]-T20D357462[[#This Row],[負債（億）]])/T20D357462[[#This Row],[総資産]]*100</f>
        <v>#DIV/0!</v>
      </c>
    </row>
    <row r="2811" spans="1:23" s="67" customFormat="1" x14ac:dyDescent="0.25">
      <c r="A2811" s="69"/>
      <c r="B2811" s="39"/>
      <c r="C2811" s="71" t="str">
        <f>IFERROR(_xll.RssMarket($A2811,"市場部名称"),"")</f>
        <v/>
      </c>
      <c r="D2811" s="55"/>
      <c r="E2811" s="55" t="str">
        <f>IFERROR(_xll.RssMarket($A2811,"前日比"),"")</f>
        <v/>
      </c>
      <c r="F2811" s="75" t="str">
        <f>IFERROR(_xll.RssMarket($A2811,"時価総額"),"")</f>
        <v/>
      </c>
      <c r="G2811" s="75" t="e">
        <f>T20D357462[[#This Row],[時価総額]]/T20D357462[[#This Row],[現在値]]</f>
        <v>#VALUE!</v>
      </c>
      <c r="H2811" s="20"/>
      <c r="I2811" s="38"/>
      <c r="J2811" s="20"/>
      <c r="K2811" s="33"/>
      <c r="L2811" s="117"/>
      <c r="M2811" s="21"/>
      <c r="N2811" s="89"/>
      <c r="O2811" s="125" t="e">
        <f t="shared" si="89"/>
        <v>#REF!</v>
      </c>
      <c r="P2811" s="125" t="e">
        <f t="shared" si="88"/>
        <v>#REF!</v>
      </c>
      <c r="Q2811" s="147" t="e">
        <f>T20D357462[[#This Row],[スコア⑤]]/T20D357462[[#This Row],[スコア③]]</f>
        <v>#REF!</v>
      </c>
      <c r="R2811" s="76" t="e">
        <f>#REF!+#REF!</f>
        <v>#REF!</v>
      </c>
      <c r="S2811" s="76"/>
      <c r="T2811" s="119"/>
      <c r="U2811" s="76"/>
      <c r="V2811" s="76"/>
      <c r="W2811" s="109" t="e">
        <f>(T20D357462[[#This Row],[現金及び預金（億）]]-T20D357462[[#This Row],[負債（億）]])/T20D357462[[#This Row],[総資産]]*100</f>
        <v>#DIV/0!</v>
      </c>
    </row>
    <row r="2812" spans="1:23" s="67" customFormat="1" x14ac:dyDescent="0.25">
      <c r="A2812" s="69"/>
      <c r="B2812" s="39"/>
      <c r="C2812" s="71" t="str">
        <f>IFERROR(_xll.RssMarket($A2812,"市場部名称"),"")</f>
        <v/>
      </c>
      <c r="D2812" s="55"/>
      <c r="E2812" s="55" t="str">
        <f>IFERROR(_xll.RssMarket($A2812,"前日比"),"")</f>
        <v/>
      </c>
      <c r="F2812" s="75" t="str">
        <f>IFERROR(_xll.RssMarket($A2812,"時価総額"),"")</f>
        <v/>
      </c>
      <c r="G2812" s="75" t="e">
        <f>T20D357462[[#This Row],[時価総額]]/T20D357462[[#This Row],[現在値]]</f>
        <v>#VALUE!</v>
      </c>
      <c r="H2812" s="20"/>
      <c r="I2812" s="38"/>
      <c r="J2812" s="20"/>
      <c r="K2812" s="33"/>
      <c r="L2812" s="117"/>
      <c r="M2812" s="21"/>
      <c r="N2812" s="89"/>
      <c r="O2812" s="125" t="e">
        <f t="shared" si="89"/>
        <v>#REF!</v>
      </c>
      <c r="P2812" s="125" t="e">
        <f t="shared" si="88"/>
        <v>#REF!</v>
      </c>
      <c r="Q2812" s="147" t="e">
        <f>T20D357462[[#This Row],[スコア⑤]]/T20D357462[[#This Row],[スコア③]]</f>
        <v>#REF!</v>
      </c>
      <c r="R2812" s="76" t="e">
        <f>#REF!+#REF!</f>
        <v>#REF!</v>
      </c>
      <c r="S2812" s="76"/>
      <c r="T2812" s="119"/>
      <c r="U2812" s="76"/>
      <c r="V2812" s="76"/>
      <c r="W2812" s="109" t="e">
        <f>(T20D357462[[#This Row],[現金及び預金（億）]]-T20D357462[[#This Row],[負債（億）]])/T20D357462[[#This Row],[総資産]]*100</f>
        <v>#DIV/0!</v>
      </c>
    </row>
    <row r="2813" spans="1:23" s="67" customFormat="1" x14ac:dyDescent="0.25">
      <c r="A2813" s="69"/>
      <c r="B2813" s="39"/>
      <c r="C2813" s="71" t="str">
        <f>IFERROR(_xll.RssMarket($A2813,"市場部名称"),"")</f>
        <v/>
      </c>
      <c r="D2813" s="55"/>
      <c r="E2813" s="55" t="str">
        <f>IFERROR(_xll.RssMarket($A2813,"前日比"),"")</f>
        <v/>
      </c>
      <c r="F2813" s="75" t="str">
        <f>IFERROR(_xll.RssMarket($A2813,"時価総額"),"")</f>
        <v/>
      </c>
      <c r="G2813" s="75" t="e">
        <f>T20D357462[[#This Row],[時価総額]]/T20D357462[[#This Row],[現在値]]</f>
        <v>#VALUE!</v>
      </c>
      <c r="H2813" s="20"/>
      <c r="I2813" s="38"/>
      <c r="J2813" s="20"/>
      <c r="K2813" s="33"/>
      <c r="L2813" s="117"/>
      <c r="M2813" s="21"/>
      <c r="N2813" s="89"/>
      <c r="O2813" s="125" t="e">
        <f t="shared" si="89"/>
        <v>#REF!</v>
      </c>
      <c r="P2813" s="125" t="e">
        <f t="shared" ref="P2813:P2876" si="90">ROUND(((R2813/20)*(L2813/15)*(S2813/15)*(1+W2813/200))/(H2813/15)*100,0)</f>
        <v>#REF!</v>
      </c>
      <c r="Q2813" s="147" t="e">
        <f>T20D357462[[#This Row],[スコア⑤]]/T20D357462[[#This Row],[スコア③]]</f>
        <v>#REF!</v>
      </c>
      <c r="R2813" s="76" t="e">
        <f>#REF!+#REF!</f>
        <v>#REF!</v>
      </c>
      <c r="S2813" s="76"/>
      <c r="T2813" s="119"/>
      <c r="U2813" s="76"/>
      <c r="V2813" s="76"/>
      <c r="W2813" s="109" t="e">
        <f>(T20D357462[[#This Row],[現金及び預金（億）]]-T20D357462[[#This Row],[負債（億）]])/T20D357462[[#This Row],[総資産]]*100</f>
        <v>#DIV/0!</v>
      </c>
    </row>
    <row r="2814" spans="1:23" s="67" customFormat="1" x14ac:dyDescent="0.25">
      <c r="A2814" s="69"/>
      <c r="B2814" s="39"/>
      <c r="C2814" s="71" t="str">
        <f>IFERROR(_xll.RssMarket($A2814,"市場部名称"),"")</f>
        <v/>
      </c>
      <c r="D2814" s="55"/>
      <c r="E2814" s="55" t="str">
        <f>IFERROR(_xll.RssMarket($A2814,"前日比"),"")</f>
        <v/>
      </c>
      <c r="F2814" s="75" t="str">
        <f>IFERROR(_xll.RssMarket($A2814,"時価総額"),"")</f>
        <v/>
      </c>
      <c r="G2814" s="75" t="e">
        <f>T20D357462[[#This Row],[時価総額]]/T20D357462[[#This Row],[現在値]]</f>
        <v>#VALUE!</v>
      </c>
      <c r="H2814" s="20"/>
      <c r="I2814" s="38"/>
      <c r="J2814" s="20"/>
      <c r="K2814" s="33"/>
      <c r="L2814" s="117"/>
      <c r="M2814" s="21"/>
      <c r="N2814" s="89"/>
      <c r="O2814" s="125" t="e">
        <f t="shared" si="89"/>
        <v>#REF!</v>
      </c>
      <c r="P2814" s="125" t="e">
        <f t="shared" si="90"/>
        <v>#REF!</v>
      </c>
      <c r="Q2814" s="147" t="e">
        <f>T20D357462[[#This Row],[スコア⑤]]/T20D357462[[#This Row],[スコア③]]</f>
        <v>#REF!</v>
      </c>
      <c r="R2814" s="76" t="e">
        <f>#REF!+#REF!</f>
        <v>#REF!</v>
      </c>
      <c r="S2814" s="76"/>
      <c r="T2814" s="119"/>
      <c r="U2814" s="76"/>
      <c r="V2814" s="76"/>
      <c r="W2814" s="109" t="e">
        <f>(T20D357462[[#This Row],[現金及び預金（億）]]-T20D357462[[#This Row],[負債（億）]])/T20D357462[[#This Row],[総資産]]*100</f>
        <v>#DIV/0!</v>
      </c>
    </row>
    <row r="2815" spans="1:23" s="67" customFormat="1" x14ac:dyDescent="0.25">
      <c r="A2815" s="69"/>
      <c r="B2815" s="39"/>
      <c r="C2815" s="71" t="str">
        <f>IFERROR(_xll.RssMarket($A2815,"市場部名称"),"")</f>
        <v/>
      </c>
      <c r="D2815" s="55"/>
      <c r="E2815" s="55" t="str">
        <f>IFERROR(_xll.RssMarket($A2815,"前日比"),"")</f>
        <v/>
      </c>
      <c r="F2815" s="75" t="str">
        <f>IFERROR(_xll.RssMarket($A2815,"時価総額"),"")</f>
        <v/>
      </c>
      <c r="G2815" s="75" t="e">
        <f>T20D357462[[#This Row],[時価総額]]/T20D357462[[#This Row],[現在値]]</f>
        <v>#VALUE!</v>
      </c>
      <c r="H2815" s="20"/>
      <c r="I2815" s="38"/>
      <c r="J2815" s="20"/>
      <c r="K2815" s="33"/>
      <c r="L2815" s="117"/>
      <c r="M2815" s="21"/>
      <c r="N2815" s="89"/>
      <c r="O2815" s="125" t="e">
        <f t="shared" si="89"/>
        <v>#REF!</v>
      </c>
      <c r="P2815" s="125" t="e">
        <f t="shared" si="90"/>
        <v>#REF!</v>
      </c>
      <c r="Q2815" s="147" t="e">
        <f>T20D357462[[#This Row],[スコア⑤]]/T20D357462[[#This Row],[スコア③]]</f>
        <v>#REF!</v>
      </c>
      <c r="R2815" s="76" t="e">
        <f>#REF!+#REF!</f>
        <v>#REF!</v>
      </c>
      <c r="S2815" s="76"/>
      <c r="T2815" s="119"/>
      <c r="U2815" s="76"/>
      <c r="V2815" s="76"/>
      <c r="W2815" s="109" t="e">
        <f>(T20D357462[[#This Row],[現金及び預金（億）]]-T20D357462[[#This Row],[負債（億）]])/T20D357462[[#This Row],[総資産]]*100</f>
        <v>#DIV/0!</v>
      </c>
    </row>
    <row r="2816" spans="1:23" s="67" customFormat="1" x14ac:dyDescent="0.25">
      <c r="A2816" s="69"/>
      <c r="B2816" s="39"/>
      <c r="C2816" s="71" t="str">
        <f>IFERROR(_xll.RssMarket($A2816,"市場部名称"),"")</f>
        <v/>
      </c>
      <c r="D2816" s="55"/>
      <c r="E2816" s="55" t="str">
        <f>IFERROR(_xll.RssMarket($A2816,"前日比"),"")</f>
        <v/>
      </c>
      <c r="F2816" s="75" t="str">
        <f>IFERROR(_xll.RssMarket($A2816,"時価総額"),"")</f>
        <v/>
      </c>
      <c r="G2816" s="75" t="e">
        <f>T20D357462[[#This Row],[時価総額]]/T20D357462[[#This Row],[現在値]]</f>
        <v>#VALUE!</v>
      </c>
      <c r="H2816" s="20"/>
      <c r="I2816" s="38"/>
      <c r="J2816" s="20"/>
      <c r="K2816" s="33"/>
      <c r="L2816" s="117"/>
      <c r="M2816" s="21"/>
      <c r="N2816" s="89"/>
      <c r="O2816" s="125" t="e">
        <f t="shared" si="89"/>
        <v>#REF!</v>
      </c>
      <c r="P2816" s="125" t="e">
        <f t="shared" si="90"/>
        <v>#REF!</v>
      </c>
      <c r="Q2816" s="147" t="e">
        <f>T20D357462[[#This Row],[スコア⑤]]/T20D357462[[#This Row],[スコア③]]</f>
        <v>#REF!</v>
      </c>
      <c r="R2816" s="76" t="e">
        <f>#REF!+#REF!</f>
        <v>#REF!</v>
      </c>
      <c r="S2816" s="76"/>
      <c r="T2816" s="119"/>
      <c r="U2816" s="76"/>
      <c r="V2816" s="76"/>
      <c r="W2816" s="109" t="e">
        <f>(T20D357462[[#This Row],[現金及び預金（億）]]-T20D357462[[#This Row],[負債（億）]])/T20D357462[[#This Row],[総資産]]*100</f>
        <v>#DIV/0!</v>
      </c>
    </row>
    <row r="2817" spans="1:23" s="67" customFormat="1" x14ac:dyDescent="0.25">
      <c r="A2817" s="69"/>
      <c r="B2817" s="39"/>
      <c r="C2817" s="71" t="str">
        <f>IFERROR(_xll.RssMarket($A2817,"市場部名称"),"")</f>
        <v/>
      </c>
      <c r="D2817" s="55"/>
      <c r="E2817" s="55" t="str">
        <f>IFERROR(_xll.RssMarket($A2817,"前日比"),"")</f>
        <v/>
      </c>
      <c r="F2817" s="75" t="str">
        <f>IFERROR(_xll.RssMarket($A2817,"時価総額"),"")</f>
        <v/>
      </c>
      <c r="G2817" s="75" t="e">
        <f>T20D357462[[#This Row],[時価総額]]/T20D357462[[#This Row],[現在値]]</f>
        <v>#VALUE!</v>
      </c>
      <c r="H2817" s="20"/>
      <c r="I2817" s="38"/>
      <c r="J2817" s="20"/>
      <c r="K2817" s="33"/>
      <c r="L2817" s="117"/>
      <c r="M2817" s="21"/>
      <c r="N2817" s="89"/>
      <c r="O2817" s="125" t="e">
        <f t="shared" si="89"/>
        <v>#REF!</v>
      </c>
      <c r="P2817" s="125" t="e">
        <f t="shared" si="90"/>
        <v>#REF!</v>
      </c>
      <c r="Q2817" s="147" t="e">
        <f>T20D357462[[#This Row],[スコア⑤]]/T20D357462[[#This Row],[スコア③]]</f>
        <v>#REF!</v>
      </c>
      <c r="R2817" s="76" t="e">
        <f>#REF!+#REF!</f>
        <v>#REF!</v>
      </c>
      <c r="S2817" s="76"/>
      <c r="T2817" s="119"/>
      <c r="U2817" s="76"/>
      <c r="V2817" s="76"/>
      <c r="W2817" s="109" t="e">
        <f>(T20D357462[[#This Row],[現金及び預金（億）]]-T20D357462[[#This Row],[負債（億）]])/T20D357462[[#This Row],[総資産]]*100</f>
        <v>#DIV/0!</v>
      </c>
    </row>
    <row r="2818" spans="1:23" s="67" customFormat="1" x14ac:dyDescent="0.25">
      <c r="A2818" s="69"/>
      <c r="B2818" s="39"/>
      <c r="C2818" s="71" t="str">
        <f>IFERROR(_xll.RssMarket($A2818,"市場部名称"),"")</f>
        <v/>
      </c>
      <c r="D2818" s="55"/>
      <c r="E2818" s="55" t="str">
        <f>IFERROR(_xll.RssMarket($A2818,"前日比"),"")</f>
        <v/>
      </c>
      <c r="F2818" s="75" t="str">
        <f>IFERROR(_xll.RssMarket($A2818,"時価総額"),"")</f>
        <v/>
      </c>
      <c r="G2818" s="75" t="e">
        <f>T20D357462[[#This Row],[時価総額]]/T20D357462[[#This Row],[現在値]]</f>
        <v>#VALUE!</v>
      </c>
      <c r="H2818" s="20"/>
      <c r="I2818" s="38"/>
      <c r="J2818" s="20"/>
      <c r="K2818" s="33"/>
      <c r="L2818" s="117"/>
      <c r="M2818" s="21"/>
      <c r="N2818" s="89"/>
      <c r="O2818" s="125" t="e">
        <f t="shared" ref="O2818:O2881" si="91">ROUND(
 ((IF(OR(R2818="",R2818&lt;=0),20,R2818)/20)
  *(L2818/15))
 /(IFERROR(IF(H2818&gt;0,H2818,15),15)/15)
 *100,0)</f>
        <v>#REF!</v>
      </c>
      <c r="P2818" s="125" t="e">
        <f t="shared" si="90"/>
        <v>#REF!</v>
      </c>
      <c r="Q2818" s="147" t="e">
        <f>T20D357462[[#This Row],[スコア⑤]]/T20D357462[[#This Row],[スコア③]]</f>
        <v>#REF!</v>
      </c>
      <c r="R2818" s="76" t="e">
        <f>#REF!+#REF!</f>
        <v>#REF!</v>
      </c>
      <c r="S2818" s="76"/>
      <c r="T2818" s="119"/>
      <c r="U2818" s="76"/>
      <c r="V2818" s="76"/>
      <c r="W2818" s="109" t="e">
        <f>(T20D357462[[#This Row],[現金及び預金（億）]]-T20D357462[[#This Row],[負債（億）]])/T20D357462[[#This Row],[総資産]]*100</f>
        <v>#DIV/0!</v>
      </c>
    </row>
    <row r="2819" spans="1:23" s="67" customFormat="1" x14ac:dyDescent="0.25">
      <c r="A2819" s="69"/>
      <c r="B2819" s="39"/>
      <c r="C2819" s="71" t="str">
        <f>IFERROR(_xll.RssMarket($A2819,"市場部名称"),"")</f>
        <v/>
      </c>
      <c r="D2819" s="55"/>
      <c r="E2819" s="55" t="str">
        <f>IFERROR(_xll.RssMarket($A2819,"前日比"),"")</f>
        <v/>
      </c>
      <c r="F2819" s="75" t="str">
        <f>IFERROR(_xll.RssMarket($A2819,"時価総額"),"")</f>
        <v/>
      </c>
      <c r="G2819" s="75" t="e">
        <f>T20D357462[[#This Row],[時価総額]]/T20D357462[[#This Row],[現在値]]</f>
        <v>#VALUE!</v>
      </c>
      <c r="H2819" s="20"/>
      <c r="I2819" s="38"/>
      <c r="J2819" s="20"/>
      <c r="K2819" s="33"/>
      <c r="L2819" s="117"/>
      <c r="M2819" s="21"/>
      <c r="N2819" s="89"/>
      <c r="O2819" s="125" t="e">
        <f t="shared" si="91"/>
        <v>#REF!</v>
      </c>
      <c r="P2819" s="125" t="e">
        <f t="shared" si="90"/>
        <v>#REF!</v>
      </c>
      <c r="Q2819" s="147" t="e">
        <f>T20D357462[[#This Row],[スコア⑤]]/T20D357462[[#This Row],[スコア③]]</f>
        <v>#REF!</v>
      </c>
      <c r="R2819" s="76" t="e">
        <f>#REF!+#REF!</f>
        <v>#REF!</v>
      </c>
      <c r="S2819" s="76"/>
      <c r="T2819" s="119"/>
      <c r="U2819" s="76"/>
      <c r="V2819" s="76"/>
      <c r="W2819" s="109" t="e">
        <f>(T20D357462[[#This Row],[現金及び預金（億）]]-T20D357462[[#This Row],[負債（億）]])/T20D357462[[#This Row],[総資産]]*100</f>
        <v>#DIV/0!</v>
      </c>
    </row>
    <row r="2820" spans="1:23" s="67" customFormat="1" x14ac:dyDescent="0.25">
      <c r="A2820" s="69"/>
      <c r="B2820" s="39"/>
      <c r="C2820" s="71" t="str">
        <f>IFERROR(_xll.RssMarket($A2820,"市場部名称"),"")</f>
        <v/>
      </c>
      <c r="D2820" s="55"/>
      <c r="E2820" s="55" t="str">
        <f>IFERROR(_xll.RssMarket($A2820,"前日比"),"")</f>
        <v/>
      </c>
      <c r="F2820" s="75" t="str">
        <f>IFERROR(_xll.RssMarket($A2820,"時価総額"),"")</f>
        <v/>
      </c>
      <c r="G2820" s="75" t="e">
        <f>T20D357462[[#This Row],[時価総額]]/T20D357462[[#This Row],[現在値]]</f>
        <v>#VALUE!</v>
      </c>
      <c r="H2820" s="20"/>
      <c r="I2820" s="38"/>
      <c r="J2820" s="20"/>
      <c r="K2820" s="33"/>
      <c r="L2820" s="117"/>
      <c r="M2820" s="21"/>
      <c r="N2820" s="89"/>
      <c r="O2820" s="125" t="e">
        <f t="shared" si="91"/>
        <v>#REF!</v>
      </c>
      <c r="P2820" s="125" t="e">
        <f t="shared" si="90"/>
        <v>#REF!</v>
      </c>
      <c r="Q2820" s="147" t="e">
        <f>T20D357462[[#This Row],[スコア⑤]]/T20D357462[[#This Row],[スコア③]]</f>
        <v>#REF!</v>
      </c>
      <c r="R2820" s="76" t="e">
        <f>#REF!+#REF!</f>
        <v>#REF!</v>
      </c>
      <c r="S2820" s="76"/>
      <c r="T2820" s="119"/>
      <c r="U2820" s="76"/>
      <c r="V2820" s="76"/>
      <c r="W2820" s="109" t="e">
        <f>(T20D357462[[#This Row],[現金及び預金（億）]]-T20D357462[[#This Row],[負債（億）]])/T20D357462[[#This Row],[総資産]]*100</f>
        <v>#DIV/0!</v>
      </c>
    </row>
    <row r="2821" spans="1:23" s="67" customFormat="1" x14ac:dyDescent="0.25">
      <c r="A2821" s="69"/>
      <c r="B2821" s="39"/>
      <c r="C2821" s="71" t="str">
        <f>IFERROR(_xll.RssMarket($A2821,"市場部名称"),"")</f>
        <v/>
      </c>
      <c r="D2821" s="55"/>
      <c r="E2821" s="55" t="str">
        <f>IFERROR(_xll.RssMarket($A2821,"前日比"),"")</f>
        <v/>
      </c>
      <c r="F2821" s="75" t="str">
        <f>IFERROR(_xll.RssMarket($A2821,"時価総額"),"")</f>
        <v/>
      </c>
      <c r="G2821" s="75" t="e">
        <f>T20D357462[[#This Row],[時価総額]]/T20D357462[[#This Row],[現在値]]</f>
        <v>#VALUE!</v>
      </c>
      <c r="H2821" s="20"/>
      <c r="I2821" s="38"/>
      <c r="J2821" s="20"/>
      <c r="K2821" s="33"/>
      <c r="L2821" s="117"/>
      <c r="M2821" s="21"/>
      <c r="N2821" s="89"/>
      <c r="O2821" s="125" t="e">
        <f t="shared" si="91"/>
        <v>#REF!</v>
      </c>
      <c r="P2821" s="125" t="e">
        <f t="shared" si="90"/>
        <v>#REF!</v>
      </c>
      <c r="Q2821" s="147" t="e">
        <f>T20D357462[[#This Row],[スコア⑤]]/T20D357462[[#This Row],[スコア③]]</f>
        <v>#REF!</v>
      </c>
      <c r="R2821" s="76" t="e">
        <f>#REF!+#REF!</f>
        <v>#REF!</v>
      </c>
      <c r="S2821" s="76"/>
      <c r="T2821" s="119"/>
      <c r="U2821" s="76"/>
      <c r="V2821" s="76"/>
      <c r="W2821" s="109" t="e">
        <f>(T20D357462[[#This Row],[現金及び預金（億）]]-T20D357462[[#This Row],[負債（億）]])/T20D357462[[#This Row],[総資産]]*100</f>
        <v>#DIV/0!</v>
      </c>
    </row>
    <row r="2822" spans="1:23" s="67" customFormat="1" x14ac:dyDescent="0.25">
      <c r="A2822" s="69"/>
      <c r="B2822" s="39"/>
      <c r="C2822" s="71" t="str">
        <f>IFERROR(_xll.RssMarket($A2822,"市場部名称"),"")</f>
        <v/>
      </c>
      <c r="D2822" s="55"/>
      <c r="E2822" s="55" t="str">
        <f>IFERROR(_xll.RssMarket($A2822,"前日比"),"")</f>
        <v/>
      </c>
      <c r="F2822" s="75" t="str">
        <f>IFERROR(_xll.RssMarket($A2822,"時価総額"),"")</f>
        <v/>
      </c>
      <c r="G2822" s="75" t="e">
        <f>T20D357462[[#This Row],[時価総額]]/T20D357462[[#This Row],[現在値]]</f>
        <v>#VALUE!</v>
      </c>
      <c r="H2822" s="20"/>
      <c r="I2822" s="38"/>
      <c r="J2822" s="20"/>
      <c r="K2822" s="33"/>
      <c r="L2822" s="117"/>
      <c r="M2822" s="21"/>
      <c r="N2822" s="89"/>
      <c r="O2822" s="125" t="e">
        <f t="shared" si="91"/>
        <v>#REF!</v>
      </c>
      <c r="P2822" s="125" t="e">
        <f t="shared" si="90"/>
        <v>#REF!</v>
      </c>
      <c r="Q2822" s="147" t="e">
        <f>T20D357462[[#This Row],[スコア⑤]]/T20D357462[[#This Row],[スコア③]]</f>
        <v>#REF!</v>
      </c>
      <c r="R2822" s="76" t="e">
        <f>#REF!+#REF!</f>
        <v>#REF!</v>
      </c>
      <c r="S2822" s="76"/>
      <c r="T2822" s="119"/>
      <c r="U2822" s="76"/>
      <c r="V2822" s="76"/>
      <c r="W2822" s="109" t="e">
        <f>(T20D357462[[#This Row],[現金及び預金（億）]]-T20D357462[[#This Row],[負債（億）]])/T20D357462[[#This Row],[総資産]]*100</f>
        <v>#DIV/0!</v>
      </c>
    </row>
    <row r="2823" spans="1:23" s="67" customFormat="1" x14ac:dyDescent="0.25">
      <c r="A2823" s="69"/>
      <c r="B2823" s="39"/>
      <c r="C2823" s="71" t="str">
        <f>IFERROR(_xll.RssMarket($A2823,"市場部名称"),"")</f>
        <v/>
      </c>
      <c r="D2823" s="55"/>
      <c r="E2823" s="55" t="str">
        <f>IFERROR(_xll.RssMarket($A2823,"前日比"),"")</f>
        <v/>
      </c>
      <c r="F2823" s="75" t="str">
        <f>IFERROR(_xll.RssMarket($A2823,"時価総額"),"")</f>
        <v/>
      </c>
      <c r="G2823" s="75" t="e">
        <f>T20D357462[[#This Row],[時価総額]]/T20D357462[[#This Row],[現在値]]</f>
        <v>#VALUE!</v>
      </c>
      <c r="H2823" s="20"/>
      <c r="I2823" s="38"/>
      <c r="J2823" s="20"/>
      <c r="K2823" s="33"/>
      <c r="L2823" s="117"/>
      <c r="M2823" s="21"/>
      <c r="N2823" s="89"/>
      <c r="O2823" s="125" t="e">
        <f t="shared" si="91"/>
        <v>#REF!</v>
      </c>
      <c r="P2823" s="125" t="e">
        <f t="shared" si="90"/>
        <v>#REF!</v>
      </c>
      <c r="Q2823" s="147" t="e">
        <f>T20D357462[[#This Row],[スコア⑤]]/T20D357462[[#This Row],[スコア③]]</f>
        <v>#REF!</v>
      </c>
      <c r="R2823" s="76" t="e">
        <f>#REF!+#REF!</f>
        <v>#REF!</v>
      </c>
      <c r="S2823" s="76"/>
      <c r="T2823" s="119"/>
      <c r="U2823" s="76"/>
      <c r="V2823" s="76"/>
      <c r="W2823" s="109" t="e">
        <f>(T20D357462[[#This Row],[現金及び預金（億）]]-T20D357462[[#This Row],[負債（億）]])/T20D357462[[#This Row],[総資産]]*100</f>
        <v>#DIV/0!</v>
      </c>
    </row>
    <row r="2824" spans="1:23" s="67" customFormat="1" x14ac:dyDescent="0.25">
      <c r="A2824" s="69"/>
      <c r="B2824" s="39"/>
      <c r="C2824" s="71" t="str">
        <f>IFERROR(_xll.RssMarket($A2824,"市場部名称"),"")</f>
        <v/>
      </c>
      <c r="D2824" s="55"/>
      <c r="E2824" s="55" t="str">
        <f>IFERROR(_xll.RssMarket($A2824,"前日比"),"")</f>
        <v/>
      </c>
      <c r="F2824" s="75" t="str">
        <f>IFERROR(_xll.RssMarket($A2824,"時価総額"),"")</f>
        <v/>
      </c>
      <c r="G2824" s="75" t="e">
        <f>T20D357462[[#This Row],[時価総額]]/T20D357462[[#This Row],[現在値]]</f>
        <v>#VALUE!</v>
      </c>
      <c r="H2824" s="20"/>
      <c r="I2824" s="38"/>
      <c r="J2824" s="20"/>
      <c r="K2824" s="33"/>
      <c r="L2824" s="117"/>
      <c r="M2824" s="21"/>
      <c r="N2824" s="89"/>
      <c r="O2824" s="125" t="e">
        <f t="shared" si="91"/>
        <v>#REF!</v>
      </c>
      <c r="P2824" s="125" t="e">
        <f t="shared" si="90"/>
        <v>#REF!</v>
      </c>
      <c r="Q2824" s="147" t="e">
        <f>T20D357462[[#This Row],[スコア⑤]]/T20D357462[[#This Row],[スコア③]]</f>
        <v>#REF!</v>
      </c>
      <c r="R2824" s="76" t="e">
        <f>#REF!+#REF!</f>
        <v>#REF!</v>
      </c>
      <c r="S2824" s="76"/>
      <c r="T2824" s="119"/>
      <c r="U2824" s="76"/>
      <c r="V2824" s="76"/>
      <c r="W2824" s="109" t="e">
        <f>(T20D357462[[#This Row],[現金及び預金（億）]]-T20D357462[[#This Row],[負債（億）]])/T20D357462[[#This Row],[総資産]]*100</f>
        <v>#DIV/0!</v>
      </c>
    </row>
    <row r="2825" spans="1:23" s="67" customFormat="1" x14ac:dyDescent="0.25">
      <c r="A2825" s="69"/>
      <c r="B2825" s="39"/>
      <c r="C2825" s="71" t="str">
        <f>IFERROR(_xll.RssMarket($A2825,"市場部名称"),"")</f>
        <v/>
      </c>
      <c r="D2825" s="55"/>
      <c r="E2825" s="55" t="str">
        <f>IFERROR(_xll.RssMarket($A2825,"前日比"),"")</f>
        <v/>
      </c>
      <c r="F2825" s="75" t="str">
        <f>IFERROR(_xll.RssMarket($A2825,"時価総額"),"")</f>
        <v/>
      </c>
      <c r="G2825" s="75" t="e">
        <f>T20D357462[[#This Row],[時価総額]]/T20D357462[[#This Row],[現在値]]</f>
        <v>#VALUE!</v>
      </c>
      <c r="H2825" s="20"/>
      <c r="I2825" s="38"/>
      <c r="J2825" s="20"/>
      <c r="K2825" s="33"/>
      <c r="L2825" s="117"/>
      <c r="M2825" s="21"/>
      <c r="N2825" s="89"/>
      <c r="O2825" s="125" t="e">
        <f t="shared" si="91"/>
        <v>#REF!</v>
      </c>
      <c r="P2825" s="125" t="e">
        <f t="shared" si="90"/>
        <v>#REF!</v>
      </c>
      <c r="Q2825" s="147" t="e">
        <f>T20D357462[[#This Row],[スコア⑤]]/T20D357462[[#This Row],[スコア③]]</f>
        <v>#REF!</v>
      </c>
      <c r="R2825" s="76" t="e">
        <f>#REF!+#REF!</f>
        <v>#REF!</v>
      </c>
      <c r="S2825" s="76"/>
      <c r="T2825" s="119"/>
      <c r="U2825" s="76"/>
      <c r="V2825" s="76"/>
      <c r="W2825" s="109" t="e">
        <f>(T20D357462[[#This Row],[現金及び預金（億）]]-T20D357462[[#This Row],[負債（億）]])/T20D357462[[#This Row],[総資産]]*100</f>
        <v>#DIV/0!</v>
      </c>
    </row>
    <row r="2826" spans="1:23" s="67" customFormat="1" x14ac:dyDescent="0.25">
      <c r="A2826" s="69"/>
      <c r="B2826" s="39"/>
      <c r="C2826" s="71" t="str">
        <f>IFERROR(_xll.RssMarket($A2826,"市場部名称"),"")</f>
        <v/>
      </c>
      <c r="D2826" s="55"/>
      <c r="E2826" s="55" t="str">
        <f>IFERROR(_xll.RssMarket($A2826,"前日比"),"")</f>
        <v/>
      </c>
      <c r="F2826" s="75" t="str">
        <f>IFERROR(_xll.RssMarket($A2826,"時価総額"),"")</f>
        <v/>
      </c>
      <c r="G2826" s="75" t="e">
        <f>T20D357462[[#This Row],[時価総額]]/T20D357462[[#This Row],[現在値]]</f>
        <v>#VALUE!</v>
      </c>
      <c r="H2826" s="20"/>
      <c r="I2826" s="38"/>
      <c r="J2826" s="20"/>
      <c r="K2826" s="33"/>
      <c r="L2826" s="117"/>
      <c r="M2826" s="21"/>
      <c r="N2826" s="89"/>
      <c r="O2826" s="125" t="e">
        <f t="shared" si="91"/>
        <v>#REF!</v>
      </c>
      <c r="P2826" s="125" t="e">
        <f t="shared" si="90"/>
        <v>#REF!</v>
      </c>
      <c r="Q2826" s="147" t="e">
        <f>T20D357462[[#This Row],[スコア⑤]]/T20D357462[[#This Row],[スコア③]]</f>
        <v>#REF!</v>
      </c>
      <c r="R2826" s="76" t="e">
        <f>#REF!+#REF!</f>
        <v>#REF!</v>
      </c>
      <c r="S2826" s="76"/>
      <c r="T2826" s="119"/>
      <c r="U2826" s="76"/>
      <c r="V2826" s="76"/>
      <c r="W2826" s="109" t="e">
        <f>(T20D357462[[#This Row],[現金及び預金（億）]]-T20D357462[[#This Row],[負債（億）]])/T20D357462[[#This Row],[総資産]]*100</f>
        <v>#DIV/0!</v>
      </c>
    </row>
    <row r="2827" spans="1:23" s="67" customFormat="1" x14ac:dyDescent="0.25">
      <c r="A2827" s="69"/>
      <c r="B2827" s="39"/>
      <c r="C2827" s="71" t="str">
        <f>IFERROR(_xll.RssMarket($A2827,"市場部名称"),"")</f>
        <v/>
      </c>
      <c r="D2827" s="55"/>
      <c r="E2827" s="55" t="str">
        <f>IFERROR(_xll.RssMarket($A2827,"前日比"),"")</f>
        <v/>
      </c>
      <c r="F2827" s="75" t="str">
        <f>IFERROR(_xll.RssMarket($A2827,"時価総額"),"")</f>
        <v/>
      </c>
      <c r="G2827" s="75" t="e">
        <f>T20D357462[[#This Row],[時価総額]]/T20D357462[[#This Row],[現在値]]</f>
        <v>#VALUE!</v>
      </c>
      <c r="H2827" s="20"/>
      <c r="I2827" s="38"/>
      <c r="J2827" s="20"/>
      <c r="K2827" s="33"/>
      <c r="L2827" s="117"/>
      <c r="M2827" s="21"/>
      <c r="N2827" s="89"/>
      <c r="O2827" s="125" t="e">
        <f t="shared" si="91"/>
        <v>#REF!</v>
      </c>
      <c r="P2827" s="125" t="e">
        <f t="shared" si="90"/>
        <v>#REF!</v>
      </c>
      <c r="Q2827" s="147" t="e">
        <f>T20D357462[[#This Row],[スコア⑤]]/T20D357462[[#This Row],[スコア③]]</f>
        <v>#REF!</v>
      </c>
      <c r="R2827" s="76" t="e">
        <f>#REF!+#REF!</f>
        <v>#REF!</v>
      </c>
      <c r="S2827" s="76"/>
      <c r="T2827" s="119"/>
      <c r="U2827" s="76"/>
      <c r="V2827" s="76"/>
      <c r="W2827" s="109" t="e">
        <f>(T20D357462[[#This Row],[現金及び預金（億）]]-T20D357462[[#This Row],[負債（億）]])/T20D357462[[#This Row],[総資産]]*100</f>
        <v>#DIV/0!</v>
      </c>
    </row>
    <row r="2828" spans="1:23" s="67" customFormat="1" x14ac:dyDescent="0.25">
      <c r="A2828" s="69"/>
      <c r="B2828" s="39"/>
      <c r="C2828" s="71" t="str">
        <f>IFERROR(_xll.RssMarket($A2828,"市場部名称"),"")</f>
        <v/>
      </c>
      <c r="D2828" s="55"/>
      <c r="E2828" s="55" t="str">
        <f>IFERROR(_xll.RssMarket($A2828,"前日比"),"")</f>
        <v/>
      </c>
      <c r="F2828" s="75" t="str">
        <f>IFERROR(_xll.RssMarket($A2828,"時価総額"),"")</f>
        <v/>
      </c>
      <c r="G2828" s="75" t="e">
        <f>T20D357462[[#This Row],[時価総額]]/T20D357462[[#This Row],[現在値]]</f>
        <v>#VALUE!</v>
      </c>
      <c r="H2828" s="20"/>
      <c r="I2828" s="38"/>
      <c r="J2828" s="20"/>
      <c r="K2828" s="33"/>
      <c r="L2828" s="117"/>
      <c r="M2828" s="21"/>
      <c r="N2828" s="89"/>
      <c r="O2828" s="125" t="e">
        <f t="shared" si="91"/>
        <v>#REF!</v>
      </c>
      <c r="P2828" s="125" t="e">
        <f t="shared" si="90"/>
        <v>#REF!</v>
      </c>
      <c r="Q2828" s="147" t="e">
        <f>T20D357462[[#This Row],[スコア⑤]]/T20D357462[[#This Row],[スコア③]]</f>
        <v>#REF!</v>
      </c>
      <c r="R2828" s="76" t="e">
        <f>#REF!+#REF!</f>
        <v>#REF!</v>
      </c>
      <c r="S2828" s="76"/>
      <c r="T2828" s="119"/>
      <c r="U2828" s="76"/>
      <c r="V2828" s="76"/>
      <c r="W2828" s="109" t="e">
        <f>(T20D357462[[#This Row],[現金及び預金（億）]]-T20D357462[[#This Row],[負債（億）]])/T20D357462[[#This Row],[総資産]]*100</f>
        <v>#DIV/0!</v>
      </c>
    </row>
    <row r="2829" spans="1:23" s="67" customFormat="1" x14ac:dyDescent="0.25">
      <c r="A2829" s="69"/>
      <c r="B2829" s="39"/>
      <c r="C2829" s="71" t="str">
        <f>IFERROR(_xll.RssMarket($A2829,"市場部名称"),"")</f>
        <v/>
      </c>
      <c r="D2829" s="55"/>
      <c r="E2829" s="55" t="str">
        <f>IFERROR(_xll.RssMarket($A2829,"前日比"),"")</f>
        <v/>
      </c>
      <c r="F2829" s="75" t="str">
        <f>IFERROR(_xll.RssMarket($A2829,"時価総額"),"")</f>
        <v/>
      </c>
      <c r="G2829" s="75" t="e">
        <f>T20D357462[[#This Row],[時価総額]]/T20D357462[[#This Row],[現在値]]</f>
        <v>#VALUE!</v>
      </c>
      <c r="H2829" s="20"/>
      <c r="I2829" s="38"/>
      <c r="J2829" s="20"/>
      <c r="K2829" s="33"/>
      <c r="L2829" s="117"/>
      <c r="M2829" s="21"/>
      <c r="N2829" s="89"/>
      <c r="O2829" s="125" t="e">
        <f t="shared" si="91"/>
        <v>#REF!</v>
      </c>
      <c r="P2829" s="125" t="e">
        <f t="shared" si="90"/>
        <v>#REF!</v>
      </c>
      <c r="Q2829" s="147" t="e">
        <f>T20D357462[[#This Row],[スコア⑤]]/T20D357462[[#This Row],[スコア③]]</f>
        <v>#REF!</v>
      </c>
      <c r="R2829" s="76" t="e">
        <f>#REF!+#REF!</f>
        <v>#REF!</v>
      </c>
      <c r="S2829" s="76"/>
      <c r="T2829" s="119"/>
      <c r="U2829" s="76"/>
      <c r="V2829" s="76"/>
      <c r="W2829" s="109" t="e">
        <f>(T20D357462[[#This Row],[現金及び預金（億）]]-T20D357462[[#This Row],[負債（億）]])/T20D357462[[#This Row],[総資産]]*100</f>
        <v>#DIV/0!</v>
      </c>
    </row>
    <row r="2830" spans="1:23" s="67" customFormat="1" x14ac:dyDescent="0.25">
      <c r="A2830" s="69"/>
      <c r="B2830" s="39"/>
      <c r="C2830" s="71" t="str">
        <f>IFERROR(_xll.RssMarket($A2830,"市場部名称"),"")</f>
        <v/>
      </c>
      <c r="D2830" s="55"/>
      <c r="E2830" s="55" t="str">
        <f>IFERROR(_xll.RssMarket($A2830,"前日比"),"")</f>
        <v/>
      </c>
      <c r="F2830" s="75" t="str">
        <f>IFERROR(_xll.RssMarket($A2830,"時価総額"),"")</f>
        <v/>
      </c>
      <c r="G2830" s="75" t="e">
        <f>T20D357462[[#This Row],[時価総額]]/T20D357462[[#This Row],[現在値]]</f>
        <v>#VALUE!</v>
      </c>
      <c r="H2830" s="20"/>
      <c r="I2830" s="38"/>
      <c r="J2830" s="20"/>
      <c r="K2830" s="33"/>
      <c r="L2830" s="117"/>
      <c r="M2830" s="21"/>
      <c r="N2830" s="89"/>
      <c r="O2830" s="125" t="e">
        <f t="shared" si="91"/>
        <v>#REF!</v>
      </c>
      <c r="P2830" s="125" t="e">
        <f t="shared" si="90"/>
        <v>#REF!</v>
      </c>
      <c r="Q2830" s="147" t="e">
        <f>T20D357462[[#This Row],[スコア⑤]]/T20D357462[[#This Row],[スコア③]]</f>
        <v>#REF!</v>
      </c>
      <c r="R2830" s="76" t="e">
        <f>#REF!+#REF!</f>
        <v>#REF!</v>
      </c>
      <c r="S2830" s="76"/>
      <c r="T2830" s="119"/>
      <c r="U2830" s="76"/>
      <c r="V2830" s="76"/>
      <c r="W2830" s="109" t="e">
        <f>(T20D357462[[#This Row],[現金及び預金（億）]]-T20D357462[[#This Row],[負債（億）]])/T20D357462[[#This Row],[総資産]]*100</f>
        <v>#DIV/0!</v>
      </c>
    </row>
    <row r="2831" spans="1:23" s="67" customFormat="1" x14ac:dyDescent="0.25">
      <c r="A2831" s="69"/>
      <c r="B2831" s="39"/>
      <c r="C2831" s="71" t="str">
        <f>IFERROR(_xll.RssMarket($A2831,"市場部名称"),"")</f>
        <v/>
      </c>
      <c r="D2831" s="55"/>
      <c r="E2831" s="55" t="str">
        <f>IFERROR(_xll.RssMarket($A2831,"前日比"),"")</f>
        <v/>
      </c>
      <c r="F2831" s="75" t="str">
        <f>IFERROR(_xll.RssMarket($A2831,"時価総額"),"")</f>
        <v/>
      </c>
      <c r="G2831" s="75" t="e">
        <f>T20D357462[[#This Row],[時価総額]]/T20D357462[[#This Row],[現在値]]</f>
        <v>#VALUE!</v>
      </c>
      <c r="H2831" s="20"/>
      <c r="I2831" s="38"/>
      <c r="J2831" s="20"/>
      <c r="K2831" s="33"/>
      <c r="L2831" s="117"/>
      <c r="M2831" s="21"/>
      <c r="N2831" s="89"/>
      <c r="O2831" s="125" t="e">
        <f t="shared" si="91"/>
        <v>#REF!</v>
      </c>
      <c r="P2831" s="125" t="e">
        <f t="shared" si="90"/>
        <v>#REF!</v>
      </c>
      <c r="Q2831" s="147" t="e">
        <f>T20D357462[[#This Row],[スコア⑤]]/T20D357462[[#This Row],[スコア③]]</f>
        <v>#REF!</v>
      </c>
      <c r="R2831" s="76" t="e">
        <f>#REF!+#REF!</f>
        <v>#REF!</v>
      </c>
      <c r="S2831" s="76"/>
      <c r="T2831" s="119"/>
      <c r="U2831" s="76"/>
      <c r="V2831" s="76"/>
      <c r="W2831" s="109" t="e">
        <f>(T20D357462[[#This Row],[現金及び預金（億）]]-T20D357462[[#This Row],[負債（億）]])/T20D357462[[#This Row],[総資産]]*100</f>
        <v>#DIV/0!</v>
      </c>
    </row>
    <row r="2832" spans="1:23" s="67" customFormat="1" x14ac:dyDescent="0.25">
      <c r="A2832" s="69"/>
      <c r="B2832" s="39"/>
      <c r="C2832" s="71" t="str">
        <f>IFERROR(_xll.RssMarket($A2832,"市場部名称"),"")</f>
        <v/>
      </c>
      <c r="D2832" s="55"/>
      <c r="E2832" s="55" t="str">
        <f>IFERROR(_xll.RssMarket($A2832,"前日比"),"")</f>
        <v/>
      </c>
      <c r="F2832" s="75" t="str">
        <f>IFERROR(_xll.RssMarket($A2832,"時価総額"),"")</f>
        <v/>
      </c>
      <c r="G2832" s="75" t="e">
        <f>T20D357462[[#This Row],[時価総額]]/T20D357462[[#This Row],[現在値]]</f>
        <v>#VALUE!</v>
      </c>
      <c r="H2832" s="20"/>
      <c r="I2832" s="38"/>
      <c r="J2832" s="20"/>
      <c r="K2832" s="33"/>
      <c r="L2832" s="117"/>
      <c r="M2832" s="21"/>
      <c r="N2832" s="89"/>
      <c r="O2832" s="125" t="e">
        <f t="shared" si="91"/>
        <v>#REF!</v>
      </c>
      <c r="P2832" s="125" t="e">
        <f t="shared" si="90"/>
        <v>#REF!</v>
      </c>
      <c r="Q2832" s="147" t="e">
        <f>T20D357462[[#This Row],[スコア⑤]]/T20D357462[[#This Row],[スコア③]]</f>
        <v>#REF!</v>
      </c>
      <c r="R2832" s="76" t="e">
        <f>#REF!+#REF!</f>
        <v>#REF!</v>
      </c>
      <c r="S2832" s="76"/>
      <c r="T2832" s="119"/>
      <c r="U2832" s="76"/>
      <c r="V2832" s="76"/>
      <c r="W2832" s="109" t="e">
        <f>(T20D357462[[#This Row],[現金及び預金（億）]]-T20D357462[[#This Row],[負債（億）]])/T20D357462[[#This Row],[総資産]]*100</f>
        <v>#DIV/0!</v>
      </c>
    </row>
    <row r="2833" spans="1:23" s="67" customFormat="1" x14ac:dyDescent="0.25">
      <c r="A2833" s="69"/>
      <c r="B2833" s="39"/>
      <c r="C2833" s="71" t="str">
        <f>IFERROR(_xll.RssMarket($A2833,"市場部名称"),"")</f>
        <v/>
      </c>
      <c r="D2833" s="55"/>
      <c r="E2833" s="55" t="str">
        <f>IFERROR(_xll.RssMarket($A2833,"前日比"),"")</f>
        <v/>
      </c>
      <c r="F2833" s="75" t="str">
        <f>IFERROR(_xll.RssMarket($A2833,"時価総額"),"")</f>
        <v/>
      </c>
      <c r="G2833" s="75" t="e">
        <f>T20D357462[[#This Row],[時価総額]]/T20D357462[[#This Row],[現在値]]</f>
        <v>#VALUE!</v>
      </c>
      <c r="H2833" s="20"/>
      <c r="I2833" s="38"/>
      <c r="J2833" s="20"/>
      <c r="K2833" s="33"/>
      <c r="L2833" s="117"/>
      <c r="M2833" s="21"/>
      <c r="N2833" s="89"/>
      <c r="O2833" s="125" t="e">
        <f t="shared" si="91"/>
        <v>#REF!</v>
      </c>
      <c r="P2833" s="125" t="e">
        <f t="shared" si="90"/>
        <v>#REF!</v>
      </c>
      <c r="Q2833" s="147" t="e">
        <f>T20D357462[[#This Row],[スコア⑤]]/T20D357462[[#This Row],[スコア③]]</f>
        <v>#REF!</v>
      </c>
      <c r="R2833" s="76" t="e">
        <f>#REF!+#REF!</f>
        <v>#REF!</v>
      </c>
      <c r="S2833" s="76"/>
      <c r="T2833" s="119"/>
      <c r="U2833" s="76"/>
      <c r="V2833" s="76"/>
      <c r="W2833" s="109" t="e">
        <f>(T20D357462[[#This Row],[現金及び預金（億）]]-T20D357462[[#This Row],[負債（億）]])/T20D357462[[#This Row],[総資産]]*100</f>
        <v>#DIV/0!</v>
      </c>
    </row>
    <row r="2834" spans="1:23" s="67" customFormat="1" x14ac:dyDescent="0.25">
      <c r="A2834" s="69"/>
      <c r="B2834" s="39"/>
      <c r="C2834" s="71" t="str">
        <f>IFERROR(_xll.RssMarket($A2834,"市場部名称"),"")</f>
        <v/>
      </c>
      <c r="D2834" s="55"/>
      <c r="E2834" s="55" t="str">
        <f>IFERROR(_xll.RssMarket($A2834,"前日比"),"")</f>
        <v/>
      </c>
      <c r="F2834" s="75" t="str">
        <f>IFERROR(_xll.RssMarket($A2834,"時価総額"),"")</f>
        <v/>
      </c>
      <c r="G2834" s="75" t="e">
        <f>T20D357462[[#This Row],[時価総額]]/T20D357462[[#This Row],[現在値]]</f>
        <v>#VALUE!</v>
      </c>
      <c r="H2834" s="20"/>
      <c r="I2834" s="38"/>
      <c r="J2834" s="20"/>
      <c r="K2834" s="33"/>
      <c r="L2834" s="117"/>
      <c r="M2834" s="21"/>
      <c r="N2834" s="89"/>
      <c r="O2834" s="125" t="e">
        <f t="shared" si="91"/>
        <v>#REF!</v>
      </c>
      <c r="P2834" s="125" t="e">
        <f t="shared" si="90"/>
        <v>#REF!</v>
      </c>
      <c r="Q2834" s="147" t="e">
        <f>T20D357462[[#This Row],[スコア⑤]]/T20D357462[[#This Row],[スコア③]]</f>
        <v>#REF!</v>
      </c>
      <c r="R2834" s="76" t="e">
        <f>#REF!+#REF!</f>
        <v>#REF!</v>
      </c>
      <c r="S2834" s="76"/>
      <c r="T2834" s="119"/>
      <c r="U2834" s="76"/>
      <c r="V2834" s="76"/>
      <c r="W2834" s="109" t="e">
        <f>(T20D357462[[#This Row],[現金及び預金（億）]]-T20D357462[[#This Row],[負債（億）]])/T20D357462[[#This Row],[総資産]]*100</f>
        <v>#DIV/0!</v>
      </c>
    </row>
    <row r="2835" spans="1:23" s="67" customFormat="1" x14ac:dyDescent="0.25">
      <c r="A2835" s="69"/>
      <c r="B2835" s="39"/>
      <c r="C2835" s="71" t="str">
        <f>IFERROR(_xll.RssMarket($A2835,"市場部名称"),"")</f>
        <v/>
      </c>
      <c r="D2835" s="55"/>
      <c r="E2835" s="55" t="str">
        <f>IFERROR(_xll.RssMarket($A2835,"前日比"),"")</f>
        <v/>
      </c>
      <c r="F2835" s="75" t="str">
        <f>IFERROR(_xll.RssMarket($A2835,"時価総額"),"")</f>
        <v/>
      </c>
      <c r="G2835" s="75" t="e">
        <f>T20D357462[[#This Row],[時価総額]]/T20D357462[[#This Row],[現在値]]</f>
        <v>#VALUE!</v>
      </c>
      <c r="H2835" s="20"/>
      <c r="I2835" s="38"/>
      <c r="J2835" s="20"/>
      <c r="K2835" s="33"/>
      <c r="L2835" s="117"/>
      <c r="M2835" s="21"/>
      <c r="N2835" s="89"/>
      <c r="O2835" s="125" t="e">
        <f t="shared" si="91"/>
        <v>#REF!</v>
      </c>
      <c r="P2835" s="125" t="e">
        <f t="shared" si="90"/>
        <v>#REF!</v>
      </c>
      <c r="Q2835" s="147" t="e">
        <f>T20D357462[[#This Row],[スコア⑤]]/T20D357462[[#This Row],[スコア③]]</f>
        <v>#REF!</v>
      </c>
      <c r="R2835" s="76" t="e">
        <f>#REF!+#REF!</f>
        <v>#REF!</v>
      </c>
      <c r="S2835" s="76"/>
      <c r="T2835" s="119"/>
      <c r="U2835" s="76"/>
      <c r="V2835" s="76"/>
      <c r="W2835" s="109" t="e">
        <f>(T20D357462[[#This Row],[現金及び預金（億）]]-T20D357462[[#This Row],[負債（億）]])/T20D357462[[#This Row],[総資産]]*100</f>
        <v>#DIV/0!</v>
      </c>
    </row>
    <row r="2836" spans="1:23" s="67" customFormat="1" x14ac:dyDescent="0.25">
      <c r="A2836" s="69"/>
      <c r="B2836" s="39"/>
      <c r="C2836" s="71" t="str">
        <f>IFERROR(_xll.RssMarket($A2836,"市場部名称"),"")</f>
        <v/>
      </c>
      <c r="D2836" s="55"/>
      <c r="E2836" s="55" t="str">
        <f>IFERROR(_xll.RssMarket($A2836,"前日比"),"")</f>
        <v/>
      </c>
      <c r="F2836" s="75" t="str">
        <f>IFERROR(_xll.RssMarket($A2836,"時価総額"),"")</f>
        <v/>
      </c>
      <c r="G2836" s="75" t="e">
        <f>T20D357462[[#This Row],[時価総額]]/T20D357462[[#This Row],[現在値]]</f>
        <v>#VALUE!</v>
      </c>
      <c r="H2836" s="20"/>
      <c r="I2836" s="38"/>
      <c r="J2836" s="20"/>
      <c r="K2836" s="33"/>
      <c r="L2836" s="117"/>
      <c r="M2836" s="21"/>
      <c r="N2836" s="89"/>
      <c r="O2836" s="125" t="e">
        <f t="shared" si="91"/>
        <v>#REF!</v>
      </c>
      <c r="P2836" s="125" t="e">
        <f t="shared" si="90"/>
        <v>#REF!</v>
      </c>
      <c r="Q2836" s="147" t="e">
        <f>T20D357462[[#This Row],[スコア⑤]]/T20D357462[[#This Row],[スコア③]]</f>
        <v>#REF!</v>
      </c>
      <c r="R2836" s="76" t="e">
        <f>#REF!+#REF!</f>
        <v>#REF!</v>
      </c>
      <c r="S2836" s="76"/>
      <c r="T2836" s="119"/>
      <c r="U2836" s="76"/>
      <c r="V2836" s="76"/>
      <c r="W2836" s="109" t="e">
        <f>(T20D357462[[#This Row],[現金及び預金（億）]]-T20D357462[[#This Row],[負債（億）]])/T20D357462[[#This Row],[総資産]]*100</f>
        <v>#DIV/0!</v>
      </c>
    </row>
    <row r="2837" spans="1:23" s="67" customFormat="1" x14ac:dyDescent="0.25">
      <c r="A2837" s="69"/>
      <c r="B2837" s="39"/>
      <c r="C2837" s="71" t="str">
        <f>IFERROR(_xll.RssMarket($A2837,"市場部名称"),"")</f>
        <v/>
      </c>
      <c r="D2837" s="55"/>
      <c r="E2837" s="55" t="str">
        <f>IFERROR(_xll.RssMarket($A2837,"前日比"),"")</f>
        <v/>
      </c>
      <c r="F2837" s="75" t="str">
        <f>IFERROR(_xll.RssMarket($A2837,"時価総額"),"")</f>
        <v/>
      </c>
      <c r="G2837" s="75" t="e">
        <f>T20D357462[[#This Row],[時価総額]]/T20D357462[[#This Row],[現在値]]</f>
        <v>#VALUE!</v>
      </c>
      <c r="H2837" s="20"/>
      <c r="I2837" s="38"/>
      <c r="J2837" s="20"/>
      <c r="K2837" s="33"/>
      <c r="L2837" s="117"/>
      <c r="M2837" s="21"/>
      <c r="N2837" s="89"/>
      <c r="O2837" s="125" t="e">
        <f t="shared" si="91"/>
        <v>#REF!</v>
      </c>
      <c r="P2837" s="125" t="e">
        <f t="shared" si="90"/>
        <v>#REF!</v>
      </c>
      <c r="Q2837" s="147" t="e">
        <f>T20D357462[[#This Row],[スコア⑤]]/T20D357462[[#This Row],[スコア③]]</f>
        <v>#REF!</v>
      </c>
      <c r="R2837" s="76" t="e">
        <f>#REF!+#REF!</f>
        <v>#REF!</v>
      </c>
      <c r="S2837" s="76"/>
      <c r="T2837" s="119"/>
      <c r="U2837" s="76"/>
      <c r="V2837" s="76"/>
      <c r="W2837" s="109" t="e">
        <f>(T20D357462[[#This Row],[現金及び預金（億）]]-T20D357462[[#This Row],[負債（億）]])/T20D357462[[#This Row],[総資産]]*100</f>
        <v>#DIV/0!</v>
      </c>
    </row>
    <row r="2838" spans="1:23" s="67" customFormat="1" x14ac:dyDescent="0.25">
      <c r="A2838" s="69"/>
      <c r="B2838" s="39"/>
      <c r="C2838" s="71" t="str">
        <f>IFERROR(_xll.RssMarket($A2838,"市場部名称"),"")</f>
        <v/>
      </c>
      <c r="D2838" s="55"/>
      <c r="E2838" s="55" t="str">
        <f>IFERROR(_xll.RssMarket($A2838,"前日比"),"")</f>
        <v/>
      </c>
      <c r="F2838" s="75" t="str">
        <f>IFERROR(_xll.RssMarket($A2838,"時価総額"),"")</f>
        <v/>
      </c>
      <c r="G2838" s="75" t="e">
        <f>T20D357462[[#This Row],[時価総額]]/T20D357462[[#This Row],[現在値]]</f>
        <v>#VALUE!</v>
      </c>
      <c r="H2838" s="20"/>
      <c r="I2838" s="38"/>
      <c r="J2838" s="20"/>
      <c r="K2838" s="33"/>
      <c r="L2838" s="117"/>
      <c r="M2838" s="21"/>
      <c r="N2838" s="89"/>
      <c r="O2838" s="125" t="e">
        <f t="shared" si="91"/>
        <v>#REF!</v>
      </c>
      <c r="P2838" s="125" t="e">
        <f t="shared" si="90"/>
        <v>#REF!</v>
      </c>
      <c r="Q2838" s="147" t="e">
        <f>T20D357462[[#This Row],[スコア⑤]]/T20D357462[[#This Row],[スコア③]]</f>
        <v>#REF!</v>
      </c>
      <c r="R2838" s="76" t="e">
        <f>#REF!+#REF!</f>
        <v>#REF!</v>
      </c>
      <c r="S2838" s="76"/>
      <c r="T2838" s="119"/>
      <c r="U2838" s="76"/>
      <c r="V2838" s="76"/>
      <c r="W2838" s="109" t="e">
        <f>(T20D357462[[#This Row],[現金及び預金（億）]]-T20D357462[[#This Row],[負債（億）]])/T20D357462[[#This Row],[総資産]]*100</f>
        <v>#DIV/0!</v>
      </c>
    </row>
    <row r="2839" spans="1:23" s="67" customFormat="1" x14ac:dyDescent="0.25">
      <c r="A2839" s="69"/>
      <c r="B2839" s="39"/>
      <c r="C2839" s="71" t="str">
        <f>IFERROR(_xll.RssMarket($A2839,"市場部名称"),"")</f>
        <v/>
      </c>
      <c r="D2839" s="55"/>
      <c r="E2839" s="55" t="str">
        <f>IFERROR(_xll.RssMarket($A2839,"前日比"),"")</f>
        <v/>
      </c>
      <c r="F2839" s="75" t="str">
        <f>IFERROR(_xll.RssMarket($A2839,"時価総額"),"")</f>
        <v/>
      </c>
      <c r="G2839" s="75" t="e">
        <f>T20D357462[[#This Row],[時価総額]]/T20D357462[[#This Row],[現在値]]</f>
        <v>#VALUE!</v>
      </c>
      <c r="H2839" s="20"/>
      <c r="I2839" s="38"/>
      <c r="J2839" s="20"/>
      <c r="K2839" s="33"/>
      <c r="L2839" s="117"/>
      <c r="M2839" s="21"/>
      <c r="N2839" s="89"/>
      <c r="O2839" s="125" t="e">
        <f t="shared" si="91"/>
        <v>#REF!</v>
      </c>
      <c r="P2839" s="125" t="e">
        <f t="shared" si="90"/>
        <v>#REF!</v>
      </c>
      <c r="Q2839" s="147" t="e">
        <f>T20D357462[[#This Row],[スコア⑤]]/T20D357462[[#This Row],[スコア③]]</f>
        <v>#REF!</v>
      </c>
      <c r="R2839" s="76" t="e">
        <f>#REF!+#REF!</f>
        <v>#REF!</v>
      </c>
      <c r="S2839" s="76"/>
      <c r="T2839" s="119"/>
      <c r="U2839" s="76"/>
      <c r="V2839" s="76"/>
      <c r="W2839" s="109" t="e">
        <f>(T20D357462[[#This Row],[現金及び預金（億）]]-T20D357462[[#This Row],[負債（億）]])/T20D357462[[#This Row],[総資産]]*100</f>
        <v>#DIV/0!</v>
      </c>
    </row>
    <row r="2840" spans="1:23" s="67" customFormat="1" x14ac:dyDescent="0.25">
      <c r="A2840" s="69"/>
      <c r="B2840" s="39"/>
      <c r="C2840" s="71" t="str">
        <f>IFERROR(_xll.RssMarket($A2840,"市場部名称"),"")</f>
        <v/>
      </c>
      <c r="D2840" s="55"/>
      <c r="E2840" s="55" t="str">
        <f>IFERROR(_xll.RssMarket($A2840,"前日比"),"")</f>
        <v/>
      </c>
      <c r="F2840" s="75" t="str">
        <f>IFERROR(_xll.RssMarket($A2840,"時価総額"),"")</f>
        <v/>
      </c>
      <c r="G2840" s="75" t="e">
        <f>T20D357462[[#This Row],[時価総額]]/T20D357462[[#This Row],[現在値]]</f>
        <v>#VALUE!</v>
      </c>
      <c r="H2840" s="20"/>
      <c r="I2840" s="38"/>
      <c r="J2840" s="20"/>
      <c r="K2840" s="33"/>
      <c r="L2840" s="117"/>
      <c r="M2840" s="21"/>
      <c r="N2840" s="89"/>
      <c r="O2840" s="125" t="e">
        <f t="shared" si="91"/>
        <v>#REF!</v>
      </c>
      <c r="P2840" s="125" t="e">
        <f t="shared" si="90"/>
        <v>#REF!</v>
      </c>
      <c r="Q2840" s="147" t="e">
        <f>T20D357462[[#This Row],[スコア⑤]]/T20D357462[[#This Row],[スコア③]]</f>
        <v>#REF!</v>
      </c>
      <c r="R2840" s="76" t="e">
        <f>#REF!+#REF!</f>
        <v>#REF!</v>
      </c>
      <c r="S2840" s="76"/>
      <c r="T2840" s="119"/>
      <c r="U2840" s="76"/>
      <c r="V2840" s="76"/>
      <c r="W2840" s="109" t="e">
        <f>(T20D357462[[#This Row],[現金及び預金（億）]]-T20D357462[[#This Row],[負債（億）]])/T20D357462[[#This Row],[総資産]]*100</f>
        <v>#DIV/0!</v>
      </c>
    </row>
    <row r="2841" spans="1:23" s="67" customFormat="1" x14ac:dyDescent="0.25">
      <c r="A2841" s="69"/>
      <c r="B2841" s="39"/>
      <c r="C2841" s="71" t="str">
        <f>IFERROR(_xll.RssMarket($A2841,"市場部名称"),"")</f>
        <v/>
      </c>
      <c r="D2841" s="55"/>
      <c r="E2841" s="55" t="str">
        <f>IFERROR(_xll.RssMarket($A2841,"前日比"),"")</f>
        <v/>
      </c>
      <c r="F2841" s="75" t="str">
        <f>IFERROR(_xll.RssMarket($A2841,"時価総額"),"")</f>
        <v/>
      </c>
      <c r="G2841" s="75" t="e">
        <f>T20D357462[[#This Row],[時価総額]]/T20D357462[[#This Row],[現在値]]</f>
        <v>#VALUE!</v>
      </c>
      <c r="H2841" s="20"/>
      <c r="I2841" s="38"/>
      <c r="J2841" s="20"/>
      <c r="K2841" s="33"/>
      <c r="L2841" s="117"/>
      <c r="M2841" s="21"/>
      <c r="N2841" s="89"/>
      <c r="O2841" s="125" t="e">
        <f t="shared" si="91"/>
        <v>#REF!</v>
      </c>
      <c r="P2841" s="125" t="e">
        <f t="shared" si="90"/>
        <v>#REF!</v>
      </c>
      <c r="Q2841" s="147" t="e">
        <f>T20D357462[[#This Row],[スコア⑤]]/T20D357462[[#This Row],[スコア③]]</f>
        <v>#REF!</v>
      </c>
      <c r="R2841" s="76" t="e">
        <f>#REF!+#REF!</f>
        <v>#REF!</v>
      </c>
      <c r="S2841" s="76"/>
      <c r="T2841" s="119"/>
      <c r="U2841" s="76"/>
      <c r="V2841" s="76"/>
      <c r="W2841" s="109" t="e">
        <f>(T20D357462[[#This Row],[現金及び預金（億）]]-T20D357462[[#This Row],[負債（億）]])/T20D357462[[#This Row],[総資産]]*100</f>
        <v>#DIV/0!</v>
      </c>
    </row>
    <row r="2842" spans="1:23" s="67" customFormat="1" x14ac:dyDescent="0.25">
      <c r="A2842" s="69"/>
      <c r="B2842" s="39"/>
      <c r="C2842" s="71" t="str">
        <f>IFERROR(_xll.RssMarket($A2842,"市場部名称"),"")</f>
        <v/>
      </c>
      <c r="D2842" s="55"/>
      <c r="E2842" s="55" t="str">
        <f>IFERROR(_xll.RssMarket($A2842,"前日比"),"")</f>
        <v/>
      </c>
      <c r="F2842" s="75" t="str">
        <f>IFERROR(_xll.RssMarket($A2842,"時価総額"),"")</f>
        <v/>
      </c>
      <c r="G2842" s="75" t="e">
        <f>T20D357462[[#This Row],[時価総額]]/T20D357462[[#This Row],[現在値]]</f>
        <v>#VALUE!</v>
      </c>
      <c r="H2842" s="20"/>
      <c r="I2842" s="38"/>
      <c r="J2842" s="20"/>
      <c r="K2842" s="33"/>
      <c r="L2842" s="117"/>
      <c r="M2842" s="21"/>
      <c r="N2842" s="89"/>
      <c r="O2842" s="125" t="e">
        <f t="shared" si="91"/>
        <v>#REF!</v>
      </c>
      <c r="P2842" s="125" t="e">
        <f t="shared" si="90"/>
        <v>#REF!</v>
      </c>
      <c r="Q2842" s="147" t="e">
        <f>T20D357462[[#This Row],[スコア⑤]]/T20D357462[[#This Row],[スコア③]]</f>
        <v>#REF!</v>
      </c>
      <c r="R2842" s="76" t="e">
        <f>#REF!+#REF!</f>
        <v>#REF!</v>
      </c>
      <c r="S2842" s="76"/>
      <c r="T2842" s="119"/>
      <c r="U2842" s="76"/>
      <c r="V2842" s="76"/>
      <c r="W2842" s="109" t="e">
        <f>(T20D357462[[#This Row],[現金及び預金（億）]]-T20D357462[[#This Row],[負債（億）]])/T20D357462[[#This Row],[総資産]]*100</f>
        <v>#DIV/0!</v>
      </c>
    </row>
    <row r="2843" spans="1:23" s="67" customFormat="1" x14ac:dyDescent="0.25">
      <c r="A2843" s="69"/>
      <c r="B2843" s="39"/>
      <c r="C2843" s="71" t="str">
        <f>IFERROR(_xll.RssMarket($A2843,"市場部名称"),"")</f>
        <v/>
      </c>
      <c r="D2843" s="55"/>
      <c r="E2843" s="55" t="str">
        <f>IFERROR(_xll.RssMarket($A2843,"前日比"),"")</f>
        <v/>
      </c>
      <c r="F2843" s="75" t="str">
        <f>IFERROR(_xll.RssMarket($A2843,"時価総額"),"")</f>
        <v/>
      </c>
      <c r="G2843" s="75" t="e">
        <f>T20D357462[[#This Row],[時価総額]]/T20D357462[[#This Row],[現在値]]</f>
        <v>#VALUE!</v>
      </c>
      <c r="H2843" s="20"/>
      <c r="I2843" s="38"/>
      <c r="J2843" s="20"/>
      <c r="K2843" s="33"/>
      <c r="L2843" s="117"/>
      <c r="M2843" s="21"/>
      <c r="N2843" s="89"/>
      <c r="O2843" s="125" t="e">
        <f t="shared" si="91"/>
        <v>#REF!</v>
      </c>
      <c r="P2843" s="125" t="e">
        <f t="shared" si="90"/>
        <v>#REF!</v>
      </c>
      <c r="Q2843" s="147" t="e">
        <f>T20D357462[[#This Row],[スコア⑤]]/T20D357462[[#This Row],[スコア③]]</f>
        <v>#REF!</v>
      </c>
      <c r="R2843" s="76" t="e">
        <f>#REF!+#REF!</f>
        <v>#REF!</v>
      </c>
      <c r="S2843" s="76"/>
      <c r="T2843" s="119"/>
      <c r="U2843" s="76"/>
      <c r="V2843" s="76"/>
      <c r="W2843" s="109" t="e">
        <f>(T20D357462[[#This Row],[現金及び預金（億）]]-T20D357462[[#This Row],[負債（億）]])/T20D357462[[#This Row],[総資産]]*100</f>
        <v>#DIV/0!</v>
      </c>
    </row>
    <row r="2844" spans="1:23" s="67" customFormat="1" x14ac:dyDescent="0.25">
      <c r="A2844" s="69"/>
      <c r="B2844" s="39"/>
      <c r="C2844" s="71" t="str">
        <f>IFERROR(_xll.RssMarket($A2844,"市場部名称"),"")</f>
        <v/>
      </c>
      <c r="D2844" s="55"/>
      <c r="E2844" s="55" t="str">
        <f>IFERROR(_xll.RssMarket($A2844,"前日比"),"")</f>
        <v/>
      </c>
      <c r="F2844" s="75" t="str">
        <f>IFERROR(_xll.RssMarket($A2844,"時価総額"),"")</f>
        <v/>
      </c>
      <c r="G2844" s="75" t="e">
        <f>T20D357462[[#This Row],[時価総額]]/T20D357462[[#This Row],[現在値]]</f>
        <v>#VALUE!</v>
      </c>
      <c r="H2844" s="20"/>
      <c r="I2844" s="38"/>
      <c r="J2844" s="20"/>
      <c r="K2844" s="33"/>
      <c r="L2844" s="117"/>
      <c r="M2844" s="21"/>
      <c r="N2844" s="89"/>
      <c r="O2844" s="125" t="e">
        <f t="shared" si="91"/>
        <v>#REF!</v>
      </c>
      <c r="P2844" s="125" t="e">
        <f t="shared" si="90"/>
        <v>#REF!</v>
      </c>
      <c r="Q2844" s="147" t="e">
        <f>T20D357462[[#This Row],[スコア⑤]]/T20D357462[[#This Row],[スコア③]]</f>
        <v>#REF!</v>
      </c>
      <c r="R2844" s="76" t="e">
        <f>#REF!+#REF!</f>
        <v>#REF!</v>
      </c>
      <c r="S2844" s="76"/>
      <c r="T2844" s="119"/>
      <c r="U2844" s="76"/>
      <c r="V2844" s="76"/>
      <c r="W2844" s="109" t="e">
        <f>(T20D357462[[#This Row],[現金及び預金（億）]]-T20D357462[[#This Row],[負債（億）]])/T20D357462[[#This Row],[総資産]]*100</f>
        <v>#DIV/0!</v>
      </c>
    </row>
    <row r="2845" spans="1:23" s="67" customFormat="1" x14ac:dyDescent="0.25">
      <c r="A2845" s="69"/>
      <c r="B2845" s="39"/>
      <c r="C2845" s="71" t="str">
        <f>IFERROR(_xll.RssMarket($A2845,"市場部名称"),"")</f>
        <v/>
      </c>
      <c r="D2845" s="55"/>
      <c r="E2845" s="55" t="str">
        <f>IFERROR(_xll.RssMarket($A2845,"前日比"),"")</f>
        <v/>
      </c>
      <c r="F2845" s="75" t="str">
        <f>IFERROR(_xll.RssMarket($A2845,"時価総額"),"")</f>
        <v/>
      </c>
      <c r="G2845" s="75" t="e">
        <f>T20D357462[[#This Row],[時価総額]]/T20D357462[[#This Row],[現在値]]</f>
        <v>#VALUE!</v>
      </c>
      <c r="H2845" s="20"/>
      <c r="I2845" s="38"/>
      <c r="J2845" s="20"/>
      <c r="K2845" s="33"/>
      <c r="L2845" s="117"/>
      <c r="M2845" s="21"/>
      <c r="N2845" s="89"/>
      <c r="O2845" s="125" t="e">
        <f t="shared" si="91"/>
        <v>#REF!</v>
      </c>
      <c r="P2845" s="125" t="e">
        <f t="shared" si="90"/>
        <v>#REF!</v>
      </c>
      <c r="Q2845" s="147" t="e">
        <f>T20D357462[[#This Row],[スコア⑤]]/T20D357462[[#This Row],[スコア③]]</f>
        <v>#REF!</v>
      </c>
      <c r="R2845" s="76" t="e">
        <f>#REF!+#REF!</f>
        <v>#REF!</v>
      </c>
      <c r="S2845" s="76"/>
      <c r="T2845" s="119"/>
      <c r="U2845" s="76"/>
      <c r="V2845" s="76"/>
      <c r="W2845" s="109" t="e">
        <f>(T20D357462[[#This Row],[現金及び預金（億）]]-T20D357462[[#This Row],[負債（億）]])/T20D357462[[#This Row],[総資産]]*100</f>
        <v>#DIV/0!</v>
      </c>
    </row>
    <row r="2846" spans="1:23" s="67" customFormat="1" x14ac:dyDescent="0.25">
      <c r="A2846" s="69"/>
      <c r="B2846" s="39"/>
      <c r="C2846" s="71" t="str">
        <f>IFERROR(_xll.RssMarket($A2846,"市場部名称"),"")</f>
        <v/>
      </c>
      <c r="D2846" s="55"/>
      <c r="E2846" s="55" t="str">
        <f>IFERROR(_xll.RssMarket($A2846,"前日比"),"")</f>
        <v/>
      </c>
      <c r="F2846" s="75" t="str">
        <f>IFERROR(_xll.RssMarket($A2846,"時価総額"),"")</f>
        <v/>
      </c>
      <c r="G2846" s="75" t="e">
        <f>T20D357462[[#This Row],[時価総額]]/T20D357462[[#This Row],[現在値]]</f>
        <v>#VALUE!</v>
      </c>
      <c r="H2846" s="20"/>
      <c r="I2846" s="38"/>
      <c r="J2846" s="20"/>
      <c r="K2846" s="33"/>
      <c r="L2846" s="117"/>
      <c r="M2846" s="21"/>
      <c r="N2846" s="89"/>
      <c r="O2846" s="125" t="e">
        <f t="shared" si="91"/>
        <v>#REF!</v>
      </c>
      <c r="P2846" s="125" t="e">
        <f t="shared" si="90"/>
        <v>#REF!</v>
      </c>
      <c r="Q2846" s="147" t="e">
        <f>T20D357462[[#This Row],[スコア⑤]]/T20D357462[[#This Row],[スコア③]]</f>
        <v>#REF!</v>
      </c>
      <c r="R2846" s="76" t="e">
        <f>#REF!+#REF!</f>
        <v>#REF!</v>
      </c>
      <c r="S2846" s="76"/>
      <c r="T2846" s="119"/>
      <c r="U2846" s="76"/>
      <c r="V2846" s="76"/>
      <c r="W2846" s="109" t="e">
        <f>(T20D357462[[#This Row],[現金及び預金（億）]]-T20D357462[[#This Row],[負債（億）]])/T20D357462[[#This Row],[総資産]]*100</f>
        <v>#DIV/0!</v>
      </c>
    </row>
    <row r="2847" spans="1:23" s="67" customFormat="1" x14ac:dyDescent="0.25">
      <c r="A2847" s="69"/>
      <c r="B2847" s="39"/>
      <c r="C2847" s="71" t="str">
        <f>IFERROR(_xll.RssMarket($A2847,"市場部名称"),"")</f>
        <v/>
      </c>
      <c r="D2847" s="55"/>
      <c r="E2847" s="55" t="str">
        <f>IFERROR(_xll.RssMarket($A2847,"前日比"),"")</f>
        <v/>
      </c>
      <c r="F2847" s="75" t="str">
        <f>IFERROR(_xll.RssMarket($A2847,"時価総額"),"")</f>
        <v/>
      </c>
      <c r="G2847" s="75" t="e">
        <f>T20D357462[[#This Row],[時価総額]]/T20D357462[[#This Row],[現在値]]</f>
        <v>#VALUE!</v>
      </c>
      <c r="H2847" s="20"/>
      <c r="I2847" s="38"/>
      <c r="J2847" s="20"/>
      <c r="K2847" s="33"/>
      <c r="L2847" s="117"/>
      <c r="M2847" s="21"/>
      <c r="N2847" s="89"/>
      <c r="O2847" s="125" t="e">
        <f t="shared" si="91"/>
        <v>#REF!</v>
      </c>
      <c r="P2847" s="125" t="e">
        <f t="shared" si="90"/>
        <v>#REF!</v>
      </c>
      <c r="Q2847" s="147" t="e">
        <f>T20D357462[[#This Row],[スコア⑤]]/T20D357462[[#This Row],[スコア③]]</f>
        <v>#REF!</v>
      </c>
      <c r="R2847" s="76" t="e">
        <f>#REF!+#REF!</f>
        <v>#REF!</v>
      </c>
      <c r="S2847" s="76"/>
      <c r="T2847" s="119"/>
      <c r="U2847" s="76"/>
      <c r="V2847" s="76"/>
      <c r="W2847" s="109" t="e">
        <f>(T20D357462[[#This Row],[現金及び預金（億）]]-T20D357462[[#This Row],[負債（億）]])/T20D357462[[#This Row],[総資産]]*100</f>
        <v>#DIV/0!</v>
      </c>
    </row>
    <row r="2848" spans="1:23" s="67" customFormat="1" x14ac:dyDescent="0.25">
      <c r="A2848" s="69"/>
      <c r="B2848" s="39"/>
      <c r="C2848" s="71" t="str">
        <f>IFERROR(_xll.RssMarket($A2848,"市場部名称"),"")</f>
        <v/>
      </c>
      <c r="D2848" s="55"/>
      <c r="E2848" s="55" t="str">
        <f>IFERROR(_xll.RssMarket($A2848,"前日比"),"")</f>
        <v/>
      </c>
      <c r="F2848" s="75" t="str">
        <f>IFERROR(_xll.RssMarket($A2848,"時価総額"),"")</f>
        <v/>
      </c>
      <c r="G2848" s="75" t="e">
        <f>T20D357462[[#This Row],[時価総額]]/T20D357462[[#This Row],[現在値]]</f>
        <v>#VALUE!</v>
      </c>
      <c r="H2848" s="20"/>
      <c r="I2848" s="38"/>
      <c r="J2848" s="20"/>
      <c r="K2848" s="33"/>
      <c r="L2848" s="117"/>
      <c r="M2848" s="21"/>
      <c r="N2848" s="89"/>
      <c r="O2848" s="125" t="e">
        <f t="shared" si="91"/>
        <v>#REF!</v>
      </c>
      <c r="P2848" s="125" t="e">
        <f t="shared" si="90"/>
        <v>#REF!</v>
      </c>
      <c r="Q2848" s="147" t="e">
        <f>T20D357462[[#This Row],[スコア⑤]]/T20D357462[[#This Row],[スコア③]]</f>
        <v>#REF!</v>
      </c>
      <c r="R2848" s="76" t="e">
        <f>#REF!+#REF!</f>
        <v>#REF!</v>
      </c>
      <c r="S2848" s="76"/>
      <c r="T2848" s="119"/>
      <c r="U2848" s="76"/>
      <c r="V2848" s="76"/>
      <c r="W2848" s="109" t="e">
        <f>(T20D357462[[#This Row],[現金及び預金（億）]]-T20D357462[[#This Row],[負債（億）]])/T20D357462[[#This Row],[総資産]]*100</f>
        <v>#DIV/0!</v>
      </c>
    </row>
    <row r="2849" spans="1:23" s="67" customFormat="1" x14ac:dyDescent="0.25">
      <c r="A2849" s="69"/>
      <c r="B2849" s="39"/>
      <c r="C2849" s="71" t="str">
        <f>IFERROR(_xll.RssMarket($A2849,"市場部名称"),"")</f>
        <v/>
      </c>
      <c r="D2849" s="55"/>
      <c r="E2849" s="55" t="str">
        <f>IFERROR(_xll.RssMarket($A2849,"前日比"),"")</f>
        <v/>
      </c>
      <c r="F2849" s="75" t="str">
        <f>IFERROR(_xll.RssMarket($A2849,"時価総額"),"")</f>
        <v/>
      </c>
      <c r="G2849" s="75" t="e">
        <f>T20D357462[[#This Row],[時価総額]]/T20D357462[[#This Row],[現在値]]</f>
        <v>#VALUE!</v>
      </c>
      <c r="H2849" s="20"/>
      <c r="I2849" s="38"/>
      <c r="J2849" s="20"/>
      <c r="K2849" s="33"/>
      <c r="L2849" s="117"/>
      <c r="M2849" s="21"/>
      <c r="N2849" s="89"/>
      <c r="O2849" s="125" t="e">
        <f t="shared" si="91"/>
        <v>#REF!</v>
      </c>
      <c r="P2849" s="125" t="e">
        <f t="shared" si="90"/>
        <v>#REF!</v>
      </c>
      <c r="Q2849" s="147" t="e">
        <f>T20D357462[[#This Row],[スコア⑤]]/T20D357462[[#This Row],[スコア③]]</f>
        <v>#REF!</v>
      </c>
      <c r="R2849" s="76" t="e">
        <f>#REF!+#REF!</f>
        <v>#REF!</v>
      </c>
      <c r="S2849" s="76"/>
      <c r="T2849" s="119"/>
      <c r="U2849" s="76"/>
      <c r="V2849" s="76"/>
      <c r="W2849" s="109" t="e">
        <f>(T20D357462[[#This Row],[現金及び預金（億）]]-T20D357462[[#This Row],[負債（億）]])/T20D357462[[#This Row],[総資産]]*100</f>
        <v>#DIV/0!</v>
      </c>
    </row>
    <row r="2850" spans="1:23" s="67" customFormat="1" x14ac:dyDescent="0.25">
      <c r="A2850" s="69"/>
      <c r="B2850" s="39"/>
      <c r="C2850" s="71" t="str">
        <f>IFERROR(_xll.RssMarket($A2850,"市場部名称"),"")</f>
        <v/>
      </c>
      <c r="D2850" s="55"/>
      <c r="E2850" s="55" t="str">
        <f>IFERROR(_xll.RssMarket($A2850,"前日比"),"")</f>
        <v/>
      </c>
      <c r="F2850" s="75" t="str">
        <f>IFERROR(_xll.RssMarket($A2850,"時価総額"),"")</f>
        <v/>
      </c>
      <c r="G2850" s="75" t="e">
        <f>T20D357462[[#This Row],[時価総額]]/T20D357462[[#This Row],[現在値]]</f>
        <v>#VALUE!</v>
      </c>
      <c r="H2850" s="20"/>
      <c r="I2850" s="38"/>
      <c r="J2850" s="20"/>
      <c r="K2850" s="33"/>
      <c r="L2850" s="117"/>
      <c r="M2850" s="21"/>
      <c r="N2850" s="89"/>
      <c r="O2850" s="125" t="e">
        <f t="shared" si="91"/>
        <v>#REF!</v>
      </c>
      <c r="P2850" s="125" t="e">
        <f t="shared" si="90"/>
        <v>#REF!</v>
      </c>
      <c r="Q2850" s="147" t="e">
        <f>T20D357462[[#This Row],[スコア⑤]]/T20D357462[[#This Row],[スコア③]]</f>
        <v>#REF!</v>
      </c>
      <c r="R2850" s="76" t="e">
        <f>#REF!+#REF!</f>
        <v>#REF!</v>
      </c>
      <c r="S2850" s="76"/>
      <c r="T2850" s="119"/>
      <c r="U2850" s="76"/>
      <c r="V2850" s="76"/>
      <c r="W2850" s="109" t="e">
        <f>(T20D357462[[#This Row],[現金及び預金（億）]]-T20D357462[[#This Row],[負債（億）]])/T20D357462[[#This Row],[総資産]]*100</f>
        <v>#DIV/0!</v>
      </c>
    </row>
    <row r="2851" spans="1:23" s="67" customFormat="1" x14ac:dyDescent="0.25">
      <c r="A2851" s="69"/>
      <c r="B2851" s="39"/>
      <c r="C2851" s="71" t="str">
        <f>IFERROR(_xll.RssMarket($A2851,"市場部名称"),"")</f>
        <v/>
      </c>
      <c r="D2851" s="55"/>
      <c r="E2851" s="55" t="str">
        <f>IFERROR(_xll.RssMarket($A2851,"前日比"),"")</f>
        <v/>
      </c>
      <c r="F2851" s="75" t="str">
        <f>IFERROR(_xll.RssMarket($A2851,"時価総額"),"")</f>
        <v/>
      </c>
      <c r="G2851" s="75" t="e">
        <f>T20D357462[[#This Row],[時価総額]]/T20D357462[[#This Row],[現在値]]</f>
        <v>#VALUE!</v>
      </c>
      <c r="H2851" s="20"/>
      <c r="I2851" s="38"/>
      <c r="J2851" s="20"/>
      <c r="K2851" s="33"/>
      <c r="L2851" s="117"/>
      <c r="M2851" s="21"/>
      <c r="N2851" s="89"/>
      <c r="O2851" s="125" t="e">
        <f t="shared" si="91"/>
        <v>#REF!</v>
      </c>
      <c r="P2851" s="125" t="e">
        <f t="shared" si="90"/>
        <v>#REF!</v>
      </c>
      <c r="Q2851" s="147" t="e">
        <f>T20D357462[[#This Row],[スコア⑤]]/T20D357462[[#This Row],[スコア③]]</f>
        <v>#REF!</v>
      </c>
      <c r="R2851" s="76" t="e">
        <f>#REF!+#REF!</f>
        <v>#REF!</v>
      </c>
      <c r="S2851" s="76"/>
      <c r="T2851" s="119"/>
      <c r="U2851" s="76"/>
      <c r="V2851" s="76"/>
      <c r="W2851" s="109" t="e">
        <f>(T20D357462[[#This Row],[現金及び預金（億）]]-T20D357462[[#This Row],[負債（億）]])/T20D357462[[#This Row],[総資産]]*100</f>
        <v>#DIV/0!</v>
      </c>
    </row>
    <row r="2852" spans="1:23" s="67" customFormat="1" x14ac:dyDescent="0.25">
      <c r="A2852" s="69"/>
      <c r="B2852" s="39"/>
      <c r="C2852" s="71" t="str">
        <f>IFERROR(_xll.RssMarket($A2852,"市場部名称"),"")</f>
        <v/>
      </c>
      <c r="D2852" s="55"/>
      <c r="E2852" s="55" t="str">
        <f>IFERROR(_xll.RssMarket($A2852,"前日比"),"")</f>
        <v/>
      </c>
      <c r="F2852" s="75" t="str">
        <f>IFERROR(_xll.RssMarket($A2852,"時価総額"),"")</f>
        <v/>
      </c>
      <c r="G2852" s="75" t="e">
        <f>T20D357462[[#This Row],[時価総額]]/T20D357462[[#This Row],[現在値]]</f>
        <v>#VALUE!</v>
      </c>
      <c r="H2852" s="20"/>
      <c r="I2852" s="38"/>
      <c r="J2852" s="20"/>
      <c r="K2852" s="33"/>
      <c r="L2852" s="117"/>
      <c r="M2852" s="21"/>
      <c r="N2852" s="89"/>
      <c r="O2852" s="125" t="e">
        <f t="shared" si="91"/>
        <v>#REF!</v>
      </c>
      <c r="P2852" s="125" t="e">
        <f t="shared" si="90"/>
        <v>#REF!</v>
      </c>
      <c r="Q2852" s="147" t="e">
        <f>T20D357462[[#This Row],[スコア⑤]]/T20D357462[[#This Row],[スコア③]]</f>
        <v>#REF!</v>
      </c>
      <c r="R2852" s="76" t="e">
        <f>#REF!+#REF!</f>
        <v>#REF!</v>
      </c>
      <c r="S2852" s="76"/>
      <c r="T2852" s="119"/>
      <c r="U2852" s="76"/>
      <c r="V2852" s="76"/>
      <c r="W2852" s="109" t="e">
        <f>(T20D357462[[#This Row],[現金及び預金（億）]]-T20D357462[[#This Row],[負債（億）]])/T20D357462[[#This Row],[総資産]]*100</f>
        <v>#DIV/0!</v>
      </c>
    </row>
    <row r="2853" spans="1:23" s="67" customFormat="1" x14ac:dyDescent="0.25">
      <c r="A2853" s="69"/>
      <c r="B2853" s="39"/>
      <c r="C2853" s="71" t="str">
        <f>IFERROR(_xll.RssMarket($A2853,"市場部名称"),"")</f>
        <v/>
      </c>
      <c r="D2853" s="55"/>
      <c r="E2853" s="55" t="str">
        <f>IFERROR(_xll.RssMarket($A2853,"前日比"),"")</f>
        <v/>
      </c>
      <c r="F2853" s="75" t="str">
        <f>IFERROR(_xll.RssMarket($A2853,"時価総額"),"")</f>
        <v/>
      </c>
      <c r="G2853" s="75" t="e">
        <f>T20D357462[[#This Row],[時価総額]]/T20D357462[[#This Row],[現在値]]</f>
        <v>#VALUE!</v>
      </c>
      <c r="H2853" s="20"/>
      <c r="I2853" s="38"/>
      <c r="J2853" s="20"/>
      <c r="K2853" s="33"/>
      <c r="L2853" s="117"/>
      <c r="M2853" s="21"/>
      <c r="N2853" s="89"/>
      <c r="O2853" s="125" t="e">
        <f t="shared" si="91"/>
        <v>#REF!</v>
      </c>
      <c r="P2853" s="125" t="e">
        <f t="shared" si="90"/>
        <v>#REF!</v>
      </c>
      <c r="Q2853" s="147" t="e">
        <f>T20D357462[[#This Row],[スコア⑤]]/T20D357462[[#This Row],[スコア③]]</f>
        <v>#REF!</v>
      </c>
      <c r="R2853" s="76" t="e">
        <f>#REF!+#REF!</f>
        <v>#REF!</v>
      </c>
      <c r="S2853" s="76"/>
      <c r="T2853" s="119"/>
      <c r="U2853" s="76"/>
      <c r="V2853" s="76"/>
      <c r="W2853" s="109" t="e">
        <f>(T20D357462[[#This Row],[現金及び預金（億）]]-T20D357462[[#This Row],[負債（億）]])/T20D357462[[#This Row],[総資産]]*100</f>
        <v>#DIV/0!</v>
      </c>
    </row>
    <row r="2854" spans="1:23" s="67" customFormat="1" x14ac:dyDescent="0.25">
      <c r="A2854" s="69"/>
      <c r="B2854" s="39"/>
      <c r="C2854" s="71" t="str">
        <f>IFERROR(_xll.RssMarket($A2854,"市場部名称"),"")</f>
        <v/>
      </c>
      <c r="D2854" s="55"/>
      <c r="E2854" s="55" t="str">
        <f>IFERROR(_xll.RssMarket($A2854,"前日比"),"")</f>
        <v/>
      </c>
      <c r="F2854" s="75" t="str">
        <f>IFERROR(_xll.RssMarket($A2854,"時価総額"),"")</f>
        <v/>
      </c>
      <c r="G2854" s="75" t="e">
        <f>T20D357462[[#This Row],[時価総額]]/T20D357462[[#This Row],[現在値]]</f>
        <v>#VALUE!</v>
      </c>
      <c r="H2854" s="20"/>
      <c r="I2854" s="38"/>
      <c r="J2854" s="20"/>
      <c r="K2854" s="33"/>
      <c r="L2854" s="117"/>
      <c r="M2854" s="21"/>
      <c r="N2854" s="89"/>
      <c r="O2854" s="125" t="e">
        <f t="shared" si="91"/>
        <v>#REF!</v>
      </c>
      <c r="P2854" s="125" t="e">
        <f t="shared" si="90"/>
        <v>#REF!</v>
      </c>
      <c r="Q2854" s="147" t="e">
        <f>T20D357462[[#This Row],[スコア⑤]]/T20D357462[[#This Row],[スコア③]]</f>
        <v>#REF!</v>
      </c>
      <c r="R2854" s="76" t="e">
        <f>#REF!+#REF!</f>
        <v>#REF!</v>
      </c>
      <c r="S2854" s="76"/>
      <c r="T2854" s="119"/>
      <c r="U2854" s="76"/>
      <c r="V2854" s="76"/>
      <c r="W2854" s="109" t="e">
        <f>(T20D357462[[#This Row],[現金及び預金（億）]]-T20D357462[[#This Row],[負債（億）]])/T20D357462[[#This Row],[総資産]]*100</f>
        <v>#DIV/0!</v>
      </c>
    </row>
    <row r="2855" spans="1:23" s="67" customFormat="1" x14ac:dyDescent="0.25">
      <c r="A2855" s="69"/>
      <c r="B2855" s="39"/>
      <c r="C2855" s="71" t="str">
        <f>IFERROR(_xll.RssMarket($A2855,"市場部名称"),"")</f>
        <v/>
      </c>
      <c r="D2855" s="55"/>
      <c r="E2855" s="55" t="str">
        <f>IFERROR(_xll.RssMarket($A2855,"前日比"),"")</f>
        <v/>
      </c>
      <c r="F2855" s="75" t="str">
        <f>IFERROR(_xll.RssMarket($A2855,"時価総額"),"")</f>
        <v/>
      </c>
      <c r="G2855" s="75" t="e">
        <f>T20D357462[[#This Row],[時価総額]]/T20D357462[[#This Row],[現在値]]</f>
        <v>#VALUE!</v>
      </c>
      <c r="H2855" s="20"/>
      <c r="I2855" s="38"/>
      <c r="J2855" s="20"/>
      <c r="K2855" s="33"/>
      <c r="L2855" s="117"/>
      <c r="M2855" s="21"/>
      <c r="N2855" s="89"/>
      <c r="O2855" s="125" t="e">
        <f t="shared" si="91"/>
        <v>#REF!</v>
      </c>
      <c r="P2855" s="125" t="e">
        <f t="shared" si="90"/>
        <v>#REF!</v>
      </c>
      <c r="Q2855" s="147" t="e">
        <f>T20D357462[[#This Row],[スコア⑤]]/T20D357462[[#This Row],[スコア③]]</f>
        <v>#REF!</v>
      </c>
      <c r="R2855" s="76" t="e">
        <f>#REF!+#REF!</f>
        <v>#REF!</v>
      </c>
      <c r="S2855" s="76"/>
      <c r="T2855" s="119"/>
      <c r="U2855" s="76"/>
      <c r="V2855" s="76"/>
      <c r="W2855" s="109" t="e">
        <f>(T20D357462[[#This Row],[現金及び預金（億）]]-T20D357462[[#This Row],[負債（億）]])/T20D357462[[#This Row],[総資産]]*100</f>
        <v>#DIV/0!</v>
      </c>
    </row>
    <row r="2856" spans="1:23" s="67" customFormat="1" x14ac:dyDescent="0.25">
      <c r="A2856" s="69"/>
      <c r="B2856" s="39"/>
      <c r="C2856" s="71" t="str">
        <f>IFERROR(_xll.RssMarket($A2856,"市場部名称"),"")</f>
        <v/>
      </c>
      <c r="D2856" s="55"/>
      <c r="E2856" s="55" t="str">
        <f>IFERROR(_xll.RssMarket($A2856,"前日比"),"")</f>
        <v/>
      </c>
      <c r="F2856" s="75" t="str">
        <f>IFERROR(_xll.RssMarket($A2856,"時価総額"),"")</f>
        <v/>
      </c>
      <c r="G2856" s="75" t="e">
        <f>T20D357462[[#This Row],[時価総額]]/T20D357462[[#This Row],[現在値]]</f>
        <v>#VALUE!</v>
      </c>
      <c r="H2856" s="20"/>
      <c r="I2856" s="38"/>
      <c r="J2856" s="20"/>
      <c r="K2856" s="33"/>
      <c r="L2856" s="117"/>
      <c r="M2856" s="21"/>
      <c r="N2856" s="89"/>
      <c r="O2856" s="125" t="e">
        <f t="shared" si="91"/>
        <v>#REF!</v>
      </c>
      <c r="P2856" s="125" t="e">
        <f t="shared" si="90"/>
        <v>#REF!</v>
      </c>
      <c r="Q2856" s="147" t="e">
        <f>T20D357462[[#This Row],[スコア⑤]]/T20D357462[[#This Row],[スコア③]]</f>
        <v>#REF!</v>
      </c>
      <c r="R2856" s="76" t="e">
        <f>#REF!+#REF!</f>
        <v>#REF!</v>
      </c>
      <c r="S2856" s="76"/>
      <c r="T2856" s="119"/>
      <c r="U2856" s="76"/>
      <c r="V2856" s="76"/>
      <c r="W2856" s="109" t="e">
        <f>(T20D357462[[#This Row],[現金及び預金（億）]]-T20D357462[[#This Row],[負債（億）]])/T20D357462[[#This Row],[総資産]]*100</f>
        <v>#DIV/0!</v>
      </c>
    </row>
    <row r="2857" spans="1:23" s="67" customFormat="1" x14ac:dyDescent="0.25">
      <c r="A2857" s="69"/>
      <c r="B2857" s="39"/>
      <c r="C2857" s="71" t="str">
        <f>IFERROR(_xll.RssMarket($A2857,"市場部名称"),"")</f>
        <v/>
      </c>
      <c r="D2857" s="55"/>
      <c r="E2857" s="55" t="str">
        <f>IFERROR(_xll.RssMarket($A2857,"前日比"),"")</f>
        <v/>
      </c>
      <c r="F2857" s="75" t="str">
        <f>IFERROR(_xll.RssMarket($A2857,"時価総額"),"")</f>
        <v/>
      </c>
      <c r="G2857" s="75" t="e">
        <f>T20D357462[[#This Row],[時価総額]]/T20D357462[[#This Row],[現在値]]</f>
        <v>#VALUE!</v>
      </c>
      <c r="H2857" s="20"/>
      <c r="I2857" s="38"/>
      <c r="J2857" s="20"/>
      <c r="K2857" s="33"/>
      <c r="L2857" s="117"/>
      <c r="M2857" s="21"/>
      <c r="N2857" s="89"/>
      <c r="O2857" s="125" t="e">
        <f t="shared" si="91"/>
        <v>#REF!</v>
      </c>
      <c r="P2857" s="125" t="e">
        <f t="shared" si="90"/>
        <v>#REF!</v>
      </c>
      <c r="Q2857" s="147" t="e">
        <f>T20D357462[[#This Row],[スコア⑤]]/T20D357462[[#This Row],[スコア③]]</f>
        <v>#REF!</v>
      </c>
      <c r="R2857" s="76" t="e">
        <f>#REF!+#REF!</f>
        <v>#REF!</v>
      </c>
      <c r="S2857" s="76"/>
      <c r="T2857" s="119"/>
      <c r="U2857" s="76"/>
      <c r="V2857" s="76"/>
      <c r="W2857" s="109" t="e">
        <f>(T20D357462[[#This Row],[現金及び預金（億）]]-T20D357462[[#This Row],[負債（億）]])/T20D357462[[#This Row],[総資産]]*100</f>
        <v>#DIV/0!</v>
      </c>
    </row>
    <row r="2858" spans="1:23" s="67" customFormat="1" x14ac:dyDescent="0.25">
      <c r="A2858" s="69"/>
      <c r="B2858" s="39"/>
      <c r="C2858" s="71" t="str">
        <f>IFERROR(_xll.RssMarket($A2858,"市場部名称"),"")</f>
        <v/>
      </c>
      <c r="D2858" s="55"/>
      <c r="E2858" s="55" t="str">
        <f>IFERROR(_xll.RssMarket($A2858,"前日比"),"")</f>
        <v/>
      </c>
      <c r="F2858" s="75" t="str">
        <f>IFERROR(_xll.RssMarket($A2858,"時価総額"),"")</f>
        <v/>
      </c>
      <c r="G2858" s="75" t="e">
        <f>T20D357462[[#This Row],[時価総額]]/T20D357462[[#This Row],[現在値]]</f>
        <v>#VALUE!</v>
      </c>
      <c r="H2858" s="20"/>
      <c r="I2858" s="38"/>
      <c r="J2858" s="20"/>
      <c r="K2858" s="33"/>
      <c r="L2858" s="117"/>
      <c r="M2858" s="21"/>
      <c r="N2858" s="89"/>
      <c r="O2858" s="125" t="e">
        <f t="shared" si="91"/>
        <v>#REF!</v>
      </c>
      <c r="P2858" s="125" t="e">
        <f t="shared" si="90"/>
        <v>#REF!</v>
      </c>
      <c r="Q2858" s="147" t="e">
        <f>T20D357462[[#This Row],[スコア⑤]]/T20D357462[[#This Row],[スコア③]]</f>
        <v>#REF!</v>
      </c>
      <c r="R2858" s="76" t="e">
        <f>#REF!+#REF!</f>
        <v>#REF!</v>
      </c>
      <c r="S2858" s="76"/>
      <c r="T2858" s="119"/>
      <c r="U2858" s="76"/>
      <c r="V2858" s="76"/>
      <c r="W2858" s="109" t="e">
        <f>(T20D357462[[#This Row],[現金及び預金（億）]]-T20D357462[[#This Row],[負債（億）]])/T20D357462[[#This Row],[総資産]]*100</f>
        <v>#DIV/0!</v>
      </c>
    </row>
    <row r="2859" spans="1:23" s="67" customFormat="1" x14ac:dyDescent="0.25">
      <c r="A2859" s="69"/>
      <c r="B2859" s="39"/>
      <c r="C2859" s="71" t="str">
        <f>IFERROR(_xll.RssMarket($A2859,"市場部名称"),"")</f>
        <v/>
      </c>
      <c r="D2859" s="55"/>
      <c r="E2859" s="55" t="str">
        <f>IFERROR(_xll.RssMarket($A2859,"前日比"),"")</f>
        <v/>
      </c>
      <c r="F2859" s="75" t="str">
        <f>IFERROR(_xll.RssMarket($A2859,"時価総額"),"")</f>
        <v/>
      </c>
      <c r="G2859" s="75" t="e">
        <f>T20D357462[[#This Row],[時価総額]]/T20D357462[[#This Row],[現在値]]</f>
        <v>#VALUE!</v>
      </c>
      <c r="H2859" s="20"/>
      <c r="I2859" s="38"/>
      <c r="J2859" s="20"/>
      <c r="K2859" s="33"/>
      <c r="L2859" s="117"/>
      <c r="M2859" s="21"/>
      <c r="N2859" s="89"/>
      <c r="O2859" s="125" t="e">
        <f t="shared" si="91"/>
        <v>#REF!</v>
      </c>
      <c r="P2859" s="125" t="e">
        <f t="shared" si="90"/>
        <v>#REF!</v>
      </c>
      <c r="Q2859" s="147" t="e">
        <f>T20D357462[[#This Row],[スコア⑤]]/T20D357462[[#This Row],[スコア③]]</f>
        <v>#REF!</v>
      </c>
      <c r="R2859" s="76" t="e">
        <f>#REF!+#REF!</f>
        <v>#REF!</v>
      </c>
      <c r="S2859" s="76"/>
      <c r="T2859" s="119"/>
      <c r="U2859" s="76"/>
      <c r="V2859" s="76"/>
      <c r="W2859" s="109" t="e">
        <f>(T20D357462[[#This Row],[現金及び預金（億）]]-T20D357462[[#This Row],[負債（億）]])/T20D357462[[#This Row],[総資産]]*100</f>
        <v>#DIV/0!</v>
      </c>
    </row>
    <row r="2860" spans="1:23" s="67" customFormat="1" x14ac:dyDescent="0.25">
      <c r="A2860" s="69"/>
      <c r="B2860" s="39"/>
      <c r="C2860" s="71" t="str">
        <f>IFERROR(_xll.RssMarket($A2860,"市場部名称"),"")</f>
        <v/>
      </c>
      <c r="D2860" s="55"/>
      <c r="E2860" s="55" t="str">
        <f>IFERROR(_xll.RssMarket($A2860,"前日比"),"")</f>
        <v/>
      </c>
      <c r="F2860" s="75" t="str">
        <f>IFERROR(_xll.RssMarket($A2860,"時価総額"),"")</f>
        <v/>
      </c>
      <c r="G2860" s="75" t="e">
        <f>T20D357462[[#This Row],[時価総額]]/T20D357462[[#This Row],[現在値]]</f>
        <v>#VALUE!</v>
      </c>
      <c r="H2860" s="20"/>
      <c r="I2860" s="38"/>
      <c r="J2860" s="20"/>
      <c r="K2860" s="33"/>
      <c r="L2860" s="117"/>
      <c r="M2860" s="21"/>
      <c r="N2860" s="89"/>
      <c r="O2860" s="125" t="e">
        <f t="shared" si="91"/>
        <v>#REF!</v>
      </c>
      <c r="P2860" s="125" t="e">
        <f t="shared" si="90"/>
        <v>#REF!</v>
      </c>
      <c r="Q2860" s="147" t="e">
        <f>T20D357462[[#This Row],[スコア⑤]]/T20D357462[[#This Row],[スコア③]]</f>
        <v>#REF!</v>
      </c>
      <c r="R2860" s="76" t="e">
        <f>#REF!+#REF!</f>
        <v>#REF!</v>
      </c>
      <c r="S2860" s="76"/>
      <c r="T2860" s="119"/>
      <c r="U2860" s="76"/>
      <c r="V2860" s="76"/>
      <c r="W2860" s="109" t="e">
        <f>(T20D357462[[#This Row],[現金及び預金（億）]]-T20D357462[[#This Row],[負債（億）]])/T20D357462[[#This Row],[総資産]]*100</f>
        <v>#DIV/0!</v>
      </c>
    </row>
    <row r="2861" spans="1:23" s="67" customFormat="1" x14ac:dyDescent="0.25">
      <c r="A2861" s="69"/>
      <c r="B2861" s="39"/>
      <c r="C2861" s="71" t="str">
        <f>IFERROR(_xll.RssMarket($A2861,"市場部名称"),"")</f>
        <v/>
      </c>
      <c r="D2861" s="55"/>
      <c r="E2861" s="55" t="str">
        <f>IFERROR(_xll.RssMarket($A2861,"前日比"),"")</f>
        <v/>
      </c>
      <c r="F2861" s="75" t="str">
        <f>IFERROR(_xll.RssMarket($A2861,"時価総額"),"")</f>
        <v/>
      </c>
      <c r="G2861" s="75" t="e">
        <f>T20D357462[[#This Row],[時価総額]]/T20D357462[[#This Row],[現在値]]</f>
        <v>#VALUE!</v>
      </c>
      <c r="H2861" s="20"/>
      <c r="I2861" s="38"/>
      <c r="J2861" s="20"/>
      <c r="K2861" s="33"/>
      <c r="L2861" s="117"/>
      <c r="M2861" s="21"/>
      <c r="N2861" s="89"/>
      <c r="O2861" s="125" t="e">
        <f t="shared" si="91"/>
        <v>#REF!</v>
      </c>
      <c r="P2861" s="125" t="e">
        <f t="shared" si="90"/>
        <v>#REF!</v>
      </c>
      <c r="Q2861" s="147" t="e">
        <f>T20D357462[[#This Row],[スコア⑤]]/T20D357462[[#This Row],[スコア③]]</f>
        <v>#REF!</v>
      </c>
      <c r="R2861" s="76" t="e">
        <f>#REF!+#REF!</f>
        <v>#REF!</v>
      </c>
      <c r="S2861" s="76"/>
      <c r="T2861" s="119"/>
      <c r="U2861" s="76"/>
      <c r="V2861" s="76"/>
      <c r="W2861" s="109" t="e">
        <f>(T20D357462[[#This Row],[現金及び預金（億）]]-T20D357462[[#This Row],[負債（億）]])/T20D357462[[#This Row],[総資産]]*100</f>
        <v>#DIV/0!</v>
      </c>
    </row>
    <row r="2862" spans="1:23" s="67" customFormat="1" x14ac:dyDescent="0.25">
      <c r="A2862" s="69"/>
      <c r="B2862" s="39"/>
      <c r="C2862" s="71" t="str">
        <f>IFERROR(_xll.RssMarket($A2862,"市場部名称"),"")</f>
        <v/>
      </c>
      <c r="D2862" s="55"/>
      <c r="E2862" s="55" t="str">
        <f>IFERROR(_xll.RssMarket($A2862,"前日比"),"")</f>
        <v/>
      </c>
      <c r="F2862" s="75" t="str">
        <f>IFERROR(_xll.RssMarket($A2862,"時価総額"),"")</f>
        <v/>
      </c>
      <c r="G2862" s="75" t="e">
        <f>T20D357462[[#This Row],[時価総額]]/T20D357462[[#This Row],[現在値]]</f>
        <v>#VALUE!</v>
      </c>
      <c r="H2862" s="20"/>
      <c r="I2862" s="38"/>
      <c r="J2862" s="20"/>
      <c r="K2862" s="33"/>
      <c r="L2862" s="117"/>
      <c r="M2862" s="21"/>
      <c r="N2862" s="89"/>
      <c r="O2862" s="125" t="e">
        <f t="shared" si="91"/>
        <v>#REF!</v>
      </c>
      <c r="P2862" s="125" t="e">
        <f t="shared" si="90"/>
        <v>#REF!</v>
      </c>
      <c r="Q2862" s="147" t="e">
        <f>T20D357462[[#This Row],[スコア⑤]]/T20D357462[[#This Row],[スコア③]]</f>
        <v>#REF!</v>
      </c>
      <c r="R2862" s="76" t="e">
        <f>#REF!+#REF!</f>
        <v>#REF!</v>
      </c>
      <c r="S2862" s="76"/>
      <c r="T2862" s="119"/>
      <c r="U2862" s="76"/>
      <c r="V2862" s="76"/>
      <c r="W2862" s="109" t="e">
        <f>(T20D357462[[#This Row],[現金及び預金（億）]]-T20D357462[[#This Row],[負債（億）]])/T20D357462[[#This Row],[総資産]]*100</f>
        <v>#DIV/0!</v>
      </c>
    </row>
    <row r="2863" spans="1:23" s="67" customFormat="1" x14ac:dyDescent="0.25">
      <c r="A2863" s="69"/>
      <c r="B2863" s="39"/>
      <c r="C2863" s="71" t="str">
        <f>IFERROR(_xll.RssMarket($A2863,"市場部名称"),"")</f>
        <v/>
      </c>
      <c r="D2863" s="55"/>
      <c r="E2863" s="55" t="str">
        <f>IFERROR(_xll.RssMarket($A2863,"前日比"),"")</f>
        <v/>
      </c>
      <c r="F2863" s="75" t="str">
        <f>IFERROR(_xll.RssMarket($A2863,"時価総額"),"")</f>
        <v/>
      </c>
      <c r="G2863" s="75" t="e">
        <f>T20D357462[[#This Row],[時価総額]]/T20D357462[[#This Row],[現在値]]</f>
        <v>#VALUE!</v>
      </c>
      <c r="H2863" s="20"/>
      <c r="I2863" s="38"/>
      <c r="J2863" s="20"/>
      <c r="K2863" s="33"/>
      <c r="L2863" s="117"/>
      <c r="M2863" s="21"/>
      <c r="N2863" s="89"/>
      <c r="O2863" s="125" t="e">
        <f t="shared" si="91"/>
        <v>#REF!</v>
      </c>
      <c r="P2863" s="125" t="e">
        <f t="shared" si="90"/>
        <v>#REF!</v>
      </c>
      <c r="Q2863" s="147" t="e">
        <f>T20D357462[[#This Row],[スコア⑤]]/T20D357462[[#This Row],[スコア③]]</f>
        <v>#REF!</v>
      </c>
      <c r="R2863" s="76" t="e">
        <f>#REF!+#REF!</f>
        <v>#REF!</v>
      </c>
      <c r="S2863" s="76"/>
      <c r="T2863" s="119"/>
      <c r="U2863" s="76"/>
      <c r="V2863" s="76"/>
      <c r="W2863" s="109" t="e">
        <f>(T20D357462[[#This Row],[現金及び預金（億）]]-T20D357462[[#This Row],[負債（億）]])/T20D357462[[#This Row],[総資産]]*100</f>
        <v>#DIV/0!</v>
      </c>
    </row>
    <row r="2864" spans="1:23" s="67" customFormat="1" x14ac:dyDescent="0.25">
      <c r="A2864" s="69"/>
      <c r="B2864" s="39"/>
      <c r="C2864" s="71" t="str">
        <f>IFERROR(_xll.RssMarket($A2864,"市場部名称"),"")</f>
        <v/>
      </c>
      <c r="D2864" s="55"/>
      <c r="E2864" s="55" t="str">
        <f>IFERROR(_xll.RssMarket($A2864,"前日比"),"")</f>
        <v/>
      </c>
      <c r="F2864" s="75" t="str">
        <f>IFERROR(_xll.RssMarket($A2864,"時価総額"),"")</f>
        <v/>
      </c>
      <c r="G2864" s="75" t="e">
        <f>T20D357462[[#This Row],[時価総額]]/T20D357462[[#This Row],[現在値]]</f>
        <v>#VALUE!</v>
      </c>
      <c r="H2864" s="20"/>
      <c r="I2864" s="38"/>
      <c r="J2864" s="20"/>
      <c r="K2864" s="33"/>
      <c r="L2864" s="117"/>
      <c r="M2864" s="21"/>
      <c r="N2864" s="89"/>
      <c r="O2864" s="125" t="e">
        <f t="shared" si="91"/>
        <v>#REF!</v>
      </c>
      <c r="P2864" s="125" t="e">
        <f t="shared" si="90"/>
        <v>#REF!</v>
      </c>
      <c r="Q2864" s="147" t="e">
        <f>T20D357462[[#This Row],[スコア⑤]]/T20D357462[[#This Row],[スコア③]]</f>
        <v>#REF!</v>
      </c>
      <c r="R2864" s="76" t="e">
        <f>#REF!+#REF!</f>
        <v>#REF!</v>
      </c>
      <c r="S2864" s="76"/>
      <c r="T2864" s="119"/>
      <c r="U2864" s="76"/>
      <c r="V2864" s="76"/>
      <c r="W2864" s="109" t="e">
        <f>(T20D357462[[#This Row],[現金及び預金（億）]]-T20D357462[[#This Row],[負債（億）]])/T20D357462[[#This Row],[総資産]]*100</f>
        <v>#DIV/0!</v>
      </c>
    </row>
    <row r="2865" spans="1:23" s="67" customFormat="1" x14ac:dyDescent="0.25">
      <c r="A2865" s="69"/>
      <c r="B2865" s="39"/>
      <c r="C2865" s="71" t="str">
        <f>IFERROR(_xll.RssMarket($A2865,"市場部名称"),"")</f>
        <v/>
      </c>
      <c r="D2865" s="55"/>
      <c r="E2865" s="55" t="str">
        <f>IFERROR(_xll.RssMarket($A2865,"前日比"),"")</f>
        <v/>
      </c>
      <c r="F2865" s="75" t="str">
        <f>IFERROR(_xll.RssMarket($A2865,"時価総額"),"")</f>
        <v/>
      </c>
      <c r="G2865" s="75" t="e">
        <f>T20D357462[[#This Row],[時価総額]]/T20D357462[[#This Row],[現在値]]</f>
        <v>#VALUE!</v>
      </c>
      <c r="H2865" s="20"/>
      <c r="I2865" s="38"/>
      <c r="J2865" s="20"/>
      <c r="K2865" s="33"/>
      <c r="L2865" s="117"/>
      <c r="M2865" s="21"/>
      <c r="N2865" s="89"/>
      <c r="O2865" s="125" t="e">
        <f t="shared" si="91"/>
        <v>#REF!</v>
      </c>
      <c r="P2865" s="125" t="e">
        <f t="shared" si="90"/>
        <v>#REF!</v>
      </c>
      <c r="Q2865" s="147" t="e">
        <f>T20D357462[[#This Row],[スコア⑤]]/T20D357462[[#This Row],[スコア③]]</f>
        <v>#REF!</v>
      </c>
      <c r="R2865" s="76" t="e">
        <f>#REF!+#REF!</f>
        <v>#REF!</v>
      </c>
      <c r="S2865" s="76"/>
      <c r="T2865" s="119"/>
      <c r="U2865" s="76"/>
      <c r="V2865" s="76"/>
      <c r="W2865" s="109" t="e">
        <f>(T20D357462[[#This Row],[現金及び預金（億）]]-T20D357462[[#This Row],[負債（億）]])/T20D357462[[#This Row],[総資産]]*100</f>
        <v>#DIV/0!</v>
      </c>
    </row>
    <row r="2866" spans="1:23" s="67" customFormat="1" x14ac:dyDescent="0.25">
      <c r="A2866" s="69"/>
      <c r="B2866" s="39"/>
      <c r="C2866" s="71" t="str">
        <f>IFERROR(_xll.RssMarket($A2866,"市場部名称"),"")</f>
        <v/>
      </c>
      <c r="D2866" s="55"/>
      <c r="E2866" s="55" t="str">
        <f>IFERROR(_xll.RssMarket($A2866,"前日比"),"")</f>
        <v/>
      </c>
      <c r="F2866" s="75" t="str">
        <f>IFERROR(_xll.RssMarket($A2866,"時価総額"),"")</f>
        <v/>
      </c>
      <c r="G2866" s="75" t="e">
        <f>T20D357462[[#This Row],[時価総額]]/T20D357462[[#This Row],[現在値]]</f>
        <v>#VALUE!</v>
      </c>
      <c r="H2866" s="20"/>
      <c r="I2866" s="38"/>
      <c r="J2866" s="20"/>
      <c r="K2866" s="33"/>
      <c r="L2866" s="117"/>
      <c r="M2866" s="21"/>
      <c r="N2866" s="89"/>
      <c r="O2866" s="125" t="e">
        <f t="shared" si="91"/>
        <v>#REF!</v>
      </c>
      <c r="P2866" s="125" t="e">
        <f t="shared" si="90"/>
        <v>#REF!</v>
      </c>
      <c r="Q2866" s="147" t="e">
        <f>T20D357462[[#This Row],[スコア⑤]]/T20D357462[[#This Row],[スコア③]]</f>
        <v>#REF!</v>
      </c>
      <c r="R2866" s="76" t="e">
        <f>#REF!+#REF!</f>
        <v>#REF!</v>
      </c>
      <c r="S2866" s="76"/>
      <c r="T2866" s="119"/>
      <c r="U2866" s="76"/>
      <c r="V2866" s="76"/>
      <c r="W2866" s="109" t="e">
        <f>(T20D357462[[#This Row],[現金及び預金（億）]]-T20D357462[[#This Row],[負債（億）]])/T20D357462[[#This Row],[総資産]]*100</f>
        <v>#DIV/0!</v>
      </c>
    </row>
    <row r="2867" spans="1:23" s="67" customFormat="1" x14ac:dyDescent="0.25">
      <c r="A2867" s="69"/>
      <c r="B2867" s="39"/>
      <c r="C2867" s="71" t="str">
        <f>IFERROR(_xll.RssMarket($A2867,"市場部名称"),"")</f>
        <v/>
      </c>
      <c r="D2867" s="55"/>
      <c r="E2867" s="55" t="str">
        <f>IFERROR(_xll.RssMarket($A2867,"前日比"),"")</f>
        <v/>
      </c>
      <c r="F2867" s="75" t="str">
        <f>IFERROR(_xll.RssMarket($A2867,"時価総額"),"")</f>
        <v/>
      </c>
      <c r="G2867" s="75" t="e">
        <f>T20D357462[[#This Row],[時価総額]]/T20D357462[[#This Row],[現在値]]</f>
        <v>#VALUE!</v>
      </c>
      <c r="H2867" s="20"/>
      <c r="I2867" s="38"/>
      <c r="J2867" s="20"/>
      <c r="K2867" s="33"/>
      <c r="L2867" s="117"/>
      <c r="M2867" s="21"/>
      <c r="N2867" s="89"/>
      <c r="O2867" s="125" t="e">
        <f t="shared" si="91"/>
        <v>#REF!</v>
      </c>
      <c r="P2867" s="125" t="e">
        <f t="shared" si="90"/>
        <v>#REF!</v>
      </c>
      <c r="Q2867" s="147" t="e">
        <f>T20D357462[[#This Row],[スコア⑤]]/T20D357462[[#This Row],[スコア③]]</f>
        <v>#REF!</v>
      </c>
      <c r="R2867" s="76" t="e">
        <f>#REF!+#REF!</f>
        <v>#REF!</v>
      </c>
      <c r="S2867" s="76"/>
      <c r="T2867" s="119"/>
      <c r="U2867" s="76"/>
      <c r="V2867" s="76"/>
      <c r="W2867" s="109" t="e">
        <f>(T20D357462[[#This Row],[現金及び預金（億）]]-T20D357462[[#This Row],[負債（億）]])/T20D357462[[#This Row],[総資産]]*100</f>
        <v>#DIV/0!</v>
      </c>
    </row>
    <row r="2868" spans="1:23" s="67" customFormat="1" x14ac:dyDescent="0.25">
      <c r="A2868" s="69"/>
      <c r="B2868" s="39"/>
      <c r="C2868" s="71" t="str">
        <f>IFERROR(_xll.RssMarket($A2868,"市場部名称"),"")</f>
        <v/>
      </c>
      <c r="D2868" s="55"/>
      <c r="E2868" s="55" t="str">
        <f>IFERROR(_xll.RssMarket($A2868,"前日比"),"")</f>
        <v/>
      </c>
      <c r="F2868" s="75" t="str">
        <f>IFERROR(_xll.RssMarket($A2868,"時価総額"),"")</f>
        <v/>
      </c>
      <c r="G2868" s="75" t="e">
        <f>T20D357462[[#This Row],[時価総額]]/T20D357462[[#This Row],[現在値]]</f>
        <v>#VALUE!</v>
      </c>
      <c r="H2868" s="20"/>
      <c r="I2868" s="38"/>
      <c r="J2868" s="20"/>
      <c r="K2868" s="33"/>
      <c r="L2868" s="117"/>
      <c r="M2868" s="21"/>
      <c r="N2868" s="89"/>
      <c r="O2868" s="125" t="e">
        <f t="shared" si="91"/>
        <v>#REF!</v>
      </c>
      <c r="P2868" s="125" t="e">
        <f t="shared" si="90"/>
        <v>#REF!</v>
      </c>
      <c r="Q2868" s="147" t="e">
        <f>T20D357462[[#This Row],[スコア⑤]]/T20D357462[[#This Row],[スコア③]]</f>
        <v>#REF!</v>
      </c>
      <c r="R2868" s="76" t="e">
        <f>#REF!+#REF!</f>
        <v>#REF!</v>
      </c>
      <c r="S2868" s="76"/>
      <c r="T2868" s="119"/>
      <c r="U2868" s="76"/>
      <c r="V2868" s="76"/>
      <c r="W2868" s="109" t="e">
        <f>(T20D357462[[#This Row],[現金及び預金（億）]]-T20D357462[[#This Row],[負債（億）]])/T20D357462[[#This Row],[総資産]]*100</f>
        <v>#DIV/0!</v>
      </c>
    </row>
    <row r="2869" spans="1:23" s="67" customFormat="1" x14ac:dyDescent="0.25">
      <c r="A2869" s="69"/>
      <c r="B2869" s="39"/>
      <c r="C2869" s="71" t="str">
        <f>IFERROR(_xll.RssMarket($A2869,"市場部名称"),"")</f>
        <v/>
      </c>
      <c r="D2869" s="55"/>
      <c r="E2869" s="55" t="str">
        <f>IFERROR(_xll.RssMarket($A2869,"前日比"),"")</f>
        <v/>
      </c>
      <c r="F2869" s="75" t="str">
        <f>IFERROR(_xll.RssMarket($A2869,"時価総額"),"")</f>
        <v/>
      </c>
      <c r="G2869" s="75" t="e">
        <f>T20D357462[[#This Row],[時価総額]]/T20D357462[[#This Row],[現在値]]</f>
        <v>#VALUE!</v>
      </c>
      <c r="H2869" s="20"/>
      <c r="I2869" s="38"/>
      <c r="J2869" s="20"/>
      <c r="K2869" s="33"/>
      <c r="L2869" s="117"/>
      <c r="M2869" s="21"/>
      <c r="N2869" s="89"/>
      <c r="O2869" s="125" t="e">
        <f t="shared" si="91"/>
        <v>#REF!</v>
      </c>
      <c r="P2869" s="125" t="e">
        <f t="shared" si="90"/>
        <v>#REF!</v>
      </c>
      <c r="Q2869" s="147" t="e">
        <f>T20D357462[[#This Row],[スコア⑤]]/T20D357462[[#This Row],[スコア③]]</f>
        <v>#REF!</v>
      </c>
      <c r="R2869" s="76" t="e">
        <f>#REF!+#REF!</f>
        <v>#REF!</v>
      </c>
      <c r="S2869" s="76"/>
      <c r="T2869" s="119"/>
      <c r="U2869" s="76"/>
      <c r="V2869" s="76"/>
      <c r="W2869" s="109" t="e">
        <f>(T20D357462[[#This Row],[現金及び預金（億）]]-T20D357462[[#This Row],[負債（億）]])/T20D357462[[#This Row],[総資産]]*100</f>
        <v>#DIV/0!</v>
      </c>
    </row>
    <row r="2870" spans="1:23" s="67" customFormat="1" x14ac:dyDescent="0.25">
      <c r="A2870" s="69"/>
      <c r="B2870" s="39"/>
      <c r="C2870" s="71" t="str">
        <f>IFERROR(_xll.RssMarket($A2870,"市場部名称"),"")</f>
        <v/>
      </c>
      <c r="D2870" s="55"/>
      <c r="E2870" s="55" t="str">
        <f>IFERROR(_xll.RssMarket($A2870,"前日比"),"")</f>
        <v/>
      </c>
      <c r="F2870" s="75" t="str">
        <f>IFERROR(_xll.RssMarket($A2870,"時価総額"),"")</f>
        <v/>
      </c>
      <c r="G2870" s="75" t="e">
        <f>T20D357462[[#This Row],[時価総額]]/T20D357462[[#This Row],[現在値]]</f>
        <v>#VALUE!</v>
      </c>
      <c r="H2870" s="20"/>
      <c r="I2870" s="38"/>
      <c r="J2870" s="20"/>
      <c r="K2870" s="33"/>
      <c r="L2870" s="117"/>
      <c r="M2870" s="21"/>
      <c r="N2870" s="89"/>
      <c r="O2870" s="125" t="e">
        <f t="shared" si="91"/>
        <v>#REF!</v>
      </c>
      <c r="P2870" s="125" t="e">
        <f t="shared" si="90"/>
        <v>#REF!</v>
      </c>
      <c r="Q2870" s="147" t="e">
        <f>T20D357462[[#This Row],[スコア⑤]]/T20D357462[[#This Row],[スコア③]]</f>
        <v>#REF!</v>
      </c>
      <c r="R2870" s="76" t="e">
        <f>#REF!+#REF!</f>
        <v>#REF!</v>
      </c>
      <c r="S2870" s="76"/>
      <c r="T2870" s="119"/>
      <c r="U2870" s="76"/>
      <c r="V2870" s="76"/>
      <c r="W2870" s="109" t="e">
        <f>(T20D357462[[#This Row],[現金及び預金（億）]]-T20D357462[[#This Row],[負債（億）]])/T20D357462[[#This Row],[総資産]]*100</f>
        <v>#DIV/0!</v>
      </c>
    </row>
    <row r="2871" spans="1:23" s="67" customFormat="1" x14ac:dyDescent="0.25">
      <c r="A2871" s="69"/>
      <c r="B2871" s="39"/>
      <c r="C2871" s="71" t="str">
        <f>IFERROR(_xll.RssMarket($A2871,"市場部名称"),"")</f>
        <v/>
      </c>
      <c r="D2871" s="55"/>
      <c r="E2871" s="55" t="str">
        <f>IFERROR(_xll.RssMarket($A2871,"前日比"),"")</f>
        <v/>
      </c>
      <c r="F2871" s="75" t="str">
        <f>IFERROR(_xll.RssMarket($A2871,"時価総額"),"")</f>
        <v/>
      </c>
      <c r="G2871" s="75" t="e">
        <f>T20D357462[[#This Row],[時価総額]]/T20D357462[[#This Row],[現在値]]</f>
        <v>#VALUE!</v>
      </c>
      <c r="H2871" s="20"/>
      <c r="I2871" s="38"/>
      <c r="J2871" s="20"/>
      <c r="K2871" s="33"/>
      <c r="L2871" s="117"/>
      <c r="M2871" s="21"/>
      <c r="N2871" s="89"/>
      <c r="O2871" s="125" t="e">
        <f t="shared" si="91"/>
        <v>#REF!</v>
      </c>
      <c r="P2871" s="125" t="e">
        <f t="shared" si="90"/>
        <v>#REF!</v>
      </c>
      <c r="Q2871" s="147" t="e">
        <f>T20D357462[[#This Row],[スコア⑤]]/T20D357462[[#This Row],[スコア③]]</f>
        <v>#REF!</v>
      </c>
      <c r="R2871" s="76" t="e">
        <f>#REF!+#REF!</f>
        <v>#REF!</v>
      </c>
      <c r="S2871" s="76"/>
      <c r="T2871" s="119"/>
      <c r="U2871" s="76"/>
      <c r="V2871" s="76"/>
      <c r="W2871" s="109" t="e">
        <f>(T20D357462[[#This Row],[現金及び預金（億）]]-T20D357462[[#This Row],[負債（億）]])/T20D357462[[#This Row],[総資産]]*100</f>
        <v>#DIV/0!</v>
      </c>
    </row>
    <row r="2872" spans="1:23" s="67" customFormat="1" x14ac:dyDescent="0.25">
      <c r="A2872" s="69"/>
      <c r="B2872" s="39"/>
      <c r="C2872" s="71" t="str">
        <f>IFERROR(_xll.RssMarket($A2872,"市場部名称"),"")</f>
        <v/>
      </c>
      <c r="D2872" s="55"/>
      <c r="E2872" s="55" t="str">
        <f>IFERROR(_xll.RssMarket($A2872,"前日比"),"")</f>
        <v/>
      </c>
      <c r="F2872" s="75" t="str">
        <f>IFERROR(_xll.RssMarket($A2872,"時価総額"),"")</f>
        <v/>
      </c>
      <c r="G2872" s="75" t="e">
        <f>T20D357462[[#This Row],[時価総額]]/T20D357462[[#This Row],[現在値]]</f>
        <v>#VALUE!</v>
      </c>
      <c r="H2872" s="20"/>
      <c r="I2872" s="38"/>
      <c r="J2872" s="20"/>
      <c r="K2872" s="33"/>
      <c r="L2872" s="117"/>
      <c r="M2872" s="21"/>
      <c r="N2872" s="89"/>
      <c r="O2872" s="125" t="e">
        <f t="shared" si="91"/>
        <v>#REF!</v>
      </c>
      <c r="P2872" s="125" t="e">
        <f t="shared" si="90"/>
        <v>#REF!</v>
      </c>
      <c r="Q2872" s="147" t="e">
        <f>T20D357462[[#This Row],[スコア⑤]]/T20D357462[[#This Row],[スコア③]]</f>
        <v>#REF!</v>
      </c>
      <c r="R2872" s="76" t="e">
        <f>#REF!+#REF!</f>
        <v>#REF!</v>
      </c>
      <c r="S2872" s="76"/>
      <c r="T2872" s="119"/>
      <c r="U2872" s="76"/>
      <c r="V2872" s="76"/>
      <c r="W2872" s="109" t="e">
        <f>(T20D357462[[#This Row],[現金及び預金（億）]]-T20D357462[[#This Row],[負債（億）]])/T20D357462[[#This Row],[総資産]]*100</f>
        <v>#DIV/0!</v>
      </c>
    </row>
    <row r="2873" spans="1:23" s="67" customFormat="1" x14ac:dyDescent="0.25">
      <c r="A2873" s="69"/>
      <c r="B2873" s="39"/>
      <c r="C2873" s="71" t="str">
        <f>IFERROR(_xll.RssMarket($A2873,"市場部名称"),"")</f>
        <v/>
      </c>
      <c r="D2873" s="55"/>
      <c r="E2873" s="55" t="str">
        <f>IFERROR(_xll.RssMarket($A2873,"前日比"),"")</f>
        <v/>
      </c>
      <c r="F2873" s="75" t="str">
        <f>IFERROR(_xll.RssMarket($A2873,"時価総額"),"")</f>
        <v/>
      </c>
      <c r="G2873" s="75" t="e">
        <f>T20D357462[[#This Row],[時価総額]]/T20D357462[[#This Row],[現在値]]</f>
        <v>#VALUE!</v>
      </c>
      <c r="H2873" s="20"/>
      <c r="I2873" s="38"/>
      <c r="J2873" s="20"/>
      <c r="K2873" s="33"/>
      <c r="L2873" s="117"/>
      <c r="M2873" s="21"/>
      <c r="N2873" s="89"/>
      <c r="O2873" s="125" t="e">
        <f t="shared" si="91"/>
        <v>#REF!</v>
      </c>
      <c r="P2873" s="125" t="e">
        <f t="shared" si="90"/>
        <v>#REF!</v>
      </c>
      <c r="Q2873" s="147" t="e">
        <f>T20D357462[[#This Row],[スコア⑤]]/T20D357462[[#This Row],[スコア③]]</f>
        <v>#REF!</v>
      </c>
      <c r="R2873" s="76" t="e">
        <f>#REF!+#REF!</f>
        <v>#REF!</v>
      </c>
      <c r="S2873" s="76"/>
      <c r="T2873" s="119"/>
      <c r="U2873" s="76"/>
      <c r="V2873" s="76"/>
      <c r="W2873" s="109" t="e">
        <f>(T20D357462[[#This Row],[現金及び預金（億）]]-T20D357462[[#This Row],[負債（億）]])/T20D357462[[#This Row],[総資産]]*100</f>
        <v>#DIV/0!</v>
      </c>
    </row>
    <row r="2874" spans="1:23" s="67" customFormat="1" x14ac:dyDescent="0.25">
      <c r="A2874" s="69"/>
      <c r="B2874" s="39"/>
      <c r="C2874" s="71" t="str">
        <f>IFERROR(_xll.RssMarket($A2874,"市場部名称"),"")</f>
        <v/>
      </c>
      <c r="D2874" s="55"/>
      <c r="E2874" s="55" t="str">
        <f>IFERROR(_xll.RssMarket($A2874,"前日比"),"")</f>
        <v/>
      </c>
      <c r="F2874" s="75" t="str">
        <f>IFERROR(_xll.RssMarket($A2874,"時価総額"),"")</f>
        <v/>
      </c>
      <c r="G2874" s="75" t="e">
        <f>T20D357462[[#This Row],[時価総額]]/T20D357462[[#This Row],[現在値]]</f>
        <v>#VALUE!</v>
      </c>
      <c r="H2874" s="20"/>
      <c r="I2874" s="38"/>
      <c r="J2874" s="20"/>
      <c r="K2874" s="33"/>
      <c r="L2874" s="117"/>
      <c r="M2874" s="21"/>
      <c r="N2874" s="89"/>
      <c r="O2874" s="125" t="e">
        <f t="shared" si="91"/>
        <v>#REF!</v>
      </c>
      <c r="P2874" s="125" t="e">
        <f t="shared" si="90"/>
        <v>#REF!</v>
      </c>
      <c r="Q2874" s="147" t="e">
        <f>T20D357462[[#This Row],[スコア⑤]]/T20D357462[[#This Row],[スコア③]]</f>
        <v>#REF!</v>
      </c>
      <c r="R2874" s="76" t="e">
        <f>#REF!+#REF!</f>
        <v>#REF!</v>
      </c>
      <c r="S2874" s="76"/>
      <c r="T2874" s="119"/>
      <c r="U2874" s="76"/>
      <c r="V2874" s="76"/>
      <c r="W2874" s="109" t="e">
        <f>(T20D357462[[#This Row],[現金及び預金（億）]]-T20D357462[[#This Row],[負債（億）]])/T20D357462[[#This Row],[総資産]]*100</f>
        <v>#DIV/0!</v>
      </c>
    </row>
    <row r="2875" spans="1:23" s="67" customFormat="1" x14ac:dyDescent="0.25">
      <c r="A2875" s="69"/>
      <c r="B2875" s="39"/>
      <c r="C2875" s="71" t="str">
        <f>IFERROR(_xll.RssMarket($A2875,"市場部名称"),"")</f>
        <v/>
      </c>
      <c r="D2875" s="55"/>
      <c r="E2875" s="55" t="str">
        <f>IFERROR(_xll.RssMarket($A2875,"前日比"),"")</f>
        <v/>
      </c>
      <c r="F2875" s="75" t="str">
        <f>IFERROR(_xll.RssMarket($A2875,"時価総額"),"")</f>
        <v/>
      </c>
      <c r="G2875" s="75" t="e">
        <f>T20D357462[[#This Row],[時価総額]]/T20D357462[[#This Row],[現在値]]</f>
        <v>#VALUE!</v>
      </c>
      <c r="H2875" s="20"/>
      <c r="I2875" s="38"/>
      <c r="J2875" s="20"/>
      <c r="K2875" s="33"/>
      <c r="L2875" s="117"/>
      <c r="M2875" s="21"/>
      <c r="N2875" s="89"/>
      <c r="O2875" s="125" t="e">
        <f t="shared" si="91"/>
        <v>#REF!</v>
      </c>
      <c r="P2875" s="125" t="e">
        <f t="shared" si="90"/>
        <v>#REF!</v>
      </c>
      <c r="Q2875" s="147" t="e">
        <f>T20D357462[[#This Row],[スコア⑤]]/T20D357462[[#This Row],[スコア③]]</f>
        <v>#REF!</v>
      </c>
      <c r="R2875" s="76" t="e">
        <f>#REF!+#REF!</f>
        <v>#REF!</v>
      </c>
      <c r="S2875" s="76"/>
      <c r="T2875" s="119"/>
      <c r="U2875" s="76"/>
      <c r="V2875" s="76"/>
      <c r="W2875" s="109" t="e">
        <f>(T20D357462[[#This Row],[現金及び預金（億）]]-T20D357462[[#This Row],[負債（億）]])/T20D357462[[#This Row],[総資産]]*100</f>
        <v>#DIV/0!</v>
      </c>
    </row>
    <row r="2876" spans="1:23" s="67" customFormat="1" x14ac:dyDescent="0.25">
      <c r="A2876" s="69"/>
      <c r="B2876" s="39"/>
      <c r="C2876" s="71" t="str">
        <f>IFERROR(_xll.RssMarket($A2876,"市場部名称"),"")</f>
        <v/>
      </c>
      <c r="D2876" s="55"/>
      <c r="E2876" s="55" t="str">
        <f>IFERROR(_xll.RssMarket($A2876,"前日比"),"")</f>
        <v/>
      </c>
      <c r="F2876" s="75" t="str">
        <f>IFERROR(_xll.RssMarket($A2876,"時価総額"),"")</f>
        <v/>
      </c>
      <c r="G2876" s="75" t="e">
        <f>T20D357462[[#This Row],[時価総額]]/T20D357462[[#This Row],[現在値]]</f>
        <v>#VALUE!</v>
      </c>
      <c r="H2876" s="20"/>
      <c r="I2876" s="38"/>
      <c r="J2876" s="20"/>
      <c r="K2876" s="33"/>
      <c r="L2876" s="117"/>
      <c r="M2876" s="21"/>
      <c r="N2876" s="89"/>
      <c r="O2876" s="125" t="e">
        <f t="shared" si="91"/>
        <v>#REF!</v>
      </c>
      <c r="P2876" s="125" t="e">
        <f t="shared" si="90"/>
        <v>#REF!</v>
      </c>
      <c r="Q2876" s="147" t="e">
        <f>T20D357462[[#This Row],[スコア⑤]]/T20D357462[[#This Row],[スコア③]]</f>
        <v>#REF!</v>
      </c>
      <c r="R2876" s="76" t="e">
        <f>#REF!+#REF!</f>
        <v>#REF!</v>
      </c>
      <c r="S2876" s="76"/>
      <c r="T2876" s="119"/>
      <c r="U2876" s="76"/>
      <c r="V2876" s="76"/>
      <c r="W2876" s="109" t="e">
        <f>(T20D357462[[#This Row],[現金及び預金（億）]]-T20D357462[[#This Row],[負債（億）]])/T20D357462[[#This Row],[総資産]]*100</f>
        <v>#DIV/0!</v>
      </c>
    </row>
    <row r="2877" spans="1:23" s="67" customFormat="1" x14ac:dyDescent="0.25">
      <c r="A2877" s="69"/>
      <c r="B2877" s="39"/>
      <c r="C2877" s="71" t="str">
        <f>IFERROR(_xll.RssMarket($A2877,"市場部名称"),"")</f>
        <v/>
      </c>
      <c r="D2877" s="55"/>
      <c r="E2877" s="55" t="str">
        <f>IFERROR(_xll.RssMarket($A2877,"前日比"),"")</f>
        <v/>
      </c>
      <c r="F2877" s="75" t="str">
        <f>IFERROR(_xll.RssMarket($A2877,"時価総額"),"")</f>
        <v/>
      </c>
      <c r="G2877" s="75" t="e">
        <f>T20D357462[[#This Row],[時価総額]]/T20D357462[[#This Row],[現在値]]</f>
        <v>#VALUE!</v>
      </c>
      <c r="H2877" s="20"/>
      <c r="I2877" s="38"/>
      <c r="J2877" s="20"/>
      <c r="K2877" s="33"/>
      <c r="L2877" s="117"/>
      <c r="M2877" s="21"/>
      <c r="N2877" s="89"/>
      <c r="O2877" s="125" t="e">
        <f t="shared" si="91"/>
        <v>#REF!</v>
      </c>
      <c r="P2877" s="125" t="e">
        <f t="shared" ref="P2877:P2940" si="92">ROUND(((R2877/20)*(L2877/15)*(S2877/15)*(1+W2877/200))/(H2877/15)*100,0)</f>
        <v>#REF!</v>
      </c>
      <c r="Q2877" s="147" t="e">
        <f>T20D357462[[#This Row],[スコア⑤]]/T20D357462[[#This Row],[スコア③]]</f>
        <v>#REF!</v>
      </c>
      <c r="R2877" s="76" t="e">
        <f>#REF!+#REF!</f>
        <v>#REF!</v>
      </c>
      <c r="S2877" s="76"/>
      <c r="T2877" s="119"/>
      <c r="U2877" s="76"/>
      <c r="V2877" s="76"/>
      <c r="W2877" s="109" t="e">
        <f>(T20D357462[[#This Row],[現金及び預金（億）]]-T20D357462[[#This Row],[負債（億）]])/T20D357462[[#This Row],[総資産]]*100</f>
        <v>#DIV/0!</v>
      </c>
    </row>
    <row r="2878" spans="1:23" s="67" customFormat="1" x14ac:dyDescent="0.25">
      <c r="A2878" s="69"/>
      <c r="B2878" s="39"/>
      <c r="C2878" s="71" t="str">
        <f>IFERROR(_xll.RssMarket($A2878,"市場部名称"),"")</f>
        <v/>
      </c>
      <c r="D2878" s="55"/>
      <c r="E2878" s="55" t="str">
        <f>IFERROR(_xll.RssMarket($A2878,"前日比"),"")</f>
        <v/>
      </c>
      <c r="F2878" s="75" t="str">
        <f>IFERROR(_xll.RssMarket($A2878,"時価総額"),"")</f>
        <v/>
      </c>
      <c r="G2878" s="75" t="e">
        <f>T20D357462[[#This Row],[時価総額]]/T20D357462[[#This Row],[現在値]]</f>
        <v>#VALUE!</v>
      </c>
      <c r="H2878" s="20"/>
      <c r="I2878" s="38"/>
      <c r="J2878" s="20"/>
      <c r="K2878" s="33"/>
      <c r="L2878" s="117"/>
      <c r="M2878" s="21"/>
      <c r="N2878" s="89"/>
      <c r="O2878" s="125" t="e">
        <f t="shared" si="91"/>
        <v>#REF!</v>
      </c>
      <c r="P2878" s="125" t="e">
        <f t="shared" si="92"/>
        <v>#REF!</v>
      </c>
      <c r="Q2878" s="147" t="e">
        <f>T20D357462[[#This Row],[スコア⑤]]/T20D357462[[#This Row],[スコア③]]</f>
        <v>#REF!</v>
      </c>
      <c r="R2878" s="76" t="e">
        <f>#REF!+#REF!</f>
        <v>#REF!</v>
      </c>
      <c r="S2878" s="76"/>
      <c r="T2878" s="119"/>
      <c r="U2878" s="76"/>
      <c r="V2878" s="76"/>
      <c r="W2878" s="109" t="e">
        <f>(T20D357462[[#This Row],[現金及び預金（億）]]-T20D357462[[#This Row],[負債（億）]])/T20D357462[[#This Row],[総資産]]*100</f>
        <v>#DIV/0!</v>
      </c>
    </row>
    <row r="2879" spans="1:23" s="67" customFormat="1" x14ac:dyDescent="0.25">
      <c r="A2879" s="69"/>
      <c r="B2879" s="39"/>
      <c r="C2879" s="71" t="str">
        <f>IFERROR(_xll.RssMarket($A2879,"市場部名称"),"")</f>
        <v/>
      </c>
      <c r="D2879" s="55"/>
      <c r="E2879" s="55" t="str">
        <f>IFERROR(_xll.RssMarket($A2879,"前日比"),"")</f>
        <v/>
      </c>
      <c r="F2879" s="75" t="str">
        <f>IFERROR(_xll.RssMarket($A2879,"時価総額"),"")</f>
        <v/>
      </c>
      <c r="G2879" s="75" t="e">
        <f>T20D357462[[#This Row],[時価総額]]/T20D357462[[#This Row],[現在値]]</f>
        <v>#VALUE!</v>
      </c>
      <c r="H2879" s="20"/>
      <c r="I2879" s="38"/>
      <c r="J2879" s="20"/>
      <c r="K2879" s="33"/>
      <c r="L2879" s="117"/>
      <c r="M2879" s="21"/>
      <c r="N2879" s="89"/>
      <c r="O2879" s="125" t="e">
        <f t="shared" si="91"/>
        <v>#REF!</v>
      </c>
      <c r="P2879" s="125" t="e">
        <f t="shared" si="92"/>
        <v>#REF!</v>
      </c>
      <c r="Q2879" s="147" t="e">
        <f>T20D357462[[#This Row],[スコア⑤]]/T20D357462[[#This Row],[スコア③]]</f>
        <v>#REF!</v>
      </c>
      <c r="R2879" s="76" t="e">
        <f>#REF!+#REF!</f>
        <v>#REF!</v>
      </c>
      <c r="S2879" s="76"/>
      <c r="T2879" s="119"/>
      <c r="U2879" s="76"/>
      <c r="V2879" s="76"/>
      <c r="W2879" s="109" t="e">
        <f>(T20D357462[[#This Row],[現金及び預金（億）]]-T20D357462[[#This Row],[負債（億）]])/T20D357462[[#This Row],[総資産]]*100</f>
        <v>#DIV/0!</v>
      </c>
    </row>
    <row r="2880" spans="1:23" s="67" customFormat="1" x14ac:dyDescent="0.25">
      <c r="A2880" s="69"/>
      <c r="B2880" s="39"/>
      <c r="C2880" s="71" t="str">
        <f>IFERROR(_xll.RssMarket($A2880,"市場部名称"),"")</f>
        <v/>
      </c>
      <c r="D2880" s="55"/>
      <c r="E2880" s="55" t="str">
        <f>IFERROR(_xll.RssMarket($A2880,"前日比"),"")</f>
        <v/>
      </c>
      <c r="F2880" s="75" t="str">
        <f>IFERROR(_xll.RssMarket($A2880,"時価総額"),"")</f>
        <v/>
      </c>
      <c r="G2880" s="75" t="e">
        <f>T20D357462[[#This Row],[時価総額]]/T20D357462[[#This Row],[現在値]]</f>
        <v>#VALUE!</v>
      </c>
      <c r="H2880" s="20"/>
      <c r="I2880" s="38"/>
      <c r="J2880" s="20"/>
      <c r="K2880" s="33"/>
      <c r="L2880" s="117"/>
      <c r="M2880" s="21"/>
      <c r="N2880" s="89"/>
      <c r="O2880" s="125" t="e">
        <f t="shared" si="91"/>
        <v>#REF!</v>
      </c>
      <c r="P2880" s="125" t="e">
        <f t="shared" si="92"/>
        <v>#REF!</v>
      </c>
      <c r="Q2880" s="147" t="e">
        <f>T20D357462[[#This Row],[スコア⑤]]/T20D357462[[#This Row],[スコア③]]</f>
        <v>#REF!</v>
      </c>
      <c r="R2880" s="76" t="e">
        <f>#REF!+#REF!</f>
        <v>#REF!</v>
      </c>
      <c r="S2880" s="76"/>
      <c r="T2880" s="119"/>
      <c r="U2880" s="76"/>
      <c r="V2880" s="76"/>
      <c r="W2880" s="109" t="e">
        <f>(T20D357462[[#This Row],[現金及び預金（億）]]-T20D357462[[#This Row],[負債（億）]])/T20D357462[[#This Row],[総資産]]*100</f>
        <v>#DIV/0!</v>
      </c>
    </row>
    <row r="2881" spans="1:23" s="67" customFormat="1" x14ac:dyDescent="0.25">
      <c r="A2881" s="69"/>
      <c r="B2881" s="39"/>
      <c r="C2881" s="71" t="str">
        <f>IFERROR(_xll.RssMarket($A2881,"市場部名称"),"")</f>
        <v/>
      </c>
      <c r="D2881" s="55"/>
      <c r="E2881" s="55" t="str">
        <f>IFERROR(_xll.RssMarket($A2881,"前日比"),"")</f>
        <v/>
      </c>
      <c r="F2881" s="75" t="str">
        <f>IFERROR(_xll.RssMarket($A2881,"時価総額"),"")</f>
        <v/>
      </c>
      <c r="G2881" s="75" t="e">
        <f>T20D357462[[#This Row],[時価総額]]/T20D357462[[#This Row],[現在値]]</f>
        <v>#VALUE!</v>
      </c>
      <c r="H2881" s="20"/>
      <c r="I2881" s="38"/>
      <c r="J2881" s="20"/>
      <c r="K2881" s="33"/>
      <c r="L2881" s="117"/>
      <c r="M2881" s="21"/>
      <c r="N2881" s="89"/>
      <c r="O2881" s="125" t="e">
        <f t="shared" si="91"/>
        <v>#REF!</v>
      </c>
      <c r="P2881" s="125" t="e">
        <f t="shared" si="92"/>
        <v>#REF!</v>
      </c>
      <c r="Q2881" s="147" t="e">
        <f>T20D357462[[#This Row],[スコア⑤]]/T20D357462[[#This Row],[スコア③]]</f>
        <v>#REF!</v>
      </c>
      <c r="R2881" s="76" t="e">
        <f>#REF!+#REF!</f>
        <v>#REF!</v>
      </c>
      <c r="S2881" s="76"/>
      <c r="T2881" s="119"/>
      <c r="U2881" s="76"/>
      <c r="V2881" s="76"/>
      <c r="W2881" s="109" t="e">
        <f>(T20D357462[[#This Row],[現金及び預金（億）]]-T20D357462[[#This Row],[負債（億）]])/T20D357462[[#This Row],[総資産]]*100</f>
        <v>#DIV/0!</v>
      </c>
    </row>
    <row r="2882" spans="1:23" s="67" customFormat="1" x14ac:dyDescent="0.25">
      <c r="A2882" s="69"/>
      <c r="B2882" s="39"/>
      <c r="C2882" s="71" t="str">
        <f>IFERROR(_xll.RssMarket($A2882,"市場部名称"),"")</f>
        <v/>
      </c>
      <c r="D2882" s="55"/>
      <c r="E2882" s="55" t="str">
        <f>IFERROR(_xll.RssMarket($A2882,"前日比"),"")</f>
        <v/>
      </c>
      <c r="F2882" s="75" t="str">
        <f>IFERROR(_xll.RssMarket($A2882,"時価総額"),"")</f>
        <v/>
      </c>
      <c r="G2882" s="75" t="e">
        <f>T20D357462[[#This Row],[時価総額]]/T20D357462[[#This Row],[現在値]]</f>
        <v>#VALUE!</v>
      </c>
      <c r="H2882" s="20"/>
      <c r="I2882" s="38"/>
      <c r="J2882" s="20"/>
      <c r="K2882" s="33"/>
      <c r="L2882" s="117"/>
      <c r="M2882" s="21"/>
      <c r="N2882" s="89"/>
      <c r="O2882" s="125" t="e">
        <f t="shared" ref="O2882:O2945" si="93">ROUND(
 ((IF(OR(R2882="",R2882&lt;=0),20,R2882)/20)
  *(L2882/15))
 /(IFERROR(IF(H2882&gt;0,H2882,15),15)/15)
 *100,0)</f>
        <v>#REF!</v>
      </c>
      <c r="P2882" s="125" t="e">
        <f t="shared" si="92"/>
        <v>#REF!</v>
      </c>
      <c r="Q2882" s="147" t="e">
        <f>T20D357462[[#This Row],[スコア⑤]]/T20D357462[[#This Row],[スコア③]]</f>
        <v>#REF!</v>
      </c>
      <c r="R2882" s="76" t="e">
        <f>#REF!+#REF!</f>
        <v>#REF!</v>
      </c>
      <c r="S2882" s="76"/>
      <c r="T2882" s="119"/>
      <c r="U2882" s="76"/>
      <c r="V2882" s="76"/>
      <c r="W2882" s="109" t="e">
        <f>(T20D357462[[#This Row],[現金及び預金（億）]]-T20D357462[[#This Row],[負債（億）]])/T20D357462[[#This Row],[総資産]]*100</f>
        <v>#DIV/0!</v>
      </c>
    </row>
    <row r="2883" spans="1:23" s="67" customFormat="1" x14ac:dyDescent="0.25">
      <c r="A2883" s="69"/>
      <c r="B2883" s="39"/>
      <c r="C2883" s="71" t="str">
        <f>IFERROR(_xll.RssMarket($A2883,"市場部名称"),"")</f>
        <v/>
      </c>
      <c r="D2883" s="55"/>
      <c r="E2883" s="55" t="str">
        <f>IFERROR(_xll.RssMarket($A2883,"前日比"),"")</f>
        <v/>
      </c>
      <c r="F2883" s="75" t="str">
        <f>IFERROR(_xll.RssMarket($A2883,"時価総額"),"")</f>
        <v/>
      </c>
      <c r="G2883" s="75" t="e">
        <f>T20D357462[[#This Row],[時価総額]]/T20D357462[[#This Row],[現在値]]</f>
        <v>#VALUE!</v>
      </c>
      <c r="H2883" s="20"/>
      <c r="I2883" s="38"/>
      <c r="J2883" s="20"/>
      <c r="K2883" s="33"/>
      <c r="L2883" s="117"/>
      <c r="M2883" s="21"/>
      <c r="N2883" s="89"/>
      <c r="O2883" s="125" t="e">
        <f t="shared" si="93"/>
        <v>#REF!</v>
      </c>
      <c r="P2883" s="125" t="e">
        <f t="shared" si="92"/>
        <v>#REF!</v>
      </c>
      <c r="Q2883" s="147" t="e">
        <f>T20D357462[[#This Row],[スコア⑤]]/T20D357462[[#This Row],[スコア③]]</f>
        <v>#REF!</v>
      </c>
      <c r="R2883" s="76" t="e">
        <f>#REF!+#REF!</f>
        <v>#REF!</v>
      </c>
      <c r="S2883" s="76"/>
      <c r="T2883" s="119"/>
      <c r="U2883" s="76"/>
      <c r="V2883" s="76"/>
      <c r="W2883" s="109" t="e">
        <f>(T20D357462[[#This Row],[現金及び預金（億）]]-T20D357462[[#This Row],[負債（億）]])/T20D357462[[#This Row],[総資産]]*100</f>
        <v>#DIV/0!</v>
      </c>
    </row>
    <row r="2884" spans="1:23" s="67" customFormat="1" x14ac:dyDescent="0.25">
      <c r="A2884" s="69"/>
      <c r="B2884" s="39"/>
      <c r="C2884" s="71" t="str">
        <f>IFERROR(_xll.RssMarket($A2884,"市場部名称"),"")</f>
        <v/>
      </c>
      <c r="D2884" s="55"/>
      <c r="E2884" s="55" t="str">
        <f>IFERROR(_xll.RssMarket($A2884,"前日比"),"")</f>
        <v/>
      </c>
      <c r="F2884" s="75" t="str">
        <f>IFERROR(_xll.RssMarket($A2884,"時価総額"),"")</f>
        <v/>
      </c>
      <c r="G2884" s="75" t="e">
        <f>T20D357462[[#This Row],[時価総額]]/T20D357462[[#This Row],[現在値]]</f>
        <v>#VALUE!</v>
      </c>
      <c r="H2884" s="20"/>
      <c r="I2884" s="38"/>
      <c r="J2884" s="20"/>
      <c r="K2884" s="33"/>
      <c r="L2884" s="117"/>
      <c r="M2884" s="21"/>
      <c r="N2884" s="89"/>
      <c r="O2884" s="125" t="e">
        <f t="shared" si="93"/>
        <v>#REF!</v>
      </c>
      <c r="P2884" s="125" t="e">
        <f t="shared" si="92"/>
        <v>#REF!</v>
      </c>
      <c r="Q2884" s="147" t="e">
        <f>T20D357462[[#This Row],[スコア⑤]]/T20D357462[[#This Row],[スコア③]]</f>
        <v>#REF!</v>
      </c>
      <c r="R2884" s="76" t="e">
        <f>#REF!+#REF!</f>
        <v>#REF!</v>
      </c>
      <c r="S2884" s="76"/>
      <c r="T2884" s="119"/>
      <c r="U2884" s="76"/>
      <c r="V2884" s="76"/>
      <c r="W2884" s="109" t="e">
        <f>(T20D357462[[#This Row],[現金及び預金（億）]]-T20D357462[[#This Row],[負債（億）]])/T20D357462[[#This Row],[総資産]]*100</f>
        <v>#DIV/0!</v>
      </c>
    </row>
    <row r="2885" spans="1:23" s="67" customFormat="1" x14ac:dyDescent="0.25">
      <c r="A2885" s="69"/>
      <c r="B2885" s="39"/>
      <c r="C2885" s="71" t="str">
        <f>IFERROR(_xll.RssMarket($A2885,"市場部名称"),"")</f>
        <v/>
      </c>
      <c r="D2885" s="55"/>
      <c r="E2885" s="55" t="str">
        <f>IFERROR(_xll.RssMarket($A2885,"前日比"),"")</f>
        <v/>
      </c>
      <c r="F2885" s="75" t="str">
        <f>IFERROR(_xll.RssMarket($A2885,"時価総額"),"")</f>
        <v/>
      </c>
      <c r="G2885" s="75" t="e">
        <f>T20D357462[[#This Row],[時価総額]]/T20D357462[[#This Row],[現在値]]</f>
        <v>#VALUE!</v>
      </c>
      <c r="H2885" s="20"/>
      <c r="I2885" s="38"/>
      <c r="J2885" s="20"/>
      <c r="K2885" s="33"/>
      <c r="L2885" s="117"/>
      <c r="M2885" s="21"/>
      <c r="N2885" s="89"/>
      <c r="O2885" s="125" t="e">
        <f t="shared" si="93"/>
        <v>#REF!</v>
      </c>
      <c r="P2885" s="125" t="e">
        <f t="shared" si="92"/>
        <v>#REF!</v>
      </c>
      <c r="Q2885" s="147" t="e">
        <f>T20D357462[[#This Row],[スコア⑤]]/T20D357462[[#This Row],[スコア③]]</f>
        <v>#REF!</v>
      </c>
      <c r="R2885" s="76" t="e">
        <f>#REF!+#REF!</f>
        <v>#REF!</v>
      </c>
      <c r="S2885" s="76"/>
      <c r="T2885" s="119"/>
      <c r="U2885" s="76"/>
      <c r="V2885" s="76"/>
      <c r="W2885" s="109" t="e">
        <f>(T20D357462[[#This Row],[現金及び預金（億）]]-T20D357462[[#This Row],[負債（億）]])/T20D357462[[#This Row],[総資産]]*100</f>
        <v>#DIV/0!</v>
      </c>
    </row>
    <row r="2886" spans="1:23" s="67" customFormat="1" x14ac:dyDescent="0.25">
      <c r="A2886" s="69"/>
      <c r="B2886" s="39"/>
      <c r="C2886" s="71" t="str">
        <f>IFERROR(_xll.RssMarket($A2886,"市場部名称"),"")</f>
        <v/>
      </c>
      <c r="D2886" s="55"/>
      <c r="E2886" s="55" t="str">
        <f>IFERROR(_xll.RssMarket($A2886,"前日比"),"")</f>
        <v/>
      </c>
      <c r="F2886" s="75" t="str">
        <f>IFERROR(_xll.RssMarket($A2886,"時価総額"),"")</f>
        <v/>
      </c>
      <c r="G2886" s="75" t="e">
        <f>T20D357462[[#This Row],[時価総額]]/T20D357462[[#This Row],[現在値]]</f>
        <v>#VALUE!</v>
      </c>
      <c r="H2886" s="20"/>
      <c r="I2886" s="38"/>
      <c r="J2886" s="20"/>
      <c r="K2886" s="33"/>
      <c r="L2886" s="117"/>
      <c r="M2886" s="21"/>
      <c r="N2886" s="89"/>
      <c r="O2886" s="125" t="e">
        <f t="shared" si="93"/>
        <v>#REF!</v>
      </c>
      <c r="P2886" s="125" t="e">
        <f t="shared" si="92"/>
        <v>#REF!</v>
      </c>
      <c r="Q2886" s="147" t="e">
        <f>T20D357462[[#This Row],[スコア⑤]]/T20D357462[[#This Row],[スコア③]]</f>
        <v>#REF!</v>
      </c>
      <c r="R2886" s="76" t="e">
        <f>#REF!+#REF!</f>
        <v>#REF!</v>
      </c>
      <c r="S2886" s="76"/>
      <c r="T2886" s="119"/>
      <c r="U2886" s="76"/>
      <c r="V2886" s="76"/>
      <c r="W2886" s="109" t="e">
        <f>(T20D357462[[#This Row],[現金及び預金（億）]]-T20D357462[[#This Row],[負債（億）]])/T20D357462[[#This Row],[総資産]]*100</f>
        <v>#DIV/0!</v>
      </c>
    </row>
    <row r="2887" spans="1:23" s="67" customFormat="1" x14ac:dyDescent="0.25">
      <c r="A2887" s="69"/>
      <c r="B2887" s="39"/>
      <c r="C2887" s="71" t="str">
        <f>IFERROR(_xll.RssMarket($A2887,"市場部名称"),"")</f>
        <v/>
      </c>
      <c r="D2887" s="55"/>
      <c r="E2887" s="55" t="str">
        <f>IFERROR(_xll.RssMarket($A2887,"前日比"),"")</f>
        <v/>
      </c>
      <c r="F2887" s="75" t="str">
        <f>IFERROR(_xll.RssMarket($A2887,"時価総額"),"")</f>
        <v/>
      </c>
      <c r="G2887" s="75" t="e">
        <f>T20D357462[[#This Row],[時価総額]]/T20D357462[[#This Row],[現在値]]</f>
        <v>#VALUE!</v>
      </c>
      <c r="H2887" s="20"/>
      <c r="I2887" s="38"/>
      <c r="J2887" s="20"/>
      <c r="K2887" s="33"/>
      <c r="L2887" s="117"/>
      <c r="M2887" s="21"/>
      <c r="N2887" s="89"/>
      <c r="O2887" s="125" t="e">
        <f t="shared" si="93"/>
        <v>#REF!</v>
      </c>
      <c r="P2887" s="125" t="e">
        <f t="shared" si="92"/>
        <v>#REF!</v>
      </c>
      <c r="Q2887" s="147" t="e">
        <f>T20D357462[[#This Row],[スコア⑤]]/T20D357462[[#This Row],[スコア③]]</f>
        <v>#REF!</v>
      </c>
      <c r="R2887" s="76" t="e">
        <f>#REF!+#REF!</f>
        <v>#REF!</v>
      </c>
      <c r="S2887" s="76"/>
      <c r="T2887" s="119"/>
      <c r="U2887" s="76"/>
      <c r="V2887" s="76"/>
      <c r="W2887" s="109" t="e">
        <f>(T20D357462[[#This Row],[現金及び預金（億）]]-T20D357462[[#This Row],[負債（億）]])/T20D357462[[#This Row],[総資産]]*100</f>
        <v>#DIV/0!</v>
      </c>
    </row>
    <row r="2888" spans="1:23" s="67" customFormat="1" x14ac:dyDescent="0.25">
      <c r="A2888" s="69"/>
      <c r="B2888" s="39"/>
      <c r="C2888" s="71" t="str">
        <f>IFERROR(_xll.RssMarket($A2888,"市場部名称"),"")</f>
        <v/>
      </c>
      <c r="D2888" s="55"/>
      <c r="E2888" s="55" t="str">
        <f>IFERROR(_xll.RssMarket($A2888,"前日比"),"")</f>
        <v/>
      </c>
      <c r="F2888" s="75" t="str">
        <f>IFERROR(_xll.RssMarket($A2888,"時価総額"),"")</f>
        <v/>
      </c>
      <c r="G2888" s="75" t="e">
        <f>T20D357462[[#This Row],[時価総額]]/T20D357462[[#This Row],[現在値]]</f>
        <v>#VALUE!</v>
      </c>
      <c r="H2888" s="20"/>
      <c r="I2888" s="38"/>
      <c r="J2888" s="20"/>
      <c r="K2888" s="33"/>
      <c r="L2888" s="117"/>
      <c r="M2888" s="21"/>
      <c r="N2888" s="89"/>
      <c r="O2888" s="125" t="e">
        <f t="shared" si="93"/>
        <v>#REF!</v>
      </c>
      <c r="P2888" s="125" t="e">
        <f t="shared" si="92"/>
        <v>#REF!</v>
      </c>
      <c r="Q2888" s="147" t="e">
        <f>T20D357462[[#This Row],[スコア⑤]]/T20D357462[[#This Row],[スコア③]]</f>
        <v>#REF!</v>
      </c>
      <c r="R2888" s="76" t="e">
        <f>#REF!+#REF!</f>
        <v>#REF!</v>
      </c>
      <c r="S2888" s="76"/>
      <c r="T2888" s="119"/>
      <c r="U2888" s="76"/>
      <c r="V2888" s="76"/>
      <c r="W2888" s="109" t="e">
        <f>(T20D357462[[#This Row],[現金及び預金（億）]]-T20D357462[[#This Row],[負債（億）]])/T20D357462[[#This Row],[総資産]]*100</f>
        <v>#DIV/0!</v>
      </c>
    </row>
    <row r="2889" spans="1:23" s="67" customFormat="1" x14ac:dyDescent="0.25">
      <c r="A2889" s="69"/>
      <c r="B2889" s="39"/>
      <c r="C2889" s="71" t="str">
        <f>IFERROR(_xll.RssMarket($A2889,"市場部名称"),"")</f>
        <v/>
      </c>
      <c r="D2889" s="55"/>
      <c r="E2889" s="55" t="str">
        <f>IFERROR(_xll.RssMarket($A2889,"前日比"),"")</f>
        <v/>
      </c>
      <c r="F2889" s="75" t="str">
        <f>IFERROR(_xll.RssMarket($A2889,"時価総額"),"")</f>
        <v/>
      </c>
      <c r="G2889" s="75" t="e">
        <f>T20D357462[[#This Row],[時価総額]]/T20D357462[[#This Row],[現在値]]</f>
        <v>#VALUE!</v>
      </c>
      <c r="H2889" s="20"/>
      <c r="I2889" s="38"/>
      <c r="J2889" s="20"/>
      <c r="K2889" s="33"/>
      <c r="L2889" s="117"/>
      <c r="M2889" s="21"/>
      <c r="N2889" s="89"/>
      <c r="O2889" s="125" t="e">
        <f t="shared" si="93"/>
        <v>#REF!</v>
      </c>
      <c r="P2889" s="125" t="e">
        <f t="shared" si="92"/>
        <v>#REF!</v>
      </c>
      <c r="Q2889" s="147" t="e">
        <f>T20D357462[[#This Row],[スコア⑤]]/T20D357462[[#This Row],[スコア③]]</f>
        <v>#REF!</v>
      </c>
      <c r="R2889" s="76" t="e">
        <f>#REF!+#REF!</f>
        <v>#REF!</v>
      </c>
      <c r="S2889" s="76"/>
      <c r="T2889" s="119"/>
      <c r="U2889" s="76"/>
      <c r="V2889" s="76"/>
      <c r="W2889" s="109" t="e">
        <f>(T20D357462[[#This Row],[現金及び預金（億）]]-T20D357462[[#This Row],[負債（億）]])/T20D357462[[#This Row],[総資産]]*100</f>
        <v>#DIV/0!</v>
      </c>
    </row>
    <row r="2890" spans="1:23" s="67" customFormat="1" x14ac:dyDescent="0.25">
      <c r="A2890" s="69"/>
      <c r="B2890" s="39"/>
      <c r="C2890" s="71" t="str">
        <f>IFERROR(_xll.RssMarket($A2890,"市場部名称"),"")</f>
        <v/>
      </c>
      <c r="D2890" s="55"/>
      <c r="E2890" s="55" t="str">
        <f>IFERROR(_xll.RssMarket($A2890,"前日比"),"")</f>
        <v/>
      </c>
      <c r="F2890" s="75" t="str">
        <f>IFERROR(_xll.RssMarket($A2890,"時価総額"),"")</f>
        <v/>
      </c>
      <c r="G2890" s="75" t="e">
        <f>T20D357462[[#This Row],[時価総額]]/T20D357462[[#This Row],[現在値]]</f>
        <v>#VALUE!</v>
      </c>
      <c r="H2890" s="20"/>
      <c r="I2890" s="38"/>
      <c r="J2890" s="20"/>
      <c r="K2890" s="33"/>
      <c r="L2890" s="117"/>
      <c r="M2890" s="21"/>
      <c r="N2890" s="89"/>
      <c r="O2890" s="125" t="e">
        <f t="shared" si="93"/>
        <v>#REF!</v>
      </c>
      <c r="P2890" s="125" t="e">
        <f t="shared" si="92"/>
        <v>#REF!</v>
      </c>
      <c r="Q2890" s="147" t="e">
        <f>T20D357462[[#This Row],[スコア⑤]]/T20D357462[[#This Row],[スコア③]]</f>
        <v>#REF!</v>
      </c>
      <c r="R2890" s="76" t="e">
        <f>#REF!+#REF!</f>
        <v>#REF!</v>
      </c>
      <c r="S2890" s="76"/>
      <c r="T2890" s="119"/>
      <c r="U2890" s="76"/>
      <c r="V2890" s="76"/>
      <c r="W2890" s="109" t="e">
        <f>(T20D357462[[#This Row],[現金及び預金（億）]]-T20D357462[[#This Row],[負債（億）]])/T20D357462[[#This Row],[総資産]]*100</f>
        <v>#DIV/0!</v>
      </c>
    </row>
    <row r="2891" spans="1:23" s="67" customFormat="1" x14ac:dyDescent="0.25">
      <c r="A2891" s="69"/>
      <c r="B2891" s="39"/>
      <c r="C2891" s="71" t="str">
        <f>IFERROR(_xll.RssMarket($A2891,"市場部名称"),"")</f>
        <v/>
      </c>
      <c r="D2891" s="55"/>
      <c r="E2891" s="55" t="str">
        <f>IFERROR(_xll.RssMarket($A2891,"前日比"),"")</f>
        <v/>
      </c>
      <c r="F2891" s="75" t="str">
        <f>IFERROR(_xll.RssMarket($A2891,"時価総額"),"")</f>
        <v/>
      </c>
      <c r="G2891" s="75" t="e">
        <f>T20D357462[[#This Row],[時価総額]]/T20D357462[[#This Row],[現在値]]</f>
        <v>#VALUE!</v>
      </c>
      <c r="H2891" s="20"/>
      <c r="I2891" s="38"/>
      <c r="J2891" s="20"/>
      <c r="K2891" s="33"/>
      <c r="L2891" s="117"/>
      <c r="M2891" s="21"/>
      <c r="N2891" s="89"/>
      <c r="O2891" s="125" t="e">
        <f t="shared" si="93"/>
        <v>#REF!</v>
      </c>
      <c r="P2891" s="125" t="e">
        <f t="shared" si="92"/>
        <v>#REF!</v>
      </c>
      <c r="Q2891" s="147" t="e">
        <f>T20D357462[[#This Row],[スコア⑤]]/T20D357462[[#This Row],[スコア③]]</f>
        <v>#REF!</v>
      </c>
      <c r="R2891" s="76" t="e">
        <f>#REF!+#REF!</f>
        <v>#REF!</v>
      </c>
      <c r="S2891" s="76"/>
      <c r="T2891" s="119"/>
      <c r="U2891" s="76"/>
      <c r="V2891" s="76"/>
      <c r="W2891" s="109" t="e">
        <f>(T20D357462[[#This Row],[現金及び預金（億）]]-T20D357462[[#This Row],[負債（億）]])/T20D357462[[#This Row],[総資産]]*100</f>
        <v>#DIV/0!</v>
      </c>
    </row>
    <row r="2892" spans="1:23" s="67" customFormat="1" x14ac:dyDescent="0.25">
      <c r="A2892" s="69"/>
      <c r="B2892" s="39"/>
      <c r="C2892" s="71" t="str">
        <f>IFERROR(_xll.RssMarket($A2892,"市場部名称"),"")</f>
        <v/>
      </c>
      <c r="D2892" s="55"/>
      <c r="E2892" s="55" t="str">
        <f>IFERROR(_xll.RssMarket($A2892,"前日比"),"")</f>
        <v/>
      </c>
      <c r="F2892" s="75" t="str">
        <f>IFERROR(_xll.RssMarket($A2892,"時価総額"),"")</f>
        <v/>
      </c>
      <c r="G2892" s="75" t="e">
        <f>T20D357462[[#This Row],[時価総額]]/T20D357462[[#This Row],[現在値]]</f>
        <v>#VALUE!</v>
      </c>
      <c r="H2892" s="20"/>
      <c r="I2892" s="38"/>
      <c r="J2892" s="20"/>
      <c r="K2892" s="33"/>
      <c r="L2892" s="117"/>
      <c r="M2892" s="21"/>
      <c r="N2892" s="89"/>
      <c r="O2892" s="125" t="e">
        <f t="shared" si="93"/>
        <v>#REF!</v>
      </c>
      <c r="P2892" s="125" t="e">
        <f t="shared" si="92"/>
        <v>#REF!</v>
      </c>
      <c r="Q2892" s="147" t="e">
        <f>T20D357462[[#This Row],[スコア⑤]]/T20D357462[[#This Row],[スコア③]]</f>
        <v>#REF!</v>
      </c>
      <c r="R2892" s="76" t="e">
        <f>#REF!+#REF!</f>
        <v>#REF!</v>
      </c>
      <c r="S2892" s="76"/>
      <c r="T2892" s="119"/>
      <c r="U2892" s="76"/>
      <c r="V2892" s="76"/>
      <c r="W2892" s="109" t="e">
        <f>(T20D357462[[#This Row],[現金及び預金（億）]]-T20D357462[[#This Row],[負債（億）]])/T20D357462[[#This Row],[総資産]]*100</f>
        <v>#DIV/0!</v>
      </c>
    </row>
    <row r="2893" spans="1:23" s="67" customFormat="1" x14ac:dyDescent="0.25">
      <c r="A2893" s="69"/>
      <c r="B2893" s="39"/>
      <c r="C2893" s="71" t="str">
        <f>IFERROR(_xll.RssMarket($A2893,"市場部名称"),"")</f>
        <v/>
      </c>
      <c r="D2893" s="55"/>
      <c r="E2893" s="55" t="str">
        <f>IFERROR(_xll.RssMarket($A2893,"前日比"),"")</f>
        <v/>
      </c>
      <c r="F2893" s="75" t="str">
        <f>IFERROR(_xll.RssMarket($A2893,"時価総額"),"")</f>
        <v/>
      </c>
      <c r="G2893" s="75" t="e">
        <f>T20D357462[[#This Row],[時価総額]]/T20D357462[[#This Row],[現在値]]</f>
        <v>#VALUE!</v>
      </c>
      <c r="H2893" s="20"/>
      <c r="I2893" s="38"/>
      <c r="J2893" s="20"/>
      <c r="K2893" s="33"/>
      <c r="L2893" s="117"/>
      <c r="M2893" s="21"/>
      <c r="N2893" s="89"/>
      <c r="O2893" s="125" t="e">
        <f t="shared" si="93"/>
        <v>#REF!</v>
      </c>
      <c r="P2893" s="125" t="e">
        <f t="shared" si="92"/>
        <v>#REF!</v>
      </c>
      <c r="Q2893" s="147" t="e">
        <f>T20D357462[[#This Row],[スコア⑤]]/T20D357462[[#This Row],[スコア③]]</f>
        <v>#REF!</v>
      </c>
      <c r="R2893" s="76" t="e">
        <f>#REF!+#REF!</f>
        <v>#REF!</v>
      </c>
      <c r="S2893" s="76"/>
      <c r="T2893" s="119"/>
      <c r="U2893" s="76"/>
      <c r="V2893" s="76"/>
      <c r="W2893" s="109" t="e">
        <f>(T20D357462[[#This Row],[現金及び預金（億）]]-T20D357462[[#This Row],[負債（億）]])/T20D357462[[#This Row],[総資産]]*100</f>
        <v>#DIV/0!</v>
      </c>
    </row>
    <row r="2894" spans="1:23" s="67" customFormat="1" x14ac:dyDescent="0.25">
      <c r="A2894" s="69"/>
      <c r="B2894" s="39"/>
      <c r="C2894" s="71" t="str">
        <f>IFERROR(_xll.RssMarket($A2894,"市場部名称"),"")</f>
        <v/>
      </c>
      <c r="D2894" s="55"/>
      <c r="E2894" s="55" t="str">
        <f>IFERROR(_xll.RssMarket($A2894,"前日比"),"")</f>
        <v/>
      </c>
      <c r="F2894" s="75" t="str">
        <f>IFERROR(_xll.RssMarket($A2894,"時価総額"),"")</f>
        <v/>
      </c>
      <c r="G2894" s="75" t="e">
        <f>T20D357462[[#This Row],[時価総額]]/T20D357462[[#This Row],[現在値]]</f>
        <v>#VALUE!</v>
      </c>
      <c r="H2894" s="20"/>
      <c r="I2894" s="38"/>
      <c r="J2894" s="20"/>
      <c r="K2894" s="33"/>
      <c r="L2894" s="117"/>
      <c r="M2894" s="21"/>
      <c r="N2894" s="89"/>
      <c r="O2894" s="125" t="e">
        <f t="shared" si="93"/>
        <v>#REF!</v>
      </c>
      <c r="P2894" s="125" t="e">
        <f t="shared" si="92"/>
        <v>#REF!</v>
      </c>
      <c r="Q2894" s="147" t="e">
        <f>T20D357462[[#This Row],[スコア⑤]]/T20D357462[[#This Row],[スコア③]]</f>
        <v>#REF!</v>
      </c>
      <c r="R2894" s="76" t="e">
        <f>#REF!+#REF!</f>
        <v>#REF!</v>
      </c>
      <c r="S2894" s="76"/>
      <c r="T2894" s="119"/>
      <c r="U2894" s="76"/>
      <c r="V2894" s="76"/>
      <c r="W2894" s="109" t="e">
        <f>(T20D357462[[#This Row],[現金及び預金（億）]]-T20D357462[[#This Row],[負債（億）]])/T20D357462[[#This Row],[総資産]]*100</f>
        <v>#DIV/0!</v>
      </c>
    </row>
    <row r="2895" spans="1:23" s="67" customFormat="1" x14ac:dyDescent="0.25">
      <c r="A2895" s="69"/>
      <c r="B2895" s="39"/>
      <c r="C2895" s="71" t="str">
        <f>IFERROR(_xll.RssMarket($A2895,"市場部名称"),"")</f>
        <v/>
      </c>
      <c r="D2895" s="55"/>
      <c r="E2895" s="55" t="str">
        <f>IFERROR(_xll.RssMarket($A2895,"前日比"),"")</f>
        <v/>
      </c>
      <c r="F2895" s="75" t="str">
        <f>IFERROR(_xll.RssMarket($A2895,"時価総額"),"")</f>
        <v/>
      </c>
      <c r="G2895" s="75" t="e">
        <f>T20D357462[[#This Row],[時価総額]]/T20D357462[[#This Row],[現在値]]</f>
        <v>#VALUE!</v>
      </c>
      <c r="H2895" s="20"/>
      <c r="I2895" s="38"/>
      <c r="J2895" s="20"/>
      <c r="K2895" s="33"/>
      <c r="L2895" s="117"/>
      <c r="M2895" s="21"/>
      <c r="N2895" s="89"/>
      <c r="O2895" s="125" t="e">
        <f t="shared" si="93"/>
        <v>#REF!</v>
      </c>
      <c r="P2895" s="125" t="e">
        <f t="shared" si="92"/>
        <v>#REF!</v>
      </c>
      <c r="Q2895" s="147" t="e">
        <f>T20D357462[[#This Row],[スコア⑤]]/T20D357462[[#This Row],[スコア③]]</f>
        <v>#REF!</v>
      </c>
      <c r="R2895" s="76" t="e">
        <f>#REF!+#REF!</f>
        <v>#REF!</v>
      </c>
      <c r="S2895" s="76"/>
      <c r="T2895" s="119"/>
      <c r="U2895" s="76"/>
      <c r="V2895" s="76"/>
      <c r="W2895" s="109" t="e">
        <f>(T20D357462[[#This Row],[現金及び預金（億）]]-T20D357462[[#This Row],[負債（億）]])/T20D357462[[#This Row],[総資産]]*100</f>
        <v>#DIV/0!</v>
      </c>
    </row>
    <row r="2896" spans="1:23" s="67" customFormat="1" x14ac:dyDescent="0.25">
      <c r="A2896" s="69"/>
      <c r="B2896" s="39"/>
      <c r="C2896" s="71" t="str">
        <f>IFERROR(_xll.RssMarket($A2896,"市場部名称"),"")</f>
        <v/>
      </c>
      <c r="D2896" s="55"/>
      <c r="E2896" s="55" t="str">
        <f>IFERROR(_xll.RssMarket($A2896,"前日比"),"")</f>
        <v/>
      </c>
      <c r="F2896" s="75" t="str">
        <f>IFERROR(_xll.RssMarket($A2896,"時価総額"),"")</f>
        <v/>
      </c>
      <c r="G2896" s="75" t="e">
        <f>T20D357462[[#This Row],[時価総額]]/T20D357462[[#This Row],[現在値]]</f>
        <v>#VALUE!</v>
      </c>
      <c r="H2896" s="20"/>
      <c r="I2896" s="38"/>
      <c r="J2896" s="20"/>
      <c r="K2896" s="33"/>
      <c r="L2896" s="117"/>
      <c r="M2896" s="21"/>
      <c r="N2896" s="89"/>
      <c r="O2896" s="125" t="e">
        <f t="shared" si="93"/>
        <v>#REF!</v>
      </c>
      <c r="P2896" s="125" t="e">
        <f t="shared" si="92"/>
        <v>#REF!</v>
      </c>
      <c r="Q2896" s="147" t="e">
        <f>T20D357462[[#This Row],[スコア⑤]]/T20D357462[[#This Row],[スコア③]]</f>
        <v>#REF!</v>
      </c>
      <c r="R2896" s="76" t="e">
        <f>#REF!+#REF!</f>
        <v>#REF!</v>
      </c>
      <c r="S2896" s="76"/>
      <c r="T2896" s="119"/>
      <c r="U2896" s="76"/>
      <c r="V2896" s="76"/>
      <c r="W2896" s="109" t="e">
        <f>(T20D357462[[#This Row],[現金及び預金（億）]]-T20D357462[[#This Row],[負債（億）]])/T20D357462[[#This Row],[総資産]]*100</f>
        <v>#DIV/0!</v>
      </c>
    </row>
    <row r="2897" spans="1:23" s="67" customFormat="1" x14ac:dyDescent="0.25">
      <c r="A2897" s="69"/>
      <c r="B2897" s="39"/>
      <c r="C2897" s="71" t="str">
        <f>IFERROR(_xll.RssMarket($A2897,"市場部名称"),"")</f>
        <v/>
      </c>
      <c r="D2897" s="55"/>
      <c r="E2897" s="55" t="str">
        <f>IFERROR(_xll.RssMarket($A2897,"前日比"),"")</f>
        <v/>
      </c>
      <c r="F2897" s="75" t="str">
        <f>IFERROR(_xll.RssMarket($A2897,"時価総額"),"")</f>
        <v/>
      </c>
      <c r="G2897" s="75" t="e">
        <f>T20D357462[[#This Row],[時価総額]]/T20D357462[[#This Row],[現在値]]</f>
        <v>#VALUE!</v>
      </c>
      <c r="H2897" s="20"/>
      <c r="I2897" s="38"/>
      <c r="J2897" s="20"/>
      <c r="K2897" s="33"/>
      <c r="L2897" s="117"/>
      <c r="M2897" s="21"/>
      <c r="N2897" s="89"/>
      <c r="O2897" s="125" t="e">
        <f t="shared" si="93"/>
        <v>#REF!</v>
      </c>
      <c r="P2897" s="125" t="e">
        <f t="shared" si="92"/>
        <v>#REF!</v>
      </c>
      <c r="Q2897" s="147" t="e">
        <f>T20D357462[[#This Row],[スコア⑤]]/T20D357462[[#This Row],[スコア③]]</f>
        <v>#REF!</v>
      </c>
      <c r="R2897" s="76" t="e">
        <f>#REF!+#REF!</f>
        <v>#REF!</v>
      </c>
      <c r="S2897" s="76"/>
      <c r="T2897" s="119"/>
      <c r="U2897" s="76"/>
      <c r="V2897" s="76"/>
      <c r="W2897" s="109" t="e">
        <f>(T20D357462[[#This Row],[現金及び預金（億）]]-T20D357462[[#This Row],[負債（億）]])/T20D357462[[#This Row],[総資産]]*100</f>
        <v>#DIV/0!</v>
      </c>
    </row>
    <row r="2898" spans="1:23" s="67" customFormat="1" x14ac:dyDescent="0.25">
      <c r="A2898" s="69"/>
      <c r="B2898" s="39"/>
      <c r="C2898" s="71" t="str">
        <f>IFERROR(_xll.RssMarket($A2898,"市場部名称"),"")</f>
        <v/>
      </c>
      <c r="D2898" s="55"/>
      <c r="E2898" s="55" t="str">
        <f>IFERROR(_xll.RssMarket($A2898,"前日比"),"")</f>
        <v/>
      </c>
      <c r="F2898" s="75" t="str">
        <f>IFERROR(_xll.RssMarket($A2898,"時価総額"),"")</f>
        <v/>
      </c>
      <c r="G2898" s="75" t="e">
        <f>T20D357462[[#This Row],[時価総額]]/T20D357462[[#This Row],[現在値]]</f>
        <v>#VALUE!</v>
      </c>
      <c r="H2898" s="20"/>
      <c r="I2898" s="38"/>
      <c r="J2898" s="20"/>
      <c r="K2898" s="33"/>
      <c r="L2898" s="117"/>
      <c r="M2898" s="21"/>
      <c r="N2898" s="89"/>
      <c r="O2898" s="125" t="e">
        <f t="shared" si="93"/>
        <v>#REF!</v>
      </c>
      <c r="P2898" s="125" t="e">
        <f t="shared" si="92"/>
        <v>#REF!</v>
      </c>
      <c r="Q2898" s="147" t="e">
        <f>T20D357462[[#This Row],[スコア⑤]]/T20D357462[[#This Row],[スコア③]]</f>
        <v>#REF!</v>
      </c>
      <c r="R2898" s="76" t="e">
        <f>#REF!+#REF!</f>
        <v>#REF!</v>
      </c>
      <c r="S2898" s="76"/>
      <c r="T2898" s="119"/>
      <c r="U2898" s="76"/>
      <c r="V2898" s="76"/>
      <c r="W2898" s="109" t="e">
        <f>(T20D357462[[#This Row],[現金及び預金（億）]]-T20D357462[[#This Row],[負債（億）]])/T20D357462[[#This Row],[総資産]]*100</f>
        <v>#DIV/0!</v>
      </c>
    </row>
    <row r="2899" spans="1:23" s="67" customFormat="1" x14ac:dyDescent="0.25">
      <c r="A2899" s="69"/>
      <c r="B2899" s="39"/>
      <c r="C2899" s="71" t="str">
        <f>IFERROR(_xll.RssMarket($A2899,"市場部名称"),"")</f>
        <v/>
      </c>
      <c r="D2899" s="55"/>
      <c r="E2899" s="55" t="str">
        <f>IFERROR(_xll.RssMarket($A2899,"前日比"),"")</f>
        <v/>
      </c>
      <c r="F2899" s="75" t="str">
        <f>IFERROR(_xll.RssMarket($A2899,"時価総額"),"")</f>
        <v/>
      </c>
      <c r="G2899" s="75" t="e">
        <f>T20D357462[[#This Row],[時価総額]]/T20D357462[[#This Row],[現在値]]</f>
        <v>#VALUE!</v>
      </c>
      <c r="H2899" s="20"/>
      <c r="I2899" s="38"/>
      <c r="J2899" s="20"/>
      <c r="K2899" s="33"/>
      <c r="L2899" s="117"/>
      <c r="M2899" s="21"/>
      <c r="N2899" s="89"/>
      <c r="O2899" s="125" t="e">
        <f t="shared" si="93"/>
        <v>#REF!</v>
      </c>
      <c r="P2899" s="125" t="e">
        <f t="shared" si="92"/>
        <v>#REF!</v>
      </c>
      <c r="Q2899" s="147" t="e">
        <f>T20D357462[[#This Row],[スコア⑤]]/T20D357462[[#This Row],[スコア③]]</f>
        <v>#REF!</v>
      </c>
      <c r="R2899" s="76" t="e">
        <f>#REF!+#REF!</f>
        <v>#REF!</v>
      </c>
      <c r="S2899" s="76"/>
      <c r="T2899" s="119"/>
      <c r="U2899" s="76"/>
      <c r="V2899" s="76"/>
      <c r="W2899" s="109" t="e">
        <f>(T20D357462[[#This Row],[現金及び預金（億）]]-T20D357462[[#This Row],[負債（億）]])/T20D357462[[#This Row],[総資産]]*100</f>
        <v>#DIV/0!</v>
      </c>
    </row>
    <row r="2900" spans="1:23" s="67" customFormat="1" x14ac:dyDescent="0.25">
      <c r="A2900" s="69"/>
      <c r="B2900" s="39"/>
      <c r="C2900" s="71" t="str">
        <f>IFERROR(_xll.RssMarket($A2900,"市場部名称"),"")</f>
        <v/>
      </c>
      <c r="D2900" s="55"/>
      <c r="E2900" s="55" t="str">
        <f>IFERROR(_xll.RssMarket($A2900,"前日比"),"")</f>
        <v/>
      </c>
      <c r="F2900" s="75" t="str">
        <f>IFERROR(_xll.RssMarket($A2900,"時価総額"),"")</f>
        <v/>
      </c>
      <c r="G2900" s="75" t="e">
        <f>T20D357462[[#This Row],[時価総額]]/T20D357462[[#This Row],[現在値]]</f>
        <v>#VALUE!</v>
      </c>
      <c r="H2900" s="20"/>
      <c r="I2900" s="38"/>
      <c r="J2900" s="20"/>
      <c r="K2900" s="33"/>
      <c r="L2900" s="117"/>
      <c r="M2900" s="21"/>
      <c r="N2900" s="89"/>
      <c r="O2900" s="125" t="e">
        <f t="shared" si="93"/>
        <v>#REF!</v>
      </c>
      <c r="P2900" s="125" t="e">
        <f t="shared" si="92"/>
        <v>#REF!</v>
      </c>
      <c r="Q2900" s="147" t="e">
        <f>T20D357462[[#This Row],[スコア⑤]]/T20D357462[[#This Row],[スコア③]]</f>
        <v>#REF!</v>
      </c>
      <c r="R2900" s="76" t="e">
        <f>#REF!+#REF!</f>
        <v>#REF!</v>
      </c>
      <c r="S2900" s="76"/>
      <c r="T2900" s="119"/>
      <c r="U2900" s="76"/>
      <c r="V2900" s="76"/>
      <c r="W2900" s="109" t="e">
        <f>(T20D357462[[#This Row],[現金及び預金（億）]]-T20D357462[[#This Row],[負債（億）]])/T20D357462[[#This Row],[総資産]]*100</f>
        <v>#DIV/0!</v>
      </c>
    </row>
    <row r="2901" spans="1:23" s="67" customFormat="1" x14ac:dyDescent="0.25">
      <c r="A2901" s="69"/>
      <c r="B2901" s="39"/>
      <c r="C2901" s="71" t="str">
        <f>IFERROR(_xll.RssMarket($A2901,"市場部名称"),"")</f>
        <v/>
      </c>
      <c r="D2901" s="55"/>
      <c r="E2901" s="55" t="str">
        <f>IFERROR(_xll.RssMarket($A2901,"前日比"),"")</f>
        <v/>
      </c>
      <c r="F2901" s="75" t="str">
        <f>IFERROR(_xll.RssMarket($A2901,"時価総額"),"")</f>
        <v/>
      </c>
      <c r="G2901" s="75" t="e">
        <f>T20D357462[[#This Row],[時価総額]]/T20D357462[[#This Row],[現在値]]</f>
        <v>#VALUE!</v>
      </c>
      <c r="H2901" s="20"/>
      <c r="I2901" s="38"/>
      <c r="J2901" s="20"/>
      <c r="K2901" s="33"/>
      <c r="L2901" s="117"/>
      <c r="M2901" s="21"/>
      <c r="N2901" s="89"/>
      <c r="O2901" s="125" t="e">
        <f t="shared" si="93"/>
        <v>#REF!</v>
      </c>
      <c r="P2901" s="125" t="e">
        <f t="shared" si="92"/>
        <v>#REF!</v>
      </c>
      <c r="Q2901" s="147" t="e">
        <f>T20D357462[[#This Row],[スコア⑤]]/T20D357462[[#This Row],[スコア③]]</f>
        <v>#REF!</v>
      </c>
      <c r="R2901" s="76" t="e">
        <f>#REF!+#REF!</f>
        <v>#REF!</v>
      </c>
      <c r="S2901" s="76"/>
      <c r="T2901" s="119"/>
      <c r="U2901" s="76"/>
      <c r="V2901" s="76"/>
      <c r="W2901" s="109" t="e">
        <f>(T20D357462[[#This Row],[現金及び預金（億）]]-T20D357462[[#This Row],[負債（億）]])/T20D357462[[#This Row],[総資産]]*100</f>
        <v>#DIV/0!</v>
      </c>
    </row>
    <row r="2902" spans="1:23" s="67" customFormat="1" x14ac:dyDescent="0.25">
      <c r="A2902" s="69"/>
      <c r="B2902" s="39"/>
      <c r="C2902" s="71" t="str">
        <f>IFERROR(_xll.RssMarket($A2902,"市場部名称"),"")</f>
        <v/>
      </c>
      <c r="D2902" s="55"/>
      <c r="E2902" s="55" t="str">
        <f>IFERROR(_xll.RssMarket($A2902,"前日比"),"")</f>
        <v/>
      </c>
      <c r="F2902" s="75" t="str">
        <f>IFERROR(_xll.RssMarket($A2902,"時価総額"),"")</f>
        <v/>
      </c>
      <c r="G2902" s="75" t="e">
        <f>T20D357462[[#This Row],[時価総額]]/T20D357462[[#This Row],[現在値]]</f>
        <v>#VALUE!</v>
      </c>
      <c r="H2902" s="20"/>
      <c r="I2902" s="38"/>
      <c r="J2902" s="20"/>
      <c r="K2902" s="33"/>
      <c r="L2902" s="117"/>
      <c r="M2902" s="21"/>
      <c r="N2902" s="89"/>
      <c r="O2902" s="125" t="e">
        <f t="shared" si="93"/>
        <v>#REF!</v>
      </c>
      <c r="P2902" s="125" t="e">
        <f t="shared" si="92"/>
        <v>#REF!</v>
      </c>
      <c r="Q2902" s="147" t="e">
        <f>T20D357462[[#This Row],[スコア⑤]]/T20D357462[[#This Row],[スコア③]]</f>
        <v>#REF!</v>
      </c>
      <c r="R2902" s="76" t="e">
        <f>#REF!+#REF!</f>
        <v>#REF!</v>
      </c>
      <c r="S2902" s="76"/>
      <c r="T2902" s="119"/>
      <c r="U2902" s="76"/>
      <c r="V2902" s="76"/>
      <c r="W2902" s="109" t="e">
        <f>(T20D357462[[#This Row],[現金及び預金（億）]]-T20D357462[[#This Row],[負債（億）]])/T20D357462[[#This Row],[総資産]]*100</f>
        <v>#DIV/0!</v>
      </c>
    </row>
    <row r="2903" spans="1:23" s="67" customFormat="1" x14ac:dyDescent="0.25">
      <c r="A2903" s="69"/>
      <c r="B2903" s="39"/>
      <c r="C2903" s="71" t="str">
        <f>IFERROR(_xll.RssMarket($A2903,"市場部名称"),"")</f>
        <v/>
      </c>
      <c r="D2903" s="55"/>
      <c r="E2903" s="55" t="str">
        <f>IFERROR(_xll.RssMarket($A2903,"前日比"),"")</f>
        <v/>
      </c>
      <c r="F2903" s="75" t="str">
        <f>IFERROR(_xll.RssMarket($A2903,"時価総額"),"")</f>
        <v/>
      </c>
      <c r="G2903" s="75" t="e">
        <f>T20D357462[[#This Row],[時価総額]]/T20D357462[[#This Row],[現在値]]</f>
        <v>#VALUE!</v>
      </c>
      <c r="H2903" s="20"/>
      <c r="I2903" s="38"/>
      <c r="J2903" s="20"/>
      <c r="K2903" s="33"/>
      <c r="L2903" s="117"/>
      <c r="M2903" s="21"/>
      <c r="N2903" s="89"/>
      <c r="O2903" s="125" t="e">
        <f t="shared" si="93"/>
        <v>#REF!</v>
      </c>
      <c r="P2903" s="125" t="e">
        <f t="shared" si="92"/>
        <v>#REF!</v>
      </c>
      <c r="Q2903" s="147" t="e">
        <f>T20D357462[[#This Row],[スコア⑤]]/T20D357462[[#This Row],[スコア③]]</f>
        <v>#REF!</v>
      </c>
      <c r="R2903" s="76" t="e">
        <f>#REF!+#REF!</f>
        <v>#REF!</v>
      </c>
      <c r="S2903" s="76"/>
      <c r="T2903" s="119"/>
      <c r="U2903" s="76"/>
      <c r="V2903" s="76"/>
      <c r="W2903" s="109" t="e">
        <f>(T20D357462[[#This Row],[現金及び預金（億）]]-T20D357462[[#This Row],[負債（億）]])/T20D357462[[#This Row],[総資産]]*100</f>
        <v>#DIV/0!</v>
      </c>
    </row>
    <row r="2904" spans="1:23" s="67" customFormat="1" x14ac:dyDescent="0.25">
      <c r="A2904" s="69"/>
      <c r="B2904" s="39"/>
      <c r="C2904" s="71" t="str">
        <f>IFERROR(_xll.RssMarket($A2904,"市場部名称"),"")</f>
        <v/>
      </c>
      <c r="D2904" s="55"/>
      <c r="E2904" s="55" t="str">
        <f>IFERROR(_xll.RssMarket($A2904,"前日比"),"")</f>
        <v/>
      </c>
      <c r="F2904" s="75" t="str">
        <f>IFERROR(_xll.RssMarket($A2904,"時価総額"),"")</f>
        <v/>
      </c>
      <c r="G2904" s="75" t="e">
        <f>T20D357462[[#This Row],[時価総額]]/T20D357462[[#This Row],[現在値]]</f>
        <v>#VALUE!</v>
      </c>
      <c r="H2904" s="20"/>
      <c r="I2904" s="38"/>
      <c r="J2904" s="20"/>
      <c r="K2904" s="33"/>
      <c r="L2904" s="117"/>
      <c r="M2904" s="21"/>
      <c r="N2904" s="89"/>
      <c r="O2904" s="125" t="e">
        <f t="shared" si="93"/>
        <v>#REF!</v>
      </c>
      <c r="P2904" s="125" t="e">
        <f t="shared" si="92"/>
        <v>#REF!</v>
      </c>
      <c r="Q2904" s="147" t="e">
        <f>T20D357462[[#This Row],[スコア⑤]]/T20D357462[[#This Row],[スコア③]]</f>
        <v>#REF!</v>
      </c>
      <c r="R2904" s="76" t="e">
        <f>#REF!+#REF!</f>
        <v>#REF!</v>
      </c>
      <c r="S2904" s="76"/>
      <c r="T2904" s="119"/>
      <c r="U2904" s="76"/>
      <c r="V2904" s="76"/>
      <c r="W2904" s="109" t="e">
        <f>(T20D357462[[#This Row],[現金及び預金（億）]]-T20D357462[[#This Row],[負債（億）]])/T20D357462[[#This Row],[総資産]]*100</f>
        <v>#DIV/0!</v>
      </c>
    </row>
    <row r="2905" spans="1:23" s="67" customFormat="1" x14ac:dyDescent="0.25">
      <c r="A2905" s="69"/>
      <c r="B2905" s="39"/>
      <c r="C2905" s="71" t="str">
        <f>IFERROR(_xll.RssMarket($A2905,"市場部名称"),"")</f>
        <v/>
      </c>
      <c r="D2905" s="55"/>
      <c r="E2905" s="55" t="str">
        <f>IFERROR(_xll.RssMarket($A2905,"前日比"),"")</f>
        <v/>
      </c>
      <c r="F2905" s="75" t="str">
        <f>IFERROR(_xll.RssMarket($A2905,"時価総額"),"")</f>
        <v/>
      </c>
      <c r="G2905" s="75" t="e">
        <f>T20D357462[[#This Row],[時価総額]]/T20D357462[[#This Row],[現在値]]</f>
        <v>#VALUE!</v>
      </c>
      <c r="H2905" s="20"/>
      <c r="I2905" s="38"/>
      <c r="J2905" s="20"/>
      <c r="K2905" s="33"/>
      <c r="L2905" s="117"/>
      <c r="M2905" s="21"/>
      <c r="N2905" s="89"/>
      <c r="O2905" s="125" t="e">
        <f t="shared" si="93"/>
        <v>#REF!</v>
      </c>
      <c r="P2905" s="125" t="e">
        <f t="shared" si="92"/>
        <v>#REF!</v>
      </c>
      <c r="Q2905" s="147" t="e">
        <f>T20D357462[[#This Row],[スコア⑤]]/T20D357462[[#This Row],[スコア③]]</f>
        <v>#REF!</v>
      </c>
      <c r="R2905" s="76" t="e">
        <f>#REF!+#REF!</f>
        <v>#REF!</v>
      </c>
      <c r="S2905" s="76"/>
      <c r="T2905" s="119"/>
      <c r="U2905" s="76"/>
      <c r="V2905" s="76"/>
      <c r="W2905" s="109" t="e">
        <f>(T20D357462[[#This Row],[現金及び預金（億）]]-T20D357462[[#This Row],[負債（億）]])/T20D357462[[#This Row],[総資産]]*100</f>
        <v>#DIV/0!</v>
      </c>
    </row>
    <row r="2906" spans="1:23" s="67" customFormat="1" x14ac:dyDescent="0.25">
      <c r="A2906" s="69"/>
      <c r="B2906" s="39"/>
      <c r="C2906" s="71" t="str">
        <f>IFERROR(_xll.RssMarket($A2906,"市場部名称"),"")</f>
        <v/>
      </c>
      <c r="D2906" s="55"/>
      <c r="E2906" s="55" t="str">
        <f>IFERROR(_xll.RssMarket($A2906,"前日比"),"")</f>
        <v/>
      </c>
      <c r="F2906" s="75" t="str">
        <f>IFERROR(_xll.RssMarket($A2906,"時価総額"),"")</f>
        <v/>
      </c>
      <c r="G2906" s="75" t="e">
        <f>T20D357462[[#This Row],[時価総額]]/T20D357462[[#This Row],[現在値]]</f>
        <v>#VALUE!</v>
      </c>
      <c r="H2906" s="20"/>
      <c r="I2906" s="38"/>
      <c r="J2906" s="20"/>
      <c r="K2906" s="33"/>
      <c r="L2906" s="117"/>
      <c r="M2906" s="21"/>
      <c r="N2906" s="89"/>
      <c r="O2906" s="125" t="e">
        <f t="shared" si="93"/>
        <v>#REF!</v>
      </c>
      <c r="P2906" s="125" t="e">
        <f t="shared" si="92"/>
        <v>#REF!</v>
      </c>
      <c r="Q2906" s="147" t="e">
        <f>T20D357462[[#This Row],[スコア⑤]]/T20D357462[[#This Row],[スコア③]]</f>
        <v>#REF!</v>
      </c>
      <c r="R2906" s="76" t="e">
        <f>#REF!+#REF!</f>
        <v>#REF!</v>
      </c>
      <c r="S2906" s="76"/>
      <c r="T2906" s="119"/>
      <c r="U2906" s="76"/>
      <c r="V2906" s="76"/>
      <c r="W2906" s="109" t="e">
        <f>(T20D357462[[#This Row],[現金及び預金（億）]]-T20D357462[[#This Row],[負債（億）]])/T20D357462[[#This Row],[総資産]]*100</f>
        <v>#DIV/0!</v>
      </c>
    </row>
    <row r="2907" spans="1:23" s="67" customFormat="1" x14ac:dyDescent="0.25">
      <c r="A2907" s="69"/>
      <c r="B2907" s="39"/>
      <c r="C2907" s="71" t="str">
        <f>IFERROR(_xll.RssMarket($A2907,"市場部名称"),"")</f>
        <v/>
      </c>
      <c r="D2907" s="55"/>
      <c r="E2907" s="55" t="str">
        <f>IFERROR(_xll.RssMarket($A2907,"前日比"),"")</f>
        <v/>
      </c>
      <c r="F2907" s="75" t="str">
        <f>IFERROR(_xll.RssMarket($A2907,"時価総額"),"")</f>
        <v/>
      </c>
      <c r="G2907" s="75" t="e">
        <f>T20D357462[[#This Row],[時価総額]]/T20D357462[[#This Row],[現在値]]</f>
        <v>#VALUE!</v>
      </c>
      <c r="H2907" s="20"/>
      <c r="I2907" s="38"/>
      <c r="J2907" s="20"/>
      <c r="K2907" s="33"/>
      <c r="L2907" s="117"/>
      <c r="M2907" s="21"/>
      <c r="N2907" s="89"/>
      <c r="O2907" s="125" t="e">
        <f t="shared" si="93"/>
        <v>#REF!</v>
      </c>
      <c r="P2907" s="125" t="e">
        <f t="shared" si="92"/>
        <v>#REF!</v>
      </c>
      <c r="Q2907" s="147" t="e">
        <f>T20D357462[[#This Row],[スコア⑤]]/T20D357462[[#This Row],[スコア③]]</f>
        <v>#REF!</v>
      </c>
      <c r="R2907" s="76" t="e">
        <f>#REF!+#REF!</f>
        <v>#REF!</v>
      </c>
      <c r="S2907" s="76"/>
      <c r="T2907" s="119"/>
      <c r="U2907" s="76"/>
      <c r="V2907" s="76"/>
      <c r="W2907" s="109" t="e">
        <f>(T20D357462[[#This Row],[現金及び預金（億）]]-T20D357462[[#This Row],[負債（億）]])/T20D357462[[#This Row],[総資産]]*100</f>
        <v>#DIV/0!</v>
      </c>
    </row>
    <row r="2908" spans="1:23" s="67" customFormat="1" x14ac:dyDescent="0.25">
      <c r="A2908" s="69"/>
      <c r="B2908" s="39"/>
      <c r="C2908" s="71" t="str">
        <f>IFERROR(_xll.RssMarket($A2908,"市場部名称"),"")</f>
        <v/>
      </c>
      <c r="D2908" s="55"/>
      <c r="E2908" s="55" t="str">
        <f>IFERROR(_xll.RssMarket($A2908,"前日比"),"")</f>
        <v/>
      </c>
      <c r="F2908" s="75" t="str">
        <f>IFERROR(_xll.RssMarket($A2908,"時価総額"),"")</f>
        <v/>
      </c>
      <c r="G2908" s="75" t="e">
        <f>T20D357462[[#This Row],[時価総額]]/T20D357462[[#This Row],[現在値]]</f>
        <v>#VALUE!</v>
      </c>
      <c r="H2908" s="20"/>
      <c r="I2908" s="38"/>
      <c r="J2908" s="20"/>
      <c r="K2908" s="33"/>
      <c r="L2908" s="117"/>
      <c r="M2908" s="21"/>
      <c r="N2908" s="89"/>
      <c r="O2908" s="125" t="e">
        <f t="shared" si="93"/>
        <v>#REF!</v>
      </c>
      <c r="P2908" s="125" t="e">
        <f t="shared" si="92"/>
        <v>#REF!</v>
      </c>
      <c r="Q2908" s="147" t="e">
        <f>T20D357462[[#This Row],[スコア⑤]]/T20D357462[[#This Row],[スコア③]]</f>
        <v>#REF!</v>
      </c>
      <c r="R2908" s="76" t="e">
        <f>#REF!+#REF!</f>
        <v>#REF!</v>
      </c>
      <c r="S2908" s="76"/>
      <c r="T2908" s="119"/>
      <c r="U2908" s="76"/>
      <c r="V2908" s="76"/>
      <c r="W2908" s="109" t="e">
        <f>(T20D357462[[#This Row],[現金及び預金（億）]]-T20D357462[[#This Row],[負債（億）]])/T20D357462[[#This Row],[総資産]]*100</f>
        <v>#DIV/0!</v>
      </c>
    </row>
    <row r="2909" spans="1:23" s="67" customFormat="1" x14ac:dyDescent="0.25">
      <c r="A2909" s="69"/>
      <c r="B2909" s="39"/>
      <c r="C2909" s="71" t="str">
        <f>IFERROR(_xll.RssMarket($A2909,"市場部名称"),"")</f>
        <v/>
      </c>
      <c r="D2909" s="55"/>
      <c r="E2909" s="55" t="str">
        <f>IFERROR(_xll.RssMarket($A2909,"前日比"),"")</f>
        <v/>
      </c>
      <c r="F2909" s="75" t="str">
        <f>IFERROR(_xll.RssMarket($A2909,"時価総額"),"")</f>
        <v/>
      </c>
      <c r="G2909" s="75" t="e">
        <f>T20D357462[[#This Row],[時価総額]]/T20D357462[[#This Row],[現在値]]</f>
        <v>#VALUE!</v>
      </c>
      <c r="H2909" s="20"/>
      <c r="I2909" s="38"/>
      <c r="J2909" s="20"/>
      <c r="K2909" s="33"/>
      <c r="L2909" s="117"/>
      <c r="M2909" s="21"/>
      <c r="N2909" s="89"/>
      <c r="O2909" s="125" t="e">
        <f t="shared" si="93"/>
        <v>#REF!</v>
      </c>
      <c r="P2909" s="125" t="e">
        <f t="shared" si="92"/>
        <v>#REF!</v>
      </c>
      <c r="Q2909" s="147" t="e">
        <f>T20D357462[[#This Row],[スコア⑤]]/T20D357462[[#This Row],[スコア③]]</f>
        <v>#REF!</v>
      </c>
      <c r="R2909" s="76" t="e">
        <f>#REF!+#REF!</f>
        <v>#REF!</v>
      </c>
      <c r="S2909" s="76"/>
      <c r="T2909" s="119"/>
      <c r="U2909" s="76"/>
      <c r="V2909" s="76"/>
      <c r="W2909" s="109" t="e">
        <f>(T20D357462[[#This Row],[現金及び預金（億）]]-T20D357462[[#This Row],[負債（億）]])/T20D357462[[#This Row],[総資産]]*100</f>
        <v>#DIV/0!</v>
      </c>
    </row>
    <row r="2910" spans="1:23" s="67" customFormat="1" x14ac:dyDescent="0.25">
      <c r="A2910" s="69"/>
      <c r="B2910" s="39"/>
      <c r="C2910" s="71" t="str">
        <f>IFERROR(_xll.RssMarket($A2910,"市場部名称"),"")</f>
        <v/>
      </c>
      <c r="D2910" s="55"/>
      <c r="E2910" s="55" t="str">
        <f>IFERROR(_xll.RssMarket($A2910,"前日比"),"")</f>
        <v/>
      </c>
      <c r="F2910" s="75" t="str">
        <f>IFERROR(_xll.RssMarket($A2910,"時価総額"),"")</f>
        <v/>
      </c>
      <c r="G2910" s="75" t="e">
        <f>T20D357462[[#This Row],[時価総額]]/T20D357462[[#This Row],[現在値]]</f>
        <v>#VALUE!</v>
      </c>
      <c r="H2910" s="20"/>
      <c r="I2910" s="38"/>
      <c r="J2910" s="20"/>
      <c r="K2910" s="33"/>
      <c r="L2910" s="117"/>
      <c r="M2910" s="21"/>
      <c r="N2910" s="89"/>
      <c r="O2910" s="125" t="e">
        <f t="shared" si="93"/>
        <v>#REF!</v>
      </c>
      <c r="P2910" s="125" t="e">
        <f t="shared" si="92"/>
        <v>#REF!</v>
      </c>
      <c r="Q2910" s="147" t="e">
        <f>T20D357462[[#This Row],[スコア⑤]]/T20D357462[[#This Row],[スコア③]]</f>
        <v>#REF!</v>
      </c>
      <c r="R2910" s="76" t="e">
        <f>#REF!+#REF!</f>
        <v>#REF!</v>
      </c>
      <c r="S2910" s="76"/>
      <c r="T2910" s="119"/>
      <c r="U2910" s="76"/>
      <c r="V2910" s="76"/>
      <c r="W2910" s="109" t="e">
        <f>(T20D357462[[#This Row],[現金及び預金（億）]]-T20D357462[[#This Row],[負債（億）]])/T20D357462[[#This Row],[総資産]]*100</f>
        <v>#DIV/0!</v>
      </c>
    </row>
    <row r="2911" spans="1:23" s="67" customFormat="1" x14ac:dyDescent="0.25">
      <c r="A2911" s="69"/>
      <c r="B2911" s="39"/>
      <c r="C2911" s="71" t="str">
        <f>IFERROR(_xll.RssMarket($A2911,"市場部名称"),"")</f>
        <v/>
      </c>
      <c r="D2911" s="55"/>
      <c r="E2911" s="55" t="str">
        <f>IFERROR(_xll.RssMarket($A2911,"前日比"),"")</f>
        <v/>
      </c>
      <c r="F2911" s="75" t="str">
        <f>IFERROR(_xll.RssMarket($A2911,"時価総額"),"")</f>
        <v/>
      </c>
      <c r="G2911" s="75" t="e">
        <f>T20D357462[[#This Row],[時価総額]]/T20D357462[[#This Row],[現在値]]</f>
        <v>#VALUE!</v>
      </c>
      <c r="H2911" s="20"/>
      <c r="I2911" s="38"/>
      <c r="J2911" s="20"/>
      <c r="K2911" s="33"/>
      <c r="L2911" s="117"/>
      <c r="M2911" s="21"/>
      <c r="N2911" s="89"/>
      <c r="O2911" s="125" t="e">
        <f t="shared" si="93"/>
        <v>#REF!</v>
      </c>
      <c r="P2911" s="125" t="e">
        <f t="shared" si="92"/>
        <v>#REF!</v>
      </c>
      <c r="Q2911" s="147" t="e">
        <f>T20D357462[[#This Row],[スコア⑤]]/T20D357462[[#This Row],[スコア③]]</f>
        <v>#REF!</v>
      </c>
      <c r="R2911" s="76" t="e">
        <f>#REF!+#REF!</f>
        <v>#REF!</v>
      </c>
      <c r="S2911" s="76"/>
      <c r="T2911" s="119"/>
      <c r="U2911" s="76"/>
      <c r="V2911" s="76"/>
      <c r="W2911" s="109" t="e">
        <f>(T20D357462[[#This Row],[現金及び預金（億）]]-T20D357462[[#This Row],[負債（億）]])/T20D357462[[#This Row],[総資産]]*100</f>
        <v>#DIV/0!</v>
      </c>
    </row>
    <row r="2912" spans="1:23" s="67" customFormat="1" x14ac:dyDescent="0.25">
      <c r="A2912" s="69"/>
      <c r="B2912" s="39"/>
      <c r="C2912" s="71" t="str">
        <f>IFERROR(_xll.RssMarket($A2912,"市場部名称"),"")</f>
        <v/>
      </c>
      <c r="D2912" s="55"/>
      <c r="E2912" s="55" t="str">
        <f>IFERROR(_xll.RssMarket($A2912,"前日比"),"")</f>
        <v/>
      </c>
      <c r="F2912" s="75" t="str">
        <f>IFERROR(_xll.RssMarket($A2912,"時価総額"),"")</f>
        <v/>
      </c>
      <c r="G2912" s="75" t="e">
        <f>T20D357462[[#This Row],[時価総額]]/T20D357462[[#This Row],[現在値]]</f>
        <v>#VALUE!</v>
      </c>
      <c r="H2912" s="20"/>
      <c r="I2912" s="38"/>
      <c r="J2912" s="20"/>
      <c r="K2912" s="33"/>
      <c r="L2912" s="117"/>
      <c r="M2912" s="21"/>
      <c r="N2912" s="89"/>
      <c r="O2912" s="125" t="e">
        <f t="shared" si="93"/>
        <v>#REF!</v>
      </c>
      <c r="P2912" s="125" t="e">
        <f t="shared" si="92"/>
        <v>#REF!</v>
      </c>
      <c r="Q2912" s="147" t="e">
        <f>T20D357462[[#This Row],[スコア⑤]]/T20D357462[[#This Row],[スコア③]]</f>
        <v>#REF!</v>
      </c>
      <c r="R2912" s="76" t="e">
        <f>#REF!+#REF!</f>
        <v>#REF!</v>
      </c>
      <c r="S2912" s="76"/>
      <c r="T2912" s="119"/>
      <c r="U2912" s="76"/>
      <c r="V2912" s="76"/>
      <c r="W2912" s="109" t="e">
        <f>(T20D357462[[#This Row],[現金及び預金（億）]]-T20D357462[[#This Row],[負債（億）]])/T20D357462[[#This Row],[総資産]]*100</f>
        <v>#DIV/0!</v>
      </c>
    </row>
    <row r="2913" spans="1:23" s="67" customFormat="1" x14ac:dyDescent="0.25">
      <c r="A2913" s="69"/>
      <c r="B2913" s="39"/>
      <c r="C2913" s="71" t="str">
        <f>IFERROR(_xll.RssMarket($A2913,"市場部名称"),"")</f>
        <v/>
      </c>
      <c r="D2913" s="55"/>
      <c r="E2913" s="55" t="str">
        <f>IFERROR(_xll.RssMarket($A2913,"前日比"),"")</f>
        <v/>
      </c>
      <c r="F2913" s="75" t="str">
        <f>IFERROR(_xll.RssMarket($A2913,"時価総額"),"")</f>
        <v/>
      </c>
      <c r="G2913" s="75" t="e">
        <f>T20D357462[[#This Row],[時価総額]]/T20D357462[[#This Row],[現在値]]</f>
        <v>#VALUE!</v>
      </c>
      <c r="H2913" s="20"/>
      <c r="I2913" s="38"/>
      <c r="J2913" s="20"/>
      <c r="K2913" s="33"/>
      <c r="L2913" s="117"/>
      <c r="M2913" s="21"/>
      <c r="N2913" s="89"/>
      <c r="O2913" s="125" t="e">
        <f t="shared" si="93"/>
        <v>#REF!</v>
      </c>
      <c r="P2913" s="125" t="e">
        <f t="shared" si="92"/>
        <v>#REF!</v>
      </c>
      <c r="Q2913" s="147" t="e">
        <f>T20D357462[[#This Row],[スコア⑤]]/T20D357462[[#This Row],[スコア③]]</f>
        <v>#REF!</v>
      </c>
      <c r="R2913" s="76" t="e">
        <f>#REF!+#REF!</f>
        <v>#REF!</v>
      </c>
      <c r="S2913" s="76"/>
      <c r="T2913" s="119"/>
      <c r="U2913" s="76"/>
      <c r="V2913" s="76"/>
      <c r="W2913" s="109" t="e">
        <f>(T20D357462[[#This Row],[現金及び預金（億）]]-T20D357462[[#This Row],[負債（億）]])/T20D357462[[#This Row],[総資産]]*100</f>
        <v>#DIV/0!</v>
      </c>
    </row>
    <row r="2914" spans="1:23" s="67" customFormat="1" x14ac:dyDescent="0.25">
      <c r="A2914" s="69"/>
      <c r="B2914" s="39"/>
      <c r="C2914" s="71" t="str">
        <f>IFERROR(_xll.RssMarket($A2914,"市場部名称"),"")</f>
        <v/>
      </c>
      <c r="D2914" s="55"/>
      <c r="E2914" s="55" t="str">
        <f>IFERROR(_xll.RssMarket($A2914,"前日比"),"")</f>
        <v/>
      </c>
      <c r="F2914" s="75" t="str">
        <f>IFERROR(_xll.RssMarket($A2914,"時価総額"),"")</f>
        <v/>
      </c>
      <c r="G2914" s="75" t="e">
        <f>T20D357462[[#This Row],[時価総額]]/T20D357462[[#This Row],[現在値]]</f>
        <v>#VALUE!</v>
      </c>
      <c r="H2914" s="20"/>
      <c r="I2914" s="38"/>
      <c r="J2914" s="20"/>
      <c r="K2914" s="33"/>
      <c r="L2914" s="117"/>
      <c r="M2914" s="21"/>
      <c r="N2914" s="89"/>
      <c r="O2914" s="125" t="e">
        <f t="shared" si="93"/>
        <v>#REF!</v>
      </c>
      <c r="P2914" s="125" t="e">
        <f t="shared" si="92"/>
        <v>#REF!</v>
      </c>
      <c r="Q2914" s="147" t="e">
        <f>T20D357462[[#This Row],[スコア⑤]]/T20D357462[[#This Row],[スコア③]]</f>
        <v>#REF!</v>
      </c>
      <c r="R2914" s="76" t="e">
        <f>#REF!+#REF!</f>
        <v>#REF!</v>
      </c>
      <c r="S2914" s="76"/>
      <c r="T2914" s="119"/>
      <c r="U2914" s="76"/>
      <c r="V2914" s="76"/>
      <c r="W2914" s="109" t="e">
        <f>(T20D357462[[#This Row],[現金及び預金（億）]]-T20D357462[[#This Row],[負債（億）]])/T20D357462[[#This Row],[総資産]]*100</f>
        <v>#DIV/0!</v>
      </c>
    </row>
    <row r="2915" spans="1:23" s="67" customFormat="1" x14ac:dyDescent="0.25">
      <c r="A2915" s="69"/>
      <c r="B2915" s="39"/>
      <c r="C2915" s="71" t="str">
        <f>IFERROR(_xll.RssMarket($A2915,"市場部名称"),"")</f>
        <v/>
      </c>
      <c r="D2915" s="55"/>
      <c r="E2915" s="55" t="str">
        <f>IFERROR(_xll.RssMarket($A2915,"前日比"),"")</f>
        <v/>
      </c>
      <c r="F2915" s="75" t="str">
        <f>IFERROR(_xll.RssMarket($A2915,"時価総額"),"")</f>
        <v/>
      </c>
      <c r="G2915" s="75" t="e">
        <f>T20D357462[[#This Row],[時価総額]]/T20D357462[[#This Row],[現在値]]</f>
        <v>#VALUE!</v>
      </c>
      <c r="H2915" s="20"/>
      <c r="I2915" s="38"/>
      <c r="J2915" s="20"/>
      <c r="K2915" s="33"/>
      <c r="L2915" s="117"/>
      <c r="M2915" s="21"/>
      <c r="N2915" s="89"/>
      <c r="O2915" s="125" t="e">
        <f t="shared" si="93"/>
        <v>#REF!</v>
      </c>
      <c r="P2915" s="125" t="e">
        <f t="shared" si="92"/>
        <v>#REF!</v>
      </c>
      <c r="Q2915" s="147" t="e">
        <f>T20D357462[[#This Row],[スコア⑤]]/T20D357462[[#This Row],[スコア③]]</f>
        <v>#REF!</v>
      </c>
      <c r="R2915" s="76" t="e">
        <f>#REF!+#REF!</f>
        <v>#REF!</v>
      </c>
      <c r="S2915" s="76"/>
      <c r="T2915" s="119"/>
      <c r="U2915" s="76"/>
      <c r="V2915" s="76"/>
      <c r="W2915" s="109" t="e">
        <f>(T20D357462[[#This Row],[現金及び預金（億）]]-T20D357462[[#This Row],[負債（億）]])/T20D357462[[#This Row],[総資産]]*100</f>
        <v>#DIV/0!</v>
      </c>
    </row>
    <row r="2916" spans="1:23" s="67" customFormat="1" x14ac:dyDescent="0.25">
      <c r="A2916" s="69"/>
      <c r="B2916" s="39"/>
      <c r="C2916" s="71" t="str">
        <f>IFERROR(_xll.RssMarket($A2916,"市場部名称"),"")</f>
        <v/>
      </c>
      <c r="D2916" s="55"/>
      <c r="E2916" s="55" t="str">
        <f>IFERROR(_xll.RssMarket($A2916,"前日比"),"")</f>
        <v/>
      </c>
      <c r="F2916" s="75" t="str">
        <f>IFERROR(_xll.RssMarket($A2916,"時価総額"),"")</f>
        <v/>
      </c>
      <c r="G2916" s="75" t="e">
        <f>T20D357462[[#This Row],[時価総額]]/T20D357462[[#This Row],[現在値]]</f>
        <v>#VALUE!</v>
      </c>
      <c r="H2916" s="20"/>
      <c r="I2916" s="38"/>
      <c r="J2916" s="20"/>
      <c r="K2916" s="33"/>
      <c r="L2916" s="117"/>
      <c r="M2916" s="21"/>
      <c r="N2916" s="89"/>
      <c r="O2916" s="125" t="e">
        <f t="shared" si="93"/>
        <v>#REF!</v>
      </c>
      <c r="P2916" s="125" t="e">
        <f t="shared" si="92"/>
        <v>#REF!</v>
      </c>
      <c r="Q2916" s="147" t="e">
        <f>T20D357462[[#This Row],[スコア⑤]]/T20D357462[[#This Row],[スコア③]]</f>
        <v>#REF!</v>
      </c>
      <c r="R2916" s="76" t="e">
        <f>#REF!+#REF!</f>
        <v>#REF!</v>
      </c>
      <c r="S2916" s="76"/>
      <c r="T2916" s="119"/>
      <c r="U2916" s="76"/>
      <c r="V2916" s="76"/>
      <c r="W2916" s="109" t="e">
        <f>(T20D357462[[#This Row],[現金及び預金（億）]]-T20D357462[[#This Row],[負債（億）]])/T20D357462[[#This Row],[総資産]]*100</f>
        <v>#DIV/0!</v>
      </c>
    </row>
    <row r="2917" spans="1:23" s="67" customFormat="1" x14ac:dyDescent="0.25">
      <c r="A2917" s="69"/>
      <c r="B2917" s="39"/>
      <c r="C2917" s="71" t="str">
        <f>IFERROR(_xll.RssMarket($A2917,"市場部名称"),"")</f>
        <v/>
      </c>
      <c r="D2917" s="55"/>
      <c r="E2917" s="55" t="str">
        <f>IFERROR(_xll.RssMarket($A2917,"前日比"),"")</f>
        <v/>
      </c>
      <c r="F2917" s="75" t="str">
        <f>IFERROR(_xll.RssMarket($A2917,"時価総額"),"")</f>
        <v/>
      </c>
      <c r="G2917" s="75" t="e">
        <f>T20D357462[[#This Row],[時価総額]]/T20D357462[[#This Row],[現在値]]</f>
        <v>#VALUE!</v>
      </c>
      <c r="H2917" s="20"/>
      <c r="I2917" s="38"/>
      <c r="J2917" s="20"/>
      <c r="K2917" s="33"/>
      <c r="L2917" s="117"/>
      <c r="M2917" s="21"/>
      <c r="N2917" s="89"/>
      <c r="O2917" s="125" t="e">
        <f t="shared" si="93"/>
        <v>#REF!</v>
      </c>
      <c r="P2917" s="125" t="e">
        <f t="shared" si="92"/>
        <v>#REF!</v>
      </c>
      <c r="Q2917" s="147" t="e">
        <f>T20D357462[[#This Row],[スコア⑤]]/T20D357462[[#This Row],[スコア③]]</f>
        <v>#REF!</v>
      </c>
      <c r="R2917" s="76" t="e">
        <f>#REF!+#REF!</f>
        <v>#REF!</v>
      </c>
      <c r="S2917" s="76"/>
      <c r="T2917" s="119"/>
      <c r="U2917" s="76"/>
      <c r="V2917" s="76"/>
      <c r="W2917" s="109" t="e">
        <f>(T20D357462[[#This Row],[現金及び預金（億）]]-T20D357462[[#This Row],[負債（億）]])/T20D357462[[#This Row],[総資産]]*100</f>
        <v>#DIV/0!</v>
      </c>
    </row>
    <row r="2918" spans="1:23" s="67" customFormat="1" x14ac:dyDescent="0.25">
      <c r="A2918" s="69"/>
      <c r="B2918" s="39"/>
      <c r="C2918" s="71" t="str">
        <f>IFERROR(_xll.RssMarket($A2918,"市場部名称"),"")</f>
        <v/>
      </c>
      <c r="D2918" s="55"/>
      <c r="E2918" s="55" t="str">
        <f>IFERROR(_xll.RssMarket($A2918,"前日比"),"")</f>
        <v/>
      </c>
      <c r="F2918" s="75" t="str">
        <f>IFERROR(_xll.RssMarket($A2918,"時価総額"),"")</f>
        <v/>
      </c>
      <c r="G2918" s="75" t="e">
        <f>T20D357462[[#This Row],[時価総額]]/T20D357462[[#This Row],[現在値]]</f>
        <v>#VALUE!</v>
      </c>
      <c r="H2918" s="20"/>
      <c r="I2918" s="38"/>
      <c r="J2918" s="20"/>
      <c r="K2918" s="33"/>
      <c r="L2918" s="117"/>
      <c r="M2918" s="21"/>
      <c r="N2918" s="89"/>
      <c r="O2918" s="125" t="e">
        <f t="shared" si="93"/>
        <v>#REF!</v>
      </c>
      <c r="P2918" s="125" t="e">
        <f t="shared" si="92"/>
        <v>#REF!</v>
      </c>
      <c r="Q2918" s="147" t="e">
        <f>T20D357462[[#This Row],[スコア⑤]]/T20D357462[[#This Row],[スコア③]]</f>
        <v>#REF!</v>
      </c>
      <c r="R2918" s="76" t="e">
        <f>#REF!+#REF!</f>
        <v>#REF!</v>
      </c>
      <c r="S2918" s="76"/>
      <c r="T2918" s="119"/>
      <c r="U2918" s="76"/>
      <c r="V2918" s="76"/>
      <c r="W2918" s="109" t="e">
        <f>(T20D357462[[#This Row],[現金及び預金（億）]]-T20D357462[[#This Row],[負債（億）]])/T20D357462[[#This Row],[総資産]]*100</f>
        <v>#DIV/0!</v>
      </c>
    </row>
    <row r="2919" spans="1:23" s="67" customFormat="1" x14ac:dyDescent="0.25">
      <c r="A2919" s="69"/>
      <c r="B2919" s="39"/>
      <c r="C2919" s="71" t="str">
        <f>IFERROR(_xll.RssMarket($A2919,"市場部名称"),"")</f>
        <v/>
      </c>
      <c r="D2919" s="55"/>
      <c r="E2919" s="55" t="str">
        <f>IFERROR(_xll.RssMarket($A2919,"前日比"),"")</f>
        <v/>
      </c>
      <c r="F2919" s="75" t="str">
        <f>IFERROR(_xll.RssMarket($A2919,"時価総額"),"")</f>
        <v/>
      </c>
      <c r="G2919" s="75" t="e">
        <f>T20D357462[[#This Row],[時価総額]]/T20D357462[[#This Row],[現在値]]</f>
        <v>#VALUE!</v>
      </c>
      <c r="H2919" s="20"/>
      <c r="I2919" s="38"/>
      <c r="J2919" s="20"/>
      <c r="K2919" s="33"/>
      <c r="L2919" s="117"/>
      <c r="M2919" s="21"/>
      <c r="N2919" s="89"/>
      <c r="O2919" s="125" t="e">
        <f t="shared" si="93"/>
        <v>#REF!</v>
      </c>
      <c r="P2919" s="125" t="e">
        <f t="shared" si="92"/>
        <v>#REF!</v>
      </c>
      <c r="Q2919" s="147" t="e">
        <f>T20D357462[[#This Row],[スコア⑤]]/T20D357462[[#This Row],[スコア③]]</f>
        <v>#REF!</v>
      </c>
      <c r="R2919" s="76" t="e">
        <f>#REF!+#REF!</f>
        <v>#REF!</v>
      </c>
      <c r="S2919" s="76"/>
      <c r="T2919" s="119"/>
      <c r="U2919" s="76"/>
      <c r="V2919" s="76"/>
      <c r="W2919" s="109" t="e">
        <f>(T20D357462[[#This Row],[現金及び預金（億）]]-T20D357462[[#This Row],[負債（億）]])/T20D357462[[#This Row],[総資産]]*100</f>
        <v>#DIV/0!</v>
      </c>
    </row>
    <row r="2920" spans="1:23" s="67" customFormat="1" x14ac:dyDescent="0.25">
      <c r="A2920" s="69"/>
      <c r="B2920" s="39"/>
      <c r="C2920" s="71" t="str">
        <f>IFERROR(_xll.RssMarket($A2920,"市場部名称"),"")</f>
        <v/>
      </c>
      <c r="D2920" s="55"/>
      <c r="E2920" s="55" t="str">
        <f>IFERROR(_xll.RssMarket($A2920,"前日比"),"")</f>
        <v/>
      </c>
      <c r="F2920" s="75" t="str">
        <f>IFERROR(_xll.RssMarket($A2920,"時価総額"),"")</f>
        <v/>
      </c>
      <c r="G2920" s="75" t="e">
        <f>T20D357462[[#This Row],[時価総額]]/T20D357462[[#This Row],[現在値]]</f>
        <v>#VALUE!</v>
      </c>
      <c r="H2920" s="20"/>
      <c r="I2920" s="38"/>
      <c r="J2920" s="20"/>
      <c r="K2920" s="33"/>
      <c r="L2920" s="117"/>
      <c r="M2920" s="21"/>
      <c r="N2920" s="89"/>
      <c r="O2920" s="125" t="e">
        <f t="shared" si="93"/>
        <v>#REF!</v>
      </c>
      <c r="P2920" s="125" t="e">
        <f t="shared" si="92"/>
        <v>#REF!</v>
      </c>
      <c r="Q2920" s="147" t="e">
        <f>T20D357462[[#This Row],[スコア⑤]]/T20D357462[[#This Row],[スコア③]]</f>
        <v>#REF!</v>
      </c>
      <c r="R2920" s="76" t="e">
        <f>#REF!+#REF!</f>
        <v>#REF!</v>
      </c>
      <c r="S2920" s="76"/>
      <c r="T2920" s="119"/>
      <c r="U2920" s="76"/>
      <c r="V2920" s="76"/>
      <c r="W2920" s="109" t="e">
        <f>(T20D357462[[#This Row],[現金及び預金（億）]]-T20D357462[[#This Row],[負債（億）]])/T20D357462[[#This Row],[総資産]]*100</f>
        <v>#DIV/0!</v>
      </c>
    </row>
    <row r="2921" spans="1:23" s="67" customFormat="1" x14ac:dyDescent="0.25">
      <c r="A2921" s="69"/>
      <c r="B2921" s="39"/>
      <c r="C2921" s="71" t="str">
        <f>IFERROR(_xll.RssMarket($A2921,"市場部名称"),"")</f>
        <v/>
      </c>
      <c r="D2921" s="55"/>
      <c r="E2921" s="55" t="str">
        <f>IFERROR(_xll.RssMarket($A2921,"前日比"),"")</f>
        <v/>
      </c>
      <c r="F2921" s="75" t="str">
        <f>IFERROR(_xll.RssMarket($A2921,"時価総額"),"")</f>
        <v/>
      </c>
      <c r="G2921" s="75" t="e">
        <f>T20D357462[[#This Row],[時価総額]]/T20D357462[[#This Row],[現在値]]</f>
        <v>#VALUE!</v>
      </c>
      <c r="H2921" s="20"/>
      <c r="I2921" s="38"/>
      <c r="J2921" s="20"/>
      <c r="K2921" s="33"/>
      <c r="L2921" s="117"/>
      <c r="M2921" s="21"/>
      <c r="N2921" s="89"/>
      <c r="O2921" s="125" t="e">
        <f t="shared" si="93"/>
        <v>#REF!</v>
      </c>
      <c r="P2921" s="125" t="e">
        <f t="shared" si="92"/>
        <v>#REF!</v>
      </c>
      <c r="Q2921" s="147" t="e">
        <f>T20D357462[[#This Row],[スコア⑤]]/T20D357462[[#This Row],[スコア③]]</f>
        <v>#REF!</v>
      </c>
      <c r="R2921" s="76" t="e">
        <f>#REF!+#REF!</f>
        <v>#REF!</v>
      </c>
      <c r="S2921" s="76"/>
      <c r="T2921" s="119"/>
      <c r="U2921" s="76"/>
      <c r="V2921" s="76"/>
      <c r="W2921" s="109" t="e">
        <f>(T20D357462[[#This Row],[現金及び預金（億）]]-T20D357462[[#This Row],[負債（億）]])/T20D357462[[#This Row],[総資産]]*100</f>
        <v>#DIV/0!</v>
      </c>
    </row>
    <row r="2922" spans="1:23" s="67" customFormat="1" x14ac:dyDescent="0.25">
      <c r="A2922" s="69"/>
      <c r="B2922" s="39"/>
      <c r="C2922" s="71" t="str">
        <f>IFERROR(_xll.RssMarket($A2922,"市場部名称"),"")</f>
        <v/>
      </c>
      <c r="D2922" s="55"/>
      <c r="E2922" s="55" t="str">
        <f>IFERROR(_xll.RssMarket($A2922,"前日比"),"")</f>
        <v/>
      </c>
      <c r="F2922" s="75" t="str">
        <f>IFERROR(_xll.RssMarket($A2922,"時価総額"),"")</f>
        <v/>
      </c>
      <c r="G2922" s="75" t="e">
        <f>T20D357462[[#This Row],[時価総額]]/T20D357462[[#This Row],[現在値]]</f>
        <v>#VALUE!</v>
      </c>
      <c r="H2922" s="20"/>
      <c r="I2922" s="38"/>
      <c r="J2922" s="20"/>
      <c r="K2922" s="33"/>
      <c r="L2922" s="117"/>
      <c r="M2922" s="21"/>
      <c r="N2922" s="89"/>
      <c r="O2922" s="125" t="e">
        <f t="shared" si="93"/>
        <v>#REF!</v>
      </c>
      <c r="P2922" s="125" t="e">
        <f t="shared" si="92"/>
        <v>#REF!</v>
      </c>
      <c r="Q2922" s="147" t="e">
        <f>T20D357462[[#This Row],[スコア⑤]]/T20D357462[[#This Row],[スコア③]]</f>
        <v>#REF!</v>
      </c>
      <c r="R2922" s="76" t="e">
        <f>#REF!+#REF!</f>
        <v>#REF!</v>
      </c>
      <c r="S2922" s="76"/>
      <c r="T2922" s="119"/>
      <c r="U2922" s="76"/>
      <c r="V2922" s="76"/>
      <c r="W2922" s="109" t="e">
        <f>(T20D357462[[#This Row],[現金及び預金（億）]]-T20D357462[[#This Row],[負債（億）]])/T20D357462[[#This Row],[総資産]]*100</f>
        <v>#DIV/0!</v>
      </c>
    </row>
    <row r="2923" spans="1:23" s="67" customFormat="1" x14ac:dyDescent="0.25">
      <c r="A2923" s="69"/>
      <c r="B2923" s="39"/>
      <c r="C2923" s="71" t="str">
        <f>IFERROR(_xll.RssMarket($A2923,"市場部名称"),"")</f>
        <v/>
      </c>
      <c r="D2923" s="55"/>
      <c r="E2923" s="55" t="str">
        <f>IFERROR(_xll.RssMarket($A2923,"前日比"),"")</f>
        <v/>
      </c>
      <c r="F2923" s="75" t="str">
        <f>IFERROR(_xll.RssMarket($A2923,"時価総額"),"")</f>
        <v/>
      </c>
      <c r="G2923" s="75" t="e">
        <f>T20D357462[[#This Row],[時価総額]]/T20D357462[[#This Row],[現在値]]</f>
        <v>#VALUE!</v>
      </c>
      <c r="H2923" s="20"/>
      <c r="I2923" s="38"/>
      <c r="J2923" s="20"/>
      <c r="K2923" s="33"/>
      <c r="L2923" s="117"/>
      <c r="M2923" s="21"/>
      <c r="N2923" s="89"/>
      <c r="O2923" s="125" t="e">
        <f t="shared" si="93"/>
        <v>#REF!</v>
      </c>
      <c r="P2923" s="125" t="e">
        <f t="shared" si="92"/>
        <v>#REF!</v>
      </c>
      <c r="Q2923" s="147" t="e">
        <f>T20D357462[[#This Row],[スコア⑤]]/T20D357462[[#This Row],[スコア③]]</f>
        <v>#REF!</v>
      </c>
      <c r="R2923" s="76" t="e">
        <f>#REF!+#REF!</f>
        <v>#REF!</v>
      </c>
      <c r="S2923" s="76"/>
      <c r="T2923" s="119"/>
      <c r="U2923" s="76"/>
      <c r="V2923" s="76"/>
      <c r="W2923" s="109" t="e">
        <f>(T20D357462[[#This Row],[現金及び預金（億）]]-T20D357462[[#This Row],[負債（億）]])/T20D357462[[#This Row],[総資産]]*100</f>
        <v>#DIV/0!</v>
      </c>
    </row>
    <row r="2924" spans="1:23" s="67" customFormat="1" x14ac:dyDescent="0.25">
      <c r="A2924" s="69"/>
      <c r="B2924" s="39"/>
      <c r="C2924" s="71" t="str">
        <f>IFERROR(_xll.RssMarket($A2924,"市場部名称"),"")</f>
        <v/>
      </c>
      <c r="D2924" s="55"/>
      <c r="E2924" s="55" t="str">
        <f>IFERROR(_xll.RssMarket($A2924,"前日比"),"")</f>
        <v/>
      </c>
      <c r="F2924" s="75" t="str">
        <f>IFERROR(_xll.RssMarket($A2924,"時価総額"),"")</f>
        <v/>
      </c>
      <c r="G2924" s="75" t="e">
        <f>T20D357462[[#This Row],[時価総額]]/T20D357462[[#This Row],[現在値]]</f>
        <v>#VALUE!</v>
      </c>
      <c r="H2924" s="20"/>
      <c r="I2924" s="38"/>
      <c r="J2924" s="20"/>
      <c r="K2924" s="33"/>
      <c r="L2924" s="117"/>
      <c r="M2924" s="21"/>
      <c r="N2924" s="89"/>
      <c r="O2924" s="125" t="e">
        <f t="shared" si="93"/>
        <v>#REF!</v>
      </c>
      <c r="P2924" s="125" t="e">
        <f t="shared" si="92"/>
        <v>#REF!</v>
      </c>
      <c r="Q2924" s="147" t="e">
        <f>T20D357462[[#This Row],[スコア⑤]]/T20D357462[[#This Row],[スコア③]]</f>
        <v>#REF!</v>
      </c>
      <c r="R2924" s="76" t="e">
        <f>#REF!+#REF!</f>
        <v>#REF!</v>
      </c>
      <c r="S2924" s="76"/>
      <c r="T2924" s="119"/>
      <c r="U2924" s="76"/>
      <c r="V2924" s="76"/>
      <c r="W2924" s="109" t="e">
        <f>(T20D357462[[#This Row],[現金及び預金（億）]]-T20D357462[[#This Row],[負債（億）]])/T20D357462[[#This Row],[総資産]]*100</f>
        <v>#DIV/0!</v>
      </c>
    </row>
    <row r="2925" spans="1:23" s="67" customFormat="1" x14ac:dyDescent="0.25">
      <c r="A2925" s="69"/>
      <c r="B2925" s="39"/>
      <c r="C2925" s="71" t="str">
        <f>IFERROR(_xll.RssMarket($A2925,"市場部名称"),"")</f>
        <v/>
      </c>
      <c r="D2925" s="55"/>
      <c r="E2925" s="55" t="str">
        <f>IFERROR(_xll.RssMarket($A2925,"前日比"),"")</f>
        <v/>
      </c>
      <c r="F2925" s="75" t="str">
        <f>IFERROR(_xll.RssMarket($A2925,"時価総額"),"")</f>
        <v/>
      </c>
      <c r="G2925" s="75" t="e">
        <f>T20D357462[[#This Row],[時価総額]]/T20D357462[[#This Row],[現在値]]</f>
        <v>#VALUE!</v>
      </c>
      <c r="H2925" s="20"/>
      <c r="I2925" s="38"/>
      <c r="J2925" s="20"/>
      <c r="K2925" s="33"/>
      <c r="L2925" s="117"/>
      <c r="M2925" s="21"/>
      <c r="N2925" s="89"/>
      <c r="O2925" s="125" t="e">
        <f t="shared" si="93"/>
        <v>#REF!</v>
      </c>
      <c r="P2925" s="125" t="e">
        <f t="shared" si="92"/>
        <v>#REF!</v>
      </c>
      <c r="Q2925" s="147" t="e">
        <f>T20D357462[[#This Row],[スコア⑤]]/T20D357462[[#This Row],[スコア③]]</f>
        <v>#REF!</v>
      </c>
      <c r="R2925" s="76" t="e">
        <f>#REF!+#REF!</f>
        <v>#REF!</v>
      </c>
      <c r="S2925" s="76"/>
      <c r="T2925" s="119"/>
      <c r="U2925" s="76"/>
      <c r="V2925" s="76"/>
      <c r="W2925" s="109" t="e">
        <f>(T20D357462[[#This Row],[現金及び預金（億）]]-T20D357462[[#This Row],[負債（億）]])/T20D357462[[#This Row],[総資産]]*100</f>
        <v>#DIV/0!</v>
      </c>
    </row>
    <row r="2926" spans="1:23" s="67" customFormat="1" x14ac:dyDescent="0.25">
      <c r="A2926" s="69"/>
      <c r="B2926" s="39"/>
      <c r="C2926" s="71" t="str">
        <f>IFERROR(_xll.RssMarket($A2926,"市場部名称"),"")</f>
        <v/>
      </c>
      <c r="D2926" s="55"/>
      <c r="E2926" s="55" t="str">
        <f>IFERROR(_xll.RssMarket($A2926,"前日比"),"")</f>
        <v/>
      </c>
      <c r="F2926" s="75" t="str">
        <f>IFERROR(_xll.RssMarket($A2926,"時価総額"),"")</f>
        <v/>
      </c>
      <c r="G2926" s="75" t="e">
        <f>T20D357462[[#This Row],[時価総額]]/T20D357462[[#This Row],[現在値]]</f>
        <v>#VALUE!</v>
      </c>
      <c r="H2926" s="20"/>
      <c r="I2926" s="38"/>
      <c r="J2926" s="20"/>
      <c r="K2926" s="33"/>
      <c r="L2926" s="117"/>
      <c r="M2926" s="21"/>
      <c r="N2926" s="89"/>
      <c r="O2926" s="125" t="e">
        <f t="shared" si="93"/>
        <v>#REF!</v>
      </c>
      <c r="P2926" s="125" t="e">
        <f t="shared" si="92"/>
        <v>#REF!</v>
      </c>
      <c r="Q2926" s="147" t="e">
        <f>T20D357462[[#This Row],[スコア⑤]]/T20D357462[[#This Row],[スコア③]]</f>
        <v>#REF!</v>
      </c>
      <c r="R2926" s="76" t="e">
        <f>#REF!+#REF!</f>
        <v>#REF!</v>
      </c>
      <c r="S2926" s="76"/>
      <c r="T2926" s="119"/>
      <c r="U2926" s="76"/>
      <c r="V2926" s="76"/>
      <c r="W2926" s="109" t="e">
        <f>(T20D357462[[#This Row],[現金及び預金（億）]]-T20D357462[[#This Row],[負債（億）]])/T20D357462[[#This Row],[総資産]]*100</f>
        <v>#DIV/0!</v>
      </c>
    </row>
    <row r="2927" spans="1:23" s="67" customFormat="1" x14ac:dyDescent="0.25">
      <c r="A2927" s="69"/>
      <c r="B2927" s="39"/>
      <c r="C2927" s="71" t="str">
        <f>IFERROR(_xll.RssMarket($A2927,"市場部名称"),"")</f>
        <v/>
      </c>
      <c r="D2927" s="55"/>
      <c r="E2927" s="55" t="str">
        <f>IFERROR(_xll.RssMarket($A2927,"前日比"),"")</f>
        <v/>
      </c>
      <c r="F2927" s="75" t="str">
        <f>IFERROR(_xll.RssMarket($A2927,"時価総額"),"")</f>
        <v/>
      </c>
      <c r="G2927" s="75" t="e">
        <f>T20D357462[[#This Row],[時価総額]]/T20D357462[[#This Row],[現在値]]</f>
        <v>#VALUE!</v>
      </c>
      <c r="H2927" s="20"/>
      <c r="I2927" s="38"/>
      <c r="J2927" s="20"/>
      <c r="K2927" s="33"/>
      <c r="L2927" s="117"/>
      <c r="M2927" s="21"/>
      <c r="N2927" s="89"/>
      <c r="O2927" s="125" t="e">
        <f t="shared" si="93"/>
        <v>#REF!</v>
      </c>
      <c r="P2927" s="125" t="e">
        <f t="shared" si="92"/>
        <v>#REF!</v>
      </c>
      <c r="Q2927" s="147" t="e">
        <f>T20D357462[[#This Row],[スコア⑤]]/T20D357462[[#This Row],[スコア③]]</f>
        <v>#REF!</v>
      </c>
      <c r="R2927" s="76" t="e">
        <f>#REF!+#REF!</f>
        <v>#REF!</v>
      </c>
      <c r="S2927" s="76"/>
      <c r="T2927" s="119"/>
      <c r="U2927" s="76"/>
      <c r="V2927" s="76"/>
      <c r="W2927" s="109" t="e">
        <f>(T20D357462[[#This Row],[現金及び預金（億）]]-T20D357462[[#This Row],[負債（億）]])/T20D357462[[#This Row],[総資産]]*100</f>
        <v>#DIV/0!</v>
      </c>
    </row>
    <row r="2928" spans="1:23" s="67" customFormat="1" x14ac:dyDescent="0.25">
      <c r="A2928" s="69"/>
      <c r="B2928" s="39"/>
      <c r="C2928" s="71" t="str">
        <f>IFERROR(_xll.RssMarket($A2928,"市場部名称"),"")</f>
        <v/>
      </c>
      <c r="D2928" s="55"/>
      <c r="E2928" s="55" t="str">
        <f>IFERROR(_xll.RssMarket($A2928,"前日比"),"")</f>
        <v/>
      </c>
      <c r="F2928" s="75" t="str">
        <f>IFERROR(_xll.RssMarket($A2928,"時価総額"),"")</f>
        <v/>
      </c>
      <c r="G2928" s="75" t="e">
        <f>T20D357462[[#This Row],[時価総額]]/T20D357462[[#This Row],[現在値]]</f>
        <v>#VALUE!</v>
      </c>
      <c r="H2928" s="20"/>
      <c r="I2928" s="38"/>
      <c r="J2928" s="20"/>
      <c r="K2928" s="33"/>
      <c r="L2928" s="117"/>
      <c r="M2928" s="21"/>
      <c r="N2928" s="89"/>
      <c r="O2928" s="125" t="e">
        <f t="shared" si="93"/>
        <v>#REF!</v>
      </c>
      <c r="P2928" s="125" t="e">
        <f t="shared" si="92"/>
        <v>#REF!</v>
      </c>
      <c r="Q2928" s="147" t="e">
        <f>T20D357462[[#This Row],[スコア⑤]]/T20D357462[[#This Row],[スコア③]]</f>
        <v>#REF!</v>
      </c>
      <c r="R2928" s="76" t="e">
        <f>#REF!+#REF!</f>
        <v>#REF!</v>
      </c>
      <c r="S2928" s="76"/>
      <c r="T2928" s="119"/>
      <c r="U2928" s="76"/>
      <c r="V2928" s="76"/>
      <c r="W2928" s="109" t="e">
        <f>(T20D357462[[#This Row],[現金及び預金（億）]]-T20D357462[[#This Row],[負債（億）]])/T20D357462[[#This Row],[総資産]]*100</f>
        <v>#DIV/0!</v>
      </c>
    </row>
    <row r="2929" spans="1:23" s="67" customFormat="1" x14ac:dyDescent="0.25">
      <c r="A2929" s="69"/>
      <c r="B2929" s="39"/>
      <c r="C2929" s="71" t="str">
        <f>IFERROR(_xll.RssMarket($A2929,"市場部名称"),"")</f>
        <v/>
      </c>
      <c r="D2929" s="55"/>
      <c r="E2929" s="55" t="str">
        <f>IFERROR(_xll.RssMarket($A2929,"前日比"),"")</f>
        <v/>
      </c>
      <c r="F2929" s="75" t="str">
        <f>IFERROR(_xll.RssMarket($A2929,"時価総額"),"")</f>
        <v/>
      </c>
      <c r="G2929" s="75" t="e">
        <f>T20D357462[[#This Row],[時価総額]]/T20D357462[[#This Row],[現在値]]</f>
        <v>#VALUE!</v>
      </c>
      <c r="H2929" s="20"/>
      <c r="I2929" s="38"/>
      <c r="J2929" s="20"/>
      <c r="K2929" s="33"/>
      <c r="L2929" s="117"/>
      <c r="M2929" s="21"/>
      <c r="N2929" s="89"/>
      <c r="O2929" s="125" t="e">
        <f t="shared" si="93"/>
        <v>#REF!</v>
      </c>
      <c r="P2929" s="125" t="e">
        <f t="shared" si="92"/>
        <v>#REF!</v>
      </c>
      <c r="Q2929" s="147" t="e">
        <f>T20D357462[[#This Row],[スコア⑤]]/T20D357462[[#This Row],[スコア③]]</f>
        <v>#REF!</v>
      </c>
      <c r="R2929" s="76" t="e">
        <f>#REF!+#REF!</f>
        <v>#REF!</v>
      </c>
      <c r="S2929" s="76"/>
      <c r="T2929" s="119"/>
      <c r="U2929" s="76"/>
      <c r="V2929" s="76"/>
      <c r="W2929" s="109" t="e">
        <f>(T20D357462[[#This Row],[現金及び預金（億）]]-T20D357462[[#This Row],[負債（億）]])/T20D357462[[#This Row],[総資産]]*100</f>
        <v>#DIV/0!</v>
      </c>
    </row>
    <row r="2930" spans="1:23" s="67" customFormat="1" x14ac:dyDescent="0.25">
      <c r="A2930" s="69"/>
      <c r="B2930" s="39"/>
      <c r="C2930" s="71" t="str">
        <f>IFERROR(_xll.RssMarket($A2930,"市場部名称"),"")</f>
        <v/>
      </c>
      <c r="D2930" s="55"/>
      <c r="E2930" s="55" t="str">
        <f>IFERROR(_xll.RssMarket($A2930,"前日比"),"")</f>
        <v/>
      </c>
      <c r="F2930" s="75" t="str">
        <f>IFERROR(_xll.RssMarket($A2930,"時価総額"),"")</f>
        <v/>
      </c>
      <c r="G2930" s="75" t="e">
        <f>T20D357462[[#This Row],[時価総額]]/T20D357462[[#This Row],[現在値]]</f>
        <v>#VALUE!</v>
      </c>
      <c r="H2930" s="20"/>
      <c r="I2930" s="38"/>
      <c r="J2930" s="20"/>
      <c r="K2930" s="33"/>
      <c r="L2930" s="117"/>
      <c r="M2930" s="21"/>
      <c r="N2930" s="89"/>
      <c r="O2930" s="125" t="e">
        <f t="shared" si="93"/>
        <v>#REF!</v>
      </c>
      <c r="P2930" s="125" t="e">
        <f t="shared" si="92"/>
        <v>#REF!</v>
      </c>
      <c r="Q2930" s="147" t="e">
        <f>T20D357462[[#This Row],[スコア⑤]]/T20D357462[[#This Row],[スコア③]]</f>
        <v>#REF!</v>
      </c>
      <c r="R2930" s="76" t="e">
        <f>#REF!+#REF!</f>
        <v>#REF!</v>
      </c>
      <c r="S2930" s="76"/>
      <c r="T2930" s="119"/>
      <c r="U2930" s="76"/>
      <c r="V2930" s="76"/>
      <c r="W2930" s="109" t="e">
        <f>(T20D357462[[#This Row],[現金及び預金（億）]]-T20D357462[[#This Row],[負債（億）]])/T20D357462[[#This Row],[総資産]]*100</f>
        <v>#DIV/0!</v>
      </c>
    </row>
    <row r="2931" spans="1:23" s="67" customFormat="1" x14ac:dyDescent="0.25">
      <c r="A2931" s="69"/>
      <c r="B2931" s="39"/>
      <c r="C2931" s="71" t="str">
        <f>IFERROR(_xll.RssMarket($A2931,"市場部名称"),"")</f>
        <v/>
      </c>
      <c r="D2931" s="55"/>
      <c r="E2931" s="55" t="str">
        <f>IFERROR(_xll.RssMarket($A2931,"前日比"),"")</f>
        <v/>
      </c>
      <c r="F2931" s="75" t="str">
        <f>IFERROR(_xll.RssMarket($A2931,"時価総額"),"")</f>
        <v/>
      </c>
      <c r="G2931" s="75" t="e">
        <f>T20D357462[[#This Row],[時価総額]]/T20D357462[[#This Row],[現在値]]</f>
        <v>#VALUE!</v>
      </c>
      <c r="H2931" s="20"/>
      <c r="I2931" s="38"/>
      <c r="J2931" s="20"/>
      <c r="K2931" s="33"/>
      <c r="L2931" s="117"/>
      <c r="M2931" s="21"/>
      <c r="N2931" s="89"/>
      <c r="O2931" s="125" t="e">
        <f t="shared" si="93"/>
        <v>#REF!</v>
      </c>
      <c r="P2931" s="125" t="e">
        <f t="shared" si="92"/>
        <v>#REF!</v>
      </c>
      <c r="Q2931" s="147" t="e">
        <f>T20D357462[[#This Row],[スコア⑤]]/T20D357462[[#This Row],[スコア③]]</f>
        <v>#REF!</v>
      </c>
      <c r="R2931" s="76" t="e">
        <f>#REF!+#REF!</f>
        <v>#REF!</v>
      </c>
      <c r="S2931" s="76"/>
      <c r="T2931" s="119"/>
      <c r="U2931" s="76"/>
      <c r="V2931" s="76"/>
      <c r="W2931" s="109" t="e">
        <f>(T20D357462[[#This Row],[現金及び預金（億）]]-T20D357462[[#This Row],[負債（億）]])/T20D357462[[#This Row],[総資産]]*100</f>
        <v>#DIV/0!</v>
      </c>
    </row>
    <row r="2932" spans="1:23" s="67" customFormat="1" x14ac:dyDescent="0.25">
      <c r="A2932" s="69"/>
      <c r="B2932" s="39"/>
      <c r="C2932" s="71" t="str">
        <f>IFERROR(_xll.RssMarket($A2932,"市場部名称"),"")</f>
        <v/>
      </c>
      <c r="D2932" s="55"/>
      <c r="E2932" s="55" t="str">
        <f>IFERROR(_xll.RssMarket($A2932,"前日比"),"")</f>
        <v/>
      </c>
      <c r="F2932" s="75" t="str">
        <f>IFERROR(_xll.RssMarket($A2932,"時価総額"),"")</f>
        <v/>
      </c>
      <c r="G2932" s="75" t="e">
        <f>T20D357462[[#This Row],[時価総額]]/T20D357462[[#This Row],[現在値]]</f>
        <v>#VALUE!</v>
      </c>
      <c r="H2932" s="20"/>
      <c r="I2932" s="38"/>
      <c r="J2932" s="20"/>
      <c r="K2932" s="33"/>
      <c r="L2932" s="117"/>
      <c r="M2932" s="21"/>
      <c r="N2932" s="89"/>
      <c r="O2932" s="125" t="e">
        <f t="shared" si="93"/>
        <v>#REF!</v>
      </c>
      <c r="P2932" s="125" t="e">
        <f t="shared" si="92"/>
        <v>#REF!</v>
      </c>
      <c r="Q2932" s="147" t="e">
        <f>T20D357462[[#This Row],[スコア⑤]]/T20D357462[[#This Row],[スコア③]]</f>
        <v>#REF!</v>
      </c>
      <c r="R2932" s="76" t="e">
        <f>#REF!+#REF!</f>
        <v>#REF!</v>
      </c>
      <c r="S2932" s="76"/>
      <c r="T2932" s="119"/>
      <c r="U2932" s="76"/>
      <c r="V2932" s="76"/>
      <c r="W2932" s="109" t="e">
        <f>(T20D357462[[#This Row],[現金及び預金（億）]]-T20D357462[[#This Row],[負債（億）]])/T20D357462[[#This Row],[総資産]]*100</f>
        <v>#DIV/0!</v>
      </c>
    </row>
    <row r="2933" spans="1:23" s="67" customFormat="1" x14ac:dyDescent="0.25">
      <c r="A2933" s="69"/>
      <c r="B2933" s="39"/>
      <c r="C2933" s="71" t="str">
        <f>IFERROR(_xll.RssMarket($A2933,"市場部名称"),"")</f>
        <v/>
      </c>
      <c r="D2933" s="55"/>
      <c r="E2933" s="55" t="str">
        <f>IFERROR(_xll.RssMarket($A2933,"前日比"),"")</f>
        <v/>
      </c>
      <c r="F2933" s="75" t="str">
        <f>IFERROR(_xll.RssMarket($A2933,"時価総額"),"")</f>
        <v/>
      </c>
      <c r="G2933" s="75" t="e">
        <f>T20D357462[[#This Row],[時価総額]]/T20D357462[[#This Row],[現在値]]</f>
        <v>#VALUE!</v>
      </c>
      <c r="H2933" s="20"/>
      <c r="I2933" s="38"/>
      <c r="J2933" s="20"/>
      <c r="K2933" s="33"/>
      <c r="L2933" s="117"/>
      <c r="M2933" s="21"/>
      <c r="N2933" s="89"/>
      <c r="O2933" s="125" t="e">
        <f t="shared" si="93"/>
        <v>#REF!</v>
      </c>
      <c r="P2933" s="125" t="e">
        <f t="shared" si="92"/>
        <v>#REF!</v>
      </c>
      <c r="Q2933" s="147" t="e">
        <f>T20D357462[[#This Row],[スコア⑤]]/T20D357462[[#This Row],[スコア③]]</f>
        <v>#REF!</v>
      </c>
      <c r="R2933" s="76" t="e">
        <f>#REF!+#REF!</f>
        <v>#REF!</v>
      </c>
      <c r="S2933" s="76"/>
      <c r="T2933" s="119"/>
      <c r="U2933" s="76"/>
      <c r="V2933" s="76"/>
      <c r="W2933" s="109" t="e">
        <f>(T20D357462[[#This Row],[現金及び預金（億）]]-T20D357462[[#This Row],[負債（億）]])/T20D357462[[#This Row],[総資産]]*100</f>
        <v>#DIV/0!</v>
      </c>
    </row>
    <row r="2934" spans="1:23" s="67" customFormat="1" x14ac:dyDescent="0.25">
      <c r="A2934" s="69"/>
      <c r="B2934" s="39"/>
      <c r="C2934" s="71" t="str">
        <f>IFERROR(_xll.RssMarket($A2934,"市場部名称"),"")</f>
        <v/>
      </c>
      <c r="D2934" s="55"/>
      <c r="E2934" s="55" t="str">
        <f>IFERROR(_xll.RssMarket($A2934,"前日比"),"")</f>
        <v/>
      </c>
      <c r="F2934" s="75" t="str">
        <f>IFERROR(_xll.RssMarket($A2934,"時価総額"),"")</f>
        <v/>
      </c>
      <c r="G2934" s="75" t="e">
        <f>T20D357462[[#This Row],[時価総額]]/T20D357462[[#This Row],[現在値]]</f>
        <v>#VALUE!</v>
      </c>
      <c r="H2934" s="20"/>
      <c r="I2934" s="38"/>
      <c r="J2934" s="20"/>
      <c r="K2934" s="33"/>
      <c r="L2934" s="117"/>
      <c r="M2934" s="21"/>
      <c r="N2934" s="89"/>
      <c r="O2934" s="125" t="e">
        <f t="shared" si="93"/>
        <v>#REF!</v>
      </c>
      <c r="P2934" s="125" t="e">
        <f t="shared" si="92"/>
        <v>#REF!</v>
      </c>
      <c r="Q2934" s="147" t="e">
        <f>T20D357462[[#This Row],[スコア⑤]]/T20D357462[[#This Row],[スコア③]]</f>
        <v>#REF!</v>
      </c>
      <c r="R2934" s="76" t="e">
        <f>#REF!+#REF!</f>
        <v>#REF!</v>
      </c>
      <c r="S2934" s="76"/>
      <c r="T2934" s="119"/>
      <c r="U2934" s="76"/>
      <c r="V2934" s="76"/>
      <c r="W2934" s="109" t="e">
        <f>(T20D357462[[#This Row],[現金及び預金（億）]]-T20D357462[[#This Row],[負債（億）]])/T20D357462[[#This Row],[総資産]]*100</f>
        <v>#DIV/0!</v>
      </c>
    </row>
    <row r="2935" spans="1:23" s="67" customFormat="1" x14ac:dyDescent="0.25">
      <c r="A2935" s="69"/>
      <c r="B2935" s="39"/>
      <c r="C2935" s="71" t="str">
        <f>IFERROR(_xll.RssMarket($A2935,"市場部名称"),"")</f>
        <v/>
      </c>
      <c r="D2935" s="55"/>
      <c r="E2935" s="55" t="str">
        <f>IFERROR(_xll.RssMarket($A2935,"前日比"),"")</f>
        <v/>
      </c>
      <c r="F2935" s="75" t="str">
        <f>IFERROR(_xll.RssMarket($A2935,"時価総額"),"")</f>
        <v/>
      </c>
      <c r="G2935" s="75" t="e">
        <f>T20D357462[[#This Row],[時価総額]]/T20D357462[[#This Row],[現在値]]</f>
        <v>#VALUE!</v>
      </c>
      <c r="H2935" s="20"/>
      <c r="I2935" s="38"/>
      <c r="J2935" s="20"/>
      <c r="K2935" s="33"/>
      <c r="L2935" s="117"/>
      <c r="M2935" s="21"/>
      <c r="N2935" s="89"/>
      <c r="O2935" s="125" t="e">
        <f t="shared" si="93"/>
        <v>#REF!</v>
      </c>
      <c r="P2935" s="125" t="e">
        <f t="shared" si="92"/>
        <v>#REF!</v>
      </c>
      <c r="Q2935" s="147" t="e">
        <f>T20D357462[[#This Row],[スコア⑤]]/T20D357462[[#This Row],[スコア③]]</f>
        <v>#REF!</v>
      </c>
      <c r="R2935" s="76" t="e">
        <f>#REF!+#REF!</f>
        <v>#REF!</v>
      </c>
      <c r="S2935" s="76"/>
      <c r="T2935" s="119"/>
      <c r="U2935" s="76"/>
      <c r="V2935" s="76"/>
      <c r="W2935" s="109" t="e">
        <f>(T20D357462[[#This Row],[現金及び預金（億）]]-T20D357462[[#This Row],[負債（億）]])/T20D357462[[#This Row],[総資産]]*100</f>
        <v>#DIV/0!</v>
      </c>
    </row>
    <row r="2936" spans="1:23" s="67" customFormat="1" x14ac:dyDescent="0.25">
      <c r="A2936" s="69"/>
      <c r="B2936" s="39"/>
      <c r="C2936" s="71" t="str">
        <f>IFERROR(_xll.RssMarket($A2936,"市場部名称"),"")</f>
        <v/>
      </c>
      <c r="D2936" s="55"/>
      <c r="E2936" s="55" t="str">
        <f>IFERROR(_xll.RssMarket($A2936,"前日比"),"")</f>
        <v/>
      </c>
      <c r="F2936" s="75" t="str">
        <f>IFERROR(_xll.RssMarket($A2936,"時価総額"),"")</f>
        <v/>
      </c>
      <c r="G2936" s="75" t="e">
        <f>T20D357462[[#This Row],[時価総額]]/T20D357462[[#This Row],[現在値]]</f>
        <v>#VALUE!</v>
      </c>
      <c r="H2936" s="20"/>
      <c r="I2936" s="38"/>
      <c r="J2936" s="20"/>
      <c r="K2936" s="33"/>
      <c r="L2936" s="117"/>
      <c r="M2936" s="21"/>
      <c r="N2936" s="89"/>
      <c r="O2936" s="125" t="e">
        <f t="shared" si="93"/>
        <v>#REF!</v>
      </c>
      <c r="P2936" s="125" t="e">
        <f t="shared" si="92"/>
        <v>#REF!</v>
      </c>
      <c r="Q2936" s="147" t="e">
        <f>T20D357462[[#This Row],[スコア⑤]]/T20D357462[[#This Row],[スコア③]]</f>
        <v>#REF!</v>
      </c>
      <c r="R2936" s="76" t="e">
        <f>#REF!+#REF!</f>
        <v>#REF!</v>
      </c>
      <c r="S2936" s="76"/>
      <c r="T2936" s="119"/>
      <c r="U2936" s="76"/>
      <c r="V2936" s="76"/>
      <c r="W2936" s="109" t="e">
        <f>(T20D357462[[#This Row],[現金及び預金（億）]]-T20D357462[[#This Row],[負債（億）]])/T20D357462[[#This Row],[総資産]]*100</f>
        <v>#DIV/0!</v>
      </c>
    </row>
    <row r="2937" spans="1:23" s="67" customFormat="1" x14ac:dyDescent="0.25">
      <c r="A2937" s="69"/>
      <c r="B2937" s="39"/>
      <c r="C2937" s="71" t="str">
        <f>IFERROR(_xll.RssMarket($A2937,"市場部名称"),"")</f>
        <v/>
      </c>
      <c r="D2937" s="55"/>
      <c r="E2937" s="55" t="str">
        <f>IFERROR(_xll.RssMarket($A2937,"前日比"),"")</f>
        <v/>
      </c>
      <c r="F2937" s="75" t="str">
        <f>IFERROR(_xll.RssMarket($A2937,"時価総額"),"")</f>
        <v/>
      </c>
      <c r="G2937" s="75" t="e">
        <f>T20D357462[[#This Row],[時価総額]]/T20D357462[[#This Row],[現在値]]</f>
        <v>#VALUE!</v>
      </c>
      <c r="H2937" s="20"/>
      <c r="I2937" s="38"/>
      <c r="J2937" s="20"/>
      <c r="K2937" s="33"/>
      <c r="L2937" s="117"/>
      <c r="M2937" s="21"/>
      <c r="N2937" s="89"/>
      <c r="O2937" s="125" t="e">
        <f t="shared" si="93"/>
        <v>#REF!</v>
      </c>
      <c r="P2937" s="125" t="e">
        <f t="shared" si="92"/>
        <v>#REF!</v>
      </c>
      <c r="Q2937" s="147" t="e">
        <f>T20D357462[[#This Row],[スコア⑤]]/T20D357462[[#This Row],[スコア③]]</f>
        <v>#REF!</v>
      </c>
      <c r="R2937" s="76" t="e">
        <f>#REF!+#REF!</f>
        <v>#REF!</v>
      </c>
      <c r="S2937" s="76"/>
      <c r="T2937" s="119"/>
      <c r="U2937" s="76"/>
      <c r="V2937" s="76"/>
      <c r="W2937" s="109" t="e">
        <f>(T20D357462[[#This Row],[現金及び預金（億）]]-T20D357462[[#This Row],[負債（億）]])/T20D357462[[#This Row],[総資産]]*100</f>
        <v>#DIV/0!</v>
      </c>
    </row>
    <row r="2938" spans="1:23" s="67" customFormat="1" x14ac:dyDescent="0.25">
      <c r="A2938" s="69"/>
      <c r="B2938" s="39"/>
      <c r="C2938" s="71" t="str">
        <f>IFERROR(_xll.RssMarket($A2938,"市場部名称"),"")</f>
        <v/>
      </c>
      <c r="D2938" s="55"/>
      <c r="E2938" s="55" t="str">
        <f>IFERROR(_xll.RssMarket($A2938,"前日比"),"")</f>
        <v/>
      </c>
      <c r="F2938" s="75" t="str">
        <f>IFERROR(_xll.RssMarket($A2938,"時価総額"),"")</f>
        <v/>
      </c>
      <c r="G2938" s="75" t="e">
        <f>T20D357462[[#This Row],[時価総額]]/T20D357462[[#This Row],[現在値]]</f>
        <v>#VALUE!</v>
      </c>
      <c r="H2938" s="20"/>
      <c r="I2938" s="38"/>
      <c r="J2938" s="20"/>
      <c r="K2938" s="33"/>
      <c r="L2938" s="117"/>
      <c r="M2938" s="21"/>
      <c r="N2938" s="89"/>
      <c r="O2938" s="125" t="e">
        <f t="shared" si="93"/>
        <v>#REF!</v>
      </c>
      <c r="P2938" s="125" t="e">
        <f t="shared" si="92"/>
        <v>#REF!</v>
      </c>
      <c r="Q2938" s="147" t="e">
        <f>T20D357462[[#This Row],[スコア⑤]]/T20D357462[[#This Row],[スコア③]]</f>
        <v>#REF!</v>
      </c>
      <c r="R2938" s="76" t="e">
        <f>#REF!+#REF!</f>
        <v>#REF!</v>
      </c>
      <c r="S2938" s="76"/>
      <c r="T2938" s="119"/>
      <c r="U2938" s="76"/>
      <c r="V2938" s="76"/>
      <c r="W2938" s="109" t="e">
        <f>(T20D357462[[#This Row],[現金及び預金（億）]]-T20D357462[[#This Row],[負債（億）]])/T20D357462[[#This Row],[総資産]]*100</f>
        <v>#DIV/0!</v>
      </c>
    </row>
    <row r="2939" spans="1:23" s="67" customFormat="1" x14ac:dyDescent="0.25">
      <c r="A2939" s="69"/>
      <c r="B2939" s="39"/>
      <c r="C2939" s="71" t="str">
        <f>IFERROR(_xll.RssMarket($A2939,"市場部名称"),"")</f>
        <v/>
      </c>
      <c r="D2939" s="55"/>
      <c r="E2939" s="55" t="str">
        <f>IFERROR(_xll.RssMarket($A2939,"前日比"),"")</f>
        <v/>
      </c>
      <c r="F2939" s="75" t="str">
        <f>IFERROR(_xll.RssMarket($A2939,"時価総額"),"")</f>
        <v/>
      </c>
      <c r="G2939" s="75" t="e">
        <f>T20D357462[[#This Row],[時価総額]]/T20D357462[[#This Row],[現在値]]</f>
        <v>#VALUE!</v>
      </c>
      <c r="H2939" s="20"/>
      <c r="I2939" s="38"/>
      <c r="J2939" s="20"/>
      <c r="K2939" s="33"/>
      <c r="L2939" s="117"/>
      <c r="M2939" s="21"/>
      <c r="N2939" s="89"/>
      <c r="O2939" s="125" t="e">
        <f t="shared" si="93"/>
        <v>#REF!</v>
      </c>
      <c r="P2939" s="125" t="e">
        <f t="shared" si="92"/>
        <v>#REF!</v>
      </c>
      <c r="Q2939" s="147" t="e">
        <f>T20D357462[[#This Row],[スコア⑤]]/T20D357462[[#This Row],[スコア③]]</f>
        <v>#REF!</v>
      </c>
      <c r="R2939" s="76" t="e">
        <f>#REF!+#REF!</f>
        <v>#REF!</v>
      </c>
      <c r="S2939" s="76"/>
      <c r="T2939" s="119"/>
      <c r="U2939" s="76"/>
      <c r="V2939" s="76"/>
      <c r="W2939" s="109" t="e">
        <f>(T20D357462[[#This Row],[現金及び預金（億）]]-T20D357462[[#This Row],[負債（億）]])/T20D357462[[#This Row],[総資産]]*100</f>
        <v>#DIV/0!</v>
      </c>
    </row>
    <row r="2940" spans="1:23" s="67" customFormat="1" x14ac:dyDescent="0.25">
      <c r="A2940" s="69"/>
      <c r="B2940" s="39"/>
      <c r="C2940" s="71" t="str">
        <f>IFERROR(_xll.RssMarket($A2940,"市場部名称"),"")</f>
        <v/>
      </c>
      <c r="D2940" s="55"/>
      <c r="E2940" s="55" t="str">
        <f>IFERROR(_xll.RssMarket($A2940,"前日比"),"")</f>
        <v/>
      </c>
      <c r="F2940" s="75" t="str">
        <f>IFERROR(_xll.RssMarket($A2940,"時価総額"),"")</f>
        <v/>
      </c>
      <c r="G2940" s="75" t="e">
        <f>T20D357462[[#This Row],[時価総額]]/T20D357462[[#This Row],[現在値]]</f>
        <v>#VALUE!</v>
      </c>
      <c r="H2940" s="20"/>
      <c r="I2940" s="38"/>
      <c r="J2940" s="20"/>
      <c r="K2940" s="33"/>
      <c r="L2940" s="117"/>
      <c r="M2940" s="21"/>
      <c r="N2940" s="89"/>
      <c r="O2940" s="125" t="e">
        <f t="shared" si="93"/>
        <v>#REF!</v>
      </c>
      <c r="P2940" s="125" t="e">
        <f t="shared" si="92"/>
        <v>#REF!</v>
      </c>
      <c r="Q2940" s="147" t="e">
        <f>T20D357462[[#This Row],[スコア⑤]]/T20D357462[[#This Row],[スコア③]]</f>
        <v>#REF!</v>
      </c>
      <c r="R2940" s="76" t="e">
        <f>#REF!+#REF!</f>
        <v>#REF!</v>
      </c>
      <c r="S2940" s="76"/>
      <c r="T2940" s="119"/>
      <c r="U2940" s="76"/>
      <c r="V2940" s="76"/>
      <c r="W2940" s="109" t="e">
        <f>(T20D357462[[#This Row],[現金及び預金（億）]]-T20D357462[[#This Row],[負債（億）]])/T20D357462[[#This Row],[総資産]]*100</f>
        <v>#DIV/0!</v>
      </c>
    </row>
    <row r="2941" spans="1:23" s="67" customFormat="1" x14ac:dyDescent="0.25">
      <c r="A2941" s="69"/>
      <c r="B2941" s="39"/>
      <c r="C2941" s="71" t="str">
        <f>IFERROR(_xll.RssMarket($A2941,"市場部名称"),"")</f>
        <v/>
      </c>
      <c r="D2941" s="55"/>
      <c r="E2941" s="55" t="str">
        <f>IFERROR(_xll.RssMarket($A2941,"前日比"),"")</f>
        <v/>
      </c>
      <c r="F2941" s="75" t="str">
        <f>IFERROR(_xll.RssMarket($A2941,"時価総額"),"")</f>
        <v/>
      </c>
      <c r="G2941" s="75" t="e">
        <f>T20D357462[[#This Row],[時価総額]]/T20D357462[[#This Row],[現在値]]</f>
        <v>#VALUE!</v>
      </c>
      <c r="H2941" s="20"/>
      <c r="I2941" s="38"/>
      <c r="J2941" s="20"/>
      <c r="K2941" s="33"/>
      <c r="L2941" s="117"/>
      <c r="M2941" s="21"/>
      <c r="N2941" s="89"/>
      <c r="O2941" s="125" t="e">
        <f t="shared" si="93"/>
        <v>#REF!</v>
      </c>
      <c r="P2941" s="125" t="e">
        <f t="shared" ref="P2941:P3004" si="94">ROUND(((R2941/20)*(L2941/15)*(S2941/15)*(1+W2941/200))/(H2941/15)*100,0)</f>
        <v>#REF!</v>
      </c>
      <c r="Q2941" s="147" t="e">
        <f>T20D357462[[#This Row],[スコア⑤]]/T20D357462[[#This Row],[スコア③]]</f>
        <v>#REF!</v>
      </c>
      <c r="R2941" s="76" t="e">
        <f>#REF!+#REF!</f>
        <v>#REF!</v>
      </c>
      <c r="S2941" s="76"/>
      <c r="T2941" s="119"/>
      <c r="U2941" s="76"/>
      <c r="V2941" s="76"/>
      <c r="W2941" s="109" t="e">
        <f>(T20D357462[[#This Row],[現金及び預金（億）]]-T20D357462[[#This Row],[負債（億）]])/T20D357462[[#This Row],[総資産]]*100</f>
        <v>#DIV/0!</v>
      </c>
    </row>
    <row r="2942" spans="1:23" s="67" customFormat="1" x14ac:dyDescent="0.25">
      <c r="A2942" s="69"/>
      <c r="B2942" s="39"/>
      <c r="C2942" s="71" t="str">
        <f>IFERROR(_xll.RssMarket($A2942,"市場部名称"),"")</f>
        <v/>
      </c>
      <c r="D2942" s="55"/>
      <c r="E2942" s="55" t="str">
        <f>IFERROR(_xll.RssMarket($A2942,"前日比"),"")</f>
        <v/>
      </c>
      <c r="F2942" s="75" t="str">
        <f>IFERROR(_xll.RssMarket($A2942,"時価総額"),"")</f>
        <v/>
      </c>
      <c r="G2942" s="75" t="e">
        <f>T20D357462[[#This Row],[時価総額]]/T20D357462[[#This Row],[現在値]]</f>
        <v>#VALUE!</v>
      </c>
      <c r="H2942" s="20"/>
      <c r="I2942" s="38"/>
      <c r="J2942" s="20"/>
      <c r="K2942" s="33"/>
      <c r="L2942" s="117"/>
      <c r="M2942" s="21"/>
      <c r="N2942" s="89"/>
      <c r="O2942" s="125" t="e">
        <f t="shared" si="93"/>
        <v>#REF!</v>
      </c>
      <c r="P2942" s="125" t="e">
        <f t="shared" si="94"/>
        <v>#REF!</v>
      </c>
      <c r="Q2942" s="147" t="e">
        <f>T20D357462[[#This Row],[スコア⑤]]/T20D357462[[#This Row],[スコア③]]</f>
        <v>#REF!</v>
      </c>
      <c r="R2942" s="76" t="e">
        <f>#REF!+#REF!</f>
        <v>#REF!</v>
      </c>
      <c r="S2942" s="76"/>
      <c r="T2942" s="119"/>
      <c r="U2942" s="76"/>
      <c r="V2942" s="76"/>
      <c r="W2942" s="109" t="e">
        <f>(T20D357462[[#This Row],[現金及び預金（億）]]-T20D357462[[#This Row],[負債（億）]])/T20D357462[[#This Row],[総資産]]*100</f>
        <v>#DIV/0!</v>
      </c>
    </row>
    <row r="2943" spans="1:23" s="67" customFormat="1" x14ac:dyDescent="0.25">
      <c r="A2943" s="69"/>
      <c r="B2943" s="39"/>
      <c r="C2943" s="71" t="str">
        <f>IFERROR(_xll.RssMarket($A2943,"市場部名称"),"")</f>
        <v/>
      </c>
      <c r="D2943" s="55"/>
      <c r="E2943" s="55" t="str">
        <f>IFERROR(_xll.RssMarket($A2943,"前日比"),"")</f>
        <v/>
      </c>
      <c r="F2943" s="75" t="str">
        <f>IFERROR(_xll.RssMarket($A2943,"時価総額"),"")</f>
        <v/>
      </c>
      <c r="G2943" s="75" t="e">
        <f>T20D357462[[#This Row],[時価総額]]/T20D357462[[#This Row],[現在値]]</f>
        <v>#VALUE!</v>
      </c>
      <c r="H2943" s="20"/>
      <c r="I2943" s="38"/>
      <c r="J2943" s="20"/>
      <c r="K2943" s="33"/>
      <c r="L2943" s="117"/>
      <c r="M2943" s="21"/>
      <c r="N2943" s="89"/>
      <c r="O2943" s="125" t="e">
        <f t="shared" si="93"/>
        <v>#REF!</v>
      </c>
      <c r="P2943" s="125" t="e">
        <f t="shared" si="94"/>
        <v>#REF!</v>
      </c>
      <c r="Q2943" s="147" t="e">
        <f>T20D357462[[#This Row],[スコア⑤]]/T20D357462[[#This Row],[スコア③]]</f>
        <v>#REF!</v>
      </c>
      <c r="R2943" s="76" t="e">
        <f>#REF!+#REF!</f>
        <v>#REF!</v>
      </c>
      <c r="S2943" s="76"/>
      <c r="T2943" s="119"/>
      <c r="U2943" s="76"/>
      <c r="V2943" s="76"/>
      <c r="W2943" s="109" t="e">
        <f>(T20D357462[[#This Row],[現金及び預金（億）]]-T20D357462[[#This Row],[負債（億）]])/T20D357462[[#This Row],[総資産]]*100</f>
        <v>#DIV/0!</v>
      </c>
    </row>
    <row r="2944" spans="1:23" s="67" customFormat="1" x14ac:dyDescent="0.25">
      <c r="A2944" s="69"/>
      <c r="B2944" s="39"/>
      <c r="C2944" s="71" t="str">
        <f>IFERROR(_xll.RssMarket($A2944,"市場部名称"),"")</f>
        <v/>
      </c>
      <c r="D2944" s="55"/>
      <c r="E2944" s="55" t="str">
        <f>IFERROR(_xll.RssMarket($A2944,"前日比"),"")</f>
        <v/>
      </c>
      <c r="F2944" s="75" t="str">
        <f>IFERROR(_xll.RssMarket($A2944,"時価総額"),"")</f>
        <v/>
      </c>
      <c r="G2944" s="75" t="e">
        <f>T20D357462[[#This Row],[時価総額]]/T20D357462[[#This Row],[現在値]]</f>
        <v>#VALUE!</v>
      </c>
      <c r="H2944" s="20"/>
      <c r="I2944" s="38"/>
      <c r="J2944" s="20"/>
      <c r="K2944" s="33"/>
      <c r="L2944" s="117"/>
      <c r="M2944" s="21"/>
      <c r="N2944" s="89"/>
      <c r="O2944" s="125" t="e">
        <f t="shared" si="93"/>
        <v>#REF!</v>
      </c>
      <c r="P2944" s="125" t="e">
        <f t="shared" si="94"/>
        <v>#REF!</v>
      </c>
      <c r="Q2944" s="147" t="e">
        <f>T20D357462[[#This Row],[スコア⑤]]/T20D357462[[#This Row],[スコア③]]</f>
        <v>#REF!</v>
      </c>
      <c r="R2944" s="76" t="e">
        <f>#REF!+#REF!</f>
        <v>#REF!</v>
      </c>
      <c r="S2944" s="76"/>
      <c r="T2944" s="119"/>
      <c r="U2944" s="76"/>
      <c r="V2944" s="76"/>
      <c r="W2944" s="109" t="e">
        <f>(T20D357462[[#This Row],[現金及び預金（億）]]-T20D357462[[#This Row],[負債（億）]])/T20D357462[[#This Row],[総資産]]*100</f>
        <v>#DIV/0!</v>
      </c>
    </row>
    <row r="2945" spans="1:23" s="67" customFormat="1" x14ac:dyDescent="0.25">
      <c r="A2945" s="69"/>
      <c r="B2945" s="39"/>
      <c r="C2945" s="71" t="str">
        <f>IFERROR(_xll.RssMarket($A2945,"市場部名称"),"")</f>
        <v/>
      </c>
      <c r="D2945" s="55"/>
      <c r="E2945" s="55" t="str">
        <f>IFERROR(_xll.RssMarket($A2945,"前日比"),"")</f>
        <v/>
      </c>
      <c r="F2945" s="75" t="str">
        <f>IFERROR(_xll.RssMarket($A2945,"時価総額"),"")</f>
        <v/>
      </c>
      <c r="G2945" s="75" t="e">
        <f>T20D357462[[#This Row],[時価総額]]/T20D357462[[#This Row],[現在値]]</f>
        <v>#VALUE!</v>
      </c>
      <c r="H2945" s="20"/>
      <c r="I2945" s="38"/>
      <c r="J2945" s="20"/>
      <c r="K2945" s="33"/>
      <c r="L2945" s="117"/>
      <c r="M2945" s="21"/>
      <c r="N2945" s="89"/>
      <c r="O2945" s="125" t="e">
        <f t="shared" si="93"/>
        <v>#REF!</v>
      </c>
      <c r="P2945" s="125" t="e">
        <f t="shared" si="94"/>
        <v>#REF!</v>
      </c>
      <c r="Q2945" s="147" t="e">
        <f>T20D357462[[#This Row],[スコア⑤]]/T20D357462[[#This Row],[スコア③]]</f>
        <v>#REF!</v>
      </c>
      <c r="R2945" s="76" t="e">
        <f>#REF!+#REF!</f>
        <v>#REF!</v>
      </c>
      <c r="S2945" s="76"/>
      <c r="T2945" s="119"/>
      <c r="U2945" s="76"/>
      <c r="V2945" s="76"/>
      <c r="W2945" s="109" t="e">
        <f>(T20D357462[[#This Row],[現金及び預金（億）]]-T20D357462[[#This Row],[負債（億）]])/T20D357462[[#This Row],[総資産]]*100</f>
        <v>#DIV/0!</v>
      </c>
    </row>
    <row r="2946" spans="1:23" s="67" customFormat="1" x14ac:dyDescent="0.25">
      <c r="A2946" s="69"/>
      <c r="B2946" s="39"/>
      <c r="C2946" s="71" t="str">
        <f>IFERROR(_xll.RssMarket($A2946,"市場部名称"),"")</f>
        <v/>
      </c>
      <c r="D2946" s="55"/>
      <c r="E2946" s="55" t="str">
        <f>IFERROR(_xll.RssMarket($A2946,"前日比"),"")</f>
        <v/>
      </c>
      <c r="F2946" s="75" t="str">
        <f>IFERROR(_xll.RssMarket($A2946,"時価総額"),"")</f>
        <v/>
      </c>
      <c r="G2946" s="75" t="e">
        <f>T20D357462[[#This Row],[時価総額]]/T20D357462[[#This Row],[現在値]]</f>
        <v>#VALUE!</v>
      </c>
      <c r="H2946" s="20"/>
      <c r="I2946" s="38"/>
      <c r="J2946" s="20"/>
      <c r="K2946" s="33"/>
      <c r="L2946" s="117"/>
      <c r="M2946" s="21"/>
      <c r="N2946" s="89"/>
      <c r="O2946" s="125" t="e">
        <f t="shared" ref="O2946:O3009" si="95">ROUND(
 ((IF(OR(R2946="",R2946&lt;=0),20,R2946)/20)
  *(L2946/15))
 /(IFERROR(IF(H2946&gt;0,H2946,15),15)/15)
 *100,0)</f>
        <v>#REF!</v>
      </c>
      <c r="P2946" s="125" t="e">
        <f t="shared" si="94"/>
        <v>#REF!</v>
      </c>
      <c r="Q2946" s="147" t="e">
        <f>T20D357462[[#This Row],[スコア⑤]]/T20D357462[[#This Row],[スコア③]]</f>
        <v>#REF!</v>
      </c>
      <c r="R2946" s="76" t="e">
        <f>#REF!+#REF!</f>
        <v>#REF!</v>
      </c>
      <c r="S2946" s="76"/>
      <c r="T2946" s="119"/>
      <c r="U2946" s="76"/>
      <c r="V2946" s="76"/>
      <c r="W2946" s="109" t="e">
        <f>(T20D357462[[#This Row],[現金及び預金（億）]]-T20D357462[[#This Row],[負債（億）]])/T20D357462[[#This Row],[総資産]]*100</f>
        <v>#DIV/0!</v>
      </c>
    </row>
    <row r="2947" spans="1:23" s="67" customFormat="1" x14ac:dyDescent="0.25">
      <c r="A2947" s="69"/>
      <c r="B2947" s="39"/>
      <c r="C2947" s="71" t="str">
        <f>IFERROR(_xll.RssMarket($A2947,"市場部名称"),"")</f>
        <v/>
      </c>
      <c r="D2947" s="55"/>
      <c r="E2947" s="55" t="str">
        <f>IFERROR(_xll.RssMarket($A2947,"前日比"),"")</f>
        <v/>
      </c>
      <c r="F2947" s="75" t="str">
        <f>IFERROR(_xll.RssMarket($A2947,"時価総額"),"")</f>
        <v/>
      </c>
      <c r="G2947" s="75" t="e">
        <f>T20D357462[[#This Row],[時価総額]]/T20D357462[[#This Row],[現在値]]</f>
        <v>#VALUE!</v>
      </c>
      <c r="H2947" s="20"/>
      <c r="I2947" s="38"/>
      <c r="J2947" s="20"/>
      <c r="K2947" s="33"/>
      <c r="L2947" s="117"/>
      <c r="M2947" s="21"/>
      <c r="N2947" s="89"/>
      <c r="O2947" s="125" t="e">
        <f t="shared" si="95"/>
        <v>#REF!</v>
      </c>
      <c r="P2947" s="125" t="e">
        <f t="shared" si="94"/>
        <v>#REF!</v>
      </c>
      <c r="Q2947" s="147" t="e">
        <f>T20D357462[[#This Row],[スコア⑤]]/T20D357462[[#This Row],[スコア③]]</f>
        <v>#REF!</v>
      </c>
      <c r="R2947" s="76" t="e">
        <f>#REF!+#REF!</f>
        <v>#REF!</v>
      </c>
      <c r="S2947" s="76"/>
      <c r="T2947" s="119"/>
      <c r="U2947" s="76"/>
      <c r="V2947" s="76"/>
      <c r="W2947" s="109" t="e">
        <f>(T20D357462[[#This Row],[現金及び預金（億）]]-T20D357462[[#This Row],[負債（億）]])/T20D357462[[#This Row],[総資産]]*100</f>
        <v>#DIV/0!</v>
      </c>
    </row>
    <row r="2948" spans="1:23" s="67" customFormat="1" x14ac:dyDescent="0.25">
      <c r="A2948" s="69"/>
      <c r="B2948" s="39"/>
      <c r="C2948" s="71" t="str">
        <f>IFERROR(_xll.RssMarket($A2948,"市場部名称"),"")</f>
        <v/>
      </c>
      <c r="D2948" s="55"/>
      <c r="E2948" s="55" t="str">
        <f>IFERROR(_xll.RssMarket($A2948,"前日比"),"")</f>
        <v/>
      </c>
      <c r="F2948" s="75" t="str">
        <f>IFERROR(_xll.RssMarket($A2948,"時価総額"),"")</f>
        <v/>
      </c>
      <c r="G2948" s="75" t="e">
        <f>T20D357462[[#This Row],[時価総額]]/T20D357462[[#This Row],[現在値]]</f>
        <v>#VALUE!</v>
      </c>
      <c r="H2948" s="20"/>
      <c r="I2948" s="38"/>
      <c r="J2948" s="20"/>
      <c r="K2948" s="33"/>
      <c r="L2948" s="117"/>
      <c r="M2948" s="21"/>
      <c r="N2948" s="89"/>
      <c r="O2948" s="125" t="e">
        <f t="shared" si="95"/>
        <v>#REF!</v>
      </c>
      <c r="P2948" s="125" t="e">
        <f t="shared" si="94"/>
        <v>#REF!</v>
      </c>
      <c r="Q2948" s="147" t="e">
        <f>T20D357462[[#This Row],[スコア⑤]]/T20D357462[[#This Row],[スコア③]]</f>
        <v>#REF!</v>
      </c>
      <c r="R2948" s="76" t="e">
        <f>#REF!+#REF!</f>
        <v>#REF!</v>
      </c>
      <c r="S2948" s="76"/>
      <c r="T2948" s="119"/>
      <c r="U2948" s="76"/>
      <c r="V2948" s="76"/>
      <c r="W2948" s="109" t="e">
        <f>(T20D357462[[#This Row],[現金及び預金（億）]]-T20D357462[[#This Row],[負債（億）]])/T20D357462[[#This Row],[総資産]]*100</f>
        <v>#DIV/0!</v>
      </c>
    </row>
    <row r="2949" spans="1:23" s="67" customFormat="1" x14ac:dyDescent="0.25">
      <c r="A2949" s="69"/>
      <c r="B2949" s="39"/>
      <c r="C2949" s="71" t="str">
        <f>IFERROR(_xll.RssMarket($A2949,"市場部名称"),"")</f>
        <v/>
      </c>
      <c r="D2949" s="55"/>
      <c r="E2949" s="55" t="str">
        <f>IFERROR(_xll.RssMarket($A2949,"前日比"),"")</f>
        <v/>
      </c>
      <c r="F2949" s="75" t="str">
        <f>IFERROR(_xll.RssMarket($A2949,"時価総額"),"")</f>
        <v/>
      </c>
      <c r="G2949" s="75" t="e">
        <f>T20D357462[[#This Row],[時価総額]]/T20D357462[[#This Row],[現在値]]</f>
        <v>#VALUE!</v>
      </c>
      <c r="H2949" s="20"/>
      <c r="I2949" s="38"/>
      <c r="J2949" s="20"/>
      <c r="K2949" s="33"/>
      <c r="L2949" s="117"/>
      <c r="M2949" s="21"/>
      <c r="N2949" s="89"/>
      <c r="O2949" s="125" t="e">
        <f t="shared" si="95"/>
        <v>#REF!</v>
      </c>
      <c r="P2949" s="125" t="e">
        <f t="shared" si="94"/>
        <v>#REF!</v>
      </c>
      <c r="Q2949" s="147" t="e">
        <f>T20D357462[[#This Row],[スコア⑤]]/T20D357462[[#This Row],[スコア③]]</f>
        <v>#REF!</v>
      </c>
      <c r="R2949" s="76" t="e">
        <f>#REF!+#REF!</f>
        <v>#REF!</v>
      </c>
      <c r="S2949" s="76"/>
      <c r="T2949" s="119"/>
      <c r="U2949" s="76"/>
      <c r="V2949" s="76"/>
      <c r="W2949" s="109" t="e">
        <f>(T20D357462[[#This Row],[現金及び預金（億）]]-T20D357462[[#This Row],[負債（億）]])/T20D357462[[#This Row],[総資産]]*100</f>
        <v>#DIV/0!</v>
      </c>
    </row>
    <row r="2950" spans="1:23" s="67" customFormat="1" x14ac:dyDescent="0.25">
      <c r="A2950" s="69"/>
      <c r="B2950" s="39"/>
      <c r="C2950" s="71" t="str">
        <f>IFERROR(_xll.RssMarket($A2950,"市場部名称"),"")</f>
        <v/>
      </c>
      <c r="D2950" s="55"/>
      <c r="E2950" s="55" t="str">
        <f>IFERROR(_xll.RssMarket($A2950,"前日比"),"")</f>
        <v/>
      </c>
      <c r="F2950" s="75" t="str">
        <f>IFERROR(_xll.RssMarket($A2950,"時価総額"),"")</f>
        <v/>
      </c>
      <c r="G2950" s="75" t="e">
        <f>T20D357462[[#This Row],[時価総額]]/T20D357462[[#This Row],[現在値]]</f>
        <v>#VALUE!</v>
      </c>
      <c r="H2950" s="20"/>
      <c r="I2950" s="38"/>
      <c r="J2950" s="20"/>
      <c r="K2950" s="33"/>
      <c r="L2950" s="117"/>
      <c r="M2950" s="21"/>
      <c r="N2950" s="89"/>
      <c r="O2950" s="125" t="e">
        <f t="shared" si="95"/>
        <v>#REF!</v>
      </c>
      <c r="P2950" s="125" t="e">
        <f t="shared" si="94"/>
        <v>#REF!</v>
      </c>
      <c r="Q2950" s="147" t="e">
        <f>T20D357462[[#This Row],[スコア⑤]]/T20D357462[[#This Row],[スコア③]]</f>
        <v>#REF!</v>
      </c>
      <c r="R2950" s="76" t="e">
        <f>#REF!+#REF!</f>
        <v>#REF!</v>
      </c>
      <c r="S2950" s="76"/>
      <c r="T2950" s="119"/>
      <c r="U2950" s="76"/>
      <c r="V2950" s="76"/>
      <c r="W2950" s="109" t="e">
        <f>(T20D357462[[#This Row],[現金及び預金（億）]]-T20D357462[[#This Row],[負債（億）]])/T20D357462[[#This Row],[総資産]]*100</f>
        <v>#DIV/0!</v>
      </c>
    </row>
    <row r="2951" spans="1:23" s="67" customFormat="1" x14ac:dyDescent="0.25">
      <c r="A2951" s="69"/>
      <c r="B2951" s="39"/>
      <c r="C2951" s="71" t="str">
        <f>IFERROR(_xll.RssMarket($A2951,"市場部名称"),"")</f>
        <v/>
      </c>
      <c r="D2951" s="55"/>
      <c r="E2951" s="55" t="str">
        <f>IFERROR(_xll.RssMarket($A2951,"前日比"),"")</f>
        <v/>
      </c>
      <c r="F2951" s="75" t="str">
        <f>IFERROR(_xll.RssMarket($A2951,"時価総額"),"")</f>
        <v/>
      </c>
      <c r="G2951" s="75" t="e">
        <f>T20D357462[[#This Row],[時価総額]]/T20D357462[[#This Row],[現在値]]</f>
        <v>#VALUE!</v>
      </c>
      <c r="H2951" s="20"/>
      <c r="I2951" s="38"/>
      <c r="J2951" s="20"/>
      <c r="K2951" s="33"/>
      <c r="L2951" s="117"/>
      <c r="M2951" s="21"/>
      <c r="N2951" s="89"/>
      <c r="O2951" s="125" t="e">
        <f t="shared" si="95"/>
        <v>#REF!</v>
      </c>
      <c r="P2951" s="125" t="e">
        <f t="shared" si="94"/>
        <v>#REF!</v>
      </c>
      <c r="Q2951" s="147" t="e">
        <f>T20D357462[[#This Row],[スコア⑤]]/T20D357462[[#This Row],[スコア③]]</f>
        <v>#REF!</v>
      </c>
      <c r="R2951" s="76" t="e">
        <f>#REF!+#REF!</f>
        <v>#REF!</v>
      </c>
      <c r="S2951" s="76"/>
      <c r="T2951" s="119"/>
      <c r="U2951" s="76"/>
      <c r="V2951" s="76"/>
      <c r="W2951" s="109" t="e">
        <f>(T20D357462[[#This Row],[現金及び預金（億）]]-T20D357462[[#This Row],[負債（億）]])/T20D357462[[#This Row],[総資産]]*100</f>
        <v>#DIV/0!</v>
      </c>
    </row>
    <row r="2952" spans="1:23" s="67" customFormat="1" x14ac:dyDescent="0.25">
      <c r="A2952" s="69"/>
      <c r="B2952" s="39"/>
      <c r="C2952" s="71" t="str">
        <f>IFERROR(_xll.RssMarket($A2952,"市場部名称"),"")</f>
        <v/>
      </c>
      <c r="D2952" s="55"/>
      <c r="E2952" s="55" t="str">
        <f>IFERROR(_xll.RssMarket($A2952,"前日比"),"")</f>
        <v/>
      </c>
      <c r="F2952" s="75" t="str">
        <f>IFERROR(_xll.RssMarket($A2952,"時価総額"),"")</f>
        <v/>
      </c>
      <c r="G2952" s="75" t="e">
        <f>T20D357462[[#This Row],[時価総額]]/T20D357462[[#This Row],[現在値]]</f>
        <v>#VALUE!</v>
      </c>
      <c r="H2952" s="20"/>
      <c r="I2952" s="38"/>
      <c r="J2952" s="20"/>
      <c r="K2952" s="33"/>
      <c r="L2952" s="117"/>
      <c r="M2952" s="21"/>
      <c r="N2952" s="89"/>
      <c r="O2952" s="125" t="e">
        <f t="shared" si="95"/>
        <v>#REF!</v>
      </c>
      <c r="P2952" s="125" t="e">
        <f t="shared" si="94"/>
        <v>#REF!</v>
      </c>
      <c r="Q2952" s="147" t="e">
        <f>T20D357462[[#This Row],[スコア⑤]]/T20D357462[[#This Row],[スコア③]]</f>
        <v>#REF!</v>
      </c>
      <c r="R2952" s="76" t="e">
        <f>#REF!+#REF!</f>
        <v>#REF!</v>
      </c>
      <c r="S2952" s="76"/>
      <c r="T2952" s="119"/>
      <c r="U2952" s="76"/>
      <c r="V2952" s="76"/>
      <c r="W2952" s="109" t="e">
        <f>(T20D357462[[#This Row],[現金及び預金（億）]]-T20D357462[[#This Row],[負債（億）]])/T20D357462[[#This Row],[総資産]]*100</f>
        <v>#DIV/0!</v>
      </c>
    </row>
    <row r="2953" spans="1:23" s="67" customFormat="1" x14ac:dyDescent="0.25">
      <c r="A2953" s="69"/>
      <c r="B2953" s="39"/>
      <c r="C2953" s="71" t="str">
        <f>IFERROR(_xll.RssMarket($A2953,"市場部名称"),"")</f>
        <v/>
      </c>
      <c r="D2953" s="55"/>
      <c r="E2953" s="55" t="str">
        <f>IFERROR(_xll.RssMarket($A2953,"前日比"),"")</f>
        <v/>
      </c>
      <c r="F2953" s="75" t="str">
        <f>IFERROR(_xll.RssMarket($A2953,"時価総額"),"")</f>
        <v/>
      </c>
      <c r="G2953" s="75" t="e">
        <f>T20D357462[[#This Row],[時価総額]]/T20D357462[[#This Row],[現在値]]</f>
        <v>#VALUE!</v>
      </c>
      <c r="H2953" s="20"/>
      <c r="I2953" s="38"/>
      <c r="J2953" s="20"/>
      <c r="K2953" s="33"/>
      <c r="L2953" s="117"/>
      <c r="M2953" s="21"/>
      <c r="N2953" s="89"/>
      <c r="O2953" s="125" t="e">
        <f t="shared" si="95"/>
        <v>#REF!</v>
      </c>
      <c r="P2953" s="125" t="e">
        <f t="shared" si="94"/>
        <v>#REF!</v>
      </c>
      <c r="Q2953" s="147" t="e">
        <f>T20D357462[[#This Row],[スコア⑤]]/T20D357462[[#This Row],[スコア③]]</f>
        <v>#REF!</v>
      </c>
      <c r="R2953" s="76" t="e">
        <f>#REF!+#REF!</f>
        <v>#REF!</v>
      </c>
      <c r="S2953" s="76"/>
      <c r="T2953" s="119"/>
      <c r="U2953" s="76"/>
      <c r="V2953" s="76"/>
      <c r="W2953" s="109" t="e">
        <f>(T20D357462[[#This Row],[現金及び預金（億）]]-T20D357462[[#This Row],[負債（億）]])/T20D357462[[#This Row],[総資産]]*100</f>
        <v>#DIV/0!</v>
      </c>
    </row>
    <row r="2954" spans="1:23" s="67" customFormat="1" x14ac:dyDescent="0.25">
      <c r="A2954" s="69"/>
      <c r="B2954" s="39"/>
      <c r="C2954" s="71" t="str">
        <f>IFERROR(_xll.RssMarket($A2954,"市場部名称"),"")</f>
        <v/>
      </c>
      <c r="D2954" s="55"/>
      <c r="E2954" s="55" t="str">
        <f>IFERROR(_xll.RssMarket($A2954,"前日比"),"")</f>
        <v/>
      </c>
      <c r="F2954" s="75" t="str">
        <f>IFERROR(_xll.RssMarket($A2954,"時価総額"),"")</f>
        <v/>
      </c>
      <c r="G2954" s="75" t="e">
        <f>T20D357462[[#This Row],[時価総額]]/T20D357462[[#This Row],[現在値]]</f>
        <v>#VALUE!</v>
      </c>
      <c r="H2954" s="20"/>
      <c r="I2954" s="38"/>
      <c r="J2954" s="20"/>
      <c r="K2954" s="33"/>
      <c r="L2954" s="117"/>
      <c r="M2954" s="21"/>
      <c r="N2954" s="89"/>
      <c r="O2954" s="125" t="e">
        <f t="shared" si="95"/>
        <v>#REF!</v>
      </c>
      <c r="P2954" s="125" t="e">
        <f t="shared" si="94"/>
        <v>#REF!</v>
      </c>
      <c r="Q2954" s="147" t="e">
        <f>T20D357462[[#This Row],[スコア⑤]]/T20D357462[[#This Row],[スコア③]]</f>
        <v>#REF!</v>
      </c>
      <c r="R2954" s="76" t="e">
        <f>#REF!+#REF!</f>
        <v>#REF!</v>
      </c>
      <c r="S2954" s="76"/>
      <c r="T2954" s="119"/>
      <c r="U2954" s="76"/>
      <c r="V2954" s="76"/>
      <c r="W2954" s="109" t="e">
        <f>(T20D357462[[#This Row],[現金及び預金（億）]]-T20D357462[[#This Row],[負債（億）]])/T20D357462[[#This Row],[総資産]]*100</f>
        <v>#DIV/0!</v>
      </c>
    </row>
    <row r="2955" spans="1:23" s="67" customFormat="1" x14ac:dyDescent="0.25">
      <c r="A2955" s="69"/>
      <c r="B2955" s="39"/>
      <c r="C2955" s="71" t="str">
        <f>IFERROR(_xll.RssMarket($A2955,"市場部名称"),"")</f>
        <v/>
      </c>
      <c r="D2955" s="55"/>
      <c r="E2955" s="55" t="str">
        <f>IFERROR(_xll.RssMarket($A2955,"前日比"),"")</f>
        <v/>
      </c>
      <c r="F2955" s="75" t="str">
        <f>IFERROR(_xll.RssMarket($A2955,"時価総額"),"")</f>
        <v/>
      </c>
      <c r="G2955" s="75" t="e">
        <f>T20D357462[[#This Row],[時価総額]]/T20D357462[[#This Row],[現在値]]</f>
        <v>#VALUE!</v>
      </c>
      <c r="H2955" s="20"/>
      <c r="I2955" s="38"/>
      <c r="J2955" s="20"/>
      <c r="K2955" s="33"/>
      <c r="L2955" s="117"/>
      <c r="M2955" s="21"/>
      <c r="N2955" s="89"/>
      <c r="O2955" s="125" t="e">
        <f t="shared" si="95"/>
        <v>#REF!</v>
      </c>
      <c r="P2955" s="125" t="e">
        <f t="shared" si="94"/>
        <v>#REF!</v>
      </c>
      <c r="Q2955" s="147" t="e">
        <f>T20D357462[[#This Row],[スコア⑤]]/T20D357462[[#This Row],[スコア③]]</f>
        <v>#REF!</v>
      </c>
      <c r="R2955" s="76" t="e">
        <f>#REF!+#REF!</f>
        <v>#REF!</v>
      </c>
      <c r="S2955" s="76"/>
      <c r="T2955" s="119"/>
      <c r="U2955" s="76"/>
      <c r="V2955" s="76"/>
      <c r="W2955" s="109" t="e">
        <f>(T20D357462[[#This Row],[現金及び預金（億）]]-T20D357462[[#This Row],[負債（億）]])/T20D357462[[#This Row],[総資産]]*100</f>
        <v>#DIV/0!</v>
      </c>
    </row>
    <row r="2956" spans="1:23" s="67" customFormat="1" x14ac:dyDescent="0.25">
      <c r="A2956" s="69"/>
      <c r="B2956" s="39"/>
      <c r="C2956" s="71" t="str">
        <f>IFERROR(_xll.RssMarket($A2956,"市場部名称"),"")</f>
        <v/>
      </c>
      <c r="D2956" s="55"/>
      <c r="E2956" s="55" t="str">
        <f>IFERROR(_xll.RssMarket($A2956,"前日比"),"")</f>
        <v/>
      </c>
      <c r="F2956" s="75" t="str">
        <f>IFERROR(_xll.RssMarket($A2956,"時価総額"),"")</f>
        <v/>
      </c>
      <c r="G2956" s="75" t="e">
        <f>T20D357462[[#This Row],[時価総額]]/T20D357462[[#This Row],[現在値]]</f>
        <v>#VALUE!</v>
      </c>
      <c r="H2956" s="20"/>
      <c r="I2956" s="38"/>
      <c r="J2956" s="20"/>
      <c r="K2956" s="33"/>
      <c r="L2956" s="117"/>
      <c r="M2956" s="21"/>
      <c r="N2956" s="89"/>
      <c r="O2956" s="125" t="e">
        <f t="shared" si="95"/>
        <v>#REF!</v>
      </c>
      <c r="P2956" s="125" t="e">
        <f t="shared" si="94"/>
        <v>#REF!</v>
      </c>
      <c r="Q2956" s="147" t="e">
        <f>T20D357462[[#This Row],[スコア⑤]]/T20D357462[[#This Row],[スコア③]]</f>
        <v>#REF!</v>
      </c>
      <c r="R2956" s="76" t="e">
        <f>#REF!+#REF!</f>
        <v>#REF!</v>
      </c>
      <c r="S2956" s="76"/>
      <c r="T2956" s="119"/>
      <c r="U2956" s="76"/>
      <c r="V2956" s="76"/>
      <c r="W2956" s="109" t="e">
        <f>(T20D357462[[#This Row],[現金及び預金（億）]]-T20D357462[[#This Row],[負債（億）]])/T20D357462[[#This Row],[総資産]]*100</f>
        <v>#DIV/0!</v>
      </c>
    </row>
    <row r="2957" spans="1:23" s="67" customFormat="1" x14ac:dyDescent="0.25">
      <c r="A2957" s="69"/>
      <c r="B2957" s="39"/>
      <c r="C2957" s="71" t="str">
        <f>IFERROR(_xll.RssMarket($A2957,"市場部名称"),"")</f>
        <v/>
      </c>
      <c r="D2957" s="55"/>
      <c r="E2957" s="55" t="str">
        <f>IFERROR(_xll.RssMarket($A2957,"前日比"),"")</f>
        <v/>
      </c>
      <c r="F2957" s="75" t="str">
        <f>IFERROR(_xll.RssMarket($A2957,"時価総額"),"")</f>
        <v/>
      </c>
      <c r="G2957" s="75" t="e">
        <f>T20D357462[[#This Row],[時価総額]]/T20D357462[[#This Row],[現在値]]</f>
        <v>#VALUE!</v>
      </c>
      <c r="H2957" s="20"/>
      <c r="I2957" s="38"/>
      <c r="J2957" s="20"/>
      <c r="K2957" s="33"/>
      <c r="L2957" s="117"/>
      <c r="M2957" s="21"/>
      <c r="N2957" s="89"/>
      <c r="O2957" s="125" t="e">
        <f t="shared" si="95"/>
        <v>#REF!</v>
      </c>
      <c r="P2957" s="125" t="e">
        <f t="shared" si="94"/>
        <v>#REF!</v>
      </c>
      <c r="Q2957" s="147" t="e">
        <f>T20D357462[[#This Row],[スコア⑤]]/T20D357462[[#This Row],[スコア③]]</f>
        <v>#REF!</v>
      </c>
      <c r="R2957" s="76" t="e">
        <f>#REF!+#REF!</f>
        <v>#REF!</v>
      </c>
      <c r="S2957" s="76"/>
      <c r="T2957" s="119"/>
      <c r="U2957" s="76"/>
      <c r="V2957" s="76"/>
      <c r="W2957" s="109" t="e">
        <f>(T20D357462[[#This Row],[現金及び預金（億）]]-T20D357462[[#This Row],[負債（億）]])/T20D357462[[#This Row],[総資産]]*100</f>
        <v>#DIV/0!</v>
      </c>
    </row>
    <row r="2958" spans="1:23" s="67" customFormat="1" x14ac:dyDescent="0.25">
      <c r="A2958" s="69"/>
      <c r="B2958" s="39"/>
      <c r="C2958" s="71" t="str">
        <f>IFERROR(_xll.RssMarket($A2958,"市場部名称"),"")</f>
        <v/>
      </c>
      <c r="D2958" s="55"/>
      <c r="E2958" s="55" t="str">
        <f>IFERROR(_xll.RssMarket($A2958,"前日比"),"")</f>
        <v/>
      </c>
      <c r="F2958" s="75" t="str">
        <f>IFERROR(_xll.RssMarket($A2958,"時価総額"),"")</f>
        <v/>
      </c>
      <c r="G2958" s="75" t="e">
        <f>T20D357462[[#This Row],[時価総額]]/T20D357462[[#This Row],[現在値]]</f>
        <v>#VALUE!</v>
      </c>
      <c r="H2958" s="20"/>
      <c r="I2958" s="38"/>
      <c r="J2958" s="20"/>
      <c r="K2958" s="33"/>
      <c r="L2958" s="117"/>
      <c r="M2958" s="21"/>
      <c r="N2958" s="89"/>
      <c r="O2958" s="125" t="e">
        <f t="shared" si="95"/>
        <v>#REF!</v>
      </c>
      <c r="P2958" s="125" t="e">
        <f t="shared" si="94"/>
        <v>#REF!</v>
      </c>
      <c r="Q2958" s="147" t="e">
        <f>T20D357462[[#This Row],[スコア⑤]]/T20D357462[[#This Row],[スコア③]]</f>
        <v>#REF!</v>
      </c>
      <c r="R2958" s="76" t="e">
        <f>#REF!+#REF!</f>
        <v>#REF!</v>
      </c>
      <c r="S2958" s="76"/>
      <c r="T2958" s="119"/>
      <c r="U2958" s="76"/>
      <c r="V2958" s="76"/>
      <c r="W2958" s="109" t="e">
        <f>(T20D357462[[#This Row],[現金及び預金（億）]]-T20D357462[[#This Row],[負債（億）]])/T20D357462[[#This Row],[総資産]]*100</f>
        <v>#DIV/0!</v>
      </c>
    </row>
    <row r="2959" spans="1:23" s="67" customFormat="1" x14ac:dyDescent="0.25">
      <c r="A2959" s="69"/>
      <c r="B2959" s="39"/>
      <c r="C2959" s="71" t="str">
        <f>IFERROR(_xll.RssMarket($A2959,"市場部名称"),"")</f>
        <v/>
      </c>
      <c r="D2959" s="55"/>
      <c r="E2959" s="55" t="str">
        <f>IFERROR(_xll.RssMarket($A2959,"前日比"),"")</f>
        <v/>
      </c>
      <c r="F2959" s="75" t="str">
        <f>IFERROR(_xll.RssMarket($A2959,"時価総額"),"")</f>
        <v/>
      </c>
      <c r="G2959" s="75" t="e">
        <f>T20D357462[[#This Row],[時価総額]]/T20D357462[[#This Row],[現在値]]</f>
        <v>#VALUE!</v>
      </c>
      <c r="H2959" s="20"/>
      <c r="I2959" s="38"/>
      <c r="J2959" s="20"/>
      <c r="K2959" s="33"/>
      <c r="L2959" s="117"/>
      <c r="M2959" s="21"/>
      <c r="N2959" s="89"/>
      <c r="O2959" s="125" t="e">
        <f t="shared" si="95"/>
        <v>#REF!</v>
      </c>
      <c r="P2959" s="125" t="e">
        <f t="shared" si="94"/>
        <v>#REF!</v>
      </c>
      <c r="Q2959" s="147" t="e">
        <f>T20D357462[[#This Row],[スコア⑤]]/T20D357462[[#This Row],[スコア③]]</f>
        <v>#REF!</v>
      </c>
      <c r="R2959" s="76" t="e">
        <f>#REF!+#REF!</f>
        <v>#REF!</v>
      </c>
      <c r="S2959" s="76"/>
      <c r="T2959" s="119"/>
      <c r="U2959" s="76"/>
      <c r="V2959" s="76"/>
      <c r="W2959" s="109" t="e">
        <f>(T20D357462[[#This Row],[現金及び預金（億）]]-T20D357462[[#This Row],[負債（億）]])/T20D357462[[#This Row],[総資産]]*100</f>
        <v>#DIV/0!</v>
      </c>
    </row>
    <row r="2960" spans="1:23" s="67" customFormat="1" x14ac:dyDescent="0.25">
      <c r="A2960" s="69"/>
      <c r="B2960" s="39"/>
      <c r="C2960" s="71" t="str">
        <f>IFERROR(_xll.RssMarket($A2960,"市場部名称"),"")</f>
        <v/>
      </c>
      <c r="D2960" s="55"/>
      <c r="E2960" s="55" t="str">
        <f>IFERROR(_xll.RssMarket($A2960,"前日比"),"")</f>
        <v/>
      </c>
      <c r="F2960" s="75" t="str">
        <f>IFERROR(_xll.RssMarket($A2960,"時価総額"),"")</f>
        <v/>
      </c>
      <c r="G2960" s="75" t="e">
        <f>T20D357462[[#This Row],[時価総額]]/T20D357462[[#This Row],[現在値]]</f>
        <v>#VALUE!</v>
      </c>
      <c r="H2960" s="20"/>
      <c r="I2960" s="38"/>
      <c r="J2960" s="20"/>
      <c r="K2960" s="33"/>
      <c r="L2960" s="117"/>
      <c r="M2960" s="21"/>
      <c r="N2960" s="89"/>
      <c r="O2960" s="125" t="e">
        <f t="shared" si="95"/>
        <v>#REF!</v>
      </c>
      <c r="P2960" s="125" t="e">
        <f t="shared" si="94"/>
        <v>#REF!</v>
      </c>
      <c r="Q2960" s="147" t="e">
        <f>T20D357462[[#This Row],[スコア⑤]]/T20D357462[[#This Row],[スコア③]]</f>
        <v>#REF!</v>
      </c>
      <c r="R2960" s="76" t="e">
        <f>#REF!+#REF!</f>
        <v>#REF!</v>
      </c>
      <c r="S2960" s="76"/>
      <c r="T2960" s="119"/>
      <c r="U2960" s="76"/>
      <c r="V2960" s="76"/>
      <c r="W2960" s="109" t="e">
        <f>(T20D357462[[#This Row],[現金及び預金（億）]]-T20D357462[[#This Row],[負債（億）]])/T20D357462[[#This Row],[総資産]]*100</f>
        <v>#DIV/0!</v>
      </c>
    </row>
    <row r="2961" spans="1:23" s="67" customFormat="1" x14ac:dyDescent="0.25">
      <c r="A2961" s="69"/>
      <c r="B2961" s="39"/>
      <c r="C2961" s="71" t="str">
        <f>IFERROR(_xll.RssMarket($A2961,"市場部名称"),"")</f>
        <v/>
      </c>
      <c r="D2961" s="55"/>
      <c r="E2961" s="55" t="str">
        <f>IFERROR(_xll.RssMarket($A2961,"前日比"),"")</f>
        <v/>
      </c>
      <c r="F2961" s="75" t="str">
        <f>IFERROR(_xll.RssMarket($A2961,"時価総額"),"")</f>
        <v/>
      </c>
      <c r="G2961" s="75" t="e">
        <f>T20D357462[[#This Row],[時価総額]]/T20D357462[[#This Row],[現在値]]</f>
        <v>#VALUE!</v>
      </c>
      <c r="H2961" s="20"/>
      <c r="I2961" s="38"/>
      <c r="J2961" s="20"/>
      <c r="K2961" s="33"/>
      <c r="L2961" s="117"/>
      <c r="M2961" s="21"/>
      <c r="N2961" s="89"/>
      <c r="O2961" s="125" t="e">
        <f t="shared" si="95"/>
        <v>#REF!</v>
      </c>
      <c r="P2961" s="125" t="e">
        <f t="shared" si="94"/>
        <v>#REF!</v>
      </c>
      <c r="Q2961" s="147" t="e">
        <f>T20D357462[[#This Row],[スコア⑤]]/T20D357462[[#This Row],[スコア③]]</f>
        <v>#REF!</v>
      </c>
      <c r="R2961" s="76" t="e">
        <f>#REF!+#REF!</f>
        <v>#REF!</v>
      </c>
      <c r="S2961" s="76"/>
      <c r="T2961" s="119"/>
      <c r="U2961" s="76"/>
      <c r="V2961" s="76"/>
      <c r="W2961" s="109" t="e">
        <f>(T20D357462[[#This Row],[現金及び預金（億）]]-T20D357462[[#This Row],[負債（億）]])/T20D357462[[#This Row],[総資産]]*100</f>
        <v>#DIV/0!</v>
      </c>
    </row>
    <row r="2962" spans="1:23" s="67" customFormat="1" x14ac:dyDescent="0.25">
      <c r="A2962" s="69"/>
      <c r="B2962" s="39"/>
      <c r="C2962" s="71" t="str">
        <f>IFERROR(_xll.RssMarket($A2962,"市場部名称"),"")</f>
        <v/>
      </c>
      <c r="D2962" s="55"/>
      <c r="E2962" s="55" t="str">
        <f>IFERROR(_xll.RssMarket($A2962,"前日比"),"")</f>
        <v/>
      </c>
      <c r="F2962" s="75" t="str">
        <f>IFERROR(_xll.RssMarket($A2962,"時価総額"),"")</f>
        <v/>
      </c>
      <c r="G2962" s="75" t="e">
        <f>T20D357462[[#This Row],[時価総額]]/T20D357462[[#This Row],[現在値]]</f>
        <v>#VALUE!</v>
      </c>
      <c r="H2962" s="20"/>
      <c r="I2962" s="38"/>
      <c r="J2962" s="20"/>
      <c r="K2962" s="33"/>
      <c r="L2962" s="117"/>
      <c r="M2962" s="21"/>
      <c r="N2962" s="89"/>
      <c r="O2962" s="125" t="e">
        <f t="shared" si="95"/>
        <v>#REF!</v>
      </c>
      <c r="P2962" s="125" t="e">
        <f t="shared" si="94"/>
        <v>#REF!</v>
      </c>
      <c r="Q2962" s="147" t="e">
        <f>T20D357462[[#This Row],[スコア⑤]]/T20D357462[[#This Row],[スコア③]]</f>
        <v>#REF!</v>
      </c>
      <c r="R2962" s="76" t="e">
        <f>#REF!+#REF!</f>
        <v>#REF!</v>
      </c>
      <c r="S2962" s="76"/>
      <c r="T2962" s="119"/>
      <c r="U2962" s="76"/>
      <c r="V2962" s="76"/>
      <c r="W2962" s="109" t="e">
        <f>(T20D357462[[#This Row],[現金及び預金（億）]]-T20D357462[[#This Row],[負債（億）]])/T20D357462[[#This Row],[総資産]]*100</f>
        <v>#DIV/0!</v>
      </c>
    </row>
    <row r="2963" spans="1:23" s="67" customFormat="1" x14ac:dyDescent="0.25">
      <c r="A2963" s="69"/>
      <c r="B2963" s="39"/>
      <c r="C2963" s="71" t="str">
        <f>IFERROR(_xll.RssMarket($A2963,"市場部名称"),"")</f>
        <v/>
      </c>
      <c r="D2963" s="55"/>
      <c r="E2963" s="55" t="str">
        <f>IFERROR(_xll.RssMarket($A2963,"前日比"),"")</f>
        <v/>
      </c>
      <c r="F2963" s="75" t="str">
        <f>IFERROR(_xll.RssMarket($A2963,"時価総額"),"")</f>
        <v/>
      </c>
      <c r="G2963" s="75" t="e">
        <f>T20D357462[[#This Row],[時価総額]]/T20D357462[[#This Row],[現在値]]</f>
        <v>#VALUE!</v>
      </c>
      <c r="H2963" s="20"/>
      <c r="I2963" s="38"/>
      <c r="J2963" s="20"/>
      <c r="K2963" s="33"/>
      <c r="L2963" s="117"/>
      <c r="M2963" s="21"/>
      <c r="N2963" s="89"/>
      <c r="O2963" s="125" t="e">
        <f t="shared" si="95"/>
        <v>#REF!</v>
      </c>
      <c r="P2963" s="125" t="e">
        <f t="shared" si="94"/>
        <v>#REF!</v>
      </c>
      <c r="Q2963" s="147" t="e">
        <f>T20D357462[[#This Row],[スコア⑤]]/T20D357462[[#This Row],[スコア③]]</f>
        <v>#REF!</v>
      </c>
      <c r="R2963" s="76" t="e">
        <f>#REF!+#REF!</f>
        <v>#REF!</v>
      </c>
      <c r="S2963" s="76"/>
      <c r="T2963" s="119"/>
      <c r="U2963" s="76"/>
      <c r="V2963" s="76"/>
      <c r="W2963" s="109" t="e">
        <f>(T20D357462[[#This Row],[現金及び預金（億）]]-T20D357462[[#This Row],[負債（億）]])/T20D357462[[#This Row],[総資産]]*100</f>
        <v>#DIV/0!</v>
      </c>
    </row>
    <row r="2964" spans="1:23" s="67" customFormat="1" x14ac:dyDescent="0.25">
      <c r="A2964" s="69"/>
      <c r="B2964" s="39"/>
      <c r="C2964" s="71" t="str">
        <f>IFERROR(_xll.RssMarket($A2964,"市場部名称"),"")</f>
        <v/>
      </c>
      <c r="D2964" s="55"/>
      <c r="E2964" s="55" t="str">
        <f>IFERROR(_xll.RssMarket($A2964,"前日比"),"")</f>
        <v/>
      </c>
      <c r="F2964" s="75" t="str">
        <f>IFERROR(_xll.RssMarket($A2964,"時価総額"),"")</f>
        <v/>
      </c>
      <c r="G2964" s="75" t="e">
        <f>T20D357462[[#This Row],[時価総額]]/T20D357462[[#This Row],[現在値]]</f>
        <v>#VALUE!</v>
      </c>
      <c r="H2964" s="20"/>
      <c r="I2964" s="38"/>
      <c r="J2964" s="20"/>
      <c r="K2964" s="33"/>
      <c r="L2964" s="117"/>
      <c r="M2964" s="21"/>
      <c r="N2964" s="89"/>
      <c r="O2964" s="125" t="e">
        <f t="shared" si="95"/>
        <v>#REF!</v>
      </c>
      <c r="P2964" s="125" t="e">
        <f t="shared" si="94"/>
        <v>#REF!</v>
      </c>
      <c r="Q2964" s="147" t="e">
        <f>T20D357462[[#This Row],[スコア⑤]]/T20D357462[[#This Row],[スコア③]]</f>
        <v>#REF!</v>
      </c>
      <c r="R2964" s="76" t="e">
        <f>#REF!+#REF!</f>
        <v>#REF!</v>
      </c>
      <c r="S2964" s="76"/>
      <c r="T2964" s="119"/>
      <c r="U2964" s="76"/>
      <c r="V2964" s="76"/>
      <c r="W2964" s="109" t="e">
        <f>(T20D357462[[#This Row],[現金及び預金（億）]]-T20D357462[[#This Row],[負債（億）]])/T20D357462[[#This Row],[総資産]]*100</f>
        <v>#DIV/0!</v>
      </c>
    </row>
    <row r="2965" spans="1:23" s="67" customFormat="1" x14ac:dyDescent="0.25">
      <c r="A2965" s="69"/>
      <c r="B2965" s="39"/>
      <c r="C2965" s="71" t="str">
        <f>IFERROR(_xll.RssMarket($A2965,"市場部名称"),"")</f>
        <v/>
      </c>
      <c r="D2965" s="55"/>
      <c r="E2965" s="55" t="str">
        <f>IFERROR(_xll.RssMarket($A2965,"前日比"),"")</f>
        <v/>
      </c>
      <c r="F2965" s="75" t="str">
        <f>IFERROR(_xll.RssMarket($A2965,"時価総額"),"")</f>
        <v/>
      </c>
      <c r="G2965" s="75" t="e">
        <f>T20D357462[[#This Row],[時価総額]]/T20D357462[[#This Row],[現在値]]</f>
        <v>#VALUE!</v>
      </c>
      <c r="H2965" s="20"/>
      <c r="I2965" s="38"/>
      <c r="J2965" s="20"/>
      <c r="K2965" s="33"/>
      <c r="L2965" s="117"/>
      <c r="M2965" s="21"/>
      <c r="N2965" s="89"/>
      <c r="O2965" s="125" t="e">
        <f t="shared" si="95"/>
        <v>#REF!</v>
      </c>
      <c r="P2965" s="125" t="e">
        <f t="shared" si="94"/>
        <v>#REF!</v>
      </c>
      <c r="Q2965" s="147" t="e">
        <f>T20D357462[[#This Row],[スコア⑤]]/T20D357462[[#This Row],[スコア③]]</f>
        <v>#REF!</v>
      </c>
      <c r="R2965" s="76" t="e">
        <f>#REF!+#REF!</f>
        <v>#REF!</v>
      </c>
      <c r="S2965" s="76"/>
      <c r="T2965" s="119"/>
      <c r="U2965" s="76"/>
      <c r="V2965" s="76"/>
      <c r="W2965" s="109" t="e">
        <f>(T20D357462[[#This Row],[現金及び預金（億）]]-T20D357462[[#This Row],[負債（億）]])/T20D357462[[#This Row],[総資産]]*100</f>
        <v>#DIV/0!</v>
      </c>
    </row>
    <row r="2966" spans="1:23" s="67" customFormat="1" x14ac:dyDescent="0.25">
      <c r="A2966" s="69"/>
      <c r="B2966" s="39"/>
      <c r="C2966" s="71" t="str">
        <f>IFERROR(_xll.RssMarket($A2966,"市場部名称"),"")</f>
        <v/>
      </c>
      <c r="D2966" s="55"/>
      <c r="E2966" s="55" t="str">
        <f>IFERROR(_xll.RssMarket($A2966,"前日比"),"")</f>
        <v/>
      </c>
      <c r="F2966" s="75" t="str">
        <f>IFERROR(_xll.RssMarket($A2966,"時価総額"),"")</f>
        <v/>
      </c>
      <c r="G2966" s="75" t="e">
        <f>T20D357462[[#This Row],[時価総額]]/T20D357462[[#This Row],[現在値]]</f>
        <v>#VALUE!</v>
      </c>
      <c r="H2966" s="20"/>
      <c r="I2966" s="38"/>
      <c r="J2966" s="20"/>
      <c r="K2966" s="33"/>
      <c r="L2966" s="117"/>
      <c r="M2966" s="21"/>
      <c r="N2966" s="89"/>
      <c r="O2966" s="125" t="e">
        <f t="shared" si="95"/>
        <v>#REF!</v>
      </c>
      <c r="P2966" s="125" t="e">
        <f t="shared" si="94"/>
        <v>#REF!</v>
      </c>
      <c r="Q2966" s="147" t="e">
        <f>T20D357462[[#This Row],[スコア⑤]]/T20D357462[[#This Row],[スコア③]]</f>
        <v>#REF!</v>
      </c>
      <c r="R2966" s="76" t="e">
        <f>#REF!+#REF!</f>
        <v>#REF!</v>
      </c>
      <c r="S2966" s="76"/>
      <c r="T2966" s="119"/>
      <c r="U2966" s="76"/>
      <c r="V2966" s="76"/>
      <c r="W2966" s="109" t="e">
        <f>(T20D357462[[#This Row],[現金及び預金（億）]]-T20D357462[[#This Row],[負債（億）]])/T20D357462[[#This Row],[総資産]]*100</f>
        <v>#DIV/0!</v>
      </c>
    </row>
    <row r="2967" spans="1:23" s="67" customFormat="1" x14ac:dyDescent="0.25">
      <c r="A2967" s="69"/>
      <c r="B2967" s="39"/>
      <c r="C2967" s="71" t="str">
        <f>IFERROR(_xll.RssMarket($A2967,"市場部名称"),"")</f>
        <v/>
      </c>
      <c r="D2967" s="55"/>
      <c r="E2967" s="55" t="str">
        <f>IFERROR(_xll.RssMarket($A2967,"前日比"),"")</f>
        <v/>
      </c>
      <c r="F2967" s="75" t="str">
        <f>IFERROR(_xll.RssMarket($A2967,"時価総額"),"")</f>
        <v/>
      </c>
      <c r="G2967" s="75" t="e">
        <f>T20D357462[[#This Row],[時価総額]]/T20D357462[[#This Row],[現在値]]</f>
        <v>#VALUE!</v>
      </c>
      <c r="H2967" s="20"/>
      <c r="I2967" s="38"/>
      <c r="J2967" s="20"/>
      <c r="K2967" s="33"/>
      <c r="L2967" s="117"/>
      <c r="M2967" s="21"/>
      <c r="N2967" s="89"/>
      <c r="O2967" s="125" t="e">
        <f t="shared" si="95"/>
        <v>#REF!</v>
      </c>
      <c r="P2967" s="125" t="e">
        <f t="shared" si="94"/>
        <v>#REF!</v>
      </c>
      <c r="Q2967" s="147" t="e">
        <f>T20D357462[[#This Row],[スコア⑤]]/T20D357462[[#This Row],[スコア③]]</f>
        <v>#REF!</v>
      </c>
      <c r="R2967" s="76" t="e">
        <f>#REF!+#REF!</f>
        <v>#REF!</v>
      </c>
      <c r="S2967" s="76"/>
      <c r="T2967" s="119"/>
      <c r="U2967" s="76"/>
      <c r="V2967" s="76"/>
      <c r="W2967" s="109" t="e">
        <f>(T20D357462[[#This Row],[現金及び預金（億）]]-T20D357462[[#This Row],[負債（億）]])/T20D357462[[#This Row],[総資産]]*100</f>
        <v>#DIV/0!</v>
      </c>
    </row>
    <row r="2968" spans="1:23" s="67" customFormat="1" x14ac:dyDescent="0.25">
      <c r="A2968" s="69"/>
      <c r="B2968" s="39"/>
      <c r="C2968" s="71" t="str">
        <f>IFERROR(_xll.RssMarket($A2968,"市場部名称"),"")</f>
        <v/>
      </c>
      <c r="D2968" s="55"/>
      <c r="E2968" s="55" t="str">
        <f>IFERROR(_xll.RssMarket($A2968,"前日比"),"")</f>
        <v/>
      </c>
      <c r="F2968" s="75" t="str">
        <f>IFERROR(_xll.RssMarket($A2968,"時価総額"),"")</f>
        <v/>
      </c>
      <c r="G2968" s="75" t="e">
        <f>T20D357462[[#This Row],[時価総額]]/T20D357462[[#This Row],[現在値]]</f>
        <v>#VALUE!</v>
      </c>
      <c r="H2968" s="20"/>
      <c r="I2968" s="38"/>
      <c r="J2968" s="20"/>
      <c r="K2968" s="33"/>
      <c r="L2968" s="117"/>
      <c r="M2968" s="21"/>
      <c r="N2968" s="89"/>
      <c r="O2968" s="125" t="e">
        <f t="shared" si="95"/>
        <v>#REF!</v>
      </c>
      <c r="P2968" s="125" t="e">
        <f t="shared" si="94"/>
        <v>#REF!</v>
      </c>
      <c r="Q2968" s="147" t="e">
        <f>T20D357462[[#This Row],[スコア⑤]]/T20D357462[[#This Row],[スコア③]]</f>
        <v>#REF!</v>
      </c>
      <c r="R2968" s="76" t="e">
        <f>#REF!+#REF!</f>
        <v>#REF!</v>
      </c>
      <c r="S2968" s="76"/>
      <c r="T2968" s="119"/>
      <c r="U2968" s="76"/>
      <c r="V2968" s="76"/>
      <c r="W2968" s="109" t="e">
        <f>(T20D357462[[#This Row],[現金及び預金（億）]]-T20D357462[[#This Row],[負債（億）]])/T20D357462[[#This Row],[総資産]]*100</f>
        <v>#DIV/0!</v>
      </c>
    </row>
    <row r="2969" spans="1:23" s="67" customFormat="1" x14ac:dyDescent="0.25">
      <c r="A2969" s="69"/>
      <c r="B2969" s="39"/>
      <c r="C2969" s="71" t="str">
        <f>IFERROR(_xll.RssMarket($A2969,"市場部名称"),"")</f>
        <v/>
      </c>
      <c r="D2969" s="55"/>
      <c r="E2969" s="55" t="str">
        <f>IFERROR(_xll.RssMarket($A2969,"前日比"),"")</f>
        <v/>
      </c>
      <c r="F2969" s="75" t="str">
        <f>IFERROR(_xll.RssMarket($A2969,"時価総額"),"")</f>
        <v/>
      </c>
      <c r="G2969" s="75" t="e">
        <f>T20D357462[[#This Row],[時価総額]]/T20D357462[[#This Row],[現在値]]</f>
        <v>#VALUE!</v>
      </c>
      <c r="H2969" s="20"/>
      <c r="I2969" s="38"/>
      <c r="J2969" s="20"/>
      <c r="K2969" s="33"/>
      <c r="L2969" s="117"/>
      <c r="M2969" s="21"/>
      <c r="N2969" s="89"/>
      <c r="O2969" s="125" t="e">
        <f t="shared" si="95"/>
        <v>#REF!</v>
      </c>
      <c r="P2969" s="125" t="e">
        <f t="shared" si="94"/>
        <v>#REF!</v>
      </c>
      <c r="Q2969" s="147" t="e">
        <f>T20D357462[[#This Row],[スコア⑤]]/T20D357462[[#This Row],[スコア③]]</f>
        <v>#REF!</v>
      </c>
      <c r="R2969" s="76" t="e">
        <f>#REF!+#REF!</f>
        <v>#REF!</v>
      </c>
      <c r="S2969" s="76"/>
      <c r="T2969" s="119"/>
      <c r="U2969" s="76"/>
      <c r="V2969" s="76"/>
      <c r="W2969" s="109" t="e">
        <f>(T20D357462[[#This Row],[現金及び預金（億）]]-T20D357462[[#This Row],[負債（億）]])/T20D357462[[#This Row],[総資産]]*100</f>
        <v>#DIV/0!</v>
      </c>
    </row>
    <row r="2970" spans="1:23" s="67" customFormat="1" x14ac:dyDescent="0.25">
      <c r="A2970" s="69"/>
      <c r="B2970" s="39"/>
      <c r="C2970" s="71" t="str">
        <f>IFERROR(_xll.RssMarket($A2970,"市場部名称"),"")</f>
        <v/>
      </c>
      <c r="D2970" s="55"/>
      <c r="E2970" s="55" t="str">
        <f>IFERROR(_xll.RssMarket($A2970,"前日比"),"")</f>
        <v/>
      </c>
      <c r="F2970" s="75" t="str">
        <f>IFERROR(_xll.RssMarket($A2970,"時価総額"),"")</f>
        <v/>
      </c>
      <c r="G2970" s="75" t="e">
        <f>T20D357462[[#This Row],[時価総額]]/T20D357462[[#This Row],[現在値]]</f>
        <v>#VALUE!</v>
      </c>
      <c r="H2970" s="20"/>
      <c r="I2970" s="38"/>
      <c r="J2970" s="20"/>
      <c r="K2970" s="33"/>
      <c r="L2970" s="117"/>
      <c r="M2970" s="21"/>
      <c r="N2970" s="89"/>
      <c r="O2970" s="125" t="e">
        <f t="shared" si="95"/>
        <v>#REF!</v>
      </c>
      <c r="P2970" s="125" t="e">
        <f t="shared" si="94"/>
        <v>#REF!</v>
      </c>
      <c r="Q2970" s="147" t="e">
        <f>T20D357462[[#This Row],[スコア⑤]]/T20D357462[[#This Row],[スコア③]]</f>
        <v>#REF!</v>
      </c>
      <c r="R2970" s="76" t="e">
        <f>#REF!+#REF!</f>
        <v>#REF!</v>
      </c>
      <c r="S2970" s="76"/>
      <c r="T2970" s="119"/>
      <c r="U2970" s="76"/>
      <c r="V2970" s="76"/>
      <c r="W2970" s="109" t="e">
        <f>(T20D357462[[#This Row],[現金及び預金（億）]]-T20D357462[[#This Row],[負債（億）]])/T20D357462[[#This Row],[総資産]]*100</f>
        <v>#DIV/0!</v>
      </c>
    </row>
    <row r="2971" spans="1:23" s="67" customFormat="1" x14ac:dyDescent="0.25">
      <c r="A2971" s="69"/>
      <c r="B2971" s="39"/>
      <c r="C2971" s="71" t="str">
        <f>IFERROR(_xll.RssMarket($A2971,"市場部名称"),"")</f>
        <v/>
      </c>
      <c r="D2971" s="55"/>
      <c r="E2971" s="55" t="str">
        <f>IFERROR(_xll.RssMarket($A2971,"前日比"),"")</f>
        <v/>
      </c>
      <c r="F2971" s="75" t="str">
        <f>IFERROR(_xll.RssMarket($A2971,"時価総額"),"")</f>
        <v/>
      </c>
      <c r="G2971" s="75" t="e">
        <f>T20D357462[[#This Row],[時価総額]]/T20D357462[[#This Row],[現在値]]</f>
        <v>#VALUE!</v>
      </c>
      <c r="H2971" s="20"/>
      <c r="I2971" s="38"/>
      <c r="J2971" s="20"/>
      <c r="K2971" s="33"/>
      <c r="L2971" s="117"/>
      <c r="M2971" s="21"/>
      <c r="N2971" s="89"/>
      <c r="O2971" s="125" t="e">
        <f t="shared" si="95"/>
        <v>#REF!</v>
      </c>
      <c r="P2971" s="125" t="e">
        <f t="shared" si="94"/>
        <v>#REF!</v>
      </c>
      <c r="Q2971" s="147" t="e">
        <f>T20D357462[[#This Row],[スコア⑤]]/T20D357462[[#This Row],[スコア③]]</f>
        <v>#REF!</v>
      </c>
      <c r="R2971" s="76" t="e">
        <f>#REF!+#REF!</f>
        <v>#REF!</v>
      </c>
      <c r="S2971" s="76"/>
      <c r="T2971" s="119"/>
      <c r="U2971" s="76"/>
      <c r="V2971" s="76"/>
      <c r="W2971" s="109" t="e">
        <f>(T20D357462[[#This Row],[現金及び預金（億）]]-T20D357462[[#This Row],[負債（億）]])/T20D357462[[#This Row],[総資産]]*100</f>
        <v>#DIV/0!</v>
      </c>
    </row>
    <row r="2972" spans="1:23" s="67" customFormat="1" x14ac:dyDescent="0.25">
      <c r="A2972" s="69"/>
      <c r="B2972" s="39"/>
      <c r="C2972" s="71" t="str">
        <f>IFERROR(_xll.RssMarket($A2972,"市場部名称"),"")</f>
        <v/>
      </c>
      <c r="D2972" s="55"/>
      <c r="E2972" s="55" t="str">
        <f>IFERROR(_xll.RssMarket($A2972,"前日比"),"")</f>
        <v/>
      </c>
      <c r="F2972" s="75" t="str">
        <f>IFERROR(_xll.RssMarket($A2972,"時価総額"),"")</f>
        <v/>
      </c>
      <c r="G2972" s="75" t="e">
        <f>T20D357462[[#This Row],[時価総額]]/T20D357462[[#This Row],[現在値]]</f>
        <v>#VALUE!</v>
      </c>
      <c r="H2972" s="20"/>
      <c r="I2972" s="38"/>
      <c r="J2972" s="20"/>
      <c r="K2972" s="33"/>
      <c r="L2972" s="117"/>
      <c r="M2972" s="21"/>
      <c r="N2972" s="89"/>
      <c r="O2972" s="125" t="e">
        <f t="shared" si="95"/>
        <v>#REF!</v>
      </c>
      <c r="P2972" s="125" t="e">
        <f t="shared" si="94"/>
        <v>#REF!</v>
      </c>
      <c r="Q2972" s="147" t="e">
        <f>T20D357462[[#This Row],[スコア⑤]]/T20D357462[[#This Row],[スコア③]]</f>
        <v>#REF!</v>
      </c>
      <c r="R2972" s="76" t="e">
        <f>#REF!+#REF!</f>
        <v>#REF!</v>
      </c>
      <c r="S2972" s="76"/>
      <c r="T2972" s="119"/>
      <c r="U2972" s="76"/>
      <c r="V2972" s="76"/>
      <c r="W2972" s="109" t="e">
        <f>(T20D357462[[#This Row],[現金及び預金（億）]]-T20D357462[[#This Row],[負債（億）]])/T20D357462[[#This Row],[総資産]]*100</f>
        <v>#DIV/0!</v>
      </c>
    </row>
    <row r="2973" spans="1:23" s="67" customFormat="1" x14ac:dyDescent="0.25">
      <c r="A2973" s="69"/>
      <c r="B2973" s="39"/>
      <c r="C2973" s="71" t="str">
        <f>IFERROR(_xll.RssMarket($A2973,"市場部名称"),"")</f>
        <v/>
      </c>
      <c r="D2973" s="55"/>
      <c r="E2973" s="55" t="str">
        <f>IFERROR(_xll.RssMarket($A2973,"前日比"),"")</f>
        <v/>
      </c>
      <c r="F2973" s="75" t="str">
        <f>IFERROR(_xll.RssMarket($A2973,"時価総額"),"")</f>
        <v/>
      </c>
      <c r="G2973" s="75" t="e">
        <f>T20D357462[[#This Row],[時価総額]]/T20D357462[[#This Row],[現在値]]</f>
        <v>#VALUE!</v>
      </c>
      <c r="H2973" s="20"/>
      <c r="I2973" s="38"/>
      <c r="J2973" s="20"/>
      <c r="K2973" s="33"/>
      <c r="L2973" s="117"/>
      <c r="M2973" s="21"/>
      <c r="N2973" s="89"/>
      <c r="O2973" s="125" t="e">
        <f t="shared" si="95"/>
        <v>#REF!</v>
      </c>
      <c r="P2973" s="125" t="e">
        <f t="shared" si="94"/>
        <v>#REF!</v>
      </c>
      <c r="Q2973" s="147" t="e">
        <f>T20D357462[[#This Row],[スコア⑤]]/T20D357462[[#This Row],[スコア③]]</f>
        <v>#REF!</v>
      </c>
      <c r="R2973" s="76" t="e">
        <f>#REF!+#REF!</f>
        <v>#REF!</v>
      </c>
      <c r="S2973" s="76"/>
      <c r="T2973" s="119"/>
      <c r="U2973" s="76"/>
      <c r="V2973" s="76"/>
      <c r="W2973" s="109" t="e">
        <f>(T20D357462[[#This Row],[現金及び預金（億）]]-T20D357462[[#This Row],[負債（億）]])/T20D357462[[#This Row],[総資産]]*100</f>
        <v>#DIV/0!</v>
      </c>
    </row>
    <row r="2974" spans="1:23" s="67" customFormat="1" x14ac:dyDescent="0.25">
      <c r="A2974" s="69"/>
      <c r="B2974" s="39"/>
      <c r="C2974" s="71" t="str">
        <f>IFERROR(_xll.RssMarket($A2974,"市場部名称"),"")</f>
        <v/>
      </c>
      <c r="D2974" s="55"/>
      <c r="E2974" s="55" t="str">
        <f>IFERROR(_xll.RssMarket($A2974,"前日比"),"")</f>
        <v/>
      </c>
      <c r="F2974" s="75" t="str">
        <f>IFERROR(_xll.RssMarket($A2974,"時価総額"),"")</f>
        <v/>
      </c>
      <c r="G2974" s="75" t="e">
        <f>T20D357462[[#This Row],[時価総額]]/T20D357462[[#This Row],[現在値]]</f>
        <v>#VALUE!</v>
      </c>
      <c r="H2974" s="20"/>
      <c r="I2974" s="38"/>
      <c r="J2974" s="20"/>
      <c r="K2974" s="33"/>
      <c r="L2974" s="117"/>
      <c r="M2974" s="21"/>
      <c r="N2974" s="89"/>
      <c r="O2974" s="125" t="e">
        <f t="shared" si="95"/>
        <v>#REF!</v>
      </c>
      <c r="P2974" s="125" t="e">
        <f t="shared" si="94"/>
        <v>#REF!</v>
      </c>
      <c r="Q2974" s="147" t="e">
        <f>T20D357462[[#This Row],[スコア⑤]]/T20D357462[[#This Row],[スコア③]]</f>
        <v>#REF!</v>
      </c>
      <c r="R2974" s="76" t="e">
        <f>#REF!+#REF!</f>
        <v>#REF!</v>
      </c>
      <c r="S2974" s="76"/>
      <c r="T2974" s="119"/>
      <c r="U2974" s="76"/>
      <c r="V2974" s="76"/>
      <c r="W2974" s="109" t="e">
        <f>(T20D357462[[#This Row],[現金及び預金（億）]]-T20D357462[[#This Row],[負債（億）]])/T20D357462[[#This Row],[総資産]]*100</f>
        <v>#DIV/0!</v>
      </c>
    </row>
    <row r="2975" spans="1:23" s="67" customFormat="1" x14ac:dyDescent="0.25">
      <c r="A2975" s="69"/>
      <c r="B2975" s="39"/>
      <c r="C2975" s="71" t="str">
        <f>IFERROR(_xll.RssMarket($A2975,"市場部名称"),"")</f>
        <v/>
      </c>
      <c r="D2975" s="55"/>
      <c r="E2975" s="55" t="str">
        <f>IFERROR(_xll.RssMarket($A2975,"前日比"),"")</f>
        <v/>
      </c>
      <c r="F2975" s="75" t="str">
        <f>IFERROR(_xll.RssMarket($A2975,"時価総額"),"")</f>
        <v/>
      </c>
      <c r="G2975" s="75" t="e">
        <f>T20D357462[[#This Row],[時価総額]]/T20D357462[[#This Row],[現在値]]</f>
        <v>#VALUE!</v>
      </c>
      <c r="H2975" s="20"/>
      <c r="I2975" s="38"/>
      <c r="J2975" s="20"/>
      <c r="K2975" s="33"/>
      <c r="L2975" s="117"/>
      <c r="M2975" s="21"/>
      <c r="N2975" s="89"/>
      <c r="O2975" s="125" t="e">
        <f t="shared" si="95"/>
        <v>#REF!</v>
      </c>
      <c r="P2975" s="125" t="e">
        <f t="shared" si="94"/>
        <v>#REF!</v>
      </c>
      <c r="Q2975" s="147" t="e">
        <f>T20D357462[[#This Row],[スコア⑤]]/T20D357462[[#This Row],[スコア③]]</f>
        <v>#REF!</v>
      </c>
      <c r="R2975" s="76" t="e">
        <f>#REF!+#REF!</f>
        <v>#REF!</v>
      </c>
      <c r="S2975" s="76"/>
      <c r="T2975" s="119"/>
      <c r="U2975" s="76"/>
      <c r="V2975" s="76"/>
      <c r="W2975" s="109" t="e">
        <f>(T20D357462[[#This Row],[現金及び預金（億）]]-T20D357462[[#This Row],[負債（億）]])/T20D357462[[#This Row],[総資産]]*100</f>
        <v>#DIV/0!</v>
      </c>
    </row>
    <row r="2976" spans="1:23" s="67" customFormat="1" x14ac:dyDescent="0.25">
      <c r="A2976" s="69"/>
      <c r="B2976" s="39"/>
      <c r="C2976" s="71" t="str">
        <f>IFERROR(_xll.RssMarket($A2976,"市場部名称"),"")</f>
        <v/>
      </c>
      <c r="D2976" s="55"/>
      <c r="E2976" s="55" t="str">
        <f>IFERROR(_xll.RssMarket($A2976,"前日比"),"")</f>
        <v/>
      </c>
      <c r="F2976" s="75" t="str">
        <f>IFERROR(_xll.RssMarket($A2976,"時価総額"),"")</f>
        <v/>
      </c>
      <c r="G2976" s="75" t="e">
        <f>T20D357462[[#This Row],[時価総額]]/T20D357462[[#This Row],[現在値]]</f>
        <v>#VALUE!</v>
      </c>
      <c r="H2976" s="20"/>
      <c r="I2976" s="38"/>
      <c r="J2976" s="20"/>
      <c r="K2976" s="33"/>
      <c r="L2976" s="117"/>
      <c r="M2976" s="21"/>
      <c r="N2976" s="89"/>
      <c r="O2976" s="125" t="e">
        <f t="shared" si="95"/>
        <v>#REF!</v>
      </c>
      <c r="P2976" s="125" t="e">
        <f t="shared" si="94"/>
        <v>#REF!</v>
      </c>
      <c r="Q2976" s="147" t="e">
        <f>T20D357462[[#This Row],[スコア⑤]]/T20D357462[[#This Row],[スコア③]]</f>
        <v>#REF!</v>
      </c>
      <c r="R2976" s="76" t="e">
        <f>#REF!+#REF!</f>
        <v>#REF!</v>
      </c>
      <c r="S2976" s="76"/>
      <c r="T2976" s="119"/>
      <c r="U2976" s="76"/>
      <c r="V2976" s="76"/>
      <c r="W2976" s="109" t="e">
        <f>(T20D357462[[#This Row],[現金及び預金（億）]]-T20D357462[[#This Row],[負債（億）]])/T20D357462[[#This Row],[総資産]]*100</f>
        <v>#DIV/0!</v>
      </c>
    </row>
    <row r="2977" spans="1:23" s="67" customFormat="1" x14ac:dyDescent="0.25">
      <c r="A2977" s="69"/>
      <c r="B2977" s="39"/>
      <c r="C2977" s="71" t="str">
        <f>IFERROR(_xll.RssMarket($A2977,"市場部名称"),"")</f>
        <v/>
      </c>
      <c r="D2977" s="55"/>
      <c r="E2977" s="55" t="str">
        <f>IFERROR(_xll.RssMarket($A2977,"前日比"),"")</f>
        <v/>
      </c>
      <c r="F2977" s="75" t="str">
        <f>IFERROR(_xll.RssMarket($A2977,"時価総額"),"")</f>
        <v/>
      </c>
      <c r="G2977" s="75" t="e">
        <f>T20D357462[[#This Row],[時価総額]]/T20D357462[[#This Row],[現在値]]</f>
        <v>#VALUE!</v>
      </c>
      <c r="H2977" s="20"/>
      <c r="I2977" s="38"/>
      <c r="J2977" s="20"/>
      <c r="K2977" s="33"/>
      <c r="L2977" s="117"/>
      <c r="M2977" s="21"/>
      <c r="N2977" s="89"/>
      <c r="O2977" s="125" t="e">
        <f t="shared" si="95"/>
        <v>#REF!</v>
      </c>
      <c r="P2977" s="125" t="e">
        <f t="shared" si="94"/>
        <v>#REF!</v>
      </c>
      <c r="Q2977" s="147" t="e">
        <f>T20D357462[[#This Row],[スコア⑤]]/T20D357462[[#This Row],[スコア③]]</f>
        <v>#REF!</v>
      </c>
      <c r="R2977" s="76" t="e">
        <f>#REF!+#REF!</f>
        <v>#REF!</v>
      </c>
      <c r="S2977" s="76"/>
      <c r="T2977" s="119"/>
      <c r="U2977" s="76"/>
      <c r="V2977" s="76"/>
      <c r="W2977" s="109" t="e">
        <f>(T20D357462[[#This Row],[現金及び預金（億）]]-T20D357462[[#This Row],[負債（億）]])/T20D357462[[#This Row],[総資産]]*100</f>
        <v>#DIV/0!</v>
      </c>
    </row>
    <row r="2978" spans="1:23" s="67" customFormat="1" x14ac:dyDescent="0.25">
      <c r="A2978" s="69"/>
      <c r="B2978" s="39"/>
      <c r="C2978" s="71" t="str">
        <f>IFERROR(_xll.RssMarket($A2978,"市場部名称"),"")</f>
        <v/>
      </c>
      <c r="D2978" s="55"/>
      <c r="E2978" s="55" t="str">
        <f>IFERROR(_xll.RssMarket($A2978,"前日比"),"")</f>
        <v/>
      </c>
      <c r="F2978" s="75" t="str">
        <f>IFERROR(_xll.RssMarket($A2978,"時価総額"),"")</f>
        <v/>
      </c>
      <c r="G2978" s="75" t="e">
        <f>T20D357462[[#This Row],[時価総額]]/T20D357462[[#This Row],[現在値]]</f>
        <v>#VALUE!</v>
      </c>
      <c r="H2978" s="20"/>
      <c r="I2978" s="38"/>
      <c r="J2978" s="20"/>
      <c r="K2978" s="33"/>
      <c r="L2978" s="117"/>
      <c r="M2978" s="21"/>
      <c r="N2978" s="89"/>
      <c r="O2978" s="125" t="e">
        <f t="shared" si="95"/>
        <v>#REF!</v>
      </c>
      <c r="P2978" s="125" t="e">
        <f t="shared" si="94"/>
        <v>#REF!</v>
      </c>
      <c r="Q2978" s="147" t="e">
        <f>T20D357462[[#This Row],[スコア⑤]]/T20D357462[[#This Row],[スコア③]]</f>
        <v>#REF!</v>
      </c>
      <c r="R2978" s="76" t="e">
        <f>#REF!+#REF!</f>
        <v>#REF!</v>
      </c>
      <c r="S2978" s="76"/>
      <c r="T2978" s="119"/>
      <c r="U2978" s="76"/>
      <c r="V2978" s="76"/>
      <c r="W2978" s="109" t="e">
        <f>(T20D357462[[#This Row],[現金及び預金（億）]]-T20D357462[[#This Row],[負債（億）]])/T20D357462[[#This Row],[総資産]]*100</f>
        <v>#DIV/0!</v>
      </c>
    </row>
    <row r="2979" spans="1:23" s="67" customFormat="1" x14ac:dyDescent="0.25">
      <c r="A2979" s="69"/>
      <c r="B2979" s="39"/>
      <c r="C2979" s="71" t="str">
        <f>IFERROR(_xll.RssMarket($A2979,"市場部名称"),"")</f>
        <v/>
      </c>
      <c r="D2979" s="55"/>
      <c r="E2979" s="55" t="str">
        <f>IFERROR(_xll.RssMarket($A2979,"前日比"),"")</f>
        <v/>
      </c>
      <c r="F2979" s="75" t="str">
        <f>IFERROR(_xll.RssMarket($A2979,"時価総額"),"")</f>
        <v/>
      </c>
      <c r="G2979" s="75" t="e">
        <f>T20D357462[[#This Row],[時価総額]]/T20D357462[[#This Row],[現在値]]</f>
        <v>#VALUE!</v>
      </c>
      <c r="H2979" s="20"/>
      <c r="I2979" s="38"/>
      <c r="J2979" s="20"/>
      <c r="K2979" s="33"/>
      <c r="L2979" s="117"/>
      <c r="M2979" s="21"/>
      <c r="N2979" s="89"/>
      <c r="O2979" s="125" t="e">
        <f t="shared" si="95"/>
        <v>#REF!</v>
      </c>
      <c r="P2979" s="125" t="e">
        <f t="shared" si="94"/>
        <v>#REF!</v>
      </c>
      <c r="Q2979" s="147" t="e">
        <f>T20D357462[[#This Row],[スコア⑤]]/T20D357462[[#This Row],[スコア③]]</f>
        <v>#REF!</v>
      </c>
      <c r="R2979" s="76" t="e">
        <f>#REF!+#REF!</f>
        <v>#REF!</v>
      </c>
      <c r="S2979" s="76"/>
      <c r="T2979" s="119"/>
      <c r="U2979" s="76"/>
      <c r="V2979" s="76"/>
      <c r="W2979" s="109" t="e">
        <f>(T20D357462[[#This Row],[現金及び預金（億）]]-T20D357462[[#This Row],[負債（億）]])/T20D357462[[#This Row],[総資産]]*100</f>
        <v>#DIV/0!</v>
      </c>
    </row>
    <row r="2980" spans="1:23" s="67" customFormat="1" x14ac:dyDescent="0.25">
      <c r="A2980" s="69"/>
      <c r="B2980" s="39"/>
      <c r="C2980" s="71" t="str">
        <f>IFERROR(_xll.RssMarket($A2980,"市場部名称"),"")</f>
        <v/>
      </c>
      <c r="D2980" s="55"/>
      <c r="E2980" s="55" t="str">
        <f>IFERROR(_xll.RssMarket($A2980,"前日比"),"")</f>
        <v/>
      </c>
      <c r="F2980" s="75" t="str">
        <f>IFERROR(_xll.RssMarket($A2980,"時価総額"),"")</f>
        <v/>
      </c>
      <c r="G2980" s="75" t="e">
        <f>T20D357462[[#This Row],[時価総額]]/T20D357462[[#This Row],[現在値]]</f>
        <v>#VALUE!</v>
      </c>
      <c r="H2980" s="20"/>
      <c r="I2980" s="38"/>
      <c r="J2980" s="20"/>
      <c r="K2980" s="33"/>
      <c r="L2980" s="117"/>
      <c r="M2980" s="21"/>
      <c r="N2980" s="89"/>
      <c r="O2980" s="125" t="e">
        <f t="shared" si="95"/>
        <v>#REF!</v>
      </c>
      <c r="P2980" s="125" t="e">
        <f t="shared" si="94"/>
        <v>#REF!</v>
      </c>
      <c r="Q2980" s="147" t="e">
        <f>T20D357462[[#This Row],[スコア⑤]]/T20D357462[[#This Row],[スコア③]]</f>
        <v>#REF!</v>
      </c>
      <c r="R2980" s="76" t="e">
        <f>#REF!+#REF!</f>
        <v>#REF!</v>
      </c>
      <c r="S2980" s="76"/>
      <c r="T2980" s="119"/>
      <c r="U2980" s="76"/>
      <c r="V2980" s="76"/>
      <c r="W2980" s="109" t="e">
        <f>(T20D357462[[#This Row],[現金及び預金（億）]]-T20D357462[[#This Row],[負債（億）]])/T20D357462[[#This Row],[総資産]]*100</f>
        <v>#DIV/0!</v>
      </c>
    </row>
    <row r="2981" spans="1:23" s="67" customFormat="1" x14ac:dyDescent="0.25">
      <c r="A2981" s="69"/>
      <c r="B2981" s="39"/>
      <c r="C2981" s="71" t="str">
        <f>IFERROR(_xll.RssMarket($A2981,"市場部名称"),"")</f>
        <v/>
      </c>
      <c r="D2981" s="55"/>
      <c r="E2981" s="55" t="str">
        <f>IFERROR(_xll.RssMarket($A2981,"前日比"),"")</f>
        <v/>
      </c>
      <c r="F2981" s="75" t="str">
        <f>IFERROR(_xll.RssMarket($A2981,"時価総額"),"")</f>
        <v/>
      </c>
      <c r="G2981" s="75" t="e">
        <f>T20D357462[[#This Row],[時価総額]]/T20D357462[[#This Row],[現在値]]</f>
        <v>#VALUE!</v>
      </c>
      <c r="H2981" s="20"/>
      <c r="I2981" s="38"/>
      <c r="J2981" s="20"/>
      <c r="K2981" s="33"/>
      <c r="L2981" s="117"/>
      <c r="M2981" s="21"/>
      <c r="N2981" s="89"/>
      <c r="O2981" s="125" t="e">
        <f t="shared" si="95"/>
        <v>#REF!</v>
      </c>
      <c r="P2981" s="125" t="e">
        <f t="shared" si="94"/>
        <v>#REF!</v>
      </c>
      <c r="Q2981" s="147" t="e">
        <f>T20D357462[[#This Row],[スコア⑤]]/T20D357462[[#This Row],[スコア③]]</f>
        <v>#REF!</v>
      </c>
      <c r="R2981" s="76" t="e">
        <f>#REF!+#REF!</f>
        <v>#REF!</v>
      </c>
      <c r="S2981" s="76"/>
      <c r="T2981" s="119"/>
      <c r="U2981" s="76"/>
      <c r="V2981" s="76"/>
      <c r="W2981" s="109" t="e">
        <f>(T20D357462[[#This Row],[現金及び預金（億）]]-T20D357462[[#This Row],[負債（億）]])/T20D357462[[#This Row],[総資産]]*100</f>
        <v>#DIV/0!</v>
      </c>
    </row>
    <row r="2982" spans="1:23" s="67" customFormat="1" x14ac:dyDescent="0.25">
      <c r="A2982" s="69"/>
      <c r="B2982" s="39"/>
      <c r="C2982" s="71" t="str">
        <f>IFERROR(_xll.RssMarket($A2982,"市場部名称"),"")</f>
        <v/>
      </c>
      <c r="D2982" s="55"/>
      <c r="E2982" s="55" t="str">
        <f>IFERROR(_xll.RssMarket($A2982,"前日比"),"")</f>
        <v/>
      </c>
      <c r="F2982" s="75" t="str">
        <f>IFERROR(_xll.RssMarket($A2982,"時価総額"),"")</f>
        <v/>
      </c>
      <c r="G2982" s="75" t="e">
        <f>T20D357462[[#This Row],[時価総額]]/T20D357462[[#This Row],[現在値]]</f>
        <v>#VALUE!</v>
      </c>
      <c r="H2982" s="20"/>
      <c r="I2982" s="38"/>
      <c r="J2982" s="20"/>
      <c r="K2982" s="33"/>
      <c r="L2982" s="117"/>
      <c r="M2982" s="21"/>
      <c r="N2982" s="89"/>
      <c r="O2982" s="125" t="e">
        <f t="shared" si="95"/>
        <v>#REF!</v>
      </c>
      <c r="P2982" s="125" t="e">
        <f t="shared" si="94"/>
        <v>#REF!</v>
      </c>
      <c r="Q2982" s="147" t="e">
        <f>T20D357462[[#This Row],[スコア⑤]]/T20D357462[[#This Row],[スコア③]]</f>
        <v>#REF!</v>
      </c>
      <c r="R2982" s="76" t="e">
        <f>#REF!+#REF!</f>
        <v>#REF!</v>
      </c>
      <c r="S2982" s="76"/>
      <c r="T2982" s="119"/>
      <c r="U2982" s="76"/>
      <c r="V2982" s="76"/>
      <c r="W2982" s="109" t="e">
        <f>(T20D357462[[#This Row],[現金及び預金（億）]]-T20D357462[[#This Row],[負債（億）]])/T20D357462[[#This Row],[総資産]]*100</f>
        <v>#DIV/0!</v>
      </c>
    </row>
    <row r="2983" spans="1:23" s="67" customFormat="1" x14ac:dyDescent="0.25">
      <c r="A2983" s="69"/>
      <c r="B2983" s="39"/>
      <c r="C2983" s="71" t="str">
        <f>IFERROR(_xll.RssMarket($A2983,"市場部名称"),"")</f>
        <v/>
      </c>
      <c r="D2983" s="55"/>
      <c r="E2983" s="55" t="str">
        <f>IFERROR(_xll.RssMarket($A2983,"前日比"),"")</f>
        <v/>
      </c>
      <c r="F2983" s="75" t="str">
        <f>IFERROR(_xll.RssMarket($A2983,"時価総額"),"")</f>
        <v/>
      </c>
      <c r="G2983" s="75" t="e">
        <f>T20D357462[[#This Row],[時価総額]]/T20D357462[[#This Row],[現在値]]</f>
        <v>#VALUE!</v>
      </c>
      <c r="H2983" s="20"/>
      <c r="I2983" s="38"/>
      <c r="J2983" s="20"/>
      <c r="K2983" s="33"/>
      <c r="L2983" s="117"/>
      <c r="M2983" s="21"/>
      <c r="N2983" s="89"/>
      <c r="O2983" s="125" t="e">
        <f t="shared" si="95"/>
        <v>#REF!</v>
      </c>
      <c r="P2983" s="125" t="e">
        <f t="shared" si="94"/>
        <v>#REF!</v>
      </c>
      <c r="Q2983" s="147" t="e">
        <f>T20D357462[[#This Row],[スコア⑤]]/T20D357462[[#This Row],[スコア③]]</f>
        <v>#REF!</v>
      </c>
      <c r="R2983" s="76" t="e">
        <f>#REF!+#REF!</f>
        <v>#REF!</v>
      </c>
      <c r="S2983" s="76"/>
      <c r="T2983" s="119"/>
      <c r="U2983" s="76"/>
      <c r="V2983" s="76"/>
      <c r="W2983" s="109" t="e">
        <f>(T20D357462[[#This Row],[現金及び預金（億）]]-T20D357462[[#This Row],[負債（億）]])/T20D357462[[#This Row],[総資産]]*100</f>
        <v>#DIV/0!</v>
      </c>
    </row>
    <row r="2984" spans="1:23" s="67" customFormat="1" x14ac:dyDescent="0.25">
      <c r="A2984" s="69"/>
      <c r="B2984" s="39"/>
      <c r="C2984" s="71" t="str">
        <f>IFERROR(_xll.RssMarket($A2984,"市場部名称"),"")</f>
        <v/>
      </c>
      <c r="D2984" s="55"/>
      <c r="E2984" s="55" t="str">
        <f>IFERROR(_xll.RssMarket($A2984,"前日比"),"")</f>
        <v/>
      </c>
      <c r="F2984" s="75" t="str">
        <f>IFERROR(_xll.RssMarket($A2984,"時価総額"),"")</f>
        <v/>
      </c>
      <c r="G2984" s="75" t="e">
        <f>T20D357462[[#This Row],[時価総額]]/T20D357462[[#This Row],[現在値]]</f>
        <v>#VALUE!</v>
      </c>
      <c r="H2984" s="20"/>
      <c r="I2984" s="38"/>
      <c r="J2984" s="20"/>
      <c r="K2984" s="33"/>
      <c r="L2984" s="117"/>
      <c r="M2984" s="21"/>
      <c r="N2984" s="89"/>
      <c r="O2984" s="125" t="e">
        <f t="shared" si="95"/>
        <v>#REF!</v>
      </c>
      <c r="P2984" s="125" t="e">
        <f t="shared" si="94"/>
        <v>#REF!</v>
      </c>
      <c r="Q2984" s="147" t="e">
        <f>T20D357462[[#This Row],[スコア⑤]]/T20D357462[[#This Row],[スコア③]]</f>
        <v>#REF!</v>
      </c>
      <c r="R2984" s="76" t="e">
        <f>#REF!+#REF!</f>
        <v>#REF!</v>
      </c>
      <c r="S2984" s="76"/>
      <c r="T2984" s="119"/>
      <c r="U2984" s="76"/>
      <c r="V2984" s="76"/>
      <c r="W2984" s="109" t="e">
        <f>(T20D357462[[#This Row],[現金及び預金（億）]]-T20D357462[[#This Row],[負債（億）]])/T20D357462[[#This Row],[総資産]]*100</f>
        <v>#DIV/0!</v>
      </c>
    </row>
    <row r="2985" spans="1:23" s="67" customFormat="1" x14ac:dyDescent="0.25">
      <c r="A2985" s="69"/>
      <c r="B2985" s="39"/>
      <c r="C2985" s="71" t="str">
        <f>IFERROR(_xll.RssMarket($A2985,"市場部名称"),"")</f>
        <v/>
      </c>
      <c r="D2985" s="55"/>
      <c r="E2985" s="55" t="str">
        <f>IFERROR(_xll.RssMarket($A2985,"前日比"),"")</f>
        <v/>
      </c>
      <c r="F2985" s="75" t="str">
        <f>IFERROR(_xll.RssMarket($A2985,"時価総額"),"")</f>
        <v/>
      </c>
      <c r="G2985" s="75" t="e">
        <f>T20D357462[[#This Row],[時価総額]]/T20D357462[[#This Row],[現在値]]</f>
        <v>#VALUE!</v>
      </c>
      <c r="H2985" s="20"/>
      <c r="I2985" s="38"/>
      <c r="J2985" s="20"/>
      <c r="K2985" s="33"/>
      <c r="L2985" s="117"/>
      <c r="M2985" s="21"/>
      <c r="N2985" s="89"/>
      <c r="O2985" s="125" t="e">
        <f t="shared" si="95"/>
        <v>#REF!</v>
      </c>
      <c r="P2985" s="125" t="e">
        <f t="shared" si="94"/>
        <v>#REF!</v>
      </c>
      <c r="Q2985" s="147" t="e">
        <f>T20D357462[[#This Row],[スコア⑤]]/T20D357462[[#This Row],[スコア③]]</f>
        <v>#REF!</v>
      </c>
      <c r="R2985" s="76" t="e">
        <f>#REF!+#REF!</f>
        <v>#REF!</v>
      </c>
      <c r="S2985" s="76"/>
      <c r="T2985" s="119"/>
      <c r="U2985" s="76"/>
      <c r="V2985" s="76"/>
      <c r="W2985" s="109" t="e">
        <f>(T20D357462[[#This Row],[現金及び預金（億）]]-T20D357462[[#This Row],[負債（億）]])/T20D357462[[#This Row],[総資産]]*100</f>
        <v>#DIV/0!</v>
      </c>
    </row>
    <row r="2986" spans="1:23" s="67" customFormat="1" x14ac:dyDescent="0.25">
      <c r="A2986" s="69"/>
      <c r="B2986" s="39"/>
      <c r="C2986" s="71" t="str">
        <f>IFERROR(_xll.RssMarket($A2986,"市場部名称"),"")</f>
        <v/>
      </c>
      <c r="D2986" s="55"/>
      <c r="E2986" s="55" t="str">
        <f>IFERROR(_xll.RssMarket($A2986,"前日比"),"")</f>
        <v/>
      </c>
      <c r="F2986" s="75" t="str">
        <f>IFERROR(_xll.RssMarket($A2986,"時価総額"),"")</f>
        <v/>
      </c>
      <c r="G2986" s="75" t="e">
        <f>T20D357462[[#This Row],[時価総額]]/T20D357462[[#This Row],[現在値]]</f>
        <v>#VALUE!</v>
      </c>
      <c r="H2986" s="20"/>
      <c r="I2986" s="38"/>
      <c r="J2986" s="20"/>
      <c r="K2986" s="33"/>
      <c r="L2986" s="117"/>
      <c r="M2986" s="21"/>
      <c r="N2986" s="89"/>
      <c r="O2986" s="125" t="e">
        <f t="shared" si="95"/>
        <v>#REF!</v>
      </c>
      <c r="P2986" s="125" t="e">
        <f t="shared" si="94"/>
        <v>#REF!</v>
      </c>
      <c r="Q2986" s="147" t="e">
        <f>T20D357462[[#This Row],[スコア⑤]]/T20D357462[[#This Row],[スコア③]]</f>
        <v>#REF!</v>
      </c>
      <c r="R2986" s="76" t="e">
        <f>#REF!+#REF!</f>
        <v>#REF!</v>
      </c>
      <c r="S2986" s="76"/>
      <c r="T2986" s="119"/>
      <c r="U2986" s="76"/>
      <c r="V2986" s="76"/>
      <c r="W2986" s="109" t="e">
        <f>(T20D357462[[#This Row],[現金及び預金（億）]]-T20D357462[[#This Row],[負債（億）]])/T20D357462[[#This Row],[総資産]]*100</f>
        <v>#DIV/0!</v>
      </c>
    </row>
    <row r="2987" spans="1:23" s="67" customFormat="1" x14ac:dyDescent="0.25">
      <c r="A2987" s="69"/>
      <c r="B2987" s="39"/>
      <c r="C2987" s="71" t="str">
        <f>IFERROR(_xll.RssMarket($A2987,"市場部名称"),"")</f>
        <v/>
      </c>
      <c r="D2987" s="55"/>
      <c r="E2987" s="55" t="str">
        <f>IFERROR(_xll.RssMarket($A2987,"前日比"),"")</f>
        <v/>
      </c>
      <c r="F2987" s="75" t="str">
        <f>IFERROR(_xll.RssMarket($A2987,"時価総額"),"")</f>
        <v/>
      </c>
      <c r="G2987" s="75" t="e">
        <f>T20D357462[[#This Row],[時価総額]]/T20D357462[[#This Row],[現在値]]</f>
        <v>#VALUE!</v>
      </c>
      <c r="H2987" s="20"/>
      <c r="I2987" s="38"/>
      <c r="J2987" s="20"/>
      <c r="K2987" s="33"/>
      <c r="L2987" s="117"/>
      <c r="M2987" s="21"/>
      <c r="N2987" s="89"/>
      <c r="O2987" s="125" t="e">
        <f t="shared" si="95"/>
        <v>#REF!</v>
      </c>
      <c r="P2987" s="125" t="e">
        <f t="shared" si="94"/>
        <v>#REF!</v>
      </c>
      <c r="Q2987" s="147" t="e">
        <f>T20D357462[[#This Row],[スコア⑤]]/T20D357462[[#This Row],[スコア③]]</f>
        <v>#REF!</v>
      </c>
      <c r="R2987" s="76" t="e">
        <f>#REF!+#REF!</f>
        <v>#REF!</v>
      </c>
      <c r="S2987" s="76"/>
      <c r="T2987" s="119"/>
      <c r="U2987" s="76"/>
      <c r="V2987" s="76"/>
      <c r="W2987" s="109" t="e">
        <f>(T20D357462[[#This Row],[現金及び預金（億）]]-T20D357462[[#This Row],[負債（億）]])/T20D357462[[#This Row],[総資産]]*100</f>
        <v>#DIV/0!</v>
      </c>
    </row>
    <row r="2988" spans="1:23" s="67" customFormat="1" x14ac:dyDescent="0.25">
      <c r="A2988" s="69"/>
      <c r="B2988" s="39"/>
      <c r="C2988" s="71" t="str">
        <f>IFERROR(_xll.RssMarket($A2988,"市場部名称"),"")</f>
        <v/>
      </c>
      <c r="D2988" s="55"/>
      <c r="E2988" s="55" t="str">
        <f>IFERROR(_xll.RssMarket($A2988,"前日比"),"")</f>
        <v/>
      </c>
      <c r="F2988" s="75" t="str">
        <f>IFERROR(_xll.RssMarket($A2988,"時価総額"),"")</f>
        <v/>
      </c>
      <c r="G2988" s="75" t="e">
        <f>T20D357462[[#This Row],[時価総額]]/T20D357462[[#This Row],[現在値]]</f>
        <v>#VALUE!</v>
      </c>
      <c r="H2988" s="20"/>
      <c r="I2988" s="38"/>
      <c r="J2988" s="20"/>
      <c r="K2988" s="33"/>
      <c r="L2988" s="117"/>
      <c r="M2988" s="21"/>
      <c r="N2988" s="89"/>
      <c r="O2988" s="125" t="e">
        <f t="shared" si="95"/>
        <v>#REF!</v>
      </c>
      <c r="P2988" s="125" t="e">
        <f t="shared" si="94"/>
        <v>#REF!</v>
      </c>
      <c r="Q2988" s="147" t="e">
        <f>T20D357462[[#This Row],[スコア⑤]]/T20D357462[[#This Row],[スコア③]]</f>
        <v>#REF!</v>
      </c>
      <c r="R2988" s="76" t="e">
        <f>#REF!+#REF!</f>
        <v>#REF!</v>
      </c>
      <c r="S2988" s="76"/>
      <c r="T2988" s="119"/>
      <c r="U2988" s="76"/>
      <c r="V2988" s="76"/>
      <c r="W2988" s="109" t="e">
        <f>(T20D357462[[#This Row],[現金及び預金（億）]]-T20D357462[[#This Row],[負債（億）]])/T20D357462[[#This Row],[総資産]]*100</f>
        <v>#DIV/0!</v>
      </c>
    </row>
    <row r="2989" spans="1:23" s="67" customFormat="1" x14ac:dyDescent="0.25">
      <c r="A2989" s="69"/>
      <c r="B2989" s="39"/>
      <c r="C2989" s="71" t="str">
        <f>IFERROR(_xll.RssMarket($A2989,"市場部名称"),"")</f>
        <v/>
      </c>
      <c r="D2989" s="55"/>
      <c r="E2989" s="55" t="str">
        <f>IFERROR(_xll.RssMarket($A2989,"前日比"),"")</f>
        <v/>
      </c>
      <c r="F2989" s="75" t="str">
        <f>IFERROR(_xll.RssMarket($A2989,"時価総額"),"")</f>
        <v/>
      </c>
      <c r="G2989" s="75" t="e">
        <f>T20D357462[[#This Row],[時価総額]]/T20D357462[[#This Row],[現在値]]</f>
        <v>#VALUE!</v>
      </c>
      <c r="H2989" s="20"/>
      <c r="I2989" s="38"/>
      <c r="J2989" s="20"/>
      <c r="K2989" s="33"/>
      <c r="L2989" s="117"/>
      <c r="M2989" s="21"/>
      <c r="N2989" s="89"/>
      <c r="O2989" s="125" t="e">
        <f t="shared" si="95"/>
        <v>#REF!</v>
      </c>
      <c r="P2989" s="125" t="e">
        <f t="shared" si="94"/>
        <v>#REF!</v>
      </c>
      <c r="Q2989" s="147" t="e">
        <f>T20D357462[[#This Row],[スコア⑤]]/T20D357462[[#This Row],[スコア③]]</f>
        <v>#REF!</v>
      </c>
      <c r="R2989" s="76" t="e">
        <f>#REF!+#REF!</f>
        <v>#REF!</v>
      </c>
      <c r="S2989" s="76"/>
      <c r="T2989" s="119"/>
      <c r="U2989" s="76"/>
      <c r="V2989" s="76"/>
      <c r="W2989" s="109" t="e">
        <f>(T20D357462[[#This Row],[現金及び預金（億）]]-T20D357462[[#This Row],[負債（億）]])/T20D357462[[#This Row],[総資産]]*100</f>
        <v>#DIV/0!</v>
      </c>
    </row>
    <row r="2990" spans="1:23" s="67" customFormat="1" x14ac:dyDescent="0.25">
      <c r="A2990" s="69"/>
      <c r="B2990" s="39"/>
      <c r="C2990" s="71" t="str">
        <f>IFERROR(_xll.RssMarket($A2990,"市場部名称"),"")</f>
        <v/>
      </c>
      <c r="D2990" s="55"/>
      <c r="E2990" s="55" t="str">
        <f>IFERROR(_xll.RssMarket($A2990,"前日比"),"")</f>
        <v/>
      </c>
      <c r="F2990" s="75" t="str">
        <f>IFERROR(_xll.RssMarket($A2990,"時価総額"),"")</f>
        <v/>
      </c>
      <c r="G2990" s="75" t="e">
        <f>T20D357462[[#This Row],[時価総額]]/T20D357462[[#This Row],[現在値]]</f>
        <v>#VALUE!</v>
      </c>
      <c r="H2990" s="20"/>
      <c r="I2990" s="38"/>
      <c r="J2990" s="20"/>
      <c r="K2990" s="33"/>
      <c r="L2990" s="117"/>
      <c r="M2990" s="21"/>
      <c r="N2990" s="89"/>
      <c r="O2990" s="125" t="e">
        <f t="shared" si="95"/>
        <v>#REF!</v>
      </c>
      <c r="P2990" s="125" t="e">
        <f t="shared" si="94"/>
        <v>#REF!</v>
      </c>
      <c r="Q2990" s="147" t="e">
        <f>T20D357462[[#This Row],[スコア⑤]]/T20D357462[[#This Row],[スコア③]]</f>
        <v>#REF!</v>
      </c>
      <c r="R2990" s="76" t="e">
        <f>#REF!+#REF!</f>
        <v>#REF!</v>
      </c>
      <c r="S2990" s="76"/>
      <c r="T2990" s="119"/>
      <c r="U2990" s="76"/>
      <c r="V2990" s="76"/>
      <c r="W2990" s="109" t="e">
        <f>(T20D357462[[#This Row],[現金及び預金（億）]]-T20D357462[[#This Row],[負債（億）]])/T20D357462[[#This Row],[総資産]]*100</f>
        <v>#DIV/0!</v>
      </c>
    </row>
    <row r="2991" spans="1:23" s="67" customFormat="1" x14ac:dyDescent="0.25">
      <c r="A2991" s="69"/>
      <c r="B2991" s="39"/>
      <c r="C2991" s="71" t="str">
        <f>IFERROR(_xll.RssMarket($A2991,"市場部名称"),"")</f>
        <v/>
      </c>
      <c r="D2991" s="55"/>
      <c r="E2991" s="55" t="str">
        <f>IFERROR(_xll.RssMarket($A2991,"前日比"),"")</f>
        <v/>
      </c>
      <c r="F2991" s="75" t="str">
        <f>IFERROR(_xll.RssMarket($A2991,"時価総額"),"")</f>
        <v/>
      </c>
      <c r="G2991" s="75" t="e">
        <f>T20D357462[[#This Row],[時価総額]]/T20D357462[[#This Row],[現在値]]</f>
        <v>#VALUE!</v>
      </c>
      <c r="H2991" s="20"/>
      <c r="I2991" s="38"/>
      <c r="J2991" s="20"/>
      <c r="K2991" s="33"/>
      <c r="L2991" s="117"/>
      <c r="M2991" s="21"/>
      <c r="N2991" s="89"/>
      <c r="O2991" s="125" t="e">
        <f t="shared" si="95"/>
        <v>#REF!</v>
      </c>
      <c r="P2991" s="125" t="e">
        <f t="shared" si="94"/>
        <v>#REF!</v>
      </c>
      <c r="Q2991" s="147" t="e">
        <f>T20D357462[[#This Row],[スコア⑤]]/T20D357462[[#This Row],[スコア③]]</f>
        <v>#REF!</v>
      </c>
      <c r="R2991" s="76" t="e">
        <f>#REF!+#REF!</f>
        <v>#REF!</v>
      </c>
      <c r="S2991" s="76"/>
      <c r="T2991" s="119"/>
      <c r="U2991" s="76"/>
      <c r="V2991" s="76"/>
      <c r="W2991" s="109" t="e">
        <f>(T20D357462[[#This Row],[現金及び預金（億）]]-T20D357462[[#This Row],[負債（億）]])/T20D357462[[#This Row],[総資産]]*100</f>
        <v>#DIV/0!</v>
      </c>
    </row>
    <row r="2992" spans="1:23" s="67" customFormat="1" x14ac:dyDescent="0.25">
      <c r="A2992" s="69"/>
      <c r="B2992" s="39"/>
      <c r="C2992" s="71" t="str">
        <f>IFERROR(_xll.RssMarket($A2992,"市場部名称"),"")</f>
        <v/>
      </c>
      <c r="D2992" s="55"/>
      <c r="E2992" s="55" t="str">
        <f>IFERROR(_xll.RssMarket($A2992,"前日比"),"")</f>
        <v/>
      </c>
      <c r="F2992" s="75" t="str">
        <f>IFERROR(_xll.RssMarket($A2992,"時価総額"),"")</f>
        <v/>
      </c>
      <c r="G2992" s="75" t="e">
        <f>T20D357462[[#This Row],[時価総額]]/T20D357462[[#This Row],[現在値]]</f>
        <v>#VALUE!</v>
      </c>
      <c r="H2992" s="20"/>
      <c r="I2992" s="38"/>
      <c r="J2992" s="20"/>
      <c r="K2992" s="33"/>
      <c r="L2992" s="117"/>
      <c r="M2992" s="21"/>
      <c r="N2992" s="89"/>
      <c r="O2992" s="125" t="e">
        <f t="shared" si="95"/>
        <v>#REF!</v>
      </c>
      <c r="P2992" s="125" t="e">
        <f t="shared" si="94"/>
        <v>#REF!</v>
      </c>
      <c r="Q2992" s="147" t="e">
        <f>T20D357462[[#This Row],[スコア⑤]]/T20D357462[[#This Row],[スコア③]]</f>
        <v>#REF!</v>
      </c>
      <c r="R2992" s="76" t="e">
        <f>#REF!+#REF!</f>
        <v>#REF!</v>
      </c>
      <c r="S2992" s="76"/>
      <c r="T2992" s="119"/>
      <c r="U2992" s="76"/>
      <c r="V2992" s="76"/>
      <c r="W2992" s="109" t="e">
        <f>(T20D357462[[#This Row],[現金及び預金（億）]]-T20D357462[[#This Row],[負債（億）]])/T20D357462[[#This Row],[総資産]]*100</f>
        <v>#DIV/0!</v>
      </c>
    </row>
    <row r="2993" spans="1:23" s="67" customFormat="1" x14ac:dyDescent="0.25">
      <c r="A2993" s="69"/>
      <c r="B2993" s="39"/>
      <c r="C2993" s="71" t="str">
        <f>IFERROR(_xll.RssMarket($A2993,"市場部名称"),"")</f>
        <v/>
      </c>
      <c r="D2993" s="55"/>
      <c r="E2993" s="55" t="str">
        <f>IFERROR(_xll.RssMarket($A2993,"前日比"),"")</f>
        <v/>
      </c>
      <c r="F2993" s="75" t="str">
        <f>IFERROR(_xll.RssMarket($A2993,"時価総額"),"")</f>
        <v/>
      </c>
      <c r="G2993" s="75" t="e">
        <f>T20D357462[[#This Row],[時価総額]]/T20D357462[[#This Row],[現在値]]</f>
        <v>#VALUE!</v>
      </c>
      <c r="H2993" s="20"/>
      <c r="I2993" s="38"/>
      <c r="J2993" s="20"/>
      <c r="K2993" s="33"/>
      <c r="L2993" s="117"/>
      <c r="M2993" s="21"/>
      <c r="N2993" s="89"/>
      <c r="O2993" s="125" t="e">
        <f t="shared" si="95"/>
        <v>#REF!</v>
      </c>
      <c r="P2993" s="125" t="e">
        <f t="shared" si="94"/>
        <v>#REF!</v>
      </c>
      <c r="Q2993" s="147" t="e">
        <f>T20D357462[[#This Row],[スコア⑤]]/T20D357462[[#This Row],[スコア③]]</f>
        <v>#REF!</v>
      </c>
      <c r="R2993" s="76" t="e">
        <f>#REF!+#REF!</f>
        <v>#REF!</v>
      </c>
      <c r="S2993" s="76"/>
      <c r="T2993" s="119"/>
      <c r="U2993" s="76"/>
      <c r="V2993" s="76"/>
      <c r="W2993" s="109" t="e">
        <f>(T20D357462[[#This Row],[現金及び預金（億）]]-T20D357462[[#This Row],[負債（億）]])/T20D357462[[#This Row],[総資産]]*100</f>
        <v>#DIV/0!</v>
      </c>
    </row>
    <row r="2994" spans="1:23" s="67" customFormat="1" x14ac:dyDescent="0.25">
      <c r="A2994" s="69"/>
      <c r="B2994" s="39"/>
      <c r="C2994" s="71" t="str">
        <f>IFERROR(_xll.RssMarket($A2994,"市場部名称"),"")</f>
        <v/>
      </c>
      <c r="D2994" s="55"/>
      <c r="E2994" s="55" t="str">
        <f>IFERROR(_xll.RssMarket($A2994,"前日比"),"")</f>
        <v/>
      </c>
      <c r="F2994" s="75" t="str">
        <f>IFERROR(_xll.RssMarket($A2994,"時価総額"),"")</f>
        <v/>
      </c>
      <c r="G2994" s="75" t="e">
        <f>T20D357462[[#This Row],[時価総額]]/T20D357462[[#This Row],[現在値]]</f>
        <v>#VALUE!</v>
      </c>
      <c r="H2994" s="20"/>
      <c r="I2994" s="38"/>
      <c r="J2994" s="20"/>
      <c r="K2994" s="33"/>
      <c r="L2994" s="117"/>
      <c r="M2994" s="21"/>
      <c r="N2994" s="89"/>
      <c r="O2994" s="125" t="e">
        <f t="shared" si="95"/>
        <v>#REF!</v>
      </c>
      <c r="P2994" s="125" t="e">
        <f t="shared" si="94"/>
        <v>#REF!</v>
      </c>
      <c r="Q2994" s="147" t="e">
        <f>T20D357462[[#This Row],[スコア⑤]]/T20D357462[[#This Row],[スコア③]]</f>
        <v>#REF!</v>
      </c>
      <c r="R2994" s="76" t="e">
        <f>#REF!+#REF!</f>
        <v>#REF!</v>
      </c>
      <c r="S2994" s="76"/>
      <c r="T2994" s="119"/>
      <c r="U2994" s="76"/>
      <c r="V2994" s="76"/>
      <c r="W2994" s="109" t="e">
        <f>(T20D357462[[#This Row],[現金及び預金（億）]]-T20D357462[[#This Row],[負債（億）]])/T20D357462[[#This Row],[総資産]]*100</f>
        <v>#DIV/0!</v>
      </c>
    </row>
    <row r="2995" spans="1:23" s="67" customFormat="1" x14ac:dyDescent="0.25">
      <c r="A2995" s="69"/>
      <c r="B2995" s="39"/>
      <c r="C2995" s="71" t="str">
        <f>IFERROR(_xll.RssMarket($A2995,"市場部名称"),"")</f>
        <v/>
      </c>
      <c r="D2995" s="55"/>
      <c r="E2995" s="55" t="str">
        <f>IFERROR(_xll.RssMarket($A2995,"前日比"),"")</f>
        <v/>
      </c>
      <c r="F2995" s="75" t="str">
        <f>IFERROR(_xll.RssMarket($A2995,"時価総額"),"")</f>
        <v/>
      </c>
      <c r="G2995" s="75" t="e">
        <f>T20D357462[[#This Row],[時価総額]]/T20D357462[[#This Row],[現在値]]</f>
        <v>#VALUE!</v>
      </c>
      <c r="H2995" s="20"/>
      <c r="I2995" s="38"/>
      <c r="J2995" s="20"/>
      <c r="K2995" s="33"/>
      <c r="L2995" s="117"/>
      <c r="M2995" s="21"/>
      <c r="N2995" s="89"/>
      <c r="O2995" s="125" t="e">
        <f t="shared" si="95"/>
        <v>#REF!</v>
      </c>
      <c r="P2995" s="125" t="e">
        <f t="shared" si="94"/>
        <v>#REF!</v>
      </c>
      <c r="Q2995" s="147" t="e">
        <f>T20D357462[[#This Row],[スコア⑤]]/T20D357462[[#This Row],[スコア③]]</f>
        <v>#REF!</v>
      </c>
      <c r="R2995" s="76" t="e">
        <f>#REF!+#REF!</f>
        <v>#REF!</v>
      </c>
      <c r="S2995" s="76"/>
      <c r="T2995" s="119"/>
      <c r="U2995" s="76"/>
      <c r="V2995" s="76"/>
      <c r="W2995" s="109" t="e">
        <f>(T20D357462[[#This Row],[現金及び預金（億）]]-T20D357462[[#This Row],[負債（億）]])/T20D357462[[#This Row],[総資産]]*100</f>
        <v>#DIV/0!</v>
      </c>
    </row>
    <row r="2996" spans="1:23" s="67" customFormat="1" x14ac:dyDescent="0.25">
      <c r="A2996" s="69"/>
      <c r="B2996" s="39"/>
      <c r="C2996" s="71" t="str">
        <f>IFERROR(_xll.RssMarket($A2996,"市場部名称"),"")</f>
        <v/>
      </c>
      <c r="D2996" s="55"/>
      <c r="E2996" s="55" t="str">
        <f>IFERROR(_xll.RssMarket($A2996,"前日比"),"")</f>
        <v/>
      </c>
      <c r="F2996" s="75" t="str">
        <f>IFERROR(_xll.RssMarket($A2996,"時価総額"),"")</f>
        <v/>
      </c>
      <c r="G2996" s="75" t="e">
        <f>T20D357462[[#This Row],[時価総額]]/T20D357462[[#This Row],[現在値]]</f>
        <v>#VALUE!</v>
      </c>
      <c r="H2996" s="20"/>
      <c r="I2996" s="38"/>
      <c r="J2996" s="20"/>
      <c r="K2996" s="33"/>
      <c r="L2996" s="117"/>
      <c r="M2996" s="21"/>
      <c r="N2996" s="89"/>
      <c r="O2996" s="125" t="e">
        <f t="shared" si="95"/>
        <v>#REF!</v>
      </c>
      <c r="P2996" s="125" t="e">
        <f t="shared" si="94"/>
        <v>#REF!</v>
      </c>
      <c r="Q2996" s="147" t="e">
        <f>T20D357462[[#This Row],[スコア⑤]]/T20D357462[[#This Row],[スコア③]]</f>
        <v>#REF!</v>
      </c>
      <c r="R2996" s="76" t="e">
        <f>#REF!+#REF!</f>
        <v>#REF!</v>
      </c>
      <c r="S2996" s="76"/>
      <c r="T2996" s="119"/>
      <c r="U2996" s="76"/>
      <c r="V2996" s="76"/>
      <c r="W2996" s="109" t="e">
        <f>(T20D357462[[#This Row],[現金及び預金（億）]]-T20D357462[[#This Row],[負債（億）]])/T20D357462[[#This Row],[総資産]]*100</f>
        <v>#DIV/0!</v>
      </c>
    </row>
    <row r="2997" spans="1:23" s="67" customFormat="1" x14ac:dyDescent="0.25">
      <c r="A2997" s="69"/>
      <c r="B2997" s="39"/>
      <c r="C2997" s="71" t="str">
        <f>IFERROR(_xll.RssMarket($A2997,"市場部名称"),"")</f>
        <v/>
      </c>
      <c r="D2997" s="55"/>
      <c r="E2997" s="55" t="str">
        <f>IFERROR(_xll.RssMarket($A2997,"前日比"),"")</f>
        <v/>
      </c>
      <c r="F2997" s="75" t="str">
        <f>IFERROR(_xll.RssMarket($A2997,"時価総額"),"")</f>
        <v/>
      </c>
      <c r="G2997" s="75" t="e">
        <f>T20D357462[[#This Row],[時価総額]]/T20D357462[[#This Row],[現在値]]</f>
        <v>#VALUE!</v>
      </c>
      <c r="H2997" s="20"/>
      <c r="I2997" s="38"/>
      <c r="J2997" s="20"/>
      <c r="K2997" s="33"/>
      <c r="L2997" s="117"/>
      <c r="M2997" s="21"/>
      <c r="N2997" s="89"/>
      <c r="O2997" s="125" t="e">
        <f t="shared" si="95"/>
        <v>#REF!</v>
      </c>
      <c r="P2997" s="125" t="e">
        <f t="shared" si="94"/>
        <v>#REF!</v>
      </c>
      <c r="Q2997" s="147" t="e">
        <f>T20D357462[[#This Row],[スコア⑤]]/T20D357462[[#This Row],[スコア③]]</f>
        <v>#REF!</v>
      </c>
      <c r="R2997" s="76" t="e">
        <f>#REF!+#REF!</f>
        <v>#REF!</v>
      </c>
      <c r="S2997" s="76"/>
      <c r="T2997" s="119"/>
      <c r="U2997" s="76"/>
      <c r="V2997" s="76"/>
      <c r="W2997" s="109" t="e">
        <f>(T20D357462[[#This Row],[現金及び預金（億）]]-T20D357462[[#This Row],[負債（億）]])/T20D357462[[#This Row],[総資産]]*100</f>
        <v>#DIV/0!</v>
      </c>
    </row>
    <row r="2998" spans="1:23" s="67" customFormat="1" x14ac:dyDescent="0.25">
      <c r="A2998" s="69"/>
      <c r="B2998" s="39"/>
      <c r="C2998" s="71" t="str">
        <f>IFERROR(_xll.RssMarket($A2998,"市場部名称"),"")</f>
        <v/>
      </c>
      <c r="D2998" s="55"/>
      <c r="E2998" s="55" t="str">
        <f>IFERROR(_xll.RssMarket($A2998,"前日比"),"")</f>
        <v/>
      </c>
      <c r="F2998" s="75" t="str">
        <f>IFERROR(_xll.RssMarket($A2998,"時価総額"),"")</f>
        <v/>
      </c>
      <c r="G2998" s="75" t="e">
        <f>T20D357462[[#This Row],[時価総額]]/T20D357462[[#This Row],[現在値]]</f>
        <v>#VALUE!</v>
      </c>
      <c r="H2998" s="20"/>
      <c r="I2998" s="38"/>
      <c r="J2998" s="20"/>
      <c r="K2998" s="33"/>
      <c r="L2998" s="117"/>
      <c r="M2998" s="21"/>
      <c r="N2998" s="89"/>
      <c r="O2998" s="125" t="e">
        <f t="shared" si="95"/>
        <v>#REF!</v>
      </c>
      <c r="P2998" s="125" t="e">
        <f t="shared" si="94"/>
        <v>#REF!</v>
      </c>
      <c r="Q2998" s="147" t="e">
        <f>T20D357462[[#This Row],[スコア⑤]]/T20D357462[[#This Row],[スコア③]]</f>
        <v>#REF!</v>
      </c>
      <c r="R2998" s="76" t="e">
        <f>#REF!+#REF!</f>
        <v>#REF!</v>
      </c>
      <c r="S2998" s="76"/>
      <c r="T2998" s="119"/>
      <c r="U2998" s="76"/>
      <c r="V2998" s="76"/>
      <c r="W2998" s="109" t="e">
        <f>(T20D357462[[#This Row],[現金及び預金（億）]]-T20D357462[[#This Row],[負債（億）]])/T20D357462[[#This Row],[総資産]]*100</f>
        <v>#DIV/0!</v>
      </c>
    </row>
    <row r="2999" spans="1:23" s="67" customFormat="1" x14ac:dyDescent="0.25">
      <c r="A2999" s="69"/>
      <c r="B2999" s="39"/>
      <c r="C2999" s="71" t="str">
        <f>IFERROR(_xll.RssMarket($A2999,"市場部名称"),"")</f>
        <v/>
      </c>
      <c r="D2999" s="55"/>
      <c r="E2999" s="55" t="str">
        <f>IFERROR(_xll.RssMarket($A2999,"前日比"),"")</f>
        <v/>
      </c>
      <c r="F2999" s="75" t="str">
        <f>IFERROR(_xll.RssMarket($A2999,"時価総額"),"")</f>
        <v/>
      </c>
      <c r="G2999" s="75" t="e">
        <f>T20D357462[[#This Row],[時価総額]]/T20D357462[[#This Row],[現在値]]</f>
        <v>#VALUE!</v>
      </c>
      <c r="H2999" s="20"/>
      <c r="I2999" s="38"/>
      <c r="J2999" s="20"/>
      <c r="K2999" s="33"/>
      <c r="L2999" s="117"/>
      <c r="M2999" s="21"/>
      <c r="N2999" s="89"/>
      <c r="O2999" s="125" t="e">
        <f t="shared" si="95"/>
        <v>#REF!</v>
      </c>
      <c r="P2999" s="125" t="e">
        <f t="shared" si="94"/>
        <v>#REF!</v>
      </c>
      <c r="Q2999" s="147" t="e">
        <f>T20D357462[[#This Row],[スコア⑤]]/T20D357462[[#This Row],[スコア③]]</f>
        <v>#REF!</v>
      </c>
      <c r="R2999" s="76" t="e">
        <f>#REF!+#REF!</f>
        <v>#REF!</v>
      </c>
      <c r="S2999" s="76"/>
      <c r="T2999" s="119"/>
      <c r="U2999" s="76"/>
      <c r="V2999" s="76"/>
      <c r="W2999" s="109" t="e">
        <f>(T20D357462[[#This Row],[現金及び預金（億）]]-T20D357462[[#This Row],[負債（億）]])/T20D357462[[#This Row],[総資産]]*100</f>
        <v>#DIV/0!</v>
      </c>
    </row>
    <row r="3000" spans="1:23" s="67" customFormat="1" x14ac:dyDescent="0.25">
      <c r="A3000" s="69"/>
      <c r="B3000" s="39"/>
      <c r="C3000" s="71" t="str">
        <f>IFERROR(_xll.RssMarket($A3000,"市場部名称"),"")</f>
        <v/>
      </c>
      <c r="D3000" s="55"/>
      <c r="E3000" s="55" t="str">
        <f>IFERROR(_xll.RssMarket($A3000,"前日比"),"")</f>
        <v/>
      </c>
      <c r="F3000" s="75" t="str">
        <f>IFERROR(_xll.RssMarket($A3000,"時価総額"),"")</f>
        <v/>
      </c>
      <c r="G3000" s="75" t="e">
        <f>T20D357462[[#This Row],[時価総額]]/T20D357462[[#This Row],[現在値]]</f>
        <v>#VALUE!</v>
      </c>
      <c r="H3000" s="20"/>
      <c r="I3000" s="38"/>
      <c r="J3000" s="20"/>
      <c r="K3000" s="33"/>
      <c r="L3000" s="117"/>
      <c r="M3000" s="21"/>
      <c r="N3000" s="89"/>
      <c r="O3000" s="125" t="e">
        <f t="shared" si="95"/>
        <v>#REF!</v>
      </c>
      <c r="P3000" s="125" t="e">
        <f t="shared" si="94"/>
        <v>#REF!</v>
      </c>
      <c r="Q3000" s="147" t="e">
        <f>T20D357462[[#This Row],[スコア⑤]]/T20D357462[[#This Row],[スコア③]]</f>
        <v>#REF!</v>
      </c>
      <c r="R3000" s="76" t="e">
        <f>#REF!+#REF!</f>
        <v>#REF!</v>
      </c>
      <c r="S3000" s="76"/>
      <c r="T3000" s="119"/>
      <c r="U3000" s="76"/>
      <c r="V3000" s="76"/>
      <c r="W3000" s="109" t="e">
        <f>(T20D357462[[#This Row],[現金及び預金（億）]]-T20D357462[[#This Row],[負債（億）]])/T20D357462[[#This Row],[総資産]]*100</f>
        <v>#DIV/0!</v>
      </c>
    </row>
    <row r="3001" spans="1:23" s="67" customFormat="1" x14ac:dyDescent="0.25">
      <c r="A3001" s="69"/>
      <c r="B3001" s="39"/>
      <c r="C3001" s="71" t="str">
        <f>IFERROR(_xll.RssMarket($A3001,"市場部名称"),"")</f>
        <v/>
      </c>
      <c r="D3001" s="55"/>
      <c r="E3001" s="55" t="str">
        <f>IFERROR(_xll.RssMarket($A3001,"前日比"),"")</f>
        <v/>
      </c>
      <c r="F3001" s="75" t="str">
        <f>IFERROR(_xll.RssMarket($A3001,"時価総額"),"")</f>
        <v/>
      </c>
      <c r="G3001" s="75" t="e">
        <f>T20D357462[[#This Row],[時価総額]]/T20D357462[[#This Row],[現在値]]</f>
        <v>#VALUE!</v>
      </c>
      <c r="H3001" s="20"/>
      <c r="I3001" s="38"/>
      <c r="J3001" s="20"/>
      <c r="K3001" s="33"/>
      <c r="L3001" s="117"/>
      <c r="M3001" s="21"/>
      <c r="N3001" s="89"/>
      <c r="O3001" s="125" t="e">
        <f t="shared" si="95"/>
        <v>#REF!</v>
      </c>
      <c r="P3001" s="125" t="e">
        <f t="shared" si="94"/>
        <v>#REF!</v>
      </c>
      <c r="Q3001" s="147" t="e">
        <f>T20D357462[[#This Row],[スコア⑤]]/T20D357462[[#This Row],[スコア③]]</f>
        <v>#REF!</v>
      </c>
      <c r="R3001" s="76" t="e">
        <f>#REF!+#REF!</f>
        <v>#REF!</v>
      </c>
      <c r="S3001" s="76"/>
      <c r="T3001" s="119"/>
      <c r="U3001" s="76"/>
      <c r="V3001" s="76"/>
      <c r="W3001" s="109" t="e">
        <f>(T20D357462[[#This Row],[現金及び預金（億）]]-T20D357462[[#This Row],[負債（億）]])/T20D357462[[#This Row],[総資産]]*100</f>
        <v>#DIV/0!</v>
      </c>
    </row>
    <row r="3002" spans="1:23" s="67" customFormat="1" x14ac:dyDescent="0.25">
      <c r="A3002" s="69"/>
      <c r="B3002" s="39"/>
      <c r="C3002" s="71" t="str">
        <f>IFERROR(_xll.RssMarket($A3002,"市場部名称"),"")</f>
        <v/>
      </c>
      <c r="D3002" s="55"/>
      <c r="E3002" s="55" t="str">
        <f>IFERROR(_xll.RssMarket($A3002,"前日比"),"")</f>
        <v/>
      </c>
      <c r="F3002" s="75" t="str">
        <f>IFERROR(_xll.RssMarket($A3002,"時価総額"),"")</f>
        <v/>
      </c>
      <c r="G3002" s="75" t="e">
        <f>T20D357462[[#This Row],[時価総額]]/T20D357462[[#This Row],[現在値]]</f>
        <v>#VALUE!</v>
      </c>
      <c r="H3002" s="20"/>
      <c r="I3002" s="38"/>
      <c r="J3002" s="20"/>
      <c r="K3002" s="33"/>
      <c r="L3002" s="117"/>
      <c r="M3002" s="21"/>
      <c r="N3002" s="89"/>
      <c r="O3002" s="125" t="e">
        <f t="shared" si="95"/>
        <v>#REF!</v>
      </c>
      <c r="P3002" s="125" t="e">
        <f t="shared" si="94"/>
        <v>#REF!</v>
      </c>
      <c r="Q3002" s="147" t="e">
        <f>T20D357462[[#This Row],[スコア⑤]]/T20D357462[[#This Row],[スコア③]]</f>
        <v>#REF!</v>
      </c>
      <c r="R3002" s="76" t="e">
        <f>#REF!+#REF!</f>
        <v>#REF!</v>
      </c>
      <c r="S3002" s="76"/>
      <c r="T3002" s="119"/>
      <c r="U3002" s="76"/>
      <c r="V3002" s="76"/>
      <c r="W3002" s="109" t="e">
        <f>(T20D357462[[#This Row],[現金及び預金（億）]]-T20D357462[[#This Row],[負債（億）]])/T20D357462[[#This Row],[総資産]]*100</f>
        <v>#DIV/0!</v>
      </c>
    </row>
    <row r="3003" spans="1:23" s="67" customFormat="1" x14ac:dyDescent="0.25">
      <c r="A3003" s="69"/>
      <c r="B3003" s="39"/>
      <c r="C3003" s="71" t="str">
        <f>IFERROR(_xll.RssMarket($A3003,"市場部名称"),"")</f>
        <v/>
      </c>
      <c r="D3003" s="55"/>
      <c r="E3003" s="55" t="str">
        <f>IFERROR(_xll.RssMarket($A3003,"前日比"),"")</f>
        <v/>
      </c>
      <c r="F3003" s="75" t="str">
        <f>IFERROR(_xll.RssMarket($A3003,"時価総額"),"")</f>
        <v/>
      </c>
      <c r="G3003" s="75" t="e">
        <f>T20D357462[[#This Row],[時価総額]]/T20D357462[[#This Row],[現在値]]</f>
        <v>#VALUE!</v>
      </c>
      <c r="H3003" s="20"/>
      <c r="I3003" s="38"/>
      <c r="J3003" s="20"/>
      <c r="K3003" s="33"/>
      <c r="L3003" s="117"/>
      <c r="M3003" s="21"/>
      <c r="N3003" s="89"/>
      <c r="O3003" s="125" t="e">
        <f t="shared" si="95"/>
        <v>#REF!</v>
      </c>
      <c r="P3003" s="125" t="e">
        <f t="shared" si="94"/>
        <v>#REF!</v>
      </c>
      <c r="Q3003" s="147" t="e">
        <f>T20D357462[[#This Row],[スコア⑤]]/T20D357462[[#This Row],[スコア③]]</f>
        <v>#REF!</v>
      </c>
      <c r="R3003" s="76" t="e">
        <f>#REF!+#REF!</f>
        <v>#REF!</v>
      </c>
      <c r="S3003" s="76"/>
      <c r="T3003" s="119"/>
      <c r="U3003" s="76"/>
      <c r="V3003" s="76"/>
      <c r="W3003" s="109" t="e">
        <f>(T20D357462[[#This Row],[現金及び預金（億）]]-T20D357462[[#This Row],[負債（億）]])/T20D357462[[#This Row],[総資産]]*100</f>
        <v>#DIV/0!</v>
      </c>
    </row>
    <row r="3004" spans="1:23" s="67" customFormat="1" x14ac:dyDescent="0.25">
      <c r="A3004" s="69"/>
      <c r="B3004" s="39"/>
      <c r="C3004" s="71" t="str">
        <f>IFERROR(_xll.RssMarket($A3004,"市場部名称"),"")</f>
        <v/>
      </c>
      <c r="D3004" s="55"/>
      <c r="E3004" s="55" t="str">
        <f>IFERROR(_xll.RssMarket($A3004,"前日比"),"")</f>
        <v/>
      </c>
      <c r="F3004" s="75" t="str">
        <f>IFERROR(_xll.RssMarket($A3004,"時価総額"),"")</f>
        <v/>
      </c>
      <c r="G3004" s="75" t="e">
        <f>T20D357462[[#This Row],[時価総額]]/T20D357462[[#This Row],[現在値]]</f>
        <v>#VALUE!</v>
      </c>
      <c r="H3004" s="20"/>
      <c r="I3004" s="38"/>
      <c r="J3004" s="20"/>
      <c r="K3004" s="33"/>
      <c r="L3004" s="117"/>
      <c r="M3004" s="21"/>
      <c r="N3004" s="89"/>
      <c r="O3004" s="125" t="e">
        <f t="shared" si="95"/>
        <v>#REF!</v>
      </c>
      <c r="P3004" s="125" t="e">
        <f t="shared" si="94"/>
        <v>#REF!</v>
      </c>
      <c r="Q3004" s="147" t="e">
        <f>T20D357462[[#This Row],[スコア⑤]]/T20D357462[[#This Row],[スコア③]]</f>
        <v>#REF!</v>
      </c>
      <c r="R3004" s="76" t="e">
        <f>#REF!+#REF!</f>
        <v>#REF!</v>
      </c>
      <c r="S3004" s="76"/>
      <c r="T3004" s="119"/>
      <c r="U3004" s="76"/>
      <c r="V3004" s="76"/>
      <c r="W3004" s="109" t="e">
        <f>(T20D357462[[#This Row],[現金及び預金（億）]]-T20D357462[[#This Row],[負債（億）]])/T20D357462[[#This Row],[総資産]]*100</f>
        <v>#DIV/0!</v>
      </c>
    </row>
    <row r="3005" spans="1:23" s="67" customFormat="1" x14ac:dyDescent="0.25">
      <c r="A3005" s="69"/>
      <c r="B3005" s="39"/>
      <c r="C3005" s="71" t="str">
        <f>IFERROR(_xll.RssMarket($A3005,"市場部名称"),"")</f>
        <v/>
      </c>
      <c r="D3005" s="55"/>
      <c r="E3005" s="55" t="str">
        <f>IFERROR(_xll.RssMarket($A3005,"前日比"),"")</f>
        <v/>
      </c>
      <c r="F3005" s="75" t="str">
        <f>IFERROR(_xll.RssMarket($A3005,"時価総額"),"")</f>
        <v/>
      </c>
      <c r="G3005" s="75" t="e">
        <f>T20D357462[[#This Row],[時価総額]]/T20D357462[[#This Row],[現在値]]</f>
        <v>#VALUE!</v>
      </c>
      <c r="H3005" s="20"/>
      <c r="I3005" s="38"/>
      <c r="J3005" s="20"/>
      <c r="K3005" s="33"/>
      <c r="L3005" s="117"/>
      <c r="M3005" s="21"/>
      <c r="N3005" s="89"/>
      <c r="O3005" s="125" t="e">
        <f t="shared" si="95"/>
        <v>#REF!</v>
      </c>
      <c r="P3005" s="125" t="e">
        <f t="shared" ref="P3005:P3068" si="96">ROUND(((R3005/20)*(L3005/15)*(S3005/15)*(1+W3005/200))/(H3005/15)*100,0)</f>
        <v>#REF!</v>
      </c>
      <c r="Q3005" s="147" t="e">
        <f>T20D357462[[#This Row],[スコア⑤]]/T20D357462[[#This Row],[スコア③]]</f>
        <v>#REF!</v>
      </c>
      <c r="R3005" s="76" t="e">
        <f>#REF!+#REF!</f>
        <v>#REF!</v>
      </c>
      <c r="S3005" s="76"/>
      <c r="T3005" s="119"/>
      <c r="U3005" s="76"/>
      <c r="V3005" s="76"/>
      <c r="W3005" s="109" t="e">
        <f>(T20D357462[[#This Row],[現金及び預金（億）]]-T20D357462[[#This Row],[負債（億）]])/T20D357462[[#This Row],[総資産]]*100</f>
        <v>#DIV/0!</v>
      </c>
    </row>
    <row r="3006" spans="1:23" s="67" customFormat="1" x14ac:dyDescent="0.25">
      <c r="A3006" s="69"/>
      <c r="B3006" s="39"/>
      <c r="C3006" s="71" t="str">
        <f>IFERROR(_xll.RssMarket($A3006,"市場部名称"),"")</f>
        <v/>
      </c>
      <c r="D3006" s="55"/>
      <c r="E3006" s="55" t="str">
        <f>IFERROR(_xll.RssMarket($A3006,"前日比"),"")</f>
        <v/>
      </c>
      <c r="F3006" s="75" t="str">
        <f>IFERROR(_xll.RssMarket($A3006,"時価総額"),"")</f>
        <v/>
      </c>
      <c r="G3006" s="75" t="e">
        <f>T20D357462[[#This Row],[時価総額]]/T20D357462[[#This Row],[現在値]]</f>
        <v>#VALUE!</v>
      </c>
      <c r="H3006" s="20"/>
      <c r="I3006" s="38"/>
      <c r="J3006" s="20"/>
      <c r="K3006" s="33"/>
      <c r="L3006" s="117"/>
      <c r="M3006" s="21"/>
      <c r="N3006" s="89"/>
      <c r="O3006" s="125" t="e">
        <f t="shared" si="95"/>
        <v>#REF!</v>
      </c>
      <c r="P3006" s="125" t="e">
        <f t="shared" si="96"/>
        <v>#REF!</v>
      </c>
      <c r="Q3006" s="147" t="e">
        <f>T20D357462[[#This Row],[スコア⑤]]/T20D357462[[#This Row],[スコア③]]</f>
        <v>#REF!</v>
      </c>
      <c r="R3006" s="76" t="e">
        <f>#REF!+#REF!</f>
        <v>#REF!</v>
      </c>
      <c r="S3006" s="76"/>
      <c r="T3006" s="119"/>
      <c r="U3006" s="76"/>
      <c r="V3006" s="76"/>
      <c r="W3006" s="109" t="e">
        <f>(T20D357462[[#This Row],[現金及び預金（億）]]-T20D357462[[#This Row],[負債（億）]])/T20D357462[[#This Row],[総資産]]*100</f>
        <v>#DIV/0!</v>
      </c>
    </row>
    <row r="3007" spans="1:23" s="67" customFormat="1" x14ac:dyDescent="0.25">
      <c r="A3007" s="69"/>
      <c r="B3007" s="39"/>
      <c r="C3007" s="71" t="str">
        <f>IFERROR(_xll.RssMarket($A3007,"市場部名称"),"")</f>
        <v/>
      </c>
      <c r="D3007" s="55"/>
      <c r="E3007" s="55" t="str">
        <f>IFERROR(_xll.RssMarket($A3007,"前日比"),"")</f>
        <v/>
      </c>
      <c r="F3007" s="75" t="str">
        <f>IFERROR(_xll.RssMarket($A3007,"時価総額"),"")</f>
        <v/>
      </c>
      <c r="G3007" s="75" t="e">
        <f>T20D357462[[#This Row],[時価総額]]/T20D357462[[#This Row],[現在値]]</f>
        <v>#VALUE!</v>
      </c>
      <c r="H3007" s="20"/>
      <c r="I3007" s="38"/>
      <c r="J3007" s="20"/>
      <c r="K3007" s="33"/>
      <c r="L3007" s="117"/>
      <c r="M3007" s="21"/>
      <c r="N3007" s="89"/>
      <c r="O3007" s="125" t="e">
        <f t="shared" si="95"/>
        <v>#REF!</v>
      </c>
      <c r="P3007" s="125" t="e">
        <f t="shared" si="96"/>
        <v>#REF!</v>
      </c>
      <c r="Q3007" s="147" t="e">
        <f>T20D357462[[#This Row],[スコア⑤]]/T20D357462[[#This Row],[スコア③]]</f>
        <v>#REF!</v>
      </c>
      <c r="R3007" s="76" t="e">
        <f>#REF!+#REF!</f>
        <v>#REF!</v>
      </c>
      <c r="S3007" s="76"/>
      <c r="T3007" s="119"/>
      <c r="U3007" s="76"/>
      <c r="V3007" s="76"/>
      <c r="W3007" s="109" t="e">
        <f>(T20D357462[[#This Row],[現金及び預金（億）]]-T20D357462[[#This Row],[負債（億）]])/T20D357462[[#This Row],[総資産]]*100</f>
        <v>#DIV/0!</v>
      </c>
    </row>
    <row r="3008" spans="1:23" s="67" customFormat="1" x14ac:dyDescent="0.25">
      <c r="A3008" s="69"/>
      <c r="B3008" s="39"/>
      <c r="C3008" s="71" t="str">
        <f>IFERROR(_xll.RssMarket($A3008,"市場部名称"),"")</f>
        <v/>
      </c>
      <c r="D3008" s="55"/>
      <c r="E3008" s="55" t="str">
        <f>IFERROR(_xll.RssMarket($A3008,"前日比"),"")</f>
        <v/>
      </c>
      <c r="F3008" s="75" t="str">
        <f>IFERROR(_xll.RssMarket($A3008,"時価総額"),"")</f>
        <v/>
      </c>
      <c r="G3008" s="75" t="e">
        <f>T20D357462[[#This Row],[時価総額]]/T20D357462[[#This Row],[現在値]]</f>
        <v>#VALUE!</v>
      </c>
      <c r="H3008" s="20"/>
      <c r="I3008" s="38"/>
      <c r="J3008" s="20"/>
      <c r="K3008" s="33"/>
      <c r="L3008" s="117"/>
      <c r="M3008" s="21"/>
      <c r="N3008" s="89"/>
      <c r="O3008" s="125" t="e">
        <f t="shared" si="95"/>
        <v>#REF!</v>
      </c>
      <c r="P3008" s="125" t="e">
        <f t="shared" si="96"/>
        <v>#REF!</v>
      </c>
      <c r="Q3008" s="147" t="e">
        <f>T20D357462[[#This Row],[スコア⑤]]/T20D357462[[#This Row],[スコア③]]</f>
        <v>#REF!</v>
      </c>
      <c r="R3008" s="76" t="e">
        <f>#REF!+#REF!</f>
        <v>#REF!</v>
      </c>
      <c r="S3008" s="76"/>
      <c r="T3008" s="119"/>
      <c r="U3008" s="76"/>
      <c r="V3008" s="76"/>
      <c r="W3008" s="109" t="e">
        <f>(T20D357462[[#This Row],[現金及び預金（億）]]-T20D357462[[#This Row],[負債（億）]])/T20D357462[[#This Row],[総資産]]*100</f>
        <v>#DIV/0!</v>
      </c>
    </row>
    <row r="3009" spans="1:23" s="67" customFormat="1" x14ac:dyDescent="0.25">
      <c r="A3009" s="69"/>
      <c r="B3009" s="39"/>
      <c r="C3009" s="71" t="str">
        <f>IFERROR(_xll.RssMarket($A3009,"市場部名称"),"")</f>
        <v/>
      </c>
      <c r="D3009" s="55"/>
      <c r="E3009" s="55" t="str">
        <f>IFERROR(_xll.RssMarket($A3009,"前日比"),"")</f>
        <v/>
      </c>
      <c r="F3009" s="75" t="str">
        <f>IFERROR(_xll.RssMarket($A3009,"時価総額"),"")</f>
        <v/>
      </c>
      <c r="G3009" s="75" t="e">
        <f>T20D357462[[#This Row],[時価総額]]/T20D357462[[#This Row],[現在値]]</f>
        <v>#VALUE!</v>
      </c>
      <c r="H3009" s="20"/>
      <c r="I3009" s="38"/>
      <c r="J3009" s="20"/>
      <c r="K3009" s="33"/>
      <c r="L3009" s="117"/>
      <c r="M3009" s="21"/>
      <c r="N3009" s="89"/>
      <c r="O3009" s="125" t="e">
        <f t="shared" si="95"/>
        <v>#REF!</v>
      </c>
      <c r="P3009" s="125" t="e">
        <f t="shared" si="96"/>
        <v>#REF!</v>
      </c>
      <c r="Q3009" s="147" t="e">
        <f>T20D357462[[#This Row],[スコア⑤]]/T20D357462[[#This Row],[スコア③]]</f>
        <v>#REF!</v>
      </c>
      <c r="R3009" s="76" t="e">
        <f>#REF!+#REF!</f>
        <v>#REF!</v>
      </c>
      <c r="S3009" s="76"/>
      <c r="T3009" s="119"/>
      <c r="U3009" s="76"/>
      <c r="V3009" s="76"/>
      <c r="W3009" s="109" t="e">
        <f>(T20D357462[[#This Row],[現金及び預金（億）]]-T20D357462[[#This Row],[負債（億）]])/T20D357462[[#This Row],[総資産]]*100</f>
        <v>#DIV/0!</v>
      </c>
    </row>
    <row r="3010" spans="1:23" s="67" customFormat="1" x14ac:dyDescent="0.25">
      <c r="A3010" s="69"/>
      <c r="B3010" s="39"/>
      <c r="C3010" s="71" t="str">
        <f>IFERROR(_xll.RssMarket($A3010,"市場部名称"),"")</f>
        <v/>
      </c>
      <c r="D3010" s="55"/>
      <c r="E3010" s="55" t="str">
        <f>IFERROR(_xll.RssMarket($A3010,"前日比"),"")</f>
        <v/>
      </c>
      <c r="F3010" s="75" t="str">
        <f>IFERROR(_xll.RssMarket($A3010,"時価総額"),"")</f>
        <v/>
      </c>
      <c r="G3010" s="75" t="e">
        <f>T20D357462[[#This Row],[時価総額]]/T20D357462[[#This Row],[現在値]]</f>
        <v>#VALUE!</v>
      </c>
      <c r="H3010" s="20"/>
      <c r="I3010" s="38"/>
      <c r="J3010" s="20"/>
      <c r="K3010" s="33"/>
      <c r="L3010" s="117"/>
      <c r="M3010" s="21"/>
      <c r="N3010" s="89"/>
      <c r="O3010" s="125" t="e">
        <f t="shared" ref="O3010:O3073" si="97">ROUND(
 ((IF(OR(R3010="",R3010&lt;=0),20,R3010)/20)
  *(L3010/15))
 /(IFERROR(IF(H3010&gt;0,H3010,15),15)/15)
 *100,0)</f>
        <v>#REF!</v>
      </c>
      <c r="P3010" s="125" t="e">
        <f t="shared" si="96"/>
        <v>#REF!</v>
      </c>
      <c r="Q3010" s="147" t="e">
        <f>T20D357462[[#This Row],[スコア⑤]]/T20D357462[[#This Row],[スコア③]]</f>
        <v>#REF!</v>
      </c>
      <c r="R3010" s="76" t="e">
        <f>#REF!+#REF!</f>
        <v>#REF!</v>
      </c>
      <c r="S3010" s="76"/>
      <c r="T3010" s="119"/>
      <c r="U3010" s="76"/>
      <c r="V3010" s="76"/>
      <c r="W3010" s="109" t="e">
        <f>(T20D357462[[#This Row],[現金及び預金（億）]]-T20D357462[[#This Row],[負債（億）]])/T20D357462[[#This Row],[総資産]]*100</f>
        <v>#DIV/0!</v>
      </c>
    </row>
    <row r="3011" spans="1:23" s="67" customFormat="1" x14ac:dyDescent="0.25">
      <c r="A3011" s="69"/>
      <c r="B3011" s="39"/>
      <c r="C3011" s="71" t="str">
        <f>IFERROR(_xll.RssMarket($A3011,"市場部名称"),"")</f>
        <v/>
      </c>
      <c r="D3011" s="55"/>
      <c r="E3011" s="55" t="str">
        <f>IFERROR(_xll.RssMarket($A3011,"前日比"),"")</f>
        <v/>
      </c>
      <c r="F3011" s="75" t="str">
        <f>IFERROR(_xll.RssMarket($A3011,"時価総額"),"")</f>
        <v/>
      </c>
      <c r="G3011" s="75" t="e">
        <f>T20D357462[[#This Row],[時価総額]]/T20D357462[[#This Row],[現在値]]</f>
        <v>#VALUE!</v>
      </c>
      <c r="H3011" s="20"/>
      <c r="I3011" s="38"/>
      <c r="J3011" s="20"/>
      <c r="K3011" s="33"/>
      <c r="L3011" s="117"/>
      <c r="M3011" s="21"/>
      <c r="N3011" s="89"/>
      <c r="O3011" s="125" t="e">
        <f t="shared" si="97"/>
        <v>#REF!</v>
      </c>
      <c r="P3011" s="125" t="e">
        <f t="shared" si="96"/>
        <v>#REF!</v>
      </c>
      <c r="Q3011" s="147" t="e">
        <f>T20D357462[[#This Row],[スコア⑤]]/T20D357462[[#This Row],[スコア③]]</f>
        <v>#REF!</v>
      </c>
      <c r="R3011" s="76" t="e">
        <f>#REF!+#REF!</f>
        <v>#REF!</v>
      </c>
      <c r="S3011" s="76"/>
      <c r="T3011" s="119"/>
      <c r="U3011" s="76"/>
      <c r="V3011" s="76"/>
      <c r="W3011" s="109" t="e">
        <f>(T20D357462[[#This Row],[現金及び預金（億）]]-T20D357462[[#This Row],[負債（億）]])/T20D357462[[#This Row],[総資産]]*100</f>
        <v>#DIV/0!</v>
      </c>
    </row>
    <row r="3012" spans="1:23" s="67" customFormat="1" x14ac:dyDescent="0.25">
      <c r="A3012" s="69"/>
      <c r="B3012" s="39"/>
      <c r="C3012" s="71" t="str">
        <f>IFERROR(_xll.RssMarket($A3012,"市場部名称"),"")</f>
        <v/>
      </c>
      <c r="D3012" s="55"/>
      <c r="E3012" s="55" t="str">
        <f>IFERROR(_xll.RssMarket($A3012,"前日比"),"")</f>
        <v/>
      </c>
      <c r="F3012" s="75" t="str">
        <f>IFERROR(_xll.RssMarket($A3012,"時価総額"),"")</f>
        <v/>
      </c>
      <c r="G3012" s="75" t="e">
        <f>T20D357462[[#This Row],[時価総額]]/T20D357462[[#This Row],[現在値]]</f>
        <v>#VALUE!</v>
      </c>
      <c r="H3012" s="20"/>
      <c r="I3012" s="38"/>
      <c r="J3012" s="20"/>
      <c r="K3012" s="33"/>
      <c r="L3012" s="117"/>
      <c r="M3012" s="21"/>
      <c r="N3012" s="89"/>
      <c r="O3012" s="125" t="e">
        <f t="shared" si="97"/>
        <v>#REF!</v>
      </c>
      <c r="P3012" s="125" t="e">
        <f t="shared" si="96"/>
        <v>#REF!</v>
      </c>
      <c r="Q3012" s="147" t="e">
        <f>T20D357462[[#This Row],[スコア⑤]]/T20D357462[[#This Row],[スコア③]]</f>
        <v>#REF!</v>
      </c>
      <c r="R3012" s="76" t="e">
        <f>#REF!+#REF!</f>
        <v>#REF!</v>
      </c>
      <c r="S3012" s="76"/>
      <c r="T3012" s="119"/>
      <c r="U3012" s="76"/>
      <c r="V3012" s="76"/>
      <c r="W3012" s="109" t="e">
        <f>(T20D357462[[#This Row],[現金及び預金（億）]]-T20D357462[[#This Row],[負債（億）]])/T20D357462[[#This Row],[総資産]]*100</f>
        <v>#DIV/0!</v>
      </c>
    </row>
    <row r="3013" spans="1:23" s="67" customFormat="1" x14ac:dyDescent="0.25">
      <c r="A3013" s="69"/>
      <c r="B3013" s="39"/>
      <c r="C3013" s="71" t="str">
        <f>IFERROR(_xll.RssMarket($A3013,"市場部名称"),"")</f>
        <v/>
      </c>
      <c r="D3013" s="55"/>
      <c r="E3013" s="55" t="str">
        <f>IFERROR(_xll.RssMarket($A3013,"前日比"),"")</f>
        <v/>
      </c>
      <c r="F3013" s="75" t="str">
        <f>IFERROR(_xll.RssMarket($A3013,"時価総額"),"")</f>
        <v/>
      </c>
      <c r="G3013" s="75" t="e">
        <f>T20D357462[[#This Row],[時価総額]]/T20D357462[[#This Row],[現在値]]</f>
        <v>#VALUE!</v>
      </c>
      <c r="H3013" s="20"/>
      <c r="I3013" s="38"/>
      <c r="J3013" s="20"/>
      <c r="K3013" s="33"/>
      <c r="L3013" s="117"/>
      <c r="M3013" s="21"/>
      <c r="N3013" s="89"/>
      <c r="O3013" s="125" t="e">
        <f t="shared" si="97"/>
        <v>#REF!</v>
      </c>
      <c r="P3013" s="125" t="e">
        <f t="shared" si="96"/>
        <v>#REF!</v>
      </c>
      <c r="Q3013" s="147" t="e">
        <f>T20D357462[[#This Row],[スコア⑤]]/T20D357462[[#This Row],[スコア③]]</f>
        <v>#REF!</v>
      </c>
      <c r="R3013" s="76" t="e">
        <f>#REF!+#REF!</f>
        <v>#REF!</v>
      </c>
      <c r="S3013" s="76"/>
      <c r="T3013" s="119"/>
      <c r="U3013" s="76"/>
      <c r="V3013" s="76"/>
      <c r="W3013" s="109" t="e">
        <f>(T20D357462[[#This Row],[現金及び預金（億）]]-T20D357462[[#This Row],[負債（億）]])/T20D357462[[#This Row],[総資産]]*100</f>
        <v>#DIV/0!</v>
      </c>
    </row>
    <row r="3014" spans="1:23" s="67" customFormat="1" x14ac:dyDescent="0.25">
      <c r="A3014" s="69"/>
      <c r="B3014" s="39"/>
      <c r="C3014" s="71" t="str">
        <f>IFERROR(_xll.RssMarket($A3014,"市場部名称"),"")</f>
        <v/>
      </c>
      <c r="D3014" s="55"/>
      <c r="E3014" s="55" t="str">
        <f>IFERROR(_xll.RssMarket($A3014,"前日比"),"")</f>
        <v/>
      </c>
      <c r="F3014" s="75" t="str">
        <f>IFERROR(_xll.RssMarket($A3014,"時価総額"),"")</f>
        <v/>
      </c>
      <c r="G3014" s="75" t="e">
        <f>T20D357462[[#This Row],[時価総額]]/T20D357462[[#This Row],[現在値]]</f>
        <v>#VALUE!</v>
      </c>
      <c r="H3014" s="20"/>
      <c r="I3014" s="38"/>
      <c r="J3014" s="20"/>
      <c r="K3014" s="33"/>
      <c r="L3014" s="117"/>
      <c r="M3014" s="21"/>
      <c r="N3014" s="89"/>
      <c r="O3014" s="125" t="e">
        <f t="shared" si="97"/>
        <v>#REF!</v>
      </c>
      <c r="P3014" s="125" t="e">
        <f t="shared" si="96"/>
        <v>#REF!</v>
      </c>
      <c r="Q3014" s="147" t="e">
        <f>T20D357462[[#This Row],[スコア⑤]]/T20D357462[[#This Row],[スコア③]]</f>
        <v>#REF!</v>
      </c>
      <c r="R3014" s="76" t="e">
        <f>#REF!+#REF!</f>
        <v>#REF!</v>
      </c>
      <c r="S3014" s="76"/>
      <c r="T3014" s="119"/>
      <c r="U3014" s="76"/>
      <c r="V3014" s="76"/>
      <c r="W3014" s="109" t="e">
        <f>(T20D357462[[#This Row],[現金及び預金（億）]]-T20D357462[[#This Row],[負債（億）]])/T20D357462[[#This Row],[総資産]]*100</f>
        <v>#DIV/0!</v>
      </c>
    </row>
    <row r="3015" spans="1:23" s="67" customFormat="1" x14ac:dyDescent="0.25">
      <c r="A3015" s="69"/>
      <c r="B3015" s="39"/>
      <c r="C3015" s="71" t="str">
        <f>IFERROR(_xll.RssMarket($A3015,"市場部名称"),"")</f>
        <v/>
      </c>
      <c r="D3015" s="55"/>
      <c r="E3015" s="55" t="str">
        <f>IFERROR(_xll.RssMarket($A3015,"前日比"),"")</f>
        <v/>
      </c>
      <c r="F3015" s="75" t="str">
        <f>IFERROR(_xll.RssMarket($A3015,"時価総額"),"")</f>
        <v/>
      </c>
      <c r="G3015" s="75" t="e">
        <f>T20D357462[[#This Row],[時価総額]]/T20D357462[[#This Row],[現在値]]</f>
        <v>#VALUE!</v>
      </c>
      <c r="H3015" s="20"/>
      <c r="I3015" s="38"/>
      <c r="J3015" s="20"/>
      <c r="K3015" s="33"/>
      <c r="L3015" s="117"/>
      <c r="M3015" s="21"/>
      <c r="N3015" s="89"/>
      <c r="O3015" s="125" t="e">
        <f t="shared" si="97"/>
        <v>#REF!</v>
      </c>
      <c r="P3015" s="125" t="e">
        <f t="shared" si="96"/>
        <v>#REF!</v>
      </c>
      <c r="Q3015" s="147" t="e">
        <f>T20D357462[[#This Row],[スコア⑤]]/T20D357462[[#This Row],[スコア③]]</f>
        <v>#REF!</v>
      </c>
      <c r="R3015" s="76" t="e">
        <f>#REF!+#REF!</f>
        <v>#REF!</v>
      </c>
      <c r="S3015" s="76"/>
      <c r="T3015" s="119"/>
      <c r="U3015" s="76"/>
      <c r="V3015" s="76"/>
      <c r="W3015" s="109" t="e">
        <f>(T20D357462[[#This Row],[現金及び預金（億）]]-T20D357462[[#This Row],[負債（億）]])/T20D357462[[#This Row],[総資産]]*100</f>
        <v>#DIV/0!</v>
      </c>
    </row>
    <row r="3016" spans="1:23" s="67" customFormat="1" x14ac:dyDescent="0.25">
      <c r="A3016" s="69"/>
      <c r="B3016" s="39"/>
      <c r="C3016" s="71" t="str">
        <f>IFERROR(_xll.RssMarket($A3016,"市場部名称"),"")</f>
        <v/>
      </c>
      <c r="D3016" s="55"/>
      <c r="E3016" s="55" t="str">
        <f>IFERROR(_xll.RssMarket($A3016,"前日比"),"")</f>
        <v/>
      </c>
      <c r="F3016" s="75" t="str">
        <f>IFERROR(_xll.RssMarket($A3016,"時価総額"),"")</f>
        <v/>
      </c>
      <c r="G3016" s="75" t="e">
        <f>T20D357462[[#This Row],[時価総額]]/T20D357462[[#This Row],[現在値]]</f>
        <v>#VALUE!</v>
      </c>
      <c r="H3016" s="20"/>
      <c r="I3016" s="38"/>
      <c r="J3016" s="20"/>
      <c r="K3016" s="33"/>
      <c r="L3016" s="117"/>
      <c r="M3016" s="21"/>
      <c r="N3016" s="89"/>
      <c r="O3016" s="125" t="e">
        <f t="shared" si="97"/>
        <v>#REF!</v>
      </c>
      <c r="P3016" s="125" t="e">
        <f t="shared" si="96"/>
        <v>#REF!</v>
      </c>
      <c r="Q3016" s="147" t="e">
        <f>T20D357462[[#This Row],[スコア⑤]]/T20D357462[[#This Row],[スコア③]]</f>
        <v>#REF!</v>
      </c>
      <c r="R3016" s="76" t="e">
        <f>#REF!+#REF!</f>
        <v>#REF!</v>
      </c>
      <c r="S3016" s="76"/>
      <c r="T3016" s="119"/>
      <c r="U3016" s="76"/>
      <c r="V3016" s="76"/>
      <c r="W3016" s="109" t="e">
        <f>(T20D357462[[#This Row],[現金及び預金（億）]]-T20D357462[[#This Row],[負債（億）]])/T20D357462[[#This Row],[総資産]]*100</f>
        <v>#DIV/0!</v>
      </c>
    </row>
    <row r="3017" spans="1:23" s="67" customFormat="1" x14ac:dyDescent="0.25">
      <c r="A3017" s="69"/>
      <c r="B3017" s="39"/>
      <c r="C3017" s="71" t="str">
        <f>IFERROR(_xll.RssMarket($A3017,"市場部名称"),"")</f>
        <v/>
      </c>
      <c r="D3017" s="55"/>
      <c r="E3017" s="55" t="str">
        <f>IFERROR(_xll.RssMarket($A3017,"前日比"),"")</f>
        <v/>
      </c>
      <c r="F3017" s="75" t="str">
        <f>IFERROR(_xll.RssMarket($A3017,"時価総額"),"")</f>
        <v/>
      </c>
      <c r="G3017" s="75" t="e">
        <f>T20D357462[[#This Row],[時価総額]]/T20D357462[[#This Row],[現在値]]</f>
        <v>#VALUE!</v>
      </c>
      <c r="H3017" s="20"/>
      <c r="I3017" s="38"/>
      <c r="J3017" s="20"/>
      <c r="K3017" s="33"/>
      <c r="L3017" s="117"/>
      <c r="M3017" s="21"/>
      <c r="N3017" s="89"/>
      <c r="O3017" s="125" t="e">
        <f t="shared" si="97"/>
        <v>#REF!</v>
      </c>
      <c r="P3017" s="125" t="e">
        <f t="shared" si="96"/>
        <v>#REF!</v>
      </c>
      <c r="Q3017" s="147" t="e">
        <f>T20D357462[[#This Row],[スコア⑤]]/T20D357462[[#This Row],[スコア③]]</f>
        <v>#REF!</v>
      </c>
      <c r="R3017" s="76" t="e">
        <f>#REF!+#REF!</f>
        <v>#REF!</v>
      </c>
      <c r="S3017" s="76"/>
      <c r="T3017" s="119"/>
      <c r="U3017" s="76"/>
      <c r="V3017" s="76"/>
      <c r="W3017" s="109" t="e">
        <f>(T20D357462[[#This Row],[現金及び預金（億）]]-T20D357462[[#This Row],[負債（億）]])/T20D357462[[#This Row],[総資産]]*100</f>
        <v>#DIV/0!</v>
      </c>
    </row>
    <row r="3018" spans="1:23" s="67" customFormat="1" x14ac:dyDescent="0.25">
      <c r="A3018" s="69"/>
      <c r="B3018" s="39"/>
      <c r="C3018" s="71" t="str">
        <f>IFERROR(_xll.RssMarket($A3018,"市場部名称"),"")</f>
        <v/>
      </c>
      <c r="D3018" s="55"/>
      <c r="E3018" s="55" t="str">
        <f>IFERROR(_xll.RssMarket($A3018,"前日比"),"")</f>
        <v/>
      </c>
      <c r="F3018" s="75" t="str">
        <f>IFERROR(_xll.RssMarket($A3018,"時価総額"),"")</f>
        <v/>
      </c>
      <c r="G3018" s="75" t="e">
        <f>T20D357462[[#This Row],[時価総額]]/T20D357462[[#This Row],[現在値]]</f>
        <v>#VALUE!</v>
      </c>
      <c r="H3018" s="20"/>
      <c r="I3018" s="38"/>
      <c r="J3018" s="20"/>
      <c r="K3018" s="33"/>
      <c r="L3018" s="117"/>
      <c r="M3018" s="21"/>
      <c r="N3018" s="89"/>
      <c r="O3018" s="125" t="e">
        <f t="shared" si="97"/>
        <v>#REF!</v>
      </c>
      <c r="P3018" s="125" t="e">
        <f t="shared" si="96"/>
        <v>#REF!</v>
      </c>
      <c r="Q3018" s="147" t="e">
        <f>T20D357462[[#This Row],[スコア⑤]]/T20D357462[[#This Row],[スコア③]]</f>
        <v>#REF!</v>
      </c>
      <c r="R3018" s="76" t="e">
        <f>#REF!+#REF!</f>
        <v>#REF!</v>
      </c>
      <c r="S3018" s="76"/>
      <c r="T3018" s="119"/>
      <c r="U3018" s="76"/>
      <c r="V3018" s="76"/>
      <c r="W3018" s="109" t="e">
        <f>(T20D357462[[#This Row],[現金及び預金（億）]]-T20D357462[[#This Row],[負債（億）]])/T20D357462[[#This Row],[総資産]]*100</f>
        <v>#DIV/0!</v>
      </c>
    </row>
    <row r="3019" spans="1:23" s="67" customFormat="1" x14ac:dyDescent="0.25">
      <c r="A3019" s="69"/>
      <c r="B3019" s="39"/>
      <c r="C3019" s="71" t="str">
        <f>IFERROR(_xll.RssMarket($A3019,"市場部名称"),"")</f>
        <v/>
      </c>
      <c r="D3019" s="55"/>
      <c r="E3019" s="55" t="str">
        <f>IFERROR(_xll.RssMarket($A3019,"前日比"),"")</f>
        <v/>
      </c>
      <c r="F3019" s="75" t="str">
        <f>IFERROR(_xll.RssMarket($A3019,"時価総額"),"")</f>
        <v/>
      </c>
      <c r="G3019" s="75" t="e">
        <f>T20D357462[[#This Row],[時価総額]]/T20D357462[[#This Row],[現在値]]</f>
        <v>#VALUE!</v>
      </c>
      <c r="H3019" s="20"/>
      <c r="I3019" s="38"/>
      <c r="J3019" s="20"/>
      <c r="K3019" s="33"/>
      <c r="L3019" s="117"/>
      <c r="M3019" s="21"/>
      <c r="N3019" s="89"/>
      <c r="O3019" s="125" t="e">
        <f t="shared" si="97"/>
        <v>#REF!</v>
      </c>
      <c r="P3019" s="125" t="e">
        <f t="shared" si="96"/>
        <v>#REF!</v>
      </c>
      <c r="Q3019" s="147" t="e">
        <f>T20D357462[[#This Row],[スコア⑤]]/T20D357462[[#This Row],[スコア③]]</f>
        <v>#REF!</v>
      </c>
      <c r="R3019" s="76" t="e">
        <f>#REF!+#REF!</f>
        <v>#REF!</v>
      </c>
      <c r="S3019" s="76"/>
      <c r="T3019" s="119"/>
      <c r="U3019" s="76"/>
      <c r="V3019" s="76"/>
      <c r="W3019" s="109" t="e">
        <f>(T20D357462[[#This Row],[現金及び預金（億）]]-T20D357462[[#This Row],[負債（億）]])/T20D357462[[#This Row],[総資産]]*100</f>
        <v>#DIV/0!</v>
      </c>
    </row>
    <row r="3020" spans="1:23" s="67" customFormat="1" x14ac:dyDescent="0.25">
      <c r="A3020" s="69"/>
      <c r="B3020" s="39"/>
      <c r="C3020" s="71" t="str">
        <f>IFERROR(_xll.RssMarket($A3020,"市場部名称"),"")</f>
        <v/>
      </c>
      <c r="D3020" s="55"/>
      <c r="E3020" s="55" t="str">
        <f>IFERROR(_xll.RssMarket($A3020,"前日比"),"")</f>
        <v/>
      </c>
      <c r="F3020" s="75" t="str">
        <f>IFERROR(_xll.RssMarket($A3020,"時価総額"),"")</f>
        <v/>
      </c>
      <c r="G3020" s="75" t="e">
        <f>T20D357462[[#This Row],[時価総額]]/T20D357462[[#This Row],[現在値]]</f>
        <v>#VALUE!</v>
      </c>
      <c r="H3020" s="20"/>
      <c r="I3020" s="38"/>
      <c r="J3020" s="20"/>
      <c r="K3020" s="33"/>
      <c r="L3020" s="117"/>
      <c r="M3020" s="21"/>
      <c r="N3020" s="89"/>
      <c r="O3020" s="125" t="e">
        <f t="shared" si="97"/>
        <v>#REF!</v>
      </c>
      <c r="P3020" s="125" t="e">
        <f t="shared" si="96"/>
        <v>#REF!</v>
      </c>
      <c r="Q3020" s="147" t="e">
        <f>T20D357462[[#This Row],[スコア⑤]]/T20D357462[[#This Row],[スコア③]]</f>
        <v>#REF!</v>
      </c>
      <c r="R3020" s="76" t="e">
        <f>#REF!+#REF!</f>
        <v>#REF!</v>
      </c>
      <c r="S3020" s="76"/>
      <c r="T3020" s="119"/>
      <c r="U3020" s="76"/>
      <c r="V3020" s="76"/>
      <c r="W3020" s="109" t="e">
        <f>(T20D357462[[#This Row],[現金及び預金（億）]]-T20D357462[[#This Row],[負債（億）]])/T20D357462[[#This Row],[総資産]]*100</f>
        <v>#DIV/0!</v>
      </c>
    </row>
    <row r="3021" spans="1:23" s="67" customFormat="1" x14ac:dyDescent="0.25">
      <c r="A3021" s="69"/>
      <c r="B3021" s="39"/>
      <c r="C3021" s="71" t="str">
        <f>IFERROR(_xll.RssMarket($A3021,"市場部名称"),"")</f>
        <v/>
      </c>
      <c r="D3021" s="55"/>
      <c r="E3021" s="55" t="str">
        <f>IFERROR(_xll.RssMarket($A3021,"前日比"),"")</f>
        <v/>
      </c>
      <c r="F3021" s="75" t="str">
        <f>IFERROR(_xll.RssMarket($A3021,"時価総額"),"")</f>
        <v/>
      </c>
      <c r="G3021" s="75" t="e">
        <f>T20D357462[[#This Row],[時価総額]]/T20D357462[[#This Row],[現在値]]</f>
        <v>#VALUE!</v>
      </c>
      <c r="H3021" s="20"/>
      <c r="I3021" s="38"/>
      <c r="J3021" s="20"/>
      <c r="K3021" s="33"/>
      <c r="L3021" s="117"/>
      <c r="M3021" s="21"/>
      <c r="N3021" s="89"/>
      <c r="O3021" s="125" t="e">
        <f t="shared" si="97"/>
        <v>#REF!</v>
      </c>
      <c r="P3021" s="125" t="e">
        <f t="shared" si="96"/>
        <v>#REF!</v>
      </c>
      <c r="Q3021" s="147" t="e">
        <f>T20D357462[[#This Row],[スコア⑤]]/T20D357462[[#This Row],[スコア③]]</f>
        <v>#REF!</v>
      </c>
      <c r="R3021" s="76" t="e">
        <f>#REF!+#REF!</f>
        <v>#REF!</v>
      </c>
      <c r="S3021" s="76"/>
      <c r="T3021" s="119"/>
      <c r="U3021" s="76"/>
      <c r="V3021" s="76"/>
      <c r="W3021" s="109" t="e">
        <f>(T20D357462[[#This Row],[現金及び預金（億）]]-T20D357462[[#This Row],[負債（億）]])/T20D357462[[#This Row],[総資産]]*100</f>
        <v>#DIV/0!</v>
      </c>
    </row>
    <row r="3022" spans="1:23" s="67" customFormat="1" x14ac:dyDescent="0.25">
      <c r="A3022" s="69"/>
      <c r="B3022" s="39"/>
      <c r="C3022" s="71" t="str">
        <f>IFERROR(_xll.RssMarket($A3022,"市場部名称"),"")</f>
        <v/>
      </c>
      <c r="D3022" s="55"/>
      <c r="E3022" s="55" t="str">
        <f>IFERROR(_xll.RssMarket($A3022,"前日比"),"")</f>
        <v/>
      </c>
      <c r="F3022" s="75" t="str">
        <f>IFERROR(_xll.RssMarket($A3022,"時価総額"),"")</f>
        <v/>
      </c>
      <c r="G3022" s="75" t="e">
        <f>T20D357462[[#This Row],[時価総額]]/T20D357462[[#This Row],[現在値]]</f>
        <v>#VALUE!</v>
      </c>
      <c r="H3022" s="20"/>
      <c r="I3022" s="38"/>
      <c r="J3022" s="20"/>
      <c r="K3022" s="33"/>
      <c r="L3022" s="117"/>
      <c r="M3022" s="21"/>
      <c r="N3022" s="89"/>
      <c r="O3022" s="125" t="e">
        <f t="shared" si="97"/>
        <v>#REF!</v>
      </c>
      <c r="P3022" s="125" t="e">
        <f t="shared" si="96"/>
        <v>#REF!</v>
      </c>
      <c r="Q3022" s="147" t="e">
        <f>T20D357462[[#This Row],[スコア⑤]]/T20D357462[[#This Row],[スコア③]]</f>
        <v>#REF!</v>
      </c>
      <c r="R3022" s="76" t="e">
        <f>#REF!+#REF!</f>
        <v>#REF!</v>
      </c>
      <c r="S3022" s="76"/>
      <c r="T3022" s="119"/>
      <c r="U3022" s="76"/>
      <c r="V3022" s="76"/>
      <c r="W3022" s="109" t="e">
        <f>(T20D357462[[#This Row],[現金及び預金（億）]]-T20D357462[[#This Row],[負債（億）]])/T20D357462[[#This Row],[総資産]]*100</f>
        <v>#DIV/0!</v>
      </c>
    </row>
    <row r="3023" spans="1:23" s="67" customFormat="1" x14ac:dyDescent="0.25">
      <c r="A3023" s="69"/>
      <c r="B3023" s="39"/>
      <c r="C3023" s="71" t="str">
        <f>IFERROR(_xll.RssMarket($A3023,"市場部名称"),"")</f>
        <v/>
      </c>
      <c r="D3023" s="55"/>
      <c r="E3023" s="55" t="str">
        <f>IFERROR(_xll.RssMarket($A3023,"前日比"),"")</f>
        <v/>
      </c>
      <c r="F3023" s="75" t="str">
        <f>IFERROR(_xll.RssMarket($A3023,"時価総額"),"")</f>
        <v/>
      </c>
      <c r="G3023" s="75" t="e">
        <f>T20D357462[[#This Row],[時価総額]]/T20D357462[[#This Row],[現在値]]</f>
        <v>#VALUE!</v>
      </c>
      <c r="H3023" s="20"/>
      <c r="I3023" s="38"/>
      <c r="J3023" s="20"/>
      <c r="K3023" s="33"/>
      <c r="L3023" s="117"/>
      <c r="M3023" s="21"/>
      <c r="N3023" s="89"/>
      <c r="O3023" s="125" t="e">
        <f t="shared" si="97"/>
        <v>#REF!</v>
      </c>
      <c r="P3023" s="125" t="e">
        <f t="shared" si="96"/>
        <v>#REF!</v>
      </c>
      <c r="Q3023" s="147" t="e">
        <f>T20D357462[[#This Row],[スコア⑤]]/T20D357462[[#This Row],[スコア③]]</f>
        <v>#REF!</v>
      </c>
      <c r="R3023" s="76" t="e">
        <f>#REF!+#REF!</f>
        <v>#REF!</v>
      </c>
      <c r="S3023" s="76"/>
      <c r="T3023" s="119"/>
      <c r="U3023" s="76"/>
      <c r="V3023" s="76"/>
      <c r="W3023" s="109" t="e">
        <f>(T20D357462[[#This Row],[現金及び預金（億）]]-T20D357462[[#This Row],[負債（億）]])/T20D357462[[#This Row],[総資産]]*100</f>
        <v>#DIV/0!</v>
      </c>
    </row>
    <row r="3024" spans="1:23" s="67" customFormat="1" x14ac:dyDescent="0.25">
      <c r="A3024" s="69"/>
      <c r="B3024" s="39"/>
      <c r="C3024" s="71" t="str">
        <f>IFERROR(_xll.RssMarket($A3024,"市場部名称"),"")</f>
        <v/>
      </c>
      <c r="D3024" s="55"/>
      <c r="E3024" s="55" t="str">
        <f>IFERROR(_xll.RssMarket($A3024,"前日比"),"")</f>
        <v/>
      </c>
      <c r="F3024" s="75" t="str">
        <f>IFERROR(_xll.RssMarket($A3024,"時価総額"),"")</f>
        <v/>
      </c>
      <c r="G3024" s="75" t="e">
        <f>T20D357462[[#This Row],[時価総額]]/T20D357462[[#This Row],[現在値]]</f>
        <v>#VALUE!</v>
      </c>
      <c r="H3024" s="20"/>
      <c r="I3024" s="38"/>
      <c r="J3024" s="20"/>
      <c r="K3024" s="33"/>
      <c r="L3024" s="117"/>
      <c r="M3024" s="21"/>
      <c r="N3024" s="89"/>
      <c r="O3024" s="125" t="e">
        <f t="shared" si="97"/>
        <v>#REF!</v>
      </c>
      <c r="P3024" s="125" t="e">
        <f t="shared" si="96"/>
        <v>#REF!</v>
      </c>
      <c r="Q3024" s="147" t="e">
        <f>T20D357462[[#This Row],[スコア⑤]]/T20D357462[[#This Row],[スコア③]]</f>
        <v>#REF!</v>
      </c>
      <c r="R3024" s="76" t="e">
        <f>#REF!+#REF!</f>
        <v>#REF!</v>
      </c>
      <c r="S3024" s="76"/>
      <c r="T3024" s="119"/>
      <c r="U3024" s="76"/>
      <c r="V3024" s="76"/>
      <c r="W3024" s="109" t="e">
        <f>(T20D357462[[#This Row],[現金及び預金（億）]]-T20D357462[[#This Row],[負債（億）]])/T20D357462[[#This Row],[総資産]]*100</f>
        <v>#DIV/0!</v>
      </c>
    </row>
    <row r="3025" spans="1:23" s="67" customFormat="1" x14ac:dyDescent="0.25">
      <c r="A3025" s="69"/>
      <c r="B3025" s="39"/>
      <c r="C3025" s="71" t="str">
        <f>IFERROR(_xll.RssMarket($A3025,"市場部名称"),"")</f>
        <v/>
      </c>
      <c r="D3025" s="55"/>
      <c r="E3025" s="55" t="str">
        <f>IFERROR(_xll.RssMarket($A3025,"前日比"),"")</f>
        <v/>
      </c>
      <c r="F3025" s="75" t="str">
        <f>IFERROR(_xll.RssMarket($A3025,"時価総額"),"")</f>
        <v/>
      </c>
      <c r="G3025" s="75" t="e">
        <f>T20D357462[[#This Row],[時価総額]]/T20D357462[[#This Row],[現在値]]</f>
        <v>#VALUE!</v>
      </c>
      <c r="H3025" s="20"/>
      <c r="I3025" s="38"/>
      <c r="J3025" s="20"/>
      <c r="K3025" s="33"/>
      <c r="L3025" s="117"/>
      <c r="M3025" s="21"/>
      <c r="N3025" s="89"/>
      <c r="O3025" s="125" t="e">
        <f t="shared" si="97"/>
        <v>#REF!</v>
      </c>
      <c r="P3025" s="125" t="e">
        <f t="shared" si="96"/>
        <v>#REF!</v>
      </c>
      <c r="Q3025" s="147" t="e">
        <f>T20D357462[[#This Row],[スコア⑤]]/T20D357462[[#This Row],[スコア③]]</f>
        <v>#REF!</v>
      </c>
      <c r="R3025" s="76" t="e">
        <f>#REF!+#REF!</f>
        <v>#REF!</v>
      </c>
      <c r="S3025" s="76"/>
      <c r="T3025" s="119"/>
      <c r="U3025" s="76"/>
      <c r="V3025" s="76"/>
      <c r="W3025" s="109" t="e">
        <f>(T20D357462[[#This Row],[現金及び預金（億）]]-T20D357462[[#This Row],[負債（億）]])/T20D357462[[#This Row],[総資産]]*100</f>
        <v>#DIV/0!</v>
      </c>
    </row>
    <row r="3026" spans="1:23" s="67" customFormat="1" x14ac:dyDescent="0.25">
      <c r="A3026" s="69"/>
      <c r="B3026" s="39"/>
      <c r="C3026" s="71" t="str">
        <f>IFERROR(_xll.RssMarket($A3026,"市場部名称"),"")</f>
        <v/>
      </c>
      <c r="D3026" s="55"/>
      <c r="E3026" s="55" t="str">
        <f>IFERROR(_xll.RssMarket($A3026,"前日比"),"")</f>
        <v/>
      </c>
      <c r="F3026" s="75" t="str">
        <f>IFERROR(_xll.RssMarket($A3026,"時価総額"),"")</f>
        <v/>
      </c>
      <c r="G3026" s="75" t="e">
        <f>T20D357462[[#This Row],[時価総額]]/T20D357462[[#This Row],[現在値]]</f>
        <v>#VALUE!</v>
      </c>
      <c r="H3026" s="20"/>
      <c r="I3026" s="38"/>
      <c r="J3026" s="20"/>
      <c r="K3026" s="33"/>
      <c r="L3026" s="117"/>
      <c r="M3026" s="21"/>
      <c r="N3026" s="89"/>
      <c r="O3026" s="125" t="e">
        <f t="shared" si="97"/>
        <v>#REF!</v>
      </c>
      <c r="P3026" s="125" t="e">
        <f t="shared" si="96"/>
        <v>#REF!</v>
      </c>
      <c r="Q3026" s="147" t="e">
        <f>T20D357462[[#This Row],[スコア⑤]]/T20D357462[[#This Row],[スコア③]]</f>
        <v>#REF!</v>
      </c>
      <c r="R3026" s="76" t="e">
        <f>#REF!+#REF!</f>
        <v>#REF!</v>
      </c>
      <c r="S3026" s="76"/>
      <c r="T3026" s="119"/>
      <c r="U3026" s="76"/>
      <c r="V3026" s="76"/>
      <c r="W3026" s="109" t="e">
        <f>(T20D357462[[#This Row],[現金及び預金（億）]]-T20D357462[[#This Row],[負債（億）]])/T20D357462[[#This Row],[総資産]]*100</f>
        <v>#DIV/0!</v>
      </c>
    </row>
    <row r="3027" spans="1:23" s="67" customFormat="1" x14ac:dyDescent="0.25">
      <c r="A3027" s="69"/>
      <c r="B3027" s="39"/>
      <c r="C3027" s="71" t="str">
        <f>IFERROR(_xll.RssMarket($A3027,"市場部名称"),"")</f>
        <v/>
      </c>
      <c r="D3027" s="55"/>
      <c r="E3027" s="55" t="str">
        <f>IFERROR(_xll.RssMarket($A3027,"前日比"),"")</f>
        <v/>
      </c>
      <c r="F3027" s="75" t="str">
        <f>IFERROR(_xll.RssMarket($A3027,"時価総額"),"")</f>
        <v/>
      </c>
      <c r="G3027" s="75" t="e">
        <f>T20D357462[[#This Row],[時価総額]]/T20D357462[[#This Row],[現在値]]</f>
        <v>#VALUE!</v>
      </c>
      <c r="H3027" s="20"/>
      <c r="I3027" s="38"/>
      <c r="J3027" s="20"/>
      <c r="K3027" s="33"/>
      <c r="L3027" s="117"/>
      <c r="M3027" s="21"/>
      <c r="N3027" s="89"/>
      <c r="O3027" s="125" t="e">
        <f t="shared" si="97"/>
        <v>#REF!</v>
      </c>
      <c r="P3027" s="125" t="e">
        <f t="shared" si="96"/>
        <v>#REF!</v>
      </c>
      <c r="Q3027" s="147" t="e">
        <f>T20D357462[[#This Row],[スコア⑤]]/T20D357462[[#This Row],[スコア③]]</f>
        <v>#REF!</v>
      </c>
      <c r="R3027" s="76" t="e">
        <f>#REF!+#REF!</f>
        <v>#REF!</v>
      </c>
      <c r="S3027" s="76"/>
      <c r="T3027" s="119"/>
      <c r="U3027" s="76"/>
      <c r="V3027" s="76"/>
      <c r="W3027" s="109" t="e">
        <f>(T20D357462[[#This Row],[現金及び預金（億）]]-T20D357462[[#This Row],[負債（億）]])/T20D357462[[#This Row],[総資産]]*100</f>
        <v>#DIV/0!</v>
      </c>
    </row>
    <row r="3028" spans="1:23" s="67" customFormat="1" x14ac:dyDescent="0.25">
      <c r="A3028" s="69"/>
      <c r="B3028" s="39"/>
      <c r="C3028" s="71" t="str">
        <f>IFERROR(_xll.RssMarket($A3028,"市場部名称"),"")</f>
        <v/>
      </c>
      <c r="D3028" s="55"/>
      <c r="E3028" s="55" t="str">
        <f>IFERROR(_xll.RssMarket($A3028,"前日比"),"")</f>
        <v/>
      </c>
      <c r="F3028" s="75" t="str">
        <f>IFERROR(_xll.RssMarket($A3028,"時価総額"),"")</f>
        <v/>
      </c>
      <c r="G3028" s="75" t="e">
        <f>T20D357462[[#This Row],[時価総額]]/T20D357462[[#This Row],[現在値]]</f>
        <v>#VALUE!</v>
      </c>
      <c r="H3028" s="20"/>
      <c r="I3028" s="38"/>
      <c r="J3028" s="20"/>
      <c r="K3028" s="33"/>
      <c r="L3028" s="117"/>
      <c r="M3028" s="21"/>
      <c r="N3028" s="89"/>
      <c r="O3028" s="125" t="e">
        <f t="shared" si="97"/>
        <v>#REF!</v>
      </c>
      <c r="P3028" s="125" t="e">
        <f t="shared" si="96"/>
        <v>#REF!</v>
      </c>
      <c r="Q3028" s="147" t="e">
        <f>T20D357462[[#This Row],[スコア⑤]]/T20D357462[[#This Row],[スコア③]]</f>
        <v>#REF!</v>
      </c>
      <c r="R3028" s="76" t="e">
        <f>#REF!+#REF!</f>
        <v>#REF!</v>
      </c>
      <c r="S3028" s="76"/>
      <c r="T3028" s="119"/>
      <c r="U3028" s="76"/>
      <c r="V3028" s="76"/>
      <c r="W3028" s="109" t="e">
        <f>(T20D357462[[#This Row],[現金及び預金（億）]]-T20D357462[[#This Row],[負債（億）]])/T20D357462[[#This Row],[総資産]]*100</f>
        <v>#DIV/0!</v>
      </c>
    </row>
    <row r="3029" spans="1:23" s="67" customFormat="1" x14ac:dyDescent="0.25">
      <c r="A3029" s="69"/>
      <c r="B3029" s="39"/>
      <c r="C3029" s="71" t="str">
        <f>IFERROR(_xll.RssMarket($A3029,"市場部名称"),"")</f>
        <v/>
      </c>
      <c r="D3029" s="55"/>
      <c r="E3029" s="55" t="str">
        <f>IFERROR(_xll.RssMarket($A3029,"前日比"),"")</f>
        <v/>
      </c>
      <c r="F3029" s="75" t="str">
        <f>IFERROR(_xll.RssMarket($A3029,"時価総額"),"")</f>
        <v/>
      </c>
      <c r="G3029" s="75" t="e">
        <f>T20D357462[[#This Row],[時価総額]]/T20D357462[[#This Row],[現在値]]</f>
        <v>#VALUE!</v>
      </c>
      <c r="H3029" s="20"/>
      <c r="I3029" s="38"/>
      <c r="J3029" s="20"/>
      <c r="K3029" s="33"/>
      <c r="L3029" s="117"/>
      <c r="M3029" s="21"/>
      <c r="N3029" s="89"/>
      <c r="O3029" s="125" t="e">
        <f t="shared" si="97"/>
        <v>#REF!</v>
      </c>
      <c r="P3029" s="125" t="e">
        <f t="shared" si="96"/>
        <v>#REF!</v>
      </c>
      <c r="Q3029" s="147" t="e">
        <f>T20D357462[[#This Row],[スコア⑤]]/T20D357462[[#This Row],[スコア③]]</f>
        <v>#REF!</v>
      </c>
      <c r="R3029" s="76" t="e">
        <f>#REF!+#REF!</f>
        <v>#REF!</v>
      </c>
      <c r="S3029" s="76"/>
      <c r="T3029" s="119"/>
      <c r="U3029" s="76"/>
      <c r="V3029" s="76"/>
      <c r="W3029" s="109" t="e">
        <f>(T20D357462[[#This Row],[現金及び預金（億）]]-T20D357462[[#This Row],[負債（億）]])/T20D357462[[#This Row],[総資産]]*100</f>
        <v>#DIV/0!</v>
      </c>
    </row>
    <row r="3030" spans="1:23" s="67" customFormat="1" x14ac:dyDescent="0.25">
      <c r="A3030" s="69"/>
      <c r="B3030" s="39"/>
      <c r="C3030" s="71" t="str">
        <f>IFERROR(_xll.RssMarket($A3030,"市場部名称"),"")</f>
        <v/>
      </c>
      <c r="D3030" s="55"/>
      <c r="E3030" s="55" t="str">
        <f>IFERROR(_xll.RssMarket($A3030,"前日比"),"")</f>
        <v/>
      </c>
      <c r="F3030" s="75" t="str">
        <f>IFERROR(_xll.RssMarket($A3030,"時価総額"),"")</f>
        <v/>
      </c>
      <c r="G3030" s="75" t="e">
        <f>T20D357462[[#This Row],[時価総額]]/T20D357462[[#This Row],[現在値]]</f>
        <v>#VALUE!</v>
      </c>
      <c r="H3030" s="20"/>
      <c r="I3030" s="38"/>
      <c r="J3030" s="20"/>
      <c r="K3030" s="33"/>
      <c r="L3030" s="117"/>
      <c r="M3030" s="21"/>
      <c r="N3030" s="89"/>
      <c r="O3030" s="125" t="e">
        <f t="shared" si="97"/>
        <v>#REF!</v>
      </c>
      <c r="P3030" s="125" t="e">
        <f t="shared" si="96"/>
        <v>#REF!</v>
      </c>
      <c r="Q3030" s="147" t="e">
        <f>T20D357462[[#This Row],[スコア⑤]]/T20D357462[[#This Row],[スコア③]]</f>
        <v>#REF!</v>
      </c>
      <c r="R3030" s="76" t="e">
        <f>#REF!+#REF!</f>
        <v>#REF!</v>
      </c>
      <c r="S3030" s="76"/>
      <c r="T3030" s="119"/>
      <c r="U3030" s="76"/>
      <c r="V3030" s="76"/>
      <c r="W3030" s="109" t="e">
        <f>(T20D357462[[#This Row],[現金及び預金（億）]]-T20D357462[[#This Row],[負債（億）]])/T20D357462[[#This Row],[総資産]]*100</f>
        <v>#DIV/0!</v>
      </c>
    </row>
    <row r="3031" spans="1:23" s="67" customFormat="1" x14ac:dyDescent="0.25">
      <c r="A3031" s="69"/>
      <c r="B3031" s="39"/>
      <c r="C3031" s="71" t="str">
        <f>IFERROR(_xll.RssMarket($A3031,"市場部名称"),"")</f>
        <v/>
      </c>
      <c r="D3031" s="55"/>
      <c r="E3031" s="55" t="str">
        <f>IFERROR(_xll.RssMarket($A3031,"前日比"),"")</f>
        <v/>
      </c>
      <c r="F3031" s="75" t="str">
        <f>IFERROR(_xll.RssMarket($A3031,"時価総額"),"")</f>
        <v/>
      </c>
      <c r="G3031" s="75" t="e">
        <f>T20D357462[[#This Row],[時価総額]]/T20D357462[[#This Row],[現在値]]</f>
        <v>#VALUE!</v>
      </c>
      <c r="H3031" s="20"/>
      <c r="I3031" s="38"/>
      <c r="J3031" s="20"/>
      <c r="K3031" s="33"/>
      <c r="L3031" s="117"/>
      <c r="M3031" s="21"/>
      <c r="N3031" s="89"/>
      <c r="O3031" s="125" t="e">
        <f t="shared" si="97"/>
        <v>#REF!</v>
      </c>
      <c r="P3031" s="125" t="e">
        <f t="shared" si="96"/>
        <v>#REF!</v>
      </c>
      <c r="Q3031" s="147" t="e">
        <f>T20D357462[[#This Row],[スコア⑤]]/T20D357462[[#This Row],[スコア③]]</f>
        <v>#REF!</v>
      </c>
      <c r="R3031" s="76" t="e">
        <f>#REF!+#REF!</f>
        <v>#REF!</v>
      </c>
      <c r="S3031" s="76"/>
      <c r="T3031" s="119"/>
      <c r="U3031" s="76"/>
      <c r="V3031" s="76"/>
      <c r="W3031" s="109" t="e">
        <f>(T20D357462[[#This Row],[現金及び預金（億）]]-T20D357462[[#This Row],[負債（億）]])/T20D357462[[#This Row],[総資産]]*100</f>
        <v>#DIV/0!</v>
      </c>
    </row>
    <row r="3032" spans="1:23" s="67" customFormat="1" x14ac:dyDescent="0.25">
      <c r="A3032" s="69"/>
      <c r="B3032" s="39"/>
      <c r="C3032" s="71" t="str">
        <f>IFERROR(_xll.RssMarket($A3032,"市場部名称"),"")</f>
        <v/>
      </c>
      <c r="D3032" s="55"/>
      <c r="E3032" s="55" t="str">
        <f>IFERROR(_xll.RssMarket($A3032,"前日比"),"")</f>
        <v/>
      </c>
      <c r="F3032" s="75" t="str">
        <f>IFERROR(_xll.RssMarket($A3032,"時価総額"),"")</f>
        <v/>
      </c>
      <c r="G3032" s="75" t="e">
        <f>T20D357462[[#This Row],[時価総額]]/T20D357462[[#This Row],[現在値]]</f>
        <v>#VALUE!</v>
      </c>
      <c r="H3032" s="20"/>
      <c r="I3032" s="38"/>
      <c r="J3032" s="20"/>
      <c r="K3032" s="33"/>
      <c r="L3032" s="117"/>
      <c r="M3032" s="21"/>
      <c r="N3032" s="89"/>
      <c r="O3032" s="125" t="e">
        <f t="shared" si="97"/>
        <v>#REF!</v>
      </c>
      <c r="P3032" s="125" t="e">
        <f t="shared" si="96"/>
        <v>#REF!</v>
      </c>
      <c r="Q3032" s="147" t="e">
        <f>T20D357462[[#This Row],[スコア⑤]]/T20D357462[[#This Row],[スコア③]]</f>
        <v>#REF!</v>
      </c>
      <c r="R3032" s="76" t="e">
        <f>#REF!+#REF!</f>
        <v>#REF!</v>
      </c>
      <c r="S3032" s="76"/>
      <c r="T3032" s="119"/>
      <c r="U3032" s="76"/>
      <c r="V3032" s="76"/>
      <c r="W3032" s="109" t="e">
        <f>(T20D357462[[#This Row],[現金及び預金（億）]]-T20D357462[[#This Row],[負債（億）]])/T20D357462[[#This Row],[総資産]]*100</f>
        <v>#DIV/0!</v>
      </c>
    </row>
    <row r="3033" spans="1:23" s="67" customFormat="1" x14ac:dyDescent="0.25">
      <c r="A3033" s="69"/>
      <c r="B3033" s="39"/>
      <c r="C3033" s="71" t="str">
        <f>IFERROR(_xll.RssMarket($A3033,"市場部名称"),"")</f>
        <v/>
      </c>
      <c r="D3033" s="55"/>
      <c r="E3033" s="55" t="str">
        <f>IFERROR(_xll.RssMarket($A3033,"前日比"),"")</f>
        <v/>
      </c>
      <c r="F3033" s="75" t="str">
        <f>IFERROR(_xll.RssMarket($A3033,"時価総額"),"")</f>
        <v/>
      </c>
      <c r="G3033" s="75" t="e">
        <f>T20D357462[[#This Row],[時価総額]]/T20D357462[[#This Row],[現在値]]</f>
        <v>#VALUE!</v>
      </c>
      <c r="H3033" s="20"/>
      <c r="I3033" s="38"/>
      <c r="J3033" s="20"/>
      <c r="K3033" s="33"/>
      <c r="L3033" s="117"/>
      <c r="M3033" s="21"/>
      <c r="N3033" s="89"/>
      <c r="O3033" s="125" t="e">
        <f t="shared" si="97"/>
        <v>#REF!</v>
      </c>
      <c r="P3033" s="125" t="e">
        <f t="shared" si="96"/>
        <v>#REF!</v>
      </c>
      <c r="Q3033" s="147" t="e">
        <f>T20D357462[[#This Row],[スコア⑤]]/T20D357462[[#This Row],[スコア③]]</f>
        <v>#REF!</v>
      </c>
      <c r="R3033" s="76" t="e">
        <f>#REF!+#REF!</f>
        <v>#REF!</v>
      </c>
      <c r="S3033" s="76"/>
      <c r="T3033" s="119"/>
      <c r="U3033" s="76"/>
      <c r="V3033" s="76"/>
      <c r="W3033" s="109" t="e">
        <f>(T20D357462[[#This Row],[現金及び預金（億）]]-T20D357462[[#This Row],[負債（億）]])/T20D357462[[#This Row],[総資産]]*100</f>
        <v>#DIV/0!</v>
      </c>
    </row>
    <row r="3034" spans="1:23" s="67" customFormat="1" x14ac:dyDescent="0.25">
      <c r="A3034" s="69"/>
      <c r="B3034" s="39"/>
      <c r="C3034" s="71" t="str">
        <f>IFERROR(_xll.RssMarket($A3034,"市場部名称"),"")</f>
        <v/>
      </c>
      <c r="D3034" s="55"/>
      <c r="E3034" s="55" t="str">
        <f>IFERROR(_xll.RssMarket($A3034,"前日比"),"")</f>
        <v/>
      </c>
      <c r="F3034" s="75" t="str">
        <f>IFERROR(_xll.RssMarket($A3034,"時価総額"),"")</f>
        <v/>
      </c>
      <c r="G3034" s="75" t="e">
        <f>T20D357462[[#This Row],[時価総額]]/T20D357462[[#This Row],[現在値]]</f>
        <v>#VALUE!</v>
      </c>
      <c r="H3034" s="20"/>
      <c r="I3034" s="38"/>
      <c r="J3034" s="20"/>
      <c r="K3034" s="33"/>
      <c r="L3034" s="117"/>
      <c r="M3034" s="21"/>
      <c r="N3034" s="89"/>
      <c r="O3034" s="125" t="e">
        <f t="shared" si="97"/>
        <v>#REF!</v>
      </c>
      <c r="P3034" s="125" t="e">
        <f t="shared" si="96"/>
        <v>#REF!</v>
      </c>
      <c r="Q3034" s="147" t="e">
        <f>T20D357462[[#This Row],[スコア⑤]]/T20D357462[[#This Row],[スコア③]]</f>
        <v>#REF!</v>
      </c>
      <c r="R3034" s="76" t="e">
        <f>#REF!+#REF!</f>
        <v>#REF!</v>
      </c>
      <c r="S3034" s="76"/>
      <c r="T3034" s="119"/>
      <c r="U3034" s="76"/>
      <c r="V3034" s="76"/>
      <c r="W3034" s="109" t="e">
        <f>(T20D357462[[#This Row],[現金及び預金（億）]]-T20D357462[[#This Row],[負債（億）]])/T20D357462[[#This Row],[総資産]]*100</f>
        <v>#DIV/0!</v>
      </c>
    </row>
    <row r="3035" spans="1:23" s="67" customFormat="1" x14ac:dyDescent="0.25">
      <c r="A3035" s="69"/>
      <c r="B3035" s="39"/>
      <c r="C3035" s="71" t="str">
        <f>IFERROR(_xll.RssMarket($A3035,"市場部名称"),"")</f>
        <v/>
      </c>
      <c r="D3035" s="55"/>
      <c r="E3035" s="55" t="str">
        <f>IFERROR(_xll.RssMarket($A3035,"前日比"),"")</f>
        <v/>
      </c>
      <c r="F3035" s="75" t="str">
        <f>IFERROR(_xll.RssMarket($A3035,"時価総額"),"")</f>
        <v/>
      </c>
      <c r="G3035" s="75" t="e">
        <f>T20D357462[[#This Row],[時価総額]]/T20D357462[[#This Row],[現在値]]</f>
        <v>#VALUE!</v>
      </c>
      <c r="H3035" s="20"/>
      <c r="I3035" s="38"/>
      <c r="J3035" s="20"/>
      <c r="K3035" s="33"/>
      <c r="L3035" s="117"/>
      <c r="M3035" s="21"/>
      <c r="N3035" s="89"/>
      <c r="O3035" s="125" t="e">
        <f t="shared" si="97"/>
        <v>#REF!</v>
      </c>
      <c r="P3035" s="125" t="e">
        <f t="shared" si="96"/>
        <v>#REF!</v>
      </c>
      <c r="Q3035" s="147" t="e">
        <f>T20D357462[[#This Row],[スコア⑤]]/T20D357462[[#This Row],[スコア③]]</f>
        <v>#REF!</v>
      </c>
      <c r="R3035" s="76" t="e">
        <f>#REF!+#REF!</f>
        <v>#REF!</v>
      </c>
      <c r="S3035" s="76"/>
      <c r="T3035" s="119"/>
      <c r="U3035" s="76"/>
      <c r="V3035" s="76"/>
      <c r="W3035" s="109" t="e">
        <f>(T20D357462[[#This Row],[現金及び預金（億）]]-T20D357462[[#This Row],[負債（億）]])/T20D357462[[#This Row],[総資産]]*100</f>
        <v>#DIV/0!</v>
      </c>
    </row>
    <row r="3036" spans="1:23" s="67" customFormat="1" x14ac:dyDescent="0.25">
      <c r="A3036" s="69"/>
      <c r="B3036" s="39"/>
      <c r="C3036" s="71" t="str">
        <f>IFERROR(_xll.RssMarket($A3036,"市場部名称"),"")</f>
        <v/>
      </c>
      <c r="D3036" s="55"/>
      <c r="E3036" s="55" t="str">
        <f>IFERROR(_xll.RssMarket($A3036,"前日比"),"")</f>
        <v/>
      </c>
      <c r="F3036" s="75" t="str">
        <f>IFERROR(_xll.RssMarket($A3036,"時価総額"),"")</f>
        <v/>
      </c>
      <c r="G3036" s="75" t="e">
        <f>T20D357462[[#This Row],[時価総額]]/T20D357462[[#This Row],[現在値]]</f>
        <v>#VALUE!</v>
      </c>
      <c r="H3036" s="20"/>
      <c r="I3036" s="38"/>
      <c r="J3036" s="20"/>
      <c r="K3036" s="33"/>
      <c r="L3036" s="117"/>
      <c r="M3036" s="21"/>
      <c r="N3036" s="89"/>
      <c r="O3036" s="125" t="e">
        <f t="shared" si="97"/>
        <v>#REF!</v>
      </c>
      <c r="P3036" s="125" t="e">
        <f t="shared" si="96"/>
        <v>#REF!</v>
      </c>
      <c r="Q3036" s="147" t="e">
        <f>T20D357462[[#This Row],[スコア⑤]]/T20D357462[[#This Row],[スコア③]]</f>
        <v>#REF!</v>
      </c>
      <c r="R3036" s="76" t="e">
        <f>#REF!+#REF!</f>
        <v>#REF!</v>
      </c>
      <c r="S3036" s="76"/>
      <c r="T3036" s="119"/>
      <c r="U3036" s="76"/>
      <c r="V3036" s="76"/>
      <c r="W3036" s="109" t="e">
        <f>(T20D357462[[#This Row],[現金及び預金（億）]]-T20D357462[[#This Row],[負債（億）]])/T20D357462[[#This Row],[総資産]]*100</f>
        <v>#DIV/0!</v>
      </c>
    </row>
    <row r="3037" spans="1:23" s="67" customFormat="1" x14ac:dyDescent="0.25">
      <c r="A3037" s="69"/>
      <c r="B3037" s="39"/>
      <c r="C3037" s="71" t="str">
        <f>IFERROR(_xll.RssMarket($A3037,"市場部名称"),"")</f>
        <v/>
      </c>
      <c r="D3037" s="55"/>
      <c r="E3037" s="55" t="str">
        <f>IFERROR(_xll.RssMarket($A3037,"前日比"),"")</f>
        <v/>
      </c>
      <c r="F3037" s="75" t="str">
        <f>IFERROR(_xll.RssMarket($A3037,"時価総額"),"")</f>
        <v/>
      </c>
      <c r="G3037" s="75" t="e">
        <f>T20D357462[[#This Row],[時価総額]]/T20D357462[[#This Row],[現在値]]</f>
        <v>#VALUE!</v>
      </c>
      <c r="H3037" s="20"/>
      <c r="I3037" s="38"/>
      <c r="J3037" s="20"/>
      <c r="K3037" s="33"/>
      <c r="L3037" s="117"/>
      <c r="M3037" s="21"/>
      <c r="N3037" s="89"/>
      <c r="O3037" s="125" t="e">
        <f t="shared" si="97"/>
        <v>#REF!</v>
      </c>
      <c r="P3037" s="125" t="e">
        <f t="shared" si="96"/>
        <v>#REF!</v>
      </c>
      <c r="Q3037" s="147" t="e">
        <f>T20D357462[[#This Row],[スコア⑤]]/T20D357462[[#This Row],[スコア③]]</f>
        <v>#REF!</v>
      </c>
      <c r="R3037" s="76" t="e">
        <f>#REF!+#REF!</f>
        <v>#REF!</v>
      </c>
      <c r="S3037" s="76"/>
      <c r="T3037" s="119"/>
      <c r="U3037" s="76"/>
      <c r="V3037" s="76"/>
      <c r="W3037" s="109" t="e">
        <f>(T20D357462[[#This Row],[現金及び預金（億）]]-T20D357462[[#This Row],[負債（億）]])/T20D357462[[#This Row],[総資産]]*100</f>
        <v>#DIV/0!</v>
      </c>
    </row>
    <row r="3038" spans="1:23" s="67" customFormat="1" x14ac:dyDescent="0.25">
      <c r="A3038" s="69"/>
      <c r="B3038" s="39"/>
      <c r="C3038" s="71" t="str">
        <f>IFERROR(_xll.RssMarket($A3038,"市場部名称"),"")</f>
        <v/>
      </c>
      <c r="D3038" s="55"/>
      <c r="E3038" s="55" t="str">
        <f>IFERROR(_xll.RssMarket($A3038,"前日比"),"")</f>
        <v/>
      </c>
      <c r="F3038" s="75" t="str">
        <f>IFERROR(_xll.RssMarket($A3038,"時価総額"),"")</f>
        <v/>
      </c>
      <c r="G3038" s="75" t="e">
        <f>T20D357462[[#This Row],[時価総額]]/T20D357462[[#This Row],[現在値]]</f>
        <v>#VALUE!</v>
      </c>
      <c r="H3038" s="20"/>
      <c r="I3038" s="38"/>
      <c r="J3038" s="20"/>
      <c r="K3038" s="33"/>
      <c r="L3038" s="117"/>
      <c r="M3038" s="21"/>
      <c r="N3038" s="89"/>
      <c r="O3038" s="125" t="e">
        <f t="shared" si="97"/>
        <v>#REF!</v>
      </c>
      <c r="P3038" s="125" t="e">
        <f t="shared" si="96"/>
        <v>#REF!</v>
      </c>
      <c r="Q3038" s="147" t="e">
        <f>T20D357462[[#This Row],[スコア⑤]]/T20D357462[[#This Row],[スコア③]]</f>
        <v>#REF!</v>
      </c>
      <c r="R3038" s="76" t="e">
        <f>#REF!+#REF!</f>
        <v>#REF!</v>
      </c>
      <c r="S3038" s="76"/>
      <c r="T3038" s="119"/>
      <c r="U3038" s="76"/>
      <c r="V3038" s="76"/>
      <c r="W3038" s="109" t="e">
        <f>(T20D357462[[#This Row],[現金及び預金（億）]]-T20D357462[[#This Row],[負債（億）]])/T20D357462[[#This Row],[総資産]]*100</f>
        <v>#DIV/0!</v>
      </c>
    </row>
    <row r="3039" spans="1:23" s="67" customFormat="1" x14ac:dyDescent="0.25">
      <c r="A3039" s="69"/>
      <c r="B3039" s="39"/>
      <c r="C3039" s="71" t="str">
        <f>IFERROR(_xll.RssMarket($A3039,"市場部名称"),"")</f>
        <v/>
      </c>
      <c r="D3039" s="55"/>
      <c r="E3039" s="55" t="str">
        <f>IFERROR(_xll.RssMarket($A3039,"前日比"),"")</f>
        <v/>
      </c>
      <c r="F3039" s="75" t="str">
        <f>IFERROR(_xll.RssMarket($A3039,"時価総額"),"")</f>
        <v/>
      </c>
      <c r="G3039" s="75" t="e">
        <f>T20D357462[[#This Row],[時価総額]]/T20D357462[[#This Row],[現在値]]</f>
        <v>#VALUE!</v>
      </c>
      <c r="H3039" s="20"/>
      <c r="I3039" s="38"/>
      <c r="J3039" s="20"/>
      <c r="K3039" s="33"/>
      <c r="L3039" s="117"/>
      <c r="M3039" s="21"/>
      <c r="N3039" s="89"/>
      <c r="O3039" s="125" t="e">
        <f t="shared" si="97"/>
        <v>#REF!</v>
      </c>
      <c r="P3039" s="125" t="e">
        <f t="shared" si="96"/>
        <v>#REF!</v>
      </c>
      <c r="Q3039" s="147" t="e">
        <f>T20D357462[[#This Row],[スコア⑤]]/T20D357462[[#This Row],[スコア③]]</f>
        <v>#REF!</v>
      </c>
      <c r="R3039" s="76" t="e">
        <f>#REF!+#REF!</f>
        <v>#REF!</v>
      </c>
      <c r="S3039" s="76"/>
      <c r="T3039" s="119"/>
      <c r="U3039" s="76"/>
      <c r="V3039" s="76"/>
      <c r="W3039" s="109" t="e">
        <f>(T20D357462[[#This Row],[現金及び預金（億）]]-T20D357462[[#This Row],[負債（億）]])/T20D357462[[#This Row],[総資産]]*100</f>
        <v>#DIV/0!</v>
      </c>
    </row>
    <row r="3040" spans="1:23" s="67" customFormat="1" x14ac:dyDescent="0.25">
      <c r="A3040" s="69"/>
      <c r="B3040" s="39"/>
      <c r="C3040" s="71" t="str">
        <f>IFERROR(_xll.RssMarket($A3040,"市場部名称"),"")</f>
        <v/>
      </c>
      <c r="D3040" s="55"/>
      <c r="E3040" s="55" t="str">
        <f>IFERROR(_xll.RssMarket($A3040,"前日比"),"")</f>
        <v/>
      </c>
      <c r="F3040" s="75" t="str">
        <f>IFERROR(_xll.RssMarket($A3040,"時価総額"),"")</f>
        <v/>
      </c>
      <c r="G3040" s="75" t="e">
        <f>T20D357462[[#This Row],[時価総額]]/T20D357462[[#This Row],[現在値]]</f>
        <v>#VALUE!</v>
      </c>
      <c r="H3040" s="20"/>
      <c r="I3040" s="38"/>
      <c r="J3040" s="20"/>
      <c r="K3040" s="33"/>
      <c r="L3040" s="117"/>
      <c r="M3040" s="21"/>
      <c r="N3040" s="89"/>
      <c r="O3040" s="125" t="e">
        <f t="shared" si="97"/>
        <v>#REF!</v>
      </c>
      <c r="P3040" s="125" t="e">
        <f t="shared" si="96"/>
        <v>#REF!</v>
      </c>
      <c r="Q3040" s="147" t="e">
        <f>T20D357462[[#This Row],[スコア⑤]]/T20D357462[[#This Row],[スコア③]]</f>
        <v>#REF!</v>
      </c>
      <c r="R3040" s="76" t="e">
        <f>#REF!+#REF!</f>
        <v>#REF!</v>
      </c>
      <c r="S3040" s="76"/>
      <c r="T3040" s="119"/>
      <c r="U3040" s="76"/>
      <c r="V3040" s="76"/>
      <c r="W3040" s="109" t="e">
        <f>(T20D357462[[#This Row],[現金及び預金（億）]]-T20D357462[[#This Row],[負債（億）]])/T20D357462[[#This Row],[総資産]]*100</f>
        <v>#DIV/0!</v>
      </c>
    </row>
    <row r="3041" spans="1:23" s="67" customFormat="1" x14ac:dyDescent="0.25">
      <c r="A3041" s="69"/>
      <c r="B3041" s="39"/>
      <c r="C3041" s="71" t="str">
        <f>IFERROR(_xll.RssMarket($A3041,"市場部名称"),"")</f>
        <v/>
      </c>
      <c r="D3041" s="55"/>
      <c r="E3041" s="55" t="str">
        <f>IFERROR(_xll.RssMarket($A3041,"前日比"),"")</f>
        <v/>
      </c>
      <c r="F3041" s="75" t="str">
        <f>IFERROR(_xll.RssMarket($A3041,"時価総額"),"")</f>
        <v/>
      </c>
      <c r="G3041" s="75" t="e">
        <f>T20D357462[[#This Row],[時価総額]]/T20D357462[[#This Row],[現在値]]</f>
        <v>#VALUE!</v>
      </c>
      <c r="H3041" s="20"/>
      <c r="I3041" s="38"/>
      <c r="J3041" s="20"/>
      <c r="K3041" s="33"/>
      <c r="L3041" s="117"/>
      <c r="M3041" s="21"/>
      <c r="N3041" s="89"/>
      <c r="O3041" s="125" t="e">
        <f t="shared" si="97"/>
        <v>#REF!</v>
      </c>
      <c r="P3041" s="125" t="e">
        <f t="shared" si="96"/>
        <v>#REF!</v>
      </c>
      <c r="Q3041" s="147" t="e">
        <f>T20D357462[[#This Row],[スコア⑤]]/T20D357462[[#This Row],[スコア③]]</f>
        <v>#REF!</v>
      </c>
      <c r="R3041" s="76" t="e">
        <f>#REF!+#REF!</f>
        <v>#REF!</v>
      </c>
      <c r="S3041" s="76"/>
      <c r="T3041" s="119"/>
      <c r="U3041" s="76"/>
      <c r="V3041" s="76"/>
      <c r="W3041" s="109" t="e">
        <f>(T20D357462[[#This Row],[現金及び預金（億）]]-T20D357462[[#This Row],[負債（億）]])/T20D357462[[#This Row],[総資産]]*100</f>
        <v>#DIV/0!</v>
      </c>
    </row>
    <row r="3042" spans="1:23" s="67" customFormat="1" x14ac:dyDescent="0.25">
      <c r="A3042" s="69"/>
      <c r="B3042" s="39"/>
      <c r="C3042" s="71" t="str">
        <f>IFERROR(_xll.RssMarket($A3042,"市場部名称"),"")</f>
        <v/>
      </c>
      <c r="D3042" s="55"/>
      <c r="E3042" s="55" t="str">
        <f>IFERROR(_xll.RssMarket($A3042,"前日比"),"")</f>
        <v/>
      </c>
      <c r="F3042" s="75" t="str">
        <f>IFERROR(_xll.RssMarket($A3042,"時価総額"),"")</f>
        <v/>
      </c>
      <c r="G3042" s="75" t="e">
        <f>T20D357462[[#This Row],[時価総額]]/T20D357462[[#This Row],[現在値]]</f>
        <v>#VALUE!</v>
      </c>
      <c r="H3042" s="20"/>
      <c r="I3042" s="38"/>
      <c r="J3042" s="20"/>
      <c r="K3042" s="33"/>
      <c r="L3042" s="117"/>
      <c r="M3042" s="21"/>
      <c r="N3042" s="89"/>
      <c r="O3042" s="125" t="e">
        <f t="shared" si="97"/>
        <v>#REF!</v>
      </c>
      <c r="P3042" s="125" t="e">
        <f t="shared" si="96"/>
        <v>#REF!</v>
      </c>
      <c r="Q3042" s="147" t="e">
        <f>T20D357462[[#This Row],[スコア⑤]]/T20D357462[[#This Row],[スコア③]]</f>
        <v>#REF!</v>
      </c>
      <c r="R3042" s="76" t="e">
        <f>#REF!+#REF!</f>
        <v>#REF!</v>
      </c>
      <c r="S3042" s="76"/>
      <c r="T3042" s="119"/>
      <c r="U3042" s="76"/>
      <c r="V3042" s="76"/>
      <c r="W3042" s="109" t="e">
        <f>(T20D357462[[#This Row],[現金及び預金（億）]]-T20D357462[[#This Row],[負債（億）]])/T20D357462[[#This Row],[総資産]]*100</f>
        <v>#DIV/0!</v>
      </c>
    </row>
    <row r="3043" spans="1:23" s="67" customFormat="1" x14ac:dyDescent="0.25">
      <c r="A3043" s="69"/>
      <c r="B3043" s="39"/>
      <c r="C3043" s="71" t="str">
        <f>IFERROR(_xll.RssMarket($A3043,"市場部名称"),"")</f>
        <v/>
      </c>
      <c r="D3043" s="55"/>
      <c r="E3043" s="55" t="str">
        <f>IFERROR(_xll.RssMarket($A3043,"前日比"),"")</f>
        <v/>
      </c>
      <c r="F3043" s="75" t="str">
        <f>IFERROR(_xll.RssMarket($A3043,"時価総額"),"")</f>
        <v/>
      </c>
      <c r="G3043" s="75" t="e">
        <f>T20D357462[[#This Row],[時価総額]]/T20D357462[[#This Row],[現在値]]</f>
        <v>#VALUE!</v>
      </c>
      <c r="H3043" s="20"/>
      <c r="I3043" s="38"/>
      <c r="J3043" s="20"/>
      <c r="K3043" s="33"/>
      <c r="L3043" s="117"/>
      <c r="M3043" s="21"/>
      <c r="N3043" s="89"/>
      <c r="O3043" s="125" t="e">
        <f t="shared" si="97"/>
        <v>#REF!</v>
      </c>
      <c r="P3043" s="125" t="e">
        <f t="shared" si="96"/>
        <v>#REF!</v>
      </c>
      <c r="Q3043" s="147" t="e">
        <f>T20D357462[[#This Row],[スコア⑤]]/T20D357462[[#This Row],[スコア③]]</f>
        <v>#REF!</v>
      </c>
      <c r="R3043" s="76" t="e">
        <f>#REF!+#REF!</f>
        <v>#REF!</v>
      </c>
      <c r="S3043" s="76"/>
      <c r="T3043" s="119"/>
      <c r="U3043" s="76"/>
      <c r="V3043" s="76"/>
      <c r="W3043" s="109" t="e">
        <f>(T20D357462[[#This Row],[現金及び預金（億）]]-T20D357462[[#This Row],[負債（億）]])/T20D357462[[#This Row],[総資産]]*100</f>
        <v>#DIV/0!</v>
      </c>
    </row>
    <row r="3044" spans="1:23" s="67" customFormat="1" x14ac:dyDescent="0.25">
      <c r="A3044" s="69"/>
      <c r="B3044" s="39"/>
      <c r="C3044" s="71" t="str">
        <f>IFERROR(_xll.RssMarket($A3044,"市場部名称"),"")</f>
        <v/>
      </c>
      <c r="D3044" s="55"/>
      <c r="E3044" s="55" t="str">
        <f>IFERROR(_xll.RssMarket($A3044,"前日比"),"")</f>
        <v/>
      </c>
      <c r="F3044" s="75" t="str">
        <f>IFERROR(_xll.RssMarket($A3044,"時価総額"),"")</f>
        <v/>
      </c>
      <c r="G3044" s="75" t="e">
        <f>T20D357462[[#This Row],[時価総額]]/T20D357462[[#This Row],[現在値]]</f>
        <v>#VALUE!</v>
      </c>
      <c r="H3044" s="20"/>
      <c r="I3044" s="38"/>
      <c r="J3044" s="20"/>
      <c r="K3044" s="33"/>
      <c r="L3044" s="117"/>
      <c r="M3044" s="21"/>
      <c r="N3044" s="89"/>
      <c r="O3044" s="125" t="e">
        <f t="shared" si="97"/>
        <v>#REF!</v>
      </c>
      <c r="P3044" s="125" t="e">
        <f t="shared" si="96"/>
        <v>#REF!</v>
      </c>
      <c r="Q3044" s="147" t="e">
        <f>T20D357462[[#This Row],[スコア⑤]]/T20D357462[[#This Row],[スコア③]]</f>
        <v>#REF!</v>
      </c>
      <c r="R3044" s="76" t="e">
        <f>#REF!+#REF!</f>
        <v>#REF!</v>
      </c>
      <c r="S3044" s="76"/>
      <c r="T3044" s="119"/>
      <c r="U3044" s="76"/>
      <c r="V3044" s="76"/>
      <c r="W3044" s="109" t="e">
        <f>(T20D357462[[#This Row],[現金及び預金（億）]]-T20D357462[[#This Row],[負債（億）]])/T20D357462[[#This Row],[総資産]]*100</f>
        <v>#DIV/0!</v>
      </c>
    </row>
    <row r="3045" spans="1:23" s="67" customFormat="1" x14ac:dyDescent="0.25">
      <c r="A3045" s="69"/>
      <c r="B3045" s="39"/>
      <c r="C3045" s="71" t="str">
        <f>IFERROR(_xll.RssMarket($A3045,"市場部名称"),"")</f>
        <v/>
      </c>
      <c r="D3045" s="55"/>
      <c r="E3045" s="55" t="str">
        <f>IFERROR(_xll.RssMarket($A3045,"前日比"),"")</f>
        <v/>
      </c>
      <c r="F3045" s="75" t="str">
        <f>IFERROR(_xll.RssMarket($A3045,"時価総額"),"")</f>
        <v/>
      </c>
      <c r="G3045" s="75" t="e">
        <f>T20D357462[[#This Row],[時価総額]]/T20D357462[[#This Row],[現在値]]</f>
        <v>#VALUE!</v>
      </c>
      <c r="H3045" s="20"/>
      <c r="I3045" s="38"/>
      <c r="J3045" s="20"/>
      <c r="K3045" s="33"/>
      <c r="L3045" s="117"/>
      <c r="M3045" s="21"/>
      <c r="N3045" s="89"/>
      <c r="O3045" s="125" t="e">
        <f t="shared" si="97"/>
        <v>#REF!</v>
      </c>
      <c r="P3045" s="125" t="e">
        <f t="shared" si="96"/>
        <v>#REF!</v>
      </c>
      <c r="Q3045" s="147" t="e">
        <f>T20D357462[[#This Row],[スコア⑤]]/T20D357462[[#This Row],[スコア③]]</f>
        <v>#REF!</v>
      </c>
      <c r="R3045" s="76" t="e">
        <f>#REF!+#REF!</f>
        <v>#REF!</v>
      </c>
      <c r="S3045" s="76"/>
      <c r="T3045" s="119"/>
      <c r="U3045" s="76"/>
      <c r="V3045" s="76"/>
      <c r="W3045" s="109" t="e">
        <f>(T20D357462[[#This Row],[現金及び預金（億）]]-T20D357462[[#This Row],[負債（億）]])/T20D357462[[#This Row],[総資産]]*100</f>
        <v>#DIV/0!</v>
      </c>
    </row>
    <row r="3046" spans="1:23" s="67" customFormat="1" x14ac:dyDescent="0.25">
      <c r="A3046" s="69"/>
      <c r="B3046" s="39"/>
      <c r="C3046" s="71" t="str">
        <f>IFERROR(_xll.RssMarket($A3046,"市場部名称"),"")</f>
        <v/>
      </c>
      <c r="D3046" s="55"/>
      <c r="E3046" s="55" t="str">
        <f>IFERROR(_xll.RssMarket($A3046,"前日比"),"")</f>
        <v/>
      </c>
      <c r="F3046" s="75" t="str">
        <f>IFERROR(_xll.RssMarket($A3046,"時価総額"),"")</f>
        <v/>
      </c>
      <c r="G3046" s="75" t="e">
        <f>T20D357462[[#This Row],[時価総額]]/T20D357462[[#This Row],[現在値]]</f>
        <v>#VALUE!</v>
      </c>
      <c r="H3046" s="20"/>
      <c r="I3046" s="38"/>
      <c r="J3046" s="20"/>
      <c r="K3046" s="33"/>
      <c r="L3046" s="117"/>
      <c r="M3046" s="21"/>
      <c r="N3046" s="89"/>
      <c r="O3046" s="125" t="e">
        <f t="shared" si="97"/>
        <v>#REF!</v>
      </c>
      <c r="P3046" s="125" t="e">
        <f t="shared" si="96"/>
        <v>#REF!</v>
      </c>
      <c r="Q3046" s="147" t="e">
        <f>T20D357462[[#This Row],[スコア⑤]]/T20D357462[[#This Row],[スコア③]]</f>
        <v>#REF!</v>
      </c>
      <c r="R3046" s="76" t="e">
        <f>#REF!+#REF!</f>
        <v>#REF!</v>
      </c>
      <c r="S3046" s="76"/>
      <c r="T3046" s="119"/>
      <c r="U3046" s="76"/>
      <c r="V3046" s="76"/>
      <c r="W3046" s="109" t="e">
        <f>(T20D357462[[#This Row],[現金及び預金（億）]]-T20D357462[[#This Row],[負債（億）]])/T20D357462[[#This Row],[総資産]]*100</f>
        <v>#DIV/0!</v>
      </c>
    </row>
    <row r="3047" spans="1:23" s="67" customFormat="1" x14ac:dyDescent="0.25">
      <c r="A3047" s="69"/>
      <c r="B3047" s="39"/>
      <c r="C3047" s="71" t="str">
        <f>IFERROR(_xll.RssMarket($A3047,"市場部名称"),"")</f>
        <v/>
      </c>
      <c r="D3047" s="55"/>
      <c r="E3047" s="55" t="str">
        <f>IFERROR(_xll.RssMarket($A3047,"前日比"),"")</f>
        <v/>
      </c>
      <c r="F3047" s="75" t="str">
        <f>IFERROR(_xll.RssMarket($A3047,"時価総額"),"")</f>
        <v/>
      </c>
      <c r="G3047" s="75" t="e">
        <f>T20D357462[[#This Row],[時価総額]]/T20D357462[[#This Row],[現在値]]</f>
        <v>#VALUE!</v>
      </c>
      <c r="H3047" s="20"/>
      <c r="I3047" s="38"/>
      <c r="J3047" s="20"/>
      <c r="K3047" s="33"/>
      <c r="L3047" s="117"/>
      <c r="M3047" s="21"/>
      <c r="N3047" s="89"/>
      <c r="O3047" s="125" t="e">
        <f t="shared" si="97"/>
        <v>#REF!</v>
      </c>
      <c r="P3047" s="125" t="e">
        <f t="shared" si="96"/>
        <v>#REF!</v>
      </c>
      <c r="Q3047" s="147" t="e">
        <f>T20D357462[[#This Row],[スコア⑤]]/T20D357462[[#This Row],[スコア③]]</f>
        <v>#REF!</v>
      </c>
      <c r="R3047" s="76" t="e">
        <f>#REF!+#REF!</f>
        <v>#REF!</v>
      </c>
      <c r="S3047" s="76"/>
      <c r="T3047" s="119"/>
      <c r="U3047" s="76"/>
      <c r="V3047" s="76"/>
      <c r="W3047" s="109" t="e">
        <f>(T20D357462[[#This Row],[現金及び預金（億）]]-T20D357462[[#This Row],[負債（億）]])/T20D357462[[#This Row],[総資産]]*100</f>
        <v>#DIV/0!</v>
      </c>
    </row>
    <row r="3048" spans="1:23" s="67" customFormat="1" x14ac:dyDescent="0.25">
      <c r="A3048" s="69"/>
      <c r="B3048" s="39"/>
      <c r="C3048" s="71" t="str">
        <f>IFERROR(_xll.RssMarket($A3048,"市場部名称"),"")</f>
        <v/>
      </c>
      <c r="D3048" s="55"/>
      <c r="E3048" s="55" t="str">
        <f>IFERROR(_xll.RssMarket($A3048,"前日比"),"")</f>
        <v/>
      </c>
      <c r="F3048" s="75" t="str">
        <f>IFERROR(_xll.RssMarket($A3048,"時価総額"),"")</f>
        <v/>
      </c>
      <c r="G3048" s="75" t="e">
        <f>T20D357462[[#This Row],[時価総額]]/T20D357462[[#This Row],[現在値]]</f>
        <v>#VALUE!</v>
      </c>
      <c r="H3048" s="20"/>
      <c r="I3048" s="38"/>
      <c r="J3048" s="20"/>
      <c r="K3048" s="33"/>
      <c r="L3048" s="117"/>
      <c r="M3048" s="21"/>
      <c r="N3048" s="89"/>
      <c r="O3048" s="125" t="e">
        <f t="shared" si="97"/>
        <v>#REF!</v>
      </c>
      <c r="P3048" s="125" t="e">
        <f t="shared" si="96"/>
        <v>#REF!</v>
      </c>
      <c r="Q3048" s="147" t="e">
        <f>T20D357462[[#This Row],[スコア⑤]]/T20D357462[[#This Row],[スコア③]]</f>
        <v>#REF!</v>
      </c>
      <c r="R3048" s="76" t="e">
        <f>#REF!+#REF!</f>
        <v>#REF!</v>
      </c>
      <c r="S3048" s="76"/>
      <c r="T3048" s="119"/>
      <c r="U3048" s="76"/>
      <c r="V3048" s="76"/>
      <c r="W3048" s="109" t="e">
        <f>(T20D357462[[#This Row],[現金及び預金（億）]]-T20D357462[[#This Row],[負債（億）]])/T20D357462[[#This Row],[総資産]]*100</f>
        <v>#DIV/0!</v>
      </c>
    </row>
    <row r="3049" spans="1:23" s="67" customFormat="1" x14ac:dyDescent="0.25">
      <c r="A3049" s="69"/>
      <c r="B3049" s="39"/>
      <c r="C3049" s="71" t="str">
        <f>IFERROR(_xll.RssMarket($A3049,"市場部名称"),"")</f>
        <v/>
      </c>
      <c r="D3049" s="55"/>
      <c r="E3049" s="55" t="str">
        <f>IFERROR(_xll.RssMarket($A3049,"前日比"),"")</f>
        <v/>
      </c>
      <c r="F3049" s="75" t="str">
        <f>IFERROR(_xll.RssMarket($A3049,"時価総額"),"")</f>
        <v/>
      </c>
      <c r="G3049" s="75" t="e">
        <f>T20D357462[[#This Row],[時価総額]]/T20D357462[[#This Row],[現在値]]</f>
        <v>#VALUE!</v>
      </c>
      <c r="H3049" s="20"/>
      <c r="I3049" s="38"/>
      <c r="J3049" s="20"/>
      <c r="K3049" s="33"/>
      <c r="L3049" s="117"/>
      <c r="M3049" s="21"/>
      <c r="N3049" s="89"/>
      <c r="O3049" s="125" t="e">
        <f t="shared" si="97"/>
        <v>#REF!</v>
      </c>
      <c r="P3049" s="125" t="e">
        <f t="shared" si="96"/>
        <v>#REF!</v>
      </c>
      <c r="Q3049" s="147" t="e">
        <f>T20D357462[[#This Row],[スコア⑤]]/T20D357462[[#This Row],[スコア③]]</f>
        <v>#REF!</v>
      </c>
      <c r="R3049" s="76" t="e">
        <f>#REF!+#REF!</f>
        <v>#REF!</v>
      </c>
      <c r="S3049" s="76"/>
      <c r="T3049" s="119"/>
      <c r="U3049" s="76"/>
      <c r="V3049" s="76"/>
      <c r="W3049" s="109" t="e">
        <f>(T20D357462[[#This Row],[現金及び預金（億）]]-T20D357462[[#This Row],[負債（億）]])/T20D357462[[#This Row],[総資産]]*100</f>
        <v>#DIV/0!</v>
      </c>
    </row>
    <row r="3050" spans="1:23" s="67" customFormat="1" x14ac:dyDescent="0.25">
      <c r="A3050" s="69"/>
      <c r="B3050" s="39"/>
      <c r="C3050" s="71" t="str">
        <f>IFERROR(_xll.RssMarket($A3050,"市場部名称"),"")</f>
        <v/>
      </c>
      <c r="D3050" s="55"/>
      <c r="E3050" s="55" t="str">
        <f>IFERROR(_xll.RssMarket($A3050,"前日比"),"")</f>
        <v/>
      </c>
      <c r="F3050" s="75" t="str">
        <f>IFERROR(_xll.RssMarket($A3050,"時価総額"),"")</f>
        <v/>
      </c>
      <c r="G3050" s="75" t="e">
        <f>T20D357462[[#This Row],[時価総額]]/T20D357462[[#This Row],[現在値]]</f>
        <v>#VALUE!</v>
      </c>
      <c r="H3050" s="20"/>
      <c r="I3050" s="38"/>
      <c r="J3050" s="20"/>
      <c r="K3050" s="33"/>
      <c r="L3050" s="117"/>
      <c r="M3050" s="21"/>
      <c r="N3050" s="89"/>
      <c r="O3050" s="125" t="e">
        <f t="shared" si="97"/>
        <v>#REF!</v>
      </c>
      <c r="P3050" s="125" t="e">
        <f t="shared" si="96"/>
        <v>#REF!</v>
      </c>
      <c r="Q3050" s="147" t="e">
        <f>T20D357462[[#This Row],[スコア⑤]]/T20D357462[[#This Row],[スコア③]]</f>
        <v>#REF!</v>
      </c>
      <c r="R3050" s="76" t="e">
        <f>#REF!+#REF!</f>
        <v>#REF!</v>
      </c>
      <c r="S3050" s="76"/>
      <c r="T3050" s="119"/>
      <c r="U3050" s="76"/>
      <c r="V3050" s="76"/>
      <c r="W3050" s="109" t="e">
        <f>(T20D357462[[#This Row],[現金及び預金（億）]]-T20D357462[[#This Row],[負債（億）]])/T20D357462[[#This Row],[総資産]]*100</f>
        <v>#DIV/0!</v>
      </c>
    </row>
    <row r="3051" spans="1:23" s="67" customFormat="1" x14ac:dyDescent="0.25">
      <c r="A3051" s="69"/>
      <c r="B3051" s="39"/>
      <c r="C3051" s="71" t="str">
        <f>IFERROR(_xll.RssMarket($A3051,"市場部名称"),"")</f>
        <v/>
      </c>
      <c r="D3051" s="55"/>
      <c r="E3051" s="55" t="str">
        <f>IFERROR(_xll.RssMarket($A3051,"前日比"),"")</f>
        <v/>
      </c>
      <c r="F3051" s="75" t="str">
        <f>IFERROR(_xll.RssMarket($A3051,"時価総額"),"")</f>
        <v/>
      </c>
      <c r="G3051" s="75" t="e">
        <f>T20D357462[[#This Row],[時価総額]]/T20D357462[[#This Row],[現在値]]</f>
        <v>#VALUE!</v>
      </c>
      <c r="H3051" s="20"/>
      <c r="I3051" s="38"/>
      <c r="J3051" s="20"/>
      <c r="K3051" s="33"/>
      <c r="L3051" s="117"/>
      <c r="M3051" s="21"/>
      <c r="N3051" s="89"/>
      <c r="O3051" s="125" t="e">
        <f t="shared" si="97"/>
        <v>#REF!</v>
      </c>
      <c r="P3051" s="125" t="e">
        <f t="shared" si="96"/>
        <v>#REF!</v>
      </c>
      <c r="Q3051" s="147" t="e">
        <f>T20D357462[[#This Row],[スコア⑤]]/T20D357462[[#This Row],[スコア③]]</f>
        <v>#REF!</v>
      </c>
      <c r="R3051" s="76" t="e">
        <f>#REF!+#REF!</f>
        <v>#REF!</v>
      </c>
      <c r="S3051" s="76"/>
      <c r="T3051" s="119"/>
      <c r="U3051" s="76"/>
      <c r="V3051" s="76"/>
      <c r="W3051" s="109" t="e">
        <f>(T20D357462[[#This Row],[現金及び預金（億）]]-T20D357462[[#This Row],[負債（億）]])/T20D357462[[#This Row],[総資産]]*100</f>
        <v>#DIV/0!</v>
      </c>
    </row>
    <row r="3052" spans="1:23" s="67" customFormat="1" x14ac:dyDescent="0.25">
      <c r="A3052" s="69"/>
      <c r="B3052" s="39"/>
      <c r="C3052" s="71" t="str">
        <f>IFERROR(_xll.RssMarket($A3052,"市場部名称"),"")</f>
        <v/>
      </c>
      <c r="D3052" s="55"/>
      <c r="E3052" s="55" t="str">
        <f>IFERROR(_xll.RssMarket($A3052,"前日比"),"")</f>
        <v/>
      </c>
      <c r="F3052" s="75" t="str">
        <f>IFERROR(_xll.RssMarket($A3052,"時価総額"),"")</f>
        <v/>
      </c>
      <c r="G3052" s="75" t="e">
        <f>T20D357462[[#This Row],[時価総額]]/T20D357462[[#This Row],[現在値]]</f>
        <v>#VALUE!</v>
      </c>
      <c r="H3052" s="20"/>
      <c r="I3052" s="38"/>
      <c r="J3052" s="20"/>
      <c r="K3052" s="33"/>
      <c r="L3052" s="117"/>
      <c r="M3052" s="21"/>
      <c r="N3052" s="89"/>
      <c r="O3052" s="125" t="e">
        <f t="shared" si="97"/>
        <v>#REF!</v>
      </c>
      <c r="P3052" s="125" t="e">
        <f t="shared" si="96"/>
        <v>#REF!</v>
      </c>
      <c r="Q3052" s="147" t="e">
        <f>T20D357462[[#This Row],[スコア⑤]]/T20D357462[[#This Row],[スコア③]]</f>
        <v>#REF!</v>
      </c>
      <c r="R3052" s="76" t="e">
        <f>#REF!+#REF!</f>
        <v>#REF!</v>
      </c>
      <c r="S3052" s="76"/>
      <c r="T3052" s="119"/>
      <c r="U3052" s="76"/>
      <c r="V3052" s="76"/>
      <c r="W3052" s="109" t="e">
        <f>(T20D357462[[#This Row],[現金及び預金（億）]]-T20D357462[[#This Row],[負債（億）]])/T20D357462[[#This Row],[総資産]]*100</f>
        <v>#DIV/0!</v>
      </c>
    </row>
    <row r="3053" spans="1:23" s="67" customFormat="1" x14ac:dyDescent="0.25">
      <c r="A3053" s="69"/>
      <c r="B3053" s="39"/>
      <c r="C3053" s="71" t="str">
        <f>IFERROR(_xll.RssMarket($A3053,"市場部名称"),"")</f>
        <v/>
      </c>
      <c r="D3053" s="55"/>
      <c r="E3053" s="55" t="str">
        <f>IFERROR(_xll.RssMarket($A3053,"前日比"),"")</f>
        <v/>
      </c>
      <c r="F3053" s="75" t="str">
        <f>IFERROR(_xll.RssMarket($A3053,"時価総額"),"")</f>
        <v/>
      </c>
      <c r="G3053" s="75" t="e">
        <f>T20D357462[[#This Row],[時価総額]]/T20D357462[[#This Row],[現在値]]</f>
        <v>#VALUE!</v>
      </c>
      <c r="H3053" s="20"/>
      <c r="I3053" s="38"/>
      <c r="J3053" s="20"/>
      <c r="K3053" s="33"/>
      <c r="L3053" s="117"/>
      <c r="M3053" s="21"/>
      <c r="N3053" s="89"/>
      <c r="O3053" s="125" t="e">
        <f t="shared" si="97"/>
        <v>#REF!</v>
      </c>
      <c r="P3053" s="125" t="e">
        <f t="shared" si="96"/>
        <v>#REF!</v>
      </c>
      <c r="Q3053" s="147" t="e">
        <f>T20D357462[[#This Row],[スコア⑤]]/T20D357462[[#This Row],[スコア③]]</f>
        <v>#REF!</v>
      </c>
      <c r="R3053" s="76" t="e">
        <f>#REF!+#REF!</f>
        <v>#REF!</v>
      </c>
      <c r="S3053" s="76"/>
      <c r="T3053" s="119"/>
      <c r="U3053" s="76"/>
      <c r="V3053" s="76"/>
      <c r="W3053" s="109" t="e">
        <f>(T20D357462[[#This Row],[現金及び預金（億）]]-T20D357462[[#This Row],[負債（億）]])/T20D357462[[#This Row],[総資産]]*100</f>
        <v>#DIV/0!</v>
      </c>
    </row>
    <row r="3054" spans="1:23" s="67" customFormat="1" x14ac:dyDescent="0.25">
      <c r="A3054" s="69"/>
      <c r="B3054" s="39"/>
      <c r="C3054" s="71" t="str">
        <f>IFERROR(_xll.RssMarket($A3054,"市場部名称"),"")</f>
        <v/>
      </c>
      <c r="D3054" s="55"/>
      <c r="E3054" s="55" t="str">
        <f>IFERROR(_xll.RssMarket($A3054,"前日比"),"")</f>
        <v/>
      </c>
      <c r="F3054" s="75" t="str">
        <f>IFERROR(_xll.RssMarket($A3054,"時価総額"),"")</f>
        <v/>
      </c>
      <c r="G3054" s="75" t="e">
        <f>T20D357462[[#This Row],[時価総額]]/T20D357462[[#This Row],[現在値]]</f>
        <v>#VALUE!</v>
      </c>
      <c r="H3054" s="20"/>
      <c r="I3054" s="38"/>
      <c r="J3054" s="20"/>
      <c r="K3054" s="33"/>
      <c r="L3054" s="117"/>
      <c r="M3054" s="21"/>
      <c r="N3054" s="89"/>
      <c r="O3054" s="125" t="e">
        <f t="shared" si="97"/>
        <v>#REF!</v>
      </c>
      <c r="P3054" s="125" t="e">
        <f t="shared" si="96"/>
        <v>#REF!</v>
      </c>
      <c r="Q3054" s="147" t="e">
        <f>T20D357462[[#This Row],[スコア⑤]]/T20D357462[[#This Row],[スコア③]]</f>
        <v>#REF!</v>
      </c>
      <c r="R3054" s="76" t="e">
        <f>#REF!+#REF!</f>
        <v>#REF!</v>
      </c>
      <c r="S3054" s="76"/>
      <c r="T3054" s="119"/>
      <c r="U3054" s="76"/>
      <c r="V3054" s="76"/>
      <c r="W3054" s="109" t="e">
        <f>(T20D357462[[#This Row],[現金及び預金（億）]]-T20D357462[[#This Row],[負債（億）]])/T20D357462[[#This Row],[総資産]]*100</f>
        <v>#DIV/0!</v>
      </c>
    </row>
    <row r="3055" spans="1:23" s="67" customFormat="1" x14ac:dyDescent="0.25">
      <c r="A3055" s="69"/>
      <c r="B3055" s="39"/>
      <c r="C3055" s="71" t="str">
        <f>IFERROR(_xll.RssMarket($A3055,"市場部名称"),"")</f>
        <v/>
      </c>
      <c r="D3055" s="55"/>
      <c r="E3055" s="55" t="str">
        <f>IFERROR(_xll.RssMarket($A3055,"前日比"),"")</f>
        <v/>
      </c>
      <c r="F3055" s="75" t="str">
        <f>IFERROR(_xll.RssMarket($A3055,"時価総額"),"")</f>
        <v/>
      </c>
      <c r="G3055" s="75" t="e">
        <f>T20D357462[[#This Row],[時価総額]]/T20D357462[[#This Row],[現在値]]</f>
        <v>#VALUE!</v>
      </c>
      <c r="H3055" s="20"/>
      <c r="I3055" s="38"/>
      <c r="J3055" s="20"/>
      <c r="K3055" s="33"/>
      <c r="L3055" s="117"/>
      <c r="M3055" s="21"/>
      <c r="N3055" s="89"/>
      <c r="O3055" s="125" t="e">
        <f t="shared" si="97"/>
        <v>#REF!</v>
      </c>
      <c r="P3055" s="125" t="e">
        <f t="shared" si="96"/>
        <v>#REF!</v>
      </c>
      <c r="Q3055" s="147" t="e">
        <f>T20D357462[[#This Row],[スコア⑤]]/T20D357462[[#This Row],[スコア③]]</f>
        <v>#REF!</v>
      </c>
      <c r="R3055" s="76" t="e">
        <f>#REF!+#REF!</f>
        <v>#REF!</v>
      </c>
      <c r="S3055" s="76"/>
      <c r="T3055" s="119"/>
      <c r="U3055" s="76"/>
      <c r="V3055" s="76"/>
      <c r="W3055" s="109" t="e">
        <f>(T20D357462[[#This Row],[現金及び預金（億）]]-T20D357462[[#This Row],[負債（億）]])/T20D357462[[#This Row],[総資産]]*100</f>
        <v>#DIV/0!</v>
      </c>
    </row>
    <row r="3056" spans="1:23" s="67" customFormat="1" x14ac:dyDescent="0.25">
      <c r="A3056" s="69"/>
      <c r="B3056" s="39"/>
      <c r="C3056" s="71" t="str">
        <f>IFERROR(_xll.RssMarket($A3056,"市場部名称"),"")</f>
        <v/>
      </c>
      <c r="D3056" s="55"/>
      <c r="E3056" s="55" t="str">
        <f>IFERROR(_xll.RssMarket($A3056,"前日比"),"")</f>
        <v/>
      </c>
      <c r="F3056" s="75" t="str">
        <f>IFERROR(_xll.RssMarket($A3056,"時価総額"),"")</f>
        <v/>
      </c>
      <c r="G3056" s="75" t="e">
        <f>T20D357462[[#This Row],[時価総額]]/T20D357462[[#This Row],[現在値]]</f>
        <v>#VALUE!</v>
      </c>
      <c r="H3056" s="20"/>
      <c r="I3056" s="38"/>
      <c r="J3056" s="20"/>
      <c r="K3056" s="33"/>
      <c r="L3056" s="117"/>
      <c r="M3056" s="21"/>
      <c r="N3056" s="89"/>
      <c r="O3056" s="125" t="e">
        <f t="shared" si="97"/>
        <v>#REF!</v>
      </c>
      <c r="P3056" s="125" t="e">
        <f t="shared" si="96"/>
        <v>#REF!</v>
      </c>
      <c r="Q3056" s="147" t="e">
        <f>T20D357462[[#This Row],[スコア⑤]]/T20D357462[[#This Row],[スコア③]]</f>
        <v>#REF!</v>
      </c>
      <c r="R3056" s="76" t="e">
        <f>#REF!+#REF!</f>
        <v>#REF!</v>
      </c>
      <c r="S3056" s="76"/>
      <c r="T3056" s="119"/>
      <c r="U3056" s="76"/>
      <c r="V3056" s="76"/>
      <c r="W3056" s="109" t="e">
        <f>(T20D357462[[#This Row],[現金及び預金（億）]]-T20D357462[[#This Row],[負債（億）]])/T20D357462[[#This Row],[総資産]]*100</f>
        <v>#DIV/0!</v>
      </c>
    </row>
    <row r="3057" spans="1:23" s="67" customFormat="1" x14ac:dyDescent="0.25">
      <c r="A3057" s="69"/>
      <c r="B3057" s="39"/>
      <c r="C3057" s="71" t="str">
        <f>IFERROR(_xll.RssMarket($A3057,"市場部名称"),"")</f>
        <v/>
      </c>
      <c r="D3057" s="55"/>
      <c r="E3057" s="55" t="str">
        <f>IFERROR(_xll.RssMarket($A3057,"前日比"),"")</f>
        <v/>
      </c>
      <c r="F3057" s="75" t="str">
        <f>IFERROR(_xll.RssMarket($A3057,"時価総額"),"")</f>
        <v/>
      </c>
      <c r="G3057" s="75" t="e">
        <f>T20D357462[[#This Row],[時価総額]]/T20D357462[[#This Row],[現在値]]</f>
        <v>#VALUE!</v>
      </c>
      <c r="H3057" s="20"/>
      <c r="I3057" s="38"/>
      <c r="J3057" s="20"/>
      <c r="K3057" s="33"/>
      <c r="L3057" s="117"/>
      <c r="M3057" s="21"/>
      <c r="N3057" s="89"/>
      <c r="O3057" s="125" t="e">
        <f t="shared" si="97"/>
        <v>#REF!</v>
      </c>
      <c r="P3057" s="125" t="e">
        <f t="shared" si="96"/>
        <v>#REF!</v>
      </c>
      <c r="Q3057" s="147" t="e">
        <f>T20D357462[[#This Row],[スコア⑤]]/T20D357462[[#This Row],[スコア③]]</f>
        <v>#REF!</v>
      </c>
      <c r="R3057" s="76" t="e">
        <f>#REF!+#REF!</f>
        <v>#REF!</v>
      </c>
      <c r="S3057" s="76"/>
      <c r="T3057" s="119"/>
      <c r="U3057" s="76"/>
      <c r="V3057" s="76"/>
      <c r="W3057" s="109" t="e">
        <f>(T20D357462[[#This Row],[現金及び預金（億）]]-T20D357462[[#This Row],[負債（億）]])/T20D357462[[#This Row],[総資産]]*100</f>
        <v>#DIV/0!</v>
      </c>
    </row>
    <row r="3058" spans="1:23" s="67" customFormat="1" x14ac:dyDescent="0.25">
      <c r="A3058" s="69"/>
      <c r="B3058" s="39"/>
      <c r="C3058" s="71" t="str">
        <f>IFERROR(_xll.RssMarket($A3058,"市場部名称"),"")</f>
        <v/>
      </c>
      <c r="D3058" s="55"/>
      <c r="E3058" s="55" t="str">
        <f>IFERROR(_xll.RssMarket($A3058,"前日比"),"")</f>
        <v/>
      </c>
      <c r="F3058" s="75" t="str">
        <f>IFERROR(_xll.RssMarket($A3058,"時価総額"),"")</f>
        <v/>
      </c>
      <c r="G3058" s="75" t="e">
        <f>T20D357462[[#This Row],[時価総額]]/T20D357462[[#This Row],[現在値]]</f>
        <v>#VALUE!</v>
      </c>
      <c r="H3058" s="20"/>
      <c r="I3058" s="38"/>
      <c r="J3058" s="20"/>
      <c r="K3058" s="33"/>
      <c r="L3058" s="117"/>
      <c r="M3058" s="21"/>
      <c r="N3058" s="89"/>
      <c r="O3058" s="125" t="e">
        <f t="shared" si="97"/>
        <v>#REF!</v>
      </c>
      <c r="P3058" s="125" t="e">
        <f t="shared" si="96"/>
        <v>#REF!</v>
      </c>
      <c r="Q3058" s="147" t="e">
        <f>T20D357462[[#This Row],[スコア⑤]]/T20D357462[[#This Row],[スコア③]]</f>
        <v>#REF!</v>
      </c>
      <c r="R3058" s="76" t="e">
        <f>#REF!+#REF!</f>
        <v>#REF!</v>
      </c>
      <c r="S3058" s="76"/>
      <c r="T3058" s="119"/>
      <c r="U3058" s="76"/>
      <c r="V3058" s="76"/>
      <c r="W3058" s="109" t="e">
        <f>(T20D357462[[#This Row],[現金及び預金（億）]]-T20D357462[[#This Row],[負債（億）]])/T20D357462[[#This Row],[総資産]]*100</f>
        <v>#DIV/0!</v>
      </c>
    </row>
    <row r="3059" spans="1:23" s="67" customFormat="1" x14ac:dyDescent="0.25">
      <c r="A3059" s="69"/>
      <c r="B3059" s="39"/>
      <c r="C3059" s="71" t="str">
        <f>IFERROR(_xll.RssMarket($A3059,"市場部名称"),"")</f>
        <v/>
      </c>
      <c r="D3059" s="55"/>
      <c r="E3059" s="55" t="str">
        <f>IFERROR(_xll.RssMarket($A3059,"前日比"),"")</f>
        <v/>
      </c>
      <c r="F3059" s="75" t="str">
        <f>IFERROR(_xll.RssMarket($A3059,"時価総額"),"")</f>
        <v/>
      </c>
      <c r="G3059" s="75" t="e">
        <f>T20D357462[[#This Row],[時価総額]]/T20D357462[[#This Row],[現在値]]</f>
        <v>#VALUE!</v>
      </c>
      <c r="H3059" s="20"/>
      <c r="I3059" s="38"/>
      <c r="J3059" s="20"/>
      <c r="K3059" s="33"/>
      <c r="L3059" s="117"/>
      <c r="M3059" s="21"/>
      <c r="N3059" s="89"/>
      <c r="O3059" s="125" t="e">
        <f t="shared" si="97"/>
        <v>#REF!</v>
      </c>
      <c r="P3059" s="125" t="e">
        <f t="shared" si="96"/>
        <v>#REF!</v>
      </c>
      <c r="Q3059" s="147" t="e">
        <f>T20D357462[[#This Row],[スコア⑤]]/T20D357462[[#This Row],[スコア③]]</f>
        <v>#REF!</v>
      </c>
      <c r="R3059" s="76" t="e">
        <f>#REF!+#REF!</f>
        <v>#REF!</v>
      </c>
      <c r="S3059" s="76"/>
      <c r="T3059" s="119"/>
      <c r="U3059" s="76"/>
      <c r="V3059" s="76"/>
      <c r="W3059" s="109" t="e">
        <f>(T20D357462[[#This Row],[現金及び預金（億）]]-T20D357462[[#This Row],[負債（億）]])/T20D357462[[#This Row],[総資産]]*100</f>
        <v>#DIV/0!</v>
      </c>
    </row>
    <row r="3060" spans="1:23" s="67" customFormat="1" x14ac:dyDescent="0.25">
      <c r="A3060" s="69"/>
      <c r="B3060" s="39"/>
      <c r="C3060" s="71" t="str">
        <f>IFERROR(_xll.RssMarket($A3060,"市場部名称"),"")</f>
        <v/>
      </c>
      <c r="D3060" s="55"/>
      <c r="E3060" s="55" t="str">
        <f>IFERROR(_xll.RssMarket($A3060,"前日比"),"")</f>
        <v/>
      </c>
      <c r="F3060" s="75" t="str">
        <f>IFERROR(_xll.RssMarket($A3060,"時価総額"),"")</f>
        <v/>
      </c>
      <c r="G3060" s="75" t="e">
        <f>T20D357462[[#This Row],[時価総額]]/T20D357462[[#This Row],[現在値]]</f>
        <v>#VALUE!</v>
      </c>
      <c r="H3060" s="20"/>
      <c r="I3060" s="38"/>
      <c r="J3060" s="20"/>
      <c r="K3060" s="33"/>
      <c r="L3060" s="117"/>
      <c r="M3060" s="21"/>
      <c r="N3060" s="89"/>
      <c r="O3060" s="125" t="e">
        <f t="shared" si="97"/>
        <v>#REF!</v>
      </c>
      <c r="P3060" s="125" t="e">
        <f t="shared" si="96"/>
        <v>#REF!</v>
      </c>
      <c r="Q3060" s="147" t="e">
        <f>T20D357462[[#This Row],[スコア⑤]]/T20D357462[[#This Row],[スコア③]]</f>
        <v>#REF!</v>
      </c>
      <c r="R3060" s="76" t="e">
        <f>#REF!+#REF!</f>
        <v>#REF!</v>
      </c>
      <c r="S3060" s="76"/>
      <c r="T3060" s="119"/>
      <c r="U3060" s="76"/>
      <c r="V3060" s="76"/>
      <c r="W3060" s="109" t="e">
        <f>(T20D357462[[#This Row],[現金及び預金（億）]]-T20D357462[[#This Row],[負債（億）]])/T20D357462[[#This Row],[総資産]]*100</f>
        <v>#DIV/0!</v>
      </c>
    </row>
    <row r="3061" spans="1:23" s="67" customFormat="1" x14ac:dyDescent="0.25">
      <c r="A3061" s="69"/>
      <c r="B3061" s="39"/>
      <c r="C3061" s="71" t="str">
        <f>IFERROR(_xll.RssMarket($A3061,"市場部名称"),"")</f>
        <v/>
      </c>
      <c r="D3061" s="55"/>
      <c r="E3061" s="55" t="str">
        <f>IFERROR(_xll.RssMarket($A3061,"前日比"),"")</f>
        <v/>
      </c>
      <c r="F3061" s="75" t="str">
        <f>IFERROR(_xll.RssMarket($A3061,"時価総額"),"")</f>
        <v/>
      </c>
      <c r="G3061" s="75" t="e">
        <f>T20D357462[[#This Row],[時価総額]]/T20D357462[[#This Row],[現在値]]</f>
        <v>#VALUE!</v>
      </c>
      <c r="H3061" s="20"/>
      <c r="I3061" s="38"/>
      <c r="J3061" s="20"/>
      <c r="K3061" s="33"/>
      <c r="L3061" s="117"/>
      <c r="M3061" s="21"/>
      <c r="N3061" s="89"/>
      <c r="O3061" s="125" t="e">
        <f t="shared" si="97"/>
        <v>#REF!</v>
      </c>
      <c r="P3061" s="125" t="e">
        <f t="shared" si="96"/>
        <v>#REF!</v>
      </c>
      <c r="Q3061" s="147" t="e">
        <f>T20D357462[[#This Row],[スコア⑤]]/T20D357462[[#This Row],[スコア③]]</f>
        <v>#REF!</v>
      </c>
      <c r="R3061" s="76" t="e">
        <f>#REF!+#REF!</f>
        <v>#REF!</v>
      </c>
      <c r="S3061" s="76"/>
      <c r="T3061" s="119"/>
      <c r="U3061" s="76"/>
      <c r="V3061" s="76"/>
      <c r="W3061" s="109" t="e">
        <f>(T20D357462[[#This Row],[現金及び預金（億）]]-T20D357462[[#This Row],[負債（億）]])/T20D357462[[#This Row],[総資産]]*100</f>
        <v>#DIV/0!</v>
      </c>
    </row>
    <row r="3062" spans="1:23" s="67" customFormat="1" x14ac:dyDescent="0.25">
      <c r="A3062" s="69"/>
      <c r="B3062" s="39"/>
      <c r="C3062" s="71" t="str">
        <f>IFERROR(_xll.RssMarket($A3062,"市場部名称"),"")</f>
        <v/>
      </c>
      <c r="D3062" s="55"/>
      <c r="E3062" s="55" t="str">
        <f>IFERROR(_xll.RssMarket($A3062,"前日比"),"")</f>
        <v/>
      </c>
      <c r="F3062" s="75" t="str">
        <f>IFERROR(_xll.RssMarket($A3062,"時価総額"),"")</f>
        <v/>
      </c>
      <c r="G3062" s="75" t="e">
        <f>T20D357462[[#This Row],[時価総額]]/T20D357462[[#This Row],[現在値]]</f>
        <v>#VALUE!</v>
      </c>
      <c r="H3062" s="20"/>
      <c r="I3062" s="38"/>
      <c r="J3062" s="20"/>
      <c r="K3062" s="33"/>
      <c r="L3062" s="117"/>
      <c r="M3062" s="21"/>
      <c r="N3062" s="89"/>
      <c r="O3062" s="125" t="e">
        <f t="shared" si="97"/>
        <v>#REF!</v>
      </c>
      <c r="P3062" s="125" t="e">
        <f t="shared" si="96"/>
        <v>#REF!</v>
      </c>
      <c r="Q3062" s="147" t="e">
        <f>T20D357462[[#This Row],[スコア⑤]]/T20D357462[[#This Row],[スコア③]]</f>
        <v>#REF!</v>
      </c>
      <c r="R3062" s="76" t="e">
        <f>#REF!+#REF!</f>
        <v>#REF!</v>
      </c>
      <c r="S3062" s="76"/>
      <c r="T3062" s="119"/>
      <c r="U3062" s="76"/>
      <c r="V3062" s="76"/>
      <c r="W3062" s="109" t="e">
        <f>(T20D357462[[#This Row],[現金及び預金（億）]]-T20D357462[[#This Row],[負債（億）]])/T20D357462[[#This Row],[総資産]]*100</f>
        <v>#DIV/0!</v>
      </c>
    </row>
    <row r="3063" spans="1:23" s="67" customFormat="1" x14ac:dyDescent="0.25">
      <c r="A3063" s="69"/>
      <c r="B3063" s="39"/>
      <c r="C3063" s="71" t="str">
        <f>IFERROR(_xll.RssMarket($A3063,"市場部名称"),"")</f>
        <v/>
      </c>
      <c r="D3063" s="55"/>
      <c r="E3063" s="55" t="str">
        <f>IFERROR(_xll.RssMarket($A3063,"前日比"),"")</f>
        <v/>
      </c>
      <c r="F3063" s="75" t="str">
        <f>IFERROR(_xll.RssMarket($A3063,"時価総額"),"")</f>
        <v/>
      </c>
      <c r="G3063" s="75" t="e">
        <f>T20D357462[[#This Row],[時価総額]]/T20D357462[[#This Row],[現在値]]</f>
        <v>#VALUE!</v>
      </c>
      <c r="H3063" s="20"/>
      <c r="I3063" s="38"/>
      <c r="J3063" s="20"/>
      <c r="K3063" s="33"/>
      <c r="L3063" s="117"/>
      <c r="M3063" s="21"/>
      <c r="N3063" s="89"/>
      <c r="O3063" s="125" t="e">
        <f t="shared" si="97"/>
        <v>#REF!</v>
      </c>
      <c r="P3063" s="125" t="e">
        <f t="shared" si="96"/>
        <v>#REF!</v>
      </c>
      <c r="Q3063" s="147" t="e">
        <f>T20D357462[[#This Row],[スコア⑤]]/T20D357462[[#This Row],[スコア③]]</f>
        <v>#REF!</v>
      </c>
      <c r="R3063" s="76" t="e">
        <f>#REF!+#REF!</f>
        <v>#REF!</v>
      </c>
      <c r="S3063" s="76"/>
      <c r="T3063" s="119"/>
      <c r="U3063" s="76"/>
      <c r="V3063" s="76"/>
      <c r="W3063" s="109" t="e">
        <f>(T20D357462[[#This Row],[現金及び預金（億）]]-T20D357462[[#This Row],[負債（億）]])/T20D357462[[#This Row],[総資産]]*100</f>
        <v>#DIV/0!</v>
      </c>
    </row>
    <row r="3064" spans="1:23" s="67" customFormat="1" x14ac:dyDescent="0.25">
      <c r="A3064" s="69"/>
      <c r="B3064" s="39"/>
      <c r="C3064" s="71" t="str">
        <f>IFERROR(_xll.RssMarket($A3064,"市場部名称"),"")</f>
        <v/>
      </c>
      <c r="D3064" s="55"/>
      <c r="E3064" s="55" t="str">
        <f>IFERROR(_xll.RssMarket($A3064,"前日比"),"")</f>
        <v/>
      </c>
      <c r="F3064" s="75" t="str">
        <f>IFERROR(_xll.RssMarket($A3064,"時価総額"),"")</f>
        <v/>
      </c>
      <c r="G3064" s="75" t="e">
        <f>T20D357462[[#This Row],[時価総額]]/T20D357462[[#This Row],[現在値]]</f>
        <v>#VALUE!</v>
      </c>
      <c r="H3064" s="20"/>
      <c r="I3064" s="38"/>
      <c r="J3064" s="20"/>
      <c r="K3064" s="33"/>
      <c r="L3064" s="117"/>
      <c r="M3064" s="21"/>
      <c r="N3064" s="89"/>
      <c r="O3064" s="125" t="e">
        <f t="shared" si="97"/>
        <v>#REF!</v>
      </c>
      <c r="P3064" s="125" t="e">
        <f t="shared" si="96"/>
        <v>#REF!</v>
      </c>
      <c r="Q3064" s="147" t="e">
        <f>T20D357462[[#This Row],[スコア⑤]]/T20D357462[[#This Row],[スコア③]]</f>
        <v>#REF!</v>
      </c>
      <c r="R3064" s="76" t="e">
        <f>#REF!+#REF!</f>
        <v>#REF!</v>
      </c>
      <c r="S3064" s="76"/>
      <c r="T3064" s="119"/>
      <c r="U3064" s="76"/>
      <c r="V3064" s="76"/>
      <c r="W3064" s="109" t="e">
        <f>(T20D357462[[#This Row],[現金及び預金（億）]]-T20D357462[[#This Row],[負債（億）]])/T20D357462[[#This Row],[総資産]]*100</f>
        <v>#DIV/0!</v>
      </c>
    </row>
    <row r="3065" spans="1:23" s="67" customFormat="1" x14ac:dyDescent="0.25">
      <c r="A3065" s="69"/>
      <c r="B3065" s="39"/>
      <c r="C3065" s="71" t="str">
        <f>IFERROR(_xll.RssMarket($A3065,"市場部名称"),"")</f>
        <v/>
      </c>
      <c r="D3065" s="55"/>
      <c r="E3065" s="55" t="str">
        <f>IFERROR(_xll.RssMarket($A3065,"前日比"),"")</f>
        <v/>
      </c>
      <c r="F3065" s="75" t="str">
        <f>IFERROR(_xll.RssMarket($A3065,"時価総額"),"")</f>
        <v/>
      </c>
      <c r="G3065" s="75" t="e">
        <f>T20D357462[[#This Row],[時価総額]]/T20D357462[[#This Row],[現在値]]</f>
        <v>#VALUE!</v>
      </c>
      <c r="H3065" s="20"/>
      <c r="I3065" s="38"/>
      <c r="J3065" s="20"/>
      <c r="K3065" s="33"/>
      <c r="L3065" s="117"/>
      <c r="M3065" s="21"/>
      <c r="N3065" s="89"/>
      <c r="O3065" s="125" t="e">
        <f t="shared" si="97"/>
        <v>#REF!</v>
      </c>
      <c r="P3065" s="125" t="e">
        <f t="shared" si="96"/>
        <v>#REF!</v>
      </c>
      <c r="Q3065" s="147" t="e">
        <f>T20D357462[[#This Row],[スコア⑤]]/T20D357462[[#This Row],[スコア③]]</f>
        <v>#REF!</v>
      </c>
      <c r="R3065" s="76" t="e">
        <f>#REF!+#REF!</f>
        <v>#REF!</v>
      </c>
      <c r="S3065" s="76"/>
      <c r="T3065" s="119"/>
      <c r="U3065" s="76"/>
      <c r="V3065" s="76"/>
      <c r="W3065" s="109" t="e">
        <f>(T20D357462[[#This Row],[現金及び預金（億）]]-T20D357462[[#This Row],[負債（億）]])/T20D357462[[#This Row],[総資産]]*100</f>
        <v>#DIV/0!</v>
      </c>
    </row>
    <row r="3066" spans="1:23" s="67" customFormat="1" x14ac:dyDescent="0.25">
      <c r="A3066" s="69"/>
      <c r="B3066" s="39"/>
      <c r="C3066" s="71" t="str">
        <f>IFERROR(_xll.RssMarket($A3066,"市場部名称"),"")</f>
        <v/>
      </c>
      <c r="D3066" s="55"/>
      <c r="E3066" s="55" t="str">
        <f>IFERROR(_xll.RssMarket($A3066,"前日比"),"")</f>
        <v/>
      </c>
      <c r="F3066" s="75" t="str">
        <f>IFERROR(_xll.RssMarket($A3066,"時価総額"),"")</f>
        <v/>
      </c>
      <c r="G3066" s="75" t="e">
        <f>T20D357462[[#This Row],[時価総額]]/T20D357462[[#This Row],[現在値]]</f>
        <v>#VALUE!</v>
      </c>
      <c r="H3066" s="20"/>
      <c r="I3066" s="38"/>
      <c r="J3066" s="20"/>
      <c r="K3066" s="33"/>
      <c r="L3066" s="117"/>
      <c r="M3066" s="21"/>
      <c r="N3066" s="89"/>
      <c r="O3066" s="125" t="e">
        <f t="shared" si="97"/>
        <v>#REF!</v>
      </c>
      <c r="P3066" s="125" t="e">
        <f t="shared" si="96"/>
        <v>#REF!</v>
      </c>
      <c r="Q3066" s="147" t="e">
        <f>T20D357462[[#This Row],[スコア⑤]]/T20D357462[[#This Row],[スコア③]]</f>
        <v>#REF!</v>
      </c>
      <c r="R3066" s="76" t="e">
        <f>#REF!+#REF!</f>
        <v>#REF!</v>
      </c>
      <c r="S3066" s="76"/>
      <c r="T3066" s="119"/>
      <c r="U3066" s="76"/>
      <c r="V3066" s="76"/>
      <c r="W3066" s="109" t="e">
        <f>(T20D357462[[#This Row],[現金及び預金（億）]]-T20D357462[[#This Row],[負債（億）]])/T20D357462[[#This Row],[総資産]]*100</f>
        <v>#DIV/0!</v>
      </c>
    </row>
    <row r="3067" spans="1:23" s="67" customFormat="1" x14ac:dyDescent="0.25">
      <c r="A3067" s="69"/>
      <c r="B3067" s="39"/>
      <c r="C3067" s="71" t="str">
        <f>IFERROR(_xll.RssMarket($A3067,"市場部名称"),"")</f>
        <v/>
      </c>
      <c r="D3067" s="55"/>
      <c r="E3067" s="55" t="str">
        <f>IFERROR(_xll.RssMarket($A3067,"前日比"),"")</f>
        <v/>
      </c>
      <c r="F3067" s="75" t="str">
        <f>IFERROR(_xll.RssMarket($A3067,"時価総額"),"")</f>
        <v/>
      </c>
      <c r="G3067" s="75" t="e">
        <f>T20D357462[[#This Row],[時価総額]]/T20D357462[[#This Row],[現在値]]</f>
        <v>#VALUE!</v>
      </c>
      <c r="H3067" s="20"/>
      <c r="I3067" s="38"/>
      <c r="J3067" s="20"/>
      <c r="K3067" s="33"/>
      <c r="L3067" s="117"/>
      <c r="M3067" s="21"/>
      <c r="N3067" s="89"/>
      <c r="O3067" s="125" t="e">
        <f t="shared" si="97"/>
        <v>#REF!</v>
      </c>
      <c r="P3067" s="125" t="e">
        <f t="shared" si="96"/>
        <v>#REF!</v>
      </c>
      <c r="Q3067" s="147" t="e">
        <f>T20D357462[[#This Row],[スコア⑤]]/T20D357462[[#This Row],[スコア③]]</f>
        <v>#REF!</v>
      </c>
      <c r="R3067" s="76" t="e">
        <f>#REF!+#REF!</f>
        <v>#REF!</v>
      </c>
      <c r="S3067" s="76"/>
      <c r="T3067" s="119"/>
      <c r="U3067" s="76"/>
      <c r="V3067" s="76"/>
      <c r="W3067" s="109" t="e">
        <f>(T20D357462[[#This Row],[現金及び預金（億）]]-T20D357462[[#This Row],[負債（億）]])/T20D357462[[#This Row],[総資産]]*100</f>
        <v>#DIV/0!</v>
      </c>
    </row>
    <row r="3068" spans="1:23" s="67" customFormat="1" x14ac:dyDescent="0.25">
      <c r="A3068" s="69"/>
      <c r="B3068" s="39"/>
      <c r="C3068" s="71" t="str">
        <f>IFERROR(_xll.RssMarket($A3068,"市場部名称"),"")</f>
        <v/>
      </c>
      <c r="D3068" s="55"/>
      <c r="E3068" s="55" t="str">
        <f>IFERROR(_xll.RssMarket($A3068,"前日比"),"")</f>
        <v/>
      </c>
      <c r="F3068" s="75" t="str">
        <f>IFERROR(_xll.RssMarket($A3068,"時価総額"),"")</f>
        <v/>
      </c>
      <c r="G3068" s="75" t="e">
        <f>T20D357462[[#This Row],[時価総額]]/T20D357462[[#This Row],[現在値]]</f>
        <v>#VALUE!</v>
      </c>
      <c r="H3068" s="20"/>
      <c r="I3068" s="38"/>
      <c r="J3068" s="20"/>
      <c r="K3068" s="33"/>
      <c r="L3068" s="117"/>
      <c r="M3068" s="21"/>
      <c r="N3068" s="89"/>
      <c r="O3068" s="125" t="e">
        <f t="shared" si="97"/>
        <v>#REF!</v>
      </c>
      <c r="P3068" s="125" t="e">
        <f t="shared" si="96"/>
        <v>#REF!</v>
      </c>
      <c r="Q3068" s="147" t="e">
        <f>T20D357462[[#This Row],[スコア⑤]]/T20D357462[[#This Row],[スコア③]]</f>
        <v>#REF!</v>
      </c>
      <c r="R3068" s="76" t="e">
        <f>#REF!+#REF!</f>
        <v>#REF!</v>
      </c>
      <c r="S3068" s="76"/>
      <c r="T3068" s="119"/>
      <c r="U3068" s="76"/>
      <c r="V3068" s="76"/>
      <c r="W3068" s="109" t="e">
        <f>(T20D357462[[#This Row],[現金及び預金（億）]]-T20D357462[[#This Row],[負債（億）]])/T20D357462[[#This Row],[総資産]]*100</f>
        <v>#DIV/0!</v>
      </c>
    </row>
    <row r="3069" spans="1:23" s="67" customFormat="1" x14ac:dyDescent="0.25">
      <c r="A3069" s="69"/>
      <c r="B3069" s="39"/>
      <c r="C3069" s="71" t="str">
        <f>IFERROR(_xll.RssMarket($A3069,"市場部名称"),"")</f>
        <v/>
      </c>
      <c r="D3069" s="55"/>
      <c r="E3069" s="55" t="str">
        <f>IFERROR(_xll.RssMarket($A3069,"前日比"),"")</f>
        <v/>
      </c>
      <c r="F3069" s="75" t="str">
        <f>IFERROR(_xll.RssMarket($A3069,"時価総額"),"")</f>
        <v/>
      </c>
      <c r="G3069" s="75" t="e">
        <f>T20D357462[[#This Row],[時価総額]]/T20D357462[[#This Row],[現在値]]</f>
        <v>#VALUE!</v>
      </c>
      <c r="H3069" s="20"/>
      <c r="I3069" s="38"/>
      <c r="J3069" s="20"/>
      <c r="K3069" s="33"/>
      <c r="L3069" s="117"/>
      <c r="M3069" s="21"/>
      <c r="N3069" s="89"/>
      <c r="O3069" s="125" t="e">
        <f t="shared" si="97"/>
        <v>#REF!</v>
      </c>
      <c r="P3069" s="125" t="e">
        <f t="shared" ref="P3069:P3132" si="98">ROUND(((R3069/20)*(L3069/15)*(S3069/15)*(1+W3069/200))/(H3069/15)*100,0)</f>
        <v>#REF!</v>
      </c>
      <c r="Q3069" s="147" t="e">
        <f>T20D357462[[#This Row],[スコア⑤]]/T20D357462[[#This Row],[スコア③]]</f>
        <v>#REF!</v>
      </c>
      <c r="R3069" s="76" t="e">
        <f>#REF!+#REF!</f>
        <v>#REF!</v>
      </c>
      <c r="S3069" s="76"/>
      <c r="T3069" s="119"/>
      <c r="U3069" s="76"/>
      <c r="V3069" s="76"/>
      <c r="W3069" s="109" t="e">
        <f>(T20D357462[[#This Row],[現金及び預金（億）]]-T20D357462[[#This Row],[負債（億）]])/T20D357462[[#This Row],[総資産]]*100</f>
        <v>#DIV/0!</v>
      </c>
    </row>
    <row r="3070" spans="1:23" s="67" customFormat="1" x14ac:dyDescent="0.25">
      <c r="A3070" s="69"/>
      <c r="B3070" s="39"/>
      <c r="C3070" s="71" t="str">
        <f>IFERROR(_xll.RssMarket($A3070,"市場部名称"),"")</f>
        <v/>
      </c>
      <c r="D3070" s="55"/>
      <c r="E3070" s="55" t="str">
        <f>IFERROR(_xll.RssMarket($A3070,"前日比"),"")</f>
        <v/>
      </c>
      <c r="F3070" s="75" t="str">
        <f>IFERROR(_xll.RssMarket($A3070,"時価総額"),"")</f>
        <v/>
      </c>
      <c r="G3070" s="75" t="e">
        <f>T20D357462[[#This Row],[時価総額]]/T20D357462[[#This Row],[現在値]]</f>
        <v>#VALUE!</v>
      </c>
      <c r="H3070" s="20"/>
      <c r="I3070" s="38"/>
      <c r="J3070" s="20"/>
      <c r="K3070" s="33"/>
      <c r="L3070" s="117"/>
      <c r="M3070" s="21"/>
      <c r="N3070" s="89"/>
      <c r="O3070" s="125" t="e">
        <f t="shared" si="97"/>
        <v>#REF!</v>
      </c>
      <c r="P3070" s="125" t="e">
        <f t="shared" si="98"/>
        <v>#REF!</v>
      </c>
      <c r="Q3070" s="147" t="e">
        <f>T20D357462[[#This Row],[スコア⑤]]/T20D357462[[#This Row],[スコア③]]</f>
        <v>#REF!</v>
      </c>
      <c r="R3070" s="76" t="e">
        <f>#REF!+#REF!</f>
        <v>#REF!</v>
      </c>
      <c r="S3070" s="76"/>
      <c r="T3070" s="119"/>
      <c r="U3070" s="76"/>
      <c r="V3070" s="76"/>
      <c r="W3070" s="109" t="e">
        <f>(T20D357462[[#This Row],[現金及び預金（億）]]-T20D357462[[#This Row],[負債（億）]])/T20D357462[[#This Row],[総資産]]*100</f>
        <v>#DIV/0!</v>
      </c>
    </row>
    <row r="3071" spans="1:23" s="67" customFormat="1" x14ac:dyDescent="0.25">
      <c r="A3071" s="69"/>
      <c r="B3071" s="39"/>
      <c r="C3071" s="71" t="str">
        <f>IFERROR(_xll.RssMarket($A3071,"市場部名称"),"")</f>
        <v/>
      </c>
      <c r="D3071" s="55"/>
      <c r="E3071" s="55" t="str">
        <f>IFERROR(_xll.RssMarket($A3071,"前日比"),"")</f>
        <v/>
      </c>
      <c r="F3071" s="75" t="str">
        <f>IFERROR(_xll.RssMarket($A3071,"時価総額"),"")</f>
        <v/>
      </c>
      <c r="G3071" s="75" t="e">
        <f>T20D357462[[#This Row],[時価総額]]/T20D357462[[#This Row],[現在値]]</f>
        <v>#VALUE!</v>
      </c>
      <c r="H3071" s="20"/>
      <c r="I3071" s="38"/>
      <c r="J3071" s="20"/>
      <c r="K3071" s="33"/>
      <c r="L3071" s="117"/>
      <c r="M3071" s="21"/>
      <c r="N3071" s="89"/>
      <c r="O3071" s="125" t="e">
        <f t="shared" si="97"/>
        <v>#REF!</v>
      </c>
      <c r="P3071" s="125" t="e">
        <f t="shared" si="98"/>
        <v>#REF!</v>
      </c>
      <c r="Q3071" s="147" t="e">
        <f>T20D357462[[#This Row],[スコア⑤]]/T20D357462[[#This Row],[スコア③]]</f>
        <v>#REF!</v>
      </c>
      <c r="R3071" s="76" t="e">
        <f>#REF!+#REF!</f>
        <v>#REF!</v>
      </c>
      <c r="S3071" s="76"/>
      <c r="T3071" s="119"/>
      <c r="U3071" s="76"/>
      <c r="V3071" s="76"/>
      <c r="W3071" s="109" t="e">
        <f>(T20D357462[[#This Row],[現金及び預金（億）]]-T20D357462[[#This Row],[負債（億）]])/T20D357462[[#This Row],[総資産]]*100</f>
        <v>#DIV/0!</v>
      </c>
    </row>
    <row r="3072" spans="1:23" s="67" customFormat="1" x14ac:dyDescent="0.25">
      <c r="A3072" s="69"/>
      <c r="B3072" s="39"/>
      <c r="C3072" s="71" t="str">
        <f>IFERROR(_xll.RssMarket($A3072,"市場部名称"),"")</f>
        <v/>
      </c>
      <c r="D3072" s="55"/>
      <c r="E3072" s="55" t="str">
        <f>IFERROR(_xll.RssMarket($A3072,"前日比"),"")</f>
        <v/>
      </c>
      <c r="F3072" s="75" t="str">
        <f>IFERROR(_xll.RssMarket($A3072,"時価総額"),"")</f>
        <v/>
      </c>
      <c r="G3072" s="75" t="e">
        <f>T20D357462[[#This Row],[時価総額]]/T20D357462[[#This Row],[現在値]]</f>
        <v>#VALUE!</v>
      </c>
      <c r="H3072" s="20"/>
      <c r="I3072" s="38"/>
      <c r="J3072" s="20"/>
      <c r="K3072" s="33"/>
      <c r="L3072" s="117"/>
      <c r="M3072" s="21"/>
      <c r="N3072" s="89"/>
      <c r="O3072" s="125" t="e">
        <f t="shared" si="97"/>
        <v>#REF!</v>
      </c>
      <c r="P3072" s="125" t="e">
        <f t="shared" si="98"/>
        <v>#REF!</v>
      </c>
      <c r="Q3072" s="147" t="e">
        <f>T20D357462[[#This Row],[スコア⑤]]/T20D357462[[#This Row],[スコア③]]</f>
        <v>#REF!</v>
      </c>
      <c r="R3072" s="76" t="e">
        <f>#REF!+#REF!</f>
        <v>#REF!</v>
      </c>
      <c r="S3072" s="76"/>
      <c r="T3072" s="119"/>
      <c r="U3072" s="76"/>
      <c r="V3072" s="76"/>
      <c r="W3072" s="109" t="e">
        <f>(T20D357462[[#This Row],[現金及び預金（億）]]-T20D357462[[#This Row],[負債（億）]])/T20D357462[[#This Row],[総資産]]*100</f>
        <v>#DIV/0!</v>
      </c>
    </row>
    <row r="3073" spans="1:23" s="67" customFormat="1" x14ac:dyDescent="0.25">
      <c r="A3073" s="69"/>
      <c r="B3073" s="39"/>
      <c r="C3073" s="71" t="str">
        <f>IFERROR(_xll.RssMarket($A3073,"市場部名称"),"")</f>
        <v/>
      </c>
      <c r="D3073" s="55"/>
      <c r="E3073" s="55" t="str">
        <f>IFERROR(_xll.RssMarket($A3073,"前日比"),"")</f>
        <v/>
      </c>
      <c r="F3073" s="75" t="str">
        <f>IFERROR(_xll.RssMarket($A3073,"時価総額"),"")</f>
        <v/>
      </c>
      <c r="G3073" s="75" t="e">
        <f>T20D357462[[#This Row],[時価総額]]/T20D357462[[#This Row],[現在値]]</f>
        <v>#VALUE!</v>
      </c>
      <c r="H3073" s="20"/>
      <c r="I3073" s="38"/>
      <c r="J3073" s="20"/>
      <c r="K3073" s="33"/>
      <c r="L3073" s="117"/>
      <c r="M3073" s="21"/>
      <c r="N3073" s="89"/>
      <c r="O3073" s="125" t="e">
        <f t="shared" si="97"/>
        <v>#REF!</v>
      </c>
      <c r="P3073" s="125" t="e">
        <f t="shared" si="98"/>
        <v>#REF!</v>
      </c>
      <c r="Q3073" s="147" t="e">
        <f>T20D357462[[#This Row],[スコア⑤]]/T20D357462[[#This Row],[スコア③]]</f>
        <v>#REF!</v>
      </c>
      <c r="R3073" s="76" t="e">
        <f>#REF!+#REF!</f>
        <v>#REF!</v>
      </c>
      <c r="S3073" s="76"/>
      <c r="T3073" s="119"/>
      <c r="U3073" s="76"/>
      <c r="V3073" s="76"/>
      <c r="W3073" s="109" t="e">
        <f>(T20D357462[[#This Row],[現金及び預金（億）]]-T20D357462[[#This Row],[負債（億）]])/T20D357462[[#This Row],[総資産]]*100</f>
        <v>#DIV/0!</v>
      </c>
    </row>
    <row r="3074" spans="1:23" s="67" customFormat="1" x14ac:dyDescent="0.25">
      <c r="A3074" s="69"/>
      <c r="B3074" s="39"/>
      <c r="C3074" s="71" t="str">
        <f>IFERROR(_xll.RssMarket($A3074,"市場部名称"),"")</f>
        <v/>
      </c>
      <c r="D3074" s="55"/>
      <c r="E3074" s="55" t="str">
        <f>IFERROR(_xll.RssMarket($A3074,"前日比"),"")</f>
        <v/>
      </c>
      <c r="F3074" s="75" t="str">
        <f>IFERROR(_xll.RssMarket($A3074,"時価総額"),"")</f>
        <v/>
      </c>
      <c r="G3074" s="75" t="e">
        <f>T20D357462[[#This Row],[時価総額]]/T20D357462[[#This Row],[現在値]]</f>
        <v>#VALUE!</v>
      </c>
      <c r="H3074" s="20"/>
      <c r="I3074" s="38"/>
      <c r="J3074" s="20"/>
      <c r="K3074" s="33"/>
      <c r="L3074" s="117"/>
      <c r="M3074" s="21"/>
      <c r="N3074" s="89"/>
      <c r="O3074" s="125" t="e">
        <f t="shared" ref="O3074:O3137" si="99">ROUND(
 ((IF(OR(R3074="",R3074&lt;=0),20,R3074)/20)
  *(L3074/15))
 /(IFERROR(IF(H3074&gt;0,H3074,15),15)/15)
 *100,0)</f>
        <v>#REF!</v>
      </c>
      <c r="P3074" s="125" t="e">
        <f t="shared" si="98"/>
        <v>#REF!</v>
      </c>
      <c r="Q3074" s="147" t="e">
        <f>T20D357462[[#This Row],[スコア⑤]]/T20D357462[[#This Row],[スコア③]]</f>
        <v>#REF!</v>
      </c>
      <c r="R3074" s="76" t="e">
        <f>#REF!+#REF!</f>
        <v>#REF!</v>
      </c>
      <c r="S3074" s="76"/>
      <c r="T3074" s="119"/>
      <c r="U3074" s="76"/>
      <c r="V3074" s="76"/>
      <c r="W3074" s="109" t="e">
        <f>(T20D357462[[#This Row],[現金及び預金（億）]]-T20D357462[[#This Row],[負債（億）]])/T20D357462[[#This Row],[総資産]]*100</f>
        <v>#DIV/0!</v>
      </c>
    </row>
    <row r="3075" spans="1:23" s="67" customFormat="1" x14ac:dyDescent="0.25">
      <c r="A3075" s="69"/>
      <c r="B3075" s="39"/>
      <c r="C3075" s="71" t="str">
        <f>IFERROR(_xll.RssMarket($A3075,"市場部名称"),"")</f>
        <v/>
      </c>
      <c r="D3075" s="55"/>
      <c r="E3075" s="55" t="str">
        <f>IFERROR(_xll.RssMarket($A3075,"前日比"),"")</f>
        <v/>
      </c>
      <c r="F3075" s="75" t="str">
        <f>IFERROR(_xll.RssMarket($A3075,"時価総額"),"")</f>
        <v/>
      </c>
      <c r="G3075" s="75" t="e">
        <f>T20D357462[[#This Row],[時価総額]]/T20D357462[[#This Row],[現在値]]</f>
        <v>#VALUE!</v>
      </c>
      <c r="H3075" s="20"/>
      <c r="I3075" s="38"/>
      <c r="J3075" s="20"/>
      <c r="K3075" s="33"/>
      <c r="L3075" s="117"/>
      <c r="M3075" s="21"/>
      <c r="N3075" s="89"/>
      <c r="O3075" s="125" t="e">
        <f t="shared" si="99"/>
        <v>#REF!</v>
      </c>
      <c r="P3075" s="125" t="e">
        <f t="shared" si="98"/>
        <v>#REF!</v>
      </c>
      <c r="Q3075" s="147" t="e">
        <f>T20D357462[[#This Row],[スコア⑤]]/T20D357462[[#This Row],[スコア③]]</f>
        <v>#REF!</v>
      </c>
      <c r="R3075" s="76" t="e">
        <f>#REF!+#REF!</f>
        <v>#REF!</v>
      </c>
      <c r="S3075" s="76"/>
      <c r="T3075" s="119"/>
      <c r="U3075" s="76"/>
      <c r="V3075" s="76"/>
      <c r="W3075" s="109" t="e">
        <f>(T20D357462[[#This Row],[現金及び預金（億）]]-T20D357462[[#This Row],[負債（億）]])/T20D357462[[#This Row],[総資産]]*100</f>
        <v>#DIV/0!</v>
      </c>
    </row>
    <row r="3076" spans="1:23" s="67" customFormat="1" x14ac:dyDescent="0.25">
      <c r="A3076" s="69"/>
      <c r="B3076" s="39"/>
      <c r="C3076" s="71" t="str">
        <f>IFERROR(_xll.RssMarket($A3076,"市場部名称"),"")</f>
        <v/>
      </c>
      <c r="D3076" s="55"/>
      <c r="E3076" s="55" t="str">
        <f>IFERROR(_xll.RssMarket($A3076,"前日比"),"")</f>
        <v/>
      </c>
      <c r="F3076" s="75" t="str">
        <f>IFERROR(_xll.RssMarket($A3076,"時価総額"),"")</f>
        <v/>
      </c>
      <c r="G3076" s="75" t="e">
        <f>T20D357462[[#This Row],[時価総額]]/T20D357462[[#This Row],[現在値]]</f>
        <v>#VALUE!</v>
      </c>
      <c r="H3076" s="20"/>
      <c r="I3076" s="38"/>
      <c r="J3076" s="20"/>
      <c r="K3076" s="33"/>
      <c r="L3076" s="117"/>
      <c r="M3076" s="21"/>
      <c r="N3076" s="89"/>
      <c r="O3076" s="125" t="e">
        <f t="shared" si="99"/>
        <v>#REF!</v>
      </c>
      <c r="P3076" s="125" t="e">
        <f t="shared" si="98"/>
        <v>#REF!</v>
      </c>
      <c r="Q3076" s="147" t="e">
        <f>T20D357462[[#This Row],[スコア⑤]]/T20D357462[[#This Row],[スコア③]]</f>
        <v>#REF!</v>
      </c>
      <c r="R3076" s="76" t="e">
        <f>#REF!+#REF!</f>
        <v>#REF!</v>
      </c>
      <c r="S3076" s="76"/>
      <c r="T3076" s="119"/>
      <c r="U3076" s="76"/>
      <c r="V3076" s="76"/>
      <c r="W3076" s="109" t="e">
        <f>(T20D357462[[#This Row],[現金及び預金（億）]]-T20D357462[[#This Row],[負債（億）]])/T20D357462[[#This Row],[総資産]]*100</f>
        <v>#DIV/0!</v>
      </c>
    </row>
    <row r="3077" spans="1:23" s="67" customFormat="1" x14ac:dyDescent="0.25">
      <c r="A3077" s="69"/>
      <c r="B3077" s="39"/>
      <c r="C3077" s="71" t="str">
        <f>IFERROR(_xll.RssMarket($A3077,"市場部名称"),"")</f>
        <v/>
      </c>
      <c r="D3077" s="55"/>
      <c r="E3077" s="55" t="str">
        <f>IFERROR(_xll.RssMarket($A3077,"前日比"),"")</f>
        <v/>
      </c>
      <c r="F3077" s="75" t="str">
        <f>IFERROR(_xll.RssMarket($A3077,"時価総額"),"")</f>
        <v/>
      </c>
      <c r="G3077" s="75" t="e">
        <f>T20D357462[[#This Row],[時価総額]]/T20D357462[[#This Row],[現在値]]</f>
        <v>#VALUE!</v>
      </c>
      <c r="H3077" s="20"/>
      <c r="I3077" s="38"/>
      <c r="J3077" s="20"/>
      <c r="K3077" s="33"/>
      <c r="L3077" s="117"/>
      <c r="M3077" s="21"/>
      <c r="N3077" s="89"/>
      <c r="O3077" s="125" t="e">
        <f t="shared" si="99"/>
        <v>#REF!</v>
      </c>
      <c r="P3077" s="125" t="e">
        <f t="shared" si="98"/>
        <v>#REF!</v>
      </c>
      <c r="Q3077" s="147" t="e">
        <f>T20D357462[[#This Row],[スコア⑤]]/T20D357462[[#This Row],[スコア③]]</f>
        <v>#REF!</v>
      </c>
      <c r="R3077" s="76" t="e">
        <f>#REF!+#REF!</f>
        <v>#REF!</v>
      </c>
      <c r="S3077" s="76"/>
      <c r="T3077" s="119"/>
      <c r="U3077" s="76"/>
      <c r="V3077" s="76"/>
      <c r="W3077" s="109" t="e">
        <f>(T20D357462[[#This Row],[現金及び預金（億）]]-T20D357462[[#This Row],[負債（億）]])/T20D357462[[#This Row],[総資産]]*100</f>
        <v>#DIV/0!</v>
      </c>
    </row>
    <row r="3078" spans="1:23" s="67" customFormat="1" x14ac:dyDescent="0.25">
      <c r="A3078" s="69"/>
      <c r="B3078" s="39"/>
      <c r="C3078" s="71" t="str">
        <f>IFERROR(_xll.RssMarket($A3078,"市場部名称"),"")</f>
        <v/>
      </c>
      <c r="D3078" s="55"/>
      <c r="E3078" s="55" t="str">
        <f>IFERROR(_xll.RssMarket($A3078,"前日比"),"")</f>
        <v/>
      </c>
      <c r="F3078" s="75" t="str">
        <f>IFERROR(_xll.RssMarket($A3078,"時価総額"),"")</f>
        <v/>
      </c>
      <c r="G3078" s="75" t="e">
        <f>T20D357462[[#This Row],[時価総額]]/T20D357462[[#This Row],[現在値]]</f>
        <v>#VALUE!</v>
      </c>
      <c r="H3078" s="20"/>
      <c r="I3078" s="38"/>
      <c r="J3078" s="20"/>
      <c r="K3078" s="33"/>
      <c r="L3078" s="117"/>
      <c r="M3078" s="21"/>
      <c r="N3078" s="89"/>
      <c r="O3078" s="125" t="e">
        <f t="shared" si="99"/>
        <v>#REF!</v>
      </c>
      <c r="P3078" s="125" t="e">
        <f t="shared" si="98"/>
        <v>#REF!</v>
      </c>
      <c r="Q3078" s="147" t="e">
        <f>T20D357462[[#This Row],[スコア⑤]]/T20D357462[[#This Row],[スコア③]]</f>
        <v>#REF!</v>
      </c>
      <c r="R3078" s="76" t="e">
        <f>#REF!+#REF!</f>
        <v>#REF!</v>
      </c>
      <c r="S3078" s="76"/>
      <c r="T3078" s="119"/>
      <c r="U3078" s="76"/>
      <c r="V3078" s="76"/>
      <c r="W3078" s="109" t="e">
        <f>(T20D357462[[#This Row],[現金及び預金（億）]]-T20D357462[[#This Row],[負債（億）]])/T20D357462[[#This Row],[総資産]]*100</f>
        <v>#DIV/0!</v>
      </c>
    </row>
    <row r="3079" spans="1:23" s="67" customFormat="1" x14ac:dyDescent="0.25">
      <c r="A3079" s="69"/>
      <c r="B3079" s="39"/>
      <c r="C3079" s="71" t="str">
        <f>IFERROR(_xll.RssMarket($A3079,"市場部名称"),"")</f>
        <v/>
      </c>
      <c r="D3079" s="55"/>
      <c r="E3079" s="55" t="str">
        <f>IFERROR(_xll.RssMarket($A3079,"前日比"),"")</f>
        <v/>
      </c>
      <c r="F3079" s="75" t="str">
        <f>IFERROR(_xll.RssMarket($A3079,"時価総額"),"")</f>
        <v/>
      </c>
      <c r="G3079" s="75" t="e">
        <f>T20D357462[[#This Row],[時価総額]]/T20D357462[[#This Row],[現在値]]</f>
        <v>#VALUE!</v>
      </c>
      <c r="H3079" s="20"/>
      <c r="I3079" s="38"/>
      <c r="J3079" s="20"/>
      <c r="K3079" s="33"/>
      <c r="L3079" s="117"/>
      <c r="M3079" s="21"/>
      <c r="N3079" s="89"/>
      <c r="O3079" s="125" t="e">
        <f t="shared" si="99"/>
        <v>#REF!</v>
      </c>
      <c r="P3079" s="125" t="e">
        <f t="shared" si="98"/>
        <v>#REF!</v>
      </c>
      <c r="Q3079" s="147" t="e">
        <f>T20D357462[[#This Row],[スコア⑤]]/T20D357462[[#This Row],[スコア③]]</f>
        <v>#REF!</v>
      </c>
      <c r="R3079" s="76" t="e">
        <f>#REF!+#REF!</f>
        <v>#REF!</v>
      </c>
      <c r="S3079" s="76"/>
      <c r="T3079" s="119"/>
      <c r="U3079" s="76"/>
      <c r="V3079" s="76"/>
      <c r="W3079" s="109" t="e">
        <f>(T20D357462[[#This Row],[現金及び預金（億）]]-T20D357462[[#This Row],[負債（億）]])/T20D357462[[#This Row],[総資産]]*100</f>
        <v>#DIV/0!</v>
      </c>
    </row>
    <row r="3080" spans="1:23" s="67" customFormat="1" x14ac:dyDescent="0.25">
      <c r="A3080" s="69"/>
      <c r="B3080" s="39"/>
      <c r="C3080" s="71" t="str">
        <f>IFERROR(_xll.RssMarket($A3080,"市場部名称"),"")</f>
        <v/>
      </c>
      <c r="D3080" s="55"/>
      <c r="E3080" s="55" t="str">
        <f>IFERROR(_xll.RssMarket($A3080,"前日比"),"")</f>
        <v/>
      </c>
      <c r="F3080" s="75" t="str">
        <f>IFERROR(_xll.RssMarket($A3080,"時価総額"),"")</f>
        <v/>
      </c>
      <c r="G3080" s="75" t="e">
        <f>T20D357462[[#This Row],[時価総額]]/T20D357462[[#This Row],[現在値]]</f>
        <v>#VALUE!</v>
      </c>
      <c r="H3080" s="20"/>
      <c r="I3080" s="38"/>
      <c r="J3080" s="20"/>
      <c r="K3080" s="33"/>
      <c r="L3080" s="117"/>
      <c r="M3080" s="21"/>
      <c r="N3080" s="89"/>
      <c r="O3080" s="125" t="e">
        <f t="shared" si="99"/>
        <v>#REF!</v>
      </c>
      <c r="P3080" s="125" t="e">
        <f t="shared" si="98"/>
        <v>#REF!</v>
      </c>
      <c r="Q3080" s="147" t="e">
        <f>T20D357462[[#This Row],[スコア⑤]]/T20D357462[[#This Row],[スコア③]]</f>
        <v>#REF!</v>
      </c>
      <c r="R3080" s="76" t="e">
        <f>#REF!+#REF!</f>
        <v>#REF!</v>
      </c>
      <c r="S3080" s="76"/>
      <c r="T3080" s="119"/>
      <c r="U3080" s="76"/>
      <c r="V3080" s="76"/>
      <c r="W3080" s="109" t="e">
        <f>(T20D357462[[#This Row],[現金及び預金（億）]]-T20D357462[[#This Row],[負債（億）]])/T20D357462[[#This Row],[総資産]]*100</f>
        <v>#DIV/0!</v>
      </c>
    </row>
    <row r="3081" spans="1:23" s="67" customFormat="1" x14ac:dyDescent="0.25">
      <c r="A3081" s="69"/>
      <c r="B3081" s="39"/>
      <c r="C3081" s="71" t="str">
        <f>IFERROR(_xll.RssMarket($A3081,"市場部名称"),"")</f>
        <v/>
      </c>
      <c r="D3081" s="55"/>
      <c r="E3081" s="55" t="str">
        <f>IFERROR(_xll.RssMarket($A3081,"前日比"),"")</f>
        <v/>
      </c>
      <c r="F3081" s="75" t="str">
        <f>IFERROR(_xll.RssMarket($A3081,"時価総額"),"")</f>
        <v/>
      </c>
      <c r="G3081" s="75" t="e">
        <f>T20D357462[[#This Row],[時価総額]]/T20D357462[[#This Row],[現在値]]</f>
        <v>#VALUE!</v>
      </c>
      <c r="H3081" s="20"/>
      <c r="I3081" s="38"/>
      <c r="J3081" s="20"/>
      <c r="K3081" s="33"/>
      <c r="L3081" s="117"/>
      <c r="M3081" s="21"/>
      <c r="N3081" s="89"/>
      <c r="O3081" s="125" t="e">
        <f t="shared" si="99"/>
        <v>#REF!</v>
      </c>
      <c r="P3081" s="125" t="e">
        <f t="shared" si="98"/>
        <v>#REF!</v>
      </c>
      <c r="Q3081" s="147" t="e">
        <f>T20D357462[[#This Row],[スコア⑤]]/T20D357462[[#This Row],[スコア③]]</f>
        <v>#REF!</v>
      </c>
      <c r="R3081" s="76" t="e">
        <f>#REF!+#REF!</f>
        <v>#REF!</v>
      </c>
      <c r="S3081" s="76"/>
      <c r="T3081" s="119"/>
      <c r="U3081" s="76"/>
      <c r="V3081" s="76"/>
      <c r="W3081" s="109" t="e">
        <f>(T20D357462[[#This Row],[現金及び預金（億）]]-T20D357462[[#This Row],[負債（億）]])/T20D357462[[#This Row],[総資産]]*100</f>
        <v>#DIV/0!</v>
      </c>
    </row>
    <row r="3082" spans="1:23" s="67" customFormat="1" x14ac:dyDescent="0.25">
      <c r="A3082" s="69"/>
      <c r="B3082" s="39"/>
      <c r="C3082" s="71" t="str">
        <f>IFERROR(_xll.RssMarket($A3082,"市場部名称"),"")</f>
        <v/>
      </c>
      <c r="D3082" s="55"/>
      <c r="E3082" s="55" t="str">
        <f>IFERROR(_xll.RssMarket($A3082,"前日比"),"")</f>
        <v/>
      </c>
      <c r="F3082" s="75" t="str">
        <f>IFERROR(_xll.RssMarket($A3082,"時価総額"),"")</f>
        <v/>
      </c>
      <c r="G3082" s="75" t="e">
        <f>T20D357462[[#This Row],[時価総額]]/T20D357462[[#This Row],[現在値]]</f>
        <v>#VALUE!</v>
      </c>
      <c r="H3082" s="20"/>
      <c r="I3082" s="38"/>
      <c r="J3082" s="20"/>
      <c r="K3082" s="33"/>
      <c r="L3082" s="117"/>
      <c r="M3082" s="21"/>
      <c r="N3082" s="89"/>
      <c r="O3082" s="125" t="e">
        <f t="shared" si="99"/>
        <v>#REF!</v>
      </c>
      <c r="P3082" s="125" t="e">
        <f t="shared" si="98"/>
        <v>#REF!</v>
      </c>
      <c r="Q3082" s="147" t="e">
        <f>T20D357462[[#This Row],[スコア⑤]]/T20D357462[[#This Row],[スコア③]]</f>
        <v>#REF!</v>
      </c>
      <c r="R3082" s="76" t="e">
        <f>#REF!+#REF!</f>
        <v>#REF!</v>
      </c>
      <c r="S3082" s="76"/>
      <c r="T3082" s="119"/>
      <c r="U3082" s="76"/>
      <c r="V3082" s="76"/>
      <c r="W3082" s="109" t="e">
        <f>(T20D357462[[#This Row],[現金及び預金（億）]]-T20D357462[[#This Row],[負債（億）]])/T20D357462[[#This Row],[総資産]]*100</f>
        <v>#DIV/0!</v>
      </c>
    </row>
    <row r="3083" spans="1:23" s="67" customFormat="1" x14ac:dyDescent="0.25">
      <c r="A3083" s="69"/>
      <c r="B3083" s="39"/>
      <c r="C3083" s="71" t="str">
        <f>IFERROR(_xll.RssMarket($A3083,"市場部名称"),"")</f>
        <v/>
      </c>
      <c r="D3083" s="55"/>
      <c r="E3083" s="55" t="str">
        <f>IFERROR(_xll.RssMarket($A3083,"前日比"),"")</f>
        <v/>
      </c>
      <c r="F3083" s="75" t="str">
        <f>IFERROR(_xll.RssMarket($A3083,"時価総額"),"")</f>
        <v/>
      </c>
      <c r="G3083" s="75" t="e">
        <f>T20D357462[[#This Row],[時価総額]]/T20D357462[[#This Row],[現在値]]</f>
        <v>#VALUE!</v>
      </c>
      <c r="H3083" s="20"/>
      <c r="I3083" s="38"/>
      <c r="J3083" s="20"/>
      <c r="K3083" s="33"/>
      <c r="L3083" s="117"/>
      <c r="M3083" s="21"/>
      <c r="N3083" s="89"/>
      <c r="O3083" s="125" t="e">
        <f t="shared" si="99"/>
        <v>#REF!</v>
      </c>
      <c r="P3083" s="125" t="e">
        <f t="shared" si="98"/>
        <v>#REF!</v>
      </c>
      <c r="Q3083" s="147" t="e">
        <f>T20D357462[[#This Row],[スコア⑤]]/T20D357462[[#This Row],[スコア③]]</f>
        <v>#REF!</v>
      </c>
      <c r="R3083" s="76" t="e">
        <f>#REF!+#REF!</f>
        <v>#REF!</v>
      </c>
      <c r="S3083" s="76"/>
      <c r="T3083" s="119"/>
      <c r="U3083" s="76"/>
      <c r="V3083" s="76"/>
      <c r="W3083" s="109" t="e">
        <f>(T20D357462[[#This Row],[現金及び預金（億）]]-T20D357462[[#This Row],[負債（億）]])/T20D357462[[#This Row],[総資産]]*100</f>
        <v>#DIV/0!</v>
      </c>
    </row>
    <row r="3084" spans="1:23" s="67" customFormat="1" x14ac:dyDescent="0.25">
      <c r="A3084" s="69"/>
      <c r="B3084" s="39"/>
      <c r="C3084" s="71" t="str">
        <f>IFERROR(_xll.RssMarket($A3084,"市場部名称"),"")</f>
        <v/>
      </c>
      <c r="D3084" s="55"/>
      <c r="E3084" s="55" t="str">
        <f>IFERROR(_xll.RssMarket($A3084,"前日比"),"")</f>
        <v/>
      </c>
      <c r="F3084" s="75" t="str">
        <f>IFERROR(_xll.RssMarket($A3084,"時価総額"),"")</f>
        <v/>
      </c>
      <c r="G3084" s="75" t="e">
        <f>T20D357462[[#This Row],[時価総額]]/T20D357462[[#This Row],[現在値]]</f>
        <v>#VALUE!</v>
      </c>
      <c r="H3084" s="20"/>
      <c r="I3084" s="38"/>
      <c r="J3084" s="20"/>
      <c r="K3084" s="33"/>
      <c r="L3084" s="117"/>
      <c r="M3084" s="21"/>
      <c r="N3084" s="89"/>
      <c r="O3084" s="125" t="e">
        <f t="shared" si="99"/>
        <v>#REF!</v>
      </c>
      <c r="P3084" s="125" t="e">
        <f t="shared" si="98"/>
        <v>#REF!</v>
      </c>
      <c r="Q3084" s="147" t="e">
        <f>T20D357462[[#This Row],[スコア⑤]]/T20D357462[[#This Row],[スコア③]]</f>
        <v>#REF!</v>
      </c>
      <c r="R3084" s="76" t="e">
        <f>#REF!+#REF!</f>
        <v>#REF!</v>
      </c>
      <c r="S3084" s="76"/>
      <c r="T3084" s="119"/>
      <c r="U3084" s="76"/>
      <c r="V3084" s="76"/>
      <c r="W3084" s="109" t="e">
        <f>(T20D357462[[#This Row],[現金及び預金（億）]]-T20D357462[[#This Row],[負債（億）]])/T20D357462[[#This Row],[総資産]]*100</f>
        <v>#DIV/0!</v>
      </c>
    </row>
    <row r="3085" spans="1:23" s="67" customFormat="1" x14ac:dyDescent="0.25">
      <c r="A3085" s="69"/>
      <c r="B3085" s="39"/>
      <c r="C3085" s="71" t="str">
        <f>IFERROR(_xll.RssMarket($A3085,"市場部名称"),"")</f>
        <v/>
      </c>
      <c r="D3085" s="55"/>
      <c r="E3085" s="55" t="str">
        <f>IFERROR(_xll.RssMarket($A3085,"前日比"),"")</f>
        <v/>
      </c>
      <c r="F3085" s="75" t="str">
        <f>IFERROR(_xll.RssMarket($A3085,"時価総額"),"")</f>
        <v/>
      </c>
      <c r="G3085" s="75" t="e">
        <f>T20D357462[[#This Row],[時価総額]]/T20D357462[[#This Row],[現在値]]</f>
        <v>#VALUE!</v>
      </c>
      <c r="H3085" s="20"/>
      <c r="I3085" s="38"/>
      <c r="J3085" s="20"/>
      <c r="K3085" s="33"/>
      <c r="L3085" s="117"/>
      <c r="M3085" s="21"/>
      <c r="N3085" s="89"/>
      <c r="O3085" s="125" t="e">
        <f t="shared" si="99"/>
        <v>#REF!</v>
      </c>
      <c r="P3085" s="125" t="e">
        <f t="shared" si="98"/>
        <v>#REF!</v>
      </c>
      <c r="Q3085" s="147" t="e">
        <f>T20D357462[[#This Row],[スコア⑤]]/T20D357462[[#This Row],[スコア③]]</f>
        <v>#REF!</v>
      </c>
      <c r="R3085" s="76" t="e">
        <f>#REF!+#REF!</f>
        <v>#REF!</v>
      </c>
      <c r="S3085" s="76"/>
      <c r="T3085" s="119"/>
      <c r="U3085" s="76"/>
      <c r="V3085" s="76"/>
      <c r="W3085" s="109" t="e">
        <f>(T20D357462[[#This Row],[現金及び預金（億）]]-T20D357462[[#This Row],[負債（億）]])/T20D357462[[#This Row],[総資産]]*100</f>
        <v>#DIV/0!</v>
      </c>
    </row>
    <row r="3086" spans="1:23" s="67" customFormat="1" x14ac:dyDescent="0.25">
      <c r="A3086" s="69"/>
      <c r="B3086" s="39"/>
      <c r="C3086" s="71" t="str">
        <f>IFERROR(_xll.RssMarket($A3086,"市場部名称"),"")</f>
        <v/>
      </c>
      <c r="D3086" s="55"/>
      <c r="E3086" s="55" t="str">
        <f>IFERROR(_xll.RssMarket($A3086,"前日比"),"")</f>
        <v/>
      </c>
      <c r="F3086" s="75" t="str">
        <f>IFERROR(_xll.RssMarket($A3086,"時価総額"),"")</f>
        <v/>
      </c>
      <c r="G3086" s="75" t="e">
        <f>T20D357462[[#This Row],[時価総額]]/T20D357462[[#This Row],[現在値]]</f>
        <v>#VALUE!</v>
      </c>
      <c r="H3086" s="20"/>
      <c r="I3086" s="38"/>
      <c r="J3086" s="20"/>
      <c r="K3086" s="33"/>
      <c r="L3086" s="117"/>
      <c r="M3086" s="21"/>
      <c r="N3086" s="89"/>
      <c r="O3086" s="125" t="e">
        <f t="shared" si="99"/>
        <v>#REF!</v>
      </c>
      <c r="P3086" s="125" t="e">
        <f t="shared" si="98"/>
        <v>#REF!</v>
      </c>
      <c r="Q3086" s="147" t="e">
        <f>T20D357462[[#This Row],[スコア⑤]]/T20D357462[[#This Row],[スコア③]]</f>
        <v>#REF!</v>
      </c>
      <c r="R3086" s="76" t="e">
        <f>#REF!+#REF!</f>
        <v>#REF!</v>
      </c>
      <c r="S3086" s="76"/>
      <c r="T3086" s="119"/>
      <c r="U3086" s="76"/>
      <c r="V3086" s="76"/>
      <c r="W3086" s="109" t="e">
        <f>(T20D357462[[#This Row],[現金及び預金（億）]]-T20D357462[[#This Row],[負債（億）]])/T20D357462[[#This Row],[総資産]]*100</f>
        <v>#DIV/0!</v>
      </c>
    </row>
    <row r="3087" spans="1:23" s="67" customFormat="1" x14ac:dyDescent="0.25">
      <c r="A3087" s="69"/>
      <c r="B3087" s="39"/>
      <c r="C3087" s="71" t="str">
        <f>IFERROR(_xll.RssMarket($A3087,"市場部名称"),"")</f>
        <v/>
      </c>
      <c r="D3087" s="55"/>
      <c r="E3087" s="55" t="str">
        <f>IFERROR(_xll.RssMarket($A3087,"前日比"),"")</f>
        <v/>
      </c>
      <c r="F3087" s="75" t="str">
        <f>IFERROR(_xll.RssMarket($A3087,"時価総額"),"")</f>
        <v/>
      </c>
      <c r="G3087" s="75" t="e">
        <f>T20D357462[[#This Row],[時価総額]]/T20D357462[[#This Row],[現在値]]</f>
        <v>#VALUE!</v>
      </c>
      <c r="H3087" s="20"/>
      <c r="I3087" s="38"/>
      <c r="J3087" s="20"/>
      <c r="K3087" s="33"/>
      <c r="L3087" s="117"/>
      <c r="M3087" s="21"/>
      <c r="N3087" s="89"/>
      <c r="O3087" s="125" t="e">
        <f t="shared" si="99"/>
        <v>#REF!</v>
      </c>
      <c r="P3087" s="125" t="e">
        <f t="shared" si="98"/>
        <v>#REF!</v>
      </c>
      <c r="Q3087" s="147" t="e">
        <f>T20D357462[[#This Row],[スコア⑤]]/T20D357462[[#This Row],[スコア③]]</f>
        <v>#REF!</v>
      </c>
      <c r="R3087" s="76" t="e">
        <f>#REF!+#REF!</f>
        <v>#REF!</v>
      </c>
      <c r="S3087" s="76"/>
      <c r="T3087" s="119"/>
      <c r="U3087" s="76"/>
      <c r="V3087" s="76"/>
      <c r="W3087" s="109" t="e">
        <f>(T20D357462[[#This Row],[現金及び預金（億）]]-T20D357462[[#This Row],[負債（億）]])/T20D357462[[#This Row],[総資産]]*100</f>
        <v>#DIV/0!</v>
      </c>
    </row>
    <row r="3088" spans="1:23" s="67" customFormat="1" x14ac:dyDescent="0.25">
      <c r="A3088" s="69"/>
      <c r="B3088" s="39"/>
      <c r="C3088" s="71" t="str">
        <f>IFERROR(_xll.RssMarket($A3088,"市場部名称"),"")</f>
        <v/>
      </c>
      <c r="D3088" s="55"/>
      <c r="E3088" s="55" t="str">
        <f>IFERROR(_xll.RssMarket($A3088,"前日比"),"")</f>
        <v/>
      </c>
      <c r="F3088" s="75" t="str">
        <f>IFERROR(_xll.RssMarket($A3088,"時価総額"),"")</f>
        <v/>
      </c>
      <c r="G3088" s="75" t="e">
        <f>T20D357462[[#This Row],[時価総額]]/T20D357462[[#This Row],[現在値]]</f>
        <v>#VALUE!</v>
      </c>
      <c r="H3088" s="20"/>
      <c r="I3088" s="38"/>
      <c r="J3088" s="20"/>
      <c r="K3088" s="33"/>
      <c r="L3088" s="117"/>
      <c r="M3088" s="21"/>
      <c r="N3088" s="89"/>
      <c r="O3088" s="125" t="e">
        <f t="shared" si="99"/>
        <v>#REF!</v>
      </c>
      <c r="P3088" s="125" t="e">
        <f t="shared" si="98"/>
        <v>#REF!</v>
      </c>
      <c r="Q3088" s="147" t="e">
        <f>T20D357462[[#This Row],[スコア⑤]]/T20D357462[[#This Row],[スコア③]]</f>
        <v>#REF!</v>
      </c>
      <c r="R3088" s="76" t="e">
        <f>#REF!+#REF!</f>
        <v>#REF!</v>
      </c>
      <c r="S3088" s="76"/>
      <c r="T3088" s="119"/>
      <c r="U3088" s="76"/>
      <c r="V3088" s="76"/>
      <c r="W3088" s="109" t="e">
        <f>(T20D357462[[#This Row],[現金及び預金（億）]]-T20D357462[[#This Row],[負債（億）]])/T20D357462[[#This Row],[総資産]]*100</f>
        <v>#DIV/0!</v>
      </c>
    </row>
    <row r="3089" spans="1:23" s="67" customFormat="1" x14ac:dyDescent="0.25">
      <c r="A3089" s="69"/>
      <c r="B3089" s="39"/>
      <c r="C3089" s="71" t="str">
        <f>IFERROR(_xll.RssMarket($A3089,"市場部名称"),"")</f>
        <v/>
      </c>
      <c r="D3089" s="55"/>
      <c r="E3089" s="55" t="str">
        <f>IFERROR(_xll.RssMarket($A3089,"前日比"),"")</f>
        <v/>
      </c>
      <c r="F3089" s="75" t="str">
        <f>IFERROR(_xll.RssMarket($A3089,"時価総額"),"")</f>
        <v/>
      </c>
      <c r="G3089" s="75" t="e">
        <f>T20D357462[[#This Row],[時価総額]]/T20D357462[[#This Row],[現在値]]</f>
        <v>#VALUE!</v>
      </c>
      <c r="H3089" s="20"/>
      <c r="I3089" s="38"/>
      <c r="J3089" s="20"/>
      <c r="K3089" s="33"/>
      <c r="L3089" s="117"/>
      <c r="M3089" s="21"/>
      <c r="N3089" s="89"/>
      <c r="O3089" s="125" t="e">
        <f t="shared" si="99"/>
        <v>#REF!</v>
      </c>
      <c r="P3089" s="125" t="e">
        <f t="shared" si="98"/>
        <v>#REF!</v>
      </c>
      <c r="Q3089" s="147" t="e">
        <f>T20D357462[[#This Row],[スコア⑤]]/T20D357462[[#This Row],[スコア③]]</f>
        <v>#REF!</v>
      </c>
      <c r="R3089" s="76" t="e">
        <f>#REF!+#REF!</f>
        <v>#REF!</v>
      </c>
      <c r="S3089" s="76"/>
      <c r="T3089" s="119"/>
      <c r="U3089" s="76"/>
      <c r="V3089" s="76"/>
      <c r="W3089" s="109" t="e">
        <f>(T20D357462[[#This Row],[現金及び預金（億）]]-T20D357462[[#This Row],[負債（億）]])/T20D357462[[#This Row],[総資産]]*100</f>
        <v>#DIV/0!</v>
      </c>
    </row>
    <row r="3090" spans="1:23" s="67" customFormat="1" x14ac:dyDescent="0.25">
      <c r="A3090" s="69"/>
      <c r="B3090" s="39"/>
      <c r="C3090" s="71" t="str">
        <f>IFERROR(_xll.RssMarket($A3090,"市場部名称"),"")</f>
        <v/>
      </c>
      <c r="D3090" s="55"/>
      <c r="E3090" s="55" t="str">
        <f>IFERROR(_xll.RssMarket($A3090,"前日比"),"")</f>
        <v/>
      </c>
      <c r="F3090" s="75" t="str">
        <f>IFERROR(_xll.RssMarket($A3090,"時価総額"),"")</f>
        <v/>
      </c>
      <c r="G3090" s="75" t="e">
        <f>T20D357462[[#This Row],[時価総額]]/T20D357462[[#This Row],[現在値]]</f>
        <v>#VALUE!</v>
      </c>
      <c r="H3090" s="20"/>
      <c r="I3090" s="38"/>
      <c r="J3090" s="20"/>
      <c r="K3090" s="33"/>
      <c r="L3090" s="117"/>
      <c r="M3090" s="21"/>
      <c r="N3090" s="89"/>
      <c r="O3090" s="125" t="e">
        <f t="shared" si="99"/>
        <v>#REF!</v>
      </c>
      <c r="P3090" s="125" t="e">
        <f t="shared" si="98"/>
        <v>#REF!</v>
      </c>
      <c r="Q3090" s="147" t="e">
        <f>T20D357462[[#This Row],[スコア⑤]]/T20D357462[[#This Row],[スコア③]]</f>
        <v>#REF!</v>
      </c>
      <c r="R3090" s="76" t="e">
        <f>#REF!+#REF!</f>
        <v>#REF!</v>
      </c>
      <c r="S3090" s="76"/>
      <c r="T3090" s="119"/>
      <c r="U3090" s="76"/>
      <c r="V3090" s="76"/>
      <c r="W3090" s="109" t="e">
        <f>(T20D357462[[#This Row],[現金及び預金（億）]]-T20D357462[[#This Row],[負債（億）]])/T20D357462[[#This Row],[総資産]]*100</f>
        <v>#DIV/0!</v>
      </c>
    </row>
    <row r="3091" spans="1:23" s="67" customFormat="1" x14ac:dyDescent="0.25">
      <c r="A3091" s="69"/>
      <c r="B3091" s="39"/>
      <c r="C3091" s="71" t="str">
        <f>IFERROR(_xll.RssMarket($A3091,"市場部名称"),"")</f>
        <v/>
      </c>
      <c r="D3091" s="55"/>
      <c r="E3091" s="55" t="str">
        <f>IFERROR(_xll.RssMarket($A3091,"前日比"),"")</f>
        <v/>
      </c>
      <c r="F3091" s="75" t="str">
        <f>IFERROR(_xll.RssMarket($A3091,"時価総額"),"")</f>
        <v/>
      </c>
      <c r="G3091" s="75" t="e">
        <f>T20D357462[[#This Row],[時価総額]]/T20D357462[[#This Row],[現在値]]</f>
        <v>#VALUE!</v>
      </c>
      <c r="H3091" s="20"/>
      <c r="I3091" s="38"/>
      <c r="J3091" s="20"/>
      <c r="K3091" s="33"/>
      <c r="L3091" s="117"/>
      <c r="M3091" s="21"/>
      <c r="N3091" s="89"/>
      <c r="O3091" s="125" t="e">
        <f t="shared" si="99"/>
        <v>#REF!</v>
      </c>
      <c r="P3091" s="125" t="e">
        <f t="shared" si="98"/>
        <v>#REF!</v>
      </c>
      <c r="Q3091" s="147" t="e">
        <f>T20D357462[[#This Row],[スコア⑤]]/T20D357462[[#This Row],[スコア③]]</f>
        <v>#REF!</v>
      </c>
      <c r="R3091" s="76" t="e">
        <f>#REF!+#REF!</f>
        <v>#REF!</v>
      </c>
      <c r="S3091" s="76"/>
      <c r="T3091" s="119"/>
      <c r="U3091" s="76"/>
      <c r="V3091" s="76"/>
      <c r="W3091" s="109" t="e">
        <f>(T20D357462[[#This Row],[現金及び預金（億）]]-T20D357462[[#This Row],[負債（億）]])/T20D357462[[#This Row],[総資産]]*100</f>
        <v>#DIV/0!</v>
      </c>
    </row>
    <row r="3092" spans="1:23" s="67" customFormat="1" x14ac:dyDescent="0.25">
      <c r="A3092" s="69"/>
      <c r="B3092" s="39"/>
      <c r="C3092" s="71" t="str">
        <f>IFERROR(_xll.RssMarket($A3092,"市場部名称"),"")</f>
        <v/>
      </c>
      <c r="D3092" s="55"/>
      <c r="E3092" s="55" t="str">
        <f>IFERROR(_xll.RssMarket($A3092,"前日比"),"")</f>
        <v/>
      </c>
      <c r="F3092" s="75" t="str">
        <f>IFERROR(_xll.RssMarket($A3092,"時価総額"),"")</f>
        <v/>
      </c>
      <c r="G3092" s="75" t="e">
        <f>T20D357462[[#This Row],[時価総額]]/T20D357462[[#This Row],[現在値]]</f>
        <v>#VALUE!</v>
      </c>
      <c r="H3092" s="20"/>
      <c r="I3092" s="38"/>
      <c r="J3092" s="20"/>
      <c r="K3092" s="33"/>
      <c r="L3092" s="117"/>
      <c r="M3092" s="21"/>
      <c r="N3092" s="89"/>
      <c r="O3092" s="125" t="e">
        <f t="shared" si="99"/>
        <v>#REF!</v>
      </c>
      <c r="P3092" s="125" t="e">
        <f t="shared" si="98"/>
        <v>#REF!</v>
      </c>
      <c r="Q3092" s="147" t="e">
        <f>T20D357462[[#This Row],[スコア⑤]]/T20D357462[[#This Row],[スコア③]]</f>
        <v>#REF!</v>
      </c>
      <c r="R3092" s="76" t="e">
        <f>#REF!+#REF!</f>
        <v>#REF!</v>
      </c>
      <c r="S3092" s="76"/>
      <c r="T3092" s="119"/>
      <c r="U3092" s="76"/>
      <c r="V3092" s="76"/>
      <c r="W3092" s="109" t="e">
        <f>(T20D357462[[#This Row],[現金及び預金（億）]]-T20D357462[[#This Row],[負債（億）]])/T20D357462[[#This Row],[総資産]]*100</f>
        <v>#DIV/0!</v>
      </c>
    </row>
    <row r="3093" spans="1:23" s="67" customFormat="1" x14ac:dyDescent="0.25">
      <c r="A3093" s="69"/>
      <c r="B3093" s="39"/>
      <c r="C3093" s="71" t="str">
        <f>IFERROR(_xll.RssMarket($A3093,"市場部名称"),"")</f>
        <v/>
      </c>
      <c r="D3093" s="55"/>
      <c r="E3093" s="55" t="str">
        <f>IFERROR(_xll.RssMarket($A3093,"前日比"),"")</f>
        <v/>
      </c>
      <c r="F3093" s="75" t="str">
        <f>IFERROR(_xll.RssMarket($A3093,"時価総額"),"")</f>
        <v/>
      </c>
      <c r="G3093" s="75" t="e">
        <f>T20D357462[[#This Row],[時価総額]]/T20D357462[[#This Row],[現在値]]</f>
        <v>#VALUE!</v>
      </c>
      <c r="H3093" s="20"/>
      <c r="I3093" s="38"/>
      <c r="J3093" s="20"/>
      <c r="K3093" s="33"/>
      <c r="L3093" s="117"/>
      <c r="M3093" s="21"/>
      <c r="N3093" s="89"/>
      <c r="O3093" s="125" t="e">
        <f t="shared" si="99"/>
        <v>#REF!</v>
      </c>
      <c r="P3093" s="125" t="e">
        <f t="shared" si="98"/>
        <v>#REF!</v>
      </c>
      <c r="Q3093" s="147" t="e">
        <f>T20D357462[[#This Row],[スコア⑤]]/T20D357462[[#This Row],[スコア③]]</f>
        <v>#REF!</v>
      </c>
      <c r="R3093" s="76" t="e">
        <f>#REF!+#REF!</f>
        <v>#REF!</v>
      </c>
      <c r="S3093" s="76"/>
      <c r="T3093" s="119"/>
      <c r="U3093" s="76"/>
      <c r="V3093" s="76"/>
      <c r="W3093" s="109" t="e">
        <f>(T20D357462[[#This Row],[現金及び預金（億）]]-T20D357462[[#This Row],[負債（億）]])/T20D357462[[#This Row],[総資産]]*100</f>
        <v>#DIV/0!</v>
      </c>
    </row>
    <row r="3094" spans="1:23" s="67" customFormat="1" x14ac:dyDescent="0.25">
      <c r="A3094" s="69"/>
      <c r="B3094" s="39"/>
      <c r="C3094" s="71" t="str">
        <f>IFERROR(_xll.RssMarket($A3094,"市場部名称"),"")</f>
        <v/>
      </c>
      <c r="D3094" s="55"/>
      <c r="E3094" s="55" t="str">
        <f>IFERROR(_xll.RssMarket($A3094,"前日比"),"")</f>
        <v/>
      </c>
      <c r="F3094" s="75" t="str">
        <f>IFERROR(_xll.RssMarket($A3094,"時価総額"),"")</f>
        <v/>
      </c>
      <c r="G3094" s="75" t="e">
        <f>T20D357462[[#This Row],[時価総額]]/T20D357462[[#This Row],[現在値]]</f>
        <v>#VALUE!</v>
      </c>
      <c r="H3094" s="20"/>
      <c r="I3094" s="38"/>
      <c r="J3094" s="20"/>
      <c r="K3094" s="33"/>
      <c r="L3094" s="117"/>
      <c r="M3094" s="21"/>
      <c r="N3094" s="89"/>
      <c r="O3094" s="125" t="e">
        <f t="shared" si="99"/>
        <v>#REF!</v>
      </c>
      <c r="P3094" s="125" t="e">
        <f t="shared" si="98"/>
        <v>#REF!</v>
      </c>
      <c r="Q3094" s="147" t="e">
        <f>T20D357462[[#This Row],[スコア⑤]]/T20D357462[[#This Row],[スコア③]]</f>
        <v>#REF!</v>
      </c>
      <c r="R3094" s="76" t="e">
        <f>#REF!+#REF!</f>
        <v>#REF!</v>
      </c>
      <c r="S3094" s="76"/>
      <c r="T3094" s="119"/>
      <c r="U3094" s="76"/>
      <c r="V3094" s="76"/>
      <c r="W3094" s="109" t="e">
        <f>(T20D357462[[#This Row],[現金及び預金（億）]]-T20D357462[[#This Row],[負債（億）]])/T20D357462[[#This Row],[総資産]]*100</f>
        <v>#DIV/0!</v>
      </c>
    </row>
    <row r="3095" spans="1:23" s="67" customFormat="1" x14ac:dyDescent="0.25">
      <c r="A3095" s="69"/>
      <c r="B3095" s="39"/>
      <c r="C3095" s="71" t="str">
        <f>IFERROR(_xll.RssMarket($A3095,"市場部名称"),"")</f>
        <v/>
      </c>
      <c r="D3095" s="55"/>
      <c r="E3095" s="55" t="str">
        <f>IFERROR(_xll.RssMarket($A3095,"前日比"),"")</f>
        <v/>
      </c>
      <c r="F3095" s="75" t="str">
        <f>IFERROR(_xll.RssMarket($A3095,"時価総額"),"")</f>
        <v/>
      </c>
      <c r="G3095" s="75" t="e">
        <f>T20D357462[[#This Row],[時価総額]]/T20D357462[[#This Row],[現在値]]</f>
        <v>#VALUE!</v>
      </c>
      <c r="H3095" s="20"/>
      <c r="I3095" s="38"/>
      <c r="J3095" s="20"/>
      <c r="K3095" s="33"/>
      <c r="L3095" s="117"/>
      <c r="M3095" s="21"/>
      <c r="N3095" s="89"/>
      <c r="O3095" s="125" t="e">
        <f t="shared" si="99"/>
        <v>#REF!</v>
      </c>
      <c r="P3095" s="125" t="e">
        <f t="shared" si="98"/>
        <v>#REF!</v>
      </c>
      <c r="Q3095" s="147" t="e">
        <f>T20D357462[[#This Row],[スコア⑤]]/T20D357462[[#This Row],[スコア③]]</f>
        <v>#REF!</v>
      </c>
      <c r="R3095" s="76" t="e">
        <f>#REF!+#REF!</f>
        <v>#REF!</v>
      </c>
      <c r="S3095" s="76"/>
      <c r="T3095" s="119"/>
      <c r="U3095" s="76"/>
      <c r="V3095" s="76"/>
      <c r="W3095" s="109" t="e">
        <f>(T20D357462[[#This Row],[現金及び預金（億）]]-T20D357462[[#This Row],[負債（億）]])/T20D357462[[#This Row],[総資産]]*100</f>
        <v>#DIV/0!</v>
      </c>
    </row>
    <row r="3096" spans="1:23" s="67" customFormat="1" x14ac:dyDescent="0.25">
      <c r="A3096" s="69"/>
      <c r="B3096" s="39"/>
      <c r="C3096" s="71" t="str">
        <f>IFERROR(_xll.RssMarket($A3096,"市場部名称"),"")</f>
        <v/>
      </c>
      <c r="D3096" s="55"/>
      <c r="E3096" s="55" t="str">
        <f>IFERROR(_xll.RssMarket($A3096,"前日比"),"")</f>
        <v/>
      </c>
      <c r="F3096" s="75" t="str">
        <f>IFERROR(_xll.RssMarket($A3096,"時価総額"),"")</f>
        <v/>
      </c>
      <c r="G3096" s="75" t="e">
        <f>T20D357462[[#This Row],[時価総額]]/T20D357462[[#This Row],[現在値]]</f>
        <v>#VALUE!</v>
      </c>
      <c r="H3096" s="20"/>
      <c r="I3096" s="38"/>
      <c r="J3096" s="20"/>
      <c r="K3096" s="33"/>
      <c r="L3096" s="117"/>
      <c r="M3096" s="21"/>
      <c r="N3096" s="89"/>
      <c r="O3096" s="125" t="e">
        <f t="shared" si="99"/>
        <v>#REF!</v>
      </c>
      <c r="P3096" s="125" t="e">
        <f t="shared" si="98"/>
        <v>#REF!</v>
      </c>
      <c r="Q3096" s="147" t="e">
        <f>T20D357462[[#This Row],[スコア⑤]]/T20D357462[[#This Row],[スコア③]]</f>
        <v>#REF!</v>
      </c>
      <c r="R3096" s="76" t="e">
        <f>#REF!+#REF!</f>
        <v>#REF!</v>
      </c>
      <c r="S3096" s="76"/>
      <c r="T3096" s="119"/>
      <c r="U3096" s="76"/>
      <c r="V3096" s="76"/>
      <c r="W3096" s="109" t="e">
        <f>(T20D357462[[#This Row],[現金及び預金（億）]]-T20D357462[[#This Row],[負債（億）]])/T20D357462[[#This Row],[総資産]]*100</f>
        <v>#DIV/0!</v>
      </c>
    </row>
    <row r="3097" spans="1:23" s="67" customFormat="1" x14ac:dyDescent="0.25">
      <c r="A3097" s="69"/>
      <c r="B3097" s="39"/>
      <c r="C3097" s="71" t="str">
        <f>IFERROR(_xll.RssMarket($A3097,"市場部名称"),"")</f>
        <v/>
      </c>
      <c r="D3097" s="55"/>
      <c r="E3097" s="55" t="str">
        <f>IFERROR(_xll.RssMarket($A3097,"前日比"),"")</f>
        <v/>
      </c>
      <c r="F3097" s="75" t="str">
        <f>IFERROR(_xll.RssMarket($A3097,"時価総額"),"")</f>
        <v/>
      </c>
      <c r="G3097" s="75" t="e">
        <f>T20D357462[[#This Row],[時価総額]]/T20D357462[[#This Row],[現在値]]</f>
        <v>#VALUE!</v>
      </c>
      <c r="H3097" s="20"/>
      <c r="I3097" s="38"/>
      <c r="J3097" s="20"/>
      <c r="K3097" s="33"/>
      <c r="L3097" s="117"/>
      <c r="M3097" s="21"/>
      <c r="N3097" s="89"/>
      <c r="O3097" s="125" t="e">
        <f t="shared" si="99"/>
        <v>#REF!</v>
      </c>
      <c r="P3097" s="125" t="e">
        <f t="shared" si="98"/>
        <v>#REF!</v>
      </c>
      <c r="Q3097" s="147" t="e">
        <f>T20D357462[[#This Row],[スコア⑤]]/T20D357462[[#This Row],[スコア③]]</f>
        <v>#REF!</v>
      </c>
      <c r="R3097" s="76" t="e">
        <f>#REF!+#REF!</f>
        <v>#REF!</v>
      </c>
      <c r="S3097" s="76"/>
      <c r="T3097" s="119"/>
      <c r="U3097" s="76"/>
      <c r="V3097" s="76"/>
      <c r="W3097" s="109" t="e">
        <f>(T20D357462[[#This Row],[現金及び預金（億）]]-T20D357462[[#This Row],[負債（億）]])/T20D357462[[#This Row],[総資産]]*100</f>
        <v>#DIV/0!</v>
      </c>
    </row>
    <row r="3098" spans="1:23" s="67" customFormat="1" x14ac:dyDescent="0.25">
      <c r="A3098" s="69"/>
      <c r="B3098" s="39"/>
      <c r="C3098" s="71" t="str">
        <f>IFERROR(_xll.RssMarket($A3098,"市場部名称"),"")</f>
        <v/>
      </c>
      <c r="D3098" s="55"/>
      <c r="E3098" s="55" t="str">
        <f>IFERROR(_xll.RssMarket($A3098,"前日比"),"")</f>
        <v/>
      </c>
      <c r="F3098" s="75" t="str">
        <f>IFERROR(_xll.RssMarket($A3098,"時価総額"),"")</f>
        <v/>
      </c>
      <c r="G3098" s="75" t="e">
        <f>T20D357462[[#This Row],[時価総額]]/T20D357462[[#This Row],[現在値]]</f>
        <v>#VALUE!</v>
      </c>
      <c r="H3098" s="20"/>
      <c r="I3098" s="38"/>
      <c r="J3098" s="20"/>
      <c r="K3098" s="33"/>
      <c r="L3098" s="117"/>
      <c r="M3098" s="21"/>
      <c r="N3098" s="89"/>
      <c r="O3098" s="125" t="e">
        <f t="shared" si="99"/>
        <v>#REF!</v>
      </c>
      <c r="P3098" s="125" t="e">
        <f t="shared" si="98"/>
        <v>#REF!</v>
      </c>
      <c r="Q3098" s="147" t="e">
        <f>T20D357462[[#This Row],[スコア⑤]]/T20D357462[[#This Row],[スコア③]]</f>
        <v>#REF!</v>
      </c>
      <c r="R3098" s="76" t="e">
        <f>#REF!+#REF!</f>
        <v>#REF!</v>
      </c>
      <c r="S3098" s="76"/>
      <c r="T3098" s="119"/>
      <c r="U3098" s="76"/>
      <c r="V3098" s="76"/>
      <c r="W3098" s="109" t="e">
        <f>(T20D357462[[#This Row],[現金及び預金（億）]]-T20D357462[[#This Row],[負債（億）]])/T20D357462[[#This Row],[総資産]]*100</f>
        <v>#DIV/0!</v>
      </c>
    </row>
    <row r="3099" spans="1:23" s="67" customFormat="1" x14ac:dyDescent="0.25">
      <c r="A3099" s="69"/>
      <c r="B3099" s="39"/>
      <c r="C3099" s="71" t="str">
        <f>IFERROR(_xll.RssMarket($A3099,"市場部名称"),"")</f>
        <v/>
      </c>
      <c r="D3099" s="55"/>
      <c r="E3099" s="55" t="str">
        <f>IFERROR(_xll.RssMarket($A3099,"前日比"),"")</f>
        <v/>
      </c>
      <c r="F3099" s="75" t="str">
        <f>IFERROR(_xll.RssMarket($A3099,"時価総額"),"")</f>
        <v/>
      </c>
      <c r="G3099" s="75" t="e">
        <f>T20D357462[[#This Row],[時価総額]]/T20D357462[[#This Row],[現在値]]</f>
        <v>#VALUE!</v>
      </c>
      <c r="H3099" s="20"/>
      <c r="I3099" s="38"/>
      <c r="J3099" s="20"/>
      <c r="K3099" s="33"/>
      <c r="L3099" s="117"/>
      <c r="M3099" s="21"/>
      <c r="N3099" s="89"/>
      <c r="O3099" s="125" t="e">
        <f t="shared" si="99"/>
        <v>#REF!</v>
      </c>
      <c r="P3099" s="125" t="e">
        <f t="shared" si="98"/>
        <v>#REF!</v>
      </c>
      <c r="Q3099" s="147" t="e">
        <f>T20D357462[[#This Row],[スコア⑤]]/T20D357462[[#This Row],[スコア③]]</f>
        <v>#REF!</v>
      </c>
      <c r="R3099" s="76" t="e">
        <f>#REF!+#REF!</f>
        <v>#REF!</v>
      </c>
      <c r="S3099" s="76"/>
      <c r="T3099" s="119"/>
      <c r="U3099" s="76"/>
      <c r="V3099" s="76"/>
      <c r="W3099" s="109" t="e">
        <f>(T20D357462[[#This Row],[現金及び預金（億）]]-T20D357462[[#This Row],[負債（億）]])/T20D357462[[#This Row],[総資産]]*100</f>
        <v>#DIV/0!</v>
      </c>
    </row>
    <row r="3100" spans="1:23" s="67" customFormat="1" x14ac:dyDescent="0.25">
      <c r="A3100" s="69"/>
      <c r="B3100" s="39"/>
      <c r="C3100" s="71" t="str">
        <f>IFERROR(_xll.RssMarket($A3100,"市場部名称"),"")</f>
        <v/>
      </c>
      <c r="D3100" s="55"/>
      <c r="E3100" s="55" t="str">
        <f>IFERROR(_xll.RssMarket($A3100,"前日比"),"")</f>
        <v/>
      </c>
      <c r="F3100" s="75" t="str">
        <f>IFERROR(_xll.RssMarket($A3100,"時価総額"),"")</f>
        <v/>
      </c>
      <c r="G3100" s="75" t="e">
        <f>T20D357462[[#This Row],[時価総額]]/T20D357462[[#This Row],[現在値]]</f>
        <v>#VALUE!</v>
      </c>
      <c r="H3100" s="20"/>
      <c r="I3100" s="38"/>
      <c r="J3100" s="20"/>
      <c r="K3100" s="33"/>
      <c r="L3100" s="117"/>
      <c r="M3100" s="21"/>
      <c r="N3100" s="89"/>
      <c r="O3100" s="125" t="e">
        <f t="shared" si="99"/>
        <v>#REF!</v>
      </c>
      <c r="P3100" s="125" t="e">
        <f t="shared" si="98"/>
        <v>#REF!</v>
      </c>
      <c r="Q3100" s="147" t="e">
        <f>T20D357462[[#This Row],[スコア⑤]]/T20D357462[[#This Row],[スコア③]]</f>
        <v>#REF!</v>
      </c>
      <c r="R3100" s="76" t="e">
        <f>#REF!+#REF!</f>
        <v>#REF!</v>
      </c>
      <c r="S3100" s="76"/>
      <c r="T3100" s="119"/>
      <c r="U3100" s="76"/>
      <c r="V3100" s="76"/>
      <c r="W3100" s="109" t="e">
        <f>(T20D357462[[#This Row],[現金及び預金（億）]]-T20D357462[[#This Row],[負債（億）]])/T20D357462[[#This Row],[総資産]]*100</f>
        <v>#DIV/0!</v>
      </c>
    </row>
    <row r="3101" spans="1:23" s="67" customFormat="1" x14ac:dyDescent="0.25">
      <c r="A3101" s="69"/>
      <c r="B3101" s="39"/>
      <c r="C3101" s="71" t="str">
        <f>IFERROR(_xll.RssMarket($A3101,"市場部名称"),"")</f>
        <v/>
      </c>
      <c r="D3101" s="55"/>
      <c r="E3101" s="55" t="str">
        <f>IFERROR(_xll.RssMarket($A3101,"前日比"),"")</f>
        <v/>
      </c>
      <c r="F3101" s="75" t="str">
        <f>IFERROR(_xll.RssMarket($A3101,"時価総額"),"")</f>
        <v/>
      </c>
      <c r="G3101" s="75" t="e">
        <f>T20D357462[[#This Row],[時価総額]]/T20D357462[[#This Row],[現在値]]</f>
        <v>#VALUE!</v>
      </c>
      <c r="H3101" s="20"/>
      <c r="I3101" s="38"/>
      <c r="J3101" s="20"/>
      <c r="K3101" s="33"/>
      <c r="L3101" s="117"/>
      <c r="M3101" s="21"/>
      <c r="N3101" s="89"/>
      <c r="O3101" s="125" t="e">
        <f t="shared" si="99"/>
        <v>#REF!</v>
      </c>
      <c r="P3101" s="125" t="e">
        <f t="shared" si="98"/>
        <v>#REF!</v>
      </c>
      <c r="Q3101" s="147" t="e">
        <f>T20D357462[[#This Row],[スコア⑤]]/T20D357462[[#This Row],[スコア③]]</f>
        <v>#REF!</v>
      </c>
      <c r="R3101" s="76" t="e">
        <f>#REF!+#REF!</f>
        <v>#REF!</v>
      </c>
      <c r="S3101" s="76"/>
      <c r="T3101" s="119"/>
      <c r="U3101" s="76"/>
      <c r="V3101" s="76"/>
      <c r="W3101" s="109" t="e">
        <f>(T20D357462[[#This Row],[現金及び預金（億）]]-T20D357462[[#This Row],[負債（億）]])/T20D357462[[#This Row],[総資産]]*100</f>
        <v>#DIV/0!</v>
      </c>
    </row>
    <row r="3102" spans="1:23" s="67" customFormat="1" x14ac:dyDescent="0.25">
      <c r="A3102" s="69"/>
      <c r="B3102" s="39"/>
      <c r="C3102" s="71" t="str">
        <f>IFERROR(_xll.RssMarket($A3102,"市場部名称"),"")</f>
        <v/>
      </c>
      <c r="D3102" s="55"/>
      <c r="E3102" s="55" t="str">
        <f>IFERROR(_xll.RssMarket($A3102,"前日比"),"")</f>
        <v/>
      </c>
      <c r="F3102" s="75" t="str">
        <f>IFERROR(_xll.RssMarket($A3102,"時価総額"),"")</f>
        <v/>
      </c>
      <c r="G3102" s="75" t="e">
        <f>T20D357462[[#This Row],[時価総額]]/T20D357462[[#This Row],[現在値]]</f>
        <v>#VALUE!</v>
      </c>
      <c r="H3102" s="20"/>
      <c r="I3102" s="38"/>
      <c r="J3102" s="20"/>
      <c r="K3102" s="33"/>
      <c r="L3102" s="117"/>
      <c r="M3102" s="21"/>
      <c r="N3102" s="89"/>
      <c r="O3102" s="125" t="e">
        <f t="shared" si="99"/>
        <v>#REF!</v>
      </c>
      <c r="P3102" s="125" t="e">
        <f t="shared" si="98"/>
        <v>#REF!</v>
      </c>
      <c r="Q3102" s="147" t="e">
        <f>T20D357462[[#This Row],[スコア⑤]]/T20D357462[[#This Row],[スコア③]]</f>
        <v>#REF!</v>
      </c>
      <c r="R3102" s="76" t="e">
        <f>#REF!+#REF!</f>
        <v>#REF!</v>
      </c>
      <c r="S3102" s="76"/>
      <c r="T3102" s="119"/>
      <c r="U3102" s="76"/>
      <c r="V3102" s="76"/>
      <c r="W3102" s="109" t="e">
        <f>(T20D357462[[#This Row],[現金及び預金（億）]]-T20D357462[[#This Row],[負債（億）]])/T20D357462[[#This Row],[総資産]]*100</f>
        <v>#DIV/0!</v>
      </c>
    </row>
    <row r="3103" spans="1:23" s="67" customFormat="1" x14ac:dyDescent="0.25">
      <c r="A3103" s="69"/>
      <c r="B3103" s="39"/>
      <c r="C3103" s="71" t="str">
        <f>IFERROR(_xll.RssMarket($A3103,"市場部名称"),"")</f>
        <v/>
      </c>
      <c r="D3103" s="55"/>
      <c r="E3103" s="55" t="str">
        <f>IFERROR(_xll.RssMarket($A3103,"前日比"),"")</f>
        <v/>
      </c>
      <c r="F3103" s="75" t="str">
        <f>IFERROR(_xll.RssMarket($A3103,"時価総額"),"")</f>
        <v/>
      </c>
      <c r="G3103" s="75" t="e">
        <f>T20D357462[[#This Row],[時価総額]]/T20D357462[[#This Row],[現在値]]</f>
        <v>#VALUE!</v>
      </c>
      <c r="H3103" s="20"/>
      <c r="I3103" s="38"/>
      <c r="J3103" s="20"/>
      <c r="K3103" s="33"/>
      <c r="L3103" s="117"/>
      <c r="M3103" s="21"/>
      <c r="N3103" s="89"/>
      <c r="O3103" s="125" t="e">
        <f t="shared" si="99"/>
        <v>#REF!</v>
      </c>
      <c r="P3103" s="125" t="e">
        <f t="shared" si="98"/>
        <v>#REF!</v>
      </c>
      <c r="Q3103" s="147" t="e">
        <f>T20D357462[[#This Row],[スコア⑤]]/T20D357462[[#This Row],[スコア③]]</f>
        <v>#REF!</v>
      </c>
      <c r="R3103" s="76" t="e">
        <f>#REF!+#REF!</f>
        <v>#REF!</v>
      </c>
      <c r="S3103" s="76"/>
      <c r="T3103" s="119"/>
      <c r="U3103" s="76"/>
      <c r="V3103" s="76"/>
      <c r="W3103" s="109" t="e">
        <f>(T20D357462[[#This Row],[現金及び預金（億）]]-T20D357462[[#This Row],[負債（億）]])/T20D357462[[#This Row],[総資産]]*100</f>
        <v>#DIV/0!</v>
      </c>
    </row>
    <row r="3104" spans="1:23" s="67" customFormat="1" x14ac:dyDescent="0.25">
      <c r="A3104" s="69"/>
      <c r="B3104" s="39"/>
      <c r="C3104" s="71" t="str">
        <f>IFERROR(_xll.RssMarket($A3104,"市場部名称"),"")</f>
        <v/>
      </c>
      <c r="D3104" s="55"/>
      <c r="E3104" s="55" t="str">
        <f>IFERROR(_xll.RssMarket($A3104,"前日比"),"")</f>
        <v/>
      </c>
      <c r="F3104" s="75" t="str">
        <f>IFERROR(_xll.RssMarket($A3104,"時価総額"),"")</f>
        <v/>
      </c>
      <c r="G3104" s="75" t="e">
        <f>T20D357462[[#This Row],[時価総額]]/T20D357462[[#This Row],[現在値]]</f>
        <v>#VALUE!</v>
      </c>
      <c r="H3104" s="20"/>
      <c r="I3104" s="38"/>
      <c r="J3104" s="20"/>
      <c r="K3104" s="33"/>
      <c r="L3104" s="117"/>
      <c r="M3104" s="21"/>
      <c r="N3104" s="89"/>
      <c r="O3104" s="125" t="e">
        <f t="shared" si="99"/>
        <v>#REF!</v>
      </c>
      <c r="P3104" s="125" t="e">
        <f t="shared" si="98"/>
        <v>#REF!</v>
      </c>
      <c r="Q3104" s="147" t="e">
        <f>T20D357462[[#This Row],[スコア⑤]]/T20D357462[[#This Row],[スコア③]]</f>
        <v>#REF!</v>
      </c>
      <c r="R3104" s="76" t="e">
        <f>#REF!+#REF!</f>
        <v>#REF!</v>
      </c>
      <c r="S3104" s="76"/>
      <c r="T3104" s="119"/>
      <c r="U3104" s="76"/>
      <c r="V3104" s="76"/>
      <c r="W3104" s="109" t="e">
        <f>(T20D357462[[#This Row],[現金及び預金（億）]]-T20D357462[[#This Row],[負債（億）]])/T20D357462[[#This Row],[総資産]]*100</f>
        <v>#DIV/0!</v>
      </c>
    </row>
    <row r="3105" spans="1:23" s="67" customFormat="1" x14ac:dyDescent="0.25">
      <c r="A3105" s="69"/>
      <c r="B3105" s="39"/>
      <c r="C3105" s="71" t="str">
        <f>IFERROR(_xll.RssMarket($A3105,"市場部名称"),"")</f>
        <v/>
      </c>
      <c r="D3105" s="55"/>
      <c r="E3105" s="55" t="str">
        <f>IFERROR(_xll.RssMarket($A3105,"前日比"),"")</f>
        <v/>
      </c>
      <c r="F3105" s="75" t="str">
        <f>IFERROR(_xll.RssMarket($A3105,"時価総額"),"")</f>
        <v/>
      </c>
      <c r="G3105" s="75" t="e">
        <f>T20D357462[[#This Row],[時価総額]]/T20D357462[[#This Row],[現在値]]</f>
        <v>#VALUE!</v>
      </c>
      <c r="H3105" s="20"/>
      <c r="I3105" s="38"/>
      <c r="J3105" s="20"/>
      <c r="K3105" s="33"/>
      <c r="L3105" s="117"/>
      <c r="M3105" s="21"/>
      <c r="N3105" s="89"/>
      <c r="O3105" s="125" t="e">
        <f t="shared" si="99"/>
        <v>#REF!</v>
      </c>
      <c r="P3105" s="125" t="e">
        <f t="shared" si="98"/>
        <v>#REF!</v>
      </c>
      <c r="Q3105" s="147" t="e">
        <f>T20D357462[[#This Row],[スコア⑤]]/T20D357462[[#This Row],[スコア③]]</f>
        <v>#REF!</v>
      </c>
      <c r="R3105" s="76" t="e">
        <f>#REF!+#REF!</f>
        <v>#REF!</v>
      </c>
      <c r="S3105" s="76"/>
      <c r="T3105" s="119"/>
      <c r="U3105" s="76"/>
      <c r="V3105" s="76"/>
      <c r="W3105" s="109" t="e">
        <f>(T20D357462[[#This Row],[現金及び預金（億）]]-T20D357462[[#This Row],[負債（億）]])/T20D357462[[#This Row],[総資産]]*100</f>
        <v>#DIV/0!</v>
      </c>
    </row>
    <row r="3106" spans="1:23" s="67" customFormat="1" x14ac:dyDescent="0.25">
      <c r="A3106" s="69"/>
      <c r="B3106" s="39"/>
      <c r="C3106" s="71" t="str">
        <f>IFERROR(_xll.RssMarket($A3106,"市場部名称"),"")</f>
        <v/>
      </c>
      <c r="D3106" s="55"/>
      <c r="E3106" s="55" t="str">
        <f>IFERROR(_xll.RssMarket($A3106,"前日比"),"")</f>
        <v/>
      </c>
      <c r="F3106" s="75" t="str">
        <f>IFERROR(_xll.RssMarket($A3106,"時価総額"),"")</f>
        <v/>
      </c>
      <c r="G3106" s="75" t="e">
        <f>T20D357462[[#This Row],[時価総額]]/T20D357462[[#This Row],[現在値]]</f>
        <v>#VALUE!</v>
      </c>
      <c r="H3106" s="20"/>
      <c r="I3106" s="38"/>
      <c r="J3106" s="20"/>
      <c r="K3106" s="33"/>
      <c r="L3106" s="117"/>
      <c r="M3106" s="21"/>
      <c r="N3106" s="89"/>
      <c r="O3106" s="125" t="e">
        <f t="shared" si="99"/>
        <v>#REF!</v>
      </c>
      <c r="P3106" s="125" t="e">
        <f t="shared" si="98"/>
        <v>#REF!</v>
      </c>
      <c r="Q3106" s="147" t="e">
        <f>T20D357462[[#This Row],[スコア⑤]]/T20D357462[[#This Row],[スコア③]]</f>
        <v>#REF!</v>
      </c>
      <c r="R3106" s="76" t="e">
        <f>#REF!+#REF!</f>
        <v>#REF!</v>
      </c>
      <c r="S3106" s="76"/>
      <c r="T3106" s="119"/>
      <c r="U3106" s="76"/>
      <c r="V3106" s="76"/>
      <c r="W3106" s="109" t="e">
        <f>(T20D357462[[#This Row],[現金及び預金（億）]]-T20D357462[[#This Row],[負債（億）]])/T20D357462[[#This Row],[総資産]]*100</f>
        <v>#DIV/0!</v>
      </c>
    </row>
    <row r="3107" spans="1:23" s="67" customFormat="1" x14ac:dyDescent="0.25">
      <c r="A3107" s="69"/>
      <c r="B3107" s="39"/>
      <c r="C3107" s="71" t="str">
        <f>IFERROR(_xll.RssMarket($A3107,"市場部名称"),"")</f>
        <v/>
      </c>
      <c r="D3107" s="55"/>
      <c r="E3107" s="55" t="str">
        <f>IFERROR(_xll.RssMarket($A3107,"前日比"),"")</f>
        <v/>
      </c>
      <c r="F3107" s="75" t="str">
        <f>IFERROR(_xll.RssMarket($A3107,"時価総額"),"")</f>
        <v/>
      </c>
      <c r="G3107" s="75" t="e">
        <f>T20D357462[[#This Row],[時価総額]]/T20D357462[[#This Row],[現在値]]</f>
        <v>#VALUE!</v>
      </c>
      <c r="H3107" s="20"/>
      <c r="I3107" s="38"/>
      <c r="J3107" s="20"/>
      <c r="K3107" s="33"/>
      <c r="L3107" s="117"/>
      <c r="M3107" s="21"/>
      <c r="N3107" s="89"/>
      <c r="O3107" s="125" t="e">
        <f t="shared" si="99"/>
        <v>#REF!</v>
      </c>
      <c r="P3107" s="125" t="e">
        <f t="shared" si="98"/>
        <v>#REF!</v>
      </c>
      <c r="Q3107" s="147" t="e">
        <f>T20D357462[[#This Row],[スコア⑤]]/T20D357462[[#This Row],[スコア③]]</f>
        <v>#REF!</v>
      </c>
      <c r="R3107" s="76" t="e">
        <f>#REF!+#REF!</f>
        <v>#REF!</v>
      </c>
      <c r="S3107" s="76"/>
      <c r="T3107" s="119"/>
      <c r="U3107" s="76"/>
      <c r="V3107" s="76"/>
      <c r="W3107" s="109" t="e">
        <f>(T20D357462[[#This Row],[現金及び預金（億）]]-T20D357462[[#This Row],[負債（億）]])/T20D357462[[#This Row],[総資産]]*100</f>
        <v>#DIV/0!</v>
      </c>
    </row>
    <row r="3108" spans="1:23" s="67" customFormat="1" x14ac:dyDescent="0.25">
      <c r="A3108" s="69"/>
      <c r="B3108" s="39"/>
      <c r="C3108" s="71" t="str">
        <f>IFERROR(_xll.RssMarket($A3108,"市場部名称"),"")</f>
        <v/>
      </c>
      <c r="D3108" s="55"/>
      <c r="E3108" s="55" t="str">
        <f>IFERROR(_xll.RssMarket($A3108,"前日比"),"")</f>
        <v/>
      </c>
      <c r="F3108" s="75" t="str">
        <f>IFERROR(_xll.RssMarket($A3108,"時価総額"),"")</f>
        <v/>
      </c>
      <c r="G3108" s="75" t="e">
        <f>T20D357462[[#This Row],[時価総額]]/T20D357462[[#This Row],[現在値]]</f>
        <v>#VALUE!</v>
      </c>
      <c r="H3108" s="20"/>
      <c r="I3108" s="38"/>
      <c r="J3108" s="20"/>
      <c r="K3108" s="33"/>
      <c r="L3108" s="117"/>
      <c r="M3108" s="21"/>
      <c r="N3108" s="89"/>
      <c r="O3108" s="125" t="e">
        <f t="shared" si="99"/>
        <v>#REF!</v>
      </c>
      <c r="P3108" s="125" t="e">
        <f t="shared" si="98"/>
        <v>#REF!</v>
      </c>
      <c r="Q3108" s="147" t="e">
        <f>T20D357462[[#This Row],[スコア⑤]]/T20D357462[[#This Row],[スコア③]]</f>
        <v>#REF!</v>
      </c>
      <c r="R3108" s="76" t="e">
        <f>#REF!+#REF!</f>
        <v>#REF!</v>
      </c>
      <c r="S3108" s="76"/>
      <c r="T3108" s="119"/>
      <c r="U3108" s="76"/>
      <c r="V3108" s="76"/>
      <c r="W3108" s="109" t="e">
        <f>(T20D357462[[#This Row],[現金及び預金（億）]]-T20D357462[[#This Row],[負債（億）]])/T20D357462[[#This Row],[総資産]]*100</f>
        <v>#DIV/0!</v>
      </c>
    </row>
    <row r="3109" spans="1:23" s="67" customFormat="1" x14ac:dyDescent="0.25">
      <c r="A3109" s="69"/>
      <c r="B3109" s="39"/>
      <c r="C3109" s="71" t="str">
        <f>IFERROR(_xll.RssMarket($A3109,"市場部名称"),"")</f>
        <v/>
      </c>
      <c r="D3109" s="55"/>
      <c r="E3109" s="55" t="str">
        <f>IFERROR(_xll.RssMarket($A3109,"前日比"),"")</f>
        <v/>
      </c>
      <c r="F3109" s="75" t="str">
        <f>IFERROR(_xll.RssMarket($A3109,"時価総額"),"")</f>
        <v/>
      </c>
      <c r="G3109" s="75" t="e">
        <f>T20D357462[[#This Row],[時価総額]]/T20D357462[[#This Row],[現在値]]</f>
        <v>#VALUE!</v>
      </c>
      <c r="H3109" s="20"/>
      <c r="I3109" s="38"/>
      <c r="J3109" s="20"/>
      <c r="K3109" s="33"/>
      <c r="L3109" s="117"/>
      <c r="M3109" s="21"/>
      <c r="N3109" s="89"/>
      <c r="O3109" s="125" t="e">
        <f t="shared" si="99"/>
        <v>#REF!</v>
      </c>
      <c r="P3109" s="125" t="e">
        <f t="shared" si="98"/>
        <v>#REF!</v>
      </c>
      <c r="Q3109" s="147" t="e">
        <f>T20D357462[[#This Row],[スコア⑤]]/T20D357462[[#This Row],[スコア③]]</f>
        <v>#REF!</v>
      </c>
      <c r="R3109" s="76" t="e">
        <f>#REF!+#REF!</f>
        <v>#REF!</v>
      </c>
      <c r="S3109" s="76"/>
      <c r="T3109" s="119"/>
      <c r="U3109" s="76"/>
      <c r="V3109" s="76"/>
      <c r="W3109" s="109" t="e">
        <f>(T20D357462[[#This Row],[現金及び預金（億）]]-T20D357462[[#This Row],[負債（億）]])/T20D357462[[#This Row],[総資産]]*100</f>
        <v>#DIV/0!</v>
      </c>
    </row>
    <row r="3110" spans="1:23" s="67" customFormat="1" x14ac:dyDescent="0.25">
      <c r="A3110" s="69"/>
      <c r="B3110" s="39"/>
      <c r="C3110" s="71" t="str">
        <f>IFERROR(_xll.RssMarket($A3110,"市場部名称"),"")</f>
        <v/>
      </c>
      <c r="D3110" s="55"/>
      <c r="E3110" s="55" t="str">
        <f>IFERROR(_xll.RssMarket($A3110,"前日比"),"")</f>
        <v/>
      </c>
      <c r="F3110" s="75" t="str">
        <f>IFERROR(_xll.RssMarket($A3110,"時価総額"),"")</f>
        <v/>
      </c>
      <c r="G3110" s="75" t="e">
        <f>T20D357462[[#This Row],[時価総額]]/T20D357462[[#This Row],[現在値]]</f>
        <v>#VALUE!</v>
      </c>
      <c r="H3110" s="20"/>
      <c r="I3110" s="38"/>
      <c r="J3110" s="20"/>
      <c r="K3110" s="33"/>
      <c r="L3110" s="117"/>
      <c r="M3110" s="21"/>
      <c r="N3110" s="89"/>
      <c r="O3110" s="125" t="e">
        <f t="shared" si="99"/>
        <v>#REF!</v>
      </c>
      <c r="P3110" s="125" t="e">
        <f t="shared" si="98"/>
        <v>#REF!</v>
      </c>
      <c r="Q3110" s="147" t="e">
        <f>T20D357462[[#This Row],[スコア⑤]]/T20D357462[[#This Row],[スコア③]]</f>
        <v>#REF!</v>
      </c>
      <c r="R3110" s="76" t="e">
        <f>#REF!+#REF!</f>
        <v>#REF!</v>
      </c>
      <c r="S3110" s="76"/>
      <c r="T3110" s="119"/>
      <c r="U3110" s="76"/>
      <c r="V3110" s="76"/>
      <c r="W3110" s="109" t="e">
        <f>(T20D357462[[#This Row],[現金及び預金（億）]]-T20D357462[[#This Row],[負債（億）]])/T20D357462[[#This Row],[総資産]]*100</f>
        <v>#DIV/0!</v>
      </c>
    </row>
    <row r="3111" spans="1:23" s="67" customFormat="1" x14ac:dyDescent="0.25">
      <c r="A3111" s="69"/>
      <c r="B3111" s="39"/>
      <c r="C3111" s="71" t="str">
        <f>IFERROR(_xll.RssMarket($A3111,"市場部名称"),"")</f>
        <v/>
      </c>
      <c r="D3111" s="55"/>
      <c r="E3111" s="55" t="str">
        <f>IFERROR(_xll.RssMarket($A3111,"前日比"),"")</f>
        <v/>
      </c>
      <c r="F3111" s="75" t="str">
        <f>IFERROR(_xll.RssMarket($A3111,"時価総額"),"")</f>
        <v/>
      </c>
      <c r="G3111" s="75" t="e">
        <f>T20D357462[[#This Row],[時価総額]]/T20D357462[[#This Row],[現在値]]</f>
        <v>#VALUE!</v>
      </c>
      <c r="H3111" s="20"/>
      <c r="I3111" s="38"/>
      <c r="J3111" s="20"/>
      <c r="K3111" s="33"/>
      <c r="L3111" s="117"/>
      <c r="M3111" s="21"/>
      <c r="N3111" s="89"/>
      <c r="O3111" s="125" t="e">
        <f t="shared" si="99"/>
        <v>#REF!</v>
      </c>
      <c r="P3111" s="125" t="e">
        <f t="shared" si="98"/>
        <v>#REF!</v>
      </c>
      <c r="Q3111" s="147" t="e">
        <f>T20D357462[[#This Row],[スコア⑤]]/T20D357462[[#This Row],[スコア③]]</f>
        <v>#REF!</v>
      </c>
      <c r="R3111" s="76" t="e">
        <f>#REF!+#REF!</f>
        <v>#REF!</v>
      </c>
      <c r="S3111" s="76"/>
      <c r="T3111" s="119"/>
      <c r="U3111" s="76"/>
      <c r="V3111" s="76"/>
      <c r="W3111" s="109" t="e">
        <f>(T20D357462[[#This Row],[現金及び預金（億）]]-T20D357462[[#This Row],[負債（億）]])/T20D357462[[#This Row],[総資産]]*100</f>
        <v>#DIV/0!</v>
      </c>
    </row>
    <row r="3112" spans="1:23" s="67" customFormat="1" x14ac:dyDescent="0.25">
      <c r="A3112" s="69"/>
      <c r="B3112" s="39"/>
      <c r="C3112" s="71" t="str">
        <f>IFERROR(_xll.RssMarket($A3112,"市場部名称"),"")</f>
        <v/>
      </c>
      <c r="D3112" s="55"/>
      <c r="E3112" s="55" t="str">
        <f>IFERROR(_xll.RssMarket($A3112,"前日比"),"")</f>
        <v/>
      </c>
      <c r="F3112" s="75" t="str">
        <f>IFERROR(_xll.RssMarket($A3112,"時価総額"),"")</f>
        <v/>
      </c>
      <c r="G3112" s="75" t="e">
        <f>T20D357462[[#This Row],[時価総額]]/T20D357462[[#This Row],[現在値]]</f>
        <v>#VALUE!</v>
      </c>
      <c r="H3112" s="20"/>
      <c r="I3112" s="38"/>
      <c r="J3112" s="20"/>
      <c r="K3112" s="33"/>
      <c r="L3112" s="117"/>
      <c r="M3112" s="21"/>
      <c r="N3112" s="89"/>
      <c r="O3112" s="125" t="e">
        <f t="shared" si="99"/>
        <v>#REF!</v>
      </c>
      <c r="P3112" s="125" t="e">
        <f t="shared" si="98"/>
        <v>#REF!</v>
      </c>
      <c r="Q3112" s="147" t="e">
        <f>T20D357462[[#This Row],[スコア⑤]]/T20D357462[[#This Row],[スコア③]]</f>
        <v>#REF!</v>
      </c>
      <c r="R3112" s="76" t="e">
        <f>#REF!+#REF!</f>
        <v>#REF!</v>
      </c>
      <c r="S3112" s="76"/>
      <c r="T3112" s="119"/>
      <c r="U3112" s="76"/>
      <c r="V3112" s="76"/>
      <c r="W3112" s="109" t="e">
        <f>(T20D357462[[#This Row],[現金及び預金（億）]]-T20D357462[[#This Row],[負債（億）]])/T20D357462[[#This Row],[総資産]]*100</f>
        <v>#DIV/0!</v>
      </c>
    </row>
    <row r="3113" spans="1:23" s="67" customFormat="1" x14ac:dyDescent="0.25">
      <c r="A3113" s="69"/>
      <c r="B3113" s="39"/>
      <c r="C3113" s="71" t="str">
        <f>IFERROR(_xll.RssMarket($A3113,"市場部名称"),"")</f>
        <v/>
      </c>
      <c r="D3113" s="55"/>
      <c r="E3113" s="55" t="str">
        <f>IFERROR(_xll.RssMarket($A3113,"前日比"),"")</f>
        <v/>
      </c>
      <c r="F3113" s="75" t="str">
        <f>IFERROR(_xll.RssMarket($A3113,"時価総額"),"")</f>
        <v/>
      </c>
      <c r="G3113" s="75" t="e">
        <f>T20D357462[[#This Row],[時価総額]]/T20D357462[[#This Row],[現在値]]</f>
        <v>#VALUE!</v>
      </c>
      <c r="H3113" s="20"/>
      <c r="I3113" s="38"/>
      <c r="J3113" s="20"/>
      <c r="K3113" s="33"/>
      <c r="L3113" s="117"/>
      <c r="M3113" s="21"/>
      <c r="N3113" s="89"/>
      <c r="O3113" s="125" t="e">
        <f t="shared" si="99"/>
        <v>#REF!</v>
      </c>
      <c r="P3113" s="125" t="e">
        <f t="shared" si="98"/>
        <v>#REF!</v>
      </c>
      <c r="Q3113" s="147" t="e">
        <f>T20D357462[[#This Row],[スコア⑤]]/T20D357462[[#This Row],[スコア③]]</f>
        <v>#REF!</v>
      </c>
      <c r="R3113" s="76" t="e">
        <f>#REF!+#REF!</f>
        <v>#REF!</v>
      </c>
      <c r="S3113" s="76"/>
      <c r="T3113" s="119"/>
      <c r="U3113" s="76"/>
      <c r="V3113" s="76"/>
      <c r="W3113" s="109" t="e">
        <f>(T20D357462[[#This Row],[現金及び預金（億）]]-T20D357462[[#This Row],[負債（億）]])/T20D357462[[#This Row],[総資産]]*100</f>
        <v>#DIV/0!</v>
      </c>
    </row>
    <row r="3114" spans="1:23" s="67" customFormat="1" x14ac:dyDescent="0.25">
      <c r="A3114" s="69"/>
      <c r="B3114" s="39"/>
      <c r="C3114" s="71" t="str">
        <f>IFERROR(_xll.RssMarket($A3114,"市場部名称"),"")</f>
        <v/>
      </c>
      <c r="D3114" s="55"/>
      <c r="E3114" s="55" t="str">
        <f>IFERROR(_xll.RssMarket($A3114,"前日比"),"")</f>
        <v/>
      </c>
      <c r="F3114" s="75" t="str">
        <f>IFERROR(_xll.RssMarket($A3114,"時価総額"),"")</f>
        <v/>
      </c>
      <c r="G3114" s="75" t="e">
        <f>T20D357462[[#This Row],[時価総額]]/T20D357462[[#This Row],[現在値]]</f>
        <v>#VALUE!</v>
      </c>
      <c r="H3114" s="20"/>
      <c r="I3114" s="38"/>
      <c r="J3114" s="20"/>
      <c r="K3114" s="33"/>
      <c r="L3114" s="117"/>
      <c r="M3114" s="21"/>
      <c r="N3114" s="89"/>
      <c r="O3114" s="125" t="e">
        <f t="shared" si="99"/>
        <v>#REF!</v>
      </c>
      <c r="P3114" s="125" t="e">
        <f t="shared" si="98"/>
        <v>#REF!</v>
      </c>
      <c r="Q3114" s="147" t="e">
        <f>T20D357462[[#This Row],[スコア⑤]]/T20D357462[[#This Row],[スコア③]]</f>
        <v>#REF!</v>
      </c>
      <c r="R3114" s="76" t="e">
        <f>#REF!+#REF!</f>
        <v>#REF!</v>
      </c>
      <c r="S3114" s="76"/>
      <c r="T3114" s="119"/>
      <c r="U3114" s="76"/>
      <c r="V3114" s="76"/>
      <c r="W3114" s="109" t="e">
        <f>(T20D357462[[#This Row],[現金及び預金（億）]]-T20D357462[[#This Row],[負債（億）]])/T20D357462[[#This Row],[総資産]]*100</f>
        <v>#DIV/0!</v>
      </c>
    </row>
    <row r="3115" spans="1:23" s="67" customFormat="1" x14ac:dyDescent="0.25">
      <c r="A3115" s="69"/>
      <c r="B3115" s="39"/>
      <c r="C3115" s="71" t="str">
        <f>IFERROR(_xll.RssMarket($A3115,"市場部名称"),"")</f>
        <v/>
      </c>
      <c r="D3115" s="55"/>
      <c r="E3115" s="55" t="str">
        <f>IFERROR(_xll.RssMarket($A3115,"前日比"),"")</f>
        <v/>
      </c>
      <c r="F3115" s="75" t="str">
        <f>IFERROR(_xll.RssMarket($A3115,"時価総額"),"")</f>
        <v/>
      </c>
      <c r="G3115" s="75" t="e">
        <f>T20D357462[[#This Row],[時価総額]]/T20D357462[[#This Row],[現在値]]</f>
        <v>#VALUE!</v>
      </c>
      <c r="H3115" s="20"/>
      <c r="I3115" s="38"/>
      <c r="J3115" s="20"/>
      <c r="K3115" s="33"/>
      <c r="L3115" s="117"/>
      <c r="M3115" s="21"/>
      <c r="N3115" s="89"/>
      <c r="O3115" s="125" t="e">
        <f t="shared" si="99"/>
        <v>#REF!</v>
      </c>
      <c r="P3115" s="125" t="e">
        <f t="shared" si="98"/>
        <v>#REF!</v>
      </c>
      <c r="Q3115" s="147" t="e">
        <f>T20D357462[[#This Row],[スコア⑤]]/T20D357462[[#This Row],[スコア③]]</f>
        <v>#REF!</v>
      </c>
      <c r="R3115" s="76" t="e">
        <f>#REF!+#REF!</f>
        <v>#REF!</v>
      </c>
      <c r="S3115" s="76"/>
      <c r="T3115" s="119"/>
      <c r="U3115" s="76"/>
      <c r="V3115" s="76"/>
      <c r="W3115" s="109" t="e">
        <f>(T20D357462[[#This Row],[現金及び預金（億）]]-T20D357462[[#This Row],[負債（億）]])/T20D357462[[#This Row],[総資産]]*100</f>
        <v>#DIV/0!</v>
      </c>
    </row>
    <row r="3116" spans="1:23" s="67" customFormat="1" x14ac:dyDescent="0.25">
      <c r="A3116" s="69"/>
      <c r="B3116" s="39"/>
      <c r="C3116" s="71" t="str">
        <f>IFERROR(_xll.RssMarket($A3116,"市場部名称"),"")</f>
        <v/>
      </c>
      <c r="D3116" s="55"/>
      <c r="E3116" s="55" t="str">
        <f>IFERROR(_xll.RssMarket($A3116,"前日比"),"")</f>
        <v/>
      </c>
      <c r="F3116" s="75" t="str">
        <f>IFERROR(_xll.RssMarket($A3116,"時価総額"),"")</f>
        <v/>
      </c>
      <c r="G3116" s="75" t="e">
        <f>T20D357462[[#This Row],[時価総額]]/T20D357462[[#This Row],[現在値]]</f>
        <v>#VALUE!</v>
      </c>
      <c r="H3116" s="20"/>
      <c r="I3116" s="38"/>
      <c r="J3116" s="20"/>
      <c r="K3116" s="33"/>
      <c r="L3116" s="117"/>
      <c r="M3116" s="21"/>
      <c r="N3116" s="89"/>
      <c r="O3116" s="125" t="e">
        <f t="shared" si="99"/>
        <v>#REF!</v>
      </c>
      <c r="P3116" s="125" t="e">
        <f t="shared" si="98"/>
        <v>#REF!</v>
      </c>
      <c r="Q3116" s="147" t="e">
        <f>T20D357462[[#This Row],[スコア⑤]]/T20D357462[[#This Row],[スコア③]]</f>
        <v>#REF!</v>
      </c>
      <c r="R3116" s="76" t="e">
        <f>#REF!+#REF!</f>
        <v>#REF!</v>
      </c>
      <c r="S3116" s="76"/>
      <c r="T3116" s="119"/>
      <c r="U3116" s="76"/>
      <c r="V3116" s="76"/>
      <c r="W3116" s="109" t="e">
        <f>(T20D357462[[#This Row],[現金及び預金（億）]]-T20D357462[[#This Row],[負債（億）]])/T20D357462[[#This Row],[総資産]]*100</f>
        <v>#DIV/0!</v>
      </c>
    </row>
    <row r="3117" spans="1:23" s="67" customFormat="1" x14ac:dyDescent="0.25">
      <c r="A3117" s="69"/>
      <c r="B3117" s="39"/>
      <c r="C3117" s="71" t="str">
        <f>IFERROR(_xll.RssMarket($A3117,"市場部名称"),"")</f>
        <v/>
      </c>
      <c r="D3117" s="55"/>
      <c r="E3117" s="55" t="str">
        <f>IFERROR(_xll.RssMarket($A3117,"前日比"),"")</f>
        <v/>
      </c>
      <c r="F3117" s="75" t="str">
        <f>IFERROR(_xll.RssMarket($A3117,"時価総額"),"")</f>
        <v/>
      </c>
      <c r="G3117" s="75" t="e">
        <f>T20D357462[[#This Row],[時価総額]]/T20D357462[[#This Row],[現在値]]</f>
        <v>#VALUE!</v>
      </c>
      <c r="H3117" s="20"/>
      <c r="I3117" s="38"/>
      <c r="J3117" s="20"/>
      <c r="K3117" s="33"/>
      <c r="L3117" s="117"/>
      <c r="M3117" s="21"/>
      <c r="N3117" s="89"/>
      <c r="O3117" s="125" t="e">
        <f t="shared" si="99"/>
        <v>#REF!</v>
      </c>
      <c r="P3117" s="125" t="e">
        <f t="shared" si="98"/>
        <v>#REF!</v>
      </c>
      <c r="Q3117" s="147" t="e">
        <f>T20D357462[[#This Row],[スコア⑤]]/T20D357462[[#This Row],[スコア③]]</f>
        <v>#REF!</v>
      </c>
      <c r="R3117" s="76" t="e">
        <f>#REF!+#REF!</f>
        <v>#REF!</v>
      </c>
      <c r="S3117" s="76"/>
      <c r="T3117" s="119"/>
      <c r="U3117" s="76"/>
      <c r="V3117" s="76"/>
      <c r="W3117" s="109" t="e">
        <f>(T20D357462[[#This Row],[現金及び預金（億）]]-T20D357462[[#This Row],[負債（億）]])/T20D357462[[#This Row],[総資産]]*100</f>
        <v>#DIV/0!</v>
      </c>
    </row>
    <row r="3118" spans="1:23" s="67" customFormat="1" x14ac:dyDescent="0.25">
      <c r="A3118" s="69"/>
      <c r="B3118" s="39"/>
      <c r="C3118" s="71" t="str">
        <f>IFERROR(_xll.RssMarket($A3118,"市場部名称"),"")</f>
        <v/>
      </c>
      <c r="D3118" s="55"/>
      <c r="E3118" s="55" t="str">
        <f>IFERROR(_xll.RssMarket($A3118,"前日比"),"")</f>
        <v/>
      </c>
      <c r="F3118" s="75" t="str">
        <f>IFERROR(_xll.RssMarket($A3118,"時価総額"),"")</f>
        <v/>
      </c>
      <c r="G3118" s="75" t="e">
        <f>T20D357462[[#This Row],[時価総額]]/T20D357462[[#This Row],[現在値]]</f>
        <v>#VALUE!</v>
      </c>
      <c r="H3118" s="20"/>
      <c r="I3118" s="38"/>
      <c r="J3118" s="20"/>
      <c r="K3118" s="33"/>
      <c r="L3118" s="117"/>
      <c r="M3118" s="21"/>
      <c r="N3118" s="89"/>
      <c r="O3118" s="125" t="e">
        <f t="shared" si="99"/>
        <v>#REF!</v>
      </c>
      <c r="P3118" s="125" t="e">
        <f t="shared" si="98"/>
        <v>#REF!</v>
      </c>
      <c r="Q3118" s="147" t="e">
        <f>T20D357462[[#This Row],[スコア⑤]]/T20D357462[[#This Row],[スコア③]]</f>
        <v>#REF!</v>
      </c>
      <c r="R3118" s="76" t="e">
        <f>#REF!+#REF!</f>
        <v>#REF!</v>
      </c>
      <c r="S3118" s="76"/>
      <c r="T3118" s="119"/>
      <c r="U3118" s="76"/>
      <c r="V3118" s="76"/>
      <c r="W3118" s="109" t="e">
        <f>(T20D357462[[#This Row],[現金及び預金（億）]]-T20D357462[[#This Row],[負債（億）]])/T20D357462[[#This Row],[総資産]]*100</f>
        <v>#DIV/0!</v>
      </c>
    </row>
    <row r="3119" spans="1:23" s="67" customFormat="1" x14ac:dyDescent="0.25">
      <c r="A3119" s="69"/>
      <c r="B3119" s="39"/>
      <c r="C3119" s="71" t="str">
        <f>IFERROR(_xll.RssMarket($A3119,"市場部名称"),"")</f>
        <v/>
      </c>
      <c r="D3119" s="55"/>
      <c r="E3119" s="55" t="str">
        <f>IFERROR(_xll.RssMarket($A3119,"前日比"),"")</f>
        <v/>
      </c>
      <c r="F3119" s="75" t="str">
        <f>IFERROR(_xll.RssMarket($A3119,"時価総額"),"")</f>
        <v/>
      </c>
      <c r="G3119" s="75" t="e">
        <f>T20D357462[[#This Row],[時価総額]]/T20D357462[[#This Row],[現在値]]</f>
        <v>#VALUE!</v>
      </c>
      <c r="H3119" s="20"/>
      <c r="I3119" s="38"/>
      <c r="J3119" s="20"/>
      <c r="K3119" s="33"/>
      <c r="L3119" s="117"/>
      <c r="M3119" s="21"/>
      <c r="N3119" s="89"/>
      <c r="O3119" s="125" t="e">
        <f t="shared" si="99"/>
        <v>#REF!</v>
      </c>
      <c r="P3119" s="125" t="e">
        <f t="shared" si="98"/>
        <v>#REF!</v>
      </c>
      <c r="Q3119" s="147" t="e">
        <f>T20D357462[[#This Row],[スコア⑤]]/T20D357462[[#This Row],[スコア③]]</f>
        <v>#REF!</v>
      </c>
      <c r="R3119" s="76" t="e">
        <f>#REF!+#REF!</f>
        <v>#REF!</v>
      </c>
      <c r="S3119" s="76"/>
      <c r="T3119" s="119"/>
      <c r="U3119" s="76"/>
      <c r="V3119" s="76"/>
      <c r="W3119" s="109" t="e">
        <f>(T20D357462[[#This Row],[現金及び預金（億）]]-T20D357462[[#This Row],[負債（億）]])/T20D357462[[#This Row],[総資産]]*100</f>
        <v>#DIV/0!</v>
      </c>
    </row>
    <row r="3120" spans="1:23" s="67" customFormat="1" x14ac:dyDescent="0.25">
      <c r="A3120" s="69"/>
      <c r="B3120" s="39"/>
      <c r="C3120" s="71" t="str">
        <f>IFERROR(_xll.RssMarket($A3120,"市場部名称"),"")</f>
        <v/>
      </c>
      <c r="D3120" s="55"/>
      <c r="E3120" s="55" t="str">
        <f>IFERROR(_xll.RssMarket($A3120,"前日比"),"")</f>
        <v/>
      </c>
      <c r="F3120" s="75" t="str">
        <f>IFERROR(_xll.RssMarket($A3120,"時価総額"),"")</f>
        <v/>
      </c>
      <c r="G3120" s="75" t="e">
        <f>T20D357462[[#This Row],[時価総額]]/T20D357462[[#This Row],[現在値]]</f>
        <v>#VALUE!</v>
      </c>
      <c r="H3120" s="20"/>
      <c r="I3120" s="38"/>
      <c r="J3120" s="20"/>
      <c r="K3120" s="33"/>
      <c r="L3120" s="117"/>
      <c r="M3120" s="21"/>
      <c r="N3120" s="89"/>
      <c r="O3120" s="125" t="e">
        <f t="shared" si="99"/>
        <v>#REF!</v>
      </c>
      <c r="P3120" s="125" t="e">
        <f t="shared" si="98"/>
        <v>#REF!</v>
      </c>
      <c r="Q3120" s="147" t="e">
        <f>T20D357462[[#This Row],[スコア⑤]]/T20D357462[[#This Row],[スコア③]]</f>
        <v>#REF!</v>
      </c>
      <c r="R3120" s="76" t="e">
        <f>#REF!+#REF!</f>
        <v>#REF!</v>
      </c>
      <c r="S3120" s="76"/>
      <c r="T3120" s="119"/>
      <c r="U3120" s="76"/>
      <c r="V3120" s="76"/>
      <c r="W3120" s="109" t="e">
        <f>(T20D357462[[#This Row],[現金及び預金（億）]]-T20D357462[[#This Row],[負債（億）]])/T20D357462[[#This Row],[総資産]]*100</f>
        <v>#DIV/0!</v>
      </c>
    </row>
    <row r="3121" spans="1:23" s="67" customFormat="1" x14ac:dyDescent="0.25">
      <c r="A3121" s="69"/>
      <c r="B3121" s="39"/>
      <c r="C3121" s="71" t="str">
        <f>IFERROR(_xll.RssMarket($A3121,"市場部名称"),"")</f>
        <v/>
      </c>
      <c r="D3121" s="55"/>
      <c r="E3121" s="55" t="str">
        <f>IFERROR(_xll.RssMarket($A3121,"前日比"),"")</f>
        <v/>
      </c>
      <c r="F3121" s="75" t="str">
        <f>IFERROR(_xll.RssMarket($A3121,"時価総額"),"")</f>
        <v/>
      </c>
      <c r="G3121" s="75" t="e">
        <f>T20D357462[[#This Row],[時価総額]]/T20D357462[[#This Row],[現在値]]</f>
        <v>#VALUE!</v>
      </c>
      <c r="H3121" s="20"/>
      <c r="I3121" s="38"/>
      <c r="J3121" s="20"/>
      <c r="K3121" s="33"/>
      <c r="L3121" s="117"/>
      <c r="M3121" s="21"/>
      <c r="N3121" s="89"/>
      <c r="O3121" s="125" t="e">
        <f t="shared" si="99"/>
        <v>#REF!</v>
      </c>
      <c r="P3121" s="125" t="e">
        <f t="shared" si="98"/>
        <v>#REF!</v>
      </c>
      <c r="Q3121" s="147" t="e">
        <f>T20D357462[[#This Row],[スコア⑤]]/T20D357462[[#This Row],[スコア③]]</f>
        <v>#REF!</v>
      </c>
      <c r="R3121" s="76" t="e">
        <f>#REF!+#REF!</f>
        <v>#REF!</v>
      </c>
      <c r="S3121" s="76"/>
      <c r="T3121" s="119"/>
      <c r="U3121" s="76"/>
      <c r="V3121" s="76"/>
      <c r="W3121" s="109" t="e">
        <f>(T20D357462[[#This Row],[現金及び預金（億）]]-T20D357462[[#This Row],[負債（億）]])/T20D357462[[#This Row],[総資産]]*100</f>
        <v>#DIV/0!</v>
      </c>
    </row>
    <row r="3122" spans="1:23" s="67" customFormat="1" x14ac:dyDescent="0.25">
      <c r="A3122" s="69"/>
      <c r="B3122" s="39"/>
      <c r="C3122" s="71" t="str">
        <f>IFERROR(_xll.RssMarket($A3122,"市場部名称"),"")</f>
        <v/>
      </c>
      <c r="D3122" s="55"/>
      <c r="E3122" s="55" t="str">
        <f>IFERROR(_xll.RssMarket($A3122,"前日比"),"")</f>
        <v/>
      </c>
      <c r="F3122" s="75" t="str">
        <f>IFERROR(_xll.RssMarket($A3122,"時価総額"),"")</f>
        <v/>
      </c>
      <c r="G3122" s="75" t="e">
        <f>T20D357462[[#This Row],[時価総額]]/T20D357462[[#This Row],[現在値]]</f>
        <v>#VALUE!</v>
      </c>
      <c r="H3122" s="20"/>
      <c r="I3122" s="38"/>
      <c r="J3122" s="20"/>
      <c r="K3122" s="33"/>
      <c r="L3122" s="117"/>
      <c r="M3122" s="21"/>
      <c r="N3122" s="89"/>
      <c r="O3122" s="125" t="e">
        <f t="shared" si="99"/>
        <v>#REF!</v>
      </c>
      <c r="P3122" s="125" t="e">
        <f t="shared" si="98"/>
        <v>#REF!</v>
      </c>
      <c r="Q3122" s="147" t="e">
        <f>T20D357462[[#This Row],[スコア⑤]]/T20D357462[[#This Row],[スコア③]]</f>
        <v>#REF!</v>
      </c>
      <c r="R3122" s="76" t="e">
        <f>#REF!+#REF!</f>
        <v>#REF!</v>
      </c>
      <c r="S3122" s="76"/>
      <c r="T3122" s="119"/>
      <c r="U3122" s="76"/>
      <c r="V3122" s="76"/>
      <c r="W3122" s="109" t="e">
        <f>(T20D357462[[#This Row],[現金及び預金（億）]]-T20D357462[[#This Row],[負債（億）]])/T20D357462[[#This Row],[総資産]]*100</f>
        <v>#DIV/0!</v>
      </c>
    </row>
    <row r="3123" spans="1:23" s="67" customFormat="1" x14ac:dyDescent="0.25">
      <c r="A3123" s="69"/>
      <c r="B3123" s="39"/>
      <c r="C3123" s="71" t="str">
        <f>IFERROR(_xll.RssMarket($A3123,"市場部名称"),"")</f>
        <v/>
      </c>
      <c r="D3123" s="55"/>
      <c r="E3123" s="55" t="str">
        <f>IFERROR(_xll.RssMarket($A3123,"前日比"),"")</f>
        <v/>
      </c>
      <c r="F3123" s="75" t="str">
        <f>IFERROR(_xll.RssMarket($A3123,"時価総額"),"")</f>
        <v/>
      </c>
      <c r="G3123" s="75" t="e">
        <f>T20D357462[[#This Row],[時価総額]]/T20D357462[[#This Row],[現在値]]</f>
        <v>#VALUE!</v>
      </c>
      <c r="H3123" s="20"/>
      <c r="I3123" s="38"/>
      <c r="J3123" s="20"/>
      <c r="K3123" s="33"/>
      <c r="L3123" s="117"/>
      <c r="M3123" s="21"/>
      <c r="N3123" s="89"/>
      <c r="O3123" s="125" t="e">
        <f t="shared" si="99"/>
        <v>#REF!</v>
      </c>
      <c r="P3123" s="125" t="e">
        <f t="shared" si="98"/>
        <v>#REF!</v>
      </c>
      <c r="Q3123" s="147" t="e">
        <f>T20D357462[[#This Row],[スコア⑤]]/T20D357462[[#This Row],[スコア③]]</f>
        <v>#REF!</v>
      </c>
      <c r="R3123" s="76" t="e">
        <f>#REF!+#REF!</f>
        <v>#REF!</v>
      </c>
      <c r="S3123" s="76"/>
      <c r="T3123" s="119"/>
      <c r="U3123" s="76"/>
      <c r="V3123" s="76"/>
      <c r="W3123" s="109" t="e">
        <f>(T20D357462[[#This Row],[現金及び預金（億）]]-T20D357462[[#This Row],[負債（億）]])/T20D357462[[#This Row],[総資産]]*100</f>
        <v>#DIV/0!</v>
      </c>
    </row>
    <row r="3124" spans="1:23" s="67" customFormat="1" x14ac:dyDescent="0.25">
      <c r="A3124" s="69"/>
      <c r="B3124" s="39"/>
      <c r="C3124" s="71" t="str">
        <f>IFERROR(_xll.RssMarket($A3124,"市場部名称"),"")</f>
        <v/>
      </c>
      <c r="D3124" s="55"/>
      <c r="E3124" s="55" t="str">
        <f>IFERROR(_xll.RssMarket($A3124,"前日比"),"")</f>
        <v/>
      </c>
      <c r="F3124" s="75" t="str">
        <f>IFERROR(_xll.RssMarket($A3124,"時価総額"),"")</f>
        <v/>
      </c>
      <c r="G3124" s="75" t="e">
        <f>T20D357462[[#This Row],[時価総額]]/T20D357462[[#This Row],[現在値]]</f>
        <v>#VALUE!</v>
      </c>
      <c r="H3124" s="20"/>
      <c r="I3124" s="38"/>
      <c r="J3124" s="20"/>
      <c r="K3124" s="33"/>
      <c r="L3124" s="117"/>
      <c r="M3124" s="21"/>
      <c r="N3124" s="89"/>
      <c r="O3124" s="125" t="e">
        <f t="shared" si="99"/>
        <v>#REF!</v>
      </c>
      <c r="P3124" s="125" t="e">
        <f t="shared" si="98"/>
        <v>#REF!</v>
      </c>
      <c r="Q3124" s="147" t="e">
        <f>T20D357462[[#This Row],[スコア⑤]]/T20D357462[[#This Row],[スコア③]]</f>
        <v>#REF!</v>
      </c>
      <c r="R3124" s="76" t="e">
        <f>#REF!+#REF!</f>
        <v>#REF!</v>
      </c>
      <c r="S3124" s="76"/>
      <c r="T3124" s="119"/>
      <c r="U3124" s="76"/>
      <c r="V3124" s="76"/>
      <c r="W3124" s="109" t="e">
        <f>(T20D357462[[#This Row],[現金及び預金（億）]]-T20D357462[[#This Row],[負債（億）]])/T20D357462[[#This Row],[総資産]]*100</f>
        <v>#DIV/0!</v>
      </c>
    </row>
    <row r="3125" spans="1:23" s="67" customFormat="1" x14ac:dyDescent="0.25">
      <c r="A3125" s="69"/>
      <c r="B3125" s="39"/>
      <c r="C3125" s="71" t="str">
        <f>IFERROR(_xll.RssMarket($A3125,"市場部名称"),"")</f>
        <v/>
      </c>
      <c r="D3125" s="55"/>
      <c r="E3125" s="55" t="str">
        <f>IFERROR(_xll.RssMarket($A3125,"前日比"),"")</f>
        <v/>
      </c>
      <c r="F3125" s="75" t="str">
        <f>IFERROR(_xll.RssMarket($A3125,"時価総額"),"")</f>
        <v/>
      </c>
      <c r="G3125" s="75" t="e">
        <f>T20D357462[[#This Row],[時価総額]]/T20D357462[[#This Row],[現在値]]</f>
        <v>#VALUE!</v>
      </c>
      <c r="H3125" s="20"/>
      <c r="I3125" s="38"/>
      <c r="J3125" s="20"/>
      <c r="K3125" s="33"/>
      <c r="L3125" s="117"/>
      <c r="M3125" s="21"/>
      <c r="N3125" s="89"/>
      <c r="O3125" s="125" t="e">
        <f t="shared" si="99"/>
        <v>#REF!</v>
      </c>
      <c r="P3125" s="125" t="e">
        <f t="shared" si="98"/>
        <v>#REF!</v>
      </c>
      <c r="Q3125" s="147" t="e">
        <f>T20D357462[[#This Row],[スコア⑤]]/T20D357462[[#This Row],[スコア③]]</f>
        <v>#REF!</v>
      </c>
      <c r="R3125" s="76" t="e">
        <f>#REF!+#REF!</f>
        <v>#REF!</v>
      </c>
      <c r="S3125" s="76"/>
      <c r="T3125" s="119"/>
      <c r="U3125" s="76"/>
      <c r="V3125" s="76"/>
      <c r="W3125" s="109" t="e">
        <f>(T20D357462[[#This Row],[現金及び預金（億）]]-T20D357462[[#This Row],[負債（億）]])/T20D357462[[#This Row],[総資産]]*100</f>
        <v>#DIV/0!</v>
      </c>
    </row>
    <row r="3126" spans="1:23" s="67" customFormat="1" x14ac:dyDescent="0.25">
      <c r="A3126" s="69"/>
      <c r="B3126" s="39"/>
      <c r="C3126" s="71" t="str">
        <f>IFERROR(_xll.RssMarket($A3126,"市場部名称"),"")</f>
        <v/>
      </c>
      <c r="D3126" s="55"/>
      <c r="E3126" s="55" t="str">
        <f>IFERROR(_xll.RssMarket($A3126,"前日比"),"")</f>
        <v/>
      </c>
      <c r="F3126" s="75" t="str">
        <f>IFERROR(_xll.RssMarket($A3126,"時価総額"),"")</f>
        <v/>
      </c>
      <c r="G3126" s="75" t="e">
        <f>T20D357462[[#This Row],[時価総額]]/T20D357462[[#This Row],[現在値]]</f>
        <v>#VALUE!</v>
      </c>
      <c r="H3126" s="20"/>
      <c r="I3126" s="38"/>
      <c r="J3126" s="20"/>
      <c r="K3126" s="33"/>
      <c r="L3126" s="117"/>
      <c r="M3126" s="21"/>
      <c r="N3126" s="89"/>
      <c r="O3126" s="125" t="e">
        <f t="shared" si="99"/>
        <v>#REF!</v>
      </c>
      <c r="P3126" s="125" t="e">
        <f t="shared" si="98"/>
        <v>#REF!</v>
      </c>
      <c r="Q3126" s="147" t="e">
        <f>T20D357462[[#This Row],[スコア⑤]]/T20D357462[[#This Row],[スコア③]]</f>
        <v>#REF!</v>
      </c>
      <c r="R3126" s="76" t="e">
        <f>#REF!+#REF!</f>
        <v>#REF!</v>
      </c>
      <c r="S3126" s="76"/>
      <c r="T3126" s="119"/>
      <c r="U3126" s="76"/>
      <c r="V3126" s="76"/>
      <c r="W3126" s="109" t="e">
        <f>(T20D357462[[#This Row],[現金及び預金（億）]]-T20D357462[[#This Row],[負債（億）]])/T20D357462[[#This Row],[総資産]]*100</f>
        <v>#DIV/0!</v>
      </c>
    </row>
    <row r="3127" spans="1:23" s="67" customFormat="1" x14ac:dyDescent="0.25">
      <c r="A3127" s="69"/>
      <c r="B3127" s="39"/>
      <c r="C3127" s="71" t="str">
        <f>IFERROR(_xll.RssMarket($A3127,"市場部名称"),"")</f>
        <v/>
      </c>
      <c r="D3127" s="55"/>
      <c r="E3127" s="55" t="str">
        <f>IFERROR(_xll.RssMarket($A3127,"前日比"),"")</f>
        <v/>
      </c>
      <c r="F3127" s="75" t="str">
        <f>IFERROR(_xll.RssMarket($A3127,"時価総額"),"")</f>
        <v/>
      </c>
      <c r="G3127" s="75" t="e">
        <f>T20D357462[[#This Row],[時価総額]]/T20D357462[[#This Row],[現在値]]</f>
        <v>#VALUE!</v>
      </c>
      <c r="H3127" s="20"/>
      <c r="I3127" s="38"/>
      <c r="J3127" s="20"/>
      <c r="K3127" s="33"/>
      <c r="L3127" s="117"/>
      <c r="M3127" s="21"/>
      <c r="N3127" s="89"/>
      <c r="O3127" s="125" t="e">
        <f t="shared" si="99"/>
        <v>#REF!</v>
      </c>
      <c r="P3127" s="125" t="e">
        <f t="shared" si="98"/>
        <v>#REF!</v>
      </c>
      <c r="Q3127" s="147" t="e">
        <f>T20D357462[[#This Row],[スコア⑤]]/T20D357462[[#This Row],[スコア③]]</f>
        <v>#REF!</v>
      </c>
      <c r="R3127" s="76" t="e">
        <f>#REF!+#REF!</f>
        <v>#REF!</v>
      </c>
      <c r="S3127" s="76"/>
      <c r="T3127" s="119"/>
      <c r="U3127" s="76"/>
      <c r="V3127" s="76"/>
      <c r="W3127" s="109" t="e">
        <f>(T20D357462[[#This Row],[現金及び預金（億）]]-T20D357462[[#This Row],[負債（億）]])/T20D357462[[#This Row],[総資産]]*100</f>
        <v>#DIV/0!</v>
      </c>
    </row>
    <row r="3128" spans="1:23" s="67" customFormat="1" x14ac:dyDescent="0.25">
      <c r="A3128" s="69"/>
      <c r="B3128" s="39"/>
      <c r="C3128" s="71" t="str">
        <f>IFERROR(_xll.RssMarket($A3128,"市場部名称"),"")</f>
        <v/>
      </c>
      <c r="D3128" s="55"/>
      <c r="E3128" s="55" t="str">
        <f>IFERROR(_xll.RssMarket($A3128,"前日比"),"")</f>
        <v/>
      </c>
      <c r="F3128" s="75" t="str">
        <f>IFERROR(_xll.RssMarket($A3128,"時価総額"),"")</f>
        <v/>
      </c>
      <c r="G3128" s="75" t="e">
        <f>T20D357462[[#This Row],[時価総額]]/T20D357462[[#This Row],[現在値]]</f>
        <v>#VALUE!</v>
      </c>
      <c r="H3128" s="20"/>
      <c r="I3128" s="38"/>
      <c r="J3128" s="20"/>
      <c r="K3128" s="33"/>
      <c r="L3128" s="117"/>
      <c r="M3128" s="21"/>
      <c r="N3128" s="89"/>
      <c r="O3128" s="125" t="e">
        <f t="shared" si="99"/>
        <v>#REF!</v>
      </c>
      <c r="P3128" s="125" t="e">
        <f t="shared" si="98"/>
        <v>#REF!</v>
      </c>
      <c r="Q3128" s="147" t="e">
        <f>T20D357462[[#This Row],[スコア⑤]]/T20D357462[[#This Row],[スコア③]]</f>
        <v>#REF!</v>
      </c>
      <c r="R3128" s="76" t="e">
        <f>#REF!+#REF!</f>
        <v>#REF!</v>
      </c>
      <c r="S3128" s="76"/>
      <c r="T3128" s="119"/>
      <c r="U3128" s="76"/>
      <c r="V3128" s="76"/>
      <c r="W3128" s="109" t="e">
        <f>(T20D357462[[#This Row],[現金及び預金（億）]]-T20D357462[[#This Row],[負債（億）]])/T20D357462[[#This Row],[総資産]]*100</f>
        <v>#DIV/0!</v>
      </c>
    </row>
    <row r="3129" spans="1:23" s="67" customFormat="1" x14ac:dyDescent="0.25">
      <c r="A3129" s="69"/>
      <c r="B3129" s="39"/>
      <c r="C3129" s="71" t="str">
        <f>IFERROR(_xll.RssMarket($A3129,"市場部名称"),"")</f>
        <v/>
      </c>
      <c r="D3129" s="55"/>
      <c r="E3129" s="55" t="str">
        <f>IFERROR(_xll.RssMarket($A3129,"前日比"),"")</f>
        <v/>
      </c>
      <c r="F3129" s="75" t="str">
        <f>IFERROR(_xll.RssMarket($A3129,"時価総額"),"")</f>
        <v/>
      </c>
      <c r="G3129" s="75" t="e">
        <f>T20D357462[[#This Row],[時価総額]]/T20D357462[[#This Row],[現在値]]</f>
        <v>#VALUE!</v>
      </c>
      <c r="H3129" s="20"/>
      <c r="I3129" s="38"/>
      <c r="J3129" s="20"/>
      <c r="K3129" s="33"/>
      <c r="L3129" s="117"/>
      <c r="M3129" s="21"/>
      <c r="N3129" s="89"/>
      <c r="O3129" s="125" t="e">
        <f t="shared" si="99"/>
        <v>#REF!</v>
      </c>
      <c r="P3129" s="125" t="e">
        <f t="shared" si="98"/>
        <v>#REF!</v>
      </c>
      <c r="Q3129" s="147" t="e">
        <f>T20D357462[[#This Row],[スコア⑤]]/T20D357462[[#This Row],[スコア③]]</f>
        <v>#REF!</v>
      </c>
      <c r="R3129" s="76" t="e">
        <f>#REF!+#REF!</f>
        <v>#REF!</v>
      </c>
      <c r="S3129" s="76"/>
      <c r="T3129" s="119"/>
      <c r="U3129" s="76"/>
      <c r="V3129" s="76"/>
      <c r="W3129" s="109" t="e">
        <f>(T20D357462[[#This Row],[現金及び預金（億）]]-T20D357462[[#This Row],[負債（億）]])/T20D357462[[#This Row],[総資産]]*100</f>
        <v>#DIV/0!</v>
      </c>
    </row>
    <row r="3130" spans="1:23" s="67" customFormat="1" x14ac:dyDescent="0.25">
      <c r="A3130" s="69"/>
      <c r="B3130" s="39"/>
      <c r="C3130" s="71" t="str">
        <f>IFERROR(_xll.RssMarket($A3130,"市場部名称"),"")</f>
        <v/>
      </c>
      <c r="D3130" s="55"/>
      <c r="E3130" s="55" t="str">
        <f>IFERROR(_xll.RssMarket($A3130,"前日比"),"")</f>
        <v/>
      </c>
      <c r="F3130" s="75" t="str">
        <f>IFERROR(_xll.RssMarket($A3130,"時価総額"),"")</f>
        <v/>
      </c>
      <c r="G3130" s="75" t="e">
        <f>T20D357462[[#This Row],[時価総額]]/T20D357462[[#This Row],[現在値]]</f>
        <v>#VALUE!</v>
      </c>
      <c r="H3130" s="20"/>
      <c r="I3130" s="38"/>
      <c r="J3130" s="20"/>
      <c r="K3130" s="33"/>
      <c r="L3130" s="117"/>
      <c r="M3130" s="21"/>
      <c r="N3130" s="89"/>
      <c r="O3130" s="125" t="e">
        <f t="shared" si="99"/>
        <v>#REF!</v>
      </c>
      <c r="P3130" s="125" t="e">
        <f t="shared" si="98"/>
        <v>#REF!</v>
      </c>
      <c r="Q3130" s="147" t="e">
        <f>T20D357462[[#This Row],[スコア⑤]]/T20D357462[[#This Row],[スコア③]]</f>
        <v>#REF!</v>
      </c>
      <c r="R3130" s="76" t="e">
        <f>#REF!+#REF!</f>
        <v>#REF!</v>
      </c>
      <c r="S3130" s="76"/>
      <c r="T3130" s="119"/>
      <c r="U3130" s="76"/>
      <c r="V3130" s="76"/>
      <c r="W3130" s="109" t="e">
        <f>(T20D357462[[#This Row],[現金及び預金（億）]]-T20D357462[[#This Row],[負債（億）]])/T20D357462[[#This Row],[総資産]]*100</f>
        <v>#DIV/0!</v>
      </c>
    </row>
    <row r="3131" spans="1:23" s="67" customFormat="1" x14ac:dyDescent="0.25">
      <c r="A3131" s="69"/>
      <c r="B3131" s="39"/>
      <c r="C3131" s="71" t="str">
        <f>IFERROR(_xll.RssMarket($A3131,"市場部名称"),"")</f>
        <v/>
      </c>
      <c r="D3131" s="55"/>
      <c r="E3131" s="55" t="str">
        <f>IFERROR(_xll.RssMarket($A3131,"前日比"),"")</f>
        <v/>
      </c>
      <c r="F3131" s="75" t="str">
        <f>IFERROR(_xll.RssMarket($A3131,"時価総額"),"")</f>
        <v/>
      </c>
      <c r="G3131" s="75" t="e">
        <f>T20D357462[[#This Row],[時価総額]]/T20D357462[[#This Row],[現在値]]</f>
        <v>#VALUE!</v>
      </c>
      <c r="H3131" s="20"/>
      <c r="I3131" s="38"/>
      <c r="J3131" s="20"/>
      <c r="K3131" s="33"/>
      <c r="L3131" s="117"/>
      <c r="M3131" s="21"/>
      <c r="N3131" s="89"/>
      <c r="O3131" s="125" t="e">
        <f t="shared" si="99"/>
        <v>#REF!</v>
      </c>
      <c r="P3131" s="125" t="e">
        <f t="shared" si="98"/>
        <v>#REF!</v>
      </c>
      <c r="Q3131" s="147" t="e">
        <f>T20D357462[[#This Row],[スコア⑤]]/T20D357462[[#This Row],[スコア③]]</f>
        <v>#REF!</v>
      </c>
      <c r="R3131" s="76" t="e">
        <f>#REF!+#REF!</f>
        <v>#REF!</v>
      </c>
      <c r="S3131" s="76"/>
      <c r="T3131" s="119"/>
      <c r="U3131" s="76"/>
      <c r="V3131" s="76"/>
      <c r="W3131" s="109" t="e">
        <f>(T20D357462[[#This Row],[現金及び預金（億）]]-T20D357462[[#This Row],[負債（億）]])/T20D357462[[#This Row],[総資産]]*100</f>
        <v>#DIV/0!</v>
      </c>
    </row>
    <row r="3132" spans="1:23" s="67" customFormat="1" x14ac:dyDescent="0.25">
      <c r="A3132" s="69"/>
      <c r="B3132" s="39"/>
      <c r="C3132" s="71" t="str">
        <f>IFERROR(_xll.RssMarket($A3132,"市場部名称"),"")</f>
        <v/>
      </c>
      <c r="D3132" s="55"/>
      <c r="E3132" s="55" t="str">
        <f>IFERROR(_xll.RssMarket($A3132,"前日比"),"")</f>
        <v/>
      </c>
      <c r="F3132" s="75" t="str">
        <f>IFERROR(_xll.RssMarket($A3132,"時価総額"),"")</f>
        <v/>
      </c>
      <c r="G3132" s="75" t="e">
        <f>T20D357462[[#This Row],[時価総額]]/T20D357462[[#This Row],[現在値]]</f>
        <v>#VALUE!</v>
      </c>
      <c r="H3132" s="20"/>
      <c r="I3132" s="38"/>
      <c r="J3132" s="20"/>
      <c r="K3132" s="33"/>
      <c r="L3132" s="117"/>
      <c r="M3132" s="21"/>
      <c r="N3132" s="89"/>
      <c r="O3132" s="125" t="e">
        <f t="shared" si="99"/>
        <v>#REF!</v>
      </c>
      <c r="P3132" s="125" t="e">
        <f t="shared" si="98"/>
        <v>#REF!</v>
      </c>
      <c r="Q3132" s="147" t="e">
        <f>T20D357462[[#This Row],[スコア⑤]]/T20D357462[[#This Row],[スコア③]]</f>
        <v>#REF!</v>
      </c>
      <c r="R3132" s="76" t="e">
        <f>#REF!+#REF!</f>
        <v>#REF!</v>
      </c>
      <c r="S3132" s="76"/>
      <c r="T3132" s="119"/>
      <c r="U3132" s="76"/>
      <c r="V3132" s="76"/>
      <c r="W3132" s="109" t="e">
        <f>(T20D357462[[#This Row],[現金及び預金（億）]]-T20D357462[[#This Row],[負債（億）]])/T20D357462[[#This Row],[総資産]]*100</f>
        <v>#DIV/0!</v>
      </c>
    </row>
    <row r="3133" spans="1:23" s="67" customFormat="1" x14ac:dyDescent="0.25">
      <c r="A3133" s="69"/>
      <c r="B3133" s="39"/>
      <c r="C3133" s="71" t="str">
        <f>IFERROR(_xll.RssMarket($A3133,"市場部名称"),"")</f>
        <v/>
      </c>
      <c r="D3133" s="55"/>
      <c r="E3133" s="55" t="str">
        <f>IFERROR(_xll.RssMarket($A3133,"前日比"),"")</f>
        <v/>
      </c>
      <c r="F3133" s="75" t="str">
        <f>IFERROR(_xll.RssMarket($A3133,"時価総額"),"")</f>
        <v/>
      </c>
      <c r="G3133" s="75" t="e">
        <f>T20D357462[[#This Row],[時価総額]]/T20D357462[[#This Row],[現在値]]</f>
        <v>#VALUE!</v>
      </c>
      <c r="H3133" s="20"/>
      <c r="I3133" s="38"/>
      <c r="J3133" s="20"/>
      <c r="K3133" s="33"/>
      <c r="L3133" s="117"/>
      <c r="M3133" s="21"/>
      <c r="N3133" s="89"/>
      <c r="O3133" s="125" t="e">
        <f t="shared" si="99"/>
        <v>#REF!</v>
      </c>
      <c r="P3133" s="125" t="e">
        <f t="shared" ref="P3133:P3196" si="100">ROUND(((R3133/20)*(L3133/15)*(S3133/15)*(1+W3133/200))/(H3133/15)*100,0)</f>
        <v>#REF!</v>
      </c>
      <c r="Q3133" s="147" t="e">
        <f>T20D357462[[#This Row],[スコア⑤]]/T20D357462[[#This Row],[スコア③]]</f>
        <v>#REF!</v>
      </c>
      <c r="R3133" s="76" t="e">
        <f>#REF!+#REF!</f>
        <v>#REF!</v>
      </c>
      <c r="S3133" s="76"/>
      <c r="T3133" s="119"/>
      <c r="U3133" s="76"/>
      <c r="V3133" s="76"/>
      <c r="W3133" s="109" t="e">
        <f>(T20D357462[[#This Row],[現金及び預金（億）]]-T20D357462[[#This Row],[負債（億）]])/T20D357462[[#This Row],[総資産]]*100</f>
        <v>#DIV/0!</v>
      </c>
    </row>
    <row r="3134" spans="1:23" s="67" customFormat="1" x14ac:dyDescent="0.25">
      <c r="A3134" s="69"/>
      <c r="B3134" s="39"/>
      <c r="C3134" s="71" t="str">
        <f>IFERROR(_xll.RssMarket($A3134,"市場部名称"),"")</f>
        <v/>
      </c>
      <c r="D3134" s="55"/>
      <c r="E3134" s="55" t="str">
        <f>IFERROR(_xll.RssMarket($A3134,"前日比"),"")</f>
        <v/>
      </c>
      <c r="F3134" s="75" t="str">
        <f>IFERROR(_xll.RssMarket($A3134,"時価総額"),"")</f>
        <v/>
      </c>
      <c r="G3134" s="75" t="e">
        <f>T20D357462[[#This Row],[時価総額]]/T20D357462[[#This Row],[現在値]]</f>
        <v>#VALUE!</v>
      </c>
      <c r="H3134" s="20"/>
      <c r="I3134" s="38"/>
      <c r="J3134" s="20"/>
      <c r="K3134" s="33"/>
      <c r="L3134" s="117"/>
      <c r="M3134" s="21"/>
      <c r="N3134" s="89"/>
      <c r="O3134" s="125" t="e">
        <f t="shared" si="99"/>
        <v>#REF!</v>
      </c>
      <c r="P3134" s="125" t="e">
        <f t="shared" si="100"/>
        <v>#REF!</v>
      </c>
      <c r="Q3134" s="147" t="e">
        <f>T20D357462[[#This Row],[スコア⑤]]/T20D357462[[#This Row],[スコア③]]</f>
        <v>#REF!</v>
      </c>
      <c r="R3134" s="76" t="e">
        <f>#REF!+#REF!</f>
        <v>#REF!</v>
      </c>
      <c r="S3134" s="76"/>
      <c r="T3134" s="119"/>
      <c r="U3134" s="76"/>
      <c r="V3134" s="76"/>
      <c r="W3134" s="109" t="e">
        <f>(T20D357462[[#This Row],[現金及び預金（億）]]-T20D357462[[#This Row],[負債（億）]])/T20D357462[[#This Row],[総資産]]*100</f>
        <v>#DIV/0!</v>
      </c>
    </row>
    <row r="3135" spans="1:23" s="67" customFormat="1" x14ac:dyDescent="0.25">
      <c r="A3135" s="69"/>
      <c r="B3135" s="39"/>
      <c r="C3135" s="71" t="str">
        <f>IFERROR(_xll.RssMarket($A3135,"市場部名称"),"")</f>
        <v/>
      </c>
      <c r="D3135" s="55"/>
      <c r="E3135" s="55" t="str">
        <f>IFERROR(_xll.RssMarket($A3135,"前日比"),"")</f>
        <v/>
      </c>
      <c r="F3135" s="75" t="str">
        <f>IFERROR(_xll.RssMarket($A3135,"時価総額"),"")</f>
        <v/>
      </c>
      <c r="G3135" s="75" t="e">
        <f>T20D357462[[#This Row],[時価総額]]/T20D357462[[#This Row],[現在値]]</f>
        <v>#VALUE!</v>
      </c>
      <c r="H3135" s="20"/>
      <c r="I3135" s="38"/>
      <c r="J3135" s="20"/>
      <c r="K3135" s="33"/>
      <c r="L3135" s="117"/>
      <c r="M3135" s="21"/>
      <c r="N3135" s="89"/>
      <c r="O3135" s="125" t="e">
        <f t="shared" si="99"/>
        <v>#REF!</v>
      </c>
      <c r="P3135" s="125" t="e">
        <f t="shared" si="100"/>
        <v>#REF!</v>
      </c>
      <c r="Q3135" s="147" t="e">
        <f>T20D357462[[#This Row],[スコア⑤]]/T20D357462[[#This Row],[スコア③]]</f>
        <v>#REF!</v>
      </c>
      <c r="R3135" s="76" t="e">
        <f>#REF!+#REF!</f>
        <v>#REF!</v>
      </c>
      <c r="S3135" s="76"/>
      <c r="T3135" s="119"/>
      <c r="U3135" s="76"/>
      <c r="V3135" s="76"/>
      <c r="W3135" s="109" t="e">
        <f>(T20D357462[[#This Row],[現金及び預金（億）]]-T20D357462[[#This Row],[負債（億）]])/T20D357462[[#This Row],[総資産]]*100</f>
        <v>#DIV/0!</v>
      </c>
    </row>
    <row r="3136" spans="1:23" s="67" customFormat="1" x14ac:dyDescent="0.25">
      <c r="A3136" s="69"/>
      <c r="B3136" s="39"/>
      <c r="C3136" s="71" t="str">
        <f>IFERROR(_xll.RssMarket($A3136,"市場部名称"),"")</f>
        <v/>
      </c>
      <c r="D3136" s="55"/>
      <c r="E3136" s="55" t="str">
        <f>IFERROR(_xll.RssMarket($A3136,"前日比"),"")</f>
        <v/>
      </c>
      <c r="F3136" s="75" t="str">
        <f>IFERROR(_xll.RssMarket($A3136,"時価総額"),"")</f>
        <v/>
      </c>
      <c r="G3136" s="75" t="e">
        <f>T20D357462[[#This Row],[時価総額]]/T20D357462[[#This Row],[現在値]]</f>
        <v>#VALUE!</v>
      </c>
      <c r="H3136" s="20"/>
      <c r="I3136" s="38"/>
      <c r="J3136" s="20"/>
      <c r="K3136" s="33"/>
      <c r="L3136" s="117"/>
      <c r="M3136" s="21"/>
      <c r="N3136" s="89"/>
      <c r="O3136" s="125" t="e">
        <f t="shared" si="99"/>
        <v>#REF!</v>
      </c>
      <c r="P3136" s="125" t="e">
        <f t="shared" si="100"/>
        <v>#REF!</v>
      </c>
      <c r="Q3136" s="147" t="e">
        <f>T20D357462[[#This Row],[スコア⑤]]/T20D357462[[#This Row],[スコア③]]</f>
        <v>#REF!</v>
      </c>
      <c r="R3136" s="76" t="e">
        <f>#REF!+#REF!</f>
        <v>#REF!</v>
      </c>
      <c r="S3136" s="76"/>
      <c r="T3136" s="119"/>
      <c r="U3136" s="76"/>
      <c r="V3136" s="76"/>
      <c r="W3136" s="109" t="e">
        <f>(T20D357462[[#This Row],[現金及び預金（億）]]-T20D357462[[#This Row],[負債（億）]])/T20D357462[[#This Row],[総資産]]*100</f>
        <v>#DIV/0!</v>
      </c>
    </row>
    <row r="3137" spans="1:23" s="67" customFormat="1" x14ac:dyDescent="0.25">
      <c r="A3137" s="69"/>
      <c r="B3137" s="39"/>
      <c r="C3137" s="71" t="str">
        <f>IFERROR(_xll.RssMarket($A3137,"市場部名称"),"")</f>
        <v/>
      </c>
      <c r="D3137" s="55"/>
      <c r="E3137" s="55" t="str">
        <f>IFERROR(_xll.RssMarket($A3137,"前日比"),"")</f>
        <v/>
      </c>
      <c r="F3137" s="75" t="str">
        <f>IFERROR(_xll.RssMarket($A3137,"時価総額"),"")</f>
        <v/>
      </c>
      <c r="G3137" s="75" t="e">
        <f>T20D357462[[#This Row],[時価総額]]/T20D357462[[#This Row],[現在値]]</f>
        <v>#VALUE!</v>
      </c>
      <c r="H3137" s="20"/>
      <c r="I3137" s="38"/>
      <c r="J3137" s="20"/>
      <c r="K3137" s="33"/>
      <c r="L3137" s="117"/>
      <c r="M3137" s="21"/>
      <c r="N3137" s="89"/>
      <c r="O3137" s="125" t="e">
        <f t="shared" si="99"/>
        <v>#REF!</v>
      </c>
      <c r="P3137" s="125" t="e">
        <f t="shared" si="100"/>
        <v>#REF!</v>
      </c>
      <c r="Q3137" s="147" t="e">
        <f>T20D357462[[#This Row],[スコア⑤]]/T20D357462[[#This Row],[スコア③]]</f>
        <v>#REF!</v>
      </c>
      <c r="R3137" s="76" t="e">
        <f>#REF!+#REF!</f>
        <v>#REF!</v>
      </c>
      <c r="S3137" s="76"/>
      <c r="T3137" s="119"/>
      <c r="U3137" s="76"/>
      <c r="V3137" s="76"/>
      <c r="W3137" s="109" t="e">
        <f>(T20D357462[[#This Row],[現金及び預金（億）]]-T20D357462[[#This Row],[負債（億）]])/T20D357462[[#This Row],[総資産]]*100</f>
        <v>#DIV/0!</v>
      </c>
    </row>
    <row r="3138" spans="1:23" s="67" customFormat="1" x14ac:dyDescent="0.25">
      <c r="A3138" s="69"/>
      <c r="B3138" s="39"/>
      <c r="C3138" s="71" t="str">
        <f>IFERROR(_xll.RssMarket($A3138,"市場部名称"),"")</f>
        <v/>
      </c>
      <c r="D3138" s="55"/>
      <c r="E3138" s="55" t="str">
        <f>IFERROR(_xll.RssMarket($A3138,"前日比"),"")</f>
        <v/>
      </c>
      <c r="F3138" s="75" t="str">
        <f>IFERROR(_xll.RssMarket($A3138,"時価総額"),"")</f>
        <v/>
      </c>
      <c r="G3138" s="75" t="e">
        <f>T20D357462[[#This Row],[時価総額]]/T20D357462[[#This Row],[現在値]]</f>
        <v>#VALUE!</v>
      </c>
      <c r="H3138" s="20"/>
      <c r="I3138" s="38"/>
      <c r="J3138" s="20"/>
      <c r="K3138" s="33"/>
      <c r="L3138" s="117"/>
      <c r="M3138" s="21"/>
      <c r="N3138" s="89"/>
      <c r="O3138" s="125" t="e">
        <f t="shared" ref="O3138:O3201" si="101">ROUND(
 ((IF(OR(R3138="",R3138&lt;=0),20,R3138)/20)
  *(L3138/15))
 /(IFERROR(IF(H3138&gt;0,H3138,15),15)/15)
 *100,0)</f>
        <v>#REF!</v>
      </c>
      <c r="P3138" s="125" t="e">
        <f t="shared" si="100"/>
        <v>#REF!</v>
      </c>
      <c r="Q3138" s="147" t="e">
        <f>T20D357462[[#This Row],[スコア⑤]]/T20D357462[[#This Row],[スコア③]]</f>
        <v>#REF!</v>
      </c>
      <c r="R3138" s="76" t="e">
        <f>#REF!+#REF!</f>
        <v>#REF!</v>
      </c>
      <c r="S3138" s="76"/>
      <c r="T3138" s="119"/>
      <c r="U3138" s="76"/>
      <c r="V3138" s="76"/>
      <c r="W3138" s="109" t="e">
        <f>(T20D357462[[#This Row],[現金及び預金（億）]]-T20D357462[[#This Row],[負債（億）]])/T20D357462[[#This Row],[総資産]]*100</f>
        <v>#DIV/0!</v>
      </c>
    </row>
    <row r="3139" spans="1:23" s="67" customFormat="1" x14ac:dyDescent="0.25">
      <c r="A3139" s="69"/>
      <c r="B3139" s="39"/>
      <c r="C3139" s="71" t="str">
        <f>IFERROR(_xll.RssMarket($A3139,"市場部名称"),"")</f>
        <v/>
      </c>
      <c r="D3139" s="55"/>
      <c r="E3139" s="55" t="str">
        <f>IFERROR(_xll.RssMarket($A3139,"前日比"),"")</f>
        <v/>
      </c>
      <c r="F3139" s="75" t="str">
        <f>IFERROR(_xll.RssMarket($A3139,"時価総額"),"")</f>
        <v/>
      </c>
      <c r="G3139" s="75" t="e">
        <f>T20D357462[[#This Row],[時価総額]]/T20D357462[[#This Row],[現在値]]</f>
        <v>#VALUE!</v>
      </c>
      <c r="H3139" s="20"/>
      <c r="I3139" s="38"/>
      <c r="J3139" s="20"/>
      <c r="K3139" s="33"/>
      <c r="L3139" s="117"/>
      <c r="M3139" s="21"/>
      <c r="N3139" s="89"/>
      <c r="O3139" s="125" t="e">
        <f t="shared" si="101"/>
        <v>#REF!</v>
      </c>
      <c r="P3139" s="125" t="e">
        <f t="shared" si="100"/>
        <v>#REF!</v>
      </c>
      <c r="Q3139" s="147" t="e">
        <f>T20D357462[[#This Row],[スコア⑤]]/T20D357462[[#This Row],[スコア③]]</f>
        <v>#REF!</v>
      </c>
      <c r="R3139" s="76" t="e">
        <f>#REF!+#REF!</f>
        <v>#REF!</v>
      </c>
      <c r="S3139" s="76"/>
      <c r="T3139" s="119"/>
      <c r="U3139" s="76"/>
      <c r="V3139" s="76"/>
      <c r="W3139" s="109" t="e">
        <f>(T20D357462[[#This Row],[現金及び預金（億）]]-T20D357462[[#This Row],[負債（億）]])/T20D357462[[#This Row],[総資産]]*100</f>
        <v>#DIV/0!</v>
      </c>
    </row>
    <row r="3140" spans="1:23" s="67" customFormat="1" x14ac:dyDescent="0.25">
      <c r="A3140" s="69"/>
      <c r="B3140" s="39"/>
      <c r="C3140" s="71" t="str">
        <f>IFERROR(_xll.RssMarket($A3140,"市場部名称"),"")</f>
        <v/>
      </c>
      <c r="D3140" s="55"/>
      <c r="E3140" s="55" t="str">
        <f>IFERROR(_xll.RssMarket($A3140,"前日比"),"")</f>
        <v/>
      </c>
      <c r="F3140" s="75" t="str">
        <f>IFERROR(_xll.RssMarket($A3140,"時価総額"),"")</f>
        <v/>
      </c>
      <c r="G3140" s="75" t="e">
        <f>T20D357462[[#This Row],[時価総額]]/T20D357462[[#This Row],[現在値]]</f>
        <v>#VALUE!</v>
      </c>
      <c r="H3140" s="20"/>
      <c r="I3140" s="38"/>
      <c r="J3140" s="20"/>
      <c r="K3140" s="33"/>
      <c r="L3140" s="117"/>
      <c r="M3140" s="21"/>
      <c r="N3140" s="89"/>
      <c r="O3140" s="125" t="e">
        <f t="shared" si="101"/>
        <v>#REF!</v>
      </c>
      <c r="P3140" s="125" t="e">
        <f t="shared" si="100"/>
        <v>#REF!</v>
      </c>
      <c r="Q3140" s="147" t="e">
        <f>T20D357462[[#This Row],[スコア⑤]]/T20D357462[[#This Row],[スコア③]]</f>
        <v>#REF!</v>
      </c>
      <c r="R3140" s="76" t="e">
        <f>#REF!+#REF!</f>
        <v>#REF!</v>
      </c>
      <c r="S3140" s="76"/>
      <c r="T3140" s="119"/>
      <c r="U3140" s="76"/>
      <c r="V3140" s="76"/>
      <c r="W3140" s="109" t="e">
        <f>(T20D357462[[#This Row],[現金及び預金（億）]]-T20D357462[[#This Row],[負債（億）]])/T20D357462[[#This Row],[総資産]]*100</f>
        <v>#DIV/0!</v>
      </c>
    </row>
    <row r="3141" spans="1:23" s="67" customFormat="1" x14ac:dyDescent="0.25">
      <c r="A3141" s="69"/>
      <c r="B3141" s="39"/>
      <c r="C3141" s="71" t="str">
        <f>IFERROR(_xll.RssMarket($A3141,"市場部名称"),"")</f>
        <v/>
      </c>
      <c r="D3141" s="55"/>
      <c r="E3141" s="55" t="str">
        <f>IFERROR(_xll.RssMarket($A3141,"前日比"),"")</f>
        <v/>
      </c>
      <c r="F3141" s="75" t="str">
        <f>IFERROR(_xll.RssMarket($A3141,"時価総額"),"")</f>
        <v/>
      </c>
      <c r="G3141" s="75" t="e">
        <f>T20D357462[[#This Row],[時価総額]]/T20D357462[[#This Row],[現在値]]</f>
        <v>#VALUE!</v>
      </c>
      <c r="H3141" s="20"/>
      <c r="I3141" s="38"/>
      <c r="J3141" s="20"/>
      <c r="K3141" s="33"/>
      <c r="L3141" s="117"/>
      <c r="M3141" s="21"/>
      <c r="N3141" s="89"/>
      <c r="O3141" s="125" t="e">
        <f t="shared" si="101"/>
        <v>#REF!</v>
      </c>
      <c r="P3141" s="125" t="e">
        <f t="shared" si="100"/>
        <v>#REF!</v>
      </c>
      <c r="Q3141" s="147" t="e">
        <f>T20D357462[[#This Row],[スコア⑤]]/T20D357462[[#This Row],[スコア③]]</f>
        <v>#REF!</v>
      </c>
      <c r="R3141" s="76" t="e">
        <f>#REF!+#REF!</f>
        <v>#REF!</v>
      </c>
      <c r="S3141" s="76"/>
      <c r="T3141" s="119"/>
      <c r="U3141" s="76"/>
      <c r="V3141" s="76"/>
      <c r="W3141" s="109" t="e">
        <f>(T20D357462[[#This Row],[現金及び預金（億）]]-T20D357462[[#This Row],[負債（億）]])/T20D357462[[#This Row],[総資産]]*100</f>
        <v>#DIV/0!</v>
      </c>
    </row>
    <row r="3142" spans="1:23" s="67" customFormat="1" x14ac:dyDescent="0.25">
      <c r="A3142" s="69"/>
      <c r="B3142" s="39"/>
      <c r="C3142" s="71" t="str">
        <f>IFERROR(_xll.RssMarket($A3142,"市場部名称"),"")</f>
        <v/>
      </c>
      <c r="D3142" s="55"/>
      <c r="E3142" s="55" t="str">
        <f>IFERROR(_xll.RssMarket($A3142,"前日比"),"")</f>
        <v/>
      </c>
      <c r="F3142" s="75" t="str">
        <f>IFERROR(_xll.RssMarket($A3142,"時価総額"),"")</f>
        <v/>
      </c>
      <c r="G3142" s="75" t="e">
        <f>T20D357462[[#This Row],[時価総額]]/T20D357462[[#This Row],[現在値]]</f>
        <v>#VALUE!</v>
      </c>
      <c r="H3142" s="20"/>
      <c r="I3142" s="38"/>
      <c r="J3142" s="20"/>
      <c r="K3142" s="33"/>
      <c r="L3142" s="117"/>
      <c r="M3142" s="21"/>
      <c r="N3142" s="89"/>
      <c r="O3142" s="125" t="e">
        <f t="shared" si="101"/>
        <v>#REF!</v>
      </c>
      <c r="P3142" s="125" t="e">
        <f t="shared" si="100"/>
        <v>#REF!</v>
      </c>
      <c r="Q3142" s="147" t="e">
        <f>T20D357462[[#This Row],[スコア⑤]]/T20D357462[[#This Row],[スコア③]]</f>
        <v>#REF!</v>
      </c>
      <c r="R3142" s="76" t="e">
        <f>#REF!+#REF!</f>
        <v>#REF!</v>
      </c>
      <c r="S3142" s="76"/>
      <c r="T3142" s="119"/>
      <c r="U3142" s="76"/>
      <c r="V3142" s="76"/>
      <c r="W3142" s="109" t="e">
        <f>(T20D357462[[#This Row],[現金及び預金（億）]]-T20D357462[[#This Row],[負債（億）]])/T20D357462[[#This Row],[総資産]]*100</f>
        <v>#DIV/0!</v>
      </c>
    </row>
    <row r="3143" spans="1:23" s="67" customFormat="1" x14ac:dyDescent="0.25">
      <c r="A3143" s="69"/>
      <c r="B3143" s="39"/>
      <c r="C3143" s="71" t="str">
        <f>IFERROR(_xll.RssMarket($A3143,"市場部名称"),"")</f>
        <v/>
      </c>
      <c r="D3143" s="55"/>
      <c r="E3143" s="55" t="str">
        <f>IFERROR(_xll.RssMarket($A3143,"前日比"),"")</f>
        <v/>
      </c>
      <c r="F3143" s="75" t="str">
        <f>IFERROR(_xll.RssMarket($A3143,"時価総額"),"")</f>
        <v/>
      </c>
      <c r="G3143" s="75" t="e">
        <f>T20D357462[[#This Row],[時価総額]]/T20D357462[[#This Row],[現在値]]</f>
        <v>#VALUE!</v>
      </c>
      <c r="H3143" s="20"/>
      <c r="I3143" s="38"/>
      <c r="J3143" s="20"/>
      <c r="K3143" s="33"/>
      <c r="L3143" s="117"/>
      <c r="M3143" s="21"/>
      <c r="N3143" s="89"/>
      <c r="O3143" s="125" t="e">
        <f t="shared" si="101"/>
        <v>#REF!</v>
      </c>
      <c r="P3143" s="125" t="e">
        <f t="shared" si="100"/>
        <v>#REF!</v>
      </c>
      <c r="Q3143" s="147" t="e">
        <f>T20D357462[[#This Row],[スコア⑤]]/T20D357462[[#This Row],[スコア③]]</f>
        <v>#REF!</v>
      </c>
      <c r="R3143" s="76" t="e">
        <f>#REF!+#REF!</f>
        <v>#REF!</v>
      </c>
      <c r="S3143" s="76"/>
      <c r="T3143" s="119"/>
      <c r="U3143" s="76"/>
      <c r="V3143" s="76"/>
      <c r="W3143" s="109" t="e">
        <f>(T20D357462[[#This Row],[現金及び預金（億）]]-T20D357462[[#This Row],[負債（億）]])/T20D357462[[#This Row],[総資産]]*100</f>
        <v>#DIV/0!</v>
      </c>
    </row>
    <row r="3144" spans="1:23" s="67" customFormat="1" x14ac:dyDescent="0.25">
      <c r="A3144" s="69"/>
      <c r="B3144" s="39"/>
      <c r="C3144" s="71" t="str">
        <f>IFERROR(_xll.RssMarket($A3144,"市場部名称"),"")</f>
        <v/>
      </c>
      <c r="D3144" s="55"/>
      <c r="E3144" s="55" t="str">
        <f>IFERROR(_xll.RssMarket($A3144,"前日比"),"")</f>
        <v/>
      </c>
      <c r="F3144" s="75" t="str">
        <f>IFERROR(_xll.RssMarket($A3144,"時価総額"),"")</f>
        <v/>
      </c>
      <c r="G3144" s="75" t="e">
        <f>T20D357462[[#This Row],[時価総額]]/T20D357462[[#This Row],[現在値]]</f>
        <v>#VALUE!</v>
      </c>
      <c r="H3144" s="20"/>
      <c r="I3144" s="38"/>
      <c r="J3144" s="20"/>
      <c r="K3144" s="33"/>
      <c r="L3144" s="117"/>
      <c r="M3144" s="21"/>
      <c r="N3144" s="89"/>
      <c r="O3144" s="125" t="e">
        <f t="shared" si="101"/>
        <v>#REF!</v>
      </c>
      <c r="P3144" s="125" t="e">
        <f t="shared" si="100"/>
        <v>#REF!</v>
      </c>
      <c r="Q3144" s="147" t="e">
        <f>T20D357462[[#This Row],[スコア⑤]]/T20D357462[[#This Row],[スコア③]]</f>
        <v>#REF!</v>
      </c>
      <c r="R3144" s="76" t="e">
        <f>#REF!+#REF!</f>
        <v>#REF!</v>
      </c>
      <c r="S3144" s="76"/>
      <c r="T3144" s="119"/>
      <c r="U3144" s="76"/>
      <c r="V3144" s="76"/>
      <c r="W3144" s="109" t="e">
        <f>(T20D357462[[#This Row],[現金及び預金（億）]]-T20D357462[[#This Row],[負債（億）]])/T20D357462[[#This Row],[総資産]]*100</f>
        <v>#DIV/0!</v>
      </c>
    </row>
    <row r="3145" spans="1:23" s="67" customFormat="1" x14ac:dyDescent="0.25">
      <c r="A3145" s="69"/>
      <c r="B3145" s="39"/>
      <c r="C3145" s="71" t="str">
        <f>IFERROR(_xll.RssMarket($A3145,"市場部名称"),"")</f>
        <v/>
      </c>
      <c r="D3145" s="55"/>
      <c r="E3145" s="55" t="str">
        <f>IFERROR(_xll.RssMarket($A3145,"前日比"),"")</f>
        <v/>
      </c>
      <c r="F3145" s="75" t="str">
        <f>IFERROR(_xll.RssMarket($A3145,"時価総額"),"")</f>
        <v/>
      </c>
      <c r="G3145" s="75" t="e">
        <f>T20D357462[[#This Row],[時価総額]]/T20D357462[[#This Row],[現在値]]</f>
        <v>#VALUE!</v>
      </c>
      <c r="H3145" s="20"/>
      <c r="I3145" s="38"/>
      <c r="J3145" s="20"/>
      <c r="K3145" s="33"/>
      <c r="L3145" s="117"/>
      <c r="M3145" s="21"/>
      <c r="N3145" s="89"/>
      <c r="O3145" s="125" t="e">
        <f t="shared" si="101"/>
        <v>#REF!</v>
      </c>
      <c r="P3145" s="125" t="e">
        <f t="shared" si="100"/>
        <v>#REF!</v>
      </c>
      <c r="Q3145" s="147" t="e">
        <f>T20D357462[[#This Row],[スコア⑤]]/T20D357462[[#This Row],[スコア③]]</f>
        <v>#REF!</v>
      </c>
      <c r="R3145" s="76" t="e">
        <f>#REF!+#REF!</f>
        <v>#REF!</v>
      </c>
      <c r="S3145" s="76"/>
      <c r="T3145" s="119"/>
      <c r="U3145" s="76"/>
      <c r="V3145" s="76"/>
      <c r="W3145" s="109" t="e">
        <f>(T20D357462[[#This Row],[現金及び預金（億）]]-T20D357462[[#This Row],[負債（億）]])/T20D357462[[#This Row],[総資産]]*100</f>
        <v>#DIV/0!</v>
      </c>
    </row>
    <row r="3146" spans="1:23" s="67" customFormat="1" x14ac:dyDescent="0.25">
      <c r="A3146" s="69"/>
      <c r="B3146" s="39"/>
      <c r="C3146" s="71" t="str">
        <f>IFERROR(_xll.RssMarket($A3146,"市場部名称"),"")</f>
        <v/>
      </c>
      <c r="D3146" s="55"/>
      <c r="E3146" s="55" t="str">
        <f>IFERROR(_xll.RssMarket($A3146,"前日比"),"")</f>
        <v/>
      </c>
      <c r="F3146" s="75" t="str">
        <f>IFERROR(_xll.RssMarket($A3146,"時価総額"),"")</f>
        <v/>
      </c>
      <c r="G3146" s="75" t="e">
        <f>T20D357462[[#This Row],[時価総額]]/T20D357462[[#This Row],[現在値]]</f>
        <v>#VALUE!</v>
      </c>
      <c r="H3146" s="20"/>
      <c r="I3146" s="38"/>
      <c r="J3146" s="20"/>
      <c r="K3146" s="33"/>
      <c r="L3146" s="117"/>
      <c r="M3146" s="21"/>
      <c r="N3146" s="89"/>
      <c r="O3146" s="125" t="e">
        <f t="shared" si="101"/>
        <v>#REF!</v>
      </c>
      <c r="P3146" s="125" t="e">
        <f t="shared" si="100"/>
        <v>#REF!</v>
      </c>
      <c r="Q3146" s="147" t="e">
        <f>T20D357462[[#This Row],[スコア⑤]]/T20D357462[[#This Row],[スコア③]]</f>
        <v>#REF!</v>
      </c>
      <c r="R3146" s="76" t="e">
        <f>#REF!+#REF!</f>
        <v>#REF!</v>
      </c>
      <c r="S3146" s="76"/>
      <c r="T3146" s="119"/>
      <c r="U3146" s="76"/>
      <c r="V3146" s="76"/>
      <c r="W3146" s="109" t="e">
        <f>(T20D357462[[#This Row],[現金及び預金（億）]]-T20D357462[[#This Row],[負債（億）]])/T20D357462[[#This Row],[総資産]]*100</f>
        <v>#DIV/0!</v>
      </c>
    </row>
    <row r="3147" spans="1:23" s="67" customFormat="1" x14ac:dyDescent="0.25">
      <c r="A3147" s="69"/>
      <c r="B3147" s="39"/>
      <c r="C3147" s="71" t="str">
        <f>IFERROR(_xll.RssMarket($A3147,"市場部名称"),"")</f>
        <v/>
      </c>
      <c r="D3147" s="55"/>
      <c r="E3147" s="55" t="str">
        <f>IFERROR(_xll.RssMarket($A3147,"前日比"),"")</f>
        <v/>
      </c>
      <c r="F3147" s="75" t="str">
        <f>IFERROR(_xll.RssMarket($A3147,"時価総額"),"")</f>
        <v/>
      </c>
      <c r="G3147" s="75" t="e">
        <f>T20D357462[[#This Row],[時価総額]]/T20D357462[[#This Row],[現在値]]</f>
        <v>#VALUE!</v>
      </c>
      <c r="H3147" s="20"/>
      <c r="I3147" s="38"/>
      <c r="J3147" s="20"/>
      <c r="K3147" s="33"/>
      <c r="L3147" s="117"/>
      <c r="M3147" s="21"/>
      <c r="N3147" s="89"/>
      <c r="O3147" s="125" t="e">
        <f t="shared" si="101"/>
        <v>#REF!</v>
      </c>
      <c r="P3147" s="125" t="e">
        <f t="shared" si="100"/>
        <v>#REF!</v>
      </c>
      <c r="Q3147" s="147" t="e">
        <f>T20D357462[[#This Row],[スコア⑤]]/T20D357462[[#This Row],[スコア③]]</f>
        <v>#REF!</v>
      </c>
      <c r="R3147" s="76" t="e">
        <f>#REF!+#REF!</f>
        <v>#REF!</v>
      </c>
      <c r="S3147" s="76"/>
      <c r="T3147" s="119"/>
      <c r="U3147" s="76"/>
      <c r="V3147" s="76"/>
      <c r="W3147" s="109" t="e">
        <f>(T20D357462[[#This Row],[現金及び預金（億）]]-T20D357462[[#This Row],[負債（億）]])/T20D357462[[#This Row],[総資産]]*100</f>
        <v>#DIV/0!</v>
      </c>
    </row>
    <row r="3148" spans="1:23" s="67" customFormat="1" x14ac:dyDescent="0.25">
      <c r="A3148" s="69"/>
      <c r="B3148" s="39"/>
      <c r="C3148" s="71" t="str">
        <f>IFERROR(_xll.RssMarket($A3148,"市場部名称"),"")</f>
        <v/>
      </c>
      <c r="D3148" s="55"/>
      <c r="E3148" s="55" t="str">
        <f>IFERROR(_xll.RssMarket($A3148,"前日比"),"")</f>
        <v/>
      </c>
      <c r="F3148" s="75" t="str">
        <f>IFERROR(_xll.RssMarket($A3148,"時価総額"),"")</f>
        <v/>
      </c>
      <c r="G3148" s="75" t="e">
        <f>T20D357462[[#This Row],[時価総額]]/T20D357462[[#This Row],[現在値]]</f>
        <v>#VALUE!</v>
      </c>
      <c r="H3148" s="20"/>
      <c r="I3148" s="38"/>
      <c r="J3148" s="20"/>
      <c r="K3148" s="33"/>
      <c r="L3148" s="117"/>
      <c r="M3148" s="21"/>
      <c r="N3148" s="89"/>
      <c r="O3148" s="125" t="e">
        <f t="shared" si="101"/>
        <v>#REF!</v>
      </c>
      <c r="P3148" s="125" t="e">
        <f t="shared" si="100"/>
        <v>#REF!</v>
      </c>
      <c r="Q3148" s="147" t="e">
        <f>T20D357462[[#This Row],[スコア⑤]]/T20D357462[[#This Row],[スコア③]]</f>
        <v>#REF!</v>
      </c>
      <c r="R3148" s="76" t="e">
        <f>#REF!+#REF!</f>
        <v>#REF!</v>
      </c>
      <c r="S3148" s="76"/>
      <c r="T3148" s="119"/>
      <c r="U3148" s="76"/>
      <c r="V3148" s="76"/>
      <c r="W3148" s="109" t="e">
        <f>(T20D357462[[#This Row],[現金及び預金（億）]]-T20D357462[[#This Row],[負債（億）]])/T20D357462[[#This Row],[総資産]]*100</f>
        <v>#DIV/0!</v>
      </c>
    </row>
    <row r="3149" spans="1:23" s="67" customFormat="1" x14ac:dyDescent="0.25">
      <c r="A3149" s="69"/>
      <c r="B3149" s="39"/>
      <c r="C3149" s="71" t="str">
        <f>IFERROR(_xll.RssMarket($A3149,"市場部名称"),"")</f>
        <v/>
      </c>
      <c r="D3149" s="55"/>
      <c r="E3149" s="55" t="str">
        <f>IFERROR(_xll.RssMarket($A3149,"前日比"),"")</f>
        <v/>
      </c>
      <c r="F3149" s="75" t="str">
        <f>IFERROR(_xll.RssMarket($A3149,"時価総額"),"")</f>
        <v/>
      </c>
      <c r="G3149" s="75" t="e">
        <f>T20D357462[[#This Row],[時価総額]]/T20D357462[[#This Row],[現在値]]</f>
        <v>#VALUE!</v>
      </c>
      <c r="H3149" s="20"/>
      <c r="I3149" s="38"/>
      <c r="J3149" s="20"/>
      <c r="K3149" s="33"/>
      <c r="L3149" s="117"/>
      <c r="M3149" s="21"/>
      <c r="N3149" s="89"/>
      <c r="O3149" s="125" t="e">
        <f t="shared" si="101"/>
        <v>#REF!</v>
      </c>
      <c r="P3149" s="125" t="e">
        <f t="shared" si="100"/>
        <v>#REF!</v>
      </c>
      <c r="Q3149" s="147" t="e">
        <f>T20D357462[[#This Row],[スコア⑤]]/T20D357462[[#This Row],[スコア③]]</f>
        <v>#REF!</v>
      </c>
      <c r="R3149" s="76" t="e">
        <f>#REF!+#REF!</f>
        <v>#REF!</v>
      </c>
      <c r="S3149" s="76"/>
      <c r="T3149" s="119"/>
      <c r="U3149" s="76"/>
      <c r="V3149" s="76"/>
      <c r="W3149" s="109" t="e">
        <f>(T20D357462[[#This Row],[現金及び預金（億）]]-T20D357462[[#This Row],[負債（億）]])/T20D357462[[#This Row],[総資産]]*100</f>
        <v>#DIV/0!</v>
      </c>
    </row>
    <row r="3150" spans="1:23" s="67" customFormat="1" x14ac:dyDescent="0.25">
      <c r="A3150" s="69"/>
      <c r="B3150" s="39"/>
      <c r="C3150" s="71" t="str">
        <f>IFERROR(_xll.RssMarket($A3150,"市場部名称"),"")</f>
        <v/>
      </c>
      <c r="D3150" s="55"/>
      <c r="E3150" s="55" t="str">
        <f>IFERROR(_xll.RssMarket($A3150,"前日比"),"")</f>
        <v/>
      </c>
      <c r="F3150" s="75" t="str">
        <f>IFERROR(_xll.RssMarket($A3150,"時価総額"),"")</f>
        <v/>
      </c>
      <c r="G3150" s="75" t="e">
        <f>T20D357462[[#This Row],[時価総額]]/T20D357462[[#This Row],[現在値]]</f>
        <v>#VALUE!</v>
      </c>
      <c r="H3150" s="20"/>
      <c r="I3150" s="38"/>
      <c r="J3150" s="20"/>
      <c r="K3150" s="33"/>
      <c r="L3150" s="117"/>
      <c r="M3150" s="21"/>
      <c r="N3150" s="89"/>
      <c r="O3150" s="125" t="e">
        <f t="shared" si="101"/>
        <v>#REF!</v>
      </c>
      <c r="P3150" s="125" t="e">
        <f t="shared" si="100"/>
        <v>#REF!</v>
      </c>
      <c r="Q3150" s="147" t="e">
        <f>T20D357462[[#This Row],[スコア⑤]]/T20D357462[[#This Row],[スコア③]]</f>
        <v>#REF!</v>
      </c>
      <c r="R3150" s="76" t="e">
        <f>#REF!+#REF!</f>
        <v>#REF!</v>
      </c>
      <c r="S3150" s="76"/>
      <c r="T3150" s="119"/>
      <c r="U3150" s="76"/>
      <c r="V3150" s="76"/>
      <c r="W3150" s="109" t="e">
        <f>(T20D357462[[#This Row],[現金及び預金（億）]]-T20D357462[[#This Row],[負債（億）]])/T20D357462[[#This Row],[総資産]]*100</f>
        <v>#DIV/0!</v>
      </c>
    </row>
    <row r="3151" spans="1:23" s="67" customFormat="1" x14ac:dyDescent="0.25">
      <c r="A3151" s="69"/>
      <c r="B3151" s="39"/>
      <c r="C3151" s="71" t="str">
        <f>IFERROR(_xll.RssMarket($A3151,"市場部名称"),"")</f>
        <v/>
      </c>
      <c r="D3151" s="55"/>
      <c r="E3151" s="55" t="str">
        <f>IFERROR(_xll.RssMarket($A3151,"前日比"),"")</f>
        <v/>
      </c>
      <c r="F3151" s="75" t="str">
        <f>IFERROR(_xll.RssMarket($A3151,"時価総額"),"")</f>
        <v/>
      </c>
      <c r="G3151" s="75" t="e">
        <f>T20D357462[[#This Row],[時価総額]]/T20D357462[[#This Row],[現在値]]</f>
        <v>#VALUE!</v>
      </c>
      <c r="H3151" s="20"/>
      <c r="I3151" s="38"/>
      <c r="J3151" s="20"/>
      <c r="K3151" s="33"/>
      <c r="L3151" s="117"/>
      <c r="M3151" s="21"/>
      <c r="N3151" s="89"/>
      <c r="O3151" s="125" t="e">
        <f t="shared" si="101"/>
        <v>#REF!</v>
      </c>
      <c r="P3151" s="125" t="e">
        <f t="shared" si="100"/>
        <v>#REF!</v>
      </c>
      <c r="Q3151" s="147" t="e">
        <f>T20D357462[[#This Row],[スコア⑤]]/T20D357462[[#This Row],[スコア③]]</f>
        <v>#REF!</v>
      </c>
      <c r="R3151" s="76" t="e">
        <f>#REF!+#REF!</f>
        <v>#REF!</v>
      </c>
      <c r="S3151" s="76"/>
      <c r="T3151" s="119"/>
      <c r="U3151" s="76"/>
      <c r="V3151" s="76"/>
      <c r="W3151" s="109" t="e">
        <f>(T20D357462[[#This Row],[現金及び預金（億）]]-T20D357462[[#This Row],[負債（億）]])/T20D357462[[#This Row],[総資産]]*100</f>
        <v>#DIV/0!</v>
      </c>
    </row>
    <row r="3152" spans="1:23" s="67" customFormat="1" x14ac:dyDescent="0.25">
      <c r="A3152" s="69"/>
      <c r="B3152" s="39"/>
      <c r="C3152" s="71" t="str">
        <f>IFERROR(_xll.RssMarket($A3152,"市場部名称"),"")</f>
        <v/>
      </c>
      <c r="D3152" s="55"/>
      <c r="E3152" s="55" t="str">
        <f>IFERROR(_xll.RssMarket($A3152,"前日比"),"")</f>
        <v/>
      </c>
      <c r="F3152" s="75" t="str">
        <f>IFERROR(_xll.RssMarket($A3152,"時価総額"),"")</f>
        <v/>
      </c>
      <c r="G3152" s="75" t="e">
        <f>T20D357462[[#This Row],[時価総額]]/T20D357462[[#This Row],[現在値]]</f>
        <v>#VALUE!</v>
      </c>
      <c r="H3152" s="20"/>
      <c r="I3152" s="38"/>
      <c r="J3152" s="20"/>
      <c r="K3152" s="33"/>
      <c r="L3152" s="117"/>
      <c r="M3152" s="21"/>
      <c r="N3152" s="89"/>
      <c r="O3152" s="125" t="e">
        <f t="shared" si="101"/>
        <v>#REF!</v>
      </c>
      <c r="P3152" s="125" t="e">
        <f t="shared" si="100"/>
        <v>#REF!</v>
      </c>
      <c r="Q3152" s="147" t="e">
        <f>T20D357462[[#This Row],[スコア⑤]]/T20D357462[[#This Row],[スコア③]]</f>
        <v>#REF!</v>
      </c>
      <c r="R3152" s="76" t="e">
        <f>#REF!+#REF!</f>
        <v>#REF!</v>
      </c>
      <c r="S3152" s="76"/>
      <c r="T3152" s="119"/>
      <c r="U3152" s="76"/>
      <c r="V3152" s="76"/>
      <c r="W3152" s="109" t="e">
        <f>(T20D357462[[#This Row],[現金及び預金（億）]]-T20D357462[[#This Row],[負債（億）]])/T20D357462[[#This Row],[総資産]]*100</f>
        <v>#DIV/0!</v>
      </c>
    </row>
    <row r="3153" spans="1:23" s="67" customFormat="1" x14ac:dyDescent="0.25">
      <c r="A3153" s="69"/>
      <c r="B3153" s="39"/>
      <c r="C3153" s="71" t="str">
        <f>IFERROR(_xll.RssMarket($A3153,"市場部名称"),"")</f>
        <v/>
      </c>
      <c r="D3153" s="55"/>
      <c r="E3153" s="55" t="str">
        <f>IFERROR(_xll.RssMarket($A3153,"前日比"),"")</f>
        <v/>
      </c>
      <c r="F3153" s="75" t="str">
        <f>IFERROR(_xll.RssMarket($A3153,"時価総額"),"")</f>
        <v/>
      </c>
      <c r="G3153" s="75" t="e">
        <f>T20D357462[[#This Row],[時価総額]]/T20D357462[[#This Row],[現在値]]</f>
        <v>#VALUE!</v>
      </c>
      <c r="H3153" s="20"/>
      <c r="I3153" s="38"/>
      <c r="J3153" s="20"/>
      <c r="K3153" s="33"/>
      <c r="L3153" s="117"/>
      <c r="M3153" s="21"/>
      <c r="N3153" s="89"/>
      <c r="O3153" s="125" t="e">
        <f t="shared" si="101"/>
        <v>#REF!</v>
      </c>
      <c r="P3153" s="125" t="e">
        <f t="shared" si="100"/>
        <v>#REF!</v>
      </c>
      <c r="Q3153" s="147" t="e">
        <f>T20D357462[[#This Row],[スコア⑤]]/T20D357462[[#This Row],[スコア③]]</f>
        <v>#REF!</v>
      </c>
      <c r="R3153" s="76" t="e">
        <f>#REF!+#REF!</f>
        <v>#REF!</v>
      </c>
      <c r="S3153" s="76"/>
      <c r="T3153" s="119"/>
      <c r="U3153" s="76"/>
      <c r="V3153" s="76"/>
      <c r="W3153" s="109" t="e">
        <f>(T20D357462[[#This Row],[現金及び預金（億）]]-T20D357462[[#This Row],[負債（億）]])/T20D357462[[#This Row],[総資産]]*100</f>
        <v>#DIV/0!</v>
      </c>
    </row>
    <row r="3154" spans="1:23" s="67" customFormat="1" x14ac:dyDescent="0.25">
      <c r="A3154" s="69"/>
      <c r="B3154" s="39"/>
      <c r="C3154" s="71" t="str">
        <f>IFERROR(_xll.RssMarket($A3154,"市場部名称"),"")</f>
        <v/>
      </c>
      <c r="D3154" s="55"/>
      <c r="E3154" s="55" t="str">
        <f>IFERROR(_xll.RssMarket($A3154,"前日比"),"")</f>
        <v/>
      </c>
      <c r="F3154" s="75" t="str">
        <f>IFERROR(_xll.RssMarket($A3154,"時価総額"),"")</f>
        <v/>
      </c>
      <c r="G3154" s="75" t="e">
        <f>T20D357462[[#This Row],[時価総額]]/T20D357462[[#This Row],[現在値]]</f>
        <v>#VALUE!</v>
      </c>
      <c r="H3154" s="20"/>
      <c r="I3154" s="38"/>
      <c r="J3154" s="20"/>
      <c r="K3154" s="33"/>
      <c r="L3154" s="117"/>
      <c r="M3154" s="21"/>
      <c r="N3154" s="89"/>
      <c r="O3154" s="125" t="e">
        <f t="shared" si="101"/>
        <v>#REF!</v>
      </c>
      <c r="P3154" s="125" t="e">
        <f t="shared" si="100"/>
        <v>#REF!</v>
      </c>
      <c r="Q3154" s="147" t="e">
        <f>T20D357462[[#This Row],[スコア⑤]]/T20D357462[[#This Row],[スコア③]]</f>
        <v>#REF!</v>
      </c>
      <c r="R3154" s="76" t="e">
        <f>#REF!+#REF!</f>
        <v>#REF!</v>
      </c>
      <c r="S3154" s="76"/>
      <c r="T3154" s="119"/>
      <c r="U3154" s="76"/>
      <c r="V3154" s="76"/>
      <c r="W3154" s="109" t="e">
        <f>(T20D357462[[#This Row],[現金及び預金（億）]]-T20D357462[[#This Row],[負債（億）]])/T20D357462[[#This Row],[総資産]]*100</f>
        <v>#DIV/0!</v>
      </c>
    </row>
    <row r="3155" spans="1:23" s="67" customFormat="1" x14ac:dyDescent="0.25">
      <c r="A3155" s="69"/>
      <c r="B3155" s="39"/>
      <c r="C3155" s="71" t="str">
        <f>IFERROR(_xll.RssMarket($A3155,"市場部名称"),"")</f>
        <v/>
      </c>
      <c r="D3155" s="55"/>
      <c r="E3155" s="55" t="str">
        <f>IFERROR(_xll.RssMarket($A3155,"前日比"),"")</f>
        <v/>
      </c>
      <c r="F3155" s="75" t="str">
        <f>IFERROR(_xll.RssMarket($A3155,"時価総額"),"")</f>
        <v/>
      </c>
      <c r="G3155" s="75" t="e">
        <f>T20D357462[[#This Row],[時価総額]]/T20D357462[[#This Row],[現在値]]</f>
        <v>#VALUE!</v>
      </c>
      <c r="H3155" s="20"/>
      <c r="I3155" s="38"/>
      <c r="J3155" s="20"/>
      <c r="K3155" s="33"/>
      <c r="L3155" s="117"/>
      <c r="M3155" s="21"/>
      <c r="N3155" s="89"/>
      <c r="O3155" s="125" t="e">
        <f t="shared" si="101"/>
        <v>#REF!</v>
      </c>
      <c r="P3155" s="125" t="e">
        <f t="shared" si="100"/>
        <v>#REF!</v>
      </c>
      <c r="Q3155" s="147" t="e">
        <f>T20D357462[[#This Row],[スコア⑤]]/T20D357462[[#This Row],[スコア③]]</f>
        <v>#REF!</v>
      </c>
      <c r="R3155" s="76" t="e">
        <f>#REF!+#REF!</f>
        <v>#REF!</v>
      </c>
      <c r="S3155" s="76"/>
      <c r="T3155" s="119"/>
      <c r="U3155" s="76"/>
      <c r="V3155" s="76"/>
      <c r="W3155" s="109" t="e">
        <f>(T20D357462[[#This Row],[現金及び預金（億）]]-T20D357462[[#This Row],[負債（億）]])/T20D357462[[#This Row],[総資産]]*100</f>
        <v>#DIV/0!</v>
      </c>
    </row>
    <row r="3156" spans="1:23" s="67" customFormat="1" x14ac:dyDescent="0.25">
      <c r="A3156" s="69"/>
      <c r="B3156" s="39"/>
      <c r="C3156" s="71" t="str">
        <f>IFERROR(_xll.RssMarket($A3156,"市場部名称"),"")</f>
        <v/>
      </c>
      <c r="D3156" s="55"/>
      <c r="E3156" s="55" t="str">
        <f>IFERROR(_xll.RssMarket($A3156,"前日比"),"")</f>
        <v/>
      </c>
      <c r="F3156" s="75" t="str">
        <f>IFERROR(_xll.RssMarket($A3156,"時価総額"),"")</f>
        <v/>
      </c>
      <c r="G3156" s="75" t="e">
        <f>T20D357462[[#This Row],[時価総額]]/T20D357462[[#This Row],[現在値]]</f>
        <v>#VALUE!</v>
      </c>
      <c r="H3156" s="20"/>
      <c r="I3156" s="38"/>
      <c r="J3156" s="20"/>
      <c r="K3156" s="33"/>
      <c r="L3156" s="117"/>
      <c r="M3156" s="21"/>
      <c r="N3156" s="89"/>
      <c r="O3156" s="125" t="e">
        <f t="shared" si="101"/>
        <v>#REF!</v>
      </c>
      <c r="P3156" s="125" t="e">
        <f t="shared" si="100"/>
        <v>#REF!</v>
      </c>
      <c r="Q3156" s="147" t="e">
        <f>T20D357462[[#This Row],[スコア⑤]]/T20D357462[[#This Row],[スコア③]]</f>
        <v>#REF!</v>
      </c>
      <c r="R3156" s="76" t="e">
        <f>#REF!+#REF!</f>
        <v>#REF!</v>
      </c>
      <c r="S3156" s="76"/>
      <c r="T3156" s="119"/>
      <c r="U3156" s="76"/>
      <c r="V3156" s="76"/>
      <c r="W3156" s="109" t="e">
        <f>(T20D357462[[#This Row],[現金及び預金（億）]]-T20D357462[[#This Row],[負債（億）]])/T20D357462[[#This Row],[総資産]]*100</f>
        <v>#DIV/0!</v>
      </c>
    </row>
    <row r="3157" spans="1:23" s="67" customFormat="1" x14ac:dyDescent="0.25">
      <c r="A3157" s="69"/>
      <c r="B3157" s="39"/>
      <c r="C3157" s="71" t="str">
        <f>IFERROR(_xll.RssMarket($A3157,"市場部名称"),"")</f>
        <v/>
      </c>
      <c r="D3157" s="55"/>
      <c r="E3157" s="55" t="str">
        <f>IFERROR(_xll.RssMarket($A3157,"前日比"),"")</f>
        <v/>
      </c>
      <c r="F3157" s="75" t="str">
        <f>IFERROR(_xll.RssMarket($A3157,"時価総額"),"")</f>
        <v/>
      </c>
      <c r="G3157" s="75" t="e">
        <f>T20D357462[[#This Row],[時価総額]]/T20D357462[[#This Row],[現在値]]</f>
        <v>#VALUE!</v>
      </c>
      <c r="H3157" s="20"/>
      <c r="I3157" s="38"/>
      <c r="J3157" s="20"/>
      <c r="K3157" s="33"/>
      <c r="L3157" s="117"/>
      <c r="M3157" s="21"/>
      <c r="N3157" s="89"/>
      <c r="O3157" s="125" t="e">
        <f t="shared" si="101"/>
        <v>#REF!</v>
      </c>
      <c r="P3157" s="125" t="e">
        <f t="shared" si="100"/>
        <v>#REF!</v>
      </c>
      <c r="Q3157" s="147" t="e">
        <f>T20D357462[[#This Row],[スコア⑤]]/T20D357462[[#This Row],[スコア③]]</f>
        <v>#REF!</v>
      </c>
      <c r="R3157" s="76" t="e">
        <f>#REF!+#REF!</f>
        <v>#REF!</v>
      </c>
      <c r="S3157" s="76"/>
      <c r="T3157" s="119"/>
      <c r="U3157" s="76"/>
      <c r="V3157" s="76"/>
      <c r="W3157" s="109" t="e">
        <f>(T20D357462[[#This Row],[現金及び預金（億）]]-T20D357462[[#This Row],[負債（億）]])/T20D357462[[#This Row],[総資産]]*100</f>
        <v>#DIV/0!</v>
      </c>
    </row>
    <row r="3158" spans="1:23" s="67" customFormat="1" x14ac:dyDescent="0.25">
      <c r="A3158" s="69"/>
      <c r="B3158" s="39"/>
      <c r="C3158" s="71" t="str">
        <f>IFERROR(_xll.RssMarket($A3158,"市場部名称"),"")</f>
        <v/>
      </c>
      <c r="D3158" s="55"/>
      <c r="E3158" s="55" t="str">
        <f>IFERROR(_xll.RssMarket($A3158,"前日比"),"")</f>
        <v/>
      </c>
      <c r="F3158" s="75" t="str">
        <f>IFERROR(_xll.RssMarket($A3158,"時価総額"),"")</f>
        <v/>
      </c>
      <c r="G3158" s="75" t="e">
        <f>T20D357462[[#This Row],[時価総額]]/T20D357462[[#This Row],[現在値]]</f>
        <v>#VALUE!</v>
      </c>
      <c r="H3158" s="20"/>
      <c r="I3158" s="38"/>
      <c r="J3158" s="20"/>
      <c r="K3158" s="33"/>
      <c r="L3158" s="117"/>
      <c r="M3158" s="21"/>
      <c r="N3158" s="89"/>
      <c r="O3158" s="125" t="e">
        <f t="shared" si="101"/>
        <v>#REF!</v>
      </c>
      <c r="P3158" s="125" t="e">
        <f t="shared" si="100"/>
        <v>#REF!</v>
      </c>
      <c r="Q3158" s="147" t="e">
        <f>T20D357462[[#This Row],[スコア⑤]]/T20D357462[[#This Row],[スコア③]]</f>
        <v>#REF!</v>
      </c>
      <c r="R3158" s="76" t="e">
        <f>#REF!+#REF!</f>
        <v>#REF!</v>
      </c>
      <c r="S3158" s="76"/>
      <c r="T3158" s="119"/>
      <c r="U3158" s="76"/>
      <c r="V3158" s="76"/>
      <c r="W3158" s="109" t="e">
        <f>(T20D357462[[#This Row],[現金及び預金（億）]]-T20D357462[[#This Row],[負債（億）]])/T20D357462[[#This Row],[総資産]]*100</f>
        <v>#DIV/0!</v>
      </c>
    </row>
    <row r="3159" spans="1:23" s="67" customFormat="1" x14ac:dyDescent="0.25">
      <c r="A3159" s="69"/>
      <c r="B3159" s="39"/>
      <c r="C3159" s="71" t="str">
        <f>IFERROR(_xll.RssMarket($A3159,"市場部名称"),"")</f>
        <v/>
      </c>
      <c r="D3159" s="55"/>
      <c r="E3159" s="55" t="str">
        <f>IFERROR(_xll.RssMarket($A3159,"前日比"),"")</f>
        <v/>
      </c>
      <c r="F3159" s="75" t="str">
        <f>IFERROR(_xll.RssMarket($A3159,"時価総額"),"")</f>
        <v/>
      </c>
      <c r="G3159" s="75" t="e">
        <f>T20D357462[[#This Row],[時価総額]]/T20D357462[[#This Row],[現在値]]</f>
        <v>#VALUE!</v>
      </c>
      <c r="H3159" s="20"/>
      <c r="I3159" s="38"/>
      <c r="J3159" s="20"/>
      <c r="K3159" s="33"/>
      <c r="L3159" s="117"/>
      <c r="M3159" s="21"/>
      <c r="N3159" s="89"/>
      <c r="O3159" s="125" t="e">
        <f t="shared" si="101"/>
        <v>#REF!</v>
      </c>
      <c r="P3159" s="125" t="e">
        <f t="shared" si="100"/>
        <v>#REF!</v>
      </c>
      <c r="Q3159" s="147" t="e">
        <f>T20D357462[[#This Row],[スコア⑤]]/T20D357462[[#This Row],[スコア③]]</f>
        <v>#REF!</v>
      </c>
      <c r="R3159" s="76" t="e">
        <f>#REF!+#REF!</f>
        <v>#REF!</v>
      </c>
      <c r="S3159" s="76"/>
      <c r="T3159" s="119"/>
      <c r="U3159" s="76"/>
      <c r="V3159" s="76"/>
      <c r="W3159" s="109" t="e">
        <f>(T20D357462[[#This Row],[現金及び預金（億）]]-T20D357462[[#This Row],[負債（億）]])/T20D357462[[#This Row],[総資産]]*100</f>
        <v>#DIV/0!</v>
      </c>
    </row>
    <row r="3160" spans="1:23" s="67" customFormat="1" x14ac:dyDescent="0.25">
      <c r="A3160" s="69"/>
      <c r="B3160" s="39"/>
      <c r="C3160" s="71" t="str">
        <f>IFERROR(_xll.RssMarket($A3160,"市場部名称"),"")</f>
        <v/>
      </c>
      <c r="D3160" s="55"/>
      <c r="E3160" s="55" t="str">
        <f>IFERROR(_xll.RssMarket($A3160,"前日比"),"")</f>
        <v/>
      </c>
      <c r="F3160" s="75" t="str">
        <f>IFERROR(_xll.RssMarket($A3160,"時価総額"),"")</f>
        <v/>
      </c>
      <c r="G3160" s="75" t="e">
        <f>T20D357462[[#This Row],[時価総額]]/T20D357462[[#This Row],[現在値]]</f>
        <v>#VALUE!</v>
      </c>
      <c r="H3160" s="20"/>
      <c r="I3160" s="38"/>
      <c r="J3160" s="20"/>
      <c r="K3160" s="33"/>
      <c r="L3160" s="117"/>
      <c r="M3160" s="21"/>
      <c r="N3160" s="89"/>
      <c r="O3160" s="125" t="e">
        <f t="shared" si="101"/>
        <v>#REF!</v>
      </c>
      <c r="P3160" s="125" t="e">
        <f t="shared" si="100"/>
        <v>#REF!</v>
      </c>
      <c r="Q3160" s="147" t="e">
        <f>T20D357462[[#This Row],[スコア⑤]]/T20D357462[[#This Row],[スコア③]]</f>
        <v>#REF!</v>
      </c>
      <c r="R3160" s="76" t="e">
        <f>#REF!+#REF!</f>
        <v>#REF!</v>
      </c>
      <c r="S3160" s="76"/>
      <c r="T3160" s="119"/>
      <c r="U3160" s="76"/>
      <c r="V3160" s="76"/>
      <c r="W3160" s="109" t="e">
        <f>(T20D357462[[#This Row],[現金及び預金（億）]]-T20D357462[[#This Row],[負債（億）]])/T20D357462[[#This Row],[総資産]]*100</f>
        <v>#DIV/0!</v>
      </c>
    </row>
    <row r="3161" spans="1:23" s="67" customFormat="1" x14ac:dyDescent="0.25">
      <c r="A3161" s="69"/>
      <c r="B3161" s="39"/>
      <c r="C3161" s="71" t="str">
        <f>IFERROR(_xll.RssMarket($A3161,"市場部名称"),"")</f>
        <v/>
      </c>
      <c r="D3161" s="55"/>
      <c r="E3161" s="55" t="str">
        <f>IFERROR(_xll.RssMarket($A3161,"前日比"),"")</f>
        <v/>
      </c>
      <c r="F3161" s="75" t="str">
        <f>IFERROR(_xll.RssMarket($A3161,"時価総額"),"")</f>
        <v/>
      </c>
      <c r="G3161" s="75" t="e">
        <f>T20D357462[[#This Row],[時価総額]]/T20D357462[[#This Row],[現在値]]</f>
        <v>#VALUE!</v>
      </c>
      <c r="H3161" s="20"/>
      <c r="I3161" s="38"/>
      <c r="J3161" s="20"/>
      <c r="K3161" s="33"/>
      <c r="L3161" s="117"/>
      <c r="M3161" s="21"/>
      <c r="N3161" s="89"/>
      <c r="O3161" s="125" t="e">
        <f t="shared" si="101"/>
        <v>#REF!</v>
      </c>
      <c r="P3161" s="125" t="e">
        <f t="shared" si="100"/>
        <v>#REF!</v>
      </c>
      <c r="Q3161" s="147" t="e">
        <f>T20D357462[[#This Row],[スコア⑤]]/T20D357462[[#This Row],[スコア③]]</f>
        <v>#REF!</v>
      </c>
      <c r="R3161" s="76" t="e">
        <f>#REF!+#REF!</f>
        <v>#REF!</v>
      </c>
      <c r="S3161" s="76"/>
      <c r="T3161" s="119"/>
      <c r="U3161" s="76"/>
      <c r="V3161" s="76"/>
      <c r="W3161" s="109" t="e">
        <f>(T20D357462[[#This Row],[現金及び預金（億）]]-T20D357462[[#This Row],[負債（億）]])/T20D357462[[#This Row],[総資産]]*100</f>
        <v>#DIV/0!</v>
      </c>
    </row>
    <row r="3162" spans="1:23" s="67" customFormat="1" x14ac:dyDescent="0.25">
      <c r="A3162" s="69"/>
      <c r="B3162" s="39"/>
      <c r="C3162" s="71" t="str">
        <f>IFERROR(_xll.RssMarket($A3162,"市場部名称"),"")</f>
        <v/>
      </c>
      <c r="D3162" s="55"/>
      <c r="E3162" s="55" t="str">
        <f>IFERROR(_xll.RssMarket($A3162,"前日比"),"")</f>
        <v/>
      </c>
      <c r="F3162" s="75" t="str">
        <f>IFERROR(_xll.RssMarket($A3162,"時価総額"),"")</f>
        <v/>
      </c>
      <c r="G3162" s="75" t="e">
        <f>T20D357462[[#This Row],[時価総額]]/T20D357462[[#This Row],[現在値]]</f>
        <v>#VALUE!</v>
      </c>
      <c r="H3162" s="20"/>
      <c r="I3162" s="38"/>
      <c r="J3162" s="20"/>
      <c r="K3162" s="33"/>
      <c r="L3162" s="117"/>
      <c r="M3162" s="21"/>
      <c r="N3162" s="89"/>
      <c r="O3162" s="125" t="e">
        <f t="shared" si="101"/>
        <v>#REF!</v>
      </c>
      <c r="P3162" s="125" t="e">
        <f t="shared" si="100"/>
        <v>#REF!</v>
      </c>
      <c r="Q3162" s="147" t="e">
        <f>T20D357462[[#This Row],[スコア⑤]]/T20D357462[[#This Row],[スコア③]]</f>
        <v>#REF!</v>
      </c>
      <c r="R3162" s="76" t="e">
        <f>#REF!+#REF!</f>
        <v>#REF!</v>
      </c>
      <c r="S3162" s="76"/>
      <c r="T3162" s="119"/>
      <c r="U3162" s="76"/>
      <c r="V3162" s="76"/>
      <c r="W3162" s="109" t="e">
        <f>(T20D357462[[#This Row],[現金及び預金（億）]]-T20D357462[[#This Row],[負債（億）]])/T20D357462[[#This Row],[総資産]]*100</f>
        <v>#DIV/0!</v>
      </c>
    </row>
    <row r="3163" spans="1:23" s="67" customFormat="1" x14ac:dyDescent="0.25">
      <c r="A3163" s="69"/>
      <c r="B3163" s="39"/>
      <c r="C3163" s="71" t="str">
        <f>IFERROR(_xll.RssMarket($A3163,"市場部名称"),"")</f>
        <v/>
      </c>
      <c r="D3163" s="55"/>
      <c r="E3163" s="55" t="str">
        <f>IFERROR(_xll.RssMarket($A3163,"前日比"),"")</f>
        <v/>
      </c>
      <c r="F3163" s="75" t="str">
        <f>IFERROR(_xll.RssMarket($A3163,"時価総額"),"")</f>
        <v/>
      </c>
      <c r="G3163" s="75" t="e">
        <f>T20D357462[[#This Row],[時価総額]]/T20D357462[[#This Row],[現在値]]</f>
        <v>#VALUE!</v>
      </c>
      <c r="H3163" s="20"/>
      <c r="I3163" s="38"/>
      <c r="J3163" s="20"/>
      <c r="K3163" s="33"/>
      <c r="L3163" s="117"/>
      <c r="M3163" s="21"/>
      <c r="N3163" s="89"/>
      <c r="O3163" s="125" t="e">
        <f t="shared" si="101"/>
        <v>#REF!</v>
      </c>
      <c r="P3163" s="125" t="e">
        <f t="shared" si="100"/>
        <v>#REF!</v>
      </c>
      <c r="Q3163" s="147" t="e">
        <f>T20D357462[[#This Row],[スコア⑤]]/T20D357462[[#This Row],[スコア③]]</f>
        <v>#REF!</v>
      </c>
      <c r="R3163" s="76" t="e">
        <f>#REF!+#REF!</f>
        <v>#REF!</v>
      </c>
      <c r="S3163" s="76"/>
      <c r="T3163" s="119"/>
      <c r="U3163" s="76"/>
      <c r="V3163" s="76"/>
      <c r="W3163" s="109" t="e">
        <f>(T20D357462[[#This Row],[現金及び預金（億）]]-T20D357462[[#This Row],[負債（億）]])/T20D357462[[#This Row],[総資産]]*100</f>
        <v>#DIV/0!</v>
      </c>
    </row>
    <row r="3164" spans="1:23" s="67" customFormat="1" x14ac:dyDescent="0.25">
      <c r="A3164" s="69"/>
      <c r="B3164" s="39"/>
      <c r="C3164" s="71" t="str">
        <f>IFERROR(_xll.RssMarket($A3164,"市場部名称"),"")</f>
        <v/>
      </c>
      <c r="D3164" s="55"/>
      <c r="E3164" s="55" t="str">
        <f>IFERROR(_xll.RssMarket($A3164,"前日比"),"")</f>
        <v/>
      </c>
      <c r="F3164" s="75" t="str">
        <f>IFERROR(_xll.RssMarket($A3164,"時価総額"),"")</f>
        <v/>
      </c>
      <c r="G3164" s="75" t="e">
        <f>T20D357462[[#This Row],[時価総額]]/T20D357462[[#This Row],[現在値]]</f>
        <v>#VALUE!</v>
      </c>
      <c r="H3164" s="20"/>
      <c r="I3164" s="38"/>
      <c r="J3164" s="20"/>
      <c r="K3164" s="33"/>
      <c r="L3164" s="117"/>
      <c r="M3164" s="21"/>
      <c r="N3164" s="89"/>
      <c r="O3164" s="125" t="e">
        <f t="shared" si="101"/>
        <v>#REF!</v>
      </c>
      <c r="P3164" s="125" t="e">
        <f t="shared" si="100"/>
        <v>#REF!</v>
      </c>
      <c r="Q3164" s="147" t="e">
        <f>T20D357462[[#This Row],[スコア⑤]]/T20D357462[[#This Row],[スコア③]]</f>
        <v>#REF!</v>
      </c>
      <c r="R3164" s="76" t="e">
        <f>#REF!+#REF!</f>
        <v>#REF!</v>
      </c>
      <c r="S3164" s="76"/>
      <c r="T3164" s="119"/>
      <c r="U3164" s="76"/>
      <c r="V3164" s="76"/>
      <c r="W3164" s="109" t="e">
        <f>(T20D357462[[#This Row],[現金及び預金（億）]]-T20D357462[[#This Row],[負債（億）]])/T20D357462[[#This Row],[総資産]]*100</f>
        <v>#DIV/0!</v>
      </c>
    </row>
    <row r="3165" spans="1:23" s="67" customFormat="1" x14ac:dyDescent="0.25">
      <c r="A3165" s="69"/>
      <c r="B3165" s="39"/>
      <c r="C3165" s="71" t="str">
        <f>IFERROR(_xll.RssMarket($A3165,"市場部名称"),"")</f>
        <v/>
      </c>
      <c r="D3165" s="55"/>
      <c r="E3165" s="55" t="str">
        <f>IFERROR(_xll.RssMarket($A3165,"前日比"),"")</f>
        <v/>
      </c>
      <c r="F3165" s="75" t="str">
        <f>IFERROR(_xll.RssMarket($A3165,"時価総額"),"")</f>
        <v/>
      </c>
      <c r="G3165" s="75" t="e">
        <f>T20D357462[[#This Row],[時価総額]]/T20D357462[[#This Row],[現在値]]</f>
        <v>#VALUE!</v>
      </c>
      <c r="H3165" s="20"/>
      <c r="I3165" s="38"/>
      <c r="J3165" s="20"/>
      <c r="K3165" s="33"/>
      <c r="L3165" s="117"/>
      <c r="M3165" s="21"/>
      <c r="N3165" s="89"/>
      <c r="O3165" s="125" t="e">
        <f t="shared" si="101"/>
        <v>#REF!</v>
      </c>
      <c r="P3165" s="125" t="e">
        <f t="shared" si="100"/>
        <v>#REF!</v>
      </c>
      <c r="Q3165" s="147" t="e">
        <f>T20D357462[[#This Row],[スコア⑤]]/T20D357462[[#This Row],[スコア③]]</f>
        <v>#REF!</v>
      </c>
      <c r="R3165" s="76" t="e">
        <f>#REF!+#REF!</f>
        <v>#REF!</v>
      </c>
      <c r="S3165" s="76"/>
      <c r="T3165" s="119"/>
      <c r="U3165" s="76"/>
      <c r="V3165" s="76"/>
      <c r="W3165" s="109" t="e">
        <f>(T20D357462[[#This Row],[現金及び預金（億）]]-T20D357462[[#This Row],[負債（億）]])/T20D357462[[#This Row],[総資産]]*100</f>
        <v>#DIV/0!</v>
      </c>
    </row>
    <row r="3166" spans="1:23" s="67" customFormat="1" x14ac:dyDescent="0.25">
      <c r="A3166" s="69"/>
      <c r="B3166" s="39"/>
      <c r="C3166" s="71" t="str">
        <f>IFERROR(_xll.RssMarket($A3166,"市場部名称"),"")</f>
        <v/>
      </c>
      <c r="D3166" s="55"/>
      <c r="E3166" s="55" t="str">
        <f>IFERROR(_xll.RssMarket($A3166,"前日比"),"")</f>
        <v/>
      </c>
      <c r="F3166" s="75" t="str">
        <f>IFERROR(_xll.RssMarket($A3166,"時価総額"),"")</f>
        <v/>
      </c>
      <c r="G3166" s="75" t="e">
        <f>T20D357462[[#This Row],[時価総額]]/T20D357462[[#This Row],[現在値]]</f>
        <v>#VALUE!</v>
      </c>
      <c r="H3166" s="20"/>
      <c r="I3166" s="38"/>
      <c r="J3166" s="20"/>
      <c r="K3166" s="33"/>
      <c r="L3166" s="117"/>
      <c r="M3166" s="21"/>
      <c r="N3166" s="89"/>
      <c r="O3166" s="125" t="e">
        <f t="shared" si="101"/>
        <v>#REF!</v>
      </c>
      <c r="P3166" s="125" t="e">
        <f t="shared" si="100"/>
        <v>#REF!</v>
      </c>
      <c r="Q3166" s="147" t="e">
        <f>T20D357462[[#This Row],[スコア⑤]]/T20D357462[[#This Row],[スコア③]]</f>
        <v>#REF!</v>
      </c>
      <c r="R3166" s="76" t="e">
        <f>#REF!+#REF!</f>
        <v>#REF!</v>
      </c>
      <c r="S3166" s="76"/>
      <c r="T3166" s="119"/>
      <c r="U3166" s="76"/>
      <c r="V3166" s="76"/>
      <c r="W3166" s="109" t="e">
        <f>(T20D357462[[#This Row],[現金及び預金（億）]]-T20D357462[[#This Row],[負債（億）]])/T20D357462[[#This Row],[総資産]]*100</f>
        <v>#DIV/0!</v>
      </c>
    </row>
    <row r="3167" spans="1:23" s="67" customFormat="1" x14ac:dyDescent="0.25">
      <c r="A3167" s="69"/>
      <c r="B3167" s="39"/>
      <c r="C3167" s="71" t="str">
        <f>IFERROR(_xll.RssMarket($A3167,"市場部名称"),"")</f>
        <v/>
      </c>
      <c r="D3167" s="55"/>
      <c r="E3167" s="55" t="str">
        <f>IFERROR(_xll.RssMarket($A3167,"前日比"),"")</f>
        <v/>
      </c>
      <c r="F3167" s="75" t="str">
        <f>IFERROR(_xll.RssMarket($A3167,"時価総額"),"")</f>
        <v/>
      </c>
      <c r="G3167" s="75" t="e">
        <f>T20D357462[[#This Row],[時価総額]]/T20D357462[[#This Row],[現在値]]</f>
        <v>#VALUE!</v>
      </c>
      <c r="H3167" s="20"/>
      <c r="I3167" s="38"/>
      <c r="J3167" s="20"/>
      <c r="K3167" s="33"/>
      <c r="L3167" s="117"/>
      <c r="M3167" s="21"/>
      <c r="N3167" s="89"/>
      <c r="O3167" s="125" t="e">
        <f t="shared" si="101"/>
        <v>#REF!</v>
      </c>
      <c r="P3167" s="125" t="e">
        <f t="shared" si="100"/>
        <v>#REF!</v>
      </c>
      <c r="Q3167" s="147" t="e">
        <f>T20D357462[[#This Row],[スコア⑤]]/T20D357462[[#This Row],[スコア③]]</f>
        <v>#REF!</v>
      </c>
      <c r="R3167" s="76" t="e">
        <f>#REF!+#REF!</f>
        <v>#REF!</v>
      </c>
      <c r="S3167" s="76"/>
      <c r="T3167" s="119"/>
      <c r="U3167" s="76"/>
      <c r="V3167" s="76"/>
      <c r="W3167" s="109" t="e">
        <f>(T20D357462[[#This Row],[現金及び預金（億）]]-T20D357462[[#This Row],[負債（億）]])/T20D357462[[#This Row],[総資産]]*100</f>
        <v>#DIV/0!</v>
      </c>
    </row>
    <row r="3168" spans="1:23" s="67" customFormat="1" x14ac:dyDescent="0.25">
      <c r="A3168" s="69"/>
      <c r="B3168" s="39"/>
      <c r="C3168" s="71" t="str">
        <f>IFERROR(_xll.RssMarket($A3168,"市場部名称"),"")</f>
        <v/>
      </c>
      <c r="D3168" s="55"/>
      <c r="E3168" s="55" t="str">
        <f>IFERROR(_xll.RssMarket($A3168,"前日比"),"")</f>
        <v/>
      </c>
      <c r="F3168" s="75" t="str">
        <f>IFERROR(_xll.RssMarket($A3168,"時価総額"),"")</f>
        <v/>
      </c>
      <c r="G3168" s="75" t="e">
        <f>T20D357462[[#This Row],[時価総額]]/T20D357462[[#This Row],[現在値]]</f>
        <v>#VALUE!</v>
      </c>
      <c r="H3168" s="20"/>
      <c r="I3168" s="38"/>
      <c r="J3168" s="20"/>
      <c r="K3168" s="33"/>
      <c r="L3168" s="117"/>
      <c r="M3168" s="21"/>
      <c r="N3168" s="89"/>
      <c r="O3168" s="125" t="e">
        <f t="shared" si="101"/>
        <v>#REF!</v>
      </c>
      <c r="P3168" s="125" t="e">
        <f t="shared" si="100"/>
        <v>#REF!</v>
      </c>
      <c r="Q3168" s="147" t="e">
        <f>T20D357462[[#This Row],[スコア⑤]]/T20D357462[[#This Row],[スコア③]]</f>
        <v>#REF!</v>
      </c>
      <c r="R3168" s="76" t="e">
        <f>#REF!+#REF!</f>
        <v>#REF!</v>
      </c>
      <c r="S3168" s="76"/>
      <c r="T3168" s="119"/>
      <c r="U3168" s="76"/>
      <c r="V3168" s="76"/>
      <c r="W3168" s="109" t="e">
        <f>(T20D357462[[#This Row],[現金及び預金（億）]]-T20D357462[[#This Row],[負債（億）]])/T20D357462[[#This Row],[総資産]]*100</f>
        <v>#DIV/0!</v>
      </c>
    </row>
    <row r="3169" spans="1:23" s="67" customFormat="1" x14ac:dyDescent="0.25">
      <c r="A3169" s="69"/>
      <c r="B3169" s="39"/>
      <c r="C3169" s="71" t="str">
        <f>IFERROR(_xll.RssMarket($A3169,"市場部名称"),"")</f>
        <v/>
      </c>
      <c r="D3169" s="55"/>
      <c r="E3169" s="55" t="str">
        <f>IFERROR(_xll.RssMarket($A3169,"前日比"),"")</f>
        <v/>
      </c>
      <c r="F3169" s="75" t="str">
        <f>IFERROR(_xll.RssMarket($A3169,"時価総額"),"")</f>
        <v/>
      </c>
      <c r="G3169" s="75" t="e">
        <f>T20D357462[[#This Row],[時価総額]]/T20D357462[[#This Row],[現在値]]</f>
        <v>#VALUE!</v>
      </c>
      <c r="H3169" s="20"/>
      <c r="I3169" s="38"/>
      <c r="J3169" s="20"/>
      <c r="K3169" s="33"/>
      <c r="L3169" s="117"/>
      <c r="M3169" s="21"/>
      <c r="N3169" s="89"/>
      <c r="O3169" s="125" t="e">
        <f t="shared" si="101"/>
        <v>#REF!</v>
      </c>
      <c r="P3169" s="125" t="e">
        <f t="shared" si="100"/>
        <v>#REF!</v>
      </c>
      <c r="Q3169" s="147" t="e">
        <f>T20D357462[[#This Row],[スコア⑤]]/T20D357462[[#This Row],[スコア③]]</f>
        <v>#REF!</v>
      </c>
      <c r="R3169" s="76" t="e">
        <f>#REF!+#REF!</f>
        <v>#REF!</v>
      </c>
      <c r="S3169" s="76"/>
      <c r="T3169" s="119"/>
      <c r="U3169" s="76"/>
      <c r="V3169" s="76"/>
      <c r="W3169" s="109" t="e">
        <f>(T20D357462[[#This Row],[現金及び預金（億）]]-T20D357462[[#This Row],[負債（億）]])/T20D357462[[#This Row],[総資産]]*100</f>
        <v>#DIV/0!</v>
      </c>
    </row>
    <row r="3170" spans="1:23" s="67" customFormat="1" x14ac:dyDescent="0.25">
      <c r="A3170" s="69"/>
      <c r="B3170" s="39"/>
      <c r="C3170" s="71" t="str">
        <f>IFERROR(_xll.RssMarket($A3170,"市場部名称"),"")</f>
        <v/>
      </c>
      <c r="D3170" s="55"/>
      <c r="E3170" s="55" t="str">
        <f>IFERROR(_xll.RssMarket($A3170,"前日比"),"")</f>
        <v/>
      </c>
      <c r="F3170" s="75" t="str">
        <f>IFERROR(_xll.RssMarket($A3170,"時価総額"),"")</f>
        <v/>
      </c>
      <c r="G3170" s="75" t="e">
        <f>T20D357462[[#This Row],[時価総額]]/T20D357462[[#This Row],[現在値]]</f>
        <v>#VALUE!</v>
      </c>
      <c r="H3170" s="20"/>
      <c r="I3170" s="38"/>
      <c r="J3170" s="20"/>
      <c r="K3170" s="33"/>
      <c r="L3170" s="117"/>
      <c r="M3170" s="21"/>
      <c r="N3170" s="89"/>
      <c r="O3170" s="125" t="e">
        <f t="shared" si="101"/>
        <v>#REF!</v>
      </c>
      <c r="P3170" s="125" t="e">
        <f t="shared" si="100"/>
        <v>#REF!</v>
      </c>
      <c r="Q3170" s="147" t="e">
        <f>T20D357462[[#This Row],[スコア⑤]]/T20D357462[[#This Row],[スコア③]]</f>
        <v>#REF!</v>
      </c>
      <c r="R3170" s="76" t="e">
        <f>#REF!+#REF!</f>
        <v>#REF!</v>
      </c>
      <c r="S3170" s="76"/>
      <c r="T3170" s="119"/>
      <c r="U3170" s="76"/>
      <c r="V3170" s="76"/>
      <c r="W3170" s="109" t="e">
        <f>(T20D357462[[#This Row],[現金及び預金（億）]]-T20D357462[[#This Row],[負債（億）]])/T20D357462[[#This Row],[総資産]]*100</f>
        <v>#DIV/0!</v>
      </c>
    </row>
    <row r="3171" spans="1:23" s="67" customFormat="1" x14ac:dyDescent="0.25">
      <c r="A3171" s="69"/>
      <c r="B3171" s="39"/>
      <c r="C3171" s="71" t="str">
        <f>IFERROR(_xll.RssMarket($A3171,"市場部名称"),"")</f>
        <v/>
      </c>
      <c r="D3171" s="55"/>
      <c r="E3171" s="55" t="str">
        <f>IFERROR(_xll.RssMarket($A3171,"前日比"),"")</f>
        <v/>
      </c>
      <c r="F3171" s="75" t="str">
        <f>IFERROR(_xll.RssMarket($A3171,"時価総額"),"")</f>
        <v/>
      </c>
      <c r="G3171" s="75" t="e">
        <f>T20D357462[[#This Row],[時価総額]]/T20D357462[[#This Row],[現在値]]</f>
        <v>#VALUE!</v>
      </c>
      <c r="H3171" s="20"/>
      <c r="I3171" s="38"/>
      <c r="J3171" s="20"/>
      <c r="K3171" s="33"/>
      <c r="L3171" s="117"/>
      <c r="M3171" s="21"/>
      <c r="N3171" s="89"/>
      <c r="O3171" s="125" t="e">
        <f t="shared" si="101"/>
        <v>#REF!</v>
      </c>
      <c r="P3171" s="125" t="e">
        <f t="shared" si="100"/>
        <v>#REF!</v>
      </c>
      <c r="Q3171" s="147" t="e">
        <f>T20D357462[[#This Row],[スコア⑤]]/T20D357462[[#This Row],[スコア③]]</f>
        <v>#REF!</v>
      </c>
      <c r="R3171" s="76" t="e">
        <f>#REF!+#REF!</f>
        <v>#REF!</v>
      </c>
      <c r="S3171" s="76"/>
      <c r="T3171" s="119"/>
      <c r="U3171" s="76"/>
      <c r="V3171" s="76"/>
      <c r="W3171" s="109" t="e">
        <f>(T20D357462[[#This Row],[現金及び預金（億）]]-T20D357462[[#This Row],[負債（億）]])/T20D357462[[#This Row],[総資産]]*100</f>
        <v>#DIV/0!</v>
      </c>
    </row>
    <row r="3172" spans="1:23" s="67" customFormat="1" x14ac:dyDescent="0.25">
      <c r="A3172" s="69"/>
      <c r="B3172" s="39"/>
      <c r="C3172" s="71" t="str">
        <f>IFERROR(_xll.RssMarket($A3172,"市場部名称"),"")</f>
        <v/>
      </c>
      <c r="D3172" s="55"/>
      <c r="E3172" s="55" t="str">
        <f>IFERROR(_xll.RssMarket($A3172,"前日比"),"")</f>
        <v/>
      </c>
      <c r="F3172" s="75" t="str">
        <f>IFERROR(_xll.RssMarket($A3172,"時価総額"),"")</f>
        <v/>
      </c>
      <c r="G3172" s="75" t="e">
        <f>T20D357462[[#This Row],[時価総額]]/T20D357462[[#This Row],[現在値]]</f>
        <v>#VALUE!</v>
      </c>
      <c r="H3172" s="20"/>
      <c r="I3172" s="38"/>
      <c r="J3172" s="20"/>
      <c r="K3172" s="33"/>
      <c r="L3172" s="117"/>
      <c r="M3172" s="21"/>
      <c r="N3172" s="89"/>
      <c r="O3172" s="125" t="e">
        <f t="shared" si="101"/>
        <v>#REF!</v>
      </c>
      <c r="P3172" s="125" t="e">
        <f t="shared" si="100"/>
        <v>#REF!</v>
      </c>
      <c r="Q3172" s="147" t="e">
        <f>T20D357462[[#This Row],[スコア⑤]]/T20D357462[[#This Row],[スコア③]]</f>
        <v>#REF!</v>
      </c>
      <c r="R3172" s="76" t="e">
        <f>#REF!+#REF!</f>
        <v>#REF!</v>
      </c>
      <c r="S3172" s="76"/>
      <c r="T3172" s="119"/>
      <c r="U3172" s="76"/>
      <c r="V3172" s="76"/>
      <c r="W3172" s="109" t="e">
        <f>(T20D357462[[#This Row],[現金及び預金（億）]]-T20D357462[[#This Row],[負債（億）]])/T20D357462[[#This Row],[総資産]]*100</f>
        <v>#DIV/0!</v>
      </c>
    </row>
    <row r="3173" spans="1:23" s="67" customFormat="1" x14ac:dyDescent="0.25">
      <c r="A3173" s="69"/>
      <c r="B3173" s="39"/>
      <c r="C3173" s="71" t="str">
        <f>IFERROR(_xll.RssMarket($A3173,"市場部名称"),"")</f>
        <v/>
      </c>
      <c r="D3173" s="55"/>
      <c r="E3173" s="55" t="str">
        <f>IFERROR(_xll.RssMarket($A3173,"前日比"),"")</f>
        <v/>
      </c>
      <c r="F3173" s="75" t="str">
        <f>IFERROR(_xll.RssMarket($A3173,"時価総額"),"")</f>
        <v/>
      </c>
      <c r="G3173" s="75" t="e">
        <f>T20D357462[[#This Row],[時価総額]]/T20D357462[[#This Row],[現在値]]</f>
        <v>#VALUE!</v>
      </c>
      <c r="H3173" s="20"/>
      <c r="I3173" s="38"/>
      <c r="J3173" s="20"/>
      <c r="K3173" s="33"/>
      <c r="L3173" s="117"/>
      <c r="M3173" s="21"/>
      <c r="N3173" s="89"/>
      <c r="O3173" s="125" t="e">
        <f t="shared" si="101"/>
        <v>#REF!</v>
      </c>
      <c r="P3173" s="125" t="e">
        <f t="shared" si="100"/>
        <v>#REF!</v>
      </c>
      <c r="Q3173" s="147" t="e">
        <f>T20D357462[[#This Row],[スコア⑤]]/T20D357462[[#This Row],[スコア③]]</f>
        <v>#REF!</v>
      </c>
      <c r="R3173" s="76" t="e">
        <f>#REF!+#REF!</f>
        <v>#REF!</v>
      </c>
      <c r="S3173" s="76"/>
      <c r="T3173" s="119"/>
      <c r="U3173" s="76"/>
      <c r="V3173" s="76"/>
      <c r="W3173" s="109" t="e">
        <f>(T20D357462[[#This Row],[現金及び預金（億）]]-T20D357462[[#This Row],[負債（億）]])/T20D357462[[#This Row],[総資産]]*100</f>
        <v>#DIV/0!</v>
      </c>
    </row>
    <row r="3174" spans="1:23" s="67" customFormat="1" x14ac:dyDescent="0.25">
      <c r="A3174" s="69"/>
      <c r="B3174" s="39"/>
      <c r="C3174" s="71" t="str">
        <f>IFERROR(_xll.RssMarket($A3174,"市場部名称"),"")</f>
        <v/>
      </c>
      <c r="D3174" s="55"/>
      <c r="E3174" s="55" t="str">
        <f>IFERROR(_xll.RssMarket($A3174,"前日比"),"")</f>
        <v/>
      </c>
      <c r="F3174" s="75" t="str">
        <f>IFERROR(_xll.RssMarket($A3174,"時価総額"),"")</f>
        <v/>
      </c>
      <c r="G3174" s="75" t="e">
        <f>T20D357462[[#This Row],[時価総額]]/T20D357462[[#This Row],[現在値]]</f>
        <v>#VALUE!</v>
      </c>
      <c r="H3174" s="20"/>
      <c r="I3174" s="38"/>
      <c r="J3174" s="20"/>
      <c r="K3174" s="33"/>
      <c r="L3174" s="117"/>
      <c r="M3174" s="21"/>
      <c r="N3174" s="89"/>
      <c r="O3174" s="125" t="e">
        <f t="shared" si="101"/>
        <v>#REF!</v>
      </c>
      <c r="P3174" s="125" t="e">
        <f t="shared" si="100"/>
        <v>#REF!</v>
      </c>
      <c r="Q3174" s="147" t="e">
        <f>T20D357462[[#This Row],[スコア⑤]]/T20D357462[[#This Row],[スコア③]]</f>
        <v>#REF!</v>
      </c>
      <c r="R3174" s="76" t="e">
        <f>#REF!+#REF!</f>
        <v>#REF!</v>
      </c>
      <c r="S3174" s="76"/>
      <c r="T3174" s="119"/>
      <c r="U3174" s="76"/>
      <c r="V3174" s="76"/>
      <c r="W3174" s="109" t="e">
        <f>(T20D357462[[#This Row],[現金及び預金（億）]]-T20D357462[[#This Row],[負債（億）]])/T20D357462[[#This Row],[総資産]]*100</f>
        <v>#DIV/0!</v>
      </c>
    </row>
    <row r="3175" spans="1:23" s="67" customFormat="1" x14ac:dyDescent="0.25">
      <c r="A3175" s="69"/>
      <c r="B3175" s="39"/>
      <c r="C3175" s="71" t="str">
        <f>IFERROR(_xll.RssMarket($A3175,"市場部名称"),"")</f>
        <v/>
      </c>
      <c r="D3175" s="55"/>
      <c r="E3175" s="55" t="str">
        <f>IFERROR(_xll.RssMarket($A3175,"前日比"),"")</f>
        <v/>
      </c>
      <c r="F3175" s="75" t="str">
        <f>IFERROR(_xll.RssMarket($A3175,"時価総額"),"")</f>
        <v/>
      </c>
      <c r="G3175" s="75" t="e">
        <f>T20D357462[[#This Row],[時価総額]]/T20D357462[[#This Row],[現在値]]</f>
        <v>#VALUE!</v>
      </c>
      <c r="H3175" s="20"/>
      <c r="I3175" s="38"/>
      <c r="J3175" s="20"/>
      <c r="K3175" s="33"/>
      <c r="L3175" s="117"/>
      <c r="M3175" s="21"/>
      <c r="N3175" s="89"/>
      <c r="O3175" s="125" t="e">
        <f t="shared" si="101"/>
        <v>#REF!</v>
      </c>
      <c r="P3175" s="125" t="e">
        <f t="shared" si="100"/>
        <v>#REF!</v>
      </c>
      <c r="Q3175" s="147" t="e">
        <f>T20D357462[[#This Row],[スコア⑤]]/T20D357462[[#This Row],[スコア③]]</f>
        <v>#REF!</v>
      </c>
      <c r="R3175" s="76" t="e">
        <f>#REF!+#REF!</f>
        <v>#REF!</v>
      </c>
      <c r="S3175" s="76"/>
      <c r="T3175" s="119"/>
      <c r="U3175" s="76"/>
      <c r="V3175" s="76"/>
      <c r="W3175" s="109" t="e">
        <f>(T20D357462[[#This Row],[現金及び預金（億）]]-T20D357462[[#This Row],[負債（億）]])/T20D357462[[#This Row],[総資産]]*100</f>
        <v>#DIV/0!</v>
      </c>
    </row>
    <row r="3176" spans="1:23" s="67" customFormat="1" x14ac:dyDescent="0.25">
      <c r="A3176" s="69"/>
      <c r="B3176" s="39"/>
      <c r="C3176" s="71" t="str">
        <f>IFERROR(_xll.RssMarket($A3176,"市場部名称"),"")</f>
        <v/>
      </c>
      <c r="D3176" s="55"/>
      <c r="E3176" s="55" t="str">
        <f>IFERROR(_xll.RssMarket($A3176,"前日比"),"")</f>
        <v/>
      </c>
      <c r="F3176" s="75" t="str">
        <f>IFERROR(_xll.RssMarket($A3176,"時価総額"),"")</f>
        <v/>
      </c>
      <c r="G3176" s="75" t="e">
        <f>T20D357462[[#This Row],[時価総額]]/T20D357462[[#This Row],[現在値]]</f>
        <v>#VALUE!</v>
      </c>
      <c r="H3176" s="20"/>
      <c r="I3176" s="38"/>
      <c r="J3176" s="20"/>
      <c r="K3176" s="33"/>
      <c r="L3176" s="117"/>
      <c r="M3176" s="21"/>
      <c r="N3176" s="89"/>
      <c r="O3176" s="125" t="e">
        <f t="shared" si="101"/>
        <v>#REF!</v>
      </c>
      <c r="P3176" s="125" t="e">
        <f t="shared" si="100"/>
        <v>#REF!</v>
      </c>
      <c r="Q3176" s="147" t="e">
        <f>T20D357462[[#This Row],[スコア⑤]]/T20D357462[[#This Row],[スコア③]]</f>
        <v>#REF!</v>
      </c>
      <c r="R3176" s="76" t="e">
        <f>#REF!+#REF!</f>
        <v>#REF!</v>
      </c>
      <c r="S3176" s="76"/>
      <c r="T3176" s="119"/>
      <c r="U3176" s="76"/>
      <c r="V3176" s="76"/>
      <c r="W3176" s="109" t="e">
        <f>(T20D357462[[#This Row],[現金及び預金（億）]]-T20D357462[[#This Row],[負債（億）]])/T20D357462[[#This Row],[総資産]]*100</f>
        <v>#DIV/0!</v>
      </c>
    </row>
    <row r="3177" spans="1:23" s="67" customFormat="1" x14ac:dyDescent="0.25">
      <c r="A3177" s="69"/>
      <c r="B3177" s="39"/>
      <c r="C3177" s="71" t="str">
        <f>IFERROR(_xll.RssMarket($A3177,"市場部名称"),"")</f>
        <v/>
      </c>
      <c r="D3177" s="55"/>
      <c r="E3177" s="55" t="str">
        <f>IFERROR(_xll.RssMarket($A3177,"前日比"),"")</f>
        <v/>
      </c>
      <c r="F3177" s="75" t="str">
        <f>IFERROR(_xll.RssMarket($A3177,"時価総額"),"")</f>
        <v/>
      </c>
      <c r="G3177" s="75" t="e">
        <f>T20D357462[[#This Row],[時価総額]]/T20D357462[[#This Row],[現在値]]</f>
        <v>#VALUE!</v>
      </c>
      <c r="H3177" s="20"/>
      <c r="I3177" s="38"/>
      <c r="J3177" s="20"/>
      <c r="K3177" s="33"/>
      <c r="L3177" s="117"/>
      <c r="M3177" s="21"/>
      <c r="N3177" s="89"/>
      <c r="O3177" s="125" t="e">
        <f t="shared" si="101"/>
        <v>#REF!</v>
      </c>
      <c r="P3177" s="125" t="e">
        <f t="shared" si="100"/>
        <v>#REF!</v>
      </c>
      <c r="Q3177" s="147" t="e">
        <f>T20D357462[[#This Row],[スコア⑤]]/T20D357462[[#This Row],[スコア③]]</f>
        <v>#REF!</v>
      </c>
      <c r="R3177" s="76" t="e">
        <f>#REF!+#REF!</f>
        <v>#REF!</v>
      </c>
      <c r="S3177" s="76"/>
      <c r="T3177" s="119"/>
      <c r="U3177" s="76"/>
      <c r="V3177" s="76"/>
      <c r="W3177" s="109" t="e">
        <f>(T20D357462[[#This Row],[現金及び預金（億）]]-T20D357462[[#This Row],[負債（億）]])/T20D357462[[#This Row],[総資産]]*100</f>
        <v>#DIV/0!</v>
      </c>
    </row>
    <row r="3178" spans="1:23" s="67" customFormat="1" x14ac:dyDescent="0.25">
      <c r="A3178" s="69"/>
      <c r="B3178" s="39"/>
      <c r="C3178" s="71" t="str">
        <f>IFERROR(_xll.RssMarket($A3178,"市場部名称"),"")</f>
        <v/>
      </c>
      <c r="D3178" s="55"/>
      <c r="E3178" s="55" t="str">
        <f>IFERROR(_xll.RssMarket($A3178,"前日比"),"")</f>
        <v/>
      </c>
      <c r="F3178" s="75" t="str">
        <f>IFERROR(_xll.RssMarket($A3178,"時価総額"),"")</f>
        <v/>
      </c>
      <c r="G3178" s="75" t="e">
        <f>T20D357462[[#This Row],[時価総額]]/T20D357462[[#This Row],[現在値]]</f>
        <v>#VALUE!</v>
      </c>
      <c r="H3178" s="20"/>
      <c r="I3178" s="38"/>
      <c r="J3178" s="20"/>
      <c r="K3178" s="33"/>
      <c r="L3178" s="117"/>
      <c r="M3178" s="21"/>
      <c r="N3178" s="89"/>
      <c r="O3178" s="125" t="e">
        <f t="shared" si="101"/>
        <v>#REF!</v>
      </c>
      <c r="P3178" s="125" t="e">
        <f t="shared" si="100"/>
        <v>#REF!</v>
      </c>
      <c r="Q3178" s="147" t="e">
        <f>T20D357462[[#This Row],[スコア⑤]]/T20D357462[[#This Row],[スコア③]]</f>
        <v>#REF!</v>
      </c>
      <c r="R3178" s="76" t="e">
        <f>#REF!+#REF!</f>
        <v>#REF!</v>
      </c>
      <c r="S3178" s="76"/>
      <c r="T3178" s="119"/>
      <c r="U3178" s="76"/>
      <c r="V3178" s="76"/>
      <c r="W3178" s="109" t="e">
        <f>(T20D357462[[#This Row],[現金及び預金（億）]]-T20D357462[[#This Row],[負債（億）]])/T20D357462[[#This Row],[総資産]]*100</f>
        <v>#DIV/0!</v>
      </c>
    </row>
    <row r="3179" spans="1:23" s="67" customFormat="1" x14ac:dyDescent="0.25">
      <c r="A3179" s="69"/>
      <c r="B3179" s="39"/>
      <c r="C3179" s="71" t="str">
        <f>IFERROR(_xll.RssMarket($A3179,"市場部名称"),"")</f>
        <v/>
      </c>
      <c r="D3179" s="55"/>
      <c r="E3179" s="55" t="str">
        <f>IFERROR(_xll.RssMarket($A3179,"前日比"),"")</f>
        <v/>
      </c>
      <c r="F3179" s="75" t="str">
        <f>IFERROR(_xll.RssMarket($A3179,"時価総額"),"")</f>
        <v/>
      </c>
      <c r="G3179" s="75" t="e">
        <f>T20D357462[[#This Row],[時価総額]]/T20D357462[[#This Row],[現在値]]</f>
        <v>#VALUE!</v>
      </c>
      <c r="H3179" s="20"/>
      <c r="I3179" s="38"/>
      <c r="J3179" s="20"/>
      <c r="K3179" s="33"/>
      <c r="L3179" s="117"/>
      <c r="M3179" s="21"/>
      <c r="N3179" s="89"/>
      <c r="O3179" s="125" t="e">
        <f t="shared" si="101"/>
        <v>#REF!</v>
      </c>
      <c r="P3179" s="125" t="e">
        <f t="shared" si="100"/>
        <v>#REF!</v>
      </c>
      <c r="Q3179" s="147" t="e">
        <f>T20D357462[[#This Row],[スコア⑤]]/T20D357462[[#This Row],[スコア③]]</f>
        <v>#REF!</v>
      </c>
      <c r="R3179" s="76" t="e">
        <f>#REF!+#REF!</f>
        <v>#REF!</v>
      </c>
      <c r="S3179" s="76"/>
      <c r="T3179" s="119"/>
      <c r="U3179" s="76"/>
      <c r="V3179" s="76"/>
      <c r="W3179" s="109" t="e">
        <f>(T20D357462[[#This Row],[現金及び預金（億）]]-T20D357462[[#This Row],[負債（億）]])/T20D357462[[#This Row],[総資産]]*100</f>
        <v>#DIV/0!</v>
      </c>
    </row>
    <row r="3180" spans="1:23" s="67" customFormat="1" x14ac:dyDescent="0.25">
      <c r="A3180" s="69"/>
      <c r="B3180" s="39"/>
      <c r="C3180" s="71" t="str">
        <f>IFERROR(_xll.RssMarket($A3180,"市場部名称"),"")</f>
        <v/>
      </c>
      <c r="D3180" s="55"/>
      <c r="E3180" s="55" t="str">
        <f>IFERROR(_xll.RssMarket($A3180,"前日比"),"")</f>
        <v/>
      </c>
      <c r="F3180" s="75" t="str">
        <f>IFERROR(_xll.RssMarket($A3180,"時価総額"),"")</f>
        <v/>
      </c>
      <c r="G3180" s="75" t="e">
        <f>T20D357462[[#This Row],[時価総額]]/T20D357462[[#This Row],[現在値]]</f>
        <v>#VALUE!</v>
      </c>
      <c r="H3180" s="20"/>
      <c r="I3180" s="38"/>
      <c r="J3180" s="20"/>
      <c r="K3180" s="33"/>
      <c r="L3180" s="117"/>
      <c r="M3180" s="21"/>
      <c r="N3180" s="89"/>
      <c r="O3180" s="125" t="e">
        <f t="shared" si="101"/>
        <v>#REF!</v>
      </c>
      <c r="P3180" s="125" t="e">
        <f t="shared" si="100"/>
        <v>#REF!</v>
      </c>
      <c r="Q3180" s="147" t="e">
        <f>T20D357462[[#This Row],[スコア⑤]]/T20D357462[[#This Row],[スコア③]]</f>
        <v>#REF!</v>
      </c>
      <c r="R3180" s="76" t="e">
        <f>#REF!+#REF!</f>
        <v>#REF!</v>
      </c>
      <c r="S3180" s="76"/>
      <c r="T3180" s="119"/>
      <c r="U3180" s="76"/>
      <c r="V3180" s="76"/>
      <c r="W3180" s="109" t="e">
        <f>(T20D357462[[#This Row],[現金及び預金（億）]]-T20D357462[[#This Row],[負債（億）]])/T20D357462[[#This Row],[総資産]]*100</f>
        <v>#DIV/0!</v>
      </c>
    </row>
    <row r="3181" spans="1:23" s="67" customFormat="1" x14ac:dyDescent="0.25">
      <c r="A3181" s="69"/>
      <c r="B3181" s="39"/>
      <c r="C3181" s="71" t="str">
        <f>IFERROR(_xll.RssMarket($A3181,"市場部名称"),"")</f>
        <v/>
      </c>
      <c r="D3181" s="55"/>
      <c r="E3181" s="55" t="str">
        <f>IFERROR(_xll.RssMarket($A3181,"前日比"),"")</f>
        <v/>
      </c>
      <c r="F3181" s="75" t="str">
        <f>IFERROR(_xll.RssMarket($A3181,"時価総額"),"")</f>
        <v/>
      </c>
      <c r="G3181" s="75" t="e">
        <f>T20D357462[[#This Row],[時価総額]]/T20D357462[[#This Row],[現在値]]</f>
        <v>#VALUE!</v>
      </c>
      <c r="H3181" s="20"/>
      <c r="I3181" s="38"/>
      <c r="J3181" s="20"/>
      <c r="K3181" s="33"/>
      <c r="L3181" s="117"/>
      <c r="M3181" s="21"/>
      <c r="N3181" s="89"/>
      <c r="O3181" s="125" t="e">
        <f t="shared" si="101"/>
        <v>#REF!</v>
      </c>
      <c r="P3181" s="125" t="e">
        <f t="shared" si="100"/>
        <v>#REF!</v>
      </c>
      <c r="Q3181" s="147" t="e">
        <f>T20D357462[[#This Row],[スコア⑤]]/T20D357462[[#This Row],[スコア③]]</f>
        <v>#REF!</v>
      </c>
      <c r="R3181" s="76" t="e">
        <f>#REF!+#REF!</f>
        <v>#REF!</v>
      </c>
      <c r="S3181" s="76"/>
      <c r="T3181" s="119"/>
      <c r="U3181" s="76"/>
      <c r="V3181" s="76"/>
      <c r="W3181" s="109" t="e">
        <f>(T20D357462[[#This Row],[現金及び預金（億）]]-T20D357462[[#This Row],[負債（億）]])/T20D357462[[#This Row],[総資産]]*100</f>
        <v>#DIV/0!</v>
      </c>
    </row>
    <row r="3182" spans="1:23" s="67" customFormat="1" x14ac:dyDescent="0.25">
      <c r="A3182" s="69"/>
      <c r="B3182" s="39"/>
      <c r="C3182" s="71" t="str">
        <f>IFERROR(_xll.RssMarket($A3182,"市場部名称"),"")</f>
        <v/>
      </c>
      <c r="D3182" s="55"/>
      <c r="E3182" s="55" t="str">
        <f>IFERROR(_xll.RssMarket($A3182,"前日比"),"")</f>
        <v/>
      </c>
      <c r="F3182" s="75" t="str">
        <f>IFERROR(_xll.RssMarket($A3182,"時価総額"),"")</f>
        <v/>
      </c>
      <c r="G3182" s="75" t="e">
        <f>T20D357462[[#This Row],[時価総額]]/T20D357462[[#This Row],[現在値]]</f>
        <v>#VALUE!</v>
      </c>
      <c r="H3182" s="20"/>
      <c r="I3182" s="38"/>
      <c r="J3182" s="20"/>
      <c r="K3182" s="33"/>
      <c r="L3182" s="117"/>
      <c r="M3182" s="21"/>
      <c r="N3182" s="89"/>
      <c r="O3182" s="125" t="e">
        <f t="shared" si="101"/>
        <v>#REF!</v>
      </c>
      <c r="P3182" s="125" t="e">
        <f t="shared" si="100"/>
        <v>#REF!</v>
      </c>
      <c r="Q3182" s="147" t="e">
        <f>T20D357462[[#This Row],[スコア⑤]]/T20D357462[[#This Row],[スコア③]]</f>
        <v>#REF!</v>
      </c>
      <c r="R3182" s="76" t="e">
        <f>#REF!+#REF!</f>
        <v>#REF!</v>
      </c>
      <c r="S3182" s="76"/>
      <c r="T3182" s="119"/>
      <c r="U3182" s="76"/>
      <c r="V3182" s="76"/>
      <c r="W3182" s="109" t="e">
        <f>(T20D357462[[#This Row],[現金及び預金（億）]]-T20D357462[[#This Row],[負債（億）]])/T20D357462[[#This Row],[総資産]]*100</f>
        <v>#DIV/0!</v>
      </c>
    </row>
    <row r="3183" spans="1:23" s="67" customFormat="1" x14ac:dyDescent="0.25">
      <c r="A3183" s="69"/>
      <c r="B3183" s="39"/>
      <c r="C3183" s="71" t="str">
        <f>IFERROR(_xll.RssMarket($A3183,"市場部名称"),"")</f>
        <v/>
      </c>
      <c r="D3183" s="55"/>
      <c r="E3183" s="55" t="str">
        <f>IFERROR(_xll.RssMarket($A3183,"前日比"),"")</f>
        <v/>
      </c>
      <c r="F3183" s="75" t="str">
        <f>IFERROR(_xll.RssMarket($A3183,"時価総額"),"")</f>
        <v/>
      </c>
      <c r="G3183" s="75" t="e">
        <f>T20D357462[[#This Row],[時価総額]]/T20D357462[[#This Row],[現在値]]</f>
        <v>#VALUE!</v>
      </c>
      <c r="H3183" s="20"/>
      <c r="I3183" s="38"/>
      <c r="J3183" s="20"/>
      <c r="K3183" s="33"/>
      <c r="L3183" s="117"/>
      <c r="M3183" s="21"/>
      <c r="N3183" s="89"/>
      <c r="O3183" s="125" t="e">
        <f t="shared" si="101"/>
        <v>#REF!</v>
      </c>
      <c r="P3183" s="125" t="e">
        <f t="shared" si="100"/>
        <v>#REF!</v>
      </c>
      <c r="Q3183" s="147" t="e">
        <f>T20D357462[[#This Row],[スコア⑤]]/T20D357462[[#This Row],[スコア③]]</f>
        <v>#REF!</v>
      </c>
      <c r="R3183" s="76" t="e">
        <f>#REF!+#REF!</f>
        <v>#REF!</v>
      </c>
      <c r="S3183" s="76"/>
      <c r="T3183" s="119"/>
      <c r="U3183" s="76"/>
      <c r="V3183" s="76"/>
      <c r="W3183" s="109" t="e">
        <f>(T20D357462[[#This Row],[現金及び預金（億）]]-T20D357462[[#This Row],[負債（億）]])/T20D357462[[#This Row],[総資産]]*100</f>
        <v>#DIV/0!</v>
      </c>
    </row>
    <row r="3184" spans="1:23" s="67" customFormat="1" x14ac:dyDescent="0.25">
      <c r="A3184" s="69"/>
      <c r="B3184" s="39"/>
      <c r="C3184" s="71" t="str">
        <f>IFERROR(_xll.RssMarket($A3184,"市場部名称"),"")</f>
        <v/>
      </c>
      <c r="D3184" s="55"/>
      <c r="E3184" s="55" t="str">
        <f>IFERROR(_xll.RssMarket($A3184,"前日比"),"")</f>
        <v/>
      </c>
      <c r="F3184" s="75" t="str">
        <f>IFERROR(_xll.RssMarket($A3184,"時価総額"),"")</f>
        <v/>
      </c>
      <c r="G3184" s="75" t="e">
        <f>T20D357462[[#This Row],[時価総額]]/T20D357462[[#This Row],[現在値]]</f>
        <v>#VALUE!</v>
      </c>
      <c r="H3184" s="20"/>
      <c r="I3184" s="38"/>
      <c r="J3184" s="20"/>
      <c r="K3184" s="33"/>
      <c r="L3184" s="117"/>
      <c r="M3184" s="21"/>
      <c r="N3184" s="89"/>
      <c r="O3184" s="125" t="e">
        <f t="shared" si="101"/>
        <v>#REF!</v>
      </c>
      <c r="P3184" s="125" t="e">
        <f t="shared" si="100"/>
        <v>#REF!</v>
      </c>
      <c r="Q3184" s="147" t="e">
        <f>T20D357462[[#This Row],[スコア⑤]]/T20D357462[[#This Row],[スコア③]]</f>
        <v>#REF!</v>
      </c>
      <c r="R3184" s="76" t="e">
        <f>#REF!+#REF!</f>
        <v>#REF!</v>
      </c>
      <c r="S3184" s="76"/>
      <c r="T3184" s="119"/>
      <c r="U3184" s="76"/>
      <c r="V3184" s="76"/>
      <c r="W3184" s="109" t="e">
        <f>(T20D357462[[#This Row],[現金及び預金（億）]]-T20D357462[[#This Row],[負債（億）]])/T20D357462[[#This Row],[総資産]]*100</f>
        <v>#DIV/0!</v>
      </c>
    </row>
    <row r="3185" spans="1:23" s="67" customFormat="1" x14ac:dyDescent="0.25">
      <c r="A3185" s="69"/>
      <c r="B3185" s="39"/>
      <c r="C3185" s="71" t="str">
        <f>IFERROR(_xll.RssMarket($A3185,"市場部名称"),"")</f>
        <v/>
      </c>
      <c r="D3185" s="55"/>
      <c r="E3185" s="55" t="str">
        <f>IFERROR(_xll.RssMarket($A3185,"前日比"),"")</f>
        <v/>
      </c>
      <c r="F3185" s="75" t="str">
        <f>IFERROR(_xll.RssMarket($A3185,"時価総額"),"")</f>
        <v/>
      </c>
      <c r="G3185" s="75" t="e">
        <f>T20D357462[[#This Row],[時価総額]]/T20D357462[[#This Row],[現在値]]</f>
        <v>#VALUE!</v>
      </c>
      <c r="H3185" s="20"/>
      <c r="I3185" s="38"/>
      <c r="J3185" s="20"/>
      <c r="K3185" s="33"/>
      <c r="L3185" s="117"/>
      <c r="M3185" s="21"/>
      <c r="N3185" s="89"/>
      <c r="O3185" s="125" t="e">
        <f t="shared" si="101"/>
        <v>#REF!</v>
      </c>
      <c r="P3185" s="125" t="e">
        <f t="shared" si="100"/>
        <v>#REF!</v>
      </c>
      <c r="Q3185" s="147" t="e">
        <f>T20D357462[[#This Row],[スコア⑤]]/T20D357462[[#This Row],[スコア③]]</f>
        <v>#REF!</v>
      </c>
      <c r="R3185" s="76" t="e">
        <f>#REF!+#REF!</f>
        <v>#REF!</v>
      </c>
      <c r="S3185" s="76"/>
      <c r="T3185" s="119"/>
      <c r="U3185" s="76"/>
      <c r="V3185" s="76"/>
      <c r="W3185" s="109" t="e">
        <f>(T20D357462[[#This Row],[現金及び預金（億）]]-T20D357462[[#This Row],[負債（億）]])/T20D357462[[#This Row],[総資産]]*100</f>
        <v>#DIV/0!</v>
      </c>
    </row>
    <row r="3186" spans="1:23" s="67" customFormat="1" x14ac:dyDescent="0.25">
      <c r="A3186" s="69"/>
      <c r="B3186" s="39"/>
      <c r="C3186" s="71" t="str">
        <f>IFERROR(_xll.RssMarket($A3186,"市場部名称"),"")</f>
        <v/>
      </c>
      <c r="D3186" s="55"/>
      <c r="E3186" s="55" t="str">
        <f>IFERROR(_xll.RssMarket($A3186,"前日比"),"")</f>
        <v/>
      </c>
      <c r="F3186" s="75" t="str">
        <f>IFERROR(_xll.RssMarket($A3186,"時価総額"),"")</f>
        <v/>
      </c>
      <c r="G3186" s="75" t="e">
        <f>T20D357462[[#This Row],[時価総額]]/T20D357462[[#This Row],[現在値]]</f>
        <v>#VALUE!</v>
      </c>
      <c r="H3186" s="20"/>
      <c r="I3186" s="38"/>
      <c r="J3186" s="20"/>
      <c r="K3186" s="33"/>
      <c r="L3186" s="117"/>
      <c r="M3186" s="21"/>
      <c r="N3186" s="89"/>
      <c r="O3186" s="125" t="e">
        <f t="shared" si="101"/>
        <v>#REF!</v>
      </c>
      <c r="P3186" s="125" t="e">
        <f t="shared" si="100"/>
        <v>#REF!</v>
      </c>
      <c r="Q3186" s="147" t="e">
        <f>T20D357462[[#This Row],[スコア⑤]]/T20D357462[[#This Row],[スコア③]]</f>
        <v>#REF!</v>
      </c>
      <c r="R3186" s="76" t="e">
        <f>#REF!+#REF!</f>
        <v>#REF!</v>
      </c>
      <c r="S3186" s="76"/>
      <c r="T3186" s="119"/>
      <c r="U3186" s="76"/>
      <c r="V3186" s="76"/>
      <c r="W3186" s="109" t="e">
        <f>(T20D357462[[#This Row],[現金及び預金（億）]]-T20D357462[[#This Row],[負債（億）]])/T20D357462[[#This Row],[総資産]]*100</f>
        <v>#DIV/0!</v>
      </c>
    </row>
    <row r="3187" spans="1:23" s="67" customFormat="1" x14ac:dyDescent="0.25">
      <c r="A3187" s="69"/>
      <c r="B3187" s="39"/>
      <c r="C3187" s="71" t="str">
        <f>IFERROR(_xll.RssMarket($A3187,"市場部名称"),"")</f>
        <v/>
      </c>
      <c r="D3187" s="55"/>
      <c r="E3187" s="55" t="str">
        <f>IFERROR(_xll.RssMarket($A3187,"前日比"),"")</f>
        <v/>
      </c>
      <c r="F3187" s="75" t="str">
        <f>IFERROR(_xll.RssMarket($A3187,"時価総額"),"")</f>
        <v/>
      </c>
      <c r="G3187" s="75" t="e">
        <f>T20D357462[[#This Row],[時価総額]]/T20D357462[[#This Row],[現在値]]</f>
        <v>#VALUE!</v>
      </c>
      <c r="H3187" s="20"/>
      <c r="I3187" s="38"/>
      <c r="J3187" s="20"/>
      <c r="K3187" s="33"/>
      <c r="L3187" s="117"/>
      <c r="M3187" s="21"/>
      <c r="N3187" s="89"/>
      <c r="O3187" s="125" t="e">
        <f t="shared" si="101"/>
        <v>#REF!</v>
      </c>
      <c r="P3187" s="125" t="e">
        <f t="shared" si="100"/>
        <v>#REF!</v>
      </c>
      <c r="Q3187" s="147" t="e">
        <f>T20D357462[[#This Row],[スコア⑤]]/T20D357462[[#This Row],[スコア③]]</f>
        <v>#REF!</v>
      </c>
      <c r="R3187" s="76" t="e">
        <f>#REF!+#REF!</f>
        <v>#REF!</v>
      </c>
      <c r="S3187" s="76"/>
      <c r="T3187" s="119"/>
      <c r="U3187" s="76"/>
      <c r="V3187" s="76"/>
      <c r="W3187" s="109" t="e">
        <f>(T20D357462[[#This Row],[現金及び預金（億）]]-T20D357462[[#This Row],[負債（億）]])/T20D357462[[#This Row],[総資産]]*100</f>
        <v>#DIV/0!</v>
      </c>
    </row>
    <row r="3188" spans="1:23" s="67" customFormat="1" x14ac:dyDescent="0.25">
      <c r="A3188" s="69"/>
      <c r="B3188" s="39"/>
      <c r="C3188" s="71" t="str">
        <f>IFERROR(_xll.RssMarket($A3188,"市場部名称"),"")</f>
        <v/>
      </c>
      <c r="D3188" s="55"/>
      <c r="E3188" s="55" t="str">
        <f>IFERROR(_xll.RssMarket($A3188,"前日比"),"")</f>
        <v/>
      </c>
      <c r="F3188" s="75" t="str">
        <f>IFERROR(_xll.RssMarket($A3188,"時価総額"),"")</f>
        <v/>
      </c>
      <c r="G3188" s="75" t="e">
        <f>T20D357462[[#This Row],[時価総額]]/T20D357462[[#This Row],[現在値]]</f>
        <v>#VALUE!</v>
      </c>
      <c r="H3188" s="20"/>
      <c r="I3188" s="38"/>
      <c r="J3188" s="20"/>
      <c r="K3188" s="33"/>
      <c r="L3188" s="117"/>
      <c r="M3188" s="21"/>
      <c r="N3188" s="89"/>
      <c r="O3188" s="125" t="e">
        <f t="shared" si="101"/>
        <v>#REF!</v>
      </c>
      <c r="P3188" s="125" t="e">
        <f t="shared" si="100"/>
        <v>#REF!</v>
      </c>
      <c r="Q3188" s="147" t="e">
        <f>T20D357462[[#This Row],[スコア⑤]]/T20D357462[[#This Row],[スコア③]]</f>
        <v>#REF!</v>
      </c>
      <c r="R3188" s="76" t="e">
        <f>#REF!+#REF!</f>
        <v>#REF!</v>
      </c>
      <c r="S3188" s="76"/>
      <c r="T3188" s="119"/>
      <c r="U3188" s="76"/>
      <c r="V3188" s="76"/>
      <c r="W3188" s="109" t="e">
        <f>(T20D357462[[#This Row],[現金及び預金（億）]]-T20D357462[[#This Row],[負債（億）]])/T20D357462[[#This Row],[総資産]]*100</f>
        <v>#DIV/0!</v>
      </c>
    </row>
    <row r="3189" spans="1:23" s="67" customFormat="1" x14ac:dyDescent="0.25">
      <c r="A3189" s="69"/>
      <c r="B3189" s="39"/>
      <c r="C3189" s="71" t="str">
        <f>IFERROR(_xll.RssMarket($A3189,"市場部名称"),"")</f>
        <v/>
      </c>
      <c r="D3189" s="55"/>
      <c r="E3189" s="55" t="str">
        <f>IFERROR(_xll.RssMarket($A3189,"前日比"),"")</f>
        <v/>
      </c>
      <c r="F3189" s="75" t="str">
        <f>IFERROR(_xll.RssMarket($A3189,"時価総額"),"")</f>
        <v/>
      </c>
      <c r="G3189" s="75" t="e">
        <f>T20D357462[[#This Row],[時価総額]]/T20D357462[[#This Row],[現在値]]</f>
        <v>#VALUE!</v>
      </c>
      <c r="H3189" s="20"/>
      <c r="I3189" s="38"/>
      <c r="J3189" s="20"/>
      <c r="K3189" s="33"/>
      <c r="L3189" s="117"/>
      <c r="M3189" s="21"/>
      <c r="N3189" s="89"/>
      <c r="O3189" s="125" t="e">
        <f t="shared" si="101"/>
        <v>#REF!</v>
      </c>
      <c r="P3189" s="125" t="e">
        <f t="shared" si="100"/>
        <v>#REF!</v>
      </c>
      <c r="Q3189" s="147" t="e">
        <f>T20D357462[[#This Row],[スコア⑤]]/T20D357462[[#This Row],[スコア③]]</f>
        <v>#REF!</v>
      </c>
      <c r="R3189" s="76" t="e">
        <f>#REF!+#REF!</f>
        <v>#REF!</v>
      </c>
      <c r="S3189" s="76"/>
      <c r="T3189" s="119"/>
      <c r="U3189" s="76"/>
      <c r="V3189" s="76"/>
      <c r="W3189" s="109" t="e">
        <f>(T20D357462[[#This Row],[現金及び預金（億）]]-T20D357462[[#This Row],[負債（億）]])/T20D357462[[#This Row],[総資産]]*100</f>
        <v>#DIV/0!</v>
      </c>
    </row>
    <row r="3190" spans="1:23" s="67" customFormat="1" x14ac:dyDescent="0.25">
      <c r="A3190" s="69"/>
      <c r="B3190" s="39"/>
      <c r="C3190" s="71" t="str">
        <f>IFERROR(_xll.RssMarket($A3190,"市場部名称"),"")</f>
        <v/>
      </c>
      <c r="D3190" s="55"/>
      <c r="E3190" s="55" t="str">
        <f>IFERROR(_xll.RssMarket($A3190,"前日比"),"")</f>
        <v/>
      </c>
      <c r="F3190" s="75" t="str">
        <f>IFERROR(_xll.RssMarket($A3190,"時価総額"),"")</f>
        <v/>
      </c>
      <c r="G3190" s="75" t="e">
        <f>T20D357462[[#This Row],[時価総額]]/T20D357462[[#This Row],[現在値]]</f>
        <v>#VALUE!</v>
      </c>
      <c r="H3190" s="20"/>
      <c r="I3190" s="38"/>
      <c r="J3190" s="20"/>
      <c r="K3190" s="33"/>
      <c r="L3190" s="117"/>
      <c r="M3190" s="21"/>
      <c r="N3190" s="89"/>
      <c r="O3190" s="125" t="e">
        <f t="shared" si="101"/>
        <v>#REF!</v>
      </c>
      <c r="P3190" s="125" t="e">
        <f t="shared" si="100"/>
        <v>#REF!</v>
      </c>
      <c r="Q3190" s="147" t="e">
        <f>T20D357462[[#This Row],[スコア⑤]]/T20D357462[[#This Row],[スコア③]]</f>
        <v>#REF!</v>
      </c>
      <c r="R3190" s="76" t="e">
        <f>#REF!+#REF!</f>
        <v>#REF!</v>
      </c>
      <c r="S3190" s="76"/>
      <c r="T3190" s="119"/>
      <c r="U3190" s="76"/>
      <c r="V3190" s="76"/>
      <c r="W3190" s="109" t="e">
        <f>(T20D357462[[#This Row],[現金及び預金（億）]]-T20D357462[[#This Row],[負債（億）]])/T20D357462[[#This Row],[総資産]]*100</f>
        <v>#DIV/0!</v>
      </c>
    </row>
    <row r="3191" spans="1:23" s="67" customFormat="1" x14ac:dyDescent="0.25">
      <c r="A3191" s="69"/>
      <c r="B3191" s="39"/>
      <c r="C3191" s="71" t="str">
        <f>IFERROR(_xll.RssMarket($A3191,"市場部名称"),"")</f>
        <v/>
      </c>
      <c r="D3191" s="55"/>
      <c r="E3191" s="55" t="str">
        <f>IFERROR(_xll.RssMarket($A3191,"前日比"),"")</f>
        <v/>
      </c>
      <c r="F3191" s="75" t="str">
        <f>IFERROR(_xll.RssMarket($A3191,"時価総額"),"")</f>
        <v/>
      </c>
      <c r="G3191" s="75" t="e">
        <f>T20D357462[[#This Row],[時価総額]]/T20D357462[[#This Row],[現在値]]</f>
        <v>#VALUE!</v>
      </c>
      <c r="H3191" s="20"/>
      <c r="I3191" s="38"/>
      <c r="J3191" s="20"/>
      <c r="K3191" s="33"/>
      <c r="L3191" s="117"/>
      <c r="M3191" s="21"/>
      <c r="N3191" s="89"/>
      <c r="O3191" s="125" t="e">
        <f t="shared" si="101"/>
        <v>#REF!</v>
      </c>
      <c r="P3191" s="125" t="e">
        <f t="shared" si="100"/>
        <v>#REF!</v>
      </c>
      <c r="Q3191" s="147" t="e">
        <f>T20D357462[[#This Row],[スコア⑤]]/T20D357462[[#This Row],[スコア③]]</f>
        <v>#REF!</v>
      </c>
      <c r="R3191" s="76" t="e">
        <f>#REF!+#REF!</f>
        <v>#REF!</v>
      </c>
      <c r="S3191" s="76"/>
      <c r="T3191" s="119"/>
      <c r="U3191" s="76"/>
      <c r="V3191" s="76"/>
      <c r="W3191" s="109" t="e">
        <f>(T20D357462[[#This Row],[現金及び預金（億）]]-T20D357462[[#This Row],[負債（億）]])/T20D357462[[#This Row],[総資産]]*100</f>
        <v>#DIV/0!</v>
      </c>
    </row>
    <row r="3192" spans="1:23" s="67" customFormat="1" x14ac:dyDescent="0.25">
      <c r="A3192" s="69"/>
      <c r="B3192" s="39"/>
      <c r="C3192" s="71" t="str">
        <f>IFERROR(_xll.RssMarket($A3192,"市場部名称"),"")</f>
        <v/>
      </c>
      <c r="D3192" s="55"/>
      <c r="E3192" s="55" t="str">
        <f>IFERROR(_xll.RssMarket($A3192,"前日比"),"")</f>
        <v/>
      </c>
      <c r="F3192" s="75" t="str">
        <f>IFERROR(_xll.RssMarket($A3192,"時価総額"),"")</f>
        <v/>
      </c>
      <c r="G3192" s="75" t="e">
        <f>T20D357462[[#This Row],[時価総額]]/T20D357462[[#This Row],[現在値]]</f>
        <v>#VALUE!</v>
      </c>
      <c r="H3192" s="20"/>
      <c r="I3192" s="38"/>
      <c r="J3192" s="20"/>
      <c r="K3192" s="33"/>
      <c r="L3192" s="117"/>
      <c r="M3192" s="21"/>
      <c r="N3192" s="89"/>
      <c r="O3192" s="125" t="e">
        <f t="shared" si="101"/>
        <v>#REF!</v>
      </c>
      <c r="P3192" s="125" t="e">
        <f t="shared" si="100"/>
        <v>#REF!</v>
      </c>
      <c r="Q3192" s="147" t="e">
        <f>T20D357462[[#This Row],[スコア⑤]]/T20D357462[[#This Row],[スコア③]]</f>
        <v>#REF!</v>
      </c>
      <c r="R3192" s="76" t="e">
        <f>#REF!+#REF!</f>
        <v>#REF!</v>
      </c>
      <c r="S3192" s="76"/>
      <c r="T3192" s="119"/>
      <c r="U3192" s="76"/>
      <c r="V3192" s="76"/>
      <c r="W3192" s="109" t="e">
        <f>(T20D357462[[#This Row],[現金及び預金（億）]]-T20D357462[[#This Row],[負債（億）]])/T20D357462[[#This Row],[総資産]]*100</f>
        <v>#DIV/0!</v>
      </c>
    </row>
    <row r="3193" spans="1:23" s="67" customFormat="1" x14ac:dyDescent="0.25">
      <c r="A3193" s="69"/>
      <c r="B3193" s="39"/>
      <c r="C3193" s="71" t="str">
        <f>IFERROR(_xll.RssMarket($A3193,"市場部名称"),"")</f>
        <v/>
      </c>
      <c r="D3193" s="55"/>
      <c r="E3193" s="55" t="str">
        <f>IFERROR(_xll.RssMarket($A3193,"前日比"),"")</f>
        <v/>
      </c>
      <c r="F3193" s="75" t="str">
        <f>IFERROR(_xll.RssMarket($A3193,"時価総額"),"")</f>
        <v/>
      </c>
      <c r="G3193" s="75" t="e">
        <f>T20D357462[[#This Row],[時価総額]]/T20D357462[[#This Row],[現在値]]</f>
        <v>#VALUE!</v>
      </c>
      <c r="H3193" s="20"/>
      <c r="I3193" s="38"/>
      <c r="J3193" s="20"/>
      <c r="K3193" s="33"/>
      <c r="L3193" s="117"/>
      <c r="M3193" s="21"/>
      <c r="N3193" s="89"/>
      <c r="O3193" s="125" t="e">
        <f t="shared" si="101"/>
        <v>#REF!</v>
      </c>
      <c r="P3193" s="125" t="e">
        <f t="shared" si="100"/>
        <v>#REF!</v>
      </c>
      <c r="Q3193" s="147" t="e">
        <f>T20D357462[[#This Row],[スコア⑤]]/T20D357462[[#This Row],[スコア③]]</f>
        <v>#REF!</v>
      </c>
      <c r="R3193" s="76" t="e">
        <f>#REF!+#REF!</f>
        <v>#REF!</v>
      </c>
      <c r="S3193" s="76"/>
      <c r="T3193" s="119"/>
      <c r="U3193" s="76"/>
      <c r="V3193" s="76"/>
      <c r="W3193" s="109" t="e">
        <f>(T20D357462[[#This Row],[現金及び預金（億）]]-T20D357462[[#This Row],[負債（億）]])/T20D357462[[#This Row],[総資産]]*100</f>
        <v>#DIV/0!</v>
      </c>
    </row>
    <row r="3194" spans="1:23" s="67" customFormat="1" x14ac:dyDescent="0.25">
      <c r="A3194" s="69"/>
      <c r="B3194" s="39"/>
      <c r="C3194" s="71" t="str">
        <f>IFERROR(_xll.RssMarket($A3194,"市場部名称"),"")</f>
        <v/>
      </c>
      <c r="D3194" s="55"/>
      <c r="E3194" s="55" t="str">
        <f>IFERROR(_xll.RssMarket($A3194,"前日比"),"")</f>
        <v/>
      </c>
      <c r="F3194" s="75" t="str">
        <f>IFERROR(_xll.RssMarket($A3194,"時価総額"),"")</f>
        <v/>
      </c>
      <c r="G3194" s="75" t="e">
        <f>T20D357462[[#This Row],[時価総額]]/T20D357462[[#This Row],[現在値]]</f>
        <v>#VALUE!</v>
      </c>
      <c r="H3194" s="20"/>
      <c r="I3194" s="38"/>
      <c r="J3194" s="20"/>
      <c r="K3194" s="33"/>
      <c r="L3194" s="117"/>
      <c r="M3194" s="21"/>
      <c r="N3194" s="89"/>
      <c r="O3194" s="125" t="e">
        <f t="shared" si="101"/>
        <v>#REF!</v>
      </c>
      <c r="P3194" s="125" t="e">
        <f t="shared" si="100"/>
        <v>#REF!</v>
      </c>
      <c r="Q3194" s="147" t="e">
        <f>T20D357462[[#This Row],[スコア⑤]]/T20D357462[[#This Row],[スコア③]]</f>
        <v>#REF!</v>
      </c>
      <c r="R3194" s="76" t="e">
        <f>#REF!+#REF!</f>
        <v>#REF!</v>
      </c>
      <c r="S3194" s="76"/>
      <c r="T3194" s="119"/>
      <c r="U3194" s="76"/>
      <c r="V3194" s="76"/>
      <c r="W3194" s="109" t="e">
        <f>(T20D357462[[#This Row],[現金及び預金（億）]]-T20D357462[[#This Row],[負債（億）]])/T20D357462[[#This Row],[総資産]]*100</f>
        <v>#DIV/0!</v>
      </c>
    </row>
    <row r="3195" spans="1:23" s="67" customFormat="1" x14ac:dyDescent="0.25">
      <c r="A3195" s="69"/>
      <c r="B3195" s="39"/>
      <c r="C3195" s="71" t="str">
        <f>IFERROR(_xll.RssMarket($A3195,"市場部名称"),"")</f>
        <v/>
      </c>
      <c r="D3195" s="55"/>
      <c r="E3195" s="55" t="str">
        <f>IFERROR(_xll.RssMarket($A3195,"前日比"),"")</f>
        <v/>
      </c>
      <c r="F3195" s="75" t="str">
        <f>IFERROR(_xll.RssMarket($A3195,"時価総額"),"")</f>
        <v/>
      </c>
      <c r="G3195" s="75" t="e">
        <f>T20D357462[[#This Row],[時価総額]]/T20D357462[[#This Row],[現在値]]</f>
        <v>#VALUE!</v>
      </c>
      <c r="H3195" s="20"/>
      <c r="I3195" s="38"/>
      <c r="J3195" s="20"/>
      <c r="K3195" s="33"/>
      <c r="L3195" s="117"/>
      <c r="M3195" s="21"/>
      <c r="N3195" s="89"/>
      <c r="O3195" s="125" t="e">
        <f t="shared" si="101"/>
        <v>#REF!</v>
      </c>
      <c r="P3195" s="125" t="e">
        <f t="shared" si="100"/>
        <v>#REF!</v>
      </c>
      <c r="Q3195" s="147" t="e">
        <f>T20D357462[[#This Row],[スコア⑤]]/T20D357462[[#This Row],[スコア③]]</f>
        <v>#REF!</v>
      </c>
      <c r="R3195" s="76" t="e">
        <f>#REF!+#REF!</f>
        <v>#REF!</v>
      </c>
      <c r="S3195" s="76"/>
      <c r="T3195" s="119"/>
      <c r="U3195" s="76"/>
      <c r="V3195" s="76"/>
      <c r="W3195" s="109" t="e">
        <f>(T20D357462[[#This Row],[現金及び預金（億）]]-T20D357462[[#This Row],[負債（億）]])/T20D357462[[#This Row],[総資産]]*100</f>
        <v>#DIV/0!</v>
      </c>
    </row>
    <row r="3196" spans="1:23" s="67" customFormat="1" x14ac:dyDescent="0.25">
      <c r="A3196" s="69"/>
      <c r="B3196" s="39"/>
      <c r="C3196" s="71" t="str">
        <f>IFERROR(_xll.RssMarket($A3196,"市場部名称"),"")</f>
        <v/>
      </c>
      <c r="D3196" s="55"/>
      <c r="E3196" s="55" t="str">
        <f>IFERROR(_xll.RssMarket($A3196,"前日比"),"")</f>
        <v/>
      </c>
      <c r="F3196" s="75" t="str">
        <f>IFERROR(_xll.RssMarket($A3196,"時価総額"),"")</f>
        <v/>
      </c>
      <c r="G3196" s="75" t="e">
        <f>T20D357462[[#This Row],[時価総額]]/T20D357462[[#This Row],[現在値]]</f>
        <v>#VALUE!</v>
      </c>
      <c r="H3196" s="20"/>
      <c r="I3196" s="38"/>
      <c r="J3196" s="20"/>
      <c r="K3196" s="33"/>
      <c r="L3196" s="117"/>
      <c r="M3196" s="21"/>
      <c r="N3196" s="89"/>
      <c r="O3196" s="125" t="e">
        <f t="shared" si="101"/>
        <v>#REF!</v>
      </c>
      <c r="P3196" s="125" t="e">
        <f t="shared" si="100"/>
        <v>#REF!</v>
      </c>
      <c r="Q3196" s="147" t="e">
        <f>T20D357462[[#This Row],[スコア⑤]]/T20D357462[[#This Row],[スコア③]]</f>
        <v>#REF!</v>
      </c>
      <c r="R3196" s="76" t="e">
        <f>#REF!+#REF!</f>
        <v>#REF!</v>
      </c>
      <c r="S3196" s="76"/>
      <c r="T3196" s="119"/>
      <c r="U3196" s="76"/>
      <c r="V3196" s="76"/>
      <c r="W3196" s="109" t="e">
        <f>(T20D357462[[#This Row],[現金及び預金（億）]]-T20D357462[[#This Row],[負債（億）]])/T20D357462[[#This Row],[総資産]]*100</f>
        <v>#DIV/0!</v>
      </c>
    </row>
    <row r="3197" spans="1:23" s="67" customFormat="1" x14ac:dyDescent="0.25">
      <c r="A3197" s="69"/>
      <c r="B3197" s="39"/>
      <c r="C3197" s="71" t="str">
        <f>IFERROR(_xll.RssMarket($A3197,"市場部名称"),"")</f>
        <v/>
      </c>
      <c r="D3197" s="55"/>
      <c r="E3197" s="55" t="str">
        <f>IFERROR(_xll.RssMarket($A3197,"前日比"),"")</f>
        <v/>
      </c>
      <c r="F3197" s="75" t="str">
        <f>IFERROR(_xll.RssMarket($A3197,"時価総額"),"")</f>
        <v/>
      </c>
      <c r="G3197" s="75" t="e">
        <f>T20D357462[[#This Row],[時価総額]]/T20D357462[[#This Row],[現在値]]</f>
        <v>#VALUE!</v>
      </c>
      <c r="H3197" s="20"/>
      <c r="I3197" s="38"/>
      <c r="J3197" s="20"/>
      <c r="K3197" s="33"/>
      <c r="L3197" s="117"/>
      <c r="M3197" s="21"/>
      <c r="N3197" s="89"/>
      <c r="O3197" s="125" t="e">
        <f t="shared" si="101"/>
        <v>#REF!</v>
      </c>
      <c r="P3197" s="125" t="e">
        <f t="shared" ref="P3197:P3260" si="102">ROUND(((R3197/20)*(L3197/15)*(S3197/15)*(1+W3197/200))/(H3197/15)*100,0)</f>
        <v>#REF!</v>
      </c>
      <c r="Q3197" s="147" t="e">
        <f>T20D357462[[#This Row],[スコア⑤]]/T20D357462[[#This Row],[スコア③]]</f>
        <v>#REF!</v>
      </c>
      <c r="R3197" s="76" t="e">
        <f>#REF!+#REF!</f>
        <v>#REF!</v>
      </c>
      <c r="S3197" s="76"/>
      <c r="T3197" s="119"/>
      <c r="U3197" s="76"/>
      <c r="V3197" s="76"/>
      <c r="W3197" s="109" t="e">
        <f>(T20D357462[[#This Row],[現金及び預金（億）]]-T20D357462[[#This Row],[負債（億）]])/T20D357462[[#This Row],[総資産]]*100</f>
        <v>#DIV/0!</v>
      </c>
    </row>
    <row r="3198" spans="1:23" s="67" customFormat="1" x14ac:dyDescent="0.25">
      <c r="A3198" s="69"/>
      <c r="B3198" s="39"/>
      <c r="C3198" s="71" t="str">
        <f>IFERROR(_xll.RssMarket($A3198,"市場部名称"),"")</f>
        <v/>
      </c>
      <c r="D3198" s="55"/>
      <c r="E3198" s="55" t="str">
        <f>IFERROR(_xll.RssMarket($A3198,"前日比"),"")</f>
        <v/>
      </c>
      <c r="F3198" s="75" t="str">
        <f>IFERROR(_xll.RssMarket($A3198,"時価総額"),"")</f>
        <v/>
      </c>
      <c r="G3198" s="75" t="e">
        <f>T20D357462[[#This Row],[時価総額]]/T20D357462[[#This Row],[現在値]]</f>
        <v>#VALUE!</v>
      </c>
      <c r="H3198" s="20"/>
      <c r="I3198" s="38"/>
      <c r="J3198" s="20"/>
      <c r="K3198" s="33"/>
      <c r="L3198" s="117"/>
      <c r="M3198" s="21"/>
      <c r="N3198" s="89"/>
      <c r="O3198" s="125" t="e">
        <f t="shared" si="101"/>
        <v>#REF!</v>
      </c>
      <c r="P3198" s="125" t="e">
        <f t="shared" si="102"/>
        <v>#REF!</v>
      </c>
      <c r="Q3198" s="147" t="e">
        <f>T20D357462[[#This Row],[スコア⑤]]/T20D357462[[#This Row],[スコア③]]</f>
        <v>#REF!</v>
      </c>
      <c r="R3198" s="76" t="e">
        <f>#REF!+#REF!</f>
        <v>#REF!</v>
      </c>
      <c r="S3198" s="76"/>
      <c r="T3198" s="119"/>
      <c r="U3198" s="76"/>
      <c r="V3198" s="76"/>
      <c r="W3198" s="109" t="e">
        <f>(T20D357462[[#This Row],[現金及び預金（億）]]-T20D357462[[#This Row],[負債（億）]])/T20D357462[[#This Row],[総資産]]*100</f>
        <v>#DIV/0!</v>
      </c>
    </row>
    <row r="3199" spans="1:23" s="67" customFormat="1" x14ac:dyDescent="0.25">
      <c r="A3199" s="69"/>
      <c r="B3199" s="39"/>
      <c r="C3199" s="71" t="str">
        <f>IFERROR(_xll.RssMarket($A3199,"市場部名称"),"")</f>
        <v/>
      </c>
      <c r="D3199" s="55"/>
      <c r="E3199" s="55" t="str">
        <f>IFERROR(_xll.RssMarket($A3199,"前日比"),"")</f>
        <v/>
      </c>
      <c r="F3199" s="75" t="str">
        <f>IFERROR(_xll.RssMarket($A3199,"時価総額"),"")</f>
        <v/>
      </c>
      <c r="G3199" s="75" t="e">
        <f>T20D357462[[#This Row],[時価総額]]/T20D357462[[#This Row],[現在値]]</f>
        <v>#VALUE!</v>
      </c>
      <c r="H3199" s="20"/>
      <c r="I3199" s="38"/>
      <c r="J3199" s="20"/>
      <c r="K3199" s="33"/>
      <c r="L3199" s="117"/>
      <c r="M3199" s="21"/>
      <c r="N3199" s="89"/>
      <c r="O3199" s="125" t="e">
        <f t="shared" si="101"/>
        <v>#REF!</v>
      </c>
      <c r="P3199" s="125" t="e">
        <f t="shared" si="102"/>
        <v>#REF!</v>
      </c>
      <c r="Q3199" s="147" t="e">
        <f>T20D357462[[#This Row],[スコア⑤]]/T20D357462[[#This Row],[スコア③]]</f>
        <v>#REF!</v>
      </c>
      <c r="R3199" s="76" t="e">
        <f>#REF!+#REF!</f>
        <v>#REF!</v>
      </c>
      <c r="S3199" s="76"/>
      <c r="T3199" s="119"/>
      <c r="U3199" s="76"/>
      <c r="V3199" s="76"/>
      <c r="W3199" s="109" t="e">
        <f>(T20D357462[[#This Row],[現金及び預金（億）]]-T20D357462[[#This Row],[負債（億）]])/T20D357462[[#This Row],[総資産]]*100</f>
        <v>#DIV/0!</v>
      </c>
    </row>
    <row r="3200" spans="1:23" s="67" customFormat="1" x14ac:dyDescent="0.25">
      <c r="A3200" s="69"/>
      <c r="B3200" s="39"/>
      <c r="C3200" s="71" t="str">
        <f>IFERROR(_xll.RssMarket($A3200,"市場部名称"),"")</f>
        <v/>
      </c>
      <c r="D3200" s="55"/>
      <c r="E3200" s="55" t="str">
        <f>IFERROR(_xll.RssMarket($A3200,"前日比"),"")</f>
        <v/>
      </c>
      <c r="F3200" s="75" t="str">
        <f>IFERROR(_xll.RssMarket($A3200,"時価総額"),"")</f>
        <v/>
      </c>
      <c r="G3200" s="75" t="e">
        <f>T20D357462[[#This Row],[時価総額]]/T20D357462[[#This Row],[現在値]]</f>
        <v>#VALUE!</v>
      </c>
      <c r="H3200" s="20"/>
      <c r="I3200" s="38"/>
      <c r="J3200" s="20"/>
      <c r="K3200" s="33"/>
      <c r="L3200" s="117"/>
      <c r="M3200" s="21"/>
      <c r="N3200" s="89"/>
      <c r="O3200" s="125" t="e">
        <f t="shared" si="101"/>
        <v>#REF!</v>
      </c>
      <c r="P3200" s="125" t="e">
        <f t="shared" si="102"/>
        <v>#REF!</v>
      </c>
      <c r="Q3200" s="147" t="e">
        <f>T20D357462[[#This Row],[スコア⑤]]/T20D357462[[#This Row],[スコア③]]</f>
        <v>#REF!</v>
      </c>
      <c r="R3200" s="76" t="e">
        <f>#REF!+#REF!</f>
        <v>#REF!</v>
      </c>
      <c r="S3200" s="76"/>
      <c r="T3200" s="119"/>
      <c r="U3200" s="76"/>
      <c r="V3200" s="76"/>
      <c r="W3200" s="109" t="e">
        <f>(T20D357462[[#This Row],[現金及び預金（億）]]-T20D357462[[#This Row],[負債（億）]])/T20D357462[[#This Row],[総資産]]*100</f>
        <v>#DIV/0!</v>
      </c>
    </row>
    <row r="3201" spans="1:23" s="67" customFormat="1" x14ac:dyDescent="0.25">
      <c r="A3201" s="69"/>
      <c r="B3201" s="39"/>
      <c r="C3201" s="71" t="str">
        <f>IFERROR(_xll.RssMarket($A3201,"市場部名称"),"")</f>
        <v/>
      </c>
      <c r="D3201" s="55"/>
      <c r="E3201" s="55" t="str">
        <f>IFERROR(_xll.RssMarket($A3201,"前日比"),"")</f>
        <v/>
      </c>
      <c r="F3201" s="75" t="str">
        <f>IFERROR(_xll.RssMarket($A3201,"時価総額"),"")</f>
        <v/>
      </c>
      <c r="G3201" s="75" t="e">
        <f>T20D357462[[#This Row],[時価総額]]/T20D357462[[#This Row],[現在値]]</f>
        <v>#VALUE!</v>
      </c>
      <c r="H3201" s="20"/>
      <c r="I3201" s="38"/>
      <c r="J3201" s="20"/>
      <c r="K3201" s="33"/>
      <c r="L3201" s="117"/>
      <c r="M3201" s="21"/>
      <c r="N3201" s="89"/>
      <c r="O3201" s="125" t="e">
        <f t="shared" si="101"/>
        <v>#REF!</v>
      </c>
      <c r="P3201" s="125" t="e">
        <f t="shared" si="102"/>
        <v>#REF!</v>
      </c>
      <c r="Q3201" s="147" t="e">
        <f>T20D357462[[#This Row],[スコア⑤]]/T20D357462[[#This Row],[スコア③]]</f>
        <v>#REF!</v>
      </c>
      <c r="R3201" s="76" t="e">
        <f>#REF!+#REF!</f>
        <v>#REF!</v>
      </c>
      <c r="S3201" s="76"/>
      <c r="T3201" s="119"/>
      <c r="U3201" s="76"/>
      <c r="V3201" s="76"/>
      <c r="W3201" s="109" t="e">
        <f>(T20D357462[[#This Row],[現金及び預金（億）]]-T20D357462[[#This Row],[負債（億）]])/T20D357462[[#This Row],[総資産]]*100</f>
        <v>#DIV/0!</v>
      </c>
    </row>
    <row r="3202" spans="1:23" s="67" customFormat="1" x14ac:dyDescent="0.25">
      <c r="A3202" s="69"/>
      <c r="B3202" s="39"/>
      <c r="C3202" s="71" t="str">
        <f>IFERROR(_xll.RssMarket($A3202,"市場部名称"),"")</f>
        <v/>
      </c>
      <c r="D3202" s="55"/>
      <c r="E3202" s="55" t="str">
        <f>IFERROR(_xll.RssMarket($A3202,"前日比"),"")</f>
        <v/>
      </c>
      <c r="F3202" s="75" t="str">
        <f>IFERROR(_xll.RssMarket($A3202,"時価総額"),"")</f>
        <v/>
      </c>
      <c r="G3202" s="75" t="e">
        <f>T20D357462[[#This Row],[時価総額]]/T20D357462[[#This Row],[現在値]]</f>
        <v>#VALUE!</v>
      </c>
      <c r="H3202" s="20"/>
      <c r="I3202" s="38"/>
      <c r="J3202" s="20"/>
      <c r="K3202" s="33"/>
      <c r="L3202" s="117"/>
      <c r="M3202" s="21"/>
      <c r="N3202" s="89"/>
      <c r="O3202" s="125" t="e">
        <f t="shared" ref="O3202:O3265" si="103">ROUND(
 ((IF(OR(R3202="",R3202&lt;=0),20,R3202)/20)
  *(L3202/15))
 /(IFERROR(IF(H3202&gt;0,H3202,15),15)/15)
 *100,0)</f>
        <v>#REF!</v>
      </c>
      <c r="P3202" s="125" t="e">
        <f t="shared" si="102"/>
        <v>#REF!</v>
      </c>
      <c r="Q3202" s="147" t="e">
        <f>T20D357462[[#This Row],[スコア⑤]]/T20D357462[[#This Row],[スコア③]]</f>
        <v>#REF!</v>
      </c>
      <c r="R3202" s="76" t="e">
        <f>#REF!+#REF!</f>
        <v>#REF!</v>
      </c>
      <c r="S3202" s="76"/>
      <c r="T3202" s="119"/>
      <c r="U3202" s="76"/>
      <c r="V3202" s="76"/>
      <c r="W3202" s="109" t="e">
        <f>(T20D357462[[#This Row],[現金及び預金（億）]]-T20D357462[[#This Row],[負債（億）]])/T20D357462[[#This Row],[総資産]]*100</f>
        <v>#DIV/0!</v>
      </c>
    </row>
    <row r="3203" spans="1:23" s="67" customFormat="1" x14ac:dyDescent="0.25">
      <c r="A3203" s="69"/>
      <c r="B3203" s="39"/>
      <c r="C3203" s="71" t="str">
        <f>IFERROR(_xll.RssMarket($A3203,"市場部名称"),"")</f>
        <v/>
      </c>
      <c r="D3203" s="55"/>
      <c r="E3203" s="55" t="str">
        <f>IFERROR(_xll.RssMarket($A3203,"前日比"),"")</f>
        <v/>
      </c>
      <c r="F3203" s="75" t="str">
        <f>IFERROR(_xll.RssMarket($A3203,"時価総額"),"")</f>
        <v/>
      </c>
      <c r="G3203" s="75" t="e">
        <f>T20D357462[[#This Row],[時価総額]]/T20D357462[[#This Row],[現在値]]</f>
        <v>#VALUE!</v>
      </c>
      <c r="H3203" s="20"/>
      <c r="I3203" s="38"/>
      <c r="J3203" s="20"/>
      <c r="K3203" s="33"/>
      <c r="L3203" s="117"/>
      <c r="M3203" s="21"/>
      <c r="N3203" s="89"/>
      <c r="O3203" s="125" t="e">
        <f t="shared" si="103"/>
        <v>#REF!</v>
      </c>
      <c r="P3203" s="125" t="e">
        <f t="shared" si="102"/>
        <v>#REF!</v>
      </c>
      <c r="Q3203" s="147" t="e">
        <f>T20D357462[[#This Row],[スコア⑤]]/T20D357462[[#This Row],[スコア③]]</f>
        <v>#REF!</v>
      </c>
      <c r="R3203" s="76" t="e">
        <f>#REF!+#REF!</f>
        <v>#REF!</v>
      </c>
      <c r="S3203" s="76"/>
      <c r="T3203" s="119"/>
      <c r="U3203" s="76"/>
      <c r="V3203" s="76"/>
      <c r="W3203" s="109" t="e">
        <f>(T20D357462[[#This Row],[現金及び預金（億）]]-T20D357462[[#This Row],[負債（億）]])/T20D357462[[#This Row],[総資産]]*100</f>
        <v>#DIV/0!</v>
      </c>
    </row>
    <row r="3204" spans="1:23" s="67" customFormat="1" x14ac:dyDescent="0.25">
      <c r="A3204" s="69"/>
      <c r="B3204" s="39"/>
      <c r="C3204" s="71" t="str">
        <f>IFERROR(_xll.RssMarket($A3204,"市場部名称"),"")</f>
        <v/>
      </c>
      <c r="D3204" s="55"/>
      <c r="E3204" s="55" t="str">
        <f>IFERROR(_xll.RssMarket($A3204,"前日比"),"")</f>
        <v/>
      </c>
      <c r="F3204" s="75" t="str">
        <f>IFERROR(_xll.RssMarket($A3204,"時価総額"),"")</f>
        <v/>
      </c>
      <c r="G3204" s="75" t="e">
        <f>T20D357462[[#This Row],[時価総額]]/T20D357462[[#This Row],[現在値]]</f>
        <v>#VALUE!</v>
      </c>
      <c r="H3204" s="20"/>
      <c r="I3204" s="38"/>
      <c r="J3204" s="20"/>
      <c r="K3204" s="33"/>
      <c r="L3204" s="117"/>
      <c r="M3204" s="21"/>
      <c r="N3204" s="89"/>
      <c r="O3204" s="125" t="e">
        <f t="shared" si="103"/>
        <v>#REF!</v>
      </c>
      <c r="P3204" s="125" t="e">
        <f t="shared" si="102"/>
        <v>#REF!</v>
      </c>
      <c r="Q3204" s="147" t="e">
        <f>T20D357462[[#This Row],[スコア⑤]]/T20D357462[[#This Row],[スコア③]]</f>
        <v>#REF!</v>
      </c>
      <c r="R3204" s="76" t="e">
        <f>#REF!+#REF!</f>
        <v>#REF!</v>
      </c>
      <c r="S3204" s="76"/>
      <c r="T3204" s="119"/>
      <c r="U3204" s="76"/>
      <c r="V3204" s="76"/>
      <c r="W3204" s="109" t="e">
        <f>(T20D357462[[#This Row],[現金及び預金（億）]]-T20D357462[[#This Row],[負債（億）]])/T20D357462[[#This Row],[総資産]]*100</f>
        <v>#DIV/0!</v>
      </c>
    </row>
    <row r="3205" spans="1:23" s="67" customFormat="1" x14ac:dyDescent="0.25">
      <c r="A3205" s="69"/>
      <c r="B3205" s="39"/>
      <c r="C3205" s="71" t="str">
        <f>IFERROR(_xll.RssMarket($A3205,"市場部名称"),"")</f>
        <v/>
      </c>
      <c r="D3205" s="55"/>
      <c r="E3205" s="55" t="str">
        <f>IFERROR(_xll.RssMarket($A3205,"前日比"),"")</f>
        <v/>
      </c>
      <c r="F3205" s="75" t="str">
        <f>IFERROR(_xll.RssMarket($A3205,"時価総額"),"")</f>
        <v/>
      </c>
      <c r="G3205" s="75" t="e">
        <f>T20D357462[[#This Row],[時価総額]]/T20D357462[[#This Row],[現在値]]</f>
        <v>#VALUE!</v>
      </c>
      <c r="H3205" s="20"/>
      <c r="I3205" s="38"/>
      <c r="J3205" s="20"/>
      <c r="K3205" s="33"/>
      <c r="L3205" s="117"/>
      <c r="M3205" s="21"/>
      <c r="N3205" s="89"/>
      <c r="O3205" s="125" t="e">
        <f t="shared" si="103"/>
        <v>#REF!</v>
      </c>
      <c r="P3205" s="125" t="e">
        <f t="shared" si="102"/>
        <v>#REF!</v>
      </c>
      <c r="Q3205" s="147" t="e">
        <f>T20D357462[[#This Row],[スコア⑤]]/T20D357462[[#This Row],[スコア③]]</f>
        <v>#REF!</v>
      </c>
      <c r="R3205" s="76" t="e">
        <f>#REF!+#REF!</f>
        <v>#REF!</v>
      </c>
      <c r="S3205" s="76"/>
      <c r="T3205" s="119"/>
      <c r="U3205" s="76"/>
      <c r="V3205" s="76"/>
      <c r="W3205" s="109" t="e">
        <f>(T20D357462[[#This Row],[現金及び預金（億）]]-T20D357462[[#This Row],[負債（億）]])/T20D357462[[#This Row],[総資産]]*100</f>
        <v>#DIV/0!</v>
      </c>
    </row>
    <row r="3206" spans="1:23" s="67" customFormat="1" x14ac:dyDescent="0.25">
      <c r="A3206" s="69"/>
      <c r="B3206" s="39"/>
      <c r="C3206" s="71" t="str">
        <f>IFERROR(_xll.RssMarket($A3206,"市場部名称"),"")</f>
        <v/>
      </c>
      <c r="D3206" s="55"/>
      <c r="E3206" s="55" t="str">
        <f>IFERROR(_xll.RssMarket($A3206,"前日比"),"")</f>
        <v/>
      </c>
      <c r="F3206" s="75" t="str">
        <f>IFERROR(_xll.RssMarket($A3206,"時価総額"),"")</f>
        <v/>
      </c>
      <c r="G3206" s="75" t="e">
        <f>T20D357462[[#This Row],[時価総額]]/T20D357462[[#This Row],[現在値]]</f>
        <v>#VALUE!</v>
      </c>
      <c r="H3206" s="20"/>
      <c r="I3206" s="38"/>
      <c r="J3206" s="20"/>
      <c r="K3206" s="33"/>
      <c r="L3206" s="117"/>
      <c r="M3206" s="21"/>
      <c r="N3206" s="89"/>
      <c r="O3206" s="125" t="e">
        <f t="shared" si="103"/>
        <v>#REF!</v>
      </c>
      <c r="P3206" s="125" t="e">
        <f t="shared" si="102"/>
        <v>#REF!</v>
      </c>
      <c r="Q3206" s="147" t="e">
        <f>T20D357462[[#This Row],[スコア⑤]]/T20D357462[[#This Row],[スコア③]]</f>
        <v>#REF!</v>
      </c>
      <c r="R3206" s="76" t="e">
        <f>#REF!+#REF!</f>
        <v>#REF!</v>
      </c>
      <c r="S3206" s="76"/>
      <c r="T3206" s="119"/>
      <c r="U3206" s="76"/>
      <c r="V3206" s="76"/>
      <c r="W3206" s="109" t="e">
        <f>(T20D357462[[#This Row],[現金及び預金（億）]]-T20D357462[[#This Row],[負債（億）]])/T20D357462[[#This Row],[総資産]]*100</f>
        <v>#DIV/0!</v>
      </c>
    </row>
    <row r="3207" spans="1:23" s="67" customFormat="1" x14ac:dyDescent="0.25">
      <c r="A3207" s="69"/>
      <c r="B3207" s="39"/>
      <c r="C3207" s="71" t="str">
        <f>IFERROR(_xll.RssMarket($A3207,"市場部名称"),"")</f>
        <v/>
      </c>
      <c r="D3207" s="55"/>
      <c r="E3207" s="55" t="str">
        <f>IFERROR(_xll.RssMarket($A3207,"前日比"),"")</f>
        <v/>
      </c>
      <c r="F3207" s="75" t="str">
        <f>IFERROR(_xll.RssMarket($A3207,"時価総額"),"")</f>
        <v/>
      </c>
      <c r="G3207" s="75" t="e">
        <f>T20D357462[[#This Row],[時価総額]]/T20D357462[[#This Row],[現在値]]</f>
        <v>#VALUE!</v>
      </c>
      <c r="H3207" s="20"/>
      <c r="I3207" s="38"/>
      <c r="J3207" s="20"/>
      <c r="K3207" s="33"/>
      <c r="L3207" s="117"/>
      <c r="M3207" s="21"/>
      <c r="N3207" s="89"/>
      <c r="O3207" s="125" t="e">
        <f t="shared" si="103"/>
        <v>#REF!</v>
      </c>
      <c r="P3207" s="125" t="e">
        <f t="shared" si="102"/>
        <v>#REF!</v>
      </c>
      <c r="Q3207" s="147" t="e">
        <f>T20D357462[[#This Row],[スコア⑤]]/T20D357462[[#This Row],[スコア③]]</f>
        <v>#REF!</v>
      </c>
      <c r="R3207" s="76" t="e">
        <f>#REF!+#REF!</f>
        <v>#REF!</v>
      </c>
      <c r="S3207" s="76"/>
      <c r="T3207" s="119"/>
      <c r="U3207" s="76"/>
      <c r="V3207" s="76"/>
      <c r="W3207" s="109" t="e">
        <f>(T20D357462[[#This Row],[現金及び預金（億）]]-T20D357462[[#This Row],[負債（億）]])/T20D357462[[#This Row],[総資産]]*100</f>
        <v>#DIV/0!</v>
      </c>
    </row>
    <row r="3208" spans="1:23" s="67" customFormat="1" x14ac:dyDescent="0.25">
      <c r="A3208" s="69"/>
      <c r="B3208" s="39"/>
      <c r="C3208" s="71" t="str">
        <f>IFERROR(_xll.RssMarket($A3208,"市場部名称"),"")</f>
        <v/>
      </c>
      <c r="D3208" s="55"/>
      <c r="E3208" s="55" t="str">
        <f>IFERROR(_xll.RssMarket($A3208,"前日比"),"")</f>
        <v/>
      </c>
      <c r="F3208" s="75" t="str">
        <f>IFERROR(_xll.RssMarket($A3208,"時価総額"),"")</f>
        <v/>
      </c>
      <c r="G3208" s="75" t="e">
        <f>T20D357462[[#This Row],[時価総額]]/T20D357462[[#This Row],[現在値]]</f>
        <v>#VALUE!</v>
      </c>
      <c r="H3208" s="20"/>
      <c r="I3208" s="38"/>
      <c r="J3208" s="20"/>
      <c r="K3208" s="33"/>
      <c r="L3208" s="117"/>
      <c r="M3208" s="21"/>
      <c r="N3208" s="89"/>
      <c r="O3208" s="125" t="e">
        <f t="shared" si="103"/>
        <v>#REF!</v>
      </c>
      <c r="P3208" s="125" t="e">
        <f t="shared" si="102"/>
        <v>#REF!</v>
      </c>
      <c r="Q3208" s="147" t="e">
        <f>T20D357462[[#This Row],[スコア⑤]]/T20D357462[[#This Row],[スコア③]]</f>
        <v>#REF!</v>
      </c>
      <c r="R3208" s="76" t="e">
        <f>#REF!+#REF!</f>
        <v>#REF!</v>
      </c>
      <c r="S3208" s="76"/>
      <c r="T3208" s="119"/>
      <c r="U3208" s="76"/>
      <c r="V3208" s="76"/>
      <c r="W3208" s="109" t="e">
        <f>(T20D357462[[#This Row],[現金及び預金（億）]]-T20D357462[[#This Row],[負債（億）]])/T20D357462[[#This Row],[総資産]]*100</f>
        <v>#DIV/0!</v>
      </c>
    </row>
    <row r="3209" spans="1:23" s="67" customFormat="1" x14ac:dyDescent="0.25">
      <c r="A3209" s="69"/>
      <c r="B3209" s="39"/>
      <c r="C3209" s="71" t="str">
        <f>IFERROR(_xll.RssMarket($A3209,"市場部名称"),"")</f>
        <v/>
      </c>
      <c r="D3209" s="55"/>
      <c r="E3209" s="55" t="str">
        <f>IFERROR(_xll.RssMarket($A3209,"前日比"),"")</f>
        <v/>
      </c>
      <c r="F3209" s="75" t="str">
        <f>IFERROR(_xll.RssMarket($A3209,"時価総額"),"")</f>
        <v/>
      </c>
      <c r="G3209" s="75" t="e">
        <f>T20D357462[[#This Row],[時価総額]]/T20D357462[[#This Row],[現在値]]</f>
        <v>#VALUE!</v>
      </c>
      <c r="H3209" s="20"/>
      <c r="I3209" s="38"/>
      <c r="J3209" s="20"/>
      <c r="K3209" s="33"/>
      <c r="L3209" s="117"/>
      <c r="M3209" s="21"/>
      <c r="N3209" s="89"/>
      <c r="O3209" s="125" t="e">
        <f t="shared" si="103"/>
        <v>#REF!</v>
      </c>
      <c r="P3209" s="125" t="e">
        <f t="shared" si="102"/>
        <v>#REF!</v>
      </c>
      <c r="Q3209" s="147" t="e">
        <f>T20D357462[[#This Row],[スコア⑤]]/T20D357462[[#This Row],[スコア③]]</f>
        <v>#REF!</v>
      </c>
      <c r="R3209" s="76" t="e">
        <f>#REF!+#REF!</f>
        <v>#REF!</v>
      </c>
      <c r="S3209" s="76"/>
      <c r="T3209" s="119"/>
      <c r="U3209" s="76"/>
      <c r="V3209" s="76"/>
      <c r="W3209" s="109" t="e">
        <f>(T20D357462[[#This Row],[現金及び預金（億）]]-T20D357462[[#This Row],[負債（億）]])/T20D357462[[#This Row],[総資産]]*100</f>
        <v>#DIV/0!</v>
      </c>
    </row>
    <row r="3210" spans="1:23" s="67" customFormat="1" x14ac:dyDescent="0.25">
      <c r="A3210" s="69"/>
      <c r="B3210" s="39"/>
      <c r="C3210" s="71" t="str">
        <f>IFERROR(_xll.RssMarket($A3210,"市場部名称"),"")</f>
        <v/>
      </c>
      <c r="D3210" s="55"/>
      <c r="E3210" s="55" t="str">
        <f>IFERROR(_xll.RssMarket($A3210,"前日比"),"")</f>
        <v/>
      </c>
      <c r="F3210" s="75" t="str">
        <f>IFERROR(_xll.RssMarket($A3210,"時価総額"),"")</f>
        <v/>
      </c>
      <c r="G3210" s="75" t="e">
        <f>T20D357462[[#This Row],[時価総額]]/T20D357462[[#This Row],[現在値]]</f>
        <v>#VALUE!</v>
      </c>
      <c r="H3210" s="20"/>
      <c r="I3210" s="38"/>
      <c r="J3210" s="20"/>
      <c r="K3210" s="33"/>
      <c r="L3210" s="117"/>
      <c r="M3210" s="21"/>
      <c r="N3210" s="89"/>
      <c r="O3210" s="125" t="e">
        <f t="shared" si="103"/>
        <v>#REF!</v>
      </c>
      <c r="P3210" s="125" t="e">
        <f t="shared" si="102"/>
        <v>#REF!</v>
      </c>
      <c r="Q3210" s="147" t="e">
        <f>T20D357462[[#This Row],[スコア⑤]]/T20D357462[[#This Row],[スコア③]]</f>
        <v>#REF!</v>
      </c>
      <c r="R3210" s="76" t="e">
        <f>#REF!+#REF!</f>
        <v>#REF!</v>
      </c>
      <c r="S3210" s="76"/>
      <c r="T3210" s="119"/>
      <c r="U3210" s="76"/>
      <c r="V3210" s="76"/>
      <c r="W3210" s="109" t="e">
        <f>(T20D357462[[#This Row],[現金及び預金（億）]]-T20D357462[[#This Row],[負債（億）]])/T20D357462[[#This Row],[総資産]]*100</f>
        <v>#DIV/0!</v>
      </c>
    </row>
    <row r="3211" spans="1:23" s="67" customFormat="1" x14ac:dyDescent="0.25">
      <c r="A3211" s="69"/>
      <c r="B3211" s="39"/>
      <c r="C3211" s="71" t="str">
        <f>IFERROR(_xll.RssMarket($A3211,"市場部名称"),"")</f>
        <v/>
      </c>
      <c r="D3211" s="55"/>
      <c r="E3211" s="55" t="str">
        <f>IFERROR(_xll.RssMarket($A3211,"前日比"),"")</f>
        <v/>
      </c>
      <c r="F3211" s="75" t="str">
        <f>IFERROR(_xll.RssMarket($A3211,"時価総額"),"")</f>
        <v/>
      </c>
      <c r="G3211" s="75" t="e">
        <f>T20D357462[[#This Row],[時価総額]]/T20D357462[[#This Row],[現在値]]</f>
        <v>#VALUE!</v>
      </c>
      <c r="H3211" s="20"/>
      <c r="I3211" s="38"/>
      <c r="J3211" s="20"/>
      <c r="K3211" s="33"/>
      <c r="L3211" s="117"/>
      <c r="M3211" s="21"/>
      <c r="N3211" s="89"/>
      <c r="O3211" s="125" t="e">
        <f t="shared" si="103"/>
        <v>#REF!</v>
      </c>
      <c r="P3211" s="125" t="e">
        <f t="shared" si="102"/>
        <v>#REF!</v>
      </c>
      <c r="Q3211" s="147" t="e">
        <f>T20D357462[[#This Row],[スコア⑤]]/T20D357462[[#This Row],[スコア③]]</f>
        <v>#REF!</v>
      </c>
      <c r="R3211" s="76" t="e">
        <f>#REF!+#REF!</f>
        <v>#REF!</v>
      </c>
      <c r="S3211" s="76"/>
      <c r="T3211" s="119"/>
      <c r="U3211" s="76"/>
      <c r="V3211" s="76"/>
      <c r="W3211" s="109" t="e">
        <f>(T20D357462[[#This Row],[現金及び預金（億）]]-T20D357462[[#This Row],[負債（億）]])/T20D357462[[#This Row],[総資産]]*100</f>
        <v>#DIV/0!</v>
      </c>
    </row>
    <row r="3212" spans="1:23" s="67" customFormat="1" x14ac:dyDescent="0.25">
      <c r="A3212" s="69"/>
      <c r="B3212" s="39"/>
      <c r="C3212" s="71" t="str">
        <f>IFERROR(_xll.RssMarket($A3212,"市場部名称"),"")</f>
        <v/>
      </c>
      <c r="D3212" s="55"/>
      <c r="E3212" s="55" t="str">
        <f>IFERROR(_xll.RssMarket($A3212,"前日比"),"")</f>
        <v/>
      </c>
      <c r="F3212" s="75" t="str">
        <f>IFERROR(_xll.RssMarket($A3212,"時価総額"),"")</f>
        <v/>
      </c>
      <c r="G3212" s="75" t="e">
        <f>T20D357462[[#This Row],[時価総額]]/T20D357462[[#This Row],[現在値]]</f>
        <v>#VALUE!</v>
      </c>
      <c r="H3212" s="20"/>
      <c r="I3212" s="38"/>
      <c r="J3212" s="20"/>
      <c r="K3212" s="33"/>
      <c r="L3212" s="117"/>
      <c r="M3212" s="21"/>
      <c r="N3212" s="89"/>
      <c r="O3212" s="125" t="e">
        <f t="shared" si="103"/>
        <v>#REF!</v>
      </c>
      <c r="P3212" s="125" t="e">
        <f t="shared" si="102"/>
        <v>#REF!</v>
      </c>
      <c r="Q3212" s="147" t="e">
        <f>T20D357462[[#This Row],[スコア⑤]]/T20D357462[[#This Row],[スコア③]]</f>
        <v>#REF!</v>
      </c>
      <c r="R3212" s="76" t="e">
        <f>#REF!+#REF!</f>
        <v>#REF!</v>
      </c>
      <c r="S3212" s="76"/>
      <c r="T3212" s="119"/>
      <c r="U3212" s="76"/>
      <c r="V3212" s="76"/>
      <c r="W3212" s="109" t="e">
        <f>(T20D357462[[#This Row],[現金及び預金（億）]]-T20D357462[[#This Row],[負債（億）]])/T20D357462[[#This Row],[総資産]]*100</f>
        <v>#DIV/0!</v>
      </c>
    </row>
    <row r="3213" spans="1:23" s="67" customFormat="1" x14ac:dyDescent="0.25">
      <c r="A3213" s="69"/>
      <c r="B3213" s="39"/>
      <c r="C3213" s="71" t="str">
        <f>IFERROR(_xll.RssMarket($A3213,"市場部名称"),"")</f>
        <v/>
      </c>
      <c r="D3213" s="55"/>
      <c r="E3213" s="55" t="str">
        <f>IFERROR(_xll.RssMarket($A3213,"前日比"),"")</f>
        <v/>
      </c>
      <c r="F3213" s="75" t="str">
        <f>IFERROR(_xll.RssMarket($A3213,"時価総額"),"")</f>
        <v/>
      </c>
      <c r="G3213" s="75" t="e">
        <f>T20D357462[[#This Row],[時価総額]]/T20D357462[[#This Row],[現在値]]</f>
        <v>#VALUE!</v>
      </c>
      <c r="H3213" s="20"/>
      <c r="I3213" s="38"/>
      <c r="J3213" s="20"/>
      <c r="K3213" s="33"/>
      <c r="L3213" s="117"/>
      <c r="M3213" s="21"/>
      <c r="N3213" s="89"/>
      <c r="O3213" s="125" t="e">
        <f t="shared" si="103"/>
        <v>#REF!</v>
      </c>
      <c r="P3213" s="125" t="e">
        <f t="shared" si="102"/>
        <v>#REF!</v>
      </c>
      <c r="Q3213" s="147" t="e">
        <f>T20D357462[[#This Row],[スコア⑤]]/T20D357462[[#This Row],[スコア③]]</f>
        <v>#REF!</v>
      </c>
      <c r="R3213" s="76" t="e">
        <f>#REF!+#REF!</f>
        <v>#REF!</v>
      </c>
      <c r="S3213" s="76"/>
      <c r="T3213" s="119"/>
      <c r="U3213" s="76"/>
      <c r="V3213" s="76"/>
      <c r="W3213" s="109" t="e">
        <f>(T20D357462[[#This Row],[現金及び預金（億）]]-T20D357462[[#This Row],[負債（億）]])/T20D357462[[#This Row],[総資産]]*100</f>
        <v>#DIV/0!</v>
      </c>
    </row>
    <row r="3214" spans="1:23" s="67" customFormat="1" x14ac:dyDescent="0.25">
      <c r="A3214" s="69"/>
      <c r="B3214" s="39"/>
      <c r="C3214" s="71" t="str">
        <f>IFERROR(_xll.RssMarket($A3214,"市場部名称"),"")</f>
        <v/>
      </c>
      <c r="D3214" s="55"/>
      <c r="E3214" s="55" t="str">
        <f>IFERROR(_xll.RssMarket($A3214,"前日比"),"")</f>
        <v/>
      </c>
      <c r="F3214" s="75" t="str">
        <f>IFERROR(_xll.RssMarket($A3214,"時価総額"),"")</f>
        <v/>
      </c>
      <c r="G3214" s="75" t="e">
        <f>T20D357462[[#This Row],[時価総額]]/T20D357462[[#This Row],[現在値]]</f>
        <v>#VALUE!</v>
      </c>
      <c r="H3214" s="20"/>
      <c r="I3214" s="38"/>
      <c r="J3214" s="20"/>
      <c r="K3214" s="33"/>
      <c r="L3214" s="117"/>
      <c r="M3214" s="21"/>
      <c r="N3214" s="89"/>
      <c r="O3214" s="125" t="e">
        <f t="shared" si="103"/>
        <v>#REF!</v>
      </c>
      <c r="P3214" s="125" t="e">
        <f t="shared" si="102"/>
        <v>#REF!</v>
      </c>
      <c r="Q3214" s="147" t="e">
        <f>T20D357462[[#This Row],[スコア⑤]]/T20D357462[[#This Row],[スコア③]]</f>
        <v>#REF!</v>
      </c>
      <c r="R3214" s="76" t="e">
        <f>#REF!+#REF!</f>
        <v>#REF!</v>
      </c>
      <c r="S3214" s="76"/>
      <c r="T3214" s="119"/>
      <c r="U3214" s="76"/>
      <c r="V3214" s="76"/>
      <c r="W3214" s="109" t="e">
        <f>(T20D357462[[#This Row],[現金及び預金（億）]]-T20D357462[[#This Row],[負債（億）]])/T20D357462[[#This Row],[総資産]]*100</f>
        <v>#DIV/0!</v>
      </c>
    </row>
    <row r="3215" spans="1:23" s="67" customFormat="1" x14ac:dyDescent="0.25">
      <c r="A3215" s="69"/>
      <c r="B3215" s="39"/>
      <c r="C3215" s="71" t="str">
        <f>IFERROR(_xll.RssMarket($A3215,"市場部名称"),"")</f>
        <v/>
      </c>
      <c r="D3215" s="55"/>
      <c r="E3215" s="55" t="str">
        <f>IFERROR(_xll.RssMarket($A3215,"前日比"),"")</f>
        <v/>
      </c>
      <c r="F3215" s="75" t="str">
        <f>IFERROR(_xll.RssMarket($A3215,"時価総額"),"")</f>
        <v/>
      </c>
      <c r="G3215" s="75" t="e">
        <f>T20D357462[[#This Row],[時価総額]]/T20D357462[[#This Row],[現在値]]</f>
        <v>#VALUE!</v>
      </c>
      <c r="H3215" s="20"/>
      <c r="I3215" s="38"/>
      <c r="J3215" s="20"/>
      <c r="K3215" s="33"/>
      <c r="L3215" s="117"/>
      <c r="M3215" s="21"/>
      <c r="N3215" s="89"/>
      <c r="O3215" s="125" t="e">
        <f t="shared" si="103"/>
        <v>#REF!</v>
      </c>
      <c r="P3215" s="125" t="e">
        <f t="shared" si="102"/>
        <v>#REF!</v>
      </c>
      <c r="Q3215" s="147" t="e">
        <f>T20D357462[[#This Row],[スコア⑤]]/T20D357462[[#This Row],[スコア③]]</f>
        <v>#REF!</v>
      </c>
      <c r="R3215" s="76" t="e">
        <f>#REF!+#REF!</f>
        <v>#REF!</v>
      </c>
      <c r="S3215" s="76"/>
      <c r="T3215" s="119"/>
      <c r="U3215" s="76"/>
      <c r="V3215" s="76"/>
      <c r="W3215" s="109" t="e">
        <f>(T20D357462[[#This Row],[現金及び預金（億）]]-T20D357462[[#This Row],[負債（億）]])/T20D357462[[#This Row],[総資産]]*100</f>
        <v>#DIV/0!</v>
      </c>
    </row>
    <row r="3216" spans="1:23" s="67" customFormat="1" x14ac:dyDescent="0.25">
      <c r="A3216" s="69"/>
      <c r="B3216" s="39"/>
      <c r="C3216" s="71" t="str">
        <f>IFERROR(_xll.RssMarket($A3216,"市場部名称"),"")</f>
        <v/>
      </c>
      <c r="D3216" s="55"/>
      <c r="E3216" s="55" t="str">
        <f>IFERROR(_xll.RssMarket($A3216,"前日比"),"")</f>
        <v/>
      </c>
      <c r="F3216" s="75" t="str">
        <f>IFERROR(_xll.RssMarket($A3216,"時価総額"),"")</f>
        <v/>
      </c>
      <c r="G3216" s="75" t="e">
        <f>T20D357462[[#This Row],[時価総額]]/T20D357462[[#This Row],[現在値]]</f>
        <v>#VALUE!</v>
      </c>
      <c r="H3216" s="20"/>
      <c r="I3216" s="38"/>
      <c r="J3216" s="20"/>
      <c r="K3216" s="33"/>
      <c r="L3216" s="117"/>
      <c r="M3216" s="21"/>
      <c r="N3216" s="89"/>
      <c r="O3216" s="125" t="e">
        <f t="shared" si="103"/>
        <v>#REF!</v>
      </c>
      <c r="P3216" s="125" t="e">
        <f t="shared" si="102"/>
        <v>#REF!</v>
      </c>
      <c r="Q3216" s="147" t="e">
        <f>T20D357462[[#This Row],[スコア⑤]]/T20D357462[[#This Row],[スコア③]]</f>
        <v>#REF!</v>
      </c>
      <c r="R3216" s="76" t="e">
        <f>#REF!+#REF!</f>
        <v>#REF!</v>
      </c>
      <c r="S3216" s="76"/>
      <c r="T3216" s="119"/>
      <c r="U3216" s="76"/>
      <c r="V3216" s="76"/>
      <c r="W3216" s="109" t="e">
        <f>(T20D357462[[#This Row],[現金及び預金（億）]]-T20D357462[[#This Row],[負債（億）]])/T20D357462[[#This Row],[総資産]]*100</f>
        <v>#DIV/0!</v>
      </c>
    </row>
    <row r="3217" spans="1:23" s="67" customFormat="1" x14ac:dyDescent="0.25">
      <c r="A3217" s="69"/>
      <c r="B3217" s="39"/>
      <c r="C3217" s="71" t="str">
        <f>IFERROR(_xll.RssMarket($A3217,"市場部名称"),"")</f>
        <v/>
      </c>
      <c r="D3217" s="55"/>
      <c r="E3217" s="55" t="str">
        <f>IFERROR(_xll.RssMarket($A3217,"前日比"),"")</f>
        <v/>
      </c>
      <c r="F3217" s="75" t="str">
        <f>IFERROR(_xll.RssMarket($A3217,"時価総額"),"")</f>
        <v/>
      </c>
      <c r="G3217" s="75" t="e">
        <f>T20D357462[[#This Row],[時価総額]]/T20D357462[[#This Row],[現在値]]</f>
        <v>#VALUE!</v>
      </c>
      <c r="H3217" s="20"/>
      <c r="I3217" s="38"/>
      <c r="J3217" s="20"/>
      <c r="K3217" s="33"/>
      <c r="L3217" s="117"/>
      <c r="M3217" s="21"/>
      <c r="N3217" s="89"/>
      <c r="O3217" s="125" t="e">
        <f t="shared" si="103"/>
        <v>#REF!</v>
      </c>
      <c r="P3217" s="125" t="e">
        <f t="shared" si="102"/>
        <v>#REF!</v>
      </c>
      <c r="Q3217" s="147" t="e">
        <f>T20D357462[[#This Row],[スコア⑤]]/T20D357462[[#This Row],[スコア③]]</f>
        <v>#REF!</v>
      </c>
      <c r="R3217" s="76" t="e">
        <f>#REF!+#REF!</f>
        <v>#REF!</v>
      </c>
      <c r="S3217" s="76"/>
      <c r="T3217" s="119"/>
      <c r="U3217" s="76"/>
      <c r="V3217" s="76"/>
      <c r="W3217" s="109" t="e">
        <f>(T20D357462[[#This Row],[現金及び預金（億）]]-T20D357462[[#This Row],[負債（億）]])/T20D357462[[#This Row],[総資産]]*100</f>
        <v>#DIV/0!</v>
      </c>
    </row>
    <row r="3218" spans="1:23" s="67" customFormat="1" x14ac:dyDescent="0.25">
      <c r="A3218" s="69"/>
      <c r="B3218" s="39"/>
      <c r="C3218" s="71" t="str">
        <f>IFERROR(_xll.RssMarket($A3218,"市場部名称"),"")</f>
        <v/>
      </c>
      <c r="D3218" s="55"/>
      <c r="E3218" s="55" t="str">
        <f>IFERROR(_xll.RssMarket($A3218,"前日比"),"")</f>
        <v/>
      </c>
      <c r="F3218" s="75" t="str">
        <f>IFERROR(_xll.RssMarket($A3218,"時価総額"),"")</f>
        <v/>
      </c>
      <c r="G3218" s="75" t="e">
        <f>T20D357462[[#This Row],[時価総額]]/T20D357462[[#This Row],[現在値]]</f>
        <v>#VALUE!</v>
      </c>
      <c r="H3218" s="20"/>
      <c r="I3218" s="38"/>
      <c r="J3218" s="20"/>
      <c r="K3218" s="33"/>
      <c r="L3218" s="117"/>
      <c r="M3218" s="21"/>
      <c r="N3218" s="89"/>
      <c r="O3218" s="125" t="e">
        <f t="shared" si="103"/>
        <v>#REF!</v>
      </c>
      <c r="P3218" s="125" t="e">
        <f t="shared" si="102"/>
        <v>#REF!</v>
      </c>
      <c r="Q3218" s="147" t="e">
        <f>T20D357462[[#This Row],[スコア⑤]]/T20D357462[[#This Row],[スコア③]]</f>
        <v>#REF!</v>
      </c>
      <c r="R3218" s="76" t="e">
        <f>#REF!+#REF!</f>
        <v>#REF!</v>
      </c>
      <c r="S3218" s="76"/>
      <c r="T3218" s="119"/>
      <c r="U3218" s="76"/>
      <c r="V3218" s="76"/>
      <c r="W3218" s="109" t="e">
        <f>(T20D357462[[#This Row],[現金及び預金（億）]]-T20D357462[[#This Row],[負債（億）]])/T20D357462[[#This Row],[総資産]]*100</f>
        <v>#DIV/0!</v>
      </c>
    </row>
    <row r="3219" spans="1:23" s="67" customFormat="1" x14ac:dyDescent="0.25">
      <c r="A3219" s="69"/>
      <c r="B3219" s="39"/>
      <c r="C3219" s="71" t="str">
        <f>IFERROR(_xll.RssMarket($A3219,"市場部名称"),"")</f>
        <v/>
      </c>
      <c r="D3219" s="55"/>
      <c r="E3219" s="55" t="str">
        <f>IFERROR(_xll.RssMarket($A3219,"前日比"),"")</f>
        <v/>
      </c>
      <c r="F3219" s="75" t="str">
        <f>IFERROR(_xll.RssMarket($A3219,"時価総額"),"")</f>
        <v/>
      </c>
      <c r="G3219" s="75" t="e">
        <f>T20D357462[[#This Row],[時価総額]]/T20D357462[[#This Row],[現在値]]</f>
        <v>#VALUE!</v>
      </c>
      <c r="H3219" s="20"/>
      <c r="I3219" s="38"/>
      <c r="J3219" s="20"/>
      <c r="K3219" s="33"/>
      <c r="L3219" s="117"/>
      <c r="M3219" s="21"/>
      <c r="N3219" s="89"/>
      <c r="O3219" s="125" t="e">
        <f t="shared" si="103"/>
        <v>#REF!</v>
      </c>
      <c r="P3219" s="125" t="e">
        <f t="shared" si="102"/>
        <v>#REF!</v>
      </c>
      <c r="Q3219" s="147" t="e">
        <f>T20D357462[[#This Row],[スコア⑤]]/T20D357462[[#This Row],[スコア③]]</f>
        <v>#REF!</v>
      </c>
      <c r="R3219" s="76" t="e">
        <f>#REF!+#REF!</f>
        <v>#REF!</v>
      </c>
      <c r="S3219" s="76"/>
      <c r="T3219" s="119"/>
      <c r="U3219" s="76"/>
      <c r="V3219" s="76"/>
      <c r="W3219" s="109" t="e">
        <f>(T20D357462[[#This Row],[現金及び預金（億）]]-T20D357462[[#This Row],[負債（億）]])/T20D357462[[#This Row],[総資産]]*100</f>
        <v>#DIV/0!</v>
      </c>
    </row>
    <row r="3220" spans="1:23" s="67" customFormat="1" x14ac:dyDescent="0.25">
      <c r="A3220" s="69"/>
      <c r="B3220" s="39"/>
      <c r="C3220" s="71" t="str">
        <f>IFERROR(_xll.RssMarket($A3220,"市場部名称"),"")</f>
        <v/>
      </c>
      <c r="D3220" s="55"/>
      <c r="E3220" s="55" t="str">
        <f>IFERROR(_xll.RssMarket($A3220,"前日比"),"")</f>
        <v/>
      </c>
      <c r="F3220" s="75" t="str">
        <f>IFERROR(_xll.RssMarket($A3220,"時価総額"),"")</f>
        <v/>
      </c>
      <c r="G3220" s="75" t="e">
        <f>T20D357462[[#This Row],[時価総額]]/T20D357462[[#This Row],[現在値]]</f>
        <v>#VALUE!</v>
      </c>
      <c r="H3220" s="20"/>
      <c r="I3220" s="38"/>
      <c r="J3220" s="20"/>
      <c r="K3220" s="33"/>
      <c r="L3220" s="117"/>
      <c r="M3220" s="21"/>
      <c r="N3220" s="89"/>
      <c r="O3220" s="125" t="e">
        <f t="shared" si="103"/>
        <v>#REF!</v>
      </c>
      <c r="P3220" s="125" t="e">
        <f t="shared" si="102"/>
        <v>#REF!</v>
      </c>
      <c r="Q3220" s="147" t="e">
        <f>T20D357462[[#This Row],[スコア⑤]]/T20D357462[[#This Row],[スコア③]]</f>
        <v>#REF!</v>
      </c>
      <c r="R3220" s="76" t="e">
        <f>#REF!+#REF!</f>
        <v>#REF!</v>
      </c>
      <c r="S3220" s="76"/>
      <c r="T3220" s="119"/>
      <c r="U3220" s="76"/>
      <c r="V3220" s="76"/>
      <c r="W3220" s="109" t="e">
        <f>(T20D357462[[#This Row],[現金及び預金（億）]]-T20D357462[[#This Row],[負債（億）]])/T20D357462[[#This Row],[総資産]]*100</f>
        <v>#DIV/0!</v>
      </c>
    </row>
    <row r="3221" spans="1:23" s="67" customFormat="1" x14ac:dyDescent="0.25">
      <c r="A3221" s="69"/>
      <c r="B3221" s="39"/>
      <c r="C3221" s="71" t="str">
        <f>IFERROR(_xll.RssMarket($A3221,"市場部名称"),"")</f>
        <v/>
      </c>
      <c r="D3221" s="55"/>
      <c r="E3221" s="55" t="str">
        <f>IFERROR(_xll.RssMarket($A3221,"前日比"),"")</f>
        <v/>
      </c>
      <c r="F3221" s="75" t="str">
        <f>IFERROR(_xll.RssMarket($A3221,"時価総額"),"")</f>
        <v/>
      </c>
      <c r="G3221" s="75" t="e">
        <f>T20D357462[[#This Row],[時価総額]]/T20D357462[[#This Row],[現在値]]</f>
        <v>#VALUE!</v>
      </c>
      <c r="H3221" s="20"/>
      <c r="I3221" s="38"/>
      <c r="J3221" s="20"/>
      <c r="K3221" s="33"/>
      <c r="L3221" s="117"/>
      <c r="M3221" s="21"/>
      <c r="N3221" s="89"/>
      <c r="O3221" s="125" t="e">
        <f t="shared" si="103"/>
        <v>#REF!</v>
      </c>
      <c r="P3221" s="125" t="e">
        <f t="shared" si="102"/>
        <v>#REF!</v>
      </c>
      <c r="Q3221" s="147" t="e">
        <f>T20D357462[[#This Row],[スコア⑤]]/T20D357462[[#This Row],[スコア③]]</f>
        <v>#REF!</v>
      </c>
      <c r="R3221" s="76" t="e">
        <f>#REF!+#REF!</f>
        <v>#REF!</v>
      </c>
      <c r="S3221" s="76"/>
      <c r="T3221" s="119"/>
      <c r="U3221" s="76"/>
      <c r="V3221" s="76"/>
      <c r="W3221" s="109" t="e">
        <f>(T20D357462[[#This Row],[現金及び預金（億）]]-T20D357462[[#This Row],[負債（億）]])/T20D357462[[#This Row],[総資産]]*100</f>
        <v>#DIV/0!</v>
      </c>
    </row>
    <row r="3222" spans="1:23" s="67" customFormat="1" x14ac:dyDescent="0.25">
      <c r="A3222" s="69"/>
      <c r="B3222" s="39"/>
      <c r="C3222" s="71" t="str">
        <f>IFERROR(_xll.RssMarket($A3222,"市場部名称"),"")</f>
        <v/>
      </c>
      <c r="D3222" s="55"/>
      <c r="E3222" s="55" t="str">
        <f>IFERROR(_xll.RssMarket($A3222,"前日比"),"")</f>
        <v/>
      </c>
      <c r="F3222" s="75" t="str">
        <f>IFERROR(_xll.RssMarket($A3222,"時価総額"),"")</f>
        <v/>
      </c>
      <c r="G3222" s="75" t="e">
        <f>T20D357462[[#This Row],[時価総額]]/T20D357462[[#This Row],[現在値]]</f>
        <v>#VALUE!</v>
      </c>
      <c r="H3222" s="20"/>
      <c r="I3222" s="38"/>
      <c r="J3222" s="20"/>
      <c r="K3222" s="33"/>
      <c r="L3222" s="117"/>
      <c r="M3222" s="21"/>
      <c r="N3222" s="89"/>
      <c r="O3222" s="125" t="e">
        <f t="shared" si="103"/>
        <v>#REF!</v>
      </c>
      <c r="P3222" s="125" t="e">
        <f t="shared" si="102"/>
        <v>#REF!</v>
      </c>
      <c r="Q3222" s="147" t="e">
        <f>T20D357462[[#This Row],[スコア⑤]]/T20D357462[[#This Row],[スコア③]]</f>
        <v>#REF!</v>
      </c>
      <c r="R3222" s="76" t="e">
        <f>#REF!+#REF!</f>
        <v>#REF!</v>
      </c>
      <c r="S3222" s="76"/>
      <c r="T3222" s="119"/>
      <c r="U3222" s="76"/>
      <c r="V3222" s="76"/>
      <c r="W3222" s="109" t="e">
        <f>(T20D357462[[#This Row],[現金及び預金（億）]]-T20D357462[[#This Row],[負債（億）]])/T20D357462[[#This Row],[総資産]]*100</f>
        <v>#DIV/0!</v>
      </c>
    </row>
    <row r="3223" spans="1:23" s="67" customFormat="1" x14ac:dyDescent="0.25">
      <c r="A3223" s="69"/>
      <c r="B3223" s="39"/>
      <c r="C3223" s="71" t="str">
        <f>IFERROR(_xll.RssMarket($A3223,"市場部名称"),"")</f>
        <v/>
      </c>
      <c r="D3223" s="55"/>
      <c r="E3223" s="55" t="str">
        <f>IFERROR(_xll.RssMarket($A3223,"前日比"),"")</f>
        <v/>
      </c>
      <c r="F3223" s="75" t="str">
        <f>IFERROR(_xll.RssMarket($A3223,"時価総額"),"")</f>
        <v/>
      </c>
      <c r="G3223" s="75" t="e">
        <f>T20D357462[[#This Row],[時価総額]]/T20D357462[[#This Row],[現在値]]</f>
        <v>#VALUE!</v>
      </c>
      <c r="H3223" s="20"/>
      <c r="I3223" s="38"/>
      <c r="J3223" s="20"/>
      <c r="K3223" s="33"/>
      <c r="L3223" s="117"/>
      <c r="M3223" s="21"/>
      <c r="N3223" s="89"/>
      <c r="O3223" s="125" t="e">
        <f t="shared" si="103"/>
        <v>#REF!</v>
      </c>
      <c r="P3223" s="125" t="e">
        <f t="shared" si="102"/>
        <v>#REF!</v>
      </c>
      <c r="Q3223" s="147" t="e">
        <f>T20D357462[[#This Row],[スコア⑤]]/T20D357462[[#This Row],[スコア③]]</f>
        <v>#REF!</v>
      </c>
      <c r="R3223" s="76" t="e">
        <f>#REF!+#REF!</f>
        <v>#REF!</v>
      </c>
      <c r="S3223" s="76"/>
      <c r="T3223" s="119"/>
      <c r="U3223" s="76"/>
      <c r="V3223" s="76"/>
      <c r="W3223" s="109" t="e">
        <f>(T20D357462[[#This Row],[現金及び預金（億）]]-T20D357462[[#This Row],[負債（億）]])/T20D357462[[#This Row],[総資産]]*100</f>
        <v>#DIV/0!</v>
      </c>
    </row>
    <row r="3224" spans="1:23" s="67" customFormat="1" x14ac:dyDescent="0.25">
      <c r="A3224" s="69"/>
      <c r="B3224" s="39"/>
      <c r="C3224" s="71" t="str">
        <f>IFERROR(_xll.RssMarket($A3224,"市場部名称"),"")</f>
        <v/>
      </c>
      <c r="D3224" s="55"/>
      <c r="E3224" s="55" t="str">
        <f>IFERROR(_xll.RssMarket($A3224,"前日比"),"")</f>
        <v/>
      </c>
      <c r="F3224" s="75" t="str">
        <f>IFERROR(_xll.RssMarket($A3224,"時価総額"),"")</f>
        <v/>
      </c>
      <c r="G3224" s="75" t="e">
        <f>T20D357462[[#This Row],[時価総額]]/T20D357462[[#This Row],[現在値]]</f>
        <v>#VALUE!</v>
      </c>
      <c r="H3224" s="20"/>
      <c r="I3224" s="38"/>
      <c r="J3224" s="20"/>
      <c r="K3224" s="33"/>
      <c r="L3224" s="117"/>
      <c r="M3224" s="21"/>
      <c r="N3224" s="89"/>
      <c r="O3224" s="125" t="e">
        <f t="shared" si="103"/>
        <v>#REF!</v>
      </c>
      <c r="P3224" s="125" t="e">
        <f t="shared" si="102"/>
        <v>#REF!</v>
      </c>
      <c r="Q3224" s="147" t="e">
        <f>T20D357462[[#This Row],[スコア⑤]]/T20D357462[[#This Row],[スコア③]]</f>
        <v>#REF!</v>
      </c>
      <c r="R3224" s="76" t="e">
        <f>#REF!+#REF!</f>
        <v>#REF!</v>
      </c>
      <c r="S3224" s="76"/>
      <c r="T3224" s="119"/>
      <c r="U3224" s="76"/>
      <c r="V3224" s="76"/>
      <c r="W3224" s="109" t="e">
        <f>(T20D357462[[#This Row],[現金及び預金（億）]]-T20D357462[[#This Row],[負債（億）]])/T20D357462[[#This Row],[総資産]]*100</f>
        <v>#DIV/0!</v>
      </c>
    </row>
    <row r="3225" spans="1:23" s="67" customFormat="1" x14ac:dyDescent="0.25">
      <c r="A3225" s="69"/>
      <c r="B3225" s="39"/>
      <c r="C3225" s="71" t="str">
        <f>IFERROR(_xll.RssMarket($A3225,"市場部名称"),"")</f>
        <v/>
      </c>
      <c r="D3225" s="55"/>
      <c r="E3225" s="55" t="str">
        <f>IFERROR(_xll.RssMarket($A3225,"前日比"),"")</f>
        <v/>
      </c>
      <c r="F3225" s="75" t="str">
        <f>IFERROR(_xll.RssMarket($A3225,"時価総額"),"")</f>
        <v/>
      </c>
      <c r="G3225" s="75" t="e">
        <f>T20D357462[[#This Row],[時価総額]]/T20D357462[[#This Row],[現在値]]</f>
        <v>#VALUE!</v>
      </c>
      <c r="H3225" s="20"/>
      <c r="I3225" s="38"/>
      <c r="J3225" s="20"/>
      <c r="K3225" s="33"/>
      <c r="L3225" s="117"/>
      <c r="M3225" s="21"/>
      <c r="N3225" s="89"/>
      <c r="O3225" s="125" t="e">
        <f t="shared" si="103"/>
        <v>#REF!</v>
      </c>
      <c r="P3225" s="125" t="e">
        <f t="shared" si="102"/>
        <v>#REF!</v>
      </c>
      <c r="Q3225" s="147" t="e">
        <f>T20D357462[[#This Row],[スコア⑤]]/T20D357462[[#This Row],[スコア③]]</f>
        <v>#REF!</v>
      </c>
      <c r="R3225" s="76" t="e">
        <f>#REF!+#REF!</f>
        <v>#REF!</v>
      </c>
      <c r="S3225" s="76"/>
      <c r="T3225" s="119"/>
      <c r="U3225" s="76"/>
      <c r="V3225" s="76"/>
      <c r="W3225" s="109" t="e">
        <f>(T20D357462[[#This Row],[現金及び預金（億）]]-T20D357462[[#This Row],[負債（億）]])/T20D357462[[#This Row],[総資産]]*100</f>
        <v>#DIV/0!</v>
      </c>
    </row>
    <row r="3226" spans="1:23" s="67" customFormat="1" x14ac:dyDescent="0.25">
      <c r="A3226" s="69"/>
      <c r="B3226" s="39"/>
      <c r="C3226" s="71" t="str">
        <f>IFERROR(_xll.RssMarket($A3226,"市場部名称"),"")</f>
        <v/>
      </c>
      <c r="D3226" s="55"/>
      <c r="E3226" s="55" t="str">
        <f>IFERROR(_xll.RssMarket($A3226,"前日比"),"")</f>
        <v/>
      </c>
      <c r="F3226" s="75" t="str">
        <f>IFERROR(_xll.RssMarket($A3226,"時価総額"),"")</f>
        <v/>
      </c>
      <c r="G3226" s="75" t="e">
        <f>T20D357462[[#This Row],[時価総額]]/T20D357462[[#This Row],[現在値]]</f>
        <v>#VALUE!</v>
      </c>
      <c r="H3226" s="20"/>
      <c r="I3226" s="38"/>
      <c r="J3226" s="20"/>
      <c r="K3226" s="33"/>
      <c r="L3226" s="117"/>
      <c r="M3226" s="21"/>
      <c r="N3226" s="89"/>
      <c r="O3226" s="125" t="e">
        <f t="shared" si="103"/>
        <v>#REF!</v>
      </c>
      <c r="P3226" s="125" t="e">
        <f t="shared" si="102"/>
        <v>#REF!</v>
      </c>
      <c r="Q3226" s="147" t="e">
        <f>T20D357462[[#This Row],[スコア⑤]]/T20D357462[[#This Row],[スコア③]]</f>
        <v>#REF!</v>
      </c>
      <c r="R3226" s="76" t="e">
        <f>#REF!+#REF!</f>
        <v>#REF!</v>
      </c>
      <c r="S3226" s="76"/>
      <c r="T3226" s="119"/>
      <c r="U3226" s="76"/>
      <c r="V3226" s="76"/>
      <c r="W3226" s="109" t="e">
        <f>(T20D357462[[#This Row],[現金及び預金（億）]]-T20D357462[[#This Row],[負債（億）]])/T20D357462[[#This Row],[総資産]]*100</f>
        <v>#DIV/0!</v>
      </c>
    </row>
    <row r="3227" spans="1:23" s="67" customFormat="1" x14ac:dyDescent="0.25">
      <c r="A3227" s="69"/>
      <c r="B3227" s="39"/>
      <c r="C3227" s="71" t="str">
        <f>IFERROR(_xll.RssMarket($A3227,"市場部名称"),"")</f>
        <v/>
      </c>
      <c r="D3227" s="55"/>
      <c r="E3227" s="55" t="str">
        <f>IFERROR(_xll.RssMarket($A3227,"前日比"),"")</f>
        <v/>
      </c>
      <c r="F3227" s="75" t="str">
        <f>IFERROR(_xll.RssMarket($A3227,"時価総額"),"")</f>
        <v/>
      </c>
      <c r="G3227" s="75" t="e">
        <f>T20D357462[[#This Row],[時価総額]]/T20D357462[[#This Row],[現在値]]</f>
        <v>#VALUE!</v>
      </c>
      <c r="H3227" s="20"/>
      <c r="I3227" s="38"/>
      <c r="J3227" s="20"/>
      <c r="K3227" s="33"/>
      <c r="L3227" s="117"/>
      <c r="M3227" s="21"/>
      <c r="N3227" s="89"/>
      <c r="O3227" s="125" t="e">
        <f t="shared" si="103"/>
        <v>#REF!</v>
      </c>
      <c r="P3227" s="125" t="e">
        <f t="shared" si="102"/>
        <v>#REF!</v>
      </c>
      <c r="Q3227" s="147" t="e">
        <f>T20D357462[[#This Row],[スコア⑤]]/T20D357462[[#This Row],[スコア③]]</f>
        <v>#REF!</v>
      </c>
      <c r="R3227" s="76" t="e">
        <f>#REF!+#REF!</f>
        <v>#REF!</v>
      </c>
      <c r="S3227" s="76"/>
      <c r="T3227" s="119"/>
      <c r="U3227" s="76"/>
      <c r="V3227" s="76"/>
      <c r="W3227" s="109" t="e">
        <f>(T20D357462[[#This Row],[現金及び預金（億）]]-T20D357462[[#This Row],[負債（億）]])/T20D357462[[#This Row],[総資産]]*100</f>
        <v>#DIV/0!</v>
      </c>
    </row>
    <row r="3228" spans="1:23" s="67" customFormat="1" x14ac:dyDescent="0.25">
      <c r="A3228" s="69"/>
      <c r="B3228" s="39"/>
      <c r="C3228" s="71" t="str">
        <f>IFERROR(_xll.RssMarket($A3228,"市場部名称"),"")</f>
        <v/>
      </c>
      <c r="D3228" s="55"/>
      <c r="E3228" s="55" t="str">
        <f>IFERROR(_xll.RssMarket($A3228,"前日比"),"")</f>
        <v/>
      </c>
      <c r="F3228" s="75" t="str">
        <f>IFERROR(_xll.RssMarket($A3228,"時価総額"),"")</f>
        <v/>
      </c>
      <c r="G3228" s="75" t="e">
        <f>T20D357462[[#This Row],[時価総額]]/T20D357462[[#This Row],[現在値]]</f>
        <v>#VALUE!</v>
      </c>
      <c r="H3228" s="20"/>
      <c r="I3228" s="38"/>
      <c r="J3228" s="20"/>
      <c r="K3228" s="33"/>
      <c r="L3228" s="117"/>
      <c r="M3228" s="21"/>
      <c r="N3228" s="89"/>
      <c r="O3228" s="125" t="e">
        <f t="shared" si="103"/>
        <v>#REF!</v>
      </c>
      <c r="P3228" s="125" t="e">
        <f t="shared" si="102"/>
        <v>#REF!</v>
      </c>
      <c r="Q3228" s="147" t="e">
        <f>T20D357462[[#This Row],[スコア⑤]]/T20D357462[[#This Row],[スコア③]]</f>
        <v>#REF!</v>
      </c>
      <c r="R3228" s="76" t="e">
        <f>#REF!+#REF!</f>
        <v>#REF!</v>
      </c>
      <c r="S3228" s="76"/>
      <c r="T3228" s="119"/>
      <c r="U3228" s="76"/>
      <c r="V3228" s="76"/>
      <c r="W3228" s="109" t="e">
        <f>(T20D357462[[#This Row],[現金及び預金（億）]]-T20D357462[[#This Row],[負債（億）]])/T20D357462[[#This Row],[総資産]]*100</f>
        <v>#DIV/0!</v>
      </c>
    </row>
    <row r="3229" spans="1:23" s="67" customFormat="1" x14ac:dyDescent="0.25">
      <c r="A3229" s="69"/>
      <c r="B3229" s="39"/>
      <c r="C3229" s="71" t="str">
        <f>IFERROR(_xll.RssMarket($A3229,"市場部名称"),"")</f>
        <v/>
      </c>
      <c r="D3229" s="55"/>
      <c r="E3229" s="55" t="str">
        <f>IFERROR(_xll.RssMarket($A3229,"前日比"),"")</f>
        <v/>
      </c>
      <c r="F3229" s="75" t="str">
        <f>IFERROR(_xll.RssMarket($A3229,"時価総額"),"")</f>
        <v/>
      </c>
      <c r="G3229" s="75" t="e">
        <f>T20D357462[[#This Row],[時価総額]]/T20D357462[[#This Row],[現在値]]</f>
        <v>#VALUE!</v>
      </c>
      <c r="H3229" s="20"/>
      <c r="I3229" s="38"/>
      <c r="J3229" s="20"/>
      <c r="K3229" s="33"/>
      <c r="L3229" s="117"/>
      <c r="M3229" s="21"/>
      <c r="N3229" s="89"/>
      <c r="O3229" s="125" t="e">
        <f t="shared" si="103"/>
        <v>#REF!</v>
      </c>
      <c r="P3229" s="125" t="e">
        <f t="shared" si="102"/>
        <v>#REF!</v>
      </c>
      <c r="Q3229" s="147" t="e">
        <f>T20D357462[[#This Row],[スコア⑤]]/T20D357462[[#This Row],[スコア③]]</f>
        <v>#REF!</v>
      </c>
      <c r="R3229" s="76" t="e">
        <f>#REF!+#REF!</f>
        <v>#REF!</v>
      </c>
      <c r="S3229" s="76"/>
      <c r="T3229" s="119"/>
      <c r="U3229" s="76"/>
      <c r="V3229" s="76"/>
      <c r="W3229" s="109" t="e">
        <f>(T20D357462[[#This Row],[現金及び預金（億）]]-T20D357462[[#This Row],[負債（億）]])/T20D357462[[#This Row],[総資産]]*100</f>
        <v>#DIV/0!</v>
      </c>
    </row>
    <row r="3230" spans="1:23" s="67" customFormat="1" x14ac:dyDescent="0.25">
      <c r="A3230" s="69"/>
      <c r="B3230" s="39"/>
      <c r="C3230" s="71" t="str">
        <f>IFERROR(_xll.RssMarket($A3230,"市場部名称"),"")</f>
        <v/>
      </c>
      <c r="D3230" s="55"/>
      <c r="E3230" s="55" t="str">
        <f>IFERROR(_xll.RssMarket($A3230,"前日比"),"")</f>
        <v/>
      </c>
      <c r="F3230" s="75" t="str">
        <f>IFERROR(_xll.RssMarket($A3230,"時価総額"),"")</f>
        <v/>
      </c>
      <c r="G3230" s="75" t="e">
        <f>T20D357462[[#This Row],[時価総額]]/T20D357462[[#This Row],[現在値]]</f>
        <v>#VALUE!</v>
      </c>
      <c r="H3230" s="20"/>
      <c r="I3230" s="38"/>
      <c r="J3230" s="20"/>
      <c r="K3230" s="33"/>
      <c r="L3230" s="117"/>
      <c r="M3230" s="21"/>
      <c r="N3230" s="89"/>
      <c r="O3230" s="125" t="e">
        <f t="shared" si="103"/>
        <v>#REF!</v>
      </c>
      <c r="P3230" s="125" t="e">
        <f t="shared" si="102"/>
        <v>#REF!</v>
      </c>
      <c r="Q3230" s="147" t="e">
        <f>T20D357462[[#This Row],[スコア⑤]]/T20D357462[[#This Row],[スコア③]]</f>
        <v>#REF!</v>
      </c>
      <c r="R3230" s="76" t="e">
        <f>#REF!+#REF!</f>
        <v>#REF!</v>
      </c>
      <c r="S3230" s="76"/>
      <c r="T3230" s="119"/>
      <c r="U3230" s="76"/>
      <c r="V3230" s="76"/>
      <c r="W3230" s="109" t="e">
        <f>(T20D357462[[#This Row],[現金及び預金（億）]]-T20D357462[[#This Row],[負債（億）]])/T20D357462[[#This Row],[総資産]]*100</f>
        <v>#DIV/0!</v>
      </c>
    </row>
    <row r="3231" spans="1:23" s="67" customFormat="1" x14ac:dyDescent="0.25">
      <c r="A3231" s="69"/>
      <c r="B3231" s="39"/>
      <c r="C3231" s="71" t="str">
        <f>IFERROR(_xll.RssMarket($A3231,"市場部名称"),"")</f>
        <v/>
      </c>
      <c r="D3231" s="55"/>
      <c r="E3231" s="55" t="str">
        <f>IFERROR(_xll.RssMarket($A3231,"前日比"),"")</f>
        <v/>
      </c>
      <c r="F3231" s="75" t="str">
        <f>IFERROR(_xll.RssMarket($A3231,"時価総額"),"")</f>
        <v/>
      </c>
      <c r="G3231" s="75" t="e">
        <f>T20D357462[[#This Row],[時価総額]]/T20D357462[[#This Row],[現在値]]</f>
        <v>#VALUE!</v>
      </c>
      <c r="H3231" s="20"/>
      <c r="I3231" s="38"/>
      <c r="J3231" s="20"/>
      <c r="K3231" s="33"/>
      <c r="L3231" s="117"/>
      <c r="M3231" s="21"/>
      <c r="N3231" s="89"/>
      <c r="O3231" s="125" t="e">
        <f t="shared" si="103"/>
        <v>#REF!</v>
      </c>
      <c r="P3231" s="125" t="e">
        <f t="shared" si="102"/>
        <v>#REF!</v>
      </c>
      <c r="Q3231" s="147" t="e">
        <f>T20D357462[[#This Row],[スコア⑤]]/T20D357462[[#This Row],[スコア③]]</f>
        <v>#REF!</v>
      </c>
      <c r="R3231" s="76" t="e">
        <f>#REF!+#REF!</f>
        <v>#REF!</v>
      </c>
      <c r="S3231" s="76"/>
      <c r="T3231" s="119"/>
      <c r="U3231" s="76"/>
      <c r="V3231" s="76"/>
      <c r="W3231" s="109" t="e">
        <f>(T20D357462[[#This Row],[現金及び預金（億）]]-T20D357462[[#This Row],[負債（億）]])/T20D357462[[#This Row],[総資産]]*100</f>
        <v>#DIV/0!</v>
      </c>
    </row>
    <row r="3232" spans="1:23" s="67" customFormat="1" x14ac:dyDescent="0.25">
      <c r="A3232" s="69"/>
      <c r="B3232" s="39"/>
      <c r="C3232" s="71" t="str">
        <f>IFERROR(_xll.RssMarket($A3232,"市場部名称"),"")</f>
        <v/>
      </c>
      <c r="D3232" s="55"/>
      <c r="E3232" s="55" t="str">
        <f>IFERROR(_xll.RssMarket($A3232,"前日比"),"")</f>
        <v/>
      </c>
      <c r="F3232" s="75" t="str">
        <f>IFERROR(_xll.RssMarket($A3232,"時価総額"),"")</f>
        <v/>
      </c>
      <c r="G3232" s="75" t="e">
        <f>T20D357462[[#This Row],[時価総額]]/T20D357462[[#This Row],[現在値]]</f>
        <v>#VALUE!</v>
      </c>
      <c r="H3232" s="20"/>
      <c r="I3232" s="38"/>
      <c r="J3232" s="20"/>
      <c r="K3232" s="33"/>
      <c r="L3232" s="117"/>
      <c r="M3232" s="21"/>
      <c r="N3232" s="89"/>
      <c r="O3232" s="125" t="e">
        <f t="shared" si="103"/>
        <v>#REF!</v>
      </c>
      <c r="P3232" s="125" t="e">
        <f t="shared" si="102"/>
        <v>#REF!</v>
      </c>
      <c r="Q3232" s="147" t="e">
        <f>T20D357462[[#This Row],[スコア⑤]]/T20D357462[[#This Row],[スコア③]]</f>
        <v>#REF!</v>
      </c>
      <c r="R3232" s="76" t="e">
        <f>#REF!+#REF!</f>
        <v>#REF!</v>
      </c>
      <c r="S3232" s="76"/>
      <c r="T3232" s="119"/>
      <c r="U3232" s="76"/>
      <c r="V3232" s="76"/>
      <c r="W3232" s="109" t="e">
        <f>(T20D357462[[#This Row],[現金及び預金（億）]]-T20D357462[[#This Row],[負債（億）]])/T20D357462[[#This Row],[総資産]]*100</f>
        <v>#DIV/0!</v>
      </c>
    </row>
    <row r="3233" spans="1:23" s="67" customFormat="1" x14ac:dyDescent="0.25">
      <c r="A3233" s="69"/>
      <c r="B3233" s="39"/>
      <c r="C3233" s="71" t="str">
        <f>IFERROR(_xll.RssMarket($A3233,"市場部名称"),"")</f>
        <v/>
      </c>
      <c r="D3233" s="55"/>
      <c r="E3233" s="55" t="str">
        <f>IFERROR(_xll.RssMarket($A3233,"前日比"),"")</f>
        <v/>
      </c>
      <c r="F3233" s="75" t="str">
        <f>IFERROR(_xll.RssMarket($A3233,"時価総額"),"")</f>
        <v/>
      </c>
      <c r="G3233" s="75" t="e">
        <f>T20D357462[[#This Row],[時価総額]]/T20D357462[[#This Row],[現在値]]</f>
        <v>#VALUE!</v>
      </c>
      <c r="H3233" s="20"/>
      <c r="I3233" s="38"/>
      <c r="J3233" s="20"/>
      <c r="K3233" s="33"/>
      <c r="L3233" s="117"/>
      <c r="M3233" s="21"/>
      <c r="N3233" s="89"/>
      <c r="O3233" s="125" t="e">
        <f t="shared" si="103"/>
        <v>#REF!</v>
      </c>
      <c r="P3233" s="125" t="e">
        <f t="shared" si="102"/>
        <v>#REF!</v>
      </c>
      <c r="Q3233" s="147" t="e">
        <f>T20D357462[[#This Row],[スコア⑤]]/T20D357462[[#This Row],[スコア③]]</f>
        <v>#REF!</v>
      </c>
      <c r="R3233" s="76" t="e">
        <f>#REF!+#REF!</f>
        <v>#REF!</v>
      </c>
      <c r="S3233" s="76"/>
      <c r="T3233" s="119"/>
      <c r="U3233" s="76"/>
      <c r="V3233" s="76"/>
      <c r="W3233" s="109" t="e">
        <f>(T20D357462[[#This Row],[現金及び預金（億）]]-T20D357462[[#This Row],[負債（億）]])/T20D357462[[#This Row],[総資産]]*100</f>
        <v>#DIV/0!</v>
      </c>
    </row>
    <row r="3234" spans="1:23" s="67" customFormat="1" x14ac:dyDescent="0.25">
      <c r="A3234" s="69"/>
      <c r="B3234" s="39"/>
      <c r="C3234" s="71" t="str">
        <f>IFERROR(_xll.RssMarket($A3234,"市場部名称"),"")</f>
        <v/>
      </c>
      <c r="D3234" s="55"/>
      <c r="E3234" s="55" t="str">
        <f>IFERROR(_xll.RssMarket($A3234,"前日比"),"")</f>
        <v/>
      </c>
      <c r="F3234" s="75" t="str">
        <f>IFERROR(_xll.RssMarket($A3234,"時価総額"),"")</f>
        <v/>
      </c>
      <c r="G3234" s="75" t="e">
        <f>T20D357462[[#This Row],[時価総額]]/T20D357462[[#This Row],[現在値]]</f>
        <v>#VALUE!</v>
      </c>
      <c r="H3234" s="20"/>
      <c r="I3234" s="38"/>
      <c r="J3234" s="20"/>
      <c r="K3234" s="33"/>
      <c r="L3234" s="117"/>
      <c r="M3234" s="21"/>
      <c r="N3234" s="89"/>
      <c r="O3234" s="125" t="e">
        <f t="shared" si="103"/>
        <v>#REF!</v>
      </c>
      <c r="P3234" s="125" t="e">
        <f t="shared" si="102"/>
        <v>#REF!</v>
      </c>
      <c r="Q3234" s="147" t="e">
        <f>T20D357462[[#This Row],[スコア⑤]]/T20D357462[[#This Row],[スコア③]]</f>
        <v>#REF!</v>
      </c>
      <c r="R3234" s="76" t="e">
        <f>#REF!+#REF!</f>
        <v>#REF!</v>
      </c>
      <c r="S3234" s="76"/>
      <c r="T3234" s="119"/>
      <c r="U3234" s="76"/>
      <c r="V3234" s="76"/>
      <c r="W3234" s="109" t="e">
        <f>(T20D357462[[#This Row],[現金及び預金（億）]]-T20D357462[[#This Row],[負債（億）]])/T20D357462[[#This Row],[総資産]]*100</f>
        <v>#DIV/0!</v>
      </c>
    </row>
    <row r="3235" spans="1:23" s="67" customFormat="1" x14ac:dyDescent="0.25">
      <c r="A3235" s="69"/>
      <c r="B3235" s="39"/>
      <c r="C3235" s="71" t="str">
        <f>IFERROR(_xll.RssMarket($A3235,"市場部名称"),"")</f>
        <v/>
      </c>
      <c r="D3235" s="55"/>
      <c r="E3235" s="55" t="str">
        <f>IFERROR(_xll.RssMarket($A3235,"前日比"),"")</f>
        <v/>
      </c>
      <c r="F3235" s="75" t="str">
        <f>IFERROR(_xll.RssMarket($A3235,"時価総額"),"")</f>
        <v/>
      </c>
      <c r="G3235" s="75" t="e">
        <f>T20D357462[[#This Row],[時価総額]]/T20D357462[[#This Row],[現在値]]</f>
        <v>#VALUE!</v>
      </c>
      <c r="H3235" s="20"/>
      <c r="I3235" s="38"/>
      <c r="J3235" s="20"/>
      <c r="K3235" s="33"/>
      <c r="L3235" s="117"/>
      <c r="M3235" s="21"/>
      <c r="N3235" s="89"/>
      <c r="O3235" s="125" t="e">
        <f t="shared" si="103"/>
        <v>#REF!</v>
      </c>
      <c r="P3235" s="125" t="e">
        <f t="shared" si="102"/>
        <v>#REF!</v>
      </c>
      <c r="Q3235" s="147" t="e">
        <f>T20D357462[[#This Row],[スコア⑤]]/T20D357462[[#This Row],[スコア③]]</f>
        <v>#REF!</v>
      </c>
      <c r="R3235" s="76" t="e">
        <f>#REF!+#REF!</f>
        <v>#REF!</v>
      </c>
      <c r="S3235" s="76"/>
      <c r="T3235" s="119"/>
      <c r="U3235" s="76"/>
      <c r="V3235" s="76"/>
      <c r="W3235" s="109" t="e">
        <f>(T20D357462[[#This Row],[現金及び預金（億）]]-T20D357462[[#This Row],[負債（億）]])/T20D357462[[#This Row],[総資産]]*100</f>
        <v>#DIV/0!</v>
      </c>
    </row>
    <row r="3236" spans="1:23" s="67" customFormat="1" x14ac:dyDescent="0.25">
      <c r="A3236" s="69"/>
      <c r="B3236" s="39"/>
      <c r="C3236" s="71" t="str">
        <f>IFERROR(_xll.RssMarket($A3236,"市場部名称"),"")</f>
        <v/>
      </c>
      <c r="D3236" s="55"/>
      <c r="E3236" s="55" t="str">
        <f>IFERROR(_xll.RssMarket($A3236,"前日比"),"")</f>
        <v/>
      </c>
      <c r="F3236" s="75" t="str">
        <f>IFERROR(_xll.RssMarket($A3236,"時価総額"),"")</f>
        <v/>
      </c>
      <c r="G3236" s="75" t="e">
        <f>T20D357462[[#This Row],[時価総額]]/T20D357462[[#This Row],[現在値]]</f>
        <v>#VALUE!</v>
      </c>
      <c r="H3236" s="20"/>
      <c r="I3236" s="38"/>
      <c r="J3236" s="20"/>
      <c r="K3236" s="33"/>
      <c r="L3236" s="117"/>
      <c r="M3236" s="21"/>
      <c r="N3236" s="89"/>
      <c r="O3236" s="125" t="e">
        <f t="shared" si="103"/>
        <v>#REF!</v>
      </c>
      <c r="P3236" s="125" t="e">
        <f t="shared" si="102"/>
        <v>#REF!</v>
      </c>
      <c r="Q3236" s="147" t="e">
        <f>T20D357462[[#This Row],[スコア⑤]]/T20D357462[[#This Row],[スコア③]]</f>
        <v>#REF!</v>
      </c>
      <c r="R3236" s="76" t="e">
        <f>#REF!+#REF!</f>
        <v>#REF!</v>
      </c>
      <c r="S3236" s="76"/>
      <c r="T3236" s="119"/>
      <c r="U3236" s="76"/>
      <c r="V3236" s="76"/>
      <c r="W3236" s="109" t="e">
        <f>(T20D357462[[#This Row],[現金及び預金（億）]]-T20D357462[[#This Row],[負債（億）]])/T20D357462[[#This Row],[総資産]]*100</f>
        <v>#DIV/0!</v>
      </c>
    </row>
    <row r="3237" spans="1:23" s="67" customFormat="1" x14ac:dyDescent="0.25">
      <c r="A3237" s="69"/>
      <c r="B3237" s="39"/>
      <c r="C3237" s="71" t="str">
        <f>IFERROR(_xll.RssMarket($A3237,"市場部名称"),"")</f>
        <v/>
      </c>
      <c r="D3237" s="55"/>
      <c r="E3237" s="55" t="str">
        <f>IFERROR(_xll.RssMarket($A3237,"前日比"),"")</f>
        <v/>
      </c>
      <c r="F3237" s="75" t="str">
        <f>IFERROR(_xll.RssMarket($A3237,"時価総額"),"")</f>
        <v/>
      </c>
      <c r="G3237" s="75" t="e">
        <f>T20D357462[[#This Row],[時価総額]]/T20D357462[[#This Row],[現在値]]</f>
        <v>#VALUE!</v>
      </c>
      <c r="H3237" s="20"/>
      <c r="I3237" s="38"/>
      <c r="J3237" s="20"/>
      <c r="K3237" s="33"/>
      <c r="L3237" s="117"/>
      <c r="M3237" s="21"/>
      <c r="N3237" s="89"/>
      <c r="O3237" s="125" t="e">
        <f t="shared" si="103"/>
        <v>#REF!</v>
      </c>
      <c r="P3237" s="125" t="e">
        <f t="shared" si="102"/>
        <v>#REF!</v>
      </c>
      <c r="Q3237" s="147" t="e">
        <f>T20D357462[[#This Row],[スコア⑤]]/T20D357462[[#This Row],[スコア③]]</f>
        <v>#REF!</v>
      </c>
      <c r="R3237" s="76" t="e">
        <f>#REF!+#REF!</f>
        <v>#REF!</v>
      </c>
      <c r="S3237" s="76"/>
      <c r="T3237" s="119"/>
      <c r="U3237" s="76"/>
      <c r="V3237" s="76"/>
      <c r="W3237" s="109" t="e">
        <f>(T20D357462[[#This Row],[現金及び預金（億）]]-T20D357462[[#This Row],[負債（億）]])/T20D357462[[#This Row],[総資産]]*100</f>
        <v>#DIV/0!</v>
      </c>
    </row>
    <row r="3238" spans="1:23" s="67" customFormat="1" x14ac:dyDescent="0.25">
      <c r="A3238" s="69"/>
      <c r="B3238" s="39"/>
      <c r="C3238" s="71" t="str">
        <f>IFERROR(_xll.RssMarket($A3238,"市場部名称"),"")</f>
        <v/>
      </c>
      <c r="D3238" s="55"/>
      <c r="E3238" s="55" t="str">
        <f>IFERROR(_xll.RssMarket($A3238,"前日比"),"")</f>
        <v/>
      </c>
      <c r="F3238" s="75" t="str">
        <f>IFERROR(_xll.RssMarket($A3238,"時価総額"),"")</f>
        <v/>
      </c>
      <c r="G3238" s="75" t="e">
        <f>T20D357462[[#This Row],[時価総額]]/T20D357462[[#This Row],[現在値]]</f>
        <v>#VALUE!</v>
      </c>
      <c r="H3238" s="20"/>
      <c r="I3238" s="38"/>
      <c r="J3238" s="20"/>
      <c r="K3238" s="33"/>
      <c r="L3238" s="117"/>
      <c r="M3238" s="21"/>
      <c r="N3238" s="89"/>
      <c r="O3238" s="125" t="e">
        <f t="shared" si="103"/>
        <v>#REF!</v>
      </c>
      <c r="P3238" s="125" t="e">
        <f t="shared" si="102"/>
        <v>#REF!</v>
      </c>
      <c r="Q3238" s="147" t="e">
        <f>T20D357462[[#This Row],[スコア⑤]]/T20D357462[[#This Row],[スコア③]]</f>
        <v>#REF!</v>
      </c>
      <c r="R3238" s="76" t="e">
        <f>#REF!+#REF!</f>
        <v>#REF!</v>
      </c>
      <c r="S3238" s="76"/>
      <c r="T3238" s="119"/>
      <c r="U3238" s="76"/>
      <c r="V3238" s="76"/>
      <c r="W3238" s="109" t="e">
        <f>(T20D357462[[#This Row],[現金及び預金（億）]]-T20D357462[[#This Row],[負債（億）]])/T20D357462[[#This Row],[総資産]]*100</f>
        <v>#DIV/0!</v>
      </c>
    </row>
    <row r="3239" spans="1:23" s="67" customFormat="1" x14ac:dyDescent="0.25">
      <c r="A3239" s="69"/>
      <c r="B3239" s="39"/>
      <c r="C3239" s="71" t="str">
        <f>IFERROR(_xll.RssMarket($A3239,"市場部名称"),"")</f>
        <v/>
      </c>
      <c r="D3239" s="55"/>
      <c r="E3239" s="55" t="str">
        <f>IFERROR(_xll.RssMarket($A3239,"前日比"),"")</f>
        <v/>
      </c>
      <c r="F3239" s="75" t="str">
        <f>IFERROR(_xll.RssMarket($A3239,"時価総額"),"")</f>
        <v/>
      </c>
      <c r="G3239" s="75" t="e">
        <f>T20D357462[[#This Row],[時価総額]]/T20D357462[[#This Row],[現在値]]</f>
        <v>#VALUE!</v>
      </c>
      <c r="H3239" s="20"/>
      <c r="I3239" s="38"/>
      <c r="J3239" s="20"/>
      <c r="K3239" s="33"/>
      <c r="L3239" s="117"/>
      <c r="M3239" s="21"/>
      <c r="N3239" s="89"/>
      <c r="O3239" s="125" t="e">
        <f t="shared" si="103"/>
        <v>#REF!</v>
      </c>
      <c r="P3239" s="125" t="e">
        <f t="shared" si="102"/>
        <v>#REF!</v>
      </c>
      <c r="Q3239" s="147" t="e">
        <f>T20D357462[[#This Row],[スコア⑤]]/T20D357462[[#This Row],[スコア③]]</f>
        <v>#REF!</v>
      </c>
      <c r="R3239" s="76" t="e">
        <f>#REF!+#REF!</f>
        <v>#REF!</v>
      </c>
      <c r="S3239" s="76"/>
      <c r="T3239" s="119"/>
      <c r="U3239" s="76"/>
      <c r="V3239" s="76"/>
      <c r="W3239" s="109" t="e">
        <f>(T20D357462[[#This Row],[現金及び預金（億）]]-T20D357462[[#This Row],[負債（億）]])/T20D357462[[#This Row],[総資産]]*100</f>
        <v>#DIV/0!</v>
      </c>
    </row>
    <row r="3240" spans="1:23" s="67" customFormat="1" x14ac:dyDescent="0.25">
      <c r="A3240" s="69"/>
      <c r="B3240" s="39"/>
      <c r="C3240" s="71" t="str">
        <f>IFERROR(_xll.RssMarket($A3240,"市場部名称"),"")</f>
        <v/>
      </c>
      <c r="D3240" s="55"/>
      <c r="E3240" s="55" t="str">
        <f>IFERROR(_xll.RssMarket($A3240,"前日比"),"")</f>
        <v/>
      </c>
      <c r="F3240" s="75" t="str">
        <f>IFERROR(_xll.RssMarket($A3240,"時価総額"),"")</f>
        <v/>
      </c>
      <c r="G3240" s="75" t="e">
        <f>T20D357462[[#This Row],[時価総額]]/T20D357462[[#This Row],[現在値]]</f>
        <v>#VALUE!</v>
      </c>
      <c r="H3240" s="20"/>
      <c r="I3240" s="38"/>
      <c r="J3240" s="20"/>
      <c r="K3240" s="33"/>
      <c r="L3240" s="117"/>
      <c r="M3240" s="21"/>
      <c r="N3240" s="89"/>
      <c r="O3240" s="125" t="e">
        <f t="shared" si="103"/>
        <v>#REF!</v>
      </c>
      <c r="P3240" s="125" t="e">
        <f t="shared" si="102"/>
        <v>#REF!</v>
      </c>
      <c r="Q3240" s="147" t="e">
        <f>T20D357462[[#This Row],[スコア⑤]]/T20D357462[[#This Row],[スコア③]]</f>
        <v>#REF!</v>
      </c>
      <c r="R3240" s="76" t="e">
        <f>#REF!+#REF!</f>
        <v>#REF!</v>
      </c>
      <c r="S3240" s="76"/>
      <c r="T3240" s="119"/>
      <c r="U3240" s="76"/>
      <c r="V3240" s="76"/>
      <c r="W3240" s="109" t="e">
        <f>(T20D357462[[#This Row],[現金及び預金（億）]]-T20D357462[[#This Row],[負債（億）]])/T20D357462[[#This Row],[総資産]]*100</f>
        <v>#DIV/0!</v>
      </c>
    </row>
    <row r="3241" spans="1:23" s="67" customFormat="1" x14ac:dyDescent="0.25">
      <c r="A3241" s="69"/>
      <c r="B3241" s="39"/>
      <c r="C3241" s="71" t="str">
        <f>IFERROR(_xll.RssMarket($A3241,"市場部名称"),"")</f>
        <v/>
      </c>
      <c r="D3241" s="55"/>
      <c r="E3241" s="55" t="str">
        <f>IFERROR(_xll.RssMarket($A3241,"前日比"),"")</f>
        <v/>
      </c>
      <c r="F3241" s="75" t="str">
        <f>IFERROR(_xll.RssMarket($A3241,"時価総額"),"")</f>
        <v/>
      </c>
      <c r="G3241" s="75" t="e">
        <f>T20D357462[[#This Row],[時価総額]]/T20D357462[[#This Row],[現在値]]</f>
        <v>#VALUE!</v>
      </c>
      <c r="H3241" s="20"/>
      <c r="I3241" s="38"/>
      <c r="J3241" s="20"/>
      <c r="K3241" s="33"/>
      <c r="L3241" s="117"/>
      <c r="M3241" s="21"/>
      <c r="N3241" s="89"/>
      <c r="O3241" s="125" t="e">
        <f t="shared" si="103"/>
        <v>#REF!</v>
      </c>
      <c r="P3241" s="125" t="e">
        <f t="shared" si="102"/>
        <v>#REF!</v>
      </c>
      <c r="Q3241" s="147" t="e">
        <f>T20D357462[[#This Row],[スコア⑤]]/T20D357462[[#This Row],[スコア③]]</f>
        <v>#REF!</v>
      </c>
      <c r="R3241" s="76" t="e">
        <f>#REF!+#REF!</f>
        <v>#REF!</v>
      </c>
      <c r="S3241" s="76"/>
      <c r="T3241" s="119"/>
      <c r="U3241" s="76"/>
      <c r="V3241" s="76"/>
      <c r="W3241" s="109" t="e">
        <f>(T20D357462[[#This Row],[現金及び預金（億）]]-T20D357462[[#This Row],[負債（億）]])/T20D357462[[#This Row],[総資産]]*100</f>
        <v>#DIV/0!</v>
      </c>
    </row>
    <row r="3242" spans="1:23" s="67" customFormat="1" x14ac:dyDescent="0.25">
      <c r="A3242" s="69"/>
      <c r="B3242" s="39"/>
      <c r="C3242" s="71" t="str">
        <f>IFERROR(_xll.RssMarket($A3242,"市場部名称"),"")</f>
        <v/>
      </c>
      <c r="D3242" s="55"/>
      <c r="E3242" s="55" t="str">
        <f>IFERROR(_xll.RssMarket($A3242,"前日比"),"")</f>
        <v/>
      </c>
      <c r="F3242" s="75" t="str">
        <f>IFERROR(_xll.RssMarket($A3242,"時価総額"),"")</f>
        <v/>
      </c>
      <c r="G3242" s="75" t="e">
        <f>T20D357462[[#This Row],[時価総額]]/T20D357462[[#This Row],[現在値]]</f>
        <v>#VALUE!</v>
      </c>
      <c r="H3242" s="20"/>
      <c r="I3242" s="38"/>
      <c r="J3242" s="20"/>
      <c r="K3242" s="33"/>
      <c r="L3242" s="117"/>
      <c r="M3242" s="21"/>
      <c r="N3242" s="89"/>
      <c r="O3242" s="125" t="e">
        <f t="shared" si="103"/>
        <v>#REF!</v>
      </c>
      <c r="P3242" s="125" t="e">
        <f t="shared" si="102"/>
        <v>#REF!</v>
      </c>
      <c r="Q3242" s="147" t="e">
        <f>T20D357462[[#This Row],[スコア⑤]]/T20D357462[[#This Row],[スコア③]]</f>
        <v>#REF!</v>
      </c>
      <c r="R3242" s="76" t="e">
        <f>#REF!+#REF!</f>
        <v>#REF!</v>
      </c>
      <c r="S3242" s="76"/>
      <c r="T3242" s="119"/>
      <c r="U3242" s="76"/>
      <c r="V3242" s="76"/>
      <c r="W3242" s="109" t="e">
        <f>(T20D357462[[#This Row],[現金及び預金（億）]]-T20D357462[[#This Row],[負債（億）]])/T20D357462[[#This Row],[総資産]]*100</f>
        <v>#DIV/0!</v>
      </c>
    </row>
    <row r="3243" spans="1:23" s="67" customFormat="1" x14ac:dyDescent="0.25">
      <c r="A3243" s="69"/>
      <c r="B3243" s="39"/>
      <c r="C3243" s="71" t="str">
        <f>IFERROR(_xll.RssMarket($A3243,"市場部名称"),"")</f>
        <v/>
      </c>
      <c r="D3243" s="55"/>
      <c r="E3243" s="55" t="str">
        <f>IFERROR(_xll.RssMarket($A3243,"前日比"),"")</f>
        <v/>
      </c>
      <c r="F3243" s="75" t="str">
        <f>IFERROR(_xll.RssMarket($A3243,"時価総額"),"")</f>
        <v/>
      </c>
      <c r="G3243" s="75" t="e">
        <f>T20D357462[[#This Row],[時価総額]]/T20D357462[[#This Row],[現在値]]</f>
        <v>#VALUE!</v>
      </c>
      <c r="H3243" s="20"/>
      <c r="I3243" s="38"/>
      <c r="J3243" s="20"/>
      <c r="K3243" s="33"/>
      <c r="L3243" s="117"/>
      <c r="M3243" s="21"/>
      <c r="N3243" s="89"/>
      <c r="O3243" s="125" t="e">
        <f t="shared" si="103"/>
        <v>#REF!</v>
      </c>
      <c r="P3243" s="125" t="e">
        <f t="shared" si="102"/>
        <v>#REF!</v>
      </c>
      <c r="Q3243" s="147" t="e">
        <f>T20D357462[[#This Row],[スコア⑤]]/T20D357462[[#This Row],[スコア③]]</f>
        <v>#REF!</v>
      </c>
      <c r="R3243" s="76" t="e">
        <f>#REF!+#REF!</f>
        <v>#REF!</v>
      </c>
      <c r="S3243" s="76"/>
      <c r="T3243" s="119"/>
      <c r="U3243" s="76"/>
      <c r="V3243" s="76"/>
      <c r="W3243" s="109" t="e">
        <f>(T20D357462[[#This Row],[現金及び預金（億）]]-T20D357462[[#This Row],[負債（億）]])/T20D357462[[#This Row],[総資産]]*100</f>
        <v>#DIV/0!</v>
      </c>
    </row>
    <row r="3244" spans="1:23" s="67" customFormat="1" x14ac:dyDescent="0.25">
      <c r="A3244" s="69"/>
      <c r="B3244" s="39"/>
      <c r="C3244" s="71" t="str">
        <f>IFERROR(_xll.RssMarket($A3244,"市場部名称"),"")</f>
        <v/>
      </c>
      <c r="D3244" s="55"/>
      <c r="E3244" s="55" t="str">
        <f>IFERROR(_xll.RssMarket($A3244,"前日比"),"")</f>
        <v/>
      </c>
      <c r="F3244" s="75" t="str">
        <f>IFERROR(_xll.RssMarket($A3244,"時価総額"),"")</f>
        <v/>
      </c>
      <c r="G3244" s="75" t="e">
        <f>T20D357462[[#This Row],[時価総額]]/T20D357462[[#This Row],[現在値]]</f>
        <v>#VALUE!</v>
      </c>
      <c r="H3244" s="20"/>
      <c r="I3244" s="38"/>
      <c r="J3244" s="20"/>
      <c r="K3244" s="33"/>
      <c r="L3244" s="117"/>
      <c r="M3244" s="21"/>
      <c r="N3244" s="89"/>
      <c r="O3244" s="125" t="e">
        <f t="shared" si="103"/>
        <v>#REF!</v>
      </c>
      <c r="P3244" s="125" t="e">
        <f t="shared" si="102"/>
        <v>#REF!</v>
      </c>
      <c r="Q3244" s="147" t="e">
        <f>T20D357462[[#This Row],[スコア⑤]]/T20D357462[[#This Row],[スコア③]]</f>
        <v>#REF!</v>
      </c>
      <c r="R3244" s="76" t="e">
        <f>#REF!+#REF!</f>
        <v>#REF!</v>
      </c>
      <c r="S3244" s="76"/>
      <c r="T3244" s="119"/>
      <c r="U3244" s="76"/>
      <c r="V3244" s="76"/>
      <c r="W3244" s="109" t="e">
        <f>(T20D357462[[#This Row],[現金及び預金（億）]]-T20D357462[[#This Row],[負債（億）]])/T20D357462[[#This Row],[総資産]]*100</f>
        <v>#DIV/0!</v>
      </c>
    </row>
    <row r="3245" spans="1:23" s="67" customFormat="1" x14ac:dyDescent="0.25">
      <c r="A3245" s="69"/>
      <c r="B3245" s="39"/>
      <c r="C3245" s="71" t="str">
        <f>IFERROR(_xll.RssMarket($A3245,"市場部名称"),"")</f>
        <v/>
      </c>
      <c r="D3245" s="55"/>
      <c r="E3245" s="55" t="str">
        <f>IFERROR(_xll.RssMarket($A3245,"前日比"),"")</f>
        <v/>
      </c>
      <c r="F3245" s="75" t="str">
        <f>IFERROR(_xll.RssMarket($A3245,"時価総額"),"")</f>
        <v/>
      </c>
      <c r="G3245" s="75" t="e">
        <f>T20D357462[[#This Row],[時価総額]]/T20D357462[[#This Row],[現在値]]</f>
        <v>#VALUE!</v>
      </c>
      <c r="H3245" s="20"/>
      <c r="I3245" s="38"/>
      <c r="J3245" s="20"/>
      <c r="K3245" s="33"/>
      <c r="L3245" s="117"/>
      <c r="M3245" s="21"/>
      <c r="N3245" s="89"/>
      <c r="O3245" s="125" t="e">
        <f t="shared" si="103"/>
        <v>#REF!</v>
      </c>
      <c r="P3245" s="125" t="e">
        <f t="shared" si="102"/>
        <v>#REF!</v>
      </c>
      <c r="Q3245" s="147" t="e">
        <f>T20D357462[[#This Row],[スコア⑤]]/T20D357462[[#This Row],[スコア③]]</f>
        <v>#REF!</v>
      </c>
      <c r="R3245" s="76" t="e">
        <f>#REF!+#REF!</f>
        <v>#REF!</v>
      </c>
      <c r="S3245" s="76"/>
      <c r="T3245" s="119"/>
      <c r="U3245" s="76"/>
      <c r="V3245" s="76"/>
      <c r="W3245" s="109" t="e">
        <f>(T20D357462[[#This Row],[現金及び預金（億）]]-T20D357462[[#This Row],[負債（億）]])/T20D357462[[#This Row],[総資産]]*100</f>
        <v>#DIV/0!</v>
      </c>
    </row>
    <row r="3246" spans="1:23" s="67" customFormat="1" x14ac:dyDescent="0.25">
      <c r="A3246" s="69"/>
      <c r="B3246" s="39"/>
      <c r="C3246" s="71" t="str">
        <f>IFERROR(_xll.RssMarket($A3246,"市場部名称"),"")</f>
        <v/>
      </c>
      <c r="D3246" s="55"/>
      <c r="E3246" s="55" t="str">
        <f>IFERROR(_xll.RssMarket($A3246,"前日比"),"")</f>
        <v/>
      </c>
      <c r="F3246" s="75" t="str">
        <f>IFERROR(_xll.RssMarket($A3246,"時価総額"),"")</f>
        <v/>
      </c>
      <c r="G3246" s="75" t="e">
        <f>T20D357462[[#This Row],[時価総額]]/T20D357462[[#This Row],[現在値]]</f>
        <v>#VALUE!</v>
      </c>
      <c r="H3246" s="20"/>
      <c r="I3246" s="38"/>
      <c r="J3246" s="20"/>
      <c r="K3246" s="33"/>
      <c r="L3246" s="117"/>
      <c r="M3246" s="21"/>
      <c r="N3246" s="89"/>
      <c r="O3246" s="125" t="e">
        <f t="shared" si="103"/>
        <v>#REF!</v>
      </c>
      <c r="P3246" s="125" t="e">
        <f t="shared" si="102"/>
        <v>#REF!</v>
      </c>
      <c r="Q3246" s="147" t="e">
        <f>T20D357462[[#This Row],[スコア⑤]]/T20D357462[[#This Row],[スコア③]]</f>
        <v>#REF!</v>
      </c>
      <c r="R3246" s="76" t="e">
        <f>#REF!+#REF!</f>
        <v>#REF!</v>
      </c>
      <c r="S3246" s="76"/>
      <c r="T3246" s="119"/>
      <c r="U3246" s="76"/>
      <c r="V3246" s="76"/>
      <c r="W3246" s="109" t="e">
        <f>(T20D357462[[#This Row],[現金及び預金（億）]]-T20D357462[[#This Row],[負債（億）]])/T20D357462[[#This Row],[総資産]]*100</f>
        <v>#DIV/0!</v>
      </c>
    </row>
    <row r="3247" spans="1:23" s="67" customFormat="1" x14ac:dyDescent="0.25">
      <c r="A3247" s="69"/>
      <c r="B3247" s="39"/>
      <c r="C3247" s="71" t="str">
        <f>IFERROR(_xll.RssMarket($A3247,"市場部名称"),"")</f>
        <v/>
      </c>
      <c r="D3247" s="55"/>
      <c r="E3247" s="55" t="str">
        <f>IFERROR(_xll.RssMarket($A3247,"前日比"),"")</f>
        <v/>
      </c>
      <c r="F3247" s="75" t="str">
        <f>IFERROR(_xll.RssMarket($A3247,"時価総額"),"")</f>
        <v/>
      </c>
      <c r="G3247" s="75" t="e">
        <f>T20D357462[[#This Row],[時価総額]]/T20D357462[[#This Row],[現在値]]</f>
        <v>#VALUE!</v>
      </c>
      <c r="H3247" s="20"/>
      <c r="I3247" s="38"/>
      <c r="J3247" s="20"/>
      <c r="K3247" s="33"/>
      <c r="L3247" s="117"/>
      <c r="M3247" s="21"/>
      <c r="N3247" s="89"/>
      <c r="O3247" s="125" t="e">
        <f t="shared" si="103"/>
        <v>#REF!</v>
      </c>
      <c r="P3247" s="125" t="e">
        <f t="shared" si="102"/>
        <v>#REF!</v>
      </c>
      <c r="Q3247" s="147" t="e">
        <f>T20D357462[[#This Row],[スコア⑤]]/T20D357462[[#This Row],[スコア③]]</f>
        <v>#REF!</v>
      </c>
      <c r="R3247" s="76" t="e">
        <f>#REF!+#REF!</f>
        <v>#REF!</v>
      </c>
      <c r="S3247" s="76"/>
      <c r="T3247" s="119"/>
      <c r="U3247" s="76"/>
      <c r="V3247" s="76"/>
      <c r="W3247" s="109" t="e">
        <f>(T20D357462[[#This Row],[現金及び預金（億）]]-T20D357462[[#This Row],[負債（億）]])/T20D357462[[#This Row],[総資産]]*100</f>
        <v>#DIV/0!</v>
      </c>
    </row>
    <row r="3248" spans="1:23" s="67" customFormat="1" x14ac:dyDescent="0.25">
      <c r="A3248" s="69"/>
      <c r="B3248" s="39"/>
      <c r="C3248" s="71" t="str">
        <f>IFERROR(_xll.RssMarket($A3248,"市場部名称"),"")</f>
        <v/>
      </c>
      <c r="D3248" s="55"/>
      <c r="E3248" s="55" t="str">
        <f>IFERROR(_xll.RssMarket($A3248,"前日比"),"")</f>
        <v/>
      </c>
      <c r="F3248" s="75" t="str">
        <f>IFERROR(_xll.RssMarket($A3248,"時価総額"),"")</f>
        <v/>
      </c>
      <c r="G3248" s="75" t="e">
        <f>T20D357462[[#This Row],[時価総額]]/T20D357462[[#This Row],[現在値]]</f>
        <v>#VALUE!</v>
      </c>
      <c r="H3248" s="20"/>
      <c r="I3248" s="38"/>
      <c r="J3248" s="20"/>
      <c r="K3248" s="33"/>
      <c r="L3248" s="117"/>
      <c r="M3248" s="21"/>
      <c r="N3248" s="89"/>
      <c r="O3248" s="125" t="e">
        <f t="shared" si="103"/>
        <v>#REF!</v>
      </c>
      <c r="P3248" s="125" t="e">
        <f t="shared" si="102"/>
        <v>#REF!</v>
      </c>
      <c r="Q3248" s="147" t="e">
        <f>T20D357462[[#This Row],[スコア⑤]]/T20D357462[[#This Row],[スコア③]]</f>
        <v>#REF!</v>
      </c>
      <c r="R3248" s="76" t="e">
        <f>#REF!+#REF!</f>
        <v>#REF!</v>
      </c>
      <c r="S3248" s="76"/>
      <c r="T3248" s="119"/>
      <c r="U3248" s="76"/>
      <c r="V3248" s="76"/>
      <c r="W3248" s="109" t="e">
        <f>(T20D357462[[#This Row],[現金及び預金（億）]]-T20D357462[[#This Row],[負債（億）]])/T20D357462[[#This Row],[総資産]]*100</f>
        <v>#DIV/0!</v>
      </c>
    </row>
    <row r="3249" spans="1:23" s="67" customFormat="1" x14ac:dyDescent="0.25">
      <c r="A3249" s="69"/>
      <c r="B3249" s="39"/>
      <c r="C3249" s="71" t="str">
        <f>IFERROR(_xll.RssMarket($A3249,"市場部名称"),"")</f>
        <v/>
      </c>
      <c r="D3249" s="55"/>
      <c r="E3249" s="55" t="str">
        <f>IFERROR(_xll.RssMarket($A3249,"前日比"),"")</f>
        <v/>
      </c>
      <c r="F3249" s="75" t="str">
        <f>IFERROR(_xll.RssMarket($A3249,"時価総額"),"")</f>
        <v/>
      </c>
      <c r="G3249" s="75" t="e">
        <f>T20D357462[[#This Row],[時価総額]]/T20D357462[[#This Row],[現在値]]</f>
        <v>#VALUE!</v>
      </c>
      <c r="H3249" s="20"/>
      <c r="I3249" s="38"/>
      <c r="J3249" s="20"/>
      <c r="K3249" s="33"/>
      <c r="L3249" s="117"/>
      <c r="M3249" s="21"/>
      <c r="N3249" s="89"/>
      <c r="O3249" s="125" t="e">
        <f t="shared" si="103"/>
        <v>#REF!</v>
      </c>
      <c r="P3249" s="125" t="e">
        <f t="shared" si="102"/>
        <v>#REF!</v>
      </c>
      <c r="Q3249" s="147" t="e">
        <f>T20D357462[[#This Row],[スコア⑤]]/T20D357462[[#This Row],[スコア③]]</f>
        <v>#REF!</v>
      </c>
      <c r="R3249" s="76" t="e">
        <f>#REF!+#REF!</f>
        <v>#REF!</v>
      </c>
      <c r="S3249" s="76"/>
      <c r="T3249" s="119"/>
      <c r="U3249" s="76"/>
      <c r="V3249" s="76"/>
      <c r="W3249" s="109" t="e">
        <f>(T20D357462[[#This Row],[現金及び預金（億）]]-T20D357462[[#This Row],[負債（億）]])/T20D357462[[#This Row],[総資産]]*100</f>
        <v>#DIV/0!</v>
      </c>
    </row>
    <row r="3250" spans="1:23" s="67" customFormat="1" x14ac:dyDescent="0.25">
      <c r="A3250" s="69"/>
      <c r="B3250" s="39"/>
      <c r="C3250" s="71" t="str">
        <f>IFERROR(_xll.RssMarket($A3250,"市場部名称"),"")</f>
        <v/>
      </c>
      <c r="D3250" s="55"/>
      <c r="E3250" s="55" t="str">
        <f>IFERROR(_xll.RssMarket($A3250,"前日比"),"")</f>
        <v/>
      </c>
      <c r="F3250" s="75" t="str">
        <f>IFERROR(_xll.RssMarket($A3250,"時価総額"),"")</f>
        <v/>
      </c>
      <c r="G3250" s="75" t="e">
        <f>T20D357462[[#This Row],[時価総額]]/T20D357462[[#This Row],[現在値]]</f>
        <v>#VALUE!</v>
      </c>
      <c r="H3250" s="20"/>
      <c r="I3250" s="38"/>
      <c r="J3250" s="20"/>
      <c r="K3250" s="33"/>
      <c r="L3250" s="117"/>
      <c r="M3250" s="21"/>
      <c r="N3250" s="89"/>
      <c r="O3250" s="125" t="e">
        <f t="shared" si="103"/>
        <v>#REF!</v>
      </c>
      <c r="P3250" s="125" t="e">
        <f t="shared" si="102"/>
        <v>#REF!</v>
      </c>
      <c r="Q3250" s="147" t="e">
        <f>T20D357462[[#This Row],[スコア⑤]]/T20D357462[[#This Row],[スコア③]]</f>
        <v>#REF!</v>
      </c>
      <c r="R3250" s="76" t="e">
        <f>#REF!+#REF!</f>
        <v>#REF!</v>
      </c>
      <c r="S3250" s="76"/>
      <c r="T3250" s="119"/>
      <c r="U3250" s="76"/>
      <c r="V3250" s="76"/>
      <c r="W3250" s="109" t="e">
        <f>(T20D357462[[#This Row],[現金及び預金（億）]]-T20D357462[[#This Row],[負債（億）]])/T20D357462[[#This Row],[総資産]]*100</f>
        <v>#DIV/0!</v>
      </c>
    </row>
    <row r="3251" spans="1:23" s="67" customFormat="1" x14ac:dyDescent="0.25">
      <c r="A3251" s="69"/>
      <c r="B3251" s="39"/>
      <c r="C3251" s="71" t="str">
        <f>IFERROR(_xll.RssMarket($A3251,"市場部名称"),"")</f>
        <v/>
      </c>
      <c r="D3251" s="55"/>
      <c r="E3251" s="55" t="str">
        <f>IFERROR(_xll.RssMarket($A3251,"前日比"),"")</f>
        <v/>
      </c>
      <c r="F3251" s="75" t="str">
        <f>IFERROR(_xll.RssMarket($A3251,"時価総額"),"")</f>
        <v/>
      </c>
      <c r="G3251" s="75" t="e">
        <f>T20D357462[[#This Row],[時価総額]]/T20D357462[[#This Row],[現在値]]</f>
        <v>#VALUE!</v>
      </c>
      <c r="H3251" s="20"/>
      <c r="I3251" s="38"/>
      <c r="J3251" s="20"/>
      <c r="K3251" s="33"/>
      <c r="L3251" s="117"/>
      <c r="M3251" s="21"/>
      <c r="N3251" s="89"/>
      <c r="O3251" s="125" t="e">
        <f t="shared" si="103"/>
        <v>#REF!</v>
      </c>
      <c r="P3251" s="125" t="e">
        <f t="shared" si="102"/>
        <v>#REF!</v>
      </c>
      <c r="Q3251" s="147" t="e">
        <f>T20D357462[[#This Row],[スコア⑤]]/T20D357462[[#This Row],[スコア③]]</f>
        <v>#REF!</v>
      </c>
      <c r="R3251" s="76" t="e">
        <f>#REF!+#REF!</f>
        <v>#REF!</v>
      </c>
      <c r="S3251" s="76"/>
      <c r="T3251" s="119"/>
      <c r="U3251" s="76"/>
      <c r="V3251" s="76"/>
      <c r="W3251" s="109" t="e">
        <f>(T20D357462[[#This Row],[現金及び預金（億）]]-T20D357462[[#This Row],[負債（億）]])/T20D357462[[#This Row],[総資産]]*100</f>
        <v>#DIV/0!</v>
      </c>
    </row>
    <row r="3252" spans="1:23" s="67" customFormat="1" x14ac:dyDescent="0.25">
      <c r="A3252" s="69"/>
      <c r="B3252" s="39"/>
      <c r="C3252" s="71" t="str">
        <f>IFERROR(_xll.RssMarket($A3252,"市場部名称"),"")</f>
        <v/>
      </c>
      <c r="D3252" s="55"/>
      <c r="E3252" s="55" t="str">
        <f>IFERROR(_xll.RssMarket($A3252,"前日比"),"")</f>
        <v/>
      </c>
      <c r="F3252" s="75" t="str">
        <f>IFERROR(_xll.RssMarket($A3252,"時価総額"),"")</f>
        <v/>
      </c>
      <c r="G3252" s="75" t="e">
        <f>T20D357462[[#This Row],[時価総額]]/T20D357462[[#This Row],[現在値]]</f>
        <v>#VALUE!</v>
      </c>
      <c r="H3252" s="20"/>
      <c r="I3252" s="38"/>
      <c r="J3252" s="20"/>
      <c r="K3252" s="33"/>
      <c r="L3252" s="117"/>
      <c r="M3252" s="21"/>
      <c r="N3252" s="89"/>
      <c r="O3252" s="125" t="e">
        <f t="shared" si="103"/>
        <v>#REF!</v>
      </c>
      <c r="P3252" s="125" t="e">
        <f t="shared" si="102"/>
        <v>#REF!</v>
      </c>
      <c r="Q3252" s="147" t="e">
        <f>T20D357462[[#This Row],[スコア⑤]]/T20D357462[[#This Row],[スコア③]]</f>
        <v>#REF!</v>
      </c>
      <c r="R3252" s="76" t="e">
        <f>#REF!+#REF!</f>
        <v>#REF!</v>
      </c>
      <c r="S3252" s="76"/>
      <c r="T3252" s="119"/>
      <c r="U3252" s="76"/>
      <c r="V3252" s="76"/>
      <c r="W3252" s="109" t="e">
        <f>(T20D357462[[#This Row],[現金及び預金（億）]]-T20D357462[[#This Row],[負債（億）]])/T20D357462[[#This Row],[総資産]]*100</f>
        <v>#DIV/0!</v>
      </c>
    </row>
    <row r="3253" spans="1:23" s="67" customFormat="1" x14ac:dyDescent="0.25">
      <c r="A3253" s="69"/>
      <c r="B3253" s="39"/>
      <c r="C3253" s="71" t="str">
        <f>IFERROR(_xll.RssMarket($A3253,"市場部名称"),"")</f>
        <v/>
      </c>
      <c r="D3253" s="55"/>
      <c r="E3253" s="55" t="str">
        <f>IFERROR(_xll.RssMarket($A3253,"前日比"),"")</f>
        <v/>
      </c>
      <c r="F3253" s="75" t="str">
        <f>IFERROR(_xll.RssMarket($A3253,"時価総額"),"")</f>
        <v/>
      </c>
      <c r="G3253" s="75" t="e">
        <f>T20D357462[[#This Row],[時価総額]]/T20D357462[[#This Row],[現在値]]</f>
        <v>#VALUE!</v>
      </c>
      <c r="H3253" s="20"/>
      <c r="I3253" s="38"/>
      <c r="J3253" s="20"/>
      <c r="K3253" s="33"/>
      <c r="L3253" s="117"/>
      <c r="M3253" s="21"/>
      <c r="N3253" s="89"/>
      <c r="O3253" s="125" t="e">
        <f t="shared" si="103"/>
        <v>#REF!</v>
      </c>
      <c r="P3253" s="125" t="e">
        <f t="shared" si="102"/>
        <v>#REF!</v>
      </c>
      <c r="Q3253" s="147" t="e">
        <f>T20D357462[[#This Row],[スコア⑤]]/T20D357462[[#This Row],[スコア③]]</f>
        <v>#REF!</v>
      </c>
      <c r="R3253" s="76" t="e">
        <f>#REF!+#REF!</f>
        <v>#REF!</v>
      </c>
      <c r="S3253" s="76"/>
      <c r="T3253" s="119"/>
      <c r="U3253" s="76"/>
      <c r="V3253" s="76"/>
      <c r="W3253" s="109" t="e">
        <f>(T20D357462[[#This Row],[現金及び預金（億）]]-T20D357462[[#This Row],[負債（億）]])/T20D357462[[#This Row],[総資産]]*100</f>
        <v>#DIV/0!</v>
      </c>
    </row>
    <row r="3254" spans="1:23" s="67" customFormat="1" x14ac:dyDescent="0.25">
      <c r="A3254" s="69"/>
      <c r="B3254" s="39"/>
      <c r="C3254" s="71" t="str">
        <f>IFERROR(_xll.RssMarket($A3254,"市場部名称"),"")</f>
        <v/>
      </c>
      <c r="D3254" s="55"/>
      <c r="E3254" s="55" t="str">
        <f>IFERROR(_xll.RssMarket($A3254,"前日比"),"")</f>
        <v/>
      </c>
      <c r="F3254" s="75" t="str">
        <f>IFERROR(_xll.RssMarket($A3254,"時価総額"),"")</f>
        <v/>
      </c>
      <c r="G3254" s="75" t="e">
        <f>T20D357462[[#This Row],[時価総額]]/T20D357462[[#This Row],[現在値]]</f>
        <v>#VALUE!</v>
      </c>
      <c r="H3254" s="20"/>
      <c r="I3254" s="38"/>
      <c r="J3254" s="20"/>
      <c r="K3254" s="33"/>
      <c r="L3254" s="117"/>
      <c r="M3254" s="21"/>
      <c r="N3254" s="89"/>
      <c r="O3254" s="125" t="e">
        <f t="shared" si="103"/>
        <v>#REF!</v>
      </c>
      <c r="P3254" s="125" t="e">
        <f t="shared" si="102"/>
        <v>#REF!</v>
      </c>
      <c r="Q3254" s="147" t="e">
        <f>T20D357462[[#This Row],[スコア⑤]]/T20D357462[[#This Row],[スコア③]]</f>
        <v>#REF!</v>
      </c>
      <c r="R3254" s="76" t="e">
        <f>#REF!+#REF!</f>
        <v>#REF!</v>
      </c>
      <c r="S3254" s="76"/>
      <c r="T3254" s="119"/>
      <c r="U3254" s="76"/>
      <c r="V3254" s="76"/>
      <c r="W3254" s="109" t="e">
        <f>(T20D357462[[#This Row],[現金及び預金（億）]]-T20D357462[[#This Row],[負債（億）]])/T20D357462[[#This Row],[総資産]]*100</f>
        <v>#DIV/0!</v>
      </c>
    </row>
    <row r="3255" spans="1:23" s="67" customFormat="1" x14ac:dyDescent="0.25">
      <c r="A3255" s="69"/>
      <c r="B3255" s="39"/>
      <c r="C3255" s="71" t="str">
        <f>IFERROR(_xll.RssMarket($A3255,"市場部名称"),"")</f>
        <v/>
      </c>
      <c r="D3255" s="55"/>
      <c r="E3255" s="55" t="str">
        <f>IFERROR(_xll.RssMarket($A3255,"前日比"),"")</f>
        <v/>
      </c>
      <c r="F3255" s="75" t="str">
        <f>IFERROR(_xll.RssMarket($A3255,"時価総額"),"")</f>
        <v/>
      </c>
      <c r="G3255" s="75" t="e">
        <f>T20D357462[[#This Row],[時価総額]]/T20D357462[[#This Row],[現在値]]</f>
        <v>#VALUE!</v>
      </c>
      <c r="H3255" s="20"/>
      <c r="I3255" s="38"/>
      <c r="J3255" s="20"/>
      <c r="K3255" s="33"/>
      <c r="L3255" s="117"/>
      <c r="M3255" s="21"/>
      <c r="N3255" s="89"/>
      <c r="O3255" s="125" t="e">
        <f t="shared" si="103"/>
        <v>#REF!</v>
      </c>
      <c r="P3255" s="125" t="e">
        <f t="shared" si="102"/>
        <v>#REF!</v>
      </c>
      <c r="Q3255" s="147" t="e">
        <f>T20D357462[[#This Row],[スコア⑤]]/T20D357462[[#This Row],[スコア③]]</f>
        <v>#REF!</v>
      </c>
      <c r="R3255" s="76" t="e">
        <f>#REF!+#REF!</f>
        <v>#REF!</v>
      </c>
      <c r="S3255" s="76"/>
      <c r="T3255" s="119"/>
      <c r="U3255" s="76"/>
      <c r="V3255" s="76"/>
      <c r="W3255" s="109" t="e">
        <f>(T20D357462[[#This Row],[現金及び預金（億）]]-T20D357462[[#This Row],[負債（億）]])/T20D357462[[#This Row],[総資産]]*100</f>
        <v>#DIV/0!</v>
      </c>
    </row>
    <row r="3256" spans="1:23" s="67" customFormat="1" x14ac:dyDescent="0.25">
      <c r="A3256" s="69"/>
      <c r="B3256" s="39"/>
      <c r="C3256" s="71" t="str">
        <f>IFERROR(_xll.RssMarket($A3256,"市場部名称"),"")</f>
        <v/>
      </c>
      <c r="D3256" s="55"/>
      <c r="E3256" s="55" t="str">
        <f>IFERROR(_xll.RssMarket($A3256,"前日比"),"")</f>
        <v/>
      </c>
      <c r="F3256" s="75" t="str">
        <f>IFERROR(_xll.RssMarket($A3256,"時価総額"),"")</f>
        <v/>
      </c>
      <c r="G3256" s="75" t="e">
        <f>T20D357462[[#This Row],[時価総額]]/T20D357462[[#This Row],[現在値]]</f>
        <v>#VALUE!</v>
      </c>
      <c r="H3256" s="20"/>
      <c r="I3256" s="38"/>
      <c r="J3256" s="20"/>
      <c r="K3256" s="33"/>
      <c r="L3256" s="117"/>
      <c r="M3256" s="21"/>
      <c r="N3256" s="89"/>
      <c r="O3256" s="125" t="e">
        <f t="shared" si="103"/>
        <v>#REF!</v>
      </c>
      <c r="P3256" s="125" t="e">
        <f t="shared" si="102"/>
        <v>#REF!</v>
      </c>
      <c r="Q3256" s="147" t="e">
        <f>T20D357462[[#This Row],[スコア⑤]]/T20D357462[[#This Row],[スコア③]]</f>
        <v>#REF!</v>
      </c>
      <c r="R3256" s="76" t="e">
        <f>#REF!+#REF!</f>
        <v>#REF!</v>
      </c>
      <c r="S3256" s="76"/>
      <c r="T3256" s="119"/>
      <c r="U3256" s="76"/>
      <c r="V3256" s="76"/>
      <c r="W3256" s="109" t="e">
        <f>(T20D357462[[#This Row],[現金及び預金（億）]]-T20D357462[[#This Row],[負債（億）]])/T20D357462[[#This Row],[総資産]]*100</f>
        <v>#DIV/0!</v>
      </c>
    </row>
    <row r="3257" spans="1:23" s="67" customFormat="1" x14ac:dyDescent="0.25">
      <c r="A3257" s="69"/>
      <c r="B3257" s="39"/>
      <c r="C3257" s="71" t="str">
        <f>IFERROR(_xll.RssMarket($A3257,"市場部名称"),"")</f>
        <v/>
      </c>
      <c r="D3257" s="55"/>
      <c r="E3257" s="55" t="str">
        <f>IFERROR(_xll.RssMarket($A3257,"前日比"),"")</f>
        <v/>
      </c>
      <c r="F3257" s="75" t="str">
        <f>IFERROR(_xll.RssMarket($A3257,"時価総額"),"")</f>
        <v/>
      </c>
      <c r="G3257" s="75" t="e">
        <f>T20D357462[[#This Row],[時価総額]]/T20D357462[[#This Row],[現在値]]</f>
        <v>#VALUE!</v>
      </c>
      <c r="H3257" s="20"/>
      <c r="I3257" s="38"/>
      <c r="J3257" s="20"/>
      <c r="K3257" s="33"/>
      <c r="L3257" s="117"/>
      <c r="M3257" s="21"/>
      <c r="N3257" s="89"/>
      <c r="O3257" s="125" t="e">
        <f t="shared" si="103"/>
        <v>#REF!</v>
      </c>
      <c r="P3257" s="125" t="e">
        <f t="shared" si="102"/>
        <v>#REF!</v>
      </c>
      <c r="Q3257" s="147" t="e">
        <f>T20D357462[[#This Row],[スコア⑤]]/T20D357462[[#This Row],[スコア③]]</f>
        <v>#REF!</v>
      </c>
      <c r="R3257" s="76" t="e">
        <f>#REF!+#REF!</f>
        <v>#REF!</v>
      </c>
      <c r="S3257" s="76"/>
      <c r="T3257" s="119"/>
      <c r="U3257" s="76"/>
      <c r="V3257" s="76"/>
      <c r="W3257" s="109" t="e">
        <f>(T20D357462[[#This Row],[現金及び預金（億）]]-T20D357462[[#This Row],[負債（億）]])/T20D357462[[#This Row],[総資産]]*100</f>
        <v>#DIV/0!</v>
      </c>
    </row>
    <row r="3258" spans="1:23" s="67" customFormat="1" x14ac:dyDescent="0.25">
      <c r="A3258" s="69"/>
      <c r="B3258" s="39"/>
      <c r="C3258" s="71" t="str">
        <f>IFERROR(_xll.RssMarket($A3258,"市場部名称"),"")</f>
        <v/>
      </c>
      <c r="D3258" s="55"/>
      <c r="E3258" s="55" t="str">
        <f>IFERROR(_xll.RssMarket($A3258,"前日比"),"")</f>
        <v/>
      </c>
      <c r="F3258" s="75" t="str">
        <f>IFERROR(_xll.RssMarket($A3258,"時価総額"),"")</f>
        <v/>
      </c>
      <c r="G3258" s="75" t="e">
        <f>T20D357462[[#This Row],[時価総額]]/T20D357462[[#This Row],[現在値]]</f>
        <v>#VALUE!</v>
      </c>
      <c r="H3258" s="20"/>
      <c r="I3258" s="38"/>
      <c r="J3258" s="20"/>
      <c r="K3258" s="33"/>
      <c r="L3258" s="117"/>
      <c r="M3258" s="21"/>
      <c r="N3258" s="89"/>
      <c r="O3258" s="125" t="e">
        <f t="shared" si="103"/>
        <v>#REF!</v>
      </c>
      <c r="P3258" s="125" t="e">
        <f t="shared" si="102"/>
        <v>#REF!</v>
      </c>
      <c r="Q3258" s="147" t="e">
        <f>T20D357462[[#This Row],[スコア⑤]]/T20D357462[[#This Row],[スコア③]]</f>
        <v>#REF!</v>
      </c>
      <c r="R3258" s="76" t="e">
        <f>#REF!+#REF!</f>
        <v>#REF!</v>
      </c>
      <c r="S3258" s="76"/>
      <c r="T3258" s="119"/>
      <c r="U3258" s="76"/>
      <c r="V3258" s="76"/>
      <c r="W3258" s="109" t="e">
        <f>(T20D357462[[#This Row],[現金及び預金（億）]]-T20D357462[[#This Row],[負債（億）]])/T20D357462[[#This Row],[総資産]]*100</f>
        <v>#DIV/0!</v>
      </c>
    </row>
    <row r="3259" spans="1:23" s="67" customFormat="1" x14ac:dyDescent="0.25">
      <c r="A3259" s="69"/>
      <c r="B3259" s="39"/>
      <c r="C3259" s="71" t="str">
        <f>IFERROR(_xll.RssMarket($A3259,"市場部名称"),"")</f>
        <v/>
      </c>
      <c r="D3259" s="55"/>
      <c r="E3259" s="55" t="str">
        <f>IFERROR(_xll.RssMarket($A3259,"前日比"),"")</f>
        <v/>
      </c>
      <c r="F3259" s="75" t="str">
        <f>IFERROR(_xll.RssMarket($A3259,"時価総額"),"")</f>
        <v/>
      </c>
      <c r="G3259" s="75" t="e">
        <f>T20D357462[[#This Row],[時価総額]]/T20D357462[[#This Row],[現在値]]</f>
        <v>#VALUE!</v>
      </c>
      <c r="H3259" s="20"/>
      <c r="I3259" s="38"/>
      <c r="J3259" s="20"/>
      <c r="K3259" s="33"/>
      <c r="L3259" s="117"/>
      <c r="M3259" s="21"/>
      <c r="N3259" s="89"/>
      <c r="O3259" s="125" t="e">
        <f t="shared" si="103"/>
        <v>#REF!</v>
      </c>
      <c r="P3259" s="125" t="e">
        <f t="shared" si="102"/>
        <v>#REF!</v>
      </c>
      <c r="Q3259" s="147" t="e">
        <f>T20D357462[[#This Row],[スコア⑤]]/T20D357462[[#This Row],[スコア③]]</f>
        <v>#REF!</v>
      </c>
      <c r="R3259" s="76" t="e">
        <f>#REF!+#REF!</f>
        <v>#REF!</v>
      </c>
      <c r="S3259" s="76"/>
      <c r="T3259" s="119"/>
      <c r="U3259" s="76"/>
      <c r="V3259" s="76"/>
      <c r="W3259" s="109" t="e">
        <f>(T20D357462[[#This Row],[現金及び預金（億）]]-T20D357462[[#This Row],[負債（億）]])/T20D357462[[#This Row],[総資産]]*100</f>
        <v>#DIV/0!</v>
      </c>
    </row>
    <row r="3260" spans="1:23" s="67" customFormat="1" x14ac:dyDescent="0.25">
      <c r="A3260" s="69"/>
      <c r="B3260" s="39"/>
      <c r="C3260" s="71" t="str">
        <f>IFERROR(_xll.RssMarket($A3260,"市場部名称"),"")</f>
        <v/>
      </c>
      <c r="D3260" s="55"/>
      <c r="E3260" s="55" t="str">
        <f>IFERROR(_xll.RssMarket($A3260,"前日比"),"")</f>
        <v/>
      </c>
      <c r="F3260" s="75" t="str">
        <f>IFERROR(_xll.RssMarket($A3260,"時価総額"),"")</f>
        <v/>
      </c>
      <c r="G3260" s="75" t="e">
        <f>T20D357462[[#This Row],[時価総額]]/T20D357462[[#This Row],[現在値]]</f>
        <v>#VALUE!</v>
      </c>
      <c r="H3260" s="20"/>
      <c r="I3260" s="38"/>
      <c r="J3260" s="20"/>
      <c r="K3260" s="33"/>
      <c r="L3260" s="117"/>
      <c r="M3260" s="21"/>
      <c r="N3260" s="89"/>
      <c r="O3260" s="125" t="e">
        <f t="shared" si="103"/>
        <v>#REF!</v>
      </c>
      <c r="P3260" s="125" t="e">
        <f t="shared" si="102"/>
        <v>#REF!</v>
      </c>
      <c r="Q3260" s="147" t="e">
        <f>T20D357462[[#This Row],[スコア⑤]]/T20D357462[[#This Row],[スコア③]]</f>
        <v>#REF!</v>
      </c>
      <c r="R3260" s="76" t="e">
        <f>#REF!+#REF!</f>
        <v>#REF!</v>
      </c>
      <c r="S3260" s="76"/>
      <c r="T3260" s="119"/>
      <c r="U3260" s="76"/>
      <c r="V3260" s="76"/>
      <c r="W3260" s="109" t="e">
        <f>(T20D357462[[#This Row],[現金及び預金（億）]]-T20D357462[[#This Row],[負債（億）]])/T20D357462[[#This Row],[総資産]]*100</f>
        <v>#DIV/0!</v>
      </c>
    </row>
    <row r="3261" spans="1:23" s="67" customFormat="1" x14ac:dyDescent="0.25">
      <c r="A3261" s="69"/>
      <c r="B3261" s="39"/>
      <c r="C3261" s="71" t="str">
        <f>IFERROR(_xll.RssMarket($A3261,"市場部名称"),"")</f>
        <v/>
      </c>
      <c r="D3261" s="55"/>
      <c r="E3261" s="55" t="str">
        <f>IFERROR(_xll.RssMarket($A3261,"前日比"),"")</f>
        <v/>
      </c>
      <c r="F3261" s="75" t="str">
        <f>IFERROR(_xll.RssMarket($A3261,"時価総額"),"")</f>
        <v/>
      </c>
      <c r="G3261" s="75" t="e">
        <f>T20D357462[[#This Row],[時価総額]]/T20D357462[[#This Row],[現在値]]</f>
        <v>#VALUE!</v>
      </c>
      <c r="H3261" s="20"/>
      <c r="I3261" s="38"/>
      <c r="J3261" s="20"/>
      <c r="K3261" s="33"/>
      <c r="L3261" s="117"/>
      <c r="M3261" s="21"/>
      <c r="N3261" s="89"/>
      <c r="O3261" s="125" t="e">
        <f t="shared" si="103"/>
        <v>#REF!</v>
      </c>
      <c r="P3261" s="125" t="e">
        <f t="shared" ref="P3261:P3324" si="104">ROUND(((R3261/20)*(L3261/15)*(S3261/15)*(1+W3261/200))/(H3261/15)*100,0)</f>
        <v>#REF!</v>
      </c>
      <c r="Q3261" s="147" t="e">
        <f>T20D357462[[#This Row],[スコア⑤]]/T20D357462[[#This Row],[スコア③]]</f>
        <v>#REF!</v>
      </c>
      <c r="R3261" s="76" t="e">
        <f>#REF!+#REF!</f>
        <v>#REF!</v>
      </c>
      <c r="S3261" s="76"/>
      <c r="T3261" s="119"/>
      <c r="U3261" s="76"/>
      <c r="V3261" s="76"/>
      <c r="W3261" s="109" t="e">
        <f>(T20D357462[[#This Row],[現金及び預金（億）]]-T20D357462[[#This Row],[負債（億）]])/T20D357462[[#This Row],[総資産]]*100</f>
        <v>#DIV/0!</v>
      </c>
    </row>
    <row r="3262" spans="1:23" s="67" customFormat="1" x14ac:dyDescent="0.25">
      <c r="A3262" s="69"/>
      <c r="B3262" s="39"/>
      <c r="C3262" s="71" t="str">
        <f>IFERROR(_xll.RssMarket($A3262,"市場部名称"),"")</f>
        <v/>
      </c>
      <c r="D3262" s="55"/>
      <c r="E3262" s="55" t="str">
        <f>IFERROR(_xll.RssMarket($A3262,"前日比"),"")</f>
        <v/>
      </c>
      <c r="F3262" s="75" t="str">
        <f>IFERROR(_xll.RssMarket($A3262,"時価総額"),"")</f>
        <v/>
      </c>
      <c r="G3262" s="75" t="e">
        <f>T20D357462[[#This Row],[時価総額]]/T20D357462[[#This Row],[現在値]]</f>
        <v>#VALUE!</v>
      </c>
      <c r="H3262" s="20"/>
      <c r="I3262" s="38"/>
      <c r="J3262" s="20"/>
      <c r="K3262" s="33"/>
      <c r="L3262" s="117"/>
      <c r="M3262" s="21"/>
      <c r="N3262" s="89"/>
      <c r="O3262" s="125" t="e">
        <f t="shared" si="103"/>
        <v>#REF!</v>
      </c>
      <c r="P3262" s="125" t="e">
        <f t="shared" si="104"/>
        <v>#REF!</v>
      </c>
      <c r="Q3262" s="147" t="e">
        <f>T20D357462[[#This Row],[スコア⑤]]/T20D357462[[#This Row],[スコア③]]</f>
        <v>#REF!</v>
      </c>
      <c r="R3262" s="76" t="e">
        <f>#REF!+#REF!</f>
        <v>#REF!</v>
      </c>
      <c r="S3262" s="76"/>
      <c r="T3262" s="119"/>
      <c r="U3262" s="76"/>
      <c r="V3262" s="76"/>
      <c r="W3262" s="109" t="e">
        <f>(T20D357462[[#This Row],[現金及び預金（億）]]-T20D357462[[#This Row],[負債（億）]])/T20D357462[[#This Row],[総資産]]*100</f>
        <v>#DIV/0!</v>
      </c>
    </row>
    <row r="3263" spans="1:23" s="67" customFormat="1" x14ac:dyDescent="0.25">
      <c r="A3263" s="69"/>
      <c r="B3263" s="39"/>
      <c r="C3263" s="71" t="str">
        <f>IFERROR(_xll.RssMarket($A3263,"市場部名称"),"")</f>
        <v/>
      </c>
      <c r="D3263" s="55"/>
      <c r="E3263" s="55" t="str">
        <f>IFERROR(_xll.RssMarket($A3263,"前日比"),"")</f>
        <v/>
      </c>
      <c r="F3263" s="75" t="str">
        <f>IFERROR(_xll.RssMarket($A3263,"時価総額"),"")</f>
        <v/>
      </c>
      <c r="G3263" s="75" t="e">
        <f>T20D357462[[#This Row],[時価総額]]/T20D357462[[#This Row],[現在値]]</f>
        <v>#VALUE!</v>
      </c>
      <c r="H3263" s="20"/>
      <c r="I3263" s="38"/>
      <c r="J3263" s="20"/>
      <c r="K3263" s="33"/>
      <c r="L3263" s="117"/>
      <c r="M3263" s="21"/>
      <c r="N3263" s="89"/>
      <c r="O3263" s="125" t="e">
        <f t="shared" si="103"/>
        <v>#REF!</v>
      </c>
      <c r="P3263" s="125" t="e">
        <f t="shared" si="104"/>
        <v>#REF!</v>
      </c>
      <c r="Q3263" s="147" t="e">
        <f>T20D357462[[#This Row],[スコア⑤]]/T20D357462[[#This Row],[スコア③]]</f>
        <v>#REF!</v>
      </c>
      <c r="R3263" s="76" t="e">
        <f>#REF!+#REF!</f>
        <v>#REF!</v>
      </c>
      <c r="S3263" s="76"/>
      <c r="T3263" s="119"/>
      <c r="U3263" s="76"/>
      <c r="V3263" s="76"/>
      <c r="W3263" s="109" t="e">
        <f>(T20D357462[[#This Row],[現金及び預金（億）]]-T20D357462[[#This Row],[負債（億）]])/T20D357462[[#This Row],[総資産]]*100</f>
        <v>#DIV/0!</v>
      </c>
    </row>
    <row r="3264" spans="1:23" s="67" customFormat="1" x14ac:dyDescent="0.25">
      <c r="A3264" s="69"/>
      <c r="B3264" s="39"/>
      <c r="C3264" s="71" t="str">
        <f>IFERROR(_xll.RssMarket($A3264,"市場部名称"),"")</f>
        <v/>
      </c>
      <c r="D3264" s="55"/>
      <c r="E3264" s="55" t="str">
        <f>IFERROR(_xll.RssMarket($A3264,"前日比"),"")</f>
        <v/>
      </c>
      <c r="F3264" s="75" t="str">
        <f>IFERROR(_xll.RssMarket($A3264,"時価総額"),"")</f>
        <v/>
      </c>
      <c r="G3264" s="75" t="e">
        <f>T20D357462[[#This Row],[時価総額]]/T20D357462[[#This Row],[現在値]]</f>
        <v>#VALUE!</v>
      </c>
      <c r="H3264" s="20"/>
      <c r="I3264" s="38"/>
      <c r="J3264" s="20"/>
      <c r="K3264" s="33"/>
      <c r="L3264" s="117"/>
      <c r="M3264" s="21"/>
      <c r="N3264" s="89"/>
      <c r="O3264" s="125" t="e">
        <f t="shared" si="103"/>
        <v>#REF!</v>
      </c>
      <c r="P3264" s="125" t="e">
        <f t="shared" si="104"/>
        <v>#REF!</v>
      </c>
      <c r="Q3264" s="147" t="e">
        <f>T20D357462[[#This Row],[スコア⑤]]/T20D357462[[#This Row],[スコア③]]</f>
        <v>#REF!</v>
      </c>
      <c r="R3264" s="76" t="e">
        <f>#REF!+#REF!</f>
        <v>#REF!</v>
      </c>
      <c r="S3264" s="76"/>
      <c r="T3264" s="119"/>
      <c r="U3264" s="76"/>
      <c r="V3264" s="76"/>
      <c r="W3264" s="109" t="e">
        <f>(T20D357462[[#This Row],[現金及び預金（億）]]-T20D357462[[#This Row],[負債（億）]])/T20D357462[[#This Row],[総資産]]*100</f>
        <v>#DIV/0!</v>
      </c>
    </row>
    <row r="3265" spans="1:23" s="67" customFormat="1" x14ac:dyDescent="0.25">
      <c r="A3265" s="69"/>
      <c r="B3265" s="39"/>
      <c r="C3265" s="71" t="str">
        <f>IFERROR(_xll.RssMarket($A3265,"市場部名称"),"")</f>
        <v/>
      </c>
      <c r="D3265" s="55"/>
      <c r="E3265" s="55" t="str">
        <f>IFERROR(_xll.RssMarket($A3265,"前日比"),"")</f>
        <v/>
      </c>
      <c r="F3265" s="75" t="str">
        <f>IFERROR(_xll.RssMarket($A3265,"時価総額"),"")</f>
        <v/>
      </c>
      <c r="G3265" s="75" t="e">
        <f>T20D357462[[#This Row],[時価総額]]/T20D357462[[#This Row],[現在値]]</f>
        <v>#VALUE!</v>
      </c>
      <c r="H3265" s="20"/>
      <c r="I3265" s="38"/>
      <c r="J3265" s="20"/>
      <c r="K3265" s="33"/>
      <c r="L3265" s="117"/>
      <c r="M3265" s="21"/>
      <c r="N3265" s="89"/>
      <c r="O3265" s="125" t="e">
        <f t="shared" si="103"/>
        <v>#REF!</v>
      </c>
      <c r="P3265" s="125" t="e">
        <f t="shared" si="104"/>
        <v>#REF!</v>
      </c>
      <c r="Q3265" s="147" t="e">
        <f>T20D357462[[#This Row],[スコア⑤]]/T20D357462[[#This Row],[スコア③]]</f>
        <v>#REF!</v>
      </c>
      <c r="R3265" s="76" t="e">
        <f>#REF!+#REF!</f>
        <v>#REF!</v>
      </c>
      <c r="S3265" s="76"/>
      <c r="T3265" s="119"/>
      <c r="U3265" s="76"/>
      <c r="V3265" s="76"/>
      <c r="W3265" s="109" t="e">
        <f>(T20D357462[[#This Row],[現金及び預金（億）]]-T20D357462[[#This Row],[負債（億）]])/T20D357462[[#This Row],[総資産]]*100</f>
        <v>#DIV/0!</v>
      </c>
    </row>
    <row r="3266" spans="1:23" s="67" customFormat="1" x14ac:dyDescent="0.25">
      <c r="A3266" s="69"/>
      <c r="B3266" s="39"/>
      <c r="C3266" s="71" t="str">
        <f>IFERROR(_xll.RssMarket($A3266,"市場部名称"),"")</f>
        <v/>
      </c>
      <c r="D3266" s="55"/>
      <c r="E3266" s="55" t="str">
        <f>IFERROR(_xll.RssMarket($A3266,"前日比"),"")</f>
        <v/>
      </c>
      <c r="F3266" s="75" t="str">
        <f>IFERROR(_xll.RssMarket($A3266,"時価総額"),"")</f>
        <v/>
      </c>
      <c r="G3266" s="75" t="e">
        <f>T20D357462[[#This Row],[時価総額]]/T20D357462[[#This Row],[現在値]]</f>
        <v>#VALUE!</v>
      </c>
      <c r="H3266" s="20"/>
      <c r="I3266" s="38"/>
      <c r="J3266" s="20"/>
      <c r="K3266" s="33"/>
      <c r="L3266" s="117"/>
      <c r="M3266" s="21"/>
      <c r="N3266" s="89"/>
      <c r="O3266" s="125" t="e">
        <f t="shared" ref="O3266:O3329" si="105">ROUND(
 ((IF(OR(R3266="",R3266&lt;=0),20,R3266)/20)
  *(L3266/15))
 /(IFERROR(IF(H3266&gt;0,H3266,15),15)/15)
 *100,0)</f>
        <v>#REF!</v>
      </c>
      <c r="P3266" s="125" t="e">
        <f t="shared" si="104"/>
        <v>#REF!</v>
      </c>
      <c r="Q3266" s="147" t="e">
        <f>T20D357462[[#This Row],[スコア⑤]]/T20D357462[[#This Row],[スコア③]]</f>
        <v>#REF!</v>
      </c>
      <c r="R3266" s="76" t="e">
        <f>#REF!+#REF!</f>
        <v>#REF!</v>
      </c>
      <c r="S3266" s="76"/>
      <c r="T3266" s="119"/>
      <c r="U3266" s="76"/>
      <c r="V3266" s="76"/>
      <c r="W3266" s="109" t="e">
        <f>(T20D357462[[#This Row],[現金及び預金（億）]]-T20D357462[[#This Row],[負債（億）]])/T20D357462[[#This Row],[総資産]]*100</f>
        <v>#DIV/0!</v>
      </c>
    </row>
    <row r="3267" spans="1:23" s="67" customFormat="1" x14ac:dyDescent="0.25">
      <c r="A3267" s="69"/>
      <c r="B3267" s="39"/>
      <c r="C3267" s="71" t="str">
        <f>IFERROR(_xll.RssMarket($A3267,"市場部名称"),"")</f>
        <v/>
      </c>
      <c r="D3267" s="55"/>
      <c r="E3267" s="55" t="str">
        <f>IFERROR(_xll.RssMarket($A3267,"前日比"),"")</f>
        <v/>
      </c>
      <c r="F3267" s="75" t="str">
        <f>IFERROR(_xll.RssMarket($A3267,"時価総額"),"")</f>
        <v/>
      </c>
      <c r="G3267" s="75" t="e">
        <f>T20D357462[[#This Row],[時価総額]]/T20D357462[[#This Row],[現在値]]</f>
        <v>#VALUE!</v>
      </c>
      <c r="H3267" s="20"/>
      <c r="I3267" s="38"/>
      <c r="J3267" s="20"/>
      <c r="K3267" s="33"/>
      <c r="L3267" s="117"/>
      <c r="M3267" s="21"/>
      <c r="N3267" s="89"/>
      <c r="O3267" s="125" t="e">
        <f t="shared" si="105"/>
        <v>#REF!</v>
      </c>
      <c r="P3267" s="125" t="e">
        <f t="shared" si="104"/>
        <v>#REF!</v>
      </c>
      <c r="Q3267" s="147" t="e">
        <f>T20D357462[[#This Row],[スコア⑤]]/T20D357462[[#This Row],[スコア③]]</f>
        <v>#REF!</v>
      </c>
      <c r="R3267" s="76" t="e">
        <f>#REF!+#REF!</f>
        <v>#REF!</v>
      </c>
      <c r="S3267" s="76"/>
      <c r="T3267" s="119"/>
      <c r="U3267" s="76"/>
      <c r="V3267" s="76"/>
      <c r="W3267" s="109" t="e">
        <f>(T20D357462[[#This Row],[現金及び預金（億）]]-T20D357462[[#This Row],[負債（億）]])/T20D357462[[#This Row],[総資産]]*100</f>
        <v>#DIV/0!</v>
      </c>
    </row>
    <row r="3268" spans="1:23" s="67" customFormat="1" x14ac:dyDescent="0.25">
      <c r="A3268" s="69"/>
      <c r="B3268" s="39"/>
      <c r="C3268" s="71" t="str">
        <f>IFERROR(_xll.RssMarket($A3268,"市場部名称"),"")</f>
        <v/>
      </c>
      <c r="D3268" s="55"/>
      <c r="E3268" s="55" t="str">
        <f>IFERROR(_xll.RssMarket($A3268,"前日比"),"")</f>
        <v/>
      </c>
      <c r="F3268" s="75" t="str">
        <f>IFERROR(_xll.RssMarket($A3268,"時価総額"),"")</f>
        <v/>
      </c>
      <c r="G3268" s="75" t="e">
        <f>T20D357462[[#This Row],[時価総額]]/T20D357462[[#This Row],[現在値]]</f>
        <v>#VALUE!</v>
      </c>
      <c r="H3268" s="20"/>
      <c r="I3268" s="38"/>
      <c r="J3268" s="20"/>
      <c r="K3268" s="33"/>
      <c r="L3268" s="117"/>
      <c r="M3268" s="21"/>
      <c r="N3268" s="89"/>
      <c r="O3268" s="125" t="e">
        <f t="shared" si="105"/>
        <v>#REF!</v>
      </c>
      <c r="P3268" s="125" t="e">
        <f t="shared" si="104"/>
        <v>#REF!</v>
      </c>
      <c r="Q3268" s="147" t="e">
        <f>T20D357462[[#This Row],[スコア⑤]]/T20D357462[[#This Row],[スコア③]]</f>
        <v>#REF!</v>
      </c>
      <c r="R3268" s="76" t="e">
        <f>#REF!+#REF!</f>
        <v>#REF!</v>
      </c>
      <c r="S3268" s="76"/>
      <c r="T3268" s="119"/>
      <c r="U3268" s="76"/>
      <c r="V3268" s="76"/>
      <c r="W3268" s="109" t="e">
        <f>(T20D357462[[#This Row],[現金及び預金（億）]]-T20D357462[[#This Row],[負債（億）]])/T20D357462[[#This Row],[総資産]]*100</f>
        <v>#DIV/0!</v>
      </c>
    </row>
    <row r="3269" spans="1:23" s="67" customFormat="1" x14ac:dyDescent="0.25">
      <c r="A3269" s="69"/>
      <c r="B3269" s="39"/>
      <c r="C3269" s="71" t="str">
        <f>IFERROR(_xll.RssMarket($A3269,"市場部名称"),"")</f>
        <v/>
      </c>
      <c r="D3269" s="55"/>
      <c r="E3269" s="55" t="str">
        <f>IFERROR(_xll.RssMarket($A3269,"前日比"),"")</f>
        <v/>
      </c>
      <c r="F3269" s="75" t="str">
        <f>IFERROR(_xll.RssMarket($A3269,"時価総額"),"")</f>
        <v/>
      </c>
      <c r="G3269" s="75" t="e">
        <f>T20D357462[[#This Row],[時価総額]]/T20D357462[[#This Row],[現在値]]</f>
        <v>#VALUE!</v>
      </c>
      <c r="H3269" s="20"/>
      <c r="I3269" s="38"/>
      <c r="J3269" s="20"/>
      <c r="K3269" s="33"/>
      <c r="L3269" s="117"/>
      <c r="M3269" s="21"/>
      <c r="N3269" s="89"/>
      <c r="O3269" s="125" t="e">
        <f t="shared" si="105"/>
        <v>#REF!</v>
      </c>
      <c r="P3269" s="125" t="e">
        <f t="shared" si="104"/>
        <v>#REF!</v>
      </c>
      <c r="Q3269" s="147" t="e">
        <f>T20D357462[[#This Row],[スコア⑤]]/T20D357462[[#This Row],[スコア③]]</f>
        <v>#REF!</v>
      </c>
      <c r="R3269" s="76" t="e">
        <f>#REF!+#REF!</f>
        <v>#REF!</v>
      </c>
      <c r="S3269" s="76"/>
      <c r="T3269" s="119"/>
      <c r="U3269" s="76"/>
      <c r="V3269" s="76"/>
      <c r="W3269" s="109" t="e">
        <f>(T20D357462[[#This Row],[現金及び預金（億）]]-T20D357462[[#This Row],[負債（億）]])/T20D357462[[#This Row],[総資産]]*100</f>
        <v>#DIV/0!</v>
      </c>
    </row>
    <row r="3270" spans="1:23" s="67" customFormat="1" x14ac:dyDescent="0.25">
      <c r="A3270" s="69"/>
      <c r="B3270" s="39"/>
      <c r="C3270" s="71" t="str">
        <f>IFERROR(_xll.RssMarket($A3270,"市場部名称"),"")</f>
        <v/>
      </c>
      <c r="D3270" s="55"/>
      <c r="E3270" s="55" t="str">
        <f>IFERROR(_xll.RssMarket($A3270,"前日比"),"")</f>
        <v/>
      </c>
      <c r="F3270" s="75" t="str">
        <f>IFERROR(_xll.RssMarket($A3270,"時価総額"),"")</f>
        <v/>
      </c>
      <c r="G3270" s="75" t="e">
        <f>T20D357462[[#This Row],[時価総額]]/T20D357462[[#This Row],[現在値]]</f>
        <v>#VALUE!</v>
      </c>
      <c r="H3270" s="20"/>
      <c r="I3270" s="38"/>
      <c r="J3270" s="20"/>
      <c r="K3270" s="33"/>
      <c r="L3270" s="117"/>
      <c r="M3270" s="21"/>
      <c r="N3270" s="89"/>
      <c r="O3270" s="125" t="e">
        <f t="shared" si="105"/>
        <v>#REF!</v>
      </c>
      <c r="P3270" s="125" t="e">
        <f t="shared" si="104"/>
        <v>#REF!</v>
      </c>
      <c r="Q3270" s="147" t="e">
        <f>T20D357462[[#This Row],[スコア⑤]]/T20D357462[[#This Row],[スコア③]]</f>
        <v>#REF!</v>
      </c>
      <c r="R3270" s="76" t="e">
        <f>#REF!+#REF!</f>
        <v>#REF!</v>
      </c>
      <c r="S3270" s="76"/>
      <c r="T3270" s="119"/>
      <c r="U3270" s="76"/>
      <c r="V3270" s="76"/>
      <c r="W3270" s="109" t="e">
        <f>(T20D357462[[#This Row],[現金及び預金（億）]]-T20D357462[[#This Row],[負債（億）]])/T20D357462[[#This Row],[総資産]]*100</f>
        <v>#DIV/0!</v>
      </c>
    </row>
    <row r="3271" spans="1:23" s="67" customFormat="1" x14ac:dyDescent="0.25">
      <c r="A3271" s="69"/>
      <c r="B3271" s="39"/>
      <c r="C3271" s="71" t="str">
        <f>IFERROR(_xll.RssMarket($A3271,"市場部名称"),"")</f>
        <v/>
      </c>
      <c r="D3271" s="55"/>
      <c r="E3271" s="55" t="str">
        <f>IFERROR(_xll.RssMarket($A3271,"前日比"),"")</f>
        <v/>
      </c>
      <c r="F3271" s="75" t="str">
        <f>IFERROR(_xll.RssMarket($A3271,"時価総額"),"")</f>
        <v/>
      </c>
      <c r="G3271" s="75" t="e">
        <f>T20D357462[[#This Row],[時価総額]]/T20D357462[[#This Row],[現在値]]</f>
        <v>#VALUE!</v>
      </c>
      <c r="H3271" s="20"/>
      <c r="I3271" s="38"/>
      <c r="J3271" s="20"/>
      <c r="K3271" s="33"/>
      <c r="L3271" s="117"/>
      <c r="M3271" s="21"/>
      <c r="N3271" s="89"/>
      <c r="O3271" s="125" t="e">
        <f t="shared" si="105"/>
        <v>#REF!</v>
      </c>
      <c r="P3271" s="125" t="e">
        <f t="shared" si="104"/>
        <v>#REF!</v>
      </c>
      <c r="Q3271" s="147" t="e">
        <f>T20D357462[[#This Row],[スコア⑤]]/T20D357462[[#This Row],[スコア③]]</f>
        <v>#REF!</v>
      </c>
      <c r="R3271" s="76" t="e">
        <f>#REF!+#REF!</f>
        <v>#REF!</v>
      </c>
      <c r="S3271" s="76"/>
      <c r="T3271" s="119"/>
      <c r="U3271" s="76"/>
      <c r="V3271" s="76"/>
      <c r="W3271" s="109" t="e">
        <f>(T20D357462[[#This Row],[現金及び預金（億）]]-T20D357462[[#This Row],[負債（億）]])/T20D357462[[#This Row],[総資産]]*100</f>
        <v>#DIV/0!</v>
      </c>
    </row>
    <row r="3272" spans="1:23" s="67" customFormat="1" x14ac:dyDescent="0.25">
      <c r="A3272" s="69"/>
      <c r="B3272" s="39"/>
      <c r="C3272" s="71" t="str">
        <f>IFERROR(_xll.RssMarket($A3272,"市場部名称"),"")</f>
        <v/>
      </c>
      <c r="D3272" s="55"/>
      <c r="E3272" s="55" t="str">
        <f>IFERROR(_xll.RssMarket($A3272,"前日比"),"")</f>
        <v/>
      </c>
      <c r="F3272" s="75" t="str">
        <f>IFERROR(_xll.RssMarket($A3272,"時価総額"),"")</f>
        <v/>
      </c>
      <c r="G3272" s="75" t="e">
        <f>T20D357462[[#This Row],[時価総額]]/T20D357462[[#This Row],[現在値]]</f>
        <v>#VALUE!</v>
      </c>
      <c r="H3272" s="20"/>
      <c r="I3272" s="38"/>
      <c r="J3272" s="20"/>
      <c r="K3272" s="33"/>
      <c r="L3272" s="117"/>
      <c r="M3272" s="21"/>
      <c r="N3272" s="89"/>
      <c r="O3272" s="125" t="e">
        <f t="shared" si="105"/>
        <v>#REF!</v>
      </c>
      <c r="P3272" s="125" t="e">
        <f t="shared" si="104"/>
        <v>#REF!</v>
      </c>
      <c r="Q3272" s="147" t="e">
        <f>T20D357462[[#This Row],[スコア⑤]]/T20D357462[[#This Row],[スコア③]]</f>
        <v>#REF!</v>
      </c>
      <c r="R3272" s="76" t="e">
        <f>#REF!+#REF!</f>
        <v>#REF!</v>
      </c>
      <c r="S3272" s="76"/>
      <c r="T3272" s="119"/>
      <c r="U3272" s="76"/>
      <c r="V3272" s="76"/>
      <c r="W3272" s="109" t="e">
        <f>(T20D357462[[#This Row],[現金及び預金（億）]]-T20D357462[[#This Row],[負債（億）]])/T20D357462[[#This Row],[総資産]]*100</f>
        <v>#DIV/0!</v>
      </c>
    </row>
    <row r="3273" spans="1:23" s="67" customFormat="1" x14ac:dyDescent="0.25">
      <c r="A3273" s="69"/>
      <c r="B3273" s="39"/>
      <c r="C3273" s="71" t="str">
        <f>IFERROR(_xll.RssMarket($A3273,"市場部名称"),"")</f>
        <v/>
      </c>
      <c r="D3273" s="55"/>
      <c r="E3273" s="55" t="str">
        <f>IFERROR(_xll.RssMarket($A3273,"前日比"),"")</f>
        <v/>
      </c>
      <c r="F3273" s="75" t="str">
        <f>IFERROR(_xll.RssMarket($A3273,"時価総額"),"")</f>
        <v/>
      </c>
      <c r="G3273" s="75" t="e">
        <f>T20D357462[[#This Row],[時価総額]]/T20D357462[[#This Row],[現在値]]</f>
        <v>#VALUE!</v>
      </c>
      <c r="H3273" s="20"/>
      <c r="I3273" s="38"/>
      <c r="J3273" s="20"/>
      <c r="K3273" s="33"/>
      <c r="L3273" s="117"/>
      <c r="M3273" s="21"/>
      <c r="N3273" s="89"/>
      <c r="O3273" s="125" t="e">
        <f t="shared" si="105"/>
        <v>#REF!</v>
      </c>
      <c r="P3273" s="125" t="e">
        <f t="shared" si="104"/>
        <v>#REF!</v>
      </c>
      <c r="Q3273" s="147" t="e">
        <f>T20D357462[[#This Row],[スコア⑤]]/T20D357462[[#This Row],[スコア③]]</f>
        <v>#REF!</v>
      </c>
      <c r="R3273" s="76" t="e">
        <f>#REF!+#REF!</f>
        <v>#REF!</v>
      </c>
      <c r="S3273" s="76"/>
      <c r="T3273" s="119"/>
      <c r="U3273" s="76"/>
      <c r="V3273" s="76"/>
      <c r="W3273" s="109" t="e">
        <f>(T20D357462[[#This Row],[現金及び預金（億）]]-T20D357462[[#This Row],[負債（億）]])/T20D357462[[#This Row],[総資産]]*100</f>
        <v>#DIV/0!</v>
      </c>
    </row>
    <row r="3274" spans="1:23" s="67" customFormat="1" x14ac:dyDescent="0.25">
      <c r="A3274" s="69"/>
      <c r="B3274" s="39"/>
      <c r="C3274" s="71" t="str">
        <f>IFERROR(_xll.RssMarket($A3274,"市場部名称"),"")</f>
        <v/>
      </c>
      <c r="D3274" s="55"/>
      <c r="E3274" s="55" t="str">
        <f>IFERROR(_xll.RssMarket($A3274,"前日比"),"")</f>
        <v/>
      </c>
      <c r="F3274" s="75" t="str">
        <f>IFERROR(_xll.RssMarket($A3274,"時価総額"),"")</f>
        <v/>
      </c>
      <c r="G3274" s="75" t="e">
        <f>T20D357462[[#This Row],[時価総額]]/T20D357462[[#This Row],[現在値]]</f>
        <v>#VALUE!</v>
      </c>
      <c r="H3274" s="20"/>
      <c r="I3274" s="38"/>
      <c r="J3274" s="20"/>
      <c r="K3274" s="33"/>
      <c r="L3274" s="117"/>
      <c r="M3274" s="21"/>
      <c r="N3274" s="89"/>
      <c r="O3274" s="125" t="e">
        <f t="shared" si="105"/>
        <v>#REF!</v>
      </c>
      <c r="P3274" s="125" t="e">
        <f t="shared" si="104"/>
        <v>#REF!</v>
      </c>
      <c r="Q3274" s="147" t="e">
        <f>T20D357462[[#This Row],[スコア⑤]]/T20D357462[[#This Row],[スコア③]]</f>
        <v>#REF!</v>
      </c>
      <c r="R3274" s="76" t="e">
        <f>#REF!+#REF!</f>
        <v>#REF!</v>
      </c>
      <c r="S3274" s="76"/>
      <c r="T3274" s="119"/>
      <c r="U3274" s="76"/>
      <c r="V3274" s="76"/>
      <c r="W3274" s="109" t="e">
        <f>(T20D357462[[#This Row],[現金及び預金（億）]]-T20D357462[[#This Row],[負債（億）]])/T20D357462[[#This Row],[総資産]]*100</f>
        <v>#DIV/0!</v>
      </c>
    </row>
    <row r="3275" spans="1:23" s="67" customFormat="1" x14ac:dyDescent="0.25">
      <c r="A3275" s="69"/>
      <c r="B3275" s="39"/>
      <c r="C3275" s="71" t="str">
        <f>IFERROR(_xll.RssMarket($A3275,"市場部名称"),"")</f>
        <v/>
      </c>
      <c r="D3275" s="55"/>
      <c r="E3275" s="55" t="str">
        <f>IFERROR(_xll.RssMarket($A3275,"前日比"),"")</f>
        <v/>
      </c>
      <c r="F3275" s="75" t="str">
        <f>IFERROR(_xll.RssMarket($A3275,"時価総額"),"")</f>
        <v/>
      </c>
      <c r="G3275" s="75" t="e">
        <f>T20D357462[[#This Row],[時価総額]]/T20D357462[[#This Row],[現在値]]</f>
        <v>#VALUE!</v>
      </c>
      <c r="H3275" s="20"/>
      <c r="I3275" s="38"/>
      <c r="J3275" s="20"/>
      <c r="K3275" s="33"/>
      <c r="L3275" s="117"/>
      <c r="M3275" s="21"/>
      <c r="N3275" s="89"/>
      <c r="O3275" s="125" t="e">
        <f t="shared" si="105"/>
        <v>#REF!</v>
      </c>
      <c r="P3275" s="125" t="e">
        <f t="shared" si="104"/>
        <v>#REF!</v>
      </c>
      <c r="Q3275" s="147" t="e">
        <f>T20D357462[[#This Row],[スコア⑤]]/T20D357462[[#This Row],[スコア③]]</f>
        <v>#REF!</v>
      </c>
      <c r="R3275" s="76" t="e">
        <f>#REF!+#REF!</f>
        <v>#REF!</v>
      </c>
      <c r="S3275" s="76"/>
      <c r="T3275" s="119"/>
      <c r="U3275" s="76"/>
      <c r="V3275" s="76"/>
      <c r="W3275" s="109" t="e">
        <f>(T20D357462[[#This Row],[現金及び預金（億）]]-T20D357462[[#This Row],[負債（億）]])/T20D357462[[#This Row],[総資産]]*100</f>
        <v>#DIV/0!</v>
      </c>
    </row>
    <row r="3276" spans="1:23" s="67" customFormat="1" x14ac:dyDescent="0.25">
      <c r="A3276" s="69"/>
      <c r="B3276" s="39"/>
      <c r="C3276" s="71" t="str">
        <f>IFERROR(_xll.RssMarket($A3276,"市場部名称"),"")</f>
        <v/>
      </c>
      <c r="D3276" s="55"/>
      <c r="E3276" s="55" t="str">
        <f>IFERROR(_xll.RssMarket($A3276,"前日比"),"")</f>
        <v/>
      </c>
      <c r="F3276" s="75" t="str">
        <f>IFERROR(_xll.RssMarket($A3276,"時価総額"),"")</f>
        <v/>
      </c>
      <c r="G3276" s="75" t="e">
        <f>T20D357462[[#This Row],[時価総額]]/T20D357462[[#This Row],[現在値]]</f>
        <v>#VALUE!</v>
      </c>
      <c r="H3276" s="20"/>
      <c r="I3276" s="38"/>
      <c r="J3276" s="20"/>
      <c r="K3276" s="33"/>
      <c r="L3276" s="117"/>
      <c r="M3276" s="21"/>
      <c r="N3276" s="89"/>
      <c r="O3276" s="125" t="e">
        <f t="shared" si="105"/>
        <v>#REF!</v>
      </c>
      <c r="P3276" s="125" t="e">
        <f t="shared" si="104"/>
        <v>#REF!</v>
      </c>
      <c r="Q3276" s="147" t="e">
        <f>T20D357462[[#This Row],[スコア⑤]]/T20D357462[[#This Row],[スコア③]]</f>
        <v>#REF!</v>
      </c>
      <c r="R3276" s="76" t="e">
        <f>#REF!+#REF!</f>
        <v>#REF!</v>
      </c>
      <c r="S3276" s="76"/>
      <c r="T3276" s="119"/>
      <c r="U3276" s="76"/>
      <c r="V3276" s="76"/>
      <c r="W3276" s="109" t="e">
        <f>(T20D357462[[#This Row],[現金及び預金（億）]]-T20D357462[[#This Row],[負債（億）]])/T20D357462[[#This Row],[総資産]]*100</f>
        <v>#DIV/0!</v>
      </c>
    </row>
    <row r="3277" spans="1:23" s="67" customFormat="1" x14ac:dyDescent="0.25">
      <c r="A3277" s="69"/>
      <c r="B3277" s="39"/>
      <c r="C3277" s="71" t="str">
        <f>IFERROR(_xll.RssMarket($A3277,"市場部名称"),"")</f>
        <v/>
      </c>
      <c r="D3277" s="55"/>
      <c r="E3277" s="55" t="str">
        <f>IFERROR(_xll.RssMarket($A3277,"前日比"),"")</f>
        <v/>
      </c>
      <c r="F3277" s="75" t="str">
        <f>IFERROR(_xll.RssMarket($A3277,"時価総額"),"")</f>
        <v/>
      </c>
      <c r="G3277" s="75" t="e">
        <f>T20D357462[[#This Row],[時価総額]]/T20D357462[[#This Row],[現在値]]</f>
        <v>#VALUE!</v>
      </c>
      <c r="H3277" s="20"/>
      <c r="I3277" s="38"/>
      <c r="J3277" s="20"/>
      <c r="K3277" s="33"/>
      <c r="L3277" s="117"/>
      <c r="M3277" s="21"/>
      <c r="N3277" s="89"/>
      <c r="O3277" s="125" t="e">
        <f t="shared" si="105"/>
        <v>#REF!</v>
      </c>
      <c r="P3277" s="125" t="e">
        <f t="shared" si="104"/>
        <v>#REF!</v>
      </c>
      <c r="Q3277" s="147" t="e">
        <f>T20D357462[[#This Row],[スコア⑤]]/T20D357462[[#This Row],[スコア③]]</f>
        <v>#REF!</v>
      </c>
      <c r="R3277" s="76" t="e">
        <f>#REF!+#REF!</f>
        <v>#REF!</v>
      </c>
      <c r="S3277" s="76"/>
      <c r="T3277" s="119"/>
      <c r="U3277" s="76"/>
      <c r="V3277" s="76"/>
      <c r="W3277" s="109" t="e">
        <f>(T20D357462[[#This Row],[現金及び預金（億）]]-T20D357462[[#This Row],[負債（億）]])/T20D357462[[#This Row],[総資産]]*100</f>
        <v>#DIV/0!</v>
      </c>
    </row>
    <row r="3278" spans="1:23" s="67" customFormat="1" x14ac:dyDescent="0.25">
      <c r="A3278" s="69"/>
      <c r="B3278" s="39"/>
      <c r="C3278" s="71" t="str">
        <f>IFERROR(_xll.RssMarket($A3278,"市場部名称"),"")</f>
        <v/>
      </c>
      <c r="D3278" s="55"/>
      <c r="E3278" s="55" t="str">
        <f>IFERROR(_xll.RssMarket($A3278,"前日比"),"")</f>
        <v/>
      </c>
      <c r="F3278" s="75" t="str">
        <f>IFERROR(_xll.RssMarket($A3278,"時価総額"),"")</f>
        <v/>
      </c>
      <c r="G3278" s="75" t="e">
        <f>T20D357462[[#This Row],[時価総額]]/T20D357462[[#This Row],[現在値]]</f>
        <v>#VALUE!</v>
      </c>
      <c r="H3278" s="20"/>
      <c r="I3278" s="38"/>
      <c r="J3278" s="20"/>
      <c r="K3278" s="33"/>
      <c r="L3278" s="117"/>
      <c r="M3278" s="21"/>
      <c r="N3278" s="89"/>
      <c r="O3278" s="125" t="e">
        <f t="shared" si="105"/>
        <v>#REF!</v>
      </c>
      <c r="P3278" s="125" t="e">
        <f t="shared" si="104"/>
        <v>#REF!</v>
      </c>
      <c r="Q3278" s="147" t="e">
        <f>T20D357462[[#This Row],[スコア⑤]]/T20D357462[[#This Row],[スコア③]]</f>
        <v>#REF!</v>
      </c>
      <c r="R3278" s="76" t="e">
        <f>#REF!+#REF!</f>
        <v>#REF!</v>
      </c>
      <c r="S3278" s="76"/>
      <c r="T3278" s="119"/>
      <c r="U3278" s="76"/>
      <c r="V3278" s="76"/>
      <c r="W3278" s="109" t="e">
        <f>(T20D357462[[#This Row],[現金及び預金（億）]]-T20D357462[[#This Row],[負債（億）]])/T20D357462[[#This Row],[総資産]]*100</f>
        <v>#DIV/0!</v>
      </c>
    </row>
    <row r="3279" spans="1:23" s="67" customFormat="1" x14ac:dyDescent="0.25">
      <c r="A3279" s="69"/>
      <c r="B3279" s="39"/>
      <c r="C3279" s="71" t="str">
        <f>IFERROR(_xll.RssMarket($A3279,"市場部名称"),"")</f>
        <v/>
      </c>
      <c r="D3279" s="55"/>
      <c r="E3279" s="55" t="str">
        <f>IFERROR(_xll.RssMarket($A3279,"前日比"),"")</f>
        <v/>
      </c>
      <c r="F3279" s="75" t="str">
        <f>IFERROR(_xll.RssMarket($A3279,"時価総額"),"")</f>
        <v/>
      </c>
      <c r="G3279" s="75" t="e">
        <f>T20D357462[[#This Row],[時価総額]]/T20D357462[[#This Row],[現在値]]</f>
        <v>#VALUE!</v>
      </c>
      <c r="H3279" s="20"/>
      <c r="I3279" s="38"/>
      <c r="J3279" s="20"/>
      <c r="K3279" s="33"/>
      <c r="L3279" s="117"/>
      <c r="M3279" s="21"/>
      <c r="N3279" s="89"/>
      <c r="O3279" s="125" t="e">
        <f t="shared" si="105"/>
        <v>#REF!</v>
      </c>
      <c r="P3279" s="125" t="e">
        <f t="shared" si="104"/>
        <v>#REF!</v>
      </c>
      <c r="Q3279" s="147" t="e">
        <f>T20D357462[[#This Row],[スコア⑤]]/T20D357462[[#This Row],[スコア③]]</f>
        <v>#REF!</v>
      </c>
      <c r="R3279" s="76" t="e">
        <f>#REF!+#REF!</f>
        <v>#REF!</v>
      </c>
      <c r="S3279" s="76"/>
      <c r="T3279" s="119"/>
      <c r="U3279" s="76"/>
      <c r="V3279" s="76"/>
      <c r="W3279" s="109" t="e">
        <f>(T20D357462[[#This Row],[現金及び預金（億）]]-T20D357462[[#This Row],[負債（億）]])/T20D357462[[#This Row],[総資産]]*100</f>
        <v>#DIV/0!</v>
      </c>
    </row>
    <row r="3280" spans="1:23" s="67" customFormat="1" x14ac:dyDescent="0.25">
      <c r="A3280" s="69"/>
      <c r="B3280" s="39"/>
      <c r="C3280" s="71" t="str">
        <f>IFERROR(_xll.RssMarket($A3280,"市場部名称"),"")</f>
        <v/>
      </c>
      <c r="D3280" s="55"/>
      <c r="E3280" s="55" t="str">
        <f>IFERROR(_xll.RssMarket($A3280,"前日比"),"")</f>
        <v/>
      </c>
      <c r="F3280" s="75" t="str">
        <f>IFERROR(_xll.RssMarket($A3280,"時価総額"),"")</f>
        <v/>
      </c>
      <c r="G3280" s="75" t="e">
        <f>T20D357462[[#This Row],[時価総額]]/T20D357462[[#This Row],[現在値]]</f>
        <v>#VALUE!</v>
      </c>
      <c r="H3280" s="20"/>
      <c r="I3280" s="38"/>
      <c r="J3280" s="20"/>
      <c r="K3280" s="33"/>
      <c r="L3280" s="117"/>
      <c r="M3280" s="21"/>
      <c r="N3280" s="89"/>
      <c r="O3280" s="125" t="e">
        <f t="shared" si="105"/>
        <v>#REF!</v>
      </c>
      <c r="P3280" s="125" t="e">
        <f t="shared" si="104"/>
        <v>#REF!</v>
      </c>
      <c r="Q3280" s="147" t="e">
        <f>T20D357462[[#This Row],[スコア⑤]]/T20D357462[[#This Row],[スコア③]]</f>
        <v>#REF!</v>
      </c>
      <c r="R3280" s="76" t="e">
        <f>#REF!+#REF!</f>
        <v>#REF!</v>
      </c>
      <c r="S3280" s="76"/>
      <c r="T3280" s="119"/>
      <c r="U3280" s="76"/>
      <c r="V3280" s="76"/>
      <c r="W3280" s="109" t="e">
        <f>(T20D357462[[#This Row],[現金及び預金（億）]]-T20D357462[[#This Row],[負債（億）]])/T20D357462[[#This Row],[総資産]]*100</f>
        <v>#DIV/0!</v>
      </c>
    </row>
    <row r="3281" spans="1:23" s="67" customFormat="1" x14ac:dyDescent="0.25">
      <c r="A3281" s="69"/>
      <c r="B3281" s="39"/>
      <c r="C3281" s="71" t="str">
        <f>IFERROR(_xll.RssMarket($A3281,"市場部名称"),"")</f>
        <v/>
      </c>
      <c r="D3281" s="55"/>
      <c r="E3281" s="55" t="str">
        <f>IFERROR(_xll.RssMarket($A3281,"前日比"),"")</f>
        <v/>
      </c>
      <c r="F3281" s="75" t="str">
        <f>IFERROR(_xll.RssMarket($A3281,"時価総額"),"")</f>
        <v/>
      </c>
      <c r="G3281" s="75" t="e">
        <f>T20D357462[[#This Row],[時価総額]]/T20D357462[[#This Row],[現在値]]</f>
        <v>#VALUE!</v>
      </c>
      <c r="H3281" s="20"/>
      <c r="I3281" s="38"/>
      <c r="J3281" s="20"/>
      <c r="K3281" s="33"/>
      <c r="L3281" s="117"/>
      <c r="M3281" s="21"/>
      <c r="N3281" s="89"/>
      <c r="O3281" s="125" t="e">
        <f t="shared" si="105"/>
        <v>#REF!</v>
      </c>
      <c r="P3281" s="125" t="e">
        <f t="shared" si="104"/>
        <v>#REF!</v>
      </c>
      <c r="Q3281" s="147" t="e">
        <f>T20D357462[[#This Row],[スコア⑤]]/T20D357462[[#This Row],[スコア③]]</f>
        <v>#REF!</v>
      </c>
      <c r="R3281" s="76" t="e">
        <f>#REF!+#REF!</f>
        <v>#REF!</v>
      </c>
      <c r="S3281" s="76"/>
      <c r="T3281" s="119"/>
      <c r="U3281" s="76"/>
      <c r="V3281" s="76"/>
      <c r="W3281" s="109" t="e">
        <f>(T20D357462[[#This Row],[現金及び預金（億）]]-T20D357462[[#This Row],[負債（億）]])/T20D357462[[#This Row],[総資産]]*100</f>
        <v>#DIV/0!</v>
      </c>
    </row>
    <row r="3282" spans="1:23" s="67" customFormat="1" x14ac:dyDescent="0.25">
      <c r="A3282" s="69"/>
      <c r="B3282" s="39"/>
      <c r="C3282" s="71" t="str">
        <f>IFERROR(_xll.RssMarket($A3282,"市場部名称"),"")</f>
        <v/>
      </c>
      <c r="D3282" s="55"/>
      <c r="E3282" s="55" t="str">
        <f>IFERROR(_xll.RssMarket($A3282,"前日比"),"")</f>
        <v/>
      </c>
      <c r="F3282" s="75" t="str">
        <f>IFERROR(_xll.RssMarket($A3282,"時価総額"),"")</f>
        <v/>
      </c>
      <c r="G3282" s="75" t="e">
        <f>T20D357462[[#This Row],[時価総額]]/T20D357462[[#This Row],[現在値]]</f>
        <v>#VALUE!</v>
      </c>
      <c r="H3282" s="20"/>
      <c r="I3282" s="38"/>
      <c r="J3282" s="20"/>
      <c r="K3282" s="33"/>
      <c r="L3282" s="117"/>
      <c r="M3282" s="21"/>
      <c r="N3282" s="89"/>
      <c r="O3282" s="125" t="e">
        <f t="shared" si="105"/>
        <v>#REF!</v>
      </c>
      <c r="P3282" s="125" t="e">
        <f t="shared" si="104"/>
        <v>#REF!</v>
      </c>
      <c r="Q3282" s="147" t="e">
        <f>T20D357462[[#This Row],[スコア⑤]]/T20D357462[[#This Row],[スコア③]]</f>
        <v>#REF!</v>
      </c>
      <c r="R3282" s="76" t="e">
        <f>#REF!+#REF!</f>
        <v>#REF!</v>
      </c>
      <c r="S3282" s="76"/>
      <c r="T3282" s="119"/>
      <c r="U3282" s="76"/>
      <c r="V3282" s="76"/>
      <c r="W3282" s="109" t="e">
        <f>(T20D357462[[#This Row],[現金及び預金（億）]]-T20D357462[[#This Row],[負債（億）]])/T20D357462[[#This Row],[総資産]]*100</f>
        <v>#DIV/0!</v>
      </c>
    </row>
    <row r="3283" spans="1:23" s="67" customFormat="1" x14ac:dyDescent="0.25">
      <c r="A3283" s="69"/>
      <c r="B3283" s="39"/>
      <c r="C3283" s="71" t="str">
        <f>IFERROR(_xll.RssMarket($A3283,"市場部名称"),"")</f>
        <v/>
      </c>
      <c r="D3283" s="55"/>
      <c r="E3283" s="55" t="str">
        <f>IFERROR(_xll.RssMarket($A3283,"前日比"),"")</f>
        <v/>
      </c>
      <c r="F3283" s="75" t="str">
        <f>IFERROR(_xll.RssMarket($A3283,"時価総額"),"")</f>
        <v/>
      </c>
      <c r="G3283" s="75" t="e">
        <f>T20D357462[[#This Row],[時価総額]]/T20D357462[[#This Row],[現在値]]</f>
        <v>#VALUE!</v>
      </c>
      <c r="H3283" s="20"/>
      <c r="I3283" s="38"/>
      <c r="J3283" s="20"/>
      <c r="K3283" s="33"/>
      <c r="L3283" s="117"/>
      <c r="M3283" s="21"/>
      <c r="N3283" s="89"/>
      <c r="O3283" s="125" t="e">
        <f t="shared" si="105"/>
        <v>#REF!</v>
      </c>
      <c r="P3283" s="125" t="e">
        <f t="shared" si="104"/>
        <v>#REF!</v>
      </c>
      <c r="Q3283" s="147" t="e">
        <f>T20D357462[[#This Row],[スコア⑤]]/T20D357462[[#This Row],[スコア③]]</f>
        <v>#REF!</v>
      </c>
      <c r="R3283" s="76" t="e">
        <f>#REF!+#REF!</f>
        <v>#REF!</v>
      </c>
      <c r="S3283" s="76"/>
      <c r="T3283" s="119"/>
      <c r="U3283" s="76"/>
      <c r="V3283" s="76"/>
      <c r="W3283" s="109" t="e">
        <f>(T20D357462[[#This Row],[現金及び預金（億）]]-T20D357462[[#This Row],[負債（億）]])/T20D357462[[#This Row],[総資産]]*100</f>
        <v>#DIV/0!</v>
      </c>
    </row>
    <row r="3284" spans="1:23" s="67" customFormat="1" x14ac:dyDescent="0.25">
      <c r="A3284" s="69"/>
      <c r="B3284" s="39"/>
      <c r="C3284" s="71" t="str">
        <f>IFERROR(_xll.RssMarket($A3284,"市場部名称"),"")</f>
        <v/>
      </c>
      <c r="D3284" s="55"/>
      <c r="E3284" s="55" t="str">
        <f>IFERROR(_xll.RssMarket($A3284,"前日比"),"")</f>
        <v/>
      </c>
      <c r="F3284" s="75" t="str">
        <f>IFERROR(_xll.RssMarket($A3284,"時価総額"),"")</f>
        <v/>
      </c>
      <c r="G3284" s="75" t="e">
        <f>T20D357462[[#This Row],[時価総額]]/T20D357462[[#This Row],[現在値]]</f>
        <v>#VALUE!</v>
      </c>
      <c r="H3284" s="20"/>
      <c r="I3284" s="38"/>
      <c r="J3284" s="20"/>
      <c r="K3284" s="33"/>
      <c r="L3284" s="117"/>
      <c r="M3284" s="21"/>
      <c r="N3284" s="89"/>
      <c r="O3284" s="125" t="e">
        <f t="shared" si="105"/>
        <v>#REF!</v>
      </c>
      <c r="P3284" s="125" t="e">
        <f t="shared" si="104"/>
        <v>#REF!</v>
      </c>
      <c r="Q3284" s="147" t="e">
        <f>T20D357462[[#This Row],[スコア⑤]]/T20D357462[[#This Row],[スコア③]]</f>
        <v>#REF!</v>
      </c>
      <c r="R3284" s="76" t="e">
        <f>#REF!+#REF!</f>
        <v>#REF!</v>
      </c>
      <c r="S3284" s="76"/>
      <c r="T3284" s="119"/>
      <c r="U3284" s="76"/>
      <c r="V3284" s="76"/>
      <c r="W3284" s="109" t="e">
        <f>(T20D357462[[#This Row],[現金及び預金（億）]]-T20D357462[[#This Row],[負債（億）]])/T20D357462[[#This Row],[総資産]]*100</f>
        <v>#DIV/0!</v>
      </c>
    </row>
    <row r="3285" spans="1:23" s="67" customFormat="1" x14ac:dyDescent="0.25">
      <c r="A3285" s="69"/>
      <c r="B3285" s="39"/>
      <c r="C3285" s="71" t="str">
        <f>IFERROR(_xll.RssMarket($A3285,"市場部名称"),"")</f>
        <v/>
      </c>
      <c r="D3285" s="55"/>
      <c r="E3285" s="55" t="str">
        <f>IFERROR(_xll.RssMarket($A3285,"前日比"),"")</f>
        <v/>
      </c>
      <c r="F3285" s="75" t="str">
        <f>IFERROR(_xll.RssMarket($A3285,"時価総額"),"")</f>
        <v/>
      </c>
      <c r="G3285" s="75" t="e">
        <f>T20D357462[[#This Row],[時価総額]]/T20D357462[[#This Row],[現在値]]</f>
        <v>#VALUE!</v>
      </c>
      <c r="H3285" s="20"/>
      <c r="I3285" s="38"/>
      <c r="J3285" s="20"/>
      <c r="K3285" s="33"/>
      <c r="L3285" s="117"/>
      <c r="M3285" s="21"/>
      <c r="N3285" s="89"/>
      <c r="O3285" s="125" t="e">
        <f t="shared" si="105"/>
        <v>#REF!</v>
      </c>
      <c r="P3285" s="125" t="e">
        <f t="shared" si="104"/>
        <v>#REF!</v>
      </c>
      <c r="Q3285" s="147" t="e">
        <f>T20D357462[[#This Row],[スコア⑤]]/T20D357462[[#This Row],[スコア③]]</f>
        <v>#REF!</v>
      </c>
      <c r="R3285" s="76" t="e">
        <f>#REF!+#REF!</f>
        <v>#REF!</v>
      </c>
      <c r="S3285" s="76"/>
      <c r="T3285" s="119"/>
      <c r="U3285" s="76"/>
      <c r="V3285" s="76"/>
      <c r="W3285" s="109" t="e">
        <f>(T20D357462[[#This Row],[現金及び預金（億）]]-T20D357462[[#This Row],[負債（億）]])/T20D357462[[#This Row],[総資産]]*100</f>
        <v>#DIV/0!</v>
      </c>
    </row>
    <row r="3286" spans="1:23" s="67" customFormat="1" x14ac:dyDescent="0.25">
      <c r="A3286" s="69"/>
      <c r="B3286" s="39"/>
      <c r="C3286" s="71" t="str">
        <f>IFERROR(_xll.RssMarket($A3286,"市場部名称"),"")</f>
        <v/>
      </c>
      <c r="D3286" s="55"/>
      <c r="E3286" s="55" t="str">
        <f>IFERROR(_xll.RssMarket($A3286,"前日比"),"")</f>
        <v/>
      </c>
      <c r="F3286" s="75" t="str">
        <f>IFERROR(_xll.RssMarket($A3286,"時価総額"),"")</f>
        <v/>
      </c>
      <c r="G3286" s="75" t="e">
        <f>T20D357462[[#This Row],[時価総額]]/T20D357462[[#This Row],[現在値]]</f>
        <v>#VALUE!</v>
      </c>
      <c r="H3286" s="20"/>
      <c r="I3286" s="38"/>
      <c r="J3286" s="20"/>
      <c r="K3286" s="33"/>
      <c r="L3286" s="117"/>
      <c r="M3286" s="21"/>
      <c r="N3286" s="89"/>
      <c r="O3286" s="125" t="e">
        <f t="shared" si="105"/>
        <v>#REF!</v>
      </c>
      <c r="P3286" s="125" t="e">
        <f t="shared" si="104"/>
        <v>#REF!</v>
      </c>
      <c r="Q3286" s="147" t="e">
        <f>T20D357462[[#This Row],[スコア⑤]]/T20D357462[[#This Row],[スコア③]]</f>
        <v>#REF!</v>
      </c>
      <c r="R3286" s="76" t="e">
        <f>#REF!+#REF!</f>
        <v>#REF!</v>
      </c>
      <c r="S3286" s="76"/>
      <c r="T3286" s="119"/>
      <c r="U3286" s="76"/>
      <c r="V3286" s="76"/>
      <c r="W3286" s="109" t="e">
        <f>(T20D357462[[#This Row],[現金及び預金（億）]]-T20D357462[[#This Row],[負債（億）]])/T20D357462[[#This Row],[総資産]]*100</f>
        <v>#DIV/0!</v>
      </c>
    </row>
    <row r="3287" spans="1:23" s="67" customFormat="1" x14ac:dyDescent="0.25">
      <c r="A3287" s="69"/>
      <c r="B3287" s="39"/>
      <c r="C3287" s="71" t="str">
        <f>IFERROR(_xll.RssMarket($A3287,"市場部名称"),"")</f>
        <v/>
      </c>
      <c r="D3287" s="55"/>
      <c r="E3287" s="55" t="str">
        <f>IFERROR(_xll.RssMarket($A3287,"前日比"),"")</f>
        <v/>
      </c>
      <c r="F3287" s="75" t="str">
        <f>IFERROR(_xll.RssMarket($A3287,"時価総額"),"")</f>
        <v/>
      </c>
      <c r="G3287" s="75" t="e">
        <f>T20D357462[[#This Row],[時価総額]]/T20D357462[[#This Row],[現在値]]</f>
        <v>#VALUE!</v>
      </c>
      <c r="H3287" s="20"/>
      <c r="I3287" s="38"/>
      <c r="J3287" s="20"/>
      <c r="K3287" s="33"/>
      <c r="L3287" s="117"/>
      <c r="M3287" s="21"/>
      <c r="N3287" s="89"/>
      <c r="O3287" s="125" t="e">
        <f t="shared" si="105"/>
        <v>#REF!</v>
      </c>
      <c r="P3287" s="125" t="e">
        <f t="shared" si="104"/>
        <v>#REF!</v>
      </c>
      <c r="Q3287" s="147" t="e">
        <f>T20D357462[[#This Row],[スコア⑤]]/T20D357462[[#This Row],[スコア③]]</f>
        <v>#REF!</v>
      </c>
      <c r="R3287" s="76" t="e">
        <f>#REF!+#REF!</f>
        <v>#REF!</v>
      </c>
      <c r="S3287" s="76"/>
      <c r="T3287" s="119"/>
      <c r="U3287" s="76"/>
      <c r="V3287" s="76"/>
      <c r="W3287" s="109" t="e">
        <f>(T20D357462[[#This Row],[現金及び預金（億）]]-T20D357462[[#This Row],[負債（億）]])/T20D357462[[#This Row],[総資産]]*100</f>
        <v>#DIV/0!</v>
      </c>
    </row>
    <row r="3288" spans="1:23" s="67" customFormat="1" x14ac:dyDescent="0.25">
      <c r="A3288" s="69"/>
      <c r="B3288" s="39"/>
      <c r="C3288" s="71" t="str">
        <f>IFERROR(_xll.RssMarket($A3288,"市場部名称"),"")</f>
        <v/>
      </c>
      <c r="D3288" s="55"/>
      <c r="E3288" s="55" t="str">
        <f>IFERROR(_xll.RssMarket($A3288,"前日比"),"")</f>
        <v/>
      </c>
      <c r="F3288" s="75" t="str">
        <f>IFERROR(_xll.RssMarket($A3288,"時価総額"),"")</f>
        <v/>
      </c>
      <c r="G3288" s="75" t="e">
        <f>T20D357462[[#This Row],[時価総額]]/T20D357462[[#This Row],[現在値]]</f>
        <v>#VALUE!</v>
      </c>
      <c r="H3288" s="20"/>
      <c r="I3288" s="38"/>
      <c r="J3288" s="20"/>
      <c r="K3288" s="33"/>
      <c r="L3288" s="117"/>
      <c r="M3288" s="21"/>
      <c r="N3288" s="89"/>
      <c r="O3288" s="125" t="e">
        <f t="shared" si="105"/>
        <v>#REF!</v>
      </c>
      <c r="P3288" s="125" t="e">
        <f t="shared" si="104"/>
        <v>#REF!</v>
      </c>
      <c r="Q3288" s="147" t="e">
        <f>T20D357462[[#This Row],[スコア⑤]]/T20D357462[[#This Row],[スコア③]]</f>
        <v>#REF!</v>
      </c>
      <c r="R3288" s="76" t="e">
        <f>#REF!+#REF!</f>
        <v>#REF!</v>
      </c>
      <c r="S3288" s="76"/>
      <c r="T3288" s="119"/>
      <c r="U3288" s="76"/>
      <c r="V3288" s="76"/>
      <c r="W3288" s="109" t="e">
        <f>(T20D357462[[#This Row],[現金及び預金（億）]]-T20D357462[[#This Row],[負債（億）]])/T20D357462[[#This Row],[総資産]]*100</f>
        <v>#DIV/0!</v>
      </c>
    </row>
    <row r="3289" spans="1:23" s="67" customFormat="1" x14ac:dyDescent="0.25">
      <c r="A3289" s="69"/>
      <c r="B3289" s="39"/>
      <c r="C3289" s="71" t="str">
        <f>IFERROR(_xll.RssMarket($A3289,"市場部名称"),"")</f>
        <v/>
      </c>
      <c r="D3289" s="55"/>
      <c r="E3289" s="55" t="str">
        <f>IFERROR(_xll.RssMarket($A3289,"前日比"),"")</f>
        <v/>
      </c>
      <c r="F3289" s="75" t="str">
        <f>IFERROR(_xll.RssMarket($A3289,"時価総額"),"")</f>
        <v/>
      </c>
      <c r="G3289" s="75" t="e">
        <f>T20D357462[[#This Row],[時価総額]]/T20D357462[[#This Row],[現在値]]</f>
        <v>#VALUE!</v>
      </c>
      <c r="H3289" s="20"/>
      <c r="I3289" s="38"/>
      <c r="J3289" s="20"/>
      <c r="K3289" s="33"/>
      <c r="L3289" s="117"/>
      <c r="M3289" s="21"/>
      <c r="N3289" s="89"/>
      <c r="O3289" s="125" t="e">
        <f t="shared" si="105"/>
        <v>#REF!</v>
      </c>
      <c r="P3289" s="125" t="e">
        <f t="shared" si="104"/>
        <v>#REF!</v>
      </c>
      <c r="Q3289" s="147" t="e">
        <f>T20D357462[[#This Row],[スコア⑤]]/T20D357462[[#This Row],[スコア③]]</f>
        <v>#REF!</v>
      </c>
      <c r="R3289" s="76" t="e">
        <f>#REF!+#REF!</f>
        <v>#REF!</v>
      </c>
      <c r="S3289" s="76"/>
      <c r="T3289" s="119"/>
      <c r="U3289" s="76"/>
      <c r="V3289" s="76"/>
      <c r="W3289" s="109" t="e">
        <f>(T20D357462[[#This Row],[現金及び預金（億）]]-T20D357462[[#This Row],[負債（億）]])/T20D357462[[#This Row],[総資産]]*100</f>
        <v>#DIV/0!</v>
      </c>
    </row>
    <row r="3290" spans="1:23" s="67" customFormat="1" x14ac:dyDescent="0.25">
      <c r="A3290" s="69"/>
      <c r="B3290" s="39"/>
      <c r="C3290" s="71" t="str">
        <f>IFERROR(_xll.RssMarket($A3290,"市場部名称"),"")</f>
        <v/>
      </c>
      <c r="D3290" s="55"/>
      <c r="E3290" s="55" t="str">
        <f>IFERROR(_xll.RssMarket($A3290,"前日比"),"")</f>
        <v/>
      </c>
      <c r="F3290" s="75" t="str">
        <f>IFERROR(_xll.RssMarket($A3290,"時価総額"),"")</f>
        <v/>
      </c>
      <c r="G3290" s="75" t="e">
        <f>T20D357462[[#This Row],[時価総額]]/T20D357462[[#This Row],[現在値]]</f>
        <v>#VALUE!</v>
      </c>
      <c r="H3290" s="20"/>
      <c r="I3290" s="38"/>
      <c r="J3290" s="20"/>
      <c r="K3290" s="33"/>
      <c r="L3290" s="117"/>
      <c r="M3290" s="21"/>
      <c r="N3290" s="89"/>
      <c r="O3290" s="125" t="e">
        <f t="shared" si="105"/>
        <v>#REF!</v>
      </c>
      <c r="P3290" s="125" t="e">
        <f t="shared" si="104"/>
        <v>#REF!</v>
      </c>
      <c r="Q3290" s="147" t="e">
        <f>T20D357462[[#This Row],[スコア⑤]]/T20D357462[[#This Row],[スコア③]]</f>
        <v>#REF!</v>
      </c>
      <c r="R3290" s="76" t="e">
        <f>#REF!+#REF!</f>
        <v>#REF!</v>
      </c>
      <c r="S3290" s="76"/>
      <c r="T3290" s="119"/>
      <c r="U3290" s="76"/>
      <c r="V3290" s="76"/>
      <c r="W3290" s="109" t="e">
        <f>(T20D357462[[#This Row],[現金及び預金（億）]]-T20D357462[[#This Row],[負債（億）]])/T20D357462[[#This Row],[総資産]]*100</f>
        <v>#DIV/0!</v>
      </c>
    </row>
    <row r="3291" spans="1:23" s="67" customFormat="1" x14ac:dyDescent="0.25">
      <c r="A3291" s="69"/>
      <c r="B3291" s="39"/>
      <c r="C3291" s="71" t="str">
        <f>IFERROR(_xll.RssMarket($A3291,"市場部名称"),"")</f>
        <v/>
      </c>
      <c r="D3291" s="55"/>
      <c r="E3291" s="55" t="str">
        <f>IFERROR(_xll.RssMarket($A3291,"前日比"),"")</f>
        <v/>
      </c>
      <c r="F3291" s="75" t="str">
        <f>IFERROR(_xll.RssMarket($A3291,"時価総額"),"")</f>
        <v/>
      </c>
      <c r="G3291" s="75" t="e">
        <f>T20D357462[[#This Row],[時価総額]]/T20D357462[[#This Row],[現在値]]</f>
        <v>#VALUE!</v>
      </c>
      <c r="H3291" s="20"/>
      <c r="I3291" s="38"/>
      <c r="J3291" s="20"/>
      <c r="K3291" s="33"/>
      <c r="L3291" s="117"/>
      <c r="M3291" s="21"/>
      <c r="N3291" s="89"/>
      <c r="O3291" s="125" t="e">
        <f t="shared" si="105"/>
        <v>#REF!</v>
      </c>
      <c r="P3291" s="125" t="e">
        <f t="shared" si="104"/>
        <v>#REF!</v>
      </c>
      <c r="Q3291" s="147" t="e">
        <f>T20D357462[[#This Row],[スコア⑤]]/T20D357462[[#This Row],[スコア③]]</f>
        <v>#REF!</v>
      </c>
      <c r="R3291" s="76" t="e">
        <f>#REF!+#REF!</f>
        <v>#REF!</v>
      </c>
      <c r="S3291" s="76"/>
      <c r="T3291" s="119"/>
      <c r="U3291" s="76"/>
      <c r="V3291" s="76"/>
      <c r="W3291" s="109" t="e">
        <f>(T20D357462[[#This Row],[現金及び預金（億）]]-T20D357462[[#This Row],[負債（億）]])/T20D357462[[#This Row],[総資産]]*100</f>
        <v>#DIV/0!</v>
      </c>
    </row>
    <row r="3292" spans="1:23" s="67" customFormat="1" x14ac:dyDescent="0.25">
      <c r="A3292" s="69"/>
      <c r="B3292" s="39"/>
      <c r="C3292" s="71" t="str">
        <f>IFERROR(_xll.RssMarket($A3292,"市場部名称"),"")</f>
        <v/>
      </c>
      <c r="D3292" s="55"/>
      <c r="E3292" s="55" t="str">
        <f>IFERROR(_xll.RssMarket($A3292,"前日比"),"")</f>
        <v/>
      </c>
      <c r="F3292" s="75" t="str">
        <f>IFERROR(_xll.RssMarket($A3292,"時価総額"),"")</f>
        <v/>
      </c>
      <c r="G3292" s="75" t="e">
        <f>T20D357462[[#This Row],[時価総額]]/T20D357462[[#This Row],[現在値]]</f>
        <v>#VALUE!</v>
      </c>
      <c r="H3292" s="20"/>
      <c r="I3292" s="38"/>
      <c r="J3292" s="20"/>
      <c r="K3292" s="33"/>
      <c r="L3292" s="117"/>
      <c r="M3292" s="21"/>
      <c r="N3292" s="89"/>
      <c r="O3292" s="125" t="e">
        <f t="shared" si="105"/>
        <v>#REF!</v>
      </c>
      <c r="P3292" s="125" t="e">
        <f t="shared" si="104"/>
        <v>#REF!</v>
      </c>
      <c r="Q3292" s="147" t="e">
        <f>T20D357462[[#This Row],[スコア⑤]]/T20D357462[[#This Row],[スコア③]]</f>
        <v>#REF!</v>
      </c>
      <c r="R3292" s="76" t="e">
        <f>#REF!+#REF!</f>
        <v>#REF!</v>
      </c>
      <c r="S3292" s="76"/>
      <c r="T3292" s="119"/>
      <c r="U3292" s="76"/>
      <c r="V3292" s="76"/>
      <c r="W3292" s="109" t="e">
        <f>(T20D357462[[#This Row],[現金及び預金（億）]]-T20D357462[[#This Row],[負債（億）]])/T20D357462[[#This Row],[総資産]]*100</f>
        <v>#DIV/0!</v>
      </c>
    </row>
    <row r="3293" spans="1:23" s="67" customFormat="1" x14ac:dyDescent="0.25">
      <c r="A3293" s="69"/>
      <c r="B3293" s="39"/>
      <c r="C3293" s="71" t="str">
        <f>IFERROR(_xll.RssMarket($A3293,"市場部名称"),"")</f>
        <v/>
      </c>
      <c r="D3293" s="55"/>
      <c r="E3293" s="55" t="str">
        <f>IFERROR(_xll.RssMarket($A3293,"前日比"),"")</f>
        <v/>
      </c>
      <c r="F3293" s="75" t="str">
        <f>IFERROR(_xll.RssMarket($A3293,"時価総額"),"")</f>
        <v/>
      </c>
      <c r="G3293" s="75" t="e">
        <f>T20D357462[[#This Row],[時価総額]]/T20D357462[[#This Row],[現在値]]</f>
        <v>#VALUE!</v>
      </c>
      <c r="H3293" s="20"/>
      <c r="I3293" s="38"/>
      <c r="J3293" s="20"/>
      <c r="K3293" s="33"/>
      <c r="L3293" s="117"/>
      <c r="M3293" s="21"/>
      <c r="N3293" s="89"/>
      <c r="O3293" s="125" t="e">
        <f t="shared" si="105"/>
        <v>#REF!</v>
      </c>
      <c r="P3293" s="125" t="e">
        <f t="shared" si="104"/>
        <v>#REF!</v>
      </c>
      <c r="Q3293" s="147" t="e">
        <f>T20D357462[[#This Row],[スコア⑤]]/T20D357462[[#This Row],[スコア③]]</f>
        <v>#REF!</v>
      </c>
      <c r="R3293" s="76" t="e">
        <f>#REF!+#REF!</f>
        <v>#REF!</v>
      </c>
      <c r="S3293" s="76"/>
      <c r="T3293" s="119"/>
      <c r="U3293" s="76"/>
      <c r="V3293" s="76"/>
      <c r="W3293" s="109" t="e">
        <f>(T20D357462[[#This Row],[現金及び預金（億）]]-T20D357462[[#This Row],[負債（億）]])/T20D357462[[#This Row],[総資産]]*100</f>
        <v>#DIV/0!</v>
      </c>
    </row>
    <row r="3294" spans="1:23" s="67" customFormat="1" x14ac:dyDescent="0.25">
      <c r="A3294" s="69"/>
      <c r="B3294" s="39"/>
      <c r="C3294" s="71" t="str">
        <f>IFERROR(_xll.RssMarket($A3294,"市場部名称"),"")</f>
        <v/>
      </c>
      <c r="D3294" s="55"/>
      <c r="E3294" s="55" t="str">
        <f>IFERROR(_xll.RssMarket($A3294,"前日比"),"")</f>
        <v/>
      </c>
      <c r="F3294" s="75" t="str">
        <f>IFERROR(_xll.RssMarket($A3294,"時価総額"),"")</f>
        <v/>
      </c>
      <c r="G3294" s="75" t="e">
        <f>T20D357462[[#This Row],[時価総額]]/T20D357462[[#This Row],[現在値]]</f>
        <v>#VALUE!</v>
      </c>
      <c r="H3294" s="20"/>
      <c r="I3294" s="38"/>
      <c r="J3294" s="20"/>
      <c r="K3294" s="33"/>
      <c r="L3294" s="117"/>
      <c r="M3294" s="21"/>
      <c r="N3294" s="89"/>
      <c r="O3294" s="125" t="e">
        <f t="shared" si="105"/>
        <v>#REF!</v>
      </c>
      <c r="P3294" s="125" t="e">
        <f t="shared" si="104"/>
        <v>#REF!</v>
      </c>
      <c r="Q3294" s="147" t="e">
        <f>T20D357462[[#This Row],[スコア⑤]]/T20D357462[[#This Row],[スコア③]]</f>
        <v>#REF!</v>
      </c>
      <c r="R3294" s="76" t="e">
        <f>#REF!+#REF!</f>
        <v>#REF!</v>
      </c>
      <c r="S3294" s="76"/>
      <c r="T3294" s="119"/>
      <c r="U3294" s="76"/>
      <c r="V3294" s="76"/>
      <c r="W3294" s="109" t="e">
        <f>(T20D357462[[#This Row],[現金及び預金（億）]]-T20D357462[[#This Row],[負債（億）]])/T20D357462[[#This Row],[総資産]]*100</f>
        <v>#DIV/0!</v>
      </c>
    </row>
    <row r="3295" spans="1:23" s="67" customFormat="1" x14ac:dyDescent="0.25">
      <c r="A3295" s="69"/>
      <c r="B3295" s="39"/>
      <c r="C3295" s="71" t="str">
        <f>IFERROR(_xll.RssMarket($A3295,"市場部名称"),"")</f>
        <v/>
      </c>
      <c r="D3295" s="55"/>
      <c r="E3295" s="55" t="str">
        <f>IFERROR(_xll.RssMarket($A3295,"前日比"),"")</f>
        <v/>
      </c>
      <c r="F3295" s="75" t="str">
        <f>IFERROR(_xll.RssMarket($A3295,"時価総額"),"")</f>
        <v/>
      </c>
      <c r="G3295" s="75" t="e">
        <f>T20D357462[[#This Row],[時価総額]]/T20D357462[[#This Row],[現在値]]</f>
        <v>#VALUE!</v>
      </c>
      <c r="H3295" s="20"/>
      <c r="I3295" s="38"/>
      <c r="J3295" s="20"/>
      <c r="K3295" s="33"/>
      <c r="L3295" s="117"/>
      <c r="M3295" s="21"/>
      <c r="N3295" s="89"/>
      <c r="O3295" s="125" t="e">
        <f t="shared" si="105"/>
        <v>#REF!</v>
      </c>
      <c r="P3295" s="125" t="e">
        <f t="shared" si="104"/>
        <v>#REF!</v>
      </c>
      <c r="Q3295" s="147" t="e">
        <f>T20D357462[[#This Row],[スコア⑤]]/T20D357462[[#This Row],[スコア③]]</f>
        <v>#REF!</v>
      </c>
      <c r="R3295" s="76" t="e">
        <f>#REF!+#REF!</f>
        <v>#REF!</v>
      </c>
      <c r="S3295" s="76"/>
      <c r="T3295" s="119"/>
      <c r="U3295" s="76"/>
      <c r="V3295" s="76"/>
      <c r="W3295" s="109" t="e">
        <f>(T20D357462[[#This Row],[現金及び預金（億）]]-T20D357462[[#This Row],[負債（億）]])/T20D357462[[#This Row],[総資産]]*100</f>
        <v>#DIV/0!</v>
      </c>
    </row>
    <row r="3296" spans="1:23" s="67" customFormat="1" x14ac:dyDescent="0.25">
      <c r="A3296" s="69"/>
      <c r="B3296" s="39"/>
      <c r="C3296" s="71" t="str">
        <f>IFERROR(_xll.RssMarket($A3296,"市場部名称"),"")</f>
        <v/>
      </c>
      <c r="D3296" s="55"/>
      <c r="E3296" s="55" t="str">
        <f>IFERROR(_xll.RssMarket($A3296,"前日比"),"")</f>
        <v/>
      </c>
      <c r="F3296" s="75" t="str">
        <f>IFERROR(_xll.RssMarket($A3296,"時価総額"),"")</f>
        <v/>
      </c>
      <c r="G3296" s="75" t="e">
        <f>T20D357462[[#This Row],[時価総額]]/T20D357462[[#This Row],[現在値]]</f>
        <v>#VALUE!</v>
      </c>
      <c r="H3296" s="20"/>
      <c r="I3296" s="38"/>
      <c r="J3296" s="20"/>
      <c r="K3296" s="33"/>
      <c r="L3296" s="117"/>
      <c r="M3296" s="21"/>
      <c r="N3296" s="89"/>
      <c r="O3296" s="125" t="e">
        <f t="shared" si="105"/>
        <v>#REF!</v>
      </c>
      <c r="P3296" s="125" t="e">
        <f t="shared" si="104"/>
        <v>#REF!</v>
      </c>
      <c r="Q3296" s="147" t="e">
        <f>T20D357462[[#This Row],[スコア⑤]]/T20D357462[[#This Row],[スコア③]]</f>
        <v>#REF!</v>
      </c>
      <c r="R3296" s="76" t="e">
        <f>#REF!+#REF!</f>
        <v>#REF!</v>
      </c>
      <c r="S3296" s="76"/>
      <c r="T3296" s="119"/>
      <c r="U3296" s="76"/>
      <c r="V3296" s="76"/>
      <c r="W3296" s="109" t="e">
        <f>(T20D357462[[#This Row],[現金及び預金（億）]]-T20D357462[[#This Row],[負債（億）]])/T20D357462[[#This Row],[総資産]]*100</f>
        <v>#DIV/0!</v>
      </c>
    </row>
    <row r="3297" spans="1:23" s="67" customFormat="1" x14ac:dyDescent="0.25">
      <c r="A3297" s="69"/>
      <c r="B3297" s="39"/>
      <c r="C3297" s="71" t="str">
        <f>IFERROR(_xll.RssMarket($A3297,"市場部名称"),"")</f>
        <v/>
      </c>
      <c r="D3297" s="55"/>
      <c r="E3297" s="55" t="str">
        <f>IFERROR(_xll.RssMarket($A3297,"前日比"),"")</f>
        <v/>
      </c>
      <c r="F3297" s="75" t="str">
        <f>IFERROR(_xll.RssMarket($A3297,"時価総額"),"")</f>
        <v/>
      </c>
      <c r="G3297" s="75" t="e">
        <f>T20D357462[[#This Row],[時価総額]]/T20D357462[[#This Row],[現在値]]</f>
        <v>#VALUE!</v>
      </c>
      <c r="H3297" s="20"/>
      <c r="I3297" s="38"/>
      <c r="J3297" s="20"/>
      <c r="K3297" s="33"/>
      <c r="L3297" s="117"/>
      <c r="M3297" s="21"/>
      <c r="N3297" s="89"/>
      <c r="O3297" s="125" t="e">
        <f t="shared" si="105"/>
        <v>#REF!</v>
      </c>
      <c r="P3297" s="125" t="e">
        <f t="shared" si="104"/>
        <v>#REF!</v>
      </c>
      <c r="Q3297" s="147" t="e">
        <f>T20D357462[[#This Row],[スコア⑤]]/T20D357462[[#This Row],[スコア③]]</f>
        <v>#REF!</v>
      </c>
      <c r="R3297" s="76" t="e">
        <f>#REF!+#REF!</f>
        <v>#REF!</v>
      </c>
      <c r="S3297" s="76"/>
      <c r="T3297" s="119"/>
      <c r="U3297" s="76"/>
      <c r="V3297" s="76"/>
      <c r="W3297" s="109" t="e">
        <f>(T20D357462[[#This Row],[現金及び預金（億）]]-T20D357462[[#This Row],[負債（億）]])/T20D357462[[#This Row],[総資産]]*100</f>
        <v>#DIV/0!</v>
      </c>
    </row>
    <row r="3298" spans="1:23" s="67" customFormat="1" x14ac:dyDescent="0.25">
      <c r="A3298" s="69"/>
      <c r="B3298" s="39"/>
      <c r="C3298" s="71" t="str">
        <f>IFERROR(_xll.RssMarket($A3298,"市場部名称"),"")</f>
        <v/>
      </c>
      <c r="D3298" s="55"/>
      <c r="E3298" s="55" t="str">
        <f>IFERROR(_xll.RssMarket($A3298,"前日比"),"")</f>
        <v/>
      </c>
      <c r="F3298" s="75" t="str">
        <f>IFERROR(_xll.RssMarket($A3298,"時価総額"),"")</f>
        <v/>
      </c>
      <c r="G3298" s="75" t="e">
        <f>T20D357462[[#This Row],[時価総額]]/T20D357462[[#This Row],[現在値]]</f>
        <v>#VALUE!</v>
      </c>
      <c r="H3298" s="20"/>
      <c r="I3298" s="38"/>
      <c r="J3298" s="20"/>
      <c r="K3298" s="33"/>
      <c r="L3298" s="117"/>
      <c r="M3298" s="21"/>
      <c r="N3298" s="89"/>
      <c r="O3298" s="125" t="e">
        <f t="shared" si="105"/>
        <v>#REF!</v>
      </c>
      <c r="P3298" s="125" t="e">
        <f t="shared" si="104"/>
        <v>#REF!</v>
      </c>
      <c r="Q3298" s="147" t="e">
        <f>T20D357462[[#This Row],[スコア⑤]]/T20D357462[[#This Row],[スコア③]]</f>
        <v>#REF!</v>
      </c>
      <c r="R3298" s="76" t="e">
        <f>#REF!+#REF!</f>
        <v>#REF!</v>
      </c>
      <c r="S3298" s="76"/>
      <c r="T3298" s="119"/>
      <c r="U3298" s="76"/>
      <c r="V3298" s="76"/>
      <c r="W3298" s="109" t="e">
        <f>(T20D357462[[#This Row],[現金及び預金（億）]]-T20D357462[[#This Row],[負債（億）]])/T20D357462[[#This Row],[総資産]]*100</f>
        <v>#DIV/0!</v>
      </c>
    </row>
    <row r="3299" spans="1:23" s="67" customFormat="1" x14ac:dyDescent="0.25">
      <c r="A3299" s="69"/>
      <c r="B3299" s="39"/>
      <c r="C3299" s="71" t="str">
        <f>IFERROR(_xll.RssMarket($A3299,"市場部名称"),"")</f>
        <v/>
      </c>
      <c r="D3299" s="55"/>
      <c r="E3299" s="55" t="str">
        <f>IFERROR(_xll.RssMarket($A3299,"前日比"),"")</f>
        <v/>
      </c>
      <c r="F3299" s="75" t="str">
        <f>IFERROR(_xll.RssMarket($A3299,"時価総額"),"")</f>
        <v/>
      </c>
      <c r="G3299" s="75" t="e">
        <f>T20D357462[[#This Row],[時価総額]]/T20D357462[[#This Row],[現在値]]</f>
        <v>#VALUE!</v>
      </c>
      <c r="H3299" s="20"/>
      <c r="I3299" s="38"/>
      <c r="J3299" s="20"/>
      <c r="K3299" s="33"/>
      <c r="L3299" s="117"/>
      <c r="M3299" s="21"/>
      <c r="N3299" s="89"/>
      <c r="O3299" s="125" t="e">
        <f t="shared" si="105"/>
        <v>#REF!</v>
      </c>
      <c r="P3299" s="125" t="e">
        <f t="shared" si="104"/>
        <v>#REF!</v>
      </c>
      <c r="Q3299" s="147" t="e">
        <f>T20D357462[[#This Row],[スコア⑤]]/T20D357462[[#This Row],[スコア③]]</f>
        <v>#REF!</v>
      </c>
      <c r="R3299" s="76" t="e">
        <f>#REF!+#REF!</f>
        <v>#REF!</v>
      </c>
      <c r="S3299" s="76"/>
      <c r="T3299" s="119"/>
      <c r="U3299" s="76"/>
      <c r="V3299" s="76"/>
      <c r="W3299" s="109" t="e">
        <f>(T20D357462[[#This Row],[現金及び預金（億）]]-T20D357462[[#This Row],[負債（億）]])/T20D357462[[#This Row],[総資産]]*100</f>
        <v>#DIV/0!</v>
      </c>
    </row>
    <row r="3300" spans="1:23" s="67" customFormat="1" x14ac:dyDescent="0.25">
      <c r="A3300" s="69"/>
      <c r="B3300" s="39"/>
      <c r="C3300" s="71" t="str">
        <f>IFERROR(_xll.RssMarket($A3300,"市場部名称"),"")</f>
        <v/>
      </c>
      <c r="D3300" s="55"/>
      <c r="E3300" s="55" t="str">
        <f>IFERROR(_xll.RssMarket($A3300,"前日比"),"")</f>
        <v/>
      </c>
      <c r="F3300" s="75" t="str">
        <f>IFERROR(_xll.RssMarket($A3300,"時価総額"),"")</f>
        <v/>
      </c>
      <c r="G3300" s="75" t="e">
        <f>T20D357462[[#This Row],[時価総額]]/T20D357462[[#This Row],[現在値]]</f>
        <v>#VALUE!</v>
      </c>
      <c r="H3300" s="20"/>
      <c r="I3300" s="38"/>
      <c r="J3300" s="20"/>
      <c r="K3300" s="33"/>
      <c r="L3300" s="117"/>
      <c r="M3300" s="21"/>
      <c r="N3300" s="89"/>
      <c r="O3300" s="125" t="e">
        <f t="shared" si="105"/>
        <v>#REF!</v>
      </c>
      <c r="P3300" s="125" t="e">
        <f t="shared" si="104"/>
        <v>#REF!</v>
      </c>
      <c r="Q3300" s="147" t="e">
        <f>T20D357462[[#This Row],[スコア⑤]]/T20D357462[[#This Row],[スコア③]]</f>
        <v>#REF!</v>
      </c>
      <c r="R3300" s="76" t="e">
        <f>#REF!+#REF!</f>
        <v>#REF!</v>
      </c>
      <c r="S3300" s="76"/>
      <c r="T3300" s="119"/>
      <c r="U3300" s="76"/>
      <c r="V3300" s="76"/>
      <c r="W3300" s="109" t="e">
        <f>(T20D357462[[#This Row],[現金及び預金（億）]]-T20D357462[[#This Row],[負債（億）]])/T20D357462[[#This Row],[総資産]]*100</f>
        <v>#DIV/0!</v>
      </c>
    </row>
    <row r="3301" spans="1:23" s="67" customFormat="1" x14ac:dyDescent="0.25">
      <c r="A3301" s="69"/>
      <c r="B3301" s="39"/>
      <c r="C3301" s="71" t="str">
        <f>IFERROR(_xll.RssMarket($A3301,"市場部名称"),"")</f>
        <v/>
      </c>
      <c r="D3301" s="55"/>
      <c r="E3301" s="55" t="str">
        <f>IFERROR(_xll.RssMarket($A3301,"前日比"),"")</f>
        <v/>
      </c>
      <c r="F3301" s="75" t="str">
        <f>IFERROR(_xll.RssMarket($A3301,"時価総額"),"")</f>
        <v/>
      </c>
      <c r="G3301" s="75" t="e">
        <f>T20D357462[[#This Row],[時価総額]]/T20D357462[[#This Row],[現在値]]</f>
        <v>#VALUE!</v>
      </c>
      <c r="H3301" s="20"/>
      <c r="I3301" s="38"/>
      <c r="J3301" s="20"/>
      <c r="K3301" s="33"/>
      <c r="L3301" s="117"/>
      <c r="M3301" s="21"/>
      <c r="N3301" s="89"/>
      <c r="O3301" s="125" t="e">
        <f t="shared" si="105"/>
        <v>#REF!</v>
      </c>
      <c r="P3301" s="125" t="e">
        <f t="shared" si="104"/>
        <v>#REF!</v>
      </c>
      <c r="Q3301" s="147" t="e">
        <f>T20D357462[[#This Row],[スコア⑤]]/T20D357462[[#This Row],[スコア③]]</f>
        <v>#REF!</v>
      </c>
      <c r="R3301" s="76" t="e">
        <f>#REF!+#REF!</f>
        <v>#REF!</v>
      </c>
      <c r="S3301" s="76"/>
      <c r="T3301" s="119"/>
      <c r="U3301" s="76"/>
      <c r="V3301" s="76"/>
      <c r="W3301" s="109" t="e">
        <f>(T20D357462[[#This Row],[現金及び預金（億）]]-T20D357462[[#This Row],[負債（億）]])/T20D357462[[#This Row],[総資産]]*100</f>
        <v>#DIV/0!</v>
      </c>
    </row>
    <row r="3302" spans="1:23" s="67" customFormat="1" x14ac:dyDescent="0.25">
      <c r="A3302" s="69"/>
      <c r="B3302" s="39"/>
      <c r="C3302" s="71" t="str">
        <f>IFERROR(_xll.RssMarket($A3302,"市場部名称"),"")</f>
        <v/>
      </c>
      <c r="D3302" s="55"/>
      <c r="E3302" s="55" t="str">
        <f>IFERROR(_xll.RssMarket($A3302,"前日比"),"")</f>
        <v/>
      </c>
      <c r="F3302" s="75" t="str">
        <f>IFERROR(_xll.RssMarket($A3302,"時価総額"),"")</f>
        <v/>
      </c>
      <c r="G3302" s="75" t="e">
        <f>T20D357462[[#This Row],[時価総額]]/T20D357462[[#This Row],[現在値]]</f>
        <v>#VALUE!</v>
      </c>
      <c r="H3302" s="20"/>
      <c r="I3302" s="38"/>
      <c r="J3302" s="20"/>
      <c r="K3302" s="33"/>
      <c r="L3302" s="117"/>
      <c r="M3302" s="21"/>
      <c r="N3302" s="89"/>
      <c r="O3302" s="125" t="e">
        <f t="shared" si="105"/>
        <v>#REF!</v>
      </c>
      <c r="P3302" s="125" t="e">
        <f t="shared" si="104"/>
        <v>#REF!</v>
      </c>
      <c r="Q3302" s="147" t="e">
        <f>T20D357462[[#This Row],[スコア⑤]]/T20D357462[[#This Row],[スコア③]]</f>
        <v>#REF!</v>
      </c>
      <c r="R3302" s="76" t="e">
        <f>#REF!+#REF!</f>
        <v>#REF!</v>
      </c>
      <c r="S3302" s="76"/>
      <c r="T3302" s="119"/>
      <c r="U3302" s="76"/>
      <c r="V3302" s="76"/>
      <c r="W3302" s="109" t="e">
        <f>(T20D357462[[#This Row],[現金及び預金（億）]]-T20D357462[[#This Row],[負債（億）]])/T20D357462[[#This Row],[総資産]]*100</f>
        <v>#DIV/0!</v>
      </c>
    </row>
    <row r="3303" spans="1:23" s="67" customFormat="1" x14ac:dyDescent="0.25">
      <c r="A3303" s="69"/>
      <c r="B3303" s="39"/>
      <c r="C3303" s="71" t="str">
        <f>IFERROR(_xll.RssMarket($A3303,"市場部名称"),"")</f>
        <v/>
      </c>
      <c r="D3303" s="55"/>
      <c r="E3303" s="55" t="str">
        <f>IFERROR(_xll.RssMarket($A3303,"前日比"),"")</f>
        <v/>
      </c>
      <c r="F3303" s="75" t="str">
        <f>IFERROR(_xll.RssMarket($A3303,"時価総額"),"")</f>
        <v/>
      </c>
      <c r="G3303" s="75" t="e">
        <f>T20D357462[[#This Row],[時価総額]]/T20D357462[[#This Row],[現在値]]</f>
        <v>#VALUE!</v>
      </c>
      <c r="H3303" s="20"/>
      <c r="I3303" s="38"/>
      <c r="J3303" s="20"/>
      <c r="K3303" s="33"/>
      <c r="L3303" s="117"/>
      <c r="M3303" s="21"/>
      <c r="N3303" s="89"/>
      <c r="O3303" s="125" t="e">
        <f t="shared" si="105"/>
        <v>#REF!</v>
      </c>
      <c r="P3303" s="125" t="e">
        <f t="shared" si="104"/>
        <v>#REF!</v>
      </c>
      <c r="Q3303" s="147" t="e">
        <f>T20D357462[[#This Row],[スコア⑤]]/T20D357462[[#This Row],[スコア③]]</f>
        <v>#REF!</v>
      </c>
      <c r="R3303" s="76" t="e">
        <f>#REF!+#REF!</f>
        <v>#REF!</v>
      </c>
      <c r="S3303" s="76"/>
      <c r="T3303" s="119"/>
      <c r="U3303" s="76"/>
      <c r="V3303" s="76"/>
      <c r="W3303" s="109" t="e">
        <f>(T20D357462[[#This Row],[現金及び預金（億）]]-T20D357462[[#This Row],[負債（億）]])/T20D357462[[#This Row],[総資産]]*100</f>
        <v>#DIV/0!</v>
      </c>
    </row>
    <row r="3304" spans="1:23" s="67" customFormat="1" x14ac:dyDescent="0.25">
      <c r="A3304" s="69"/>
      <c r="B3304" s="39"/>
      <c r="C3304" s="71" t="str">
        <f>IFERROR(_xll.RssMarket($A3304,"市場部名称"),"")</f>
        <v/>
      </c>
      <c r="D3304" s="55"/>
      <c r="E3304" s="55" t="str">
        <f>IFERROR(_xll.RssMarket($A3304,"前日比"),"")</f>
        <v/>
      </c>
      <c r="F3304" s="75" t="str">
        <f>IFERROR(_xll.RssMarket($A3304,"時価総額"),"")</f>
        <v/>
      </c>
      <c r="G3304" s="75" t="e">
        <f>T20D357462[[#This Row],[時価総額]]/T20D357462[[#This Row],[現在値]]</f>
        <v>#VALUE!</v>
      </c>
      <c r="H3304" s="20"/>
      <c r="I3304" s="38"/>
      <c r="J3304" s="20"/>
      <c r="K3304" s="33"/>
      <c r="L3304" s="117"/>
      <c r="M3304" s="21"/>
      <c r="N3304" s="89"/>
      <c r="O3304" s="125" t="e">
        <f t="shared" si="105"/>
        <v>#REF!</v>
      </c>
      <c r="P3304" s="125" t="e">
        <f t="shared" si="104"/>
        <v>#REF!</v>
      </c>
      <c r="Q3304" s="147" t="e">
        <f>T20D357462[[#This Row],[スコア⑤]]/T20D357462[[#This Row],[スコア③]]</f>
        <v>#REF!</v>
      </c>
      <c r="R3304" s="76" t="e">
        <f>#REF!+#REF!</f>
        <v>#REF!</v>
      </c>
      <c r="S3304" s="76"/>
      <c r="T3304" s="119"/>
      <c r="U3304" s="76"/>
      <c r="V3304" s="76"/>
      <c r="W3304" s="109" t="e">
        <f>(T20D357462[[#This Row],[現金及び預金（億）]]-T20D357462[[#This Row],[負債（億）]])/T20D357462[[#This Row],[総資産]]*100</f>
        <v>#DIV/0!</v>
      </c>
    </row>
    <row r="3305" spans="1:23" s="67" customFormat="1" x14ac:dyDescent="0.25">
      <c r="A3305" s="69"/>
      <c r="B3305" s="39"/>
      <c r="C3305" s="71" t="str">
        <f>IFERROR(_xll.RssMarket($A3305,"市場部名称"),"")</f>
        <v/>
      </c>
      <c r="D3305" s="55"/>
      <c r="E3305" s="55" t="str">
        <f>IFERROR(_xll.RssMarket($A3305,"前日比"),"")</f>
        <v/>
      </c>
      <c r="F3305" s="75" t="str">
        <f>IFERROR(_xll.RssMarket($A3305,"時価総額"),"")</f>
        <v/>
      </c>
      <c r="G3305" s="75" t="e">
        <f>T20D357462[[#This Row],[時価総額]]/T20D357462[[#This Row],[現在値]]</f>
        <v>#VALUE!</v>
      </c>
      <c r="H3305" s="20"/>
      <c r="I3305" s="38"/>
      <c r="J3305" s="20"/>
      <c r="K3305" s="33"/>
      <c r="L3305" s="117"/>
      <c r="M3305" s="21"/>
      <c r="N3305" s="89"/>
      <c r="O3305" s="125" t="e">
        <f t="shared" si="105"/>
        <v>#REF!</v>
      </c>
      <c r="P3305" s="125" t="e">
        <f t="shared" si="104"/>
        <v>#REF!</v>
      </c>
      <c r="Q3305" s="147" t="e">
        <f>T20D357462[[#This Row],[スコア⑤]]/T20D357462[[#This Row],[スコア③]]</f>
        <v>#REF!</v>
      </c>
      <c r="R3305" s="76" t="e">
        <f>#REF!+#REF!</f>
        <v>#REF!</v>
      </c>
      <c r="S3305" s="76"/>
      <c r="T3305" s="119"/>
      <c r="U3305" s="76"/>
      <c r="V3305" s="76"/>
      <c r="W3305" s="109" t="e">
        <f>(T20D357462[[#This Row],[現金及び預金（億）]]-T20D357462[[#This Row],[負債（億）]])/T20D357462[[#This Row],[総資産]]*100</f>
        <v>#DIV/0!</v>
      </c>
    </row>
    <row r="3306" spans="1:23" s="67" customFormat="1" x14ac:dyDescent="0.25">
      <c r="A3306" s="69"/>
      <c r="B3306" s="39"/>
      <c r="C3306" s="71" t="str">
        <f>IFERROR(_xll.RssMarket($A3306,"市場部名称"),"")</f>
        <v/>
      </c>
      <c r="D3306" s="55"/>
      <c r="E3306" s="55" t="str">
        <f>IFERROR(_xll.RssMarket($A3306,"前日比"),"")</f>
        <v/>
      </c>
      <c r="F3306" s="75" t="str">
        <f>IFERROR(_xll.RssMarket($A3306,"時価総額"),"")</f>
        <v/>
      </c>
      <c r="G3306" s="75" t="e">
        <f>T20D357462[[#This Row],[時価総額]]/T20D357462[[#This Row],[現在値]]</f>
        <v>#VALUE!</v>
      </c>
      <c r="H3306" s="20"/>
      <c r="I3306" s="38"/>
      <c r="J3306" s="20"/>
      <c r="K3306" s="33"/>
      <c r="L3306" s="117"/>
      <c r="M3306" s="21"/>
      <c r="N3306" s="89"/>
      <c r="O3306" s="125" t="e">
        <f t="shared" si="105"/>
        <v>#REF!</v>
      </c>
      <c r="P3306" s="125" t="e">
        <f t="shared" si="104"/>
        <v>#REF!</v>
      </c>
      <c r="Q3306" s="147" t="e">
        <f>T20D357462[[#This Row],[スコア⑤]]/T20D357462[[#This Row],[スコア③]]</f>
        <v>#REF!</v>
      </c>
      <c r="R3306" s="76" t="e">
        <f>#REF!+#REF!</f>
        <v>#REF!</v>
      </c>
      <c r="S3306" s="76"/>
      <c r="T3306" s="119"/>
      <c r="U3306" s="76"/>
      <c r="V3306" s="76"/>
      <c r="W3306" s="109" t="e">
        <f>(T20D357462[[#This Row],[現金及び預金（億）]]-T20D357462[[#This Row],[負債（億）]])/T20D357462[[#This Row],[総資産]]*100</f>
        <v>#DIV/0!</v>
      </c>
    </row>
    <row r="3307" spans="1:23" s="67" customFormat="1" x14ac:dyDescent="0.25">
      <c r="A3307" s="69"/>
      <c r="B3307" s="39"/>
      <c r="C3307" s="71" t="str">
        <f>IFERROR(_xll.RssMarket($A3307,"市場部名称"),"")</f>
        <v/>
      </c>
      <c r="D3307" s="55"/>
      <c r="E3307" s="55" t="str">
        <f>IFERROR(_xll.RssMarket($A3307,"前日比"),"")</f>
        <v/>
      </c>
      <c r="F3307" s="75" t="str">
        <f>IFERROR(_xll.RssMarket($A3307,"時価総額"),"")</f>
        <v/>
      </c>
      <c r="G3307" s="75" t="e">
        <f>T20D357462[[#This Row],[時価総額]]/T20D357462[[#This Row],[現在値]]</f>
        <v>#VALUE!</v>
      </c>
      <c r="H3307" s="20"/>
      <c r="I3307" s="38"/>
      <c r="J3307" s="20"/>
      <c r="K3307" s="33"/>
      <c r="L3307" s="117"/>
      <c r="M3307" s="21"/>
      <c r="N3307" s="89"/>
      <c r="O3307" s="125" t="e">
        <f t="shared" si="105"/>
        <v>#REF!</v>
      </c>
      <c r="P3307" s="125" t="e">
        <f t="shared" si="104"/>
        <v>#REF!</v>
      </c>
      <c r="Q3307" s="147" t="e">
        <f>T20D357462[[#This Row],[スコア⑤]]/T20D357462[[#This Row],[スコア③]]</f>
        <v>#REF!</v>
      </c>
      <c r="R3307" s="76" t="e">
        <f>#REF!+#REF!</f>
        <v>#REF!</v>
      </c>
      <c r="S3307" s="76"/>
      <c r="T3307" s="119"/>
      <c r="U3307" s="76"/>
      <c r="V3307" s="76"/>
      <c r="W3307" s="109" t="e">
        <f>(T20D357462[[#This Row],[現金及び預金（億）]]-T20D357462[[#This Row],[負債（億）]])/T20D357462[[#This Row],[総資産]]*100</f>
        <v>#DIV/0!</v>
      </c>
    </row>
    <row r="3308" spans="1:23" s="67" customFormat="1" x14ac:dyDescent="0.25">
      <c r="A3308" s="69"/>
      <c r="B3308" s="39"/>
      <c r="C3308" s="71" t="str">
        <f>IFERROR(_xll.RssMarket($A3308,"市場部名称"),"")</f>
        <v/>
      </c>
      <c r="D3308" s="55"/>
      <c r="E3308" s="55" t="str">
        <f>IFERROR(_xll.RssMarket($A3308,"前日比"),"")</f>
        <v/>
      </c>
      <c r="F3308" s="75" t="str">
        <f>IFERROR(_xll.RssMarket($A3308,"時価総額"),"")</f>
        <v/>
      </c>
      <c r="G3308" s="75" t="e">
        <f>T20D357462[[#This Row],[時価総額]]/T20D357462[[#This Row],[現在値]]</f>
        <v>#VALUE!</v>
      </c>
      <c r="H3308" s="20"/>
      <c r="I3308" s="38"/>
      <c r="J3308" s="20"/>
      <c r="K3308" s="33"/>
      <c r="L3308" s="117"/>
      <c r="M3308" s="21"/>
      <c r="N3308" s="89"/>
      <c r="O3308" s="125" t="e">
        <f t="shared" si="105"/>
        <v>#REF!</v>
      </c>
      <c r="P3308" s="125" t="e">
        <f t="shared" si="104"/>
        <v>#REF!</v>
      </c>
      <c r="Q3308" s="147" t="e">
        <f>T20D357462[[#This Row],[スコア⑤]]/T20D357462[[#This Row],[スコア③]]</f>
        <v>#REF!</v>
      </c>
      <c r="R3308" s="76" t="e">
        <f>#REF!+#REF!</f>
        <v>#REF!</v>
      </c>
      <c r="S3308" s="76"/>
      <c r="T3308" s="119"/>
      <c r="U3308" s="76"/>
      <c r="V3308" s="76"/>
      <c r="W3308" s="109" t="e">
        <f>(T20D357462[[#This Row],[現金及び預金（億）]]-T20D357462[[#This Row],[負債（億）]])/T20D357462[[#This Row],[総資産]]*100</f>
        <v>#DIV/0!</v>
      </c>
    </row>
    <row r="3309" spans="1:23" s="67" customFormat="1" x14ac:dyDescent="0.25">
      <c r="A3309" s="69"/>
      <c r="B3309" s="39"/>
      <c r="C3309" s="71" t="str">
        <f>IFERROR(_xll.RssMarket($A3309,"市場部名称"),"")</f>
        <v/>
      </c>
      <c r="D3309" s="55"/>
      <c r="E3309" s="55" t="str">
        <f>IFERROR(_xll.RssMarket($A3309,"前日比"),"")</f>
        <v/>
      </c>
      <c r="F3309" s="75" t="str">
        <f>IFERROR(_xll.RssMarket($A3309,"時価総額"),"")</f>
        <v/>
      </c>
      <c r="G3309" s="75" t="e">
        <f>T20D357462[[#This Row],[時価総額]]/T20D357462[[#This Row],[現在値]]</f>
        <v>#VALUE!</v>
      </c>
      <c r="H3309" s="20"/>
      <c r="I3309" s="38"/>
      <c r="J3309" s="20"/>
      <c r="K3309" s="33"/>
      <c r="L3309" s="117"/>
      <c r="M3309" s="21"/>
      <c r="N3309" s="89"/>
      <c r="O3309" s="125" t="e">
        <f t="shared" si="105"/>
        <v>#REF!</v>
      </c>
      <c r="P3309" s="125" t="e">
        <f t="shared" si="104"/>
        <v>#REF!</v>
      </c>
      <c r="Q3309" s="147" t="e">
        <f>T20D357462[[#This Row],[スコア⑤]]/T20D357462[[#This Row],[スコア③]]</f>
        <v>#REF!</v>
      </c>
      <c r="R3309" s="76" t="e">
        <f>#REF!+#REF!</f>
        <v>#REF!</v>
      </c>
      <c r="S3309" s="76"/>
      <c r="T3309" s="119"/>
      <c r="U3309" s="76"/>
      <c r="V3309" s="76"/>
      <c r="W3309" s="109" t="e">
        <f>(T20D357462[[#This Row],[現金及び預金（億）]]-T20D357462[[#This Row],[負債（億）]])/T20D357462[[#This Row],[総資産]]*100</f>
        <v>#DIV/0!</v>
      </c>
    </row>
    <row r="3310" spans="1:23" s="67" customFormat="1" x14ac:dyDescent="0.25">
      <c r="A3310" s="69"/>
      <c r="B3310" s="39"/>
      <c r="C3310" s="71" t="str">
        <f>IFERROR(_xll.RssMarket($A3310,"市場部名称"),"")</f>
        <v/>
      </c>
      <c r="D3310" s="55"/>
      <c r="E3310" s="55" t="str">
        <f>IFERROR(_xll.RssMarket($A3310,"前日比"),"")</f>
        <v/>
      </c>
      <c r="F3310" s="75" t="str">
        <f>IFERROR(_xll.RssMarket($A3310,"時価総額"),"")</f>
        <v/>
      </c>
      <c r="G3310" s="75" t="e">
        <f>T20D357462[[#This Row],[時価総額]]/T20D357462[[#This Row],[現在値]]</f>
        <v>#VALUE!</v>
      </c>
      <c r="H3310" s="20"/>
      <c r="I3310" s="38"/>
      <c r="J3310" s="20"/>
      <c r="K3310" s="33"/>
      <c r="L3310" s="117"/>
      <c r="M3310" s="21"/>
      <c r="N3310" s="89"/>
      <c r="O3310" s="125" t="e">
        <f t="shared" si="105"/>
        <v>#REF!</v>
      </c>
      <c r="P3310" s="125" t="e">
        <f t="shared" si="104"/>
        <v>#REF!</v>
      </c>
      <c r="Q3310" s="147" t="e">
        <f>T20D357462[[#This Row],[スコア⑤]]/T20D357462[[#This Row],[スコア③]]</f>
        <v>#REF!</v>
      </c>
      <c r="R3310" s="76" t="e">
        <f>#REF!+#REF!</f>
        <v>#REF!</v>
      </c>
      <c r="S3310" s="76"/>
      <c r="T3310" s="119"/>
      <c r="U3310" s="76"/>
      <c r="V3310" s="76"/>
      <c r="W3310" s="109" t="e">
        <f>(T20D357462[[#This Row],[現金及び預金（億）]]-T20D357462[[#This Row],[負債（億）]])/T20D357462[[#This Row],[総資産]]*100</f>
        <v>#DIV/0!</v>
      </c>
    </row>
    <row r="3311" spans="1:23" s="67" customFormat="1" x14ac:dyDescent="0.25">
      <c r="A3311" s="69"/>
      <c r="B3311" s="39"/>
      <c r="C3311" s="71" t="str">
        <f>IFERROR(_xll.RssMarket($A3311,"市場部名称"),"")</f>
        <v/>
      </c>
      <c r="D3311" s="55"/>
      <c r="E3311" s="55" t="str">
        <f>IFERROR(_xll.RssMarket($A3311,"前日比"),"")</f>
        <v/>
      </c>
      <c r="F3311" s="75" t="str">
        <f>IFERROR(_xll.RssMarket($A3311,"時価総額"),"")</f>
        <v/>
      </c>
      <c r="G3311" s="75" t="e">
        <f>T20D357462[[#This Row],[時価総額]]/T20D357462[[#This Row],[現在値]]</f>
        <v>#VALUE!</v>
      </c>
      <c r="H3311" s="20"/>
      <c r="I3311" s="38"/>
      <c r="J3311" s="20"/>
      <c r="K3311" s="33"/>
      <c r="L3311" s="117"/>
      <c r="M3311" s="21"/>
      <c r="N3311" s="89"/>
      <c r="O3311" s="125" t="e">
        <f t="shared" si="105"/>
        <v>#REF!</v>
      </c>
      <c r="P3311" s="125" t="e">
        <f t="shared" si="104"/>
        <v>#REF!</v>
      </c>
      <c r="Q3311" s="147" t="e">
        <f>T20D357462[[#This Row],[スコア⑤]]/T20D357462[[#This Row],[スコア③]]</f>
        <v>#REF!</v>
      </c>
      <c r="R3311" s="76" t="e">
        <f>#REF!+#REF!</f>
        <v>#REF!</v>
      </c>
      <c r="S3311" s="76"/>
      <c r="T3311" s="119"/>
      <c r="U3311" s="76"/>
      <c r="V3311" s="76"/>
      <c r="W3311" s="109" t="e">
        <f>(T20D357462[[#This Row],[現金及び預金（億）]]-T20D357462[[#This Row],[負債（億）]])/T20D357462[[#This Row],[総資産]]*100</f>
        <v>#DIV/0!</v>
      </c>
    </row>
    <row r="3312" spans="1:23" s="67" customFormat="1" x14ac:dyDescent="0.25">
      <c r="A3312" s="69"/>
      <c r="B3312" s="39"/>
      <c r="C3312" s="71" t="str">
        <f>IFERROR(_xll.RssMarket($A3312,"市場部名称"),"")</f>
        <v/>
      </c>
      <c r="D3312" s="55"/>
      <c r="E3312" s="55" t="str">
        <f>IFERROR(_xll.RssMarket($A3312,"前日比"),"")</f>
        <v/>
      </c>
      <c r="F3312" s="75" t="str">
        <f>IFERROR(_xll.RssMarket($A3312,"時価総額"),"")</f>
        <v/>
      </c>
      <c r="G3312" s="75" t="e">
        <f>T20D357462[[#This Row],[時価総額]]/T20D357462[[#This Row],[現在値]]</f>
        <v>#VALUE!</v>
      </c>
      <c r="H3312" s="20"/>
      <c r="I3312" s="38"/>
      <c r="J3312" s="20"/>
      <c r="K3312" s="33"/>
      <c r="L3312" s="117"/>
      <c r="M3312" s="21"/>
      <c r="N3312" s="89"/>
      <c r="O3312" s="125" t="e">
        <f t="shared" si="105"/>
        <v>#REF!</v>
      </c>
      <c r="P3312" s="125" t="e">
        <f t="shared" si="104"/>
        <v>#REF!</v>
      </c>
      <c r="Q3312" s="147" t="e">
        <f>T20D357462[[#This Row],[スコア⑤]]/T20D357462[[#This Row],[スコア③]]</f>
        <v>#REF!</v>
      </c>
      <c r="R3312" s="76" t="e">
        <f>#REF!+#REF!</f>
        <v>#REF!</v>
      </c>
      <c r="S3312" s="76"/>
      <c r="T3312" s="119"/>
      <c r="U3312" s="76"/>
      <c r="V3312" s="76"/>
      <c r="W3312" s="109" t="e">
        <f>(T20D357462[[#This Row],[現金及び預金（億）]]-T20D357462[[#This Row],[負債（億）]])/T20D357462[[#This Row],[総資産]]*100</f>
        <v>#DIV/0!</v>
      </c>
    </row>
    <row r="3313" spans="1:23" s="67" customFormat="1" x14ac:dyDescent="0.25">
      <c r="A3313" s="69"/>
      <c r="B3313" s="39"/>
      <c r="C3313" s="71" t="str">
        <f>IFERROR(_xll.RssMarket($A3313,"市場部名称"),"")</f>
        <v/>
      </c>
      <c r="D3313" s="55"/>
      <c r="E3313" s="55" t="str">
        <f>IFERROR(_xll.RssMarket($A3313,"前日比"),"")</f>
        <v/>
      </c>
      <c r="F3313" s="75" t="str">
        <f>IFERROR(_xll.RssMarket($A3313,"時価総額"),"")</f>
        <v/>
      </c>
      <c r="G3313" s="75" t="e">
        <f>T20D357462[[#This Row],[時価総額]]/T20D357462[[#This Row],[現在値]]</f>
        <v>#VALUE!</v>
      </c>
      <c r="H3313" s="20"/>
      <c r="I3313" s="38"/>
      <c r="J3313" s="20"/>
      <c r="K3313" s="33"/>
      <c r="L3313" s="117"/>
      <c r="M3313" s="21"/>
      <c r="N3313" s="89"/>
      <c r="O3313" s="125" t="e">
        <f t="shared" si="105"/>
        <v>#REF!</v>
      </c>
      <c r="P3313" s="125" t="e">
        <f t="shared" si="104"/>
        <v>#REF!</v>
      </c>
      <c r="Q3313" s="147" t="e">
        <f>T20D357462[[#This Row],[スコア⑤]]/T20D357462[[#This Row],[スコア③]]</f>
        <v>#REF!</v>
      </c>
      <c r="R3313" s="76" t="e">
        <f>#REF!+#REF!</f>
        <v>#REF!</v>
      </c>
      <c r="S3313" s="76"/>
      <c r="T3313" s="119"/>
      <c r="U3313" s="76"/>
      <c r="V3313" s="76"/>
      <c r="W3313" s="109" t="e">
        <f>(T20D357462[[#This Row],[現金及び預金（億）]]-T20D357462[[#This Row],[負債（億）]])/T20D357462[[#This Row],[総資産]]*100</f>
        <v>#DIV/0!</v>
      </c>
    </row>
    <row r="3314" spans="1:23" s="67" customFormat="1" x14ac:dyDescent="0.25">
      <c r="A3314" s="69"/>
      <c r="B3314" s="39"/>
      <c r="C3314" s="71" t="str">
        <f>IFERROR(_xll.RssMarket($A3314,"市場部名称"),"")</f>
        <v/>
      </c>
      <c r="D3314" s="55"/>
      <c r="E3314" s="55" t="str">
        <f>IFERROR(_xll.RssMarket($A3314,"前日比"),"")</f>
        <v/>
      </c>
      <c r="F3314" s="75" t="str">
        <f>IFERROR(_xll.RssMarket($A3314,"時価総額"),"")</f>
        <v/>
      </c>
      <c r="G3314" s="75" t="e">
        <f>T20D357462[[#This Row],[時価総額]]/T20D357462[[#This Row],[現在値]]</f>
        <v>#VALUE!</v>
      </c>
      <c r="H3314" s="20"/>
      <c r="I3314" s="38"/>
      <c r="J3314" s="20"/>
      <c r="K3314" s="33"/>
      <c r="L3314" s="117"/>
      <c r="M3314" s="21"/>
      <c r="N3314" s="89"/>
      <c r="O3314" s="125" t="e">
        <f t="shared" si="105"/>
        <v>#REF!</v>
      </c>
      <c r="P3314" s="125" t="e">
        <f t="shared" si="104"/>
        <v>#REF!</v>
      </c>
      <c r="Q3314" s="147" t="e">
        <f>T20D357462[[#This Row],[スコア⑤]]/T20D357462[[#This Row],[スコア③]]</f>
        <v>#REF!</v>
      </c>
      <c r="R3314" s="76" t="e">
        <f>#REF!+#REF!</f>
        <v>#REF!</v>
      </c>
      <c r="S3314" s="76"/>
      <c r="T3314" s="119"/>
      <c r="U3314" s="76"/>
      <c r="V3314" s="76"/>
      <c r="W3314" s="109" t="e">
        <f>(T20D357462[[#This Row],[現金及び預金（億）]]-T20D357462[[#This Row],[負債（億）]])/T20D357462[[#This Row],[総資産]]*100</f>
        <v>#DIV/0!</v>
      </c>
    </row>
    <row r="3315" spans="1:23" s="67" customFormat="1" x14ac:dyDescent="0.25">
      <c r="A3315" s="69"/>
      <c r="B3315" s="39"/>
      <c r="C3315" s="71" t="str">
        <f>IFERROR(_xll.RssMarket($A3315,"市場部名称"),"")</f>
        <v/>
      </c>
      <c r="D3315" s="55"/>
      <c r="E3315" s="55" t="str">
        <f>IFERROR(_xll.RssMarket($A3315,"前日比"),"")</f>
        <v/>
      </c>
      <c r="F3315" s="75" t="str">
        <f>IFERROR(_xll.RssMarket($A3315,"時価総額"),"")</f>
        <v/>
      </c>
      <c r="G3315" s="75" t="e">
        <f>T20D357462[[#This Row],[時価総額]]/T20D357462[[#This Row],[現在値]]</f>
        <v>#VALUE!</v>
      </c>
      <c r="H3315" s="20"/>
      <c r="I3315" s="38"/>
      <c r="J3315" s="20"/>
      <c r="K3315" s="33"/>
      <c r="L3315" s="117"/>
      <c r="M3315" s="21"/>
      <c r="N3315" s="89"/>
      <c r="O3315" s="125" t="e">
        <f t="shared" si="105"/>
        <v>#REF!</v>
      </c>
      <c r="P3315" s="125" t="e">
        <f t="shared" si="104"/>
        <v>#REF!</v>
      </c>
      <c r="Q3315" s="147" t="e">
        <f>T20D357462[[#This Row],[スコア⑤]]/T20D357462[[#This Row],[スコア③]]</f>
        <v>#REF!</v>
      </c>
      <c r="R3315" s="76" t="e">
        <f>#REF!+#REF!</f>
        <v>#REF!</v>
      </c>
      <c r="S3315" s="76"/>
      <c r="T3315" s="119"/>
      <c r="U3315" s="76"/>
      <c r="V3315" s="76"/>
      <c r="W3315" s="109" t="e">
        <f>(T20D357462[[#This Row],[現金及び預金（億）]]-T20D357462[[#This Row],[負債（億）]])/T20D357462[[#This Row],[総資産]]*100</f>
        <v>#DIV/0!</v>
      </c>
    </row>
    <row r="3316" spans="1:23" s="67" customFormat="1" x14ac:dyDescent="0.25">
      <c r="A3316" s="69"/>
      <c r="B3316" s="39"/>
      <c r="C3316" s="71" t="str">
        <f>IFERROR(_xll.RssMarket($A3316,"市場部名称"),"")</f>
        <v/>
      </c>
      <c r="D3316" s="55"/>
      <c r="E3316" s="55" t="str">
        <f>IFERROR(_xll.RssMarket($A3316,"前日比"),"")</f>
        <v/>
      </c>
      <c r="F3316" s="75" t="str">
        <f>IFERROR(_xll.RssMarket($A3316,"時価総額"),"")</f>
        <v/>
      </c>
      <c r="G3316" s="75" t="e">
        <f>T20D357462[[#This Row],[時価総額]]/T20D357462[[#This Row],[現在値]]</f>
        <v>#VALUE!</v>
      </c>
      <c r="H3316" s="20"/>
      <c r="I3316" s="38"/>
      <c r="J3316" s="20"/>
      <c r="K3316" s="33"/>
      <c r="L3316" s="117"/>
      <c r="M3316" s="21"/>
      <c r="N3316" s="89"/>
      <c r="O3316" s="125" t="e">
        <f t="shared" si="105"/>
        <v>#REF!</v>
      </c>
      <c r="P3316" s="125" t="e">
        <f t="shared" si="104"/>
        <v>#REF!</v>
      </c>
      <c r="Q3316" s="147" t="e">
        <f>T20D357462[[#This Row],[スコア⑤]]/T20D357462[[#This Row],[スコア③]]</f>
        <v>#REF!</v>
      </c>
      <c r="R3316" s="76" t="e">
        <f>#REF!+#REF!</f>
        <v>#REF!</v>
      </c>
      <c r="S3316" s="76"/>
      <c r="T3316" s="119"/>
      <c r="U3316" s="76"/>
      <c r="V3316" s="76"/>
      <c r="W3316" s="109" t="e">
        <f>(T20D357462[[#This Row],[現金及び預金（億）]]-T20D357462[[#This Row],[負債（億）]])/T20D357462[[#This Row],[総資産]]*100</f>
        <v>#DIV/0!</v>
      </c>
    </row>
    <row r="3317" spans="1:23" s="67" customFormat="1" x14ac:dyDescent="0.25">
      <c r="A3317" s="69"/>
      <c r="B3317" s="39"/>
      <c r="C3317" s="71" t="str">
        <f>IFERROR(_xll.RssMarket($A3317,"市場部名称"),"")</f>
        <v/>
      </c>
      <c r="D3317" s="55"/>
      <c r="E3317" s="55" t="str">
        <f>IFERROR(_xll.RssMarket($A3317,"前日比"),"")</f>
        <v/>
      </c>
      <c r="F3317" s="75" t="str">
        <f>IFERROR(_xll.RssMarket($A3317,"時価総額"),"")</f>
        <v/>
      </c>
      <c r="G3317" s="75" t="e">
        <f>T20D357462[[#This Row],[時価総額]]/T20D357462[[#This Row],[現在値]]</f>
        <v>#VALUE!</v>
      </c>
      <c r="H3317" s="20"/>
      <c r="I3317" s="38"/>
      <c r="J3317" s="20"/>
      <c r="K3317" s="33"/>
      <c r="L3317" s="117"/>
      <c r="M3317" s="21"/>
      <c r="N3317" s="89"/>
      <c r="O3317" s="125" t="e">
        <f t="shared" si="105"/>
        <v>#REF!</v>
      </c>
      <c r="P3317" s="125" t="e">
        <f t="shared" si="104"/>
        <v>#REF!</v>
      </c>
      <c r="Q3317" s="147" t="e">
        <f>T20D357462[[#This Row],[スコア⑤]]/T20D357462[[#This Row],[スコア③]]</f>
        <v>#REF!</v>
      </c>
      <c r="R3317" s="76" t="e">
        <f>#REF!+#REF!</f>
        <v>#REF!</v>
      </c>
      <c r="S3317" s="76"/>
      <c r="T3317" s="119"/>
      <c r="U3317" s="76"/>
      <c r="V3317" s="76"/>
      <c r="W3317" s="109" t="e">
        <f>(T20D357462[[#This Row],[現金及び預金（億）]]-T20D357462[[#This Row],[負債（億）]])/T20D357462[[#This Row],[総資産]]*100</f>
        <v>#DIV/0!</v>
      </c>
    </row>
    <row r="3318" spans="1:23" s="67" customFormat="1" x14ac:dyDescent="0.25">
      <c r="A3318" s="69"/>
      <c r="B3318" s="39"/>
      <c r="C3318" s="71" t="str">
        <f>IFERROR(_xll.RssMarket($A3318,"市場部名称"),"")</f>
        <v/>
      </c>
      <c r="D3318" s="55"/>
      <c r="E3318" s="55" t="str">
        <f>IFERROR(_xll.RssMarket($A3318,"前日比"),"")</f>
        <v/>
      </c>
      <c r="F3318" s="75" t="str">
        <f>IFERROR(_xll.RssMarket($A3318,"時価総額"),"")</f>
        <v/>
      </c>
      <c r="G3318" s="75" t="e">
        <f>T20D357462[[#This Row],[時価総額]]/T20D357462[[#This Row],[現在値]]</f>
        <v>#VALUE!</v>
      </c>
      <c r="H3318" s="20"/>
      <c r="I3318" s="38"/>
      <c r="J3318" s="20"/>
      <c r="K3318" s="33"/>
      <c r="L3318" s="117"/>
      <c r="M3318" s="21"/>
      <c r="N3318" s="89"/>
      <c r="O3318" s="125" t="e">
        <f t="shared" si="105"/>
        <v>#REF!</v>
      </c>
      <c r="P3318" s="125" t="e">
        <f t="shared" si="104"/>
        <v>#REF!</v>
      </c>
      <c r="Q3318" s="147" t="e">
        <f>T20D357462[[#This Row],[スコア⑤]]/T20D357462[[#This Row],[スコア③]]</f>
        <v>#REF!</v>
      </c>
      <c r="R3318" s="76" t="e">
        <f>#REF!+#REF!</f>
        <v>#REF!</v>
      </c>
      <c r="S3318" s="76"/>
      <c r="T3318" s="119"/>
      <c r="U3318" s="76"/>
      <c r="V3318" s="76"/>
      <c r="W3318" s="109" t="e">
        <f>(T20D357462[[#This Row],[現金及び預金（億）]]-T20D357462[[#This Row],[負債（億）]])/T20D357462[[#This Row],[総資産]]*100</f>
        <v>#DIV/0!</v>
      </c>
    </row>
    <row r="3319" spans="1:23" s="67" customFormat="1" x14ac:dyDescent="0.25">
      <c r="A3319" s="69"/>
      <c r="B3319" s="39"/>
      <c r="C3319" s="71" t="str">
        <f>IFERROR(_xll.RssMarket($A3319,"市場部名称"),"")</f>
        <v/>
      </c>
      <c r="D3319" s="55"/>
      <c r="E3319" s="55" t="str">
        <f>IFERROR(_xll.RssMarket($A3319,"前日比"),"")</f>
        <v/>
      </c>
      <c r="F3319" s="75" t="str">
        <f>IFERROR(_xll.RssMarket($A3319,"時価総額"),"")</f>
        <v/>
      </c>
      <c r="G3319" s="75" t="e">
        <f>T20D357462[[#This Row],[時価総額]]/T20D357462[[#This Row],[現在値]]</f>
        <v>#VALUE!</v>
      </c>
      <c r="H3319" s="20"/>
      <c r="I3319" s="38"/>
      <c r="J3319" s="20"/>
      <c r="K3319" s="33"/>
      <c r="L3319" s="117"/>
      <c r="M3319" s="21"/>
      <c r="N3319" s="89"/>
      <c r="O3319" s="125" t="e">
        <f t="shared" si="105"/>
        <v>#REF!</v>
      </c>
      <c r="P3319" s="125" t="e">
        <f t="shared" si="104"/>
        <v>#REF!</v>
      </c>
      <c r="Q3319" s="147" t="e">
        <f>T20D357462[[#This Row],[スコア⑤]]/T20D357462[[#This Row],[スコア③]]</f>
        <v>#REF!</v>
      </c>
      <c r="R3319" s="76" t="e">
        <f>#REF!+#REF!</f>
        <v>#REF!</v>
      </c>
      <c r="S3319" s="76"/>
      <c r="T3319" s="119"/>
      <c r="U3319" s="76"/>
      <c r="V3319" s="76"/>
      <c r="W3319" s="109" t="e">
        <f>(T20D357462[[#This Row],[現金及び預金（億）]]-T20D357462[[#This Row],[負債（億）]])/T20D357462[[#This Row],[総資産]]*100</f>
        <v>#DIV/0!</v>
      </c>
    </row>
    <row r="3320" spans="1:23" s="67" customFormat="1" x14ac:dyDescent="0.25">
      <c r="A3320" s="69"/>
      <c r="B3320" s="39"/>
      <c r="C3320" s="71" t="str">
        <f>IFERROR(_xll.RssMarket($A3320,"市場部名称"),"")</f>
        <v/>
      </c>
      <c r="D3320" s="55"/>
      <c r="E3320" s="55" t="str">
        <f>IFERROR(_xll.RssMarket($A3320,"前日比"),"")</f>
        <v/>
      </c>
      <c r="F3320" s="75" t="str">
        <f>IFERROR(_xll.RssMarket($A3320,"時価総額"),"")</f>
        <v/>
      </c>
      <c r="G3320" s="75" t="e">
        <f>T20D357462[[#This Row],[時価総額]]/T20D357462[[#This Row],[現在値]]</f>
        <v>#VALUE!</v>
      </c>
      <c r="H3320" s="20"/>
      <c r="I3320" s="38"/>
      <c r="J3320" s="20"/>
      <c r="K3320" s="33"/>
      <c r="L3320" s="117"/>
      <c r="M3320" s="21"/>
      <c r="N3320" s="89"/>
      <c r="O3320" s="125" t="e">
        <f t="shared" si="105"/>
        <v>#REF!</v>
      </c>
      <c r="P3320" s="125" t="e">
        <f t="shared" si="104"/>
        <v>#REF!</v>
      </c>
      <c r="Q3320" s="147" t="e">
        <f>T20D357462[[#This Row],[スコア⑤]]/T20D357462[[#This Row],[スコア③]]</f>
        <v>#REF!</v>
      </c>
      <c r="R3320" s="76" t="e">
        <f>#REF!+#REF!</f>
        <v>#REF!</v>
      </c>
      <c r="S3320" s="76"/>
      <c r="T3320" s="119"/>
      <c r="U3320" s="76"/>
      <c r="V3320" s="76"/>
      <c r="W3320" s="109" t="e">
        <f>(T20D357462[[#This Row],[現金及び預金（億）]]-T20D357462[[#This Row],[負債（億）]])/T20D357462[[#This Row],[総資産]]*100</f>
        <v>#DIV/0!</v>
      </c>
    </row>
    <row r="3321" spans="1:23" s="67" customFormat="1" x14ac:dyDescent="0.25">
      <c r="A3321" s="69"/>
      <c r="B3321" s="39"/>
      <c r="C3321" s="71" t="str">
        <f>IFERROR(_xll.RssMarket($A3321,"市場部名称"),"")</f>
        <v/>
      </c>
      <c r="D3321" s="55"/>
      <c r="E3321" s="55" t="str">
        <f>IFERROR(_xll.RssMarket($A3321,"前日比"),"")</f>
        <v/>
      </c>
      <c r="F3321" s="75" t="str">
        <f>IFERROR(_xll.RssMarket($A3321,"時価総額"),"")</f>
        <v/>
      </c>
      <c r="G3321" s="75" t="e">
        <f>T20D357462[[#This Row],[時価総額]]/T20D357462[[#This Row],[現在値]]</f>
        <v>#VALUE!</v>
      </c>
      <c r="H3321" s="20"/>
      <c r="I3321" s="38"/>
      <c r="J3321" s="20"/>
      <c r="K3321" s="33"/>
      <c r="L3321" s="117"/>
      <c r="M3321" s="21"/>
      <c r="N3321" s="89"/>
      <c r="O3321" s="125" t="e">
        <f t="shared" si="105"/>
        <v>#REF!</v>
      </c>
      <c r="P3321" s="125" t="e">
        <f t="shared" si="104"/>
        <v>#REF!</v>
      </c>
      <c r="Q3321" s="147" t="e">
        <f>T20D357462[[#This Row],[スコア⑤]]/T20D357462[[#This Row],[スコア③]]</f>
        <v>#REF!</v>
      </c>
      <c r="R3321" s="76" t="e">
        <f>#REF!+#REF!</f>
        <v>#REF!</v>
      </c>
      <c r="S3321" s="76"/>
      <c r="T3321" s="119"/>
      <c r="U3321" s="76"/>
      <c r="V3321" s="76"/>
      <c r="W3321" s="109" t="e">
        <f>(T20D357462[[#This Row],[現金及び預金（億）]]-T20D357462[[#This Row],[負債（億）]])/T20D357462[[#This Row],[総資産]]*100</f>
        <v>#DIV/0!</v>
      </c>
    </row>
    <row r="3322" spans="1:23" s="67" customFormat="1" x14ac:dyDescent="0.25">
      <c r="A3322" s="69"/>
      <c r="B3322" s="39"/>
      <c r="C3322" s="71" t="str">
        <f>IFERROR(_xll.RssMarket($A3322,"市場部名称"),"")</f>
        <v/>
      </c>
      <c r="D3322" s="55"/>
      <c r="E3322" s="55" t="str">
        <f>IFERROR(_xll.RssMarket($A3322,"前日比"),"")</f>
        <v/>
      </c>
      <c r="F3322" s="75" t="str">
        <f>IFERROR(_xll.RssMarket($A3322,"時価総額"),"")</f>
        <v/>
      </c>
      <c r="G3322" s="75" t="e">
        <f>T20D357462[[#This Row],[時価総額]]/T20D357462[[#This Row],[現在値]]</f>
        <v>#VALUE!</v>
      </c>
      <c r="H3322" s="20"/>
      <c r="I3322" s="38"/>
      <c r="J3322" s="20"/>
      <c r="K3322" s="33"/>
      <c r="L3322" s="117"/>
      <c r="M3322" s="21"/>
      <c r="N3322" s="89"/>
      <c r="O3322" s="125" t="e">
        <f t="shared" si="105"/>
        <v>#REF!</v>
      </c>
      <c r="P3322" s="125" t="e">
        <f t="shared" si="104"/>
        <v>#REF!</v>
      </c>
      <c r="Q3322" s="147" t="e">
        <f>T20D357462[[#This Row],[スコア⑤]]/T20D357462[[#This Row],[スコア③]]</f>
        <v>#REF!</v>
      </c>
      <c r="R3322" s="76" t="e">
        <f>#REF!+#REF!</f>
        <v>#REF!</v>
      </c>
      <c r="S3322" s="76"/>
      <c r="T3322" s="119"/>
      <c r="U3322" s="76"/>
      <c r="V3322" s="76"/>
      <c r="W3322" s="109" t="e">
        <f>(T20D357462[[#This Row],[現金及び預金（億）]]-T20D357462[[#This Row],[負債（億）]])/T20D357462[[#This Row],[総資産]]*100</f>
        <v>#DIV/0!</v>
      </c>
    </row>
    <row r="3323" spans="1:23" s="67" customFormat="1" x14ac:dyDescent="0.25">
      <c r="A3323" s="69"/>
      <c r="B3323" s="39"/>
      <c r="C3323" s="71" t="str">
        <f>IFERROR(_xll.RssMarket($A3323,"市場部名称"),"")</f>
        <v/>
      </c>
      <c r="D3323" s="55"/>
      <c r="E3323" s="55" t="str">
        <f>IFERROR(_xll.RssMarket($A3323,"前日比"),"")</f>
        <v/>
      </c>
      <c r="F3323" s="75" t="str">
        <f>IFERROR(_xll.RssMarket($A3323,"時価総額"),"")</f>
        <v/>
      </c>
      <c r="G3323" s="75" t="e">
        <f>T20D357462[[#This Row],[時価総額]]/T20D357462[[#This Row],[現在値]]</f>
        <v>#VALUE!</v>
      </c>
      <c r="H3323" s="20"/>
      <c r="I3323" s="38"/>
      <c r="J3323" s="20"/>
      <c r="K3323" s="33"/>
      <c r="L3323" s="117"/>
      <c r="M3323" s="21"/>
      <c r="N3323" s="89"/>
      <c r="O3323" s="125" t="e">
        <f t="shared" si="105"/>
        <v>#REF!</v>
      </c>
      <c r="P3323" s="125" t="e">
        <f t="shared" si="104"/>
        <v>#REF!</v>
      </c>
      <c r="Q3323" s="147" t="e">
        <f>T20D357462[[#This Row],[スコア⑤]]/T20D357462[[#This Row],[スコア③]]</f>
        <v>#REF!</v>
      </c>
      <c r="R3323" s="76" t="e">
        <f>#REF!+#REF!</f>
        <v>#REF!</v>
      </c>
      <c r="S3323" s="76"/>
      <c r="T3323" s="119"/>
      <c r="U3323" s="76"/>
      <c r="V3323" s="76"/>
      <c r="W3323" s="109" t="e">
        <f>(T20D357462[[#This Row],[現金及び預金（億）]]-T20D357462[[#This Row],[負債（億）]])/T20D357462[[#This Row],[総資産]]*100</f>
        <v>#DIV/0!</v>
      </c>
    </row>
    <row r="3324" spans="1:23" s="67" customFormat="1" x14ac:dyDescent="0.25">
      <c r="A3324" s="69"/>
      <c r="B3324" s="39"/>
      <c r="C3324" s="71" t="str">
        <f>IFERROR(_xll.RssMarket($A3324,"市場部名称"),"")</f>
        <v/>
      </c>
      <c r="D3324" s="55"/>
      <c r="E3324" s="55" t="str">
        <f>IFERROR(_xll.RssMarket($A3324,"前日比"),"")</f>
        <v/>
      </c>
      <c r="F3324" s="75" t="str">
        <f>IFERROR(_xll.RssMarket($A3324,"時価総額"),"")</f>
        <v/>
      </c>
      <c r="G3324" s="75" t="e">
        <f>T20D357462[[#This Row],[時価総額]]/T20D357462[[#This Row],[現在値]]</f>
        <v>#VALUE!</v>
      </c>
      <c r="H3324" s="20"/>
      <c r="I3324" s="38"/>
      <c r="J3324" s="20"/>
      <c r="K3324" s="33"/>
      <c r="L3324" s="117"/>
      <c r="M3324" s="21"/>
      <c r="N3324" s="89"/>
      <c r="O3324" s="125" t="e">
        <f t="shared" si="105"/>
        <v>#REF!</v>
      </c>
      <c r="P3324" s="125" t="e">
        <f t="shared" si="104"/>
        <v>#REF!</v>
      </c>
      <c r="Q3324" s="147" t="e">
        <f>T20D357462[[#This Row],[スコア⑤]]/T20D357462[[#This Row],[スコア③]]</f>
        <v>#REF!</v>
      </c>
      <c r="R3324" s="76" t="e">
        <f>#REF!+#REF!</f>
        <v>#REF!</v>
      </c>
      <c r="S3324" s="76"/>
      <c r="T3324" s="119"/>
      <c r="U3324" s="76"/>
      <c r="V3324" s="76"/>
      <c r="W3324" s="109" t="e">
        <f>(T20D357462[[#This Row],[現金及び預金（億）]]-T20D357462[[#This Row],[負債（億）]])/T20D357462[[#This Row],[総資産]]*100</f>
        <v>#DIV/0!</v>
      </c>
    </row>
    <row r="3325" spans="1:23" s="67" customFormat="1" x14ac:dyDescent="0.25">
      <c r="A3325" s="69"/>
      <c r="B3325" s="39"/>
      <c r="C3325" s="71" t="str">
        <f>IFERROR(_xll.RssMarket($A3325,"市場部名称"),"")</f>
        <v/>
      </c>
      <c r="D3325" s="55"/>
      <c r="E3325" s="55" t="str">
        <f>IFERROR(_xll.RssMarket($A3325,"前日比"),"")</f>
        <v/>
      </c>
      <c r="F3325" s="75" t="str">
        <f>IFERROR(_xll.RssMarket($A3325,"時価総額"),"")</f>
        <v/>
      </c>
      <c r="G3325" s="75" t="e">
        <f>T20D357462[[#This Row],[時価総額]]/T20D357462[[#This Row],[現在値]]</f>
        <v>#VALUE!</v>
      </c>
      <c r="H3325" s="20"/>
      <c r="I3325" s="38"/>
      <c r="J3325" s="20"/>
      <c r="K3325" s="33"/>
      <c r="L3325" s="117"/>
      <c r="M3325" s="21"/>
      <c r="N3325" s="89"/>
      <c r="O3325" s="125" t="e">
        <f t="shared" si="105"/>
        <v>#REF!</v>
      </c>
      <c r="P3325" s="125" t="e">
        <f t="shared" ref="P3325:P3388" si="106">ROUND(((R3325/20)*(L3325/15)*(S3325/15)*(1+W3325/200))/(H3325/15)*100,0)</f>
        <v>#REF!</v>
      </c>
      <c r="Q3325" s="147" t="e">
        <f>T20D357462[[#This Row],[スコア⑤]]/T20D357462[[#This Row],[スコア③]]</f>
        <v>#REF!</v>
      </c>
      <c r="R3325" s="76" t="e">
        <f>#REF!+#REF!</f>
        <v>#REF!</v>
      </c>
      <c r="S3325" s="76"/>
      <c r="T3325" s="119"/>
      <c r="U3325" s="76"/>
      <c r="V3325" s="76"/>
      <c r="W3325" s="109" t="e">
        <f>(T20D357462[[#This Row],[現金及び預金（億）]]-T20D357462[[#This Row],[負債（億）]])/T20D357462[[#This Row],[総資産]]*100</f>
        <v>#DIV/0!</v>
      </c>
    </row>
    <row r="3326" spans="1:23" s="67" customFormat="1" x14ac:dyDescent="0.25">
      <c r="A3326" s="69"/>
      <c r="B3326" s="39"/>
      <c r="C3326" s="71" t="str">
        <f>IFERROR(_xll.RssMarket($A3326,"市場部名称"),"")</f>
        <v/>
      </c>
      <c r="D3326" s="55"/>
      <c r="E3326" s="55" t="str">
        <f>IFERROR(_xll.RssMarket($A3326,"前日比"),"")</f>
        <v/>
      </c>
      <c r="F3326" s="75" t="str">
        <f>IFERROR(_xll.RssMarket($A3326,"時価総額"),"")</f>
        <v/>
      </c>
      <c r="G3326" s="75" t="e">
        <f>T20D357462[[#This Row],[時価総額]]/T20D357462[[#This Row],[現在値]]</f>
        <v>#VALUE!</v>
      </c>
      <c r="H3326" s="20"/>
      <c r="I3326" s="38"/>
      <c r="J3326" s="20"/>
      <c r="K3326" s="33"/>
      <c r="L3326" s="117"/>
      <c r="M3326" s="21"/>
      <c r="N3326" s="89"/>
      <c r="O3326" s="125" t="e">
        <f t="shared" si="105"/>
        <v>#REF!</v>
      </c>
      <c r="P3326" s="125" t="e">
        <f t="shared" si="106"/>
        <v>#REF!</v>
      </c>
      <c r="Q3326" s="147" t="e">
        <f>T20D357462[[#This Row],[スコア⑤]]/T20D357462[[#This Row],[スコア③]]</f>
        <v>#REF!</v>
      </c>
      <c r="R3326" s="76" t="e">
        <f>#REF!+#REF!</f>
        <v>#REF!</v>
      </c>
      <c r="S3326" s="76"/>
      <c r="T3326" s="119"/>
      <c r="U3326" s="76"/>
      <c r="V3326" s="76"/>
      <c r="W3326" s="109" t="e">
        <f>(T20D357462[[#This Row],[現金及び預金（億）]]-T20D357462[[#This Row],[負債（億）]])/T20D357462[[#This Row],[総資産]]*100</f>
        <v>#DIV/0!</v>
      </c>
    </row>
    <row r="3327" spans="1:23" s="67" customFormat="1" x14ac:dyDescent="0.25">
      <c r="A3327" s="69"/>
      <c r="B3327" s="39"/>
      <c r="C3327" s="71" t="str">
        <f>IFERROR(_xll.RssMarket($A3327,"市場部名称"),"")</f>
        <v/>
      </c>
      <c r="D3327" s="55"/>
      <c r="E3327" s="55" t="str">
        <f>IFERROR(_xll.RssMarket($A3327,"前日比"),"")</f>
        <v/>
      </c>
      <c r="F3327" s="75" t="str">
        <f>IFERROR(_xll.RssMarket($A3327,"時価総額"),"")</f>
        <v/>
      </c>
      <c r="G3327" s="75" t="e">
        <f>T20D357462[[#This Row],[時価総額]]/T20D357462[[#This Row],[現在値]]</f>
        <v>#VALUE!</v>
      </c>
      <c r="H3327" s="20"/>
      <c r="I3327" s="38"/>
      <c r="J3327" s="20"/>
      <c r="K3327" s="33"/>
      <c r="L3327" s="117"/>
      <c r="M3327" s="21"/>
      <c r="N3327" s="89"/>
      <c r="O3327" s="125" t="e">
        <f t="shared" si="105"/>
        <v>#REF!</v>
      </c>
      <c r="P3327" s="125" t="e">
        <f t="shared" si="106"/>
        <v>#REF!</v>
      </c>
      <c r="Q3327" s="147" t="e">
        <f>T20D357462[[#This Row],[スコア⑤]]/T20D357462[[#This Row],[スコア③]]</f>
        <v>#REF!</v>
      </c>
      <c r="R3327" s="76" t="e">
        <f>#REF!+#REF!</f>
        <v>#REF!</v>
      </c>
      <c r="S3327" s="76"/>
      <c r="T3327" s="119"/>
      <c r="U3327" s="76"/>
      <c r="V3327" s="76"/>
      <c r="W3327" s="109" t="e">
        <f>(T20D357462[[#This Row],[現金及び預金（億）]]-T20D357462[[#This Row],[負債（億）]])/T20D357462[[#This Row],[総資産]]*100</f>
        <v>#DIV/0!</v>
      </c>
    </row>
    <row r="3328" spans="1:23" s="67" customFormat="1" x14ac:dyDescent="0.25">
      <c r="A3328" s="69"/>
      <c r="B3328" s="39"/>
      <c r="C3328" s="71" t="str">
        <f>IFERROR(_xll.RssMarket($A3328,"市場部名称"),"")</f>
        <v/>
      </c>
      <c r="D3328" s="55"/>
      <c r="E3328" s="55" t="str">
        <f>IFERROR(_xll.RssMarket($A3328,"前日比"),"")</f>
        <v/>
      </c>
      <c r="F3328" s="75" t="str">
        <f>IFERROR(_xll.RssMarket($A3328,"時価総額"),"")</f>
        <v/>
      </c>
      <c r="G3328" s="75" t="e">
        <f>T20D357462[[#This Row],[時価総額]]/T20D357462[[#This Row],[現在値]]</f>
        <v>#VALUE!</v>
      </c>
      <c r="H3328" s="20"/>
      <c r="I3328" s="38"/>
      <c r="J3328" s="20"/>
      <c r="K3328" s="33"/>
      <c r="L3328" s="117"/>
      <c r="M3328" s="21"/>
      <c r="N3328" s="89"/>
      <c r="O3328" s="125" t="e">
        <f t="shared" si="105"/>
        <v>#REF!</v>
      </c>
      <c r="P3328" s="125" t="e">
        <f t="shared" si="106"/>
        <v>#REF!</v>
      </c>
      <c r="Q3328" s="147" t="e">
        <f>T20D357462[[#This Row],[スコア⑤]]/T20D357462[[#This Row],[スコア③]]</f>
        <v>#REF!</v>
      </c>
      <c r="R3328" s="76" t="e">
        <f>#REF!+#REF!</f>
        <v>#REF!</v>
      </c>
      <c r="S3328" s="76"/>
      <c r="T3328" s="119"/>
      <c r="U3328" s="76"/>
      <c r="V3328" s="76"/>
      <c r="W3328" s="109" t="e">
        <f>(T20D357462[[#This Row],[現金及び預金（億）]]-T20D357462[[#This Row],[負債（億）]])/T20D357462[[#This Row],[総資産]]*100</f>
        <v>#DIV/0!</v>
      </c>
    </row>
    <row r="3329" spans="1:23" s="67" customFormat="1" x14ac:dyDescent="0.25">
      <c r="A3329" s="69"/>
      <c r="B3329" s="39"/>
      <c r="C3329" s="71" t="str">
        <f>IFERROR(_xll.RssMarket($A3329,"市場部名称"),"")</f>
        <v/>
      </c>
      <c r="D3329" s="55"/>
      <c r="E3329" s="55" t="str">
        <f>IFERROR(_xll.RssMarket($A3329,"前日比"),"")</f>
        <v/>
      </c>
      <c r="F3329" s="75" t="str">
        <f>IFERROR(_xll.RssMarket($A3329,"時価総額"),"")</f>
        <v/>
      </c>
      <c r="G3329" s="75" t="e">
        <f>T20D357462[[#This Row],[時価総額]]/T20D357462[[#This Row],[現在値]]</f>
        <v>#VALUE!</v>
      </c>
      <c r="H3329" s="20"/>
      <c r="I3329" s="38"/>
      <c r="J3329" s="20"/>
      <c r="K3329" s="33"/>
      <c r="L3329" s="117"/>
      <c r="M3329" s="21"/>
      <c r="N3329" s="89"/>
      <c r="O3329" s="125" t="e">
        <f t="shared" si="105"/>
        <v>#REF!</v>
      </c>
      <c r="P3329" s="125" t="e">
        <f t="shared" si="106"/>
        <v>#REF!</v>
      </c>
      <c r="Q3329" s="147" t="e">
        <f>T20D357462[[#This Row],[スコア⑤]]/T20D357462[[#This Row],[スコア③]]</f>
        <v>#REF!</v>
      </c>
      <c r="R3329" s="76" t="e">
        <f>#REF!+#REF!</f>
        <v>#REF!</v>
      </c>
      <c r="S3329" s="76"/>
      <c r="T3329" s="119"/>
      <c r="U3329" s="76"/>
      <c r="V3329" s="76"/>
      <c r="W3329" s="109" t="e">
        <f>(T20D357462[[#This Row],[現金及び預金（億）]]-T20D357462[[#This Row],[負債（億）]])/T20D357462[[#This Row],[総資産]]*100</f>
        <v>#DIV/0!</v>
      </c>
    </row>
    <row r="3330" spans="1:23" s="67" customFormat="1" x14ac:dyDescent="0.25">
      <c r="A3330" s="69"/>
      <c r="B3330" s="39"/>
      <c r="C3330" s="71" t="str">
        <f>IFERROR(_xll.RssMarket($A3330,"市場部名称"),"")</f>
        <v/>
      </c>
      <c r="D3330" s="55"/>
      <c r="E3330" s="55" t="str">
        <f>IFERROR(_xll.RssMarket($A3330,"前日比"),"")</f>
        <v/>
      </c>
      <c r="F3330" s="75" t="str">
        <f>IFERROR(_xll.RssMarket($A3330,"時価総額"),"")</f>
        <v/>
      </c>
      <c r="G3330" s="75" t="e">
        <f>T20D357462[[#This Row],[時価総額]]/T20D357462[[#This Row],[現在値]]</f>
        <v>#VALUE!</v>
      </c>
      <c r="H3330" s="20"/>
      <c r="I3330" s="38"/>
      <c r="J3330" s="20"/>
      <c r="K3330" s="33"/>
      <c r="L3330" s="117"/>
      <c r="M3330" s="21"/>
      <c r="N3330" s="89"/>
      <c r="O3330" s="125" t="e">
        <f t="shared" ref="O3330:O3393" si="107">ROUND(
 ((IF(OR(R3330="",R3330&lt;=0),20,R3330)/20)
  *(L3330/15))
 /(IFERROR(IF(H3330&gt;0,H3330,15),15)/15)
 *100,0)</f>
        <v>#REF!</v>
      </c>
      <c r="P3330" s="125" t="e">
        <f t="shared" si="106"/>
        <v>#REF!</v>
      </c>
      <c r="Q3330" s="147" t="e">
        <f>T20D357462[[#This Row],[スコア⑤]]/T20D357462[[#This Row],[スコア③]]</f>
        <v>#REF!</v>
      </c>
      <c r="R3330" s="76" t="e">
        <f>#REF!+#REF!</f>
        <v>#REF!</v>
      </c>
      <c r="S3330" s="76"/>
      <c r="T3330" s="119"/>
      <c r="U3330" s="76"/>
      <c r="V3330" s="76"/>
      <c r="W3330" s="109" t="e">
        <f>(T20D357462[[#This Row],[現金及び預金（億）]]-T20D357462[[#This Row],[負債（億）]])/T20D357462[[#This Row],[総資産]]*100</f>
        <v>#DIV/0!</v>
      </c>
    </row>
    <row r="3331" spans="1:23" s="67" customFormat="1" x14ac:dyDescent="0.25">
      <c r="A3331" s="69"/>
      <c r="B3331" s="39"/>
      <c r="C3331" s="71" t="str">
        <f>IFERROR(_xll.RssMarket($A3331,"市場部名称"),"")</f>
        <v/>
      </c>
      <c r="D3331" s="55"/>
      <c r="E3331" s="55" t="str">
        <f>IFERROR(_xll.RssMarket($A3331,"前日比"),"")</f>
        <v/>
      </c>
      <c r="F3331" s="75" t="str">
        <f>IFERROR(_xll.RssMarket($A3331,"時価総額"),"")</f>
        <v/>
      </c>
      <c r="G3331" s="75" t="e">
        <f>T20D357462[[#This Row],[時価総額]]/T20D357462[[#This Row],[現在値]]</f>
        <v>#VALUE!</v>
      </c>
      <c r="H3331" s="20"/>
      <c r="I3331" s="38"/>
      <c r="J3331" s="20"/>
      <c r="K3331" s="33"/>
      <c r="L3331" s="117"/>
      <c r="M3331" s="21"/>
      <c r="N3331" s="89"/>
      <c r="O3331" s="125" t="e">
        <f t="shared" si="107"/>
        <v>#REF!</v>
      </c>
      <c r="P3331" s="125" t="e">
        <f t="shared" si="106"/>
        <v>#REF!</v>
      </c>
      <c r="Q3331" s="147" t="e">
        <f>T20D357462[[#This Row],[スコア⑤]]/T20D357462[[#This Row],[スコア③]]</f>
        <v>#REF!</v>
      </c>
      <c r="R3331" s="76" t="e">
        <f>#REF!+#REF!</f>
        <v>#REF!</v>
      </c>
      <c r="S3331" s="76"/>
      <c r="T3331" s="119"/>
      <c r="U3331" s="76"/>
      <c r="V3331" s="76"/>
      <c r="W3331" s="109" t="e">
        <f>(T20D357462[[#This Row],[現金及び預金（億）]]-T20D357462[[#This Row],[負債（億）]])/T20D357462[[#This Row],[総資産]]*100</f>
        <v>#DIV/0!</v>
      </c>
    </row>
    <row r="3332" spans="1:23" s="67" customFormat="1" x14ac:dyDescent="0.25">
      <c r="A3332" s="69"/>
      <c r="B3332" s="39"/>
      <c r="C3332" s="71" t="str">
        <f>IFERROR(_xll.RssMarket($A3332,"市場部名称"),"")</f>
        <v/>
      </c>
      <c r="D3332" s="55"/>
      <c r="E3332" s="55" t="str">
        <f>IFERROR(_xll.RssMarket($A3332,"前日比"),"")</f>
        <v/>
      </c>
      <c r="F3332" s="75" t="str">
        <f>IFERROR(_xll.RssMarket($A3332,"時価総額"),"")</f>
        <v/>
      </c>
      <c r="G3332" s="75" t="e">
        <f>T20D357462[[#This Row],[時価総額]]/T20D357462[[#This Row],[現在値]]</f>
        <v>#VALUE!</v>
      </c>
      <c r="H3332" s="20"/>
      <c r="I3332" s="38"/>
      <c r="J3332" s="20"/>
      <c r="K3332" s="33"/>
      <c r="L3332" s="117"/>
      <c r="M3332" s="21"/>
      <c r="N3332" s="89"/>
      <c r="O3332" s="125" t="e">
        <f t="shared" si="107"/>
        <v>#REF!</v>
      </c>
      <c r="P3332" s="125" t="e">
        <f t="shared" si="106"/>
        <v>#REF!</v>
      </c>
      <c r="Q3332" s="147" t="e">
        <f>T20D357462[[#This Row],[スコア⑤]]/T20D357462[[#This Row],[スコア③]]</f>
        <v>#REF!</v>
      </c>
      <c r="R3332" s="76" t="e">
        <f>#REF!+#REF!</f>
        <v>#REF!</v>
      </c>
      <c r="S3332" s="76"/>
      <c r="T3332" s="119"/>
      <c r="U3332" s="76"/>
      <c r="V3332" s="76"/>
      <c r="W3332" s="109" t="e">
        <f>(T20D357462[[#This Row],[現金及び預金（億）]]-T20D357462[[#This Row],[負債（億）]])/T20D357462[[#This Row],[総資産]]*100</f>
        <v>#DIV/0!</v>
      </c>
    </row>
    <row r="3333" spans="1:23" s="67" customFormat="1" x14ac:dyDescent="0.25">
      <c r="A3333" s="69"/>
      <c r="B3333" s="39"/>
      <c r="C3333" s="71" t="str">
        <f>IFERROR(_xll.RssMarket($A3333,"市場部名称"),"")</f>
        <v/>
      </c>
      <c r="D3333" s="55"/>
      <c r="E3333" s="55" t="str">
        <f>IFERROR(_xll.RssMarket($A3333,"前日比"),"")</f>
        <v/>
      </c>
      <c r="F3333" s="75" t="str">
        <f>IFERROR(_xll.RssMarket($A3333,"時価総額"),"")</f>
        <v/>
      </c>
      <c r="G3333" s="75" t="e">
        <f>T20D357462[[#This Row],[時価総額]]/T20D357462[[#This Row],[現在値]]</f>
        <v>#VALUE!</v>
      </c>
      <c r="H3333" s="20"/>
      <c r="I3333" s="38"/>
      <c r="J3333" s="20"/>
      <c r="K3333" s="33"/>
      <c r="L3333" s="117"/>
      <c r="M3333" s="21"/>
      <c r="N3333" s="89"/>
      <c r="O3333" s="125" t="e">
        <f t="shared" si="107"/>
        <v>#REF!</v>
      </c>
      <c r="P3333" s="125" t="e">
        <f t="shared" si="106"/>
        <v>#REF!</v>
      </c>
      <c r="Q3333" s="147" t="e">
        <f>T20D357462[[#This Row],[スコア⑤]]/T20D357462[[#This Row],[スコア③]]</f>
        <v>#REF!</v>
      </c>
      <c r="R3333" s="76" t="e">
        <f>#REF!+#REF!</f>
        <v>#REF!</v>
      </c>
      <c r="S3333" s="76"/>
      <c r="T3333" s="119"/>
      <c r="U3333" s="76"/>
      <c r="V3333" s="76"/>
      <c r="W3333" s="109" t="e">
        <f>(T20D357462[[#This Row],[現金及び預金（億）]]-T20D357462[[#This Row],[負債（億）]])/T20D357462[[#This Row],[総資産]]*100</f>
        <v>#DIV/0!</v>
      </c>
    </row>
    <row r="3334" spans="1:23" s="67" customFormat="1" x14ac:dyDescent="0.25">
      <c r="A3334" s="69"/>
      <c r="B3334" s="39"/>
      <c r="C3334" s="71" t="str">
        <f>IFERROR(_xll.RssMarket($A3334,"市場部名称"),"")</f>
        <v/>
      </c>
      <c r="D3334" s="55"/>
      <c r="E3334" s="55" t="str">
        <f>IFERROR(_xll.RssMarket($A3334,"前日比"),"")</f>
        <v/>
      </c>
      <c r="F3334" s="75" t="str">
        <f>IFERROR(_xll.RssMarket($A3334,"時価総額"),"")</f>
        <v/>
      </c>
      <c r="G3334" s="75" t="e">
        <f>T20D357462[[#This Row],[時価総額]]/T20D357462[[#This Row],[現在値]]</f>
        <v>#VALUE!</v>
      </c>
      <c r="H3334" s="20"/>
      <c r="I3334" s="38"/>
      <c r="J3334" s="20"/>
      <c r="K3334" s="33"/>
      <c r="L3334" s="117"/>
      <c r="M3334" s="21"/>
      <c r="N3334" s="89"/>
      <c r="O3334" s="125" t="e">
        <f t="shared" si="107"/>
        <v>#REF!</v>
      </c>
      <c r="P3334" s="125" t="e">
        <f t="shared" si="106"/>
        <v>#REF!</v>
      </c>
      <c r="Q3334" s="147" t="e">
        <f>T20D357462[[#This Row],[スコア⑤]]/T20D357462[[#This Row],[スコア③]]</f>
        <v>#REF!</v>
      </c>
      <c r="R3334" s="76" t="e">
        <f>#REF!+#REF!</f>
        <v>#REF!</v>
      </c>
      <c r="S3334" s="76"/>
      <c r="T3334" s="119"/>
      <c r="U3334" s="76"/>
      <c r="V3334" s="76"/>
      <c r="W3334" s="109" t="e">
        <f>(T20D357462[[#This Row],[現金及び預金（億）]]-T20D357462[[#This Row],[負債（億）]])/T20D357462[[#This Row],[総資産]]*100</f>
        <v>#DIV/0!</v>
      </c>
    </row>
    <row r="3335" spans="1:23" s="67" customFormat="1" x14ac:dyDescent="0.25">
      <c r="A3335" s="69"/>
      <c r="B3335" s="39"/>
      <c r="C3335" s="71" t="str">
        <f>IFERROR(_xll.RssMarket($A3335,"市場部名称"),"")</f>
        <v/>
      </c>
      <c r="D3335" s="55"/>
      <c r="E3335" s="55" t="str">
        <f>IFERROR(_xll.RssMarket($A3335,"前日比"),"")</f>
        <v/>
      </c>
      <c r="F3335" s="75" t="str">
        <f>IFERROR(_xll.RssMarket($A3335,"時価総額"),"")</f>
        <v/>
      </c>
      <c r="G3335" s="75" t="e">
        <f>T20D357462[[#This Row],[時価総額]]/T20D357462[[#This Row],[現在値]]</f>
        <v>#VALUE!</v>
      </c>
      <c r="H3335" s="20"/>
      <c r="I3335" s="38"/>
      <c r="J3335" s="20"/>
      <c r="K3335" s="33"/>
      <c r="L3335" s="117"/>
      <c r="M3335" s="21"/>
      <c r="N3335" s="89"/>
      <c r="O3335" s="125" t="e">
        <f t="shared" si="107"/>
        <v>#REF!</v>
      </c>
      <c r="P3335" s="125" t="e">
        <f t="shared" si="106"/>
        <v>#REF!</v>
      </c>
      <c r="Q3335" s="147" t="e">
        <f>T20D357462[[#This Row],[スコア⑤]]/T20D357462[[#This Row],[スコア③]]</f>
        <v>#REF!</v>
      </c>
      <c r="R3335" s="76" t="e">
        <f>#REF!+#REF!</f>
        <v>#REF!</v>
      </c>
      <c r="S3335" s="76"/>
      <c r="T3335" s="119"/>
      <c r="U3335" s="76"/>
      <c r="V3335" s="76"/>
      <c r="W3335" s="109" t="e">
        <f>(T20D357462[[#This Row],[現金及び預金（億）]]-T20D357462[[#This Row],[負債（億）]])/T20D357462[[#This Row],[総資産]]*100</f>
        <v>#DIV/0!</v>
      </c>
    </row>
    <row r="3336" spans="1:23" s="67" customFormat="1" x14ac:dyDescent="0.25">
      <c r="A3336" s="69"/>
      <c r="B3336" s="39"/>
      <c r="C3336" s="71" t="str">
        <f>IFERROR(_xll.RssMarket($A3336,"市場部名称"),"")</f>
        <v/>
      </c>
      <c r="D3336" s="55"/>
      <c r="E3336" s="55" t="str">
        <f>IFERROR(_xll.RssMarket($A3336,"前日比"),"")</f>
        <v/>
      </c>
      <c r="F3336" s="75" t="str">
        <f>IFERROR(_xll.RssMarket($A3336,"時価総額"),"")</f>
        <v/>
      </c>
      <c r="G3336" s="75" t="e">
        <f>T20D357462[[#This Row],[時価総額]]/T20D357462[[#This Row],[現在値]]</f>
        <v>#VALUE!</v>
      </c>
      <c r="H3336" s="20"/>
      <c r="I3336" s="38"/>
      <c r="J3336" s="20"/>
      <c r="K3336" s="33"/>
      <c r="L3336" s="117"/>
      <c r="M3336" s="21"/>
      <c r="N3336" s="89"/>
      <c r="O3336" s="125" t="e">
        <f t="shared" si="107"/>
        <v>#REF!</v>
      </c>
      <c r="P3336" s="125" t="e">
        <f t="shared" si="106"/>
        <v>#REF!</v>
      </c>
      <c r="Q3336" s="147" t="e">
        <f>T20D357462[[#This Row],[スコア⑤]]/T20D357462[[#This Row],[スコア③]]</f>
        <v>#REF!</v>
      </c>
      <c r="R3336" s="76" t="e">
        <f>#REF!+#REF!</f>
        <v>#REF!</v>
      </c>
      <c r="S3336" s="76"/>
      <c r="T3336" s="119"/>
      <c r="U3336" s="76"/>
      <c r="V3336" s="76"/>
      <c r="W3336" s="109" t="e">
        <f>(T20D357462[[#This Row],[現金及び預金（億）]]-T20D357462[[#This Row],[負債（億）]])/T20D357462[[#This Row],[総資産]]*100</f>
        <v>#DIV/0!</v>
      </c>
    </row>
    <row r="3337" spans="1:23" s="67" customFormat="1" x14ac:dyDescent="0.25">
      <c r="A3337" s="69"/>
      <c r="B3337" s="39"/>
      <c r="C3337" s="71" t="str">
        <f>IFERROR(_xll.RssMarket($A3337,"市場部名称"),"")</f>
        <v/>
      </c>
      <c r="D3337" s="55"/>
      <c r="E3337" s="55" t="str">
        <f>IFERROR(_xll.RssMarket($A3337,"前日比"),"")</f>
        <v/>
      </c>
      <c r="F3337" s="75" t="str">
        <f>IFERROR(_xll.RssMarket($A3337,"時価総額"),"")</f>
        <v/>
      </c>
      <c r="G3337" s="75" t="e">
        <f>T20D357462[[#This Row],[時価総額]]/T20D357462[[#This Row],[現在値]]</f>
        <v>#VALUE!</v>
      </c>
      <c r="H3337" s="20"/>
      <c r="I3337" s="38"/>
      <c r="J3337" s="20"/>
      <c r="K3337" s="33"/>
      <c r="L3337" s="117"/>
      <c r="M3337" s="21"/>
      <c r="N3337" s="89"/>
      <c r="O3337" s="125" t="e">
        <f t="shared" si="107"/>
        <v>#REF!</v>
      </c>
      <c r="P3337" s="125" t="e">
        <f t="shared" si="106"/>
        <v>#REF!</v>
      </c>
      <c r="Q3337" s="147" t="e">
        <f>T20D357462[[#This Row],[スコア⑤]]/T20D357462[[#This Row],[スコア③]]</f>
        <v>#REF!</v>
      </c>
      <c r="R3337" s="76" t="e">
        <f>#REF!+#REF!</f>
        <v>#REF!</v>
      </c>
      <c r="S3337" s="76"/>
      <c r="T3337" s="119"/>
      <c r="U3337" s="76"/>
      <c r="V3337" s="76"/>
      <c r="W3337" s="109" t="e">
        <f>(T20D357462[[#This Row],[現金及び預金（億）]]-T20D357462[[#This Row],[負債（億）]])/T20D357462[[#This Row],[総資産]]*100</f>
        <v>#DIV/0!</v>
      </c>
    </row>
    <row r="3338" spans="1:23" s="67" customFormat="1" x14ac:dyDescent="0.25">
      <c r="A3338" s="69"/>
      <c r="B3338" s="39"/>
      <c r="C3338" s="71" t="str">
        <f>IFERROR(_xll.RssMarket($A3338,"市場部名称"),"")</f>
        <v/>
      </c>
      <c r="D3338" s="55"/>
      <c r="E3338" s="55" t="str">
        <f>IFERROR(_xll.RssMarket($A3338,"前日比"),"")</f>
        <v/>
      </c>
      <c r="F3338" s="75" t="str">
        <f>IFERROR(_xll.RssMarket($A3338,"時価総額"),"")</f>
        <v/>
      </c>
      <c r="G3338" s="75" t="e">
        <f>T20D357462[[#This Row],[時価総額]]/T20D357462[[#This Row],[現在値]]</f>
        <v>#VALUE!</v>
      </c>
      <c r="H3338" s="20"/>
      <c r="I3338" s="38"/>
      <c r="J3338" s="20"/>
      <c r="K3338" s="33"/>
      <c r="L3338" s="117"/>
      <c r="M3338" s="21"/>
      <c r="N3338" s="89"/>
      <c r="O3338" s="125" t="e">
        <f t="shared" si="107"/>
        <v>#REF!</v>
      </c>
      <c r="P3338" s="125" t="e">
        <f t="shared" si="106"/>
        <v>#REF!</v>
      </c>
      <c r="Q3338" s="147" t="e">
        <f>T20D357462[[#This Row],[スコア⑤]]/T20D357462[[#This Row],[スコア③]]</f>
        <v>#REF!</v>
      </c>
      <c r="R3338" s="76" t="e">
        <f>#REF!+#REF!</f>
        <v>#REF!</v>
      </c>
      <c r="S3338" s="76"/>
      <c r="T3338" s="119"/>
      <c r="U3338" s="76"/>
      <c r="V3338" s="76"/>
      <c r="W3338" s="109" t="e">
        <f>(T20D357462[[#This Row],[現金及び預金（億）]]-T20D357462[[#This Row],[負債（億）]])/T20D357462[[#This Row],[総資産]]*100</f>
        <v>#DIV/0!</v>
      </c>
    </row>
    <row r="3339" spans="1:23" s="67" customFormat="1" x14ac:dyDescent="0.25">
      <c r="A3339" s="69"/>
      <c r="B3339" s="39"/>
      <c r="C3339" s="71" t="str">
        <f>IFERROR(_xll.RssMarket($A3339,"市場部名称"),"")</f>
        <v/>
      </c>
      <c r="D3339" s="55"/>
      <c r="E3339" s="55" t="str">
        <f>IFERROR(_xll.RssMarket($A3339,"前日比"),"")</f>
        <v/>
      </c>
      <c r="F3339" s="75" t="str">
        <f>IFERROR(_xll.RssMarket($A3339,"時価総額"),"")</f>
        <v/>
      </c>
      <c r="G3339" s="75" t="e">
        <f>T20D357462[[#This Row],[時価総額]]/T20D357462[[#This Row],[現在値]]</f>
        <v>#VALUE!</v>
      </c>
      <c r="H3339" s="20"/>
      <c r="I3339" s="38"/>
      <c r="J3339" s="20"/>
      <c r="K3339" s="33"/>
      <c r="L3339" s="117"/>
      <c r="M3339" s="21"/>
      <c r="N3339" s="89"/>
      <c r="O3339" s="125" t="e">
        <f t="shared" si="107"/>
        <v>#REF!</v>
      </c>
      <c r="P3339" s="125" t="e">
        <f t="shared" si="106"/>
        <v>#REF!</v>
      </c>
      <c r="Q3339" s="147" t="e">
        <f>T20D357462[[#This Row],[スコア⑤]]/T20D357462[[#This Row],[スコア③]]</f>
        <v>#REF!</v>
      </c>
      <c r="R3339" s="76" t="e">
        <f>#REF!+#REF!</f>
        <v>#REF!</v>
      </c>
      <c r="S3339" s="76"/>
      <c r="T3339" s="119"/>
      <c r="U3339" s="76"/>
      <c r="V3339" s="76"/>
      <c r="W3339" s="109" t="e">
        <f>(T20D357462[[#This Row],[現金及び預金（億）]]-T20D357462[[#This Row],[負債（億）]])/T20D357462[[#This Row],[総資産]]*100</f>
        <v>#DIV/0!</v>
      </c>
    </row>
    <row r="3340" spans="1:23" s="67" customFormat="1" x14ac:dyDescent="0.25">
      <c r="A3340" s="69"/>
      <c r="B3340" s="39"/>
      <c r="C3340" s="71" t="str">
        <f>IFERROR(_xll.RssMarket($A3340,"市場部名称"),"")</f>
        <v/>
      </c>
      <c r="D3340" s="55"/>
      <c r="E3340" s="55" t="str">
        <f>IFERROR(_xll.RssMarket($A3340,"前日比"),"")</f>
        <v/>
      </c>
      <c r="F3340" s="75" t="str">
        <f>IFERROR(_xll.RssMarket($A3340,"時価総額"),"")</f>
        <v/>
      </c>
      <c r="G3340" s="75" t="e">
        <f>T20D357462[[#This Row],[時価総額]]/T20D357462[[#This Row],[現在値]]</f>
        <v>#VALUE!</v>
      </c>
      <c r="H3340" s="20"/>
      <c r="I3340" s="38"/>
      <c r="J3340" s="20"/>
      <c r="K3340" s="33"/>
      <c r="L3340" s="117"/>
      <c r="M3340" s="21"/>
      <c r="N3340" s="89"/>
      <c r="O3340" s="125" t="e">
        <f t="shared" si="107"/>
        <v>#REF!</v>
      </c>
      <c r="P3340" s="125" t="e">
        <f t="shared" si="106"/>
        <v>#REF!</v>
      </c>
      <c r="Q3340" s="147" t="e">
        <f>T20D357462[[#This Row],[スコア⑤]]/T20D357462[[#This Row],[スコア③]]</f>
        <v>#REF!</v>
      </c>
      <c r="R3340" s="76" t="e">
        <f>#REF!+#REF!</f>
        <v>#REF!</v>
      </c>
      <c r="S3340" s="76"/>
      <c r="T3340" s="119"/>
      <c r="U3340" s="76"/>
      <c r="V3340" s="76"/>
      <c r="W3340" s="109" t="e">
        <f>(T20D357462[[#This Row],[現金及び預金（億）]]-T20D357462[[#This Row],[負債（億）]])/T20D357462[[#This Row],[総資産]]*100</f>
        <v>#DIV/0!</v>
      </c>
    </row>
    <row r="3341" spans="1:23" s="67" customFormat="1" x14ac:dyDescent="0.25">
      <c r="A3341" s="69"/>
      <c r="B3341" s="39"/>
      <c r="C3341" s="71" t="str">
        <f>IFERROR(_xll.RssMarket($A3341,"市場部名称"),"")</f>
        <v/>
      </c>
      <c r="D3341" s="55"/>
      <c r="E3341" s="55" t="str">
        <f>IFERROR(_xll.RssMarket($A3341,"前日比"),"")</f>
        <v/>
      </c>
      <c r="F3341" s="75" t="str">
        <f>IFERROR(_xll.RssMarket($A3341,"時価総額"),"")</f>
        <v/>
      </c>
      <c r="G3341" s="75" t="e">
        <f>T20D357462[[#This Row],[時価総額]]/T20D357462[[#This Row],[現在値]]</f>
        <v>#VALUE!</v>
      </c>
      <c r="H3341" s="20"/>
      <c r="I3341" s="38"/>
      <c r="J3341" s="20"/>
      <c r="K3341" s="33"/>
      <c r="L3341" s="117"/>
      <c r="M3341" s="21"/>
      <c r="N3341" s="89"/>
      <c r="O3341" s="125" t="e">
        <f t="shared" si="107"/>
        <v>#REF!</v>
      </c>
      <c r="P3341" s="125" t="e">
        <f t="shared" si="106"/>
        <v>#REF!</v>
      </c>
      <c r="Q3341" s="147" t="e">
        <f>T20D357462[[#This Row],[スコア⑤]]/T20D357462[[#This Row],[スコア③]]</f>
        <v>#REF!</v>
      </c>
      <c r="R3341" s="76" t="e">
        <f>#REF!+#REF!</f>
        <v>#REF!</v>
      </c>
      <c r="S3341" s="76"/>
      <c r="T3341" s="119"/>
      <c r="U3341" s="76"/>
      <c r="V3341" s="76"/>
      <c r="W3341" s="109" t="e">
        <f>(T20D357462[[#This Row],[現金及び預金（億）]]-T20D357462[[#This Row],[負債（億）]])/T20D357462[[#This Row],[総資産]]*100</f>
        <v>#DIV/0!</v>
      </c>
    </row>
    <row r="3342" spans="1:23" s="67" customFormat="1" x14ac:dyDescent="0.25">
      <c r="A3342" s="69"/>
      <c r="B3342" s="39"/>
      <c r="C3342" s="71" t="str">
        <f>IFERROR(_xll.RssMarket($A3342,"市場部名称"),"")</f>
        <v/>
      </c>
      <c r="D3342" s="55"/>
      <c r="E3342" s="55" t="str">
        <f>IFERROR(_xll.RssMarket($A3342,"前日比"),"")</f>
        <v/>
      </c>
      <c r="F3342" s="75" t="str">
        <f>IFERROR(_xll.RssMarket($A3342,"時価総額"),"")</f>
        <v/>
      </c>
      <c r="G3342" s="75" t="e">
        <f>T20D357462[[#This Row],[時価総額]]/T20D357462[[#This Row],[現在値]]</f>
        <v>#VALUE!</v>
      </c>
      <c r="H3342" s="20"/>
      <c r="I3342" s="38"/>
      <c r="J3342" s="20"/>
      <c r="K3342" s="33"/>
      <c r="L3342" s="117"/>
      <c r="M3342" s="21"/>
      <c r="N3342" s="89"/>
      <c r="O3342" s="125" t="e">
        <f t="shared" si="107"/>
        <v>#REF!</v>
      </c>
      <c r="P3342" s="125" t="e">
        <f t="shared" si="106"/>
        <v>#REF!</v>
      </c>
      <c r="Q3342" s="147" t="e">
        <f>T20D357462[[#This Row],[スコア⑤]]/T20D357462[[#This Row],[スコア③]]</f>
        <v>#REF!</v>
      </c>
      <c r="R3342" s="76" t="e">
        <f>#REF!+#REF!</f>
        <v>#REF!</v>
      </c>
      <c r="S3342" s="76"/>
      <c r="T3342" s="119"/>
      <c r="U3342" s="76"/>
      <c r="V3342" s="76"/>
      <c r="W3342" s="109" t="e">
        <f>(T20D357462[[#This Row],[現金及び預金（億）]]-T20D357462[[#This Row],[負債（億）]])/T20D357462[[#This Row],[総資産]]*100</f>
        <v>#DIV/0!</v>
      </c>
    </row>
    <row r="3343" spans="1:23" s="67" customFormat="1" x14ac:dyDescent="0.25">
      <c r="A3343" s="69"/>
      <c r="B3343" s="39"/>
      <c r="C3343" s="71" t="str">
        <f>IFERROR(_xll.RssMarket($A3343,"市場部名称"),"")</f>
        <v/>
      </c>
      <c r="D3343" s="55"/>
      <c r="E3343" s="55" t="str">
        <f>IFERROR(_xll.RssMarket($A3343,"前日比"),"")</f>
        <v/>
      </c>
      <c r="F3343" s="75" t="str">
        <f>IFERROR(_xll.RssMarket($A3343,"時価総額"),"")</f>
        <v/>
      </c>
      <c r="G3343" s="75" t="e">
        <f>T20D357462[[#This Row],[時価総額]]/T20D357462[[#This Row],[現在値]]</f>
        <v>#VALUE!</v>
      </c>
      <c r="H3343" s="20"/>
      <c r="I3343" s="38"/>
      <c r="J3343" s="20"/>
      <c r="K3343" s="33"/>
      <c r="L3343" s="117"/>
      <c r="M3343" s="21"/>
      <c r="N3343" s="89"/>
      <c r="O3343" s="125" t="e">
        <f t="shared" si="107"/>
        <v>#REF!</v>
      </c>
      <c r="P3343" s="125" t="e">
        <f t="shared" si="106"/>
        <v>#REF!</v>
      </c>
      <c r="Q3343" s="147" t="e">
        <f>T20D357462[[#This Row],[スコア⑤]]/T20D357462[[#This Row],[スコア③]]</f>
        <v>#REF!</v>
      </c>
      <c r="R3343" s="76" t="e">
        <f>#REF!+#REF!</f>
        <v>#REF!</v>
      </c>
      <c r="S3343" s="76"/>
      <c r="T3343" s="119"/>
      <c r="U3343" s="76"/>
      <c r="V3343" s="76"/>
      <c r="W3343" s="109" t="e">
        <f>(T20D357462[[#This Row],[現金及び預金（億）]]-T20D357462[[#This Row],[負債（億）]])/T20D357462[[#This Row],[総資産]]*100</f>
        <v>#DIV/0!</v>
      </c>
    </row>
    <row r="3344" spans="1:23" s="67" customFormat="1" x14ac:dyDescent="0.25">
      <c r="A3344" s="69"/>
      <c r="B3344" s="39"/>
      <c r="C3344" s="71" t="str">
        <f>IFERROR(_xll.RssMarket($A3344,"市場部名称"),"")</f>
        <v/>
      </c>
      <c r="D3344" s="55"/>
      <c r="E3344" s="55" t="str">
        <f>IFERROR(_xll.RssMarket($A3344,"前日比"),"")</f>
        <v/>
      </c>
      <c r="F3344" s="75" t="str">
        <f>IFERROR(_xll.RssMarket($A3344,"時価総額"),"")</f>
        <v/>
      </c>
      <c r="G3344" s="75" t="e">
        <f>T20D357462[[#This Row],[時価総額]]/T20D357462[[#This Row],[現在値]]</f>
        <v>#VALUE!</v>
      </c>
      <c r="H3344" s="20"/>
      <c r="I3344" s="38"/>
      <c r="J3344" s="20"/>
      <c r="K3344" s="33"/>
      <c r="L3344" s="117"/>
      <c r="M3344" s="21"/>
      <c r="N3344" s="89"/>
      <c r="O3344" s="125" t="e">
        <f t="shared" si="107"/>
        <v>#REF!</v>
      </c>
      <c r="P3344" s="125" t="e">
        <f t="shared" si="106"/>
        <v>#REF!</v>
      </c>
      <c r="Q3344" s="147" t="e">
        <f>T20D357462[[#This Row],[スコア⑤]]/T20D357462[[#This Row],[スコア③]]</f>
        <v>#REF!</v>
      </c>
      <c r="R3344" s="76" t="e">
        <f>#REF!+#REF!</f>
        <v>#REF!</v>
      </c>
      <c r="S3344" s="76"/>
      <c r="T3344" s="119"/>
      <c r="U3344" s="76"/>
      <c r="V3344" s="76"/>
      <c r="W3344" s="109" t="e">
        <f>(T20D357462[[#This Row],[現金及び預金（億）]]-T20D357462[[#This Row],[負債（億）]])/T20D357462[[#This Row],[総資産]]*100</f>
        <v>#DIV/0!</v>
      </c>
    </row>
    <row r="3345" spans="1:23" s="67" customFormat="1" x14ac:dyDescent="0.25">
      <c r="A3345" s="69"/>
      <c r="B3345" s="39"/>
      <c r="C3345" s="71" t="str">
        <f>IFERROR(_xll.RssMarket($A3345,"市場部名称"),"")</f>
        <v/>
      </c>
      <c r="D3345" s="55"/>
      <c r="E3345" s="55" t="str">
        <f>IFERROR(_xll.RssMarket($A3345,"前日比"),"")</f>
        <v/>
      </c>
      <c r="F3345" s="75" t="str">
        <f>IFERROR(_xll.RssMarket($A3345,"時価総額"),"")</f>
        <v/>
      </c>
      <c r="G3345" s="75" t="e">
        <f>T20D357462[[#This Row],[時価総額]]/T20D357462[[#This Row],[現在値]]</f>
        <v>#VALUE!</v>
      </c>
      <c r="H3345" s="20"/>
      <c r="I3345" s="38"/>
      <c r="J3345" s="20"/>
      <c r="K3345" s="33"/>
      <c r="L3345" s="117"/>
      <c r="M3345" s="21"/>
      <c r="N3345" s="89"/>
      <c r="O3345" s="125" t="e">
        <f t="shared" si="107"/>
        <v>#REF!</v>
      </c>
      <c r="P3345" s="125" t="e">
        <f t="shared" si="106"/>
        <v>#REF!</v>
      </c>
      <c r="Q3345" s="147" t="e">
        <f>T20D357462[[#This Row],[スコア⑤]]/T20D357462[[#This Row],[スコア③]]</f>
        <v>#REF!</v>
      </c>
      <c r="R3345" s="76" t="e">
        <f>#REF!+#REF!</f>
        <v>#REF!</v>
      </c>
      <c r="S3345" s="76"/>
      <c r="T3345" s="119"/>
      <c r="U3345" s="76"/>
      <c r="V3345" s="76"/>
      <c r="W3345" s="109" t="e">
        <f>(T20D357462[[#This Row],[現金及び預金（億）]]-T20D357462[[#This Row],[負債（億）]])/T20D357462[[#This Row],[総資産]]*100</f>
        <v>#DIV/0!</v>
      </c>
    </row>
    <row r="3346" spans="1:23" s="67" customFormat="1" x14ac:dyDescent="0.25">
      <c r="A3346" s="69"/>
      <c r="B3346" s="39"/>
      <c r="C3346" s="71" t="str">
        <f>IFERROR(_xll.RssMarket($A3346,"市場部名称"),"")</f>
        <v/>
      </c>
      <c r="D3346" s="55"/>
      <c r="E3346" s="55" t="str">
        <f>IFERROR(_xll.RssMarket($A3346,"前日比"),"")</f>
        <v/>
      </c>
      <c r="F3346" s="75" t="str">
        <f>IFERROR(_xll.RssMarket($A3346,"時価総額"),"")</f>
        <v/>
      </c>
      <c r="G3346" s="75" t="e">
        <f>T20D357462[[#This Row],[時価総額]]/T20D357462[[#This Row],[現在値]]</f>
        <v>#VALUE!</v>
      </c>
      <c r="H3346" s="20"/>
      <c r="I3346" s="38"/>
      <c r="J3346" s="20"/>
      <c r="K3346" s="33"/>
      <c r="L3346" s="117"/>
      <c r="M3346" s="21"/>
      <c r="N3346" s="89"/>
      <c r="O3346" s="125" t="e">
        <f t="shared" si="107"/>
        <v>#REF!</v>
      </c>
      <c r="P3346" s="125" t="e">
        <f t="shared" si="106"/>
        <v>#REF!</v>
      </c>
      <c r="Q3346" s="147" t="e">
        <f>T20D357462[[#This Row],[スコア⑤]]/T20D357462[[#This Row],[スコア③]]</f>
        <v>#REF!</v>
      </c>
      <c r="R3346" s="76" t="e">
        <f>#REF!+#REF!</f>
        <v>#REF!</v>
      </c>
      <c r="S3346" s="76"/>
      <c r="T3346" s="119"/>
      <c r="U3346" s="76"/>
      <c r="V3346" s="76"/>
      <c r="W3346" s="109" t="e">
        <f>(T20D357462[[#This Row],[現金及び預金（億）]]-T20D357462[[#This Row],[負債（億）]])/T20D357462[[#This Row],[総資産]]*100</f>
        <v>#DIV/0!</v>
      </c>
    </row>
    <row r="3347" spans="1:23" s="67" customFormat="1" x14ac:dyDescent="0.25">
      <c r="A3347" s="69"/>
      <c r="B3347" s="39"/>
      <c r="C3347" s="71" t="str">
        <f>IFERROR(_xll.RssMarket($A3347,"市場部名称"),"")</f>
        <v/>
      </c>
      <c r="D3347" s="55"/>
      <c r="E3347" s="55" t="str">
        <f>IFERROR(_xll.RssMarket($A3347,"前日比"),"")</f>
        <v/>
      </c>
      <c r="F3347" s="75" t="str">
        <f>IFERROR(_xll.RssMarket($A3347,"時価総額"),"")</f>
        <v/>
      </c>
      <c r="G3347" s="75" t="e">
        <f>T20D357462[[#This Row],[時価総額]]/T20D357462[[#This Row],[現在値]]</f>
        <v>#VALUE!</v>
      </c>
      <c r="H3347" s="20"/>
      <c r="I3347" s="38"/>
      <c r="J3347" s="20"/>
      <c r="K3347" s="33"/>
      <c r="L3347" s="117"/>
      <c r="M3347" s="21"/>
      <c r="N3347" s="89"/>
      <c r="O3347" s="125" t="e">
        <f t="shared" si="107"/>
        <v>#REF!</v>
      </c>
      <c r="P3347" s="125" t="e">
        <f t="shared" si="106"/>
        <v>#REF!</v>
      </c>
      <c r="Q3347" s="147" t="e">
        <f>T20D357462[[#This Row],[スコア⑤]]/T20D357462[[#This Row],[スコア③]]</f>
        <v>#REF!</v>
      </c>
      <c r="R3347" s="76" t="e">
        <f>#REF!+#REF!</f>
        <v>#REF!</v>
      </c>
      <c r="S3347" s="76"/>
      <c r="T3347" s="119"/>
      <c r="U3347" s="76"/>
      <c r="V3347" s="76"/>
      <c r="W3347" s="109" t="e">
        <f>(T20D357462[[#This Row],[現金及び預金（億）]]-T20D357462[[#This Row],[負債（億）]])/T20D357462[[#This Row],[総資産]]*100</f>
        <v>#DIV/0!</v>
      </c>
    </row>
    <row r="3348" spans="1:23" s="67" customFormat="1" x14ac:dyDescent="0.25">
      <c r="A3348" s="69"/>
      <c r="B3348" s="39"/>
      <c r="C3348" s="71" t="str">
        <f>IFERROR(_xll.RssMarket($A3348,"市場部名称"),"")</f>
        <v/>
      </c>
      <c r="D3348" s="55"/>
      <c r="E3348" s="55" t="str">
        <f>IFERROR(_xll.RssMarket($A3348,"前日比"),"")</f>
        <v/>
      </c>
      <c r="F3348" s="75" t="str">
        <f>IFERROR(_xll.RssMarket($A3348,"時価総額"),"")</f>
        <v/>
      </c>
      <c r="G3348" s="75" t="e">
        <f>T20D357462[[#This Row],[時価総額]]/T20D357462[[#This Row],[現在値]]</f>
        <v>#VALUE!</v>
      </c>
      <c r="H3348" s="20"/>
      <c r="I3348" s="38"/>
      <c r="J3348" s="20"/>
      <c r="K3348" s="33"/>
      <c r="L3348" s="117"/>
      <c r="M3348" s="21"/>
      <c r="N3348" s="89"/>
      <c r="O3348" s="125" t="e">
        <f t="shared" si="107"/>
        <v>#REF!</v>
      </c>
      <c r="P3348" s="125" t="e">
        <f t="shared" si="106"/>
        <v>#REF!</v>
      </c>
      <c r="Q3348" s="147" t="e">
        <f>T20D357462[[#This Row],[スコア⑤]]/T20D357462[[#This Row],[スコア③]]</f>
        <v>#REF!</v>
      </c>
      <c r="R3348" s="76" t="e">
        <f>#REF!+#REF!</f>
        <v>#REF!</v>
      </c>
      <c r="S3348" s="76"/>
      <c r="T3348" s="119"/>
      <c r="U3348" s="76"/>
      <c r="V3348" s="76"/>
      <c r="W3348" s="109" t="e">
        <f>(T20D357462[[#This Row],[現金及び預金（億）]]-T20D357462[[#This Row],[負債（億）]])/T20D357462[[#This Row],[総資産]]*100</f>
        <v>#DIV/0!</v>
      </c>
    </row>
    <row r="3349" spans="1:23" s="67" customFormat="1" x14ac:dyDescent="0.25">
      <c r="A3349" s="69"/>
      <c r="B3349" s="39"/>
      <c r="C3349" s="71" t="str">
        <f>IFERROR(_xll.RssMarket($A3349,"市場部名称"),"")</f>
        <v/>
      </c>
      <c r="D3349" s="55"/>
      <c r="E3349" s="55" t="str">
        <f>IFERROR(_xll.RssMarket($A3349,"前日比"),"")</f>
        <v/>
      </c>
      <c r="F3349" s="75" t="str">
        <f>IFERROR(_xll.RssMarket($A3349,"時価総額"),"")</f>
        <v/>
      </c>
      <c r="G3349" s="75" t="e">
        <f>T20D357462[[#This Row],[時価総額]]/T20D357462[[#This Row],[現在値]]</f>
        <v>#VALUE!</v>
      </c>
      <c r="H3349" s="20"/>
      <c r="I3349" s="38"/>
      <c r="J3349" s="20"/>
      <c r="K3349" s="33"/>
      <c r="L3349" s="117"/>
      <c r="M3349" s="21"/>
      <c r="N3349" s="89"/>
      <c r="O3349" s="125" t="e">
        <f t="shared" si="107"/>
        <v>#REF!</v>
      </c>
      <c r="P3349" s="125" t="e">
        <f t="shared" si="106"/>
        <v>#REF!</v>
      </c>
      <c r="Q3349" s="147" t="e">
        <f>T20D357462[[#This Row],[スコア⑤]]/T20D357462[[#This Row],[スコア③]]</f>
        <v>#REF!</v>
      </c>
      <c r="R3349" s="76" t="e">
        <f>#REF!+#REF!</f>
        <v>#REF!</v>
      </c>
      <c r="S3349" s="76"/>
      <c r="T3349" s="119"/>
      <c r="U3349" s="76"/>
      <c r="V3349" s="76"/>
      <c r="W3349" s="109" t="e">
        <f>(T20D357462[[#This Row],[現金及び預金（億）]]-T20D357462[[#This Row],[負債（億）]])/T20D357462[[#This Row],[総資産]]*100</f>
        <v>#DIV/0!</v>
      </c>
    </row>
    <row r="3350" spans="1:23" s="67" customFormat="1" x14ac:dyDescent="0.25">
      <c r="A3350" s="69"/>
      <c r="B3350" s="39"/>
      <c r="C3350" s="71" t="str">
        <f>IFERROR(_xll.RssMarket($A3350,"市場部名称"),"")</f>
        <v/>
      </c>
      <c r="D3350" s="55"/>
      <c r="E3350" s="55" t="str">
        <f>IFERROR(_xll.RssMarket($A3350,"前日比"),"")</f>
        <v/>
      </c>
      <c r="F3350" s="75" t="str">
        <f>IFERROR(_xll.RssMarket($A3350,"時価総額"),"")</f>
        <v/>
      </c>
      <c r="G3350" s="75" t="e">
        <f>T20D357462[[#This Row],[時価総額]]/T20D357462[[#This Row],[現在値]]</f>
        <v>#VALUE!</v>
      </c>
      <c r="H3350" s="20"/>
      <c r="I3350" s="38"/>
      <c r="J3350" s="20"/>
      <c r="K3350" s="33"/>
      <c r="L3350" s="117"/>
      <c r="M3350" s="21"/>
      <c r="N3350" s="89"/>
      <c r="O3350" s="125" t="e">
        <f t="shared" si="107"/>
        <v>#REF!</v>
      </c>
      <c r="P3350" s="125" t="e">
        <f t="shared" si="106"/>
        <v>#REF!</v>
      </c>
      <c r="Q3350" s="147" t="e">
        <f>T20D357462[[#This Row],[スコア⑤]]/T20D357462[[#This Row],[スコア③]]</f>
        <v>#REF!</v>
      </c>
      <c r="R3350" s="76" t="e">
        <f>#REF!+#REF!</f>
        <v>#REF!</v>
      </c>
      <c r="S3350" s="76"/>
      <c r="T3350" s="119"/>
      <c r="U3350" s="76"/>
      <c r="V3350" s="76"/>
      <c r="W3350" s="109" t="e">
        <f>(T20D357462[[#This Row],[現金及び預金（億）]]-T20D357462[[#This Row],[負債（億）]])/T20D357462[[#This Row],[総資産]]*100</f>
        <v>#DIV/0!</v>
      </c>
    </row>
    <row r="3351" spans="1:23" s="67" customFormat="1" x14ac:dyDescent="0.25">
      <c r="A3351" s="69"/>
      <c r="B3351" s="39"/>
      <c r="C3351" s="71" t="str">
        <f>IFERROR(_xll.RssMarket($A3351,"市場部名称"),"")</f>
        <v/>
      </c>
      <c r="D3351" s="55"/>
      <c r="E3351" s="55" t="str">
        <f>IFERROR(_xll.RssMarket($A3351,"前日比"),"")</f>
        <v/>
      </c>
      <c r="F3351" s="75" t="str">
        <f>IFERROR(_xll.RssMarket($A3351,"時価総額"),"")</f>
        <v/>
      </c>
      <c r="G3351" s="75" t="e">
        <f>T20D357462[[#This Row],[時価総額]]/T20D357462[[#This Row],[現在値]]</f>
        <v>#VALUE!</v>
      </c>
      <c r="H3351" s="20"/>
      <c r="I3351" s="38"/>
      <c r="J3351" s="20"/>
      <c r="K3351" s="33"/>
      <c r="L3351" s="117"/>
      <c r="M3351" s="21"/>
      <c r="N3351" s="89"/>
      <c r="O3351" s="125" t="e">
        <f t="shared" si="107"/>
        <v>#REF!</v>
      </c>
      <c r="P3351" s="125" t="e">
        <f t="shared" si="106"/>
        <v>#REF!</v>
      </c>
      <c r="Q3351" s="147" t="e">
        <f>T20D357462[[#This Row],[スコア⑤]]/T20D357462[[#This Row],[スコア③]]</f>
        <v>#REF!</v>
      </c>
      <c r="R3351" s="76" t="e">
        <f>#REF!+#REF!</f>
        <v>#REF!</v>
      </c>
      <c r="S3351" s="76"/>
      <c r="T3351" s="119"/>
      <c r="U3351" s="76"/>
      <c r="V3351" s="76"/>
      <c r="W3351" s="109" t="e">
        <f>(T20D357462[[#This Row],[現金及び預金（億）]]-T20D357462[[#This Row],[負債（億）]])/T20D357462[[#This Row],[総資産]]*100</f>
        <v>#DIV/0!</v>
      </c>
    </row>
    <row r="3352" spans="1:23" s="67" customFormat="1" x14ac:dyDescent="0.25">
      <c r="A3352" s="69"/>
      <c r="B3352" s="39"/>
      <c r="C3352" s="71" t="str">
        <f>IFERROR(_xll.RssMarket($A3352,"市場部名称"),"")</f>
        <v/>
      </c>
      <c r="D3352" s="55"/>
      <c r="E3352" s="55" t="str">
        <f>IFERROR(_xll.RssMarket($A3352,"前日比"),"")</f>
        <v/>
      </c>
      <c r="F3352" s="75" t="str">
        <f>IFERROR(_xll.RssMarket($A3352,"時価総額"),"")</f>
        <v/>
      </c>
      <c r="G3352" s="75" t="e">
        <f>T20D357462[[#This Row],[時価総額]]/T20D357462[[#This Row],[現在値]]</f>
        <v>#VALUE!</v>
      </c>
      <c r="H3352" s="20"/>
      <c r="I3352" s="38"/>
      <c r="J3352" s="20"/>
      <c r="K3352" s="33"/>
      <c r="L3352" s="117"/>
      <c r="M3352" s="21"/>
      <c r="N3352" s="89"/>
      <c r="O3352" s="125" t="e">
        <f t="shared" si="107"/>
        <v>#REF!</v>
      </c>
      <c r="P3352" s="125" t="e">
        <f t="shared" si="106"/>
        <v>#REF!</v>
      </c>
      <c r="Q3352" s="147" t="e">
        <f>T20D357462[[#This Row],[スコア⑤]]/T20D357462[[#This Row],[スコア③]]</f>
        <v>#REF!</v>
      </c>
      <c r="R3352" s="76" t="e">
        <f>#REF!+#REF!</f>
        <v>#REF!</v>
      </c>
      <c r="S3352" s="76"/>
      <c r="T3352" s="119"/>
      <c r="U3352" s="76"/>
      <c r="V3352" s="76"/>
      <c r="W3352" s="109" t="e">
        <f>(T20D357462[[#This Row],[現金及び預金（億）]]-T20D357462[[#This Row],[負債（億）]])/T20D357462[[#This Row],[総資産]]*100</f>
        <v>#DIV/0!</v>
      </c>
    </row>
    <row r="3353" spans="1:23" s="67" customFormat="1" x14ac:dyDescent="0.25">
      <c r="A3353" s="69"/>
      <c r="B3353" s="39"/>
      <c r="C3353" s="71" t="str">
        <f>IFERROR(_xll.RssMarket($A3353,"市場部名称"),"")</f>
        <v/>
      </c>
      <c r="D3353" s="55"/>
      <c r="E3353" s="55" t="str">
        <f>IFERROR(_xll.RssMarket($A3353,"前日比"),"")</f>
        <v/>
      </c>
      <c r="F3353" s="75" t="str">
        <f>IFERROR(_xll.RssMarket($A3353,"時価総額"),"")</f>
        <v/>
      </c>
      <c r="G3353" s="75" t="e">
        <f>T20D357462[[#This Row],[時価総額]]/T20D357462[[#This Row],[現在値]]</f>
        <v>#VALUE!</v>
      </c>
      <c r="H3353" s="20"/>
      <c r="I3353" s="38"/>
      <c r="J3353" s="20"/>
      <c r="K3353" s="33"/>
      <c r="L3353" s="117"/>
      <c r="M3353" s="21"/>
      <c r="N3353" s="89"/>
      <c r="O3353" s="125" t="e">
        <f t="shared" si="107"/>
        <v>#REF!</v>
      </c>
      <c r="P3353" s="125" t="e">
        <f t="shared" si="106"/>
        <v>#REF!</v>
      </c>
      <c r="Q3353" s="147" t="e">
        <f>T20D357462[[#This Row],[スコア⑤]]/T20D357462[[#This Row],[スコア③]]</f>
        <v>#REF!</v>
      </c>
      <c r="R3353" s="76" t="e">
        <f>#REF!+#REF!</f>
        <v>#REF!</v>
      </c>
      <c r="S3353" s="76"/>
      <c r="T3353" s="119"/>
      <c r="U3353" s="76"/>
      <c r="V3353" s="76"/>
      <c r="W3353" s="109" t="e">
        <f>(T20D357462[[#This Row],[現金及び預金（億）]]-T20D357462[[#This Row],[負債（億）]])/T20D357462[[#This Row],[総資産]]*100</f>
        <v>#DIV/0!</v>
      </c>
    </row>
    <row r="3354" spans="1:23" s="67" customFormat="1" x14ac:dyDescent="0.25">
      <c r="A3354" s="69"/>
      <c r="B3354" s="39"/>
      <c r="C3354" s="71" t="str">
        <f>IFERROR(_xll.RssMarket($A3354,"市場部名称"),"")</f>
        <v/>
      </c>
      <c r="D3354" s="55"/>
      <c r="E3354" s="55" t="str">
        <f>IFERROR(_xll.RssMarket($A3354,"前日比"),"")</f>
        <v/>
      </c>
      <c r="F3354" s="75" t="str">
        <f>IFERROR(_xll.RssMarket($A3354,"時価総額"),"")</f>
        <v/>
      </c>
      <c r="G3354" s="75" t="e">
        <f>T20D357462[[#This Row],[時価総額]]/T20D357462[[#This Row],[現在値]]</f>
        <v>#VALUE!</v>
      </c>
      <c r="H3354" s="20"/>
      <c r="I3354" s="38"/>
      <c r="J3354" s="20"/>
      <c r="K3354" s="33"/>
      <c r="L3354" s="117"/>
      <c r="M3354" s="21"/>
      <c r="N3354" s="89"/>
      <c r="O3354" s="125" t="e">
        <f t="shared" si="107"/>
        <v>#REF!</v>
      </c>
      <c r="P3354" s="125" t="e">
        <f t="shared" si="106"/>
        <v>#REF!</v>
      </c>
      <c r="Q3354" s="147" t="e">
        <f>T20D357462[[#This Row],[スコア⑤]]/T20D357462[[#This Row],[スコア③]]</f>
        <v>#REF!</v>
      </c>
      <c r="R3354" s="76" t="e">
        <f>#REF!+#REF!</f>
        <v>#REF!</v>
      </c>
      <c r="S3354" s="76"/>
      <c r="T3354" s="119"/>
      <c r="U3354" s="76"/>
      <c r="V3354" s="76"/>
      <c r="W3354" s="109" t="e">
        <f>(T20D357462[[#This Row],[現金及び預金（億）]]-T20D357462[[#This Row],[負債（億）]])/T20D357462[[#This Row],[総資産]]*100</f>
        <v>#DIV/0!</v>
      </c>
    </row>
    <row r="3355" spans="1:23" s="67" customFormat="1" x14ac:dyDescent="0.25">
      <c r="A3355" s="69"/>
      <c r="B3355" s="39"/>
      <c r="C3355" s="71" t="str">
        <f>IFERROR(_xll.RssMarket($A3355,"市場部名称"),"")</f>
        <v/>
      </c>
      <c r="D3355" s="55"/>
      <c r="E3355" s="55" t="str">
        <f>IFERROR(_xll.RssMarket($A3355,"前日比"),"")</f>
        <v/>
      </c>
      <c r="F3355" s="75" t="str">
        <f>IFERROR(_xll.RssMarket($A3355,"時価総額"),"")</f>
        <v/>
      </c>
      <c r="G3355" s="75" t="e">
        <f>T20D357462[[#This Row],[時価総額]]/T20D357462[[#This Row],[現在値]]</f>
        <v>#VALUE!</v>
      </c>
      <c r="H3355" s="20"/>
      <c r="I3355" s="38"/>
      <c r="J3355" s="20"/>
      <c r="K3355" s="33"/>
      <c r="L3355" s="117"/>
      <c r="M3355" s="21"/>
      <c r="N3355" s="89"/>
      <c r="O3355" s="125" t="e">
        <f t="shared" si="107"/>
        <v>#REF!</v>
      </c>
      <c r="P3355" s="125" t="e">
        <f t="shared" si="106"/>
        <v>#REF!</v>
      </c>
      <c r="Q3355" s="147" t="e">
        <f>T20D357462[[#This Row],[スコア⑤]]/T20D357462[[#This Row],[スコア③]]</f>
        <v>#REF!</v>
      </c>
      <c r="R3355" s="76" t="e">
        <f>#REF!+#REF!</f>
        <v>#REF!</v>
      </c>
      <c r="S3355" s="76"/>
      <c r="T3355" s="119"/>
      <c r="U3355" s="76"/>
      <c r="V3355" s="76"/>
      <c r="W3355" s="109" t="e">
        <f>(T20D357462[[#This Row],[現金及び預金（億）]]-T20D357462[[#This Row],[負債（億）]])/T20D357462[[#This Row],[総資産]]*100</f>
        <v>#DIV/0!</v>
      </c>
    </row>
    <row r="3356" spans="1:23" s="67" customFormat="1" x14ac:dyDescent="0.25">
      <c r="A3356" s="69"/>
      <c r="B3356" s="39"/>
      <c r="C3356" s="71" t="str">
        <f>IFERROR(_xll.RssMarket($A3356,"市場部名称"),"")</f>
        <v/>
      </c>
      <c r="D3356" s="55"/>
      <c r="E3356" s="55" t="str">
        <f>IFERROR(_xll.RssMarket($A3356,"前日比"),"")</f>
        <v/>
      </c>
      <c r="F3356" s="75" t="str">
        <f>IFERROR(_xll.RssMarket($A3356,"時価総額"),"")</f>
        <v/>
      </c>
      <c r="G3356" s="75" t="e">
        <f>T20D357462[[#This Row],[時価総額]]/T20D357462[[#This Row],[現在値]]</f>
        <v>#VALUE!</v>
      </c>
      <c r="H3356" s="20"/>
      <c r="I3356" s="38"/>
      <c r="J3356" s="20"/>
      <c r="K3356" s="33"/>
      <c r="L3356" s="117"/>
      <c r="M3356" s="21"/>
      <c r="N3356" s="89"/>
      <c r="O3356" s="125" t="e">
        <f t="shared" si="107"/>
        <v>#REF!</v>
      </c>
      <c r="P3356" s="125" t="e">
        <f t="shared" si="106"/>
        <v>#REF!</v>
      </c>
      <c r="Q3356" s="147" t="e">
        <f>T20D357462[[#This Row],[スコア⑤]]/T20D357462[[#This Row],[スコア③]]</f>
        <v>#REF!</v>
      </c>
      <c r="R3356" s="76" t="e">
        <f>#REF!+#REF!</f>
        <v>#REF!</v>
      </c>
      <c r="S3356" s="76"/>
      <c r="T3356" s="119"/>
      <c r="U3356" s="76"/>
      <c r="V3356" s="76"/>
      <c r="W3356" s="109" t="e">
        <f>(T20D357462[[#This Row],[現金及び預金（億）]]-T20D357462[[#This Row],[負債（億）]])/T20D357462[[#This Row],[総資産]]*100</f>
        <v>#DIV/0!</v>
      </c>
    </row>
    <row r="3357" spans="1:23" s="67" customFormat="1" x14ac:dyDescent="0.25">
      <c r="A3357" s="69"/>
      <c r="B3357" s="39"/>
      <c r="C3357" s="71" t="str">
        <f>IFERROR(_xll.RssMarket($A3357,"市場部名称"),"")</f>
        <v/>
      </c>
      <c r="D3357" s="55"/>
      <c r="E3357" s="55" t="str">
        <f>IFERROR(_xll.RssMarket($A3357,"前日比"),"")</f>
        <v/>
      </c>
      <c r="F3357" s="75" t="str">
        <f>IFERROR(_xll.RssMarket($A3357,"時価総額"),"")</f>
        <v/>
      </c>
      <c r="G3357" s="75" t="e">
        <f>T20D357462[[#This Row],[時価総額]]/T20D357462[[#This Row],[現在値]]</f>
        <v>#VALUE!</v>
      </c>
      <c r="H3357" s="20"/>
      <c r="I3357" s="38"/>
      <c r="J3357" s="20"/>
      <c r="K3357" s="33"/>
      <c r="L3357" s="117"/>
      <c r="M3357" s="21"/>
      <c r="N3357" s="89"/>
      <c r="O3357" s="125" t="e">
        <f t="shared" si="107"/>
        <v>#REF!</v>
      </c>
      <c r="P3357" s="125" t="e">
        <f t="shared" si="106"/>
        <v>#REF!</v>
      </c>
      <c r="Q3357" s="147" t="e">
        <f>T20D357462[[#This Row],[スコア⑤]]/T20D357462[[#This Row],[スコア③]]</f>
        <v>#REF!</v>
      </c>
      <c r="R3357" s="76" t="e">
        <f>#REF!+#REF!</f>
        <v>#REF!</v>
      </c>
      <c r="S3357" s="76"/>
      <c r="T3357" s="119"/>
      <c r="U3357" s="76"/>
      <c r="V3357" s="76"/>
      <c r="W3357" s="109" t="e">
        <f>(T20D357462[[#This Row],[現金及び預金（億）]]-T20D357462[[#This Row],[負債（億）]])/T20D357462[[#This Row],[総資産]]*100</f>
        <v>#DIV/0!</v>
      </c>
    </row>
    <row r="3358" spans="1:23" s="67" customFormat="1" x14ac:dyDescent="0.25">
      <c r="A3358" s="69"/>
      <c r="B3358" s="39"/>
      <c r="C3358" s="71" t="str">
        <f>IFERROR(_xll.RssMarket($A3358,"市場部名称"),"")</f>
        <v/>
      </c>
      <c r="D3358" s="55"/>
      <c r="E3358" s="55" t="str">
        <f>IFERROR(_xll.RssMarket($A3358,"前日比"),"")</f>
        <v/>
      </c>
      <c r="F3358" s="75" t="str">
        <f>IFERROR(_xll.RssMarket($A3358,"時価総額"),"")</f>
        <v/>
      </c>
      <c r="G3358" s="75" t="e">
        <f>T20D357462[[#This Row],[時価総額]]/T20D357462[[#This Row],[現在値]]</f>
        <v>#VALUE!</v>
      </c>
      <c r="H3358" s="20"/>
      <c r="I3358" s="38"/>
      <c r="J3358" s="20"/>
      <c r="K3358" s="33"/>
      <c r="L3358" s="117"/>
      <c r="M3358" s="21"/>
      <c r="N3358" s="89"/>
      <c r="O3358" s="125" t="e">
        <f t="shared" si="107"/>
        <v>#REF!</v>
      </c>
      <c r="P3358" s="125" t="e">
        <f t="shared" si="106"/>
        <v>#REF!</v>
      </c>
      <c r="Q3358" s="147" t="e">
        <f>T20D357462[[#This Row],[スコア⑤]]/T20D357462[[#This Row],[スコア③]]</f>
        <v>#REF!</v>
      </c>
      <c r="R3358" s="76" t="e">
        <f>#REF!+#REF!</f>
        <v>#REF!</v>
      </c>
      <c r="S3358" s="76"/>
      <c r="T3358" s="119"/>
      <c r="U3358" s="76"/>
      <c r="V3358" s="76"/>
      <c r="W3358" s="109" t="e">
        <f>(T20D357462[[#This Row],[現金及び預金（億）]]-T20D357462[[#This Row],[負債（億）]])/T20D357462[[#This Row],[総資産]]*100</f>
        <v>#DIV/0!</v>
      </c>
    </row>
    <row r="3359" spans="1:23" s="67" customFormat="1" x14ac:dyDescent="0.25">
      <c r="A3359" s="69"/>
      <c r="B3359" s="39"/>
      <c r="C3359" s="71" t="str">
        <f>IFERROR(_xll.RssMarket($A3359,"市場部名称"),"")</f>
        <v/>
      </c>
      <c r="D3359" s="55"/>
      <c r="E3359" s="55" t="str">
        <f>IFERROR(_xll.RssMarket($A3359,"前日比"),"")</f>
        <v/>
      </c>
      <c r="F3359" s="75" t="str">
        <f>IFERROR(_xll.RssMarket($A3359,"時価総額"),"")</f>
        <v/>
      </c>
      <c r="G3359" s="75" t="e">
        <f>T20D357462[[#This Row],[時価総額]]/T20D357462[[#This Row],[現在値]]</f>
        <v>#VALUE!</v>
      </c>
      <c r="H3359" s="20"/>
      <c r="I3359" s="38"/>
      <c r="J3359" s="20"/>
      <c r="K3359" s="33"/>
      <c r="L3359" s="117"/>
      <c r="M3359" s="21"/>
      <c r="N3359" s="89"/>
      <c r="O3359" s="125" t="e">
        <f t="shared" si="107"/>
        <v>#REF!</v>
      </c>
      <c r="P3359" s="125" t="e">
        <f t="shared" si="106"/>
        <v>#REF!</v>
      </c>
      <c r="Q3359" s="147" t="e">
        <f>T20D357462[[#This Row],[スコア⑤]]/T20D357462[[#This Row],[スコア③]]</f>
        <v>#REF!</v>
      </c>
      <c r="R3359" s="76" t="e">
        <f>#REF!+#REF!</f>
        <v>#REF!</v>
      </c>
      <c r="S3359" s="76"/>
      <c r="T3359" s="119"/>
      <c r="U3359" s="76"/>
      <c r="V3359" s="76"/>
      <c r="W3359" s="109" t="e">
        <f>(T20D357462[[#This Row],[現金及び預金（億）]]-T20D357462[[#This Row],[負債（億）]])/T20D357462[[#This Row],[総資産]]*100</f>
        <v>#DIV/0!</v>
      </c>
    </row>
    <row r="3360" spans="1:23" s="67" customFormat="1" x14ac:dyDescent="0.25">
      <c r="A3360" s="69"/>
      <c r="B3360" s="39"/>
      <c r="C3360" s="71" t="str">
        <f>IFERROR(_xll.RssMarket($A3360,"市場部名称"),"")</f>
        <v/>
      </c>
      <c r="D3360" s="55"/>
      <c r="E3360" s="55" t="str">
        <f>IFERROR(_xll.RssMarket($A3360,"前日比"),"")</f>
        <v/>
      </c>
      <c r="F3360" s="75" t="str">
        <f>IFERROR(_xll.RssMarket($A3360,"時価総額"),"")</f>
        <v/>
      </c>
      <c r="G3360" s="75" t="e">
        <f>T20D357462[[#This Row],[時価総額]]/T20D357462[[#This Row],[現在値]]</f>
        <v>#VALUE!</v>
      </c>
      <c r="H3360" s="20"/>
      <c r="I3360" s="38"/>
      <c r="J3360" s="20"/>
      <c r="K3360" s="33"/>
      <c r="L3360" s="117"/>
      <c r="M3360" s="21"/>
      <c r="N3360" s="89"/>
      <c r="O3360" s="125" t="e">
        <f t="shared" si="107"/>
        <v>#REF!</v>
      </c>
      <c r="P3360" s="125" t="e">
        <f t="shared" si="106"/>
        <v>#REF!</v>
      </c>
      <c r="Q3360" s="147" t="e">
        <f>T20D357462[[#This Row],[スコア⑤]]/T20D357462[[#This Row],[スコア③]]</f>
        <v>#REF!</v>
      </c>
      <c r="R3360" s="76" t="e">
        <f>#REF!+#REF!</f>
        <v>#REF!</v>
      </c>
      <c r="S3360" s="76"/>
      <c r="T3360" s="119"/>
      <c r="U3360" s="76"/>
      <c r="V3360" s="76"/>
      <c r="W3360" s="109" t="e">
        <f>(T20D357462[[#This Row],[現金及び預金（億）]]-T20D357462[[#This Row],[負債（億）]])/T20D357462[[#This Row],[総資産]]*100</f>
        <v>#DIV/0!</v>
      </c>
    </row>
    <row r="3361" spans="1:23" s="67" customFormat="1" x14ac:dyDescent="0.25">
      <c r="A3361" s="69"/>
      <c r="B3361" s="39"/>
      <c r="C3361" s="71" t="str">
        <f>IFERROR(_xll.RssMarket($A3361,"市場部名称"),"")</f>
        <v/>
      </c>
      <c r="D3361" s="55"/>
      <c r="E3361" s="55" t="str">
        <f>IFERROR(_xll.RssMarket($A3361,"前日比"),"")</f>
        <v/>
      </c>
      <c r="F3361" s="75" t="str">
        <f>IFERROR(_xll.RssMarket($A3361,"時価総額"),"")</f>
        <v/>
      </c>
      <c r="G3361" s="75" t="e">
        <f>T20D357462[[#This Row],[時価総額]]/T20D357462[[#This Row],[現在値]]</f>
        <v>#VALUE!</v>
      </c>
      <c r="H3361" s="20"/>
      <c r="I3361" s="38"/>
      <c r="J3361" s="20"/>
      <c r="K3361" s="33"/>
      <c r="L3361" s="117"/>
      <c r="M3361" s="21"/>
      <c r="N3361" s="89"/>
      <c r="O3361" s="125" t="e">
        <f t="shared" si="107"/>
        <v>#REF!</v>
      </c>
      <c r="P3361" s="125" t="e">
        <f t="shared" si="106"/>
        <v>#REF!</v>
      </c>
      <c r="Q3361" s="147" t="e">
        <f>T20D357462[[#This Row],[スコア⑤]]/T20D357462[[#This Row],[スコア③]]</f>
        <v>#REF!</v>
      </c>
      <c r="R3361" s="76" t="e">
        <f>#REF!+#REF!</f>
        <v>#REF!</v>
      </c>
      <c r="S3361" s="76"/>
      <c r="T3361" s="119"/>
      <c r="U3361" s="76"/>
      <c r="V3361" s="76"/>
      <c r="W3361" s="109" t="e">
        <f>(T20D357462[[#This Row],[現金及び預金（億）]]-T20D357462[[#This Row],[負債（億）]])/T20D357462[[#This Row],[総資産]]*100</f>
        <v>#DIV/0!</v>
      </c>
    </row>
    <row r="3362" spans="1:23" s="67" customFormat="1" x14ac:dyDescent="0.25">
      <c r="A3362" s="69"/>
      <c r="B3362" s="39"/>
      <c r="C3362" s="71" t="str">
        <f>IFERROR(_xll.RssMarket($A3362,"市場部名称"),"")</f>
        <v/>
      </c>
      <c r="D3362" s="55"/>
      <c r="E3362" s="55" t="str">
        <f>IFERROR(_xll.RssMarket($A3362,"前日比"),"")</f>
        <v/>
      </c>
      <c r="F3362" s="75" t="str">
        <f>IFERROR(_xll.RssMarket($A3362,"時価総額"),"")</f>
        <v/>
      </c>
      <c r="G3362" s="75" t="e">
        <f>T20D357462[[#This Row],[時価総額]]/T20D357462[[#This Row],[現在値]]</f>
        <v>#VALUE!</v>
      </c>
      <c r="H3362" s="20"/>
      <c r="I3362" s="38"/>
      <c r="J3362" s="20"/>
      <c r="K3362" s="33"/>
      <c r="L3362" s="117"/>
      <c r="M3362" s="21"/>
      <c r="N3362" s="89"/>
      <c r="O3362" s="125" t="e">
        <f t="shared" si="107"/>
        <v>#REF!</v>
      </c>
      <c r="P3362" s="125" t="e">
        <f t="shared" si="106"/>
        <v>#REF!</v>
      </c>
      <c r="Q3362" s="147" t="e">
        <f>T20D357462[[#This Row],[スコア⑤]]/T20D357462[[#This Row],[スコア③]]</f>
        <v>#REF!</v>
      </c>
      <c r="R3362" s="76" t="e">
        <f>#REF!+#REF!</f>
        <v>#REF!</v>
      </c>
      <c r="S3362" s="76"/>
      <c r="T3362" s="119"/>
      <c r="U3362" s="76"/>
      <c r="V3362" s="76"/>
      <c r="W3362" s="109" t="e">
        <f>(T20D357462[[#This Row],[現金及び預金（億）]]-T20D357462[[#This Row],[負債（億）]])/T20D357462[[#This Row],[総資産]]*100</f>
        <v>#DIV/0!</v>
      </c>
    </row>
    <row r="3363" spans="1:23" s="67" customFormat="1" x14ac:dyDescent="0.25">
      <c r="A3363" s="69"/>
      <c r="B3363" s="39"/>
      <c r="C3363" s="71" t="str">
        <f>IFERROR(_xll.RssMarket($A3363,"市場部名称"),"")</f>
        <v/>
      </c>
      <c r="D3363" s="55"/>
      <c r="E3363" s="55" t="str">
        <f>IFERROR(_xll.RssMarket($A3363,"前日比"),"")</f>
        <v/>
      </c>
      <c r="F3363" s="75" t="str">
        <f>IFERROR(_xll.RssMarket($A3363,"時価総額"),"")</f>
        <v/>
      </c>
      <c r="G3363" s="75" t="e">
        <f>T20D357462[[#This Row],[時価総額]]/T20D357462[[#This Row],[現在値]]</f>
        <v>#VALUE!</v>
      </c>
      <c r="H3363" s="20"/>
      <c r="I3363" s="38"/>
      <c r="J3363" s="20"/>
      <c r="K3363" s="33"/>
      <c r="L3363" s="117"/>
      <c r="M3363" s="21"/>
      <c r="N3363" s="89"/>
      <c r="O3363" s="125" t="e">
        <f t="shared" si="107"/>
        <v>#REF!</v>
      </c>
      <c r="P3363" s="125" t="e">
        <f t="shared" si="106"/>
        <v>#REF!</v>
      </c>
      <c r="Q3363" s="147" t="e">
        <f>T20D357462[[#This Row],[スコア⑤]]/T20D357462[[#This Row],[スコア③]]</f>
        <v>#REF!</v>
      </c>
      <c r="R3363" s="76" t="e">
        <f>#REF!+#REF!</f>
        <v>#REF!</v>
      </c>
      <c r="S3363" s="76"/>
      <c r="T3363" s="119"/>
      <c r="U3363" s="76"/>
      <c r="V3363" s="76"/>
      <c r="W3363" s="109" t="e">
        <f>(T20D357462[[#This Row],[現金及び預金（億）]]-T20D357462[[#This Row],[負債（億）]])/T20D357462[[#This Row],[総資産]]*100</f>
        <v>#DIV/0!</v>
      </c>
    </row>
    <row r="3364" spans="1:23" s="67" customFormat="1" x14ac:dyDescent="0.25">
      <c r="A3364" s="69"/>
      <c r="B3364" s="39"/>
      <c r="C3364" s="71" t="str">
        <f>IFERROR(_xll.RssMarket($A3364,"市場部名称"),"")</f>
        <v/>
      </c>
      <c r="D3364" s="55"/>
      <c r="E3364" s="55" t="str">
        <f>IFERROR(_xll.RssMarket($A3364,"前日比"),"")</f>
        <v/>
      </c>
      <c r="F3364" s="75" t="str">
        <f>IFERROR(_xll.RssMarket($A3364,"時価総額"),"")</f>
        <v/>
      </c>
      <c r="G3364" s="75" t="e">
        <f>T20D357462[[#This Row],[時価総額]]/T20D357462[[#This Row],[現在値]]</f>
        <v>#VALUE!</v>
      </c>
      <c r="H3364" s="20"/>
      <c r="I3364" s="38"/>
      <c r="J3364" s="20"/>
      <c r="K3364" s="33"/>
      <c r="L3364" s="117"/>
      <c r="M3364" s="21"/>
      <c r="N3364" s="89"/>
      <c r="O3364" s="125" t="e">
        <f t="shared" si="107"/>
        <v>#REF!</v>
      </c>
      <c r="P3364" s="125" t="e">
        <f t="shared" si="106"/>
        <v>#REF!</v>
      </c>
      <c r="Q3364" s="147" t="e">
        <f>T20D357462[[#This Row],[スコア⑤]]/T20D357462[[#This Row],[スコア③]]</f>
        <v>#REF!</v>
      </c>
      <c r="R3364" s="76" t="e">
        <f>#REF!+#REF!</f>
        <v>#REF!</v>
      </c>
      <c r="S3364" s="76"/>
      <c r="T3364" s="119"/>
      <c r="U3364" s="76"/>
      <c r="V3364" s="76"/>
      <c r="W3364" s="109" t="e">
        <f>(T20D357462[[#This Row],[現金及び預金（億）]]-T20D357462[[#This Row],[負債（億）]])/T20D357462[[#This Row],[総資産]]*100</f>
        <v>#DIV/0!</v>
      </c>
    </row>
    <row r="3365" spans="1:23" s="67" customFormat="1" x14ac:dyDescent="0.25">
      <c r="A3365" s="69"/>
      <c r="B3365" s="39"/>
      <c r="C3365" s="71" t="str">
        <f>IFERROR(_xll.RssMarket($A3365,"市場部名称"),"")</f>
        <v/>
      </c>
      <c r="D3365" s="55"/>
      <c r="E3365" s="55" t="str">
        <f>IFERROR(_xll.RssMarket($A3365,"前日比"),"")</f>
        <v/>
      </c>
      <c r="F3365" s="75" t="str">
        <f>IFERROR(_xll.RssMarket($A3365,"時価総額"),"")</f>
        <v/>
      </c>
      <c r="G3365" s="75" t="e">
        <f>T20D357462[[#This Row],[時価総額]]/T20D357462[[#This Row],[現在値]]</f>
        <v>#VALUE!</v>
      </c>
      <c r="H3365" s="20"/>
      <c r="I3365" s="38"/>
      <c r="J3365" s="20"/>
      <c r="K3365" s="33"/>
      <c r="L3365" s="117"/>
      <c r="M3365" s="21"/>
      <c r="N3365" s="89"/>
      <c r="O3365" s="125" t="e">
        <f t="shared" si="107"/>
        <v>#REF!</v>
      </c>
      <c r="P3365" s="125" t="e">
        <f t="shared" si="106"/>
        <v>#REF!</v>
      </c>
      <c r="Q3365" s="147" t="e">
        <f>T20D357462[[#This Row],[スコア⑤]]/T20D357462[[#This Row],[スコア③]]</f>
        <v>#REF!</v>
      </c>
      <c r="R3365" s="76" t="e">
        <f>#REF!+#REF!</f>
        <v>#REF!</v>
      </c>
      <c r="S3365" s="76"/>
      <c r="T3365" s="119"/>
      <c r="U3365" s="76"/>
      <c r="V3365" s="76"/>
      <c r="W3365" s="109" t="e">
        <f>(T20D357462[[#This Row],[現金及び預金（億）]]-T20D357462[[#This Row],[負債（億）]])/T20D357462[[#This Row],[総資産]]*100</f>
        <v>#DIV/0!</v>
      </c>
    </row>
    <row r="3366" spans="1:23" s="67" customFormat="1" x14ac:dyDescent="0.25">
      <c r="A3366" s="69"/>
      <c r="B3366" s="39"/>
      <c r="C3366" s="71" t="str">
        <f>IFERROR(_xll.RssMarket($A3366,"市場部名称"),"")</f>
        <v/>
      </c>
      <c r="D3366" s="55"/>
      <c r="E3366" s="55" t="str">
        <f>IFERROR(_xll.RssMarket($A3366,"前日比"),"")</f>
        <v/>
      </c>
      <c r="F3366" s="75" t="str">
        <f>IFERROR(_xll.RssMarket($A3366,"時価総額"),"")</f>
        <v/>
      </c>
      <c r="G3366" s="75" t="e">
        <f>T20D357462[[#This Row],[時価総額]]/T20D357462[[#This Row],[現在値]]</f>
        <v>#VALUE!</v>
      </c>
      <c r="H3366" s="20"/>
      <c r="I3366" s="38"/>
      <c r="J3366" s="20"/>
      <c r="K3366" s="33"/>
      <c r="L3366" s="117"/>
      <c r="M3366" s="21"/>
      <c r="N3366" s="89"/>
      <c r="O3366" s="125" t="e">
        <f t="shared" si="107"/>
        <v>#REF!</v>
      </c>
      <c r="P3366" s="125" t="e">
        <f t="shared" si="106"/>
        <v>#REF!</v>
      </c>
      <c r="Q3366" s="147" t="e">
        <f>T20D357462[[#This Row],[スコア⑤]]/T20D357462[[#This Row],[スコア③]]</f>
        <v>#REF!</v>
      </c>
      <c r="R3366" s="76" t="e">
        <f>#REF!+#REF!</f>
        <v>#REF!</v>
      </c>
      <c r="S3366" s="76"/>
      <c r="T3366" s="119"/>
      <c r="U3366" s="76"/>
      <c r="V3366" s="76"/>
      <c r="W3366" s="109" t="e">
        <f>(T20D357462[[#This Row],[現金及び預金（億）]]-T20D357462[[#This Row],[負債（億）]])/T20D357462[[#This Row],[総資産]]*100</f>
        <v>#DIV/0!</v>
      </c>
    </row>
    <row r="3367" spans="1:23" s="67" customFormat="1" x14ac:dyDescent="0.25">
      <c r="A3367" s="69"/>
      <c r="B3367" s="39"/>
      <c r="C3367" s="71" t="str">
        <f>IFERROR(_xll.RssMarket($A3367,"市場部名称"),"")</f>
        <v/>
      </c>
      <c r="D3367" s="55"/>
      <c r="E3367" s="55" t="str">
        <f>IFERROR(_xll.RssMarket($A3367,"前日比"),"")</f>
        <v/>
      </c>
      <c r="F3367" s="75" t="str">
        <f>IFERROR(_xll.RssMarket($A3367,"時価総額"),"")</f>
        <v/>
      </c>
      <c r="G3367" s="75" t="e">
        <f>T20D357462[[#This Row],[時価総額]]/T20D357462[[#This Row],[現在値]]</f>
        <v>#VALUE!</v>
      </c>
      <c r="H3367" s="20"/>
      <c r="I3367" s="38"/>
      <c r="J3367" s="20"/>
      <c r="K3367" s="33"/>
      <c r="L3367" s="117"/>
      <c r="M3367" s="21"/>
      <c r="N3367" s="89"/>
      <c r="O3367" s="125" t="e">
        <f t="shared" si="107"/>
        <v>#REF!</v>
      </c>
      <c r="P3367" s="125" t="e">
        <f t="shared" si="106"/>
        <v>#REF!</v>
      </c>
      <c r="Q3367" s="147" t="e">
        <f>T20D357462[[#This Row],[スコア⑤]]/T20D357462[[#This Row],[スコア③]]</f>
        <v>#REF!</v>
      </c>
      <c r="R3367" s="76" t="e">
        <f>#REF!+#REF!</f>
        <v>#REF!</v>
      </c>
      <c r="S3367" s="76"/>
      <c r="T3367" s="119"/>
      <c r="U3367" s="76"/>
      <c r="V3367" s="76"/>
      <c r="W3367" s="109" t="e">
        <f>(T20D357462[[#This Row],[現金及び預金（億）]]-T20D357462[[#This Row],[負債（億）]])/T20D357462[[#This Row],[総資産]]*100</f>
        <v>#DIV/0!</v>
      </c>
    </row>
    <row r="3368" spans="1:23" s="67" customFormat="1" x14ac:dyDescent="0.25">
      <c r="A3368" s="69"/>
      <c r="B3368" s="39"/>
      <c r="C3368" s="71" t="str">
        <f>IFERROR(_xll.RssMarket($A3368,"市場部名称"),"")</f>
        <v/>
      </c>
      <c r="D3368" s="55"/>
      <c r="E3368" s="55" t="str">
        <f>IFERROR(_xll.RssMarket($A3368,"前日比"),"")</f>
        <v/>
      </c>
      <c r="F3368" s="75" t="str">
        <f>IFERROR(_xll.RssMarket($A3368,"時価総額"),"")</f>
        <v/>
      </c>
      <c r="G3368" s="75" t="e">
        <f>T20D357462[[#This Row],[時価総額]]/T20D357462[[#This Row],[現在値]]</f>
        <v>#VALUE!</v>
      </c>
      <c r="H3368" s="20"/>
      <c r="I3368" s="38"/>
      <c r="J3368" s="20"/>
      <c r="K3368" s="33"/>
      <c r="L3368" s="117"/>
      <c r="M3368" s="21"/>
      <c r="N3368" s="89"/>
      <c r="O3368" s="125" t="e">
        <f t="shared" si="107"/>
        <v>#REF!</v>
      </c>
      <c r="P3368" s="125" t="e">
        <f t="shared" si="106"/>
        <v>#REF!</v>
      </c>
      <c r="Q3368" s="147" t="e">
        <f>T20D357462[[#This Row],[スコア⑤]]/T20D357462[[#This Row],[スコア③]]</f>
        <v>#REF!</v>
      </c>
      <c r="R3368" s="76" t="e">
        <f>#REF!+#REF!</f>
        <v>#REF!</v>
      </c>
      <c r="S3368" s="76"/>
      <c r="T3368" s="119"/>
      <c r="U3368" s="76"/>
      <c r="V3368" s="76"/>
      <c r="W3368" s="109" t="e">
        <f>(T20D357462[[#This Row],[現金及び預金（億）]]-T20D357462[[#This Row],[負債（億）]])/T20D357462[[#This Row],[総資産]]*100</f>
        <v>#DIV/0!</v>
      </c>
    </row>
    <row r="3369" spans="1:23" s="67" customFormat="1" x14ac:dyDescent="0.25">
      <c r="A3369" s="69"/>
      <c r="B3369" s="39"/>
      <c r="C3369" s="71" t="str">
        <f>IFERROR(_xll.RssMarket($A3369,"市場部名称"),"")</f>
        <v/>
      </c>
      <c r="D3369" s="55"/>
      <c r="E3369" s="55" t="str">
        <f>IFERROR(_xll.RssMarket($A3369,"前日比"),"")</f>
        <v/>
      </c>
      <c r="F3369" s="75" t="str">
        <f>IFERROR(_xll.RssMarket($A3369,"時価総額"),"")</f>
        <v/>
      </c>
      <c r="G3369" s="75" t="e">
        <f>T20D357462[[#This Row],[時価総額]]/T20D357462[[#This Row],[現在値]]</f>
        <v>#VALUE!</v>
      </c>
      <c r="H3369" s="20"/>
      <c r="I3369" s="38"/>
      <c r="J3369" s="20"/>
      <c r="K3369" s="33"/>
      <c r="L3369" s="117"/>
      <c r="M3369" s="21"/>
      <c r="N3369" s="89"/>
      <c r="O3369" s="125" t="e">
        <f t="shared" si="107"/>
        <v>#REF!</v>
      </c>
      <c r="P3369" s="125" t="e">
        <f t="shared" si="106"/>
        <v>#REF!</v>
      </c>
      <c r="Q3369" s="147" t="e">
        <f>T20D357462[[#This Row],[スコア⑤]]/T20D357462[[#This Row],[スコア③]]</f>
        <v>#REF!</v>
      </c>
      <c r="R3369" s="76" t="e">
        <f>#REF!+#REF!</f>
        <v>#REF!</v>
      </c>
      <c r="S3369" s="76"/>
      <c r="T3369" s="119"/>
      <c r="U3369" s="76"/>
      <c r="V3369" s="76"/>
      <c r="W3369" s="109" t="e">
        <f>(T20D357462[[#This Row],[現金及び預金（億）]]-T20D357462[[#This Row],[負債（億）]])/T20D357462[[#This Row],[総資産]]*100</f>
        <v>#DIV/0!</v>
      </c>
    </row>
    <row r="3370" spans="1:23" s="67" customFormat="1" x14ac:dyDescent="0.25">
      <c r="A3370" s="69"/>
      <c r="B3370" s="39"/>
      <c r="C3370" s="71" t="str">
        <f>IFERROR(_xll.RssMarket($A3370,"市場部名称"),"")</f>
        <v/>
      </c>
      <c r="D3370" s="55"/>
      <c r="E3370" s="55" t="str">
        <f>IFERROR(_xll.RssMarket($A3370,"前日比"),"")</f>
        <v/>
      </c>
      <c r="F3370" s="75" t="str">
        <f>IFERROR(_xll.RssMarket($A3370,"時価総額"),"")</f>
        <v/>
      </c>
      <c r="G3370" s="75" t="e">
        <f>T20D357462[[#This Row],[時価総額]]/T20D357462[[#This Row],[現在値]]</f>
        <v>#VALUE!</v>
      </c>
      <c r="H3370" s="20"/>
      <c r="I3370" s="38"/>
      <c r="J3370" s="20"/>
      <c r="K3370" s="33"/>
      <c r="L3370" s="117"/>
      <c r="M3370" s="21"/>
      <c r="N3370" s="89"/>
      <c r="O3370" s="125" t="e">
        <f t="shared" si="107"/>
        <v>#REF!</v>
      </c>
      <c r="P3370" s="125" t="e">
        <f t="shared" si="106"/>
        <v>#REF!</v>
      </c>
      <c r="Q3370" s="147" t="e">
        <f>T20D357462[[#This Row],[スコア⑤]]/T20D357462[[#This Row],[スコア③]]</f>
        <v>#REF!</v>
      </c>
      <c r="R3370" s="76" t="e">
        <f>#REF!+#REF!</f>
        <v>#REF!</v>
      </c>
      <c r="S3370" s="76"/>
      <c r="T3370" s="119"/>
      <c r="U3370" s="76"/>
      <c r="V3370" s="76"/>
      <c r="W3370" s="109" t="e">
        <f>(T20D357462[[#This Row],[現金及び預金（億）]]-T20D357462[[#This Row],[負債（億）]])/T20D357462[[#This Row],[総資産]]*100</f>
        <v>#DIV/0!</v>
      </c>
    </row>
    <row r="3371" spans="1:23" s="67" customFormat="1" x14ac:dyDescent="0.25">
      <c r="A3371" s="69"/>
      <c r="B3371" s="39"/>
      <c r="C3371" s="71" t="str">
        <f>IFERROR(_xll.RssMarket($A3371,"市場部名称"),"")</f>
        <v/>
      </c>
      <c r="D3371" s="55"/>
      <c r="E3371" s="55" t="str">
        <f>IFERROR(_xll.RssMarket($A3371,"前日比"),"")</f>
        <v/>
      </c>
      <c r="F3371" s="75" t="str">
        <f>IFERROR(_xll.RssMarket($A3371,"時価総額"),"")</f>
        <v/>
      </c>
      <c r="G3371" s="75" t="e">
        <f>T20D357462[[#This Row],[時価総額]]/T20D357462[[#This Row],[現在値]]</f>
        <v>#VALUE!</v>
      </c>
      <c r="H3371" s="20"/>
      <c r="I3371" s="38"/>
      <c r="J3371" s="20"/>
      <c r="K3371" s="33"/>
      <c r="L3371" s="117"/>
      <c r="M3371" s="21"/>
      <c r="N3371" s="89"/>
      <c r="O3371" s="125" t="e">
        <f t="shared" si="107"/>
        <v>#REF!</v>
      </c>
      <c r="P3371" s="125" t="e">
        <f t="shared" si="106"/>
        <v>#REF!</v>
      </c>
      <c r="Q3371" s="147" t="e">
        <f>T20D357462[[#This Row],[スコア⑤]]/T20D357462[[#This Row],[スコア③]]</f>
        <v>#REF!</v>
      </c>
      <c r="R3371" s="76" t="e">
        <f>#REF!+#REF!</f>
        <v>#REF!</v>
      </c>
      <c r="S3371" s="76"/>
      <c r="T3371" s="119"/>
      <c r="U3371" s="76"/>
      <c r="V3371" s="76"/>
      <c r="W3371" s="109" t="e">
        <f>(T20D357462[[#This Row],[現金及び預金（億）]]-T20D357462[[#This Row],[負債（億）]])/T20D357462[[#This Row],[総資産]]*100</f>
        <v>#DIV/0!</v>
      </c>
    </row>
    <row r="3372" spans="1:23" s="67" customFormat="1" x14ac:dyDescent="0.25">
      <c r="A3372" s="69"/>
      <c r="B3372" s="39"/>
      <c r="C3372" s="71" t="str">
        <f>IFERROR(_xll.RssMarket($A3372,"市場部名称"),"")</f>
        <v/>
      </c>
      <c r="D3372" s="55"/>
      <c r="E3372" s="55" t="str">
        <f>IFERROR(_xll.RssMarket($A3372,"前日比"),"")</f>
        <v/>
      </c>
      <c r="F3372" s="75" t="str">
        <f>IFERROR(_xll.RssMarket($A3372,"時価総額"),"")</f>
        <v/>
      </c>
      <c r="G3372" s="75" t="e">
        <f>T20D357462[[#This Row],[時価総額]]/T20D357462[[#This Row],[現在値]]</f>
        <v>#VALUE!</v>
      </c>
      <c r="H3372" s="20"/>
      <c r="I3372" s="38"/>
      <c r="J3372" s="20"/>
      <c r="K3372" s="33"/>
      <c r="L3372" s="117"/>
      <c r="M3372" s="21"/>
      <c r="N3372" s="89"/>
      <c r="O3372" s="125" t="e">
        <f t="shared" si="107"/>
        <v>#REF!</v>
      </c>
      <c r="P3372" s="125" t="e">
        <f t="shared" si="106"/>
        <v>#REF!</v>
      </c>
      <c r="Q3372" s="147" t="e">
        <f>T20D357462[[#This Row],[スコア⑤]]/T20D357462[[#This Row],[スコア③]]</f>
        <v>#REF!</v>
      </c>
      <c r="R3372" s="76" t="e">
        <f>#REF!+#REF!</f>
        <v>#REF!</v>
      </c>
      <c r="S3372" s="76"/>
      <c r="T3372" s="119"/>
      <c r="U3372" s="76"/>
      <c r="V3372" s="76"/>
      <c r="W3372" s="109" t="e">
        <f>(T20D357462[[#This Row],[現金及び預金（億）]]-T20D357462[[#This Row],[負債（億）]])/T20D357462[[#This Row],[総資産]]*100</f>
        <v>#DIV/0!</v>
      </c>
    </row>
    <row r="3373" spans="1:23" s="67" customFormat="1" x14ac:dyDescent="0.25">
      <c r="A3373" s="69"/>
      <c r="B3373" s="39"/>
      <c r="C3373" s="71" t="str">
        <f>IFERROR(_xll.RssMarket($A3373,"市場部名称"),"")</f>
        <v/>
      </c>
      <c r="D3373" s="55"/>
      <c r="E3373" s="55" t="str">
        <f>IFERROR(_xll.RssMarket($A3373,"前日比"),"")</f>
        <v/>
      </c>
      <c r="F3373" s="75" t="str">
        <f>IFERROR(_xll.RssMarket($A3373,"時価総額"),"")</f>
        <v/>
      </c>
      <c r="G3373" s="75" t="e">
        <f>T20D357462[[#This Row],[時価総額]]/T20D357462[[#This Row],[現在値]]</f>
        <v>#VALUE!</v>
      </c>
      <c r="H3373" s="20"/>
      <c r="I3373" s="38"/>
      <c r="J3373" s="20"/>
      <c r="K3373" s="33"/>
      <c r="L3373" s="117"/>
      <c r="M3373" s="21"/>
      <c r="N3373" s="89"/>
      <c r="O3373" s="125" t="e">
        <f t="shared" si="107"/>
        <v>#REF!</v>
      </c>
      <c r="P3373" s="125" t="e">
        <f t="shared" si="106"/>
        <v>#REF!</v>
      </c>
      <c r="Q3373" s="147" t="e">
        <f>T20D357462[[#This Row],[スコア⑤]]/T20D357462[[#This Row],[スコア③]]</f>
        <v>#REF!</v>
      </c>
      <c r="R3373" s="76" t="e">
        <f>#REF!+#REF!</f>
        <v>#REF!</v>
      </c>
      <c r="S3373" s="76"/>
      <c r="T3373" s="119"/>
      <c r="U3373" s="76"/>
      <c r="V3373" s="76"/>
      <c r="W3373" s="109" t="e">
        <f>(T20D357462[[#This Row],[現金及び預金（億）]]-T20D357462[[#This Row],[負債（億）]])/T20D357462[[#This Row],[総資産]]*100</f>
        <v>#DIV/0!</v>
      </c>
    </row>
    <row r="3374" spans="1:23" s="67" customFormat="1" x14ac:dyDescent="0.25">
      <c r="A3374" s="69"/>
      <c r="B3374" s="39"/>
      <c r="C3374" s="71" t="str">
        <f>IFERROR(_xll.RssMarket($A3374,"市場部名称"),"")</f>
        <v/>
      </c>
      <c r="D3374" s="55"/>
      <c r="E3374" s="55" t="str">
        <f>IFERROR(_xll.RssMarket($A3374,"前日比"),"")</f>
        <v/>
      </c>
      <c r="F3374" s="75" t="str">
        <f>IFERROR(_xll.RssMarket($A3374,"時価総額"),"")</f>
        <v/>
      </c>
      <c r="G3374" s="75" t="e">
        <f>T20D357462[[#This Row],[時価総額]]/T20D357462[[#This Row],[現在値]]</f>
        <v>#VALUE!</v>
      </c>
      <c r="H3374" s="20"/>
      <c r="I3374" s="38"/>
      <c r="J3374" s="20"/>
      <c r="K3374" s="33"/>
      <c r="L3374" s="117"/>
      <c r="M3374" s="21"/>
      <c r="N3374" s="89"/>
      <c r="O3374" s="125" t="e">
        <f t="shared" si="107"/>
        <v>#REF!</v>
      </c>
      <c r="P3374" s="125" t="e">
        <f t="shared" si="106"/>
        <v>#REF!</v>
      </c>
      <c r="Q3374" s="147" t="e">
        <f>T20D357462[[#This Row],[スコア⑤]]/T20D357462[[#This Row],[スコア③]]</f>
        <v>#REF!</v>
      </c>
      <c r="R3374" s="76" t="e">
        <f>#REF!+#REF!</f>
        <v>#REF!</v>
      </c>
      <c r="S3374" s="76"/>
      <c r="T3374" s="119"/>
      <c r="U3374" s="76"/>
      <c r="V3374" s="76"/>
      <c r="W3374" s="109" t="e">
        <f>(T20D357462[[#This Row],[現金及び預金（億）]]-T20D357462[[#This Row],[負債（億）]])/T20D357462[[#This Row],[総資産]]*100</f>
        <v>#DIV/0!</v>
      </c>
    </row>
    <row r="3375" spans="1:23" s="67" customFormat="1" x14ac:dyDescent="0.25">
      <c r="A3375" s="69"/>
      <c r="B3375" s="39"/>
      <c r="C3375" s="71" t="str">
        <f>IFERROR(_xll.RssMarket($A3375,"市場部名称"),"")</f>
        <v/>
      </c>
      <c r="D3375" s="55"/>
      <c r="E3375" s="55" t="str">
        <f>IFERROR(_xll.RssMarket($A3375,"前日比"),"")</f>
        <v/>
      </c>
      <c r="F3375" s="75" t="str">
        <f>IFERROR(_xll.RssMarket($A3375,"時価総額"),"")</f>
        <v/>
      </c>
      <c r="G3375" s="75" t="e">
        <f>T20D357462[[#This Row],[時価総額]]/T20D357462[[#This Row],[現在値]]</f>
        <v>#VALUE!</v>
      </c>
      <c r="H3375" s="20"/>
      <c r="I3375" s="38"/>
      <c r="J3375" s="20"/>
      <c r="K3375" s="33"/>
      <c r="L3375" s="117"/>
      <c r="M3375" s="21"/>
      <c r="N3375" s="89"/>
      <c r="O3375" s="125" t="e">
        <f t="shared" si="107"/>
        <v>#REF!</v>
      </c>
      <c r="P3375" s="125" t="e">
        <f t="shared" si="106"/>
        <v>#REF!</v>
      </c>
      <c r="Q3375" s="147" t="e">
        <f>T20D357462[[#This Row],[スコア⑤]]/T20D357462[[#This Row],[スコア③]]</f>
        <v>#REF!</v>
      </c>
      <c r="R3375" s="76" t="e">
        <f>#REF!+#REF!</f>
        <v>#REF!</v>
      </c>
      <c r="S3375" s="76"/>
      <c r="T3375" s="119"/>
      <c r="U3375" s="76"/>
      <c r="V3375" s="76"/>
      <c r="W3375" s="109" t="e">
        <f>(T20D357462[[#This Row],[現金及び預金（億）]]-T20D357462[[#This Row],[負債（億）]])/T20D357462[[#This Row],[総資産]]*100</f>
        <v>#DIV/0!</v>
      </c>
    </row>
    <row r="3376" spans="1:23" s="67" customFormat="1" x14ac:dyDescent="0.25">
      <c r="A3376" s="69"/>
      <c r="B3376" s="39"/>
      <c r="C3376" s="71" t="str">
        <f>IFERROR(_xll.RssMarket($A3376,"市場部名称"),"")</f>
        <v/>
      </c>
      <c r="D3376" s="55"/>
      <c r="E3376" s="55" t="str">
        <f>IFERROR(_xll.RssMarket($A3376,"前日比"),"")</f>
        <v/>
      </c>
      <c r="F3376" s="75" t="str">
        <f>IFERROR(_xll.RssMarket($A3376,"時価総額"),"")</f>
        <v/>
      </c>
      <c r="G3376" s="75" t="e">
        <f>T20D357462[[#This Row],[時価総額]]/T20D357462[[#This Row],[現在値]]</f>
        <v>#VALUE!</v>
      </c>
      <c r="H3376" s="20"/>
      <c r="I3376" s="38"/>
      <c r="J3376" s="20"/>
      <c r="K3376" s="33"/>
      <c r="L3376" s="117"/>
      <c r="M3376" s="21"/>
      <c r="N3376" s="89"/>
      <c r="O3376" s="125" t="e">
        <f t="shared" si="107"/>
        <v>#REF!</v>
      </c>
      <c r="P3376" s="125" t="e">
        <f t="shared" si="106"/>
        <v>#REF!</v>
      </c>
      <c r="Q3376" s="147" t="e">
        <f>T20D357462[[#This Row],[スコア⑤]]/T20D357462[[#This Row],[スコア③]]</f>
        <v>#REF!</v>
      </c>
      <c r="R3376" s="76" t="e">
        <f>#REF!+#REF!</f>
        <v>#REF!</v>
      </c>
      <c r="S3376" s="76"/>
      <c r="T3376" s="119"/>
      <c r="U3376" s="76"/>
      <c r="V3376" s="76"/>
      <c r="W3376" s="109" t="e">
        <f>(T20D357462[[#This Row],[現金及び預金（億）]]-T20D357462[[#This Row],[負債（億）]])/T20D357462[[#This Row],[総資産]]*100</f>
        <v>#DIV/0!</v>
      </c>
    </row>
    <row r="3377" spans="1:23" s="67" customFormat="1" x14ac:dyDescent="0.25">
      <c r="A3377" s="69"/>
      <c r="B3377" s="39"/>
      <c r="C3377" s="71" t="str">
        <f>IFERROR(_xll.RssMarket($A3377,"市場部名称"),"")</f>
        <v/>
      </c>
      <c r="D3377" s="55"/>
      <c r="E3377" s="55" t="str">
        <f>IFERROR(_xll.RssMarket($A3377,"前日比"),"")</f>
        <v/>
      </c>
      <c r="F3377" s="75" t="str">
        <f>IFERROR(_xll.RssMarket($A3377,"時価総額"),"")</f>
        <v/>
      </c>
      <c r="G3377" s="75" t="e">
        <f>T20D357462[[#This Row],[時価総額]]/T20D357462[[#This Row],[現在値]]</f>
        <v>#VALUE!</v>
      </c>
      <c r="H3377" s="20"/>
      <c r="I3377" s="38"/>
      <c r="J3377" s="20"/>
      <c r="K3377" s="33"/>
      <c r="L3377" s="117"/>
      <c r="M3377" s="21"/>
      <c r="N3377" s="89"/>
      <c r="O3377" s="125" t="e">
        <f t="shared" si="107"/>
        <v>#REF!</v>
      </c>
      <c r="P3377" s="125" t="e">
        <f t="shared" si="106"/>
        <v>#REF!</v>
      </c>
      <c r="Q3377" s="147" t="e">
        <f>T20D357462[[#This Row],[スコア⑤]]/T20D357462[[#This Row],[スコア③]]</f>
        <v>#REF!</v>
      </c>
      <c r="R3377" s="76" t="e">
        <f>#REF!+#REF!</f>
        <v>#REF!</v>
      </c>
      <c r="S3377" s="76"/>
      <c r="T3377" s="119"/>
      <c r="U3377" s="76"/>
      <c r="V3377" s="76"/>
      <c r="W3377" s="109" t="e">
        <f>(T20D357462[[#This Row],[現金及び預金（億）]]-T20D357462[[#This Row],[負債（億）]])/T20D357462[[#This Row],[総資産]]*100</f>
        <v>#DIV/0!</v>
      </c>
    </row>
    <row r="3378" spans="1:23" s="67" customFormat="1" x14ac:dyDescent="0.25">
      <c r="A3378" s="69"/>
      <c r="B3378" s="39"/>
      <c r="C3378" s="71" t="str">
        <f>IFERROR(_xll.RssMarket($A3378,"市場部名称"),"")</f>
        <v/>
      </c>
      <c r="D3378" s="55"/>
      <c r="E3378" s="55" t="str">
        <f>IFERROR(_xll.RssMarket($A3378,"前日比"),"")</f>
        <v/>
      </c>
      <c r="F3378" s="75" t="str">
        <f>IFERROR(_xll.RssMarket($A3378,"時価総額"),"")</f>
        <v/>
      </c>
      <c r="G3378" s="75" t="e">
        <f>T20D357462[[#This Row],[時価総額]]/T20D357462[[#This Row],[現在値]]</f>
        <v>#VALUE!</v>
      </c>
      <c r="H3378" s="20"/>
      <c r="I3378" s="38"/>
      <c r="J3378" s="20"/>
      <c r="K3378" s="33"/>
      <c r="L3378" s="117"/>
      <c r="M3378" s="21"/>
      <c r="N3378" s="89"/>
      <c r="O3378" s="125" t="e">
        <f t="shared" si="107"/>
        <v>#REF!</v>
      </c>
      <c r="P3378" s="125" t="e">
        <f t="shared" si="106"/>
        <v>#REF!</v>
      </c>
      <c r="Q3378" s="147" t="e">
        <f>T20D357462[[#This Row],[スコア⑤]]/T20D357462[[#This Row],[スコア③]]</f>
        <v>#REF!</v>
      </c>
      <c r="R3378" s="76" t="e">
        <f>#REF!+#REF!</f>
        <v>#REF!</v>
      </c>
      <c r="S3378" s="76"/>
      <c r="T3378" s="119"/>
      <c r="U3378" s="76"/>
      <c r="V3378" s="76"/>
      <c r="W3378" s="109" t="e">
        <f>(T20D357462[[#This Row],[現金及び預金（億）]]-T20D357462[[#This Row],[負債（億）]])/T20D357462[[#This Row],[総資産]]*100</f>
        <v>#DIV/0!</v>
      </c>
    </row>
    <row r="3379" spans="1:23" s="67" customFormat="1" x14ac:dyDescent="0.25">
      <c r="A3379" s="69"/>
      <c r="B3379" s="39"/>
      <c r="C3379" s="71" t="str">
        <f>IFERROR(_xll.RssMarket($A3379,"市場部名称"),"")</f>
        <v/>
      </c>
      <c r="D3379" s="55"/>
      <c r="E3379" s="55" t="str">
        <f>IFERROR(_xll.RssMarket($A3379,"前日比"),"")</f>
        <v/>
      </c>
      <c r="F3379" s="75" t="str">
        <f>IFERROR(_xll.RssMarket($A3379,"時価総額"),"")</f>
        <v/>
      </c>
      <c r="G3379" s="75" t="e">
        <f>T20D357462[[#This Row],[時価総額]]/T20D357462[[#This Row],[現在値]]</f>
        <v>#VALUE!</v>
      </c>
      <c r="H3379" s="20"/>
      <c r="I3379" s="38"/>
      <c r="J3379" s="20"/>
      <c r="K3379" s="33"/>
      <c r="L3379" s="117"/>
      <c r="M3379" s="21"/>
      <c r="N3379" s="89"/>
      <c r="O3379" s="125" t="e">
        <f t="shared" si="107"/>
        <v>#REF!</v>
      </c>
      <c r="P3379" s="125" t="e">
        <f t="shared" si="106"/>
        <v>#REF!</v>
      </c>
      <c r="Q3379" s="147" t="e">
        <f>T20D357462[[#This Row],[スコア⑤]]/T20D357462[[#This Row],[スコア③]]</f>
        <v>#REF!</v>
      </c>
      <c r="R3379" s="76" t="e">
        <f>#REF!+#REF!</f>
        <v>#REF!</v>
      </c>
      <c r="S3379" s="76"/>
      <c r="T3379" s="119"/>
      <c r="U3379" s="76"/>
      <c r="V3379" s="76"/>
      <c r="W3379" s="109" t="e">
        <f>(T20D357462[[#This Row],[現金及び預金（億）]]-T20D357462[[#This Row],[負債（億）]])/T20D357462[[#This Row],[総資産]]*100</f>
        <v>#DIV/0!</v>
      </c>
    </row>
    <row r="3380" spans="1:23" s="67" customFormat="1" x14ac:dyDescent="0.25">
      <c r="A3380" s="69"/>
      <c r="B3380" s="39"/>
      <c r="C3380" s="71" t="str">
        <f>IFERROR(_xll.RssMarket($A3380,"市場部名称"),"")</f>
        <v/>
      </c>
      <c r="D3380" s="55"/>
      <c r="E3380" s="55" t="str">
        <f>IFERROR(_xll.RssMarket($A3380,"前日比"),"")</f>
        <v/>
      </c>
      <c r="F3380" s="75" t="str">
        <f>IFERROR(_xll.RssMarket($A3380,"時価総額"),"")</f>
        <v/>
      </c>
      <c r="G3380" s="75" t="e">
        <f>T20D357462[[#This Row],[時価総額]]/T20D357462[[#This Row],[現在値]]</f>
        <v>#VALUE!</v>
      </c>
      <c r="H3380" s="20"/>
      <c r="I3380" s="38"/>
      <c r="J3380" s="20"/>
      <c r="K3380" s="33"/>
      <c r="L3380" s="117"/>
      <c r="M3380" s="21"/>
      <c r="N3380" s="89"/>
      <c r="O3380" s="125" t="e">
        <f t="shared" si="107"/>
        <v>#REF!</v>
      </c>
      <c r="P3380" s="125" t="e">
        <f t="shared" si="106"/>
        <v>#REF!</v>
      </c>
      <c r="Q3380" s="147" t="e">
        <f>T20D357462[[#This Row],[スコア⑤]]/T20D357462[[#This Row],[スコア③]]</f>
        <v>#REF!</v>
      </c>
      <c r="R3380" s="76" t="e">
        <f>#REF!+#REF!</f>
        <v>#REF!</v>
      </c>
      <c r="S3380" s="76"/>
      <c r="T3380" s="119"/>
      <c r="U3380" s="76"/>
      <c r="V3380" s="76"/>
      <c r="W3380" s="109" t="e">
        <f>(T20D357462[[#This Row],[現金及び預金（億）]]-T20D357462[[#This Row],[負債（億）]])/T20D357462[[#This Row],[総資産]]*100</f>
        <v>#DIV/0!</v>
      </c>
    </row>
    <row r="3381" spans="1:23" s="67" customFormat="1" x14ac:dyDescent="0.25">
      <c r="A3381" s="69"/>
      <c r="B3381" s="39"/>
      <c r="C3381" s="71" t="str">
        <f>IFERROR(_xll.RssMarket($A3381,"市場部名称"),"")</f>
        <v/>
      </c>
      <c r="D3381" s="55"/>
      <c r="E3381" s="55" t="str">
        <f>IFERROR(_xll.RssMarket($A3381,"前日比"),"")</f>
        <v/>
      </c>
      <c r="F3381" s="75" t="str">
        <f>IFERROR(_xll.RssMarket($A3381,"時価総額"),"")</f>
        <v/>
      </c>
      <c r="G3381" s="75" t="e">
        <f>T20D357462[[#This Row],[時価総額]]/T20D357462[[#This Row],[現在値]]</f>
        <v>#VALUE!</v>
      </c>
      <c r="H3381" s="20"/>
      <c r="I3381" s="38"/>
      <c r="J3381" s="20"/>
      <c r="K3381" s="33"/>
      <c r="L3381" s="117"/>
      <c r="M3381" s="21"/>
      <c r="N3381" s="89"/>
      <c r="O3381" s="125" t="e">
        <f t="shared" si="107"/>
        <v>#REF!</v>
      </c>
      <c r="P3381" s="125" t="e">
        <f t="shared" si="106"/>
        <v>#REF!</v>
      </c>
      <c r="Q3381" s="147" t="e">
        <f>T20D357462[[#This Row],[スコア⑤]]/T20D357462[[#This Row],[スコア③]]</f>
        <v>#REF!</v>
      </c>
      <c r="R3381" s="76" t="e">
        <f>#REF!+#REF!</f>
        <v>#REF!</v>
      </c>
      <c r="S3381" s="76"/>
      <c r="T3381" s="119"/>
      <c r="U3381" s="76"/>
      <c r="V3381" s="76"/>
      <c r="W3381" s="109" t="e">
        <f>(T20D357462[[#This Row],[現金及び預金（億）]]-T20D357462[[#This Row],[負債（億）]])/T20D357462[[#This Row],[総資産]]*100</f>
        <v>#DIV/0!</v>
      </c>
    </row>
    <row r="3382" spans="1:23" s="67" customFormat="1" x14ac:dyDescent="0.25">
      <c r="A3382" s="69"/>
      <c r="B3382" s="39"/>
      <c r="C3382" s="71" t="str">
        <f>IFERROR(_xll.RssMarket($A3382,"市場部名称"),"")</f>
        <v/>
      </c>
      <c r="D3382" s="55"/>
      <c r="E3382" s="55" t="str">
        <f>IFERROR(_xll.RssMarket($A3382,"前日比"),"")</f>
        <v/>
      </c>
      <c r="F3382" s="75" t="str">
        <f>IFERROR(_xll.RssMarket($A3382,"時価総額"),"")</f>
        <v/>
      </c>
      <c r="G3382" s="75" t="e">
        <f>T20D357462[[#This Row],[時価総額]]/T20D357462[[#This Row],[現在値]]</f>
        <v>#VALUE!</v>
      </c>
      <c r="H3382" s="20"/>
      <c r="I3382" s="38"/>
      <c r="J3382" s="20"/>
      <c r="K3382" s="33"/>
      <c r="L3382" s="117"/>
      <c r="M3382" s="21"/>
      <c r="N3382" s="89"/>
      <c r="O3382" s="125" t="e">
        <f t="shared" si="107"/>
        <v>#REF!</v>
      </c>
      <c r="P3382" s="125" t="e">
        <f t="shared" si="106"/>
        <v>#REF!</v>
      </c>
      <c r="Q3382" s="147" t="e">
        <f>T20D357462[[#This Row],[スコア⑤]]/T20D357462[[#This Row],[スコア③]]</f>
        <v>#REF!</v>
      </c>
      <c r="R3382" s="76" t="e">
        <f>#REF!+#REF!</f>
        <v>#REF!</v>
      </c>
      <c r="S3382" s="76"/>
      <c r="T3382" s="119"/>
      <c r="U3382" s="76"/>
      <c r="V3382" s="76"/>
      <c r="W3382" s="109" t="e">
        <f>(T20D357462[[#This Row],[現金及び預金（億）]]-T20D357462[[#This Row],[負債（億）]])/T20D357462[[#This Row],[総資産]]*100</f>
        <v>#DIV/0!</v>
      </c>
    </row>
    <row r="3383" spans="1:23" s="67" customFormat="1" x14ac:dyDescent="0.25">
      <c r="A3383" s="69"/>
      <c r="B3383" s="39"/>
      <c r="C3383" s="71" t="str">
        <f>IFERROR(_xll.RssMarket($A3383,"市場部名称"),"")</f>
        <v/>
      </c>
      <c r="D3383" s="55"/>
      <c r="E3383" s="55" t="str">
        <f>IFERROR(_xll.RssMarket($A3383,"前日比"),"")</f>
        <v/>
      </c>
      <c r="F3383" s="75" t="str">
        <f>IFERROR(_xll.RssMarket($A3383,"時価総額"),"")</f>
        <v/>
      </c>
      <c r="G3383" s="75" t="e">
        <f>T20D357462[[#This Row],[時価総額]]/T20D357462[[#This Row],[現在値]]</f>
        <v>#VALUE!</v>
      </c>
      <c r="H3383" s="20"/>
      <c r="I3383" s="38"/>
      <c r="J3383" s="20"/>
      <c r="K3383" s="33"/>
      <c r="L3383" s="117"/>
      <c r="M3383" s="21"/>
      <c r="N3383" s="89"/>
      <c r="O3383" s="125" t="e">
        <f t="shared" si="107"/>
        <v>#REF!</v>
      </c>
      <c r="P3383" s="125" t="e">
        <f t="shared" si="106"/>
        <v>#REF!</v>
      </c>
      <c r="Q3383" s="147" t="e">
        <f>T20D357462[[#This Row],[スコア⑤]]/T20D357462[[#This Row],[スコア③]]</f>
        <v>#REF!</v>
      </c>
      <c r="R3383" s="76" t="e">
        <f>#REF!+#REF!</f>
        <v>#REF!</v>
      </c>
      <c r="S3383" s="76"/>
      <c r="T3383" s="119"/>
      <c r="U3383" s="76"/>
      <c r="V3383" s="76"/>
      <c r="W3383" s="109" t="e">
        <f>(T20D357462[[#This Row],[現金及び預金（億）]]-T20D357462[[#This Row],[負債（億）]])/T20D357462[[#This Row],[総資産]]*100</f>
        <v>#DIV/0!</v>
      </c>
    </row>
    <row r="3384" spans="1:23" s="67" customFormat="1" x14ac:dyDescent="0.25">
      <c r="A3384" s="69"/>
      <c r="B3384" s="39"/>
      <c r="C3384" s="71" t="str">
        <f>IFERROR(_xll.RssMarket($A3384,"市場部名称"),"")</f>
        <v/>
      </c>
      <c r="D3384" s="55"/>
      <c r="E3384" s="55" t="str">
        <f>IFERROR(_xll.RssMarket($A3384,"前日比"),"")</f>
        <v/>
      </c>
      <c r="F3384" s="75" t="str">
        <f>IFERROR(_xll.RssMarket($A3384,"時価総額"),"")</f>
        <v/>
      </c>
      <c r="G3384" s="75" t="e">
        <f>T20D357462[[#This Row],[時価総額]]/T20D357462[[#This Row],[現在値]]</f>
        <v>#VALUE!</v>
      </c>
      <c r="H3384" s="20"/>
      <c r="I3384" s="38"/>
      <c r="J3384" s="20"/>
      <c r="K3384" s="33"/>
      <c r="L3384" s="117"/>
      <c r="M3384" s="21"/>
      <c r="N3384" s="89"/>
      <c r="O3384" s="125" t="e">
        <f t="shared" si="107"/>
        <v>#REF!</v>
      </c>
      <c r="P3384" s="125" t="e">
        <f t="shared" si="106"/>
        <v>#REF!</v>
      </c>
      <c r="Q3384" s="147" t="e">
        <f>T20D357462[[#This Row],[スコア⑤]]/T20D357462[[#This Row],[スコア③]]</f>
        <v>#REF!</v>
      </c>
      <c r="R3384" s="76" t="e">
        <f>#REF!+#REF!</f>
        <v>#REF!</v>
      </c>
      <c r="S3384" s="76"/>
      <c r="T3384" s="119"/>
      <c r="U3384" s="76"/>
      <c r="V3384" s="76"/>
      <c r="W3384" s="109" t="e">
        <f>(T20D357462[[#This Row],[現金及び預金（億）]]-T20D357462[[#This Row],[負債（億）]])/T20D357462[[#This Row],[総資産]]*100</f>
        <v>#DIV/0!</v>
      </c>
    </row>
    <row r="3385" spans="1:23" s="67" customFormat="1" x14ac:dyDescent="0.25">
      <c r="A3385" s="69"/>
      <c r="B3385" s="39"/>
      <c r="C3385" s="71" t="str">
        <f>IFERROR(_xll.RssMarket($A3385,"市場部名称"),"")</f>
        <v/>
      </c>
      <c r="D3385" s="55"/>
      <c r="E3385" s="55" t="str">
        <f>IFERROR(_xll.RssMarket($A3385,"前日比"),"")</f>
        <v/>
      </c>
      <c r="F3385" s="75" t="str">
        <f>IFERROR(_xll.RssMarket($A3385,"時価総額"),"")</f>
        <v/>
      </c>
      <c r="G3385" s="75" t="e">
        <f>T20D357462[[#This Row],[時価総額]]/T20D357462[[#This Row],[現在値]]</f>
        <v>#VALUE!</v>
      </c>
      <c r="H3385" s="20"/>
      <c r="I3385" s="38"/>
      <c r="J3385" s="20"/>
      <c r="K3385" s="33"/>
      <c r="L3385" s="117"/>
      <c r="M3385" s="21"/>
      <c r="N3385" s="89"/>
      <c r="O3385" s="125" t="e">
        <f t="shared" si="107"/>
        <v>#REF!</v>
      </c>
      <c r="P3385" s="125" t="e">
        <f t="shared" si="106"/>
        <v>#REF!</v>
      </c>
      <c r="Q3385" s="147" t="e">
        <f>T20D357462[[#This Row],[スコア⑤]]/T20D357462[[#This Row],[スコア③]]</f>
        <v>#REF!</v>
      </c>
      <c r="R3385" s="76" t="e">
        <f>#REF!+#REF!</f>
        <v>#REF!</v>
      </c>
      <c r="S3385" s="76"/>
      <c r="T3385" s="119"/>
      <c r="U3385" s="76"/>
      <c r="V3385" s="76"/>
      <c r="W3385" s="109" t="e">
        <f>(T20D357462[[#This Row],[現金及び預金（億）]]-T20D357462[[#This Row],[負債（億）]])/T20D357462[[#This Row],[総資産]]*100</f>
        <v>#DIV/0!</v>
      </c>
    </row>
    <row r="3386" spans="1:23" s="67" customFormat="1" x14ac:dyDescent="0.25">
      <c r="A3386" s="69"/>
      <c r="B3386" s="39"/>
      <c r="C3386" s="71" t="str">
        <f>IFERROR(_xll.RssMarket($A3386,"市場部名称"),"")</f>
        <v/>
      </c>
      <c r="D3386" s="55"/>
      <c r="E3386" s="55" t="str">
        <f>IFERROR(_xll.RssMarket($A3386,"前日比"),"")</f>
        <v/>
      </c>
      <c r="F3386" s="75" t="str">
        <f>IFERROR(_xll.RssMarket($A3386,"時価総額"),"")</f>
        <v/>
      </c>
      <c r="G3386" s="75" t="e">
        <f>T20D357462[[#This Row],[時価総額]]/T20D357462[[#This Row],[現在値]]</f>
        <v>#VALUE!</v>
      </c>
      <c r="H3386" s="20"/>
      <c r="I3386" s="38"/>
      <c r="J3386" s="20"/>
      <c r="K3386" s="33"/>
      <c r="L3386" s="117"/>
      <c r="M3386" s="21"/>
      <c r="N3386" s="89"/>
      <c r="O3386" s="125" t="e">
        <f t="shared" si="107"/>
        <v>#REF!</v>
      </c>
      <c r="P3386" s="125" t="e">
        <f t="shared" si="106"/>
        <v>#REF!</v>
      </c>
      <c r="Q3386" s="147" t="e">
        <f>T20D357462[[#This Row],[スコア⑤]]/T20D357462[[#This Row],[スコア③]]</f>
        <v>#REF!</v>
      </c>
      <c r="R3386" s="76" t="e">
        <f>#REF!+#REF!</f>
        <v>#REF!</v>
      </c>
      <c r="S3386" s="76"/>
      <c r="T3386" s="119"/>
      <c r="U3386" s="76"/>
      <c r="V3386" s="76"/>
      <c r="W3386" s="109" t="e">
        <f>(T20D357462[[#This Row],[現金及び預金（億）]]-T20D357462[[#This Row],[負債（億）]])/T20D357462[[#This Row],[総資産]]*100</f>
        <v>#DIV/0!</v>
      </c>
    </row>
    <row r="3387" spans="1:23" s="67" customFormat="1" x14ac:dyDescent="0.25">
      <c r="A3387" s="69"/>
      <c r="B3387" s="39"/>
      <c r="C3387" s="71" t="str">
        <f>IFERROR(_xll.RssMarket($A3387,"市場部名称"),"")</f>
        <v/>
      </c>
      <c r="D3387" s="55"/>
      <c r="E3387" s="55" t="str">
        <f>IFERROR(_xll.RssMarket($A3387,"前日比"),"")</f>
        <v/>
      </c>
      <c r="F3387" s="75" t="str">
        <f>IFERROR(_xll.RssMarket($A3387,"時価総額"),"")</f>
        <v/>
      </c>
      <c r="G3387" s="75" t="e">
        <f>T20D357462[[#This Row],[時価総額]]/T20D357462[[#This Row],[現在値]]</f>
        <v>#VALUE!</v>
      </c>
      <c r="H3387" s="20"/>
      <c r="I3387" s="38"/>
      <c r="J3387" s="20"/>
      <c r="K3387" s="33"/>
      <c r="L3387" s="117"/>
      <c r="M3387" s="21"/>
      <c r="N3387" s="89"/>
      <c r="O3387" s="125" t="e">
        <f t="shared" si="107"/>
        <v>#REF!</v>
      </c>
      <c r="P3387" s="125" t="e">
        <f t="shared" si="106"/>
        <v>#REF!</v>
      </c>
      <c r="Q3387" s="147" t="e">
        <f>T20D357462[[#This Row],[スコア⑤]]/T20D357462[[#This Row],[スコア③]]</f>
        <v>#REF!</v>
      </c>
      <c r="R3387" s="76" t="e">
        <f>#REF!+#REF!</f>
        <v>#REF!</v>
      </c>
      <c r="S3387" s="76"/>
      <c r="T3387" s="119"/>
      <c r="U3387" s="76"/>
      <c r="V3387" s="76"/>
      <c r="W3387" s="109" t="e">
        <f>(T20D357462[[#This Row],[現金及び預金（億）]]-T20D357462[[#This Row],[負債（億）]])/T20D357462[[#This Row],[総資産]]*100</f>
        <v>#DIV/0!</v>
      </c>
    </row>
    <row r="3388" spans="1:23" s="67" customFormat="1" x14ac:dyDescent="0.25">
      <c r="A3388" s="69"/>
      <c r="B3388" s="39"/>
      <c r="C3388" s="71" t="str">
        <f>IFERROR(_xll.RssMarket($A3388,"市場部名称"),"")</f>
        <v/>
      </c>
      <c r="D3388" s="55"/>
      <c r="E3388" s="55" t="str">
        <f>IFERROR(_xll.RssMarket($A3388,"前日比"),"")</f>
        <v/>
      </c>
      <c r="F3388" s="75" t="str">
        <f>IFERROR(_xll.RssMarket($A3388,"時価総額"),"")</f>
        <v/>
      </c>
      <c r="G3388" s="75" t="e">
        <f>T20D357462[[#This Row],[時価総額]]/T20D357462[[#This Row],[現在値]]</f>
        <v>#VALUE!</v>
      </c>
      <c r="H3388" s="20"/>
      <c r="I3388" s="38"/>
      <c r="J3388" s="20"/>
      <c r="K3388" s="33"/>
      <c r="L3388" s="117"/>
      <c r="M3388" s="21"/>
      <c r="N3388" s="89"/>
      <c r="O3388" s="125" t="e">
        <f t="shared" si="107"/>
        <v>#REF!</v>
      </c>
      <c r="P3388" s="125" t="e">
        <f t="shared" si="106"/>
        <v>#REF!</v>
      </c>
      <c r="Q3388" s="147" t="e">
        <f>T20D357462[[#This Row],[スコア⑤]]/T20D357462[[#This Row],[スコア③]]</f>
        <v>#REF!</v>
      </c>
      <c r="R3388" s="76" t="e">
        <f>#REF!+#REF!</f>
        <v>#REF!</v>
      </c>
      <c r="S3388" s="76"/>
      <c r="T3388" s="119"/>
      <c r="U3388" s="76"/>
      <c r="V3388" s="76"/>
      <c r="W3388" s="109" t="e">
        <f>(T20D357462[[#This Row],[現金及び預金（億）]]-T20D357462[[#This Row],[負債（億）]])/T20D357462[[#This Row],[総資産]]*100</f>
        <v>#DIV/0!</v>
      </c>
    </row>
    <row r="3389" spans="1:23" s="67" customFormat="1" x14ac:dyDescent="0.25">
      <c r="A3389" s="69"/>
      <c r="B3389" s="39"/>
      <c r="C3389" s="71" t="str">
        <f>IFERROR(_xll.RssMarket($A3389,"市場部名称"),"")</f>
        <v/>
      </c>
      <c r="D3389" s="55"/>
      <c r="E3389" s="55" t="str">
        <f>IFERROR(_xll.RssMarket($A3389,"前日比"),"")</f>
        <v/>
      </c>
      <c r="F3389" s="75" t="str">
        <f>IFERROR(_xll.RssMarket($A3389,"時価総額"),"")</f>
        <v/>
      </c>
      <c r="G3389" s="75" t="e">
        <f>T20D357462[[#This Row],[時価総額]]/T20D357462[[#This Row],[現在値]]</f>
        <v>#VALUE!</v>
      </c>
      <c r="H3389" s="20"/>
      <c r="I3389" s="38"/>
      <c r="J3389" s="20"/>
      <c r="K3389" s="33"/>
      <c r="L3389" s="117"/>
      <c r="M3389" s="21"/>
      <c r="N3389" s="89"/>
      <c r="O3389" s="125" t="e">
        <f t="shared" si="107"/>
        <v>#REF!</v>
      </c>
      <c r="P3389" s="125" t="e">
        <f t="shared" ref="P3389:P3452" si="108">ROUND(((R3389/20)*(L3389/15)*(S3389/15)*(1+W3389/200))/(H3389/15)*100,0)</f>
        <v>#REF!</v>
      </c>
      <c r="Q3389" s="147" t="e">
        <f>T20D357462[[#This Row],[スコア⑤]]/T20D357462[[#This Row],[スコア③]]</f>
        <v>#REF!</v>
      </c>
      <c r="R3389" s="76" t="e">
        <f>#REF!+#REF!</f>
        <v>#REF!</v>
      </c>
      <c r="S3389" s="76"/>
      <c r="T3389" s="119"/>
      <c r="U3389" s="76"/>
      <c r="V3389" s="76"/>
      <c r="W3389" s="109" t="e">
        <f>(T20D357462[[#This Row],[現金及び預金（億）]]-T20D357462[[#This Row],[負債（億）]])/T20D357462[[#This Row],[総資産]]*100</f>
        <v>#DIV/0!</v>
      </c>
    </row>
    <row r="3390" spans="1:23" s="67" customFormat="1" x14ac:dyDescent="0.25">
      <c r="A3390" s="69"/>
      <c r="B3390" s="39"/>
      <c r="C3390" s="71" t="str">
        <f>IFERROR(_xll.RssMarket($A3390,"市場部名称"),"")</f>
        <v/>
      </c>
      <c r="D3390" s="55"/>
      <c r="E3390" s="55" t="str">
        <f>IFERROR(_xll.RssMarket($A3390,"前日比"),"")</f>
        <v/>
      </c>
      <c r="F3390" s="75" t="str">
        <f>IFERROR(_xll.RssMarket($A3390,"時価総額"),"")</f>
        <v/>
      </c>
      <c r="G3390" s="75" t="e">
        <f>T20D357462[[#This Row],[時価総額]]/T20D357462[[#This Row],[現在値]]</f>
        <v>#VALUE!</v>
      </c>
      <c r="H3390" s="20"/>
      <c r="I3390" s="38"/>
      <c r="J3390" s="20"/>
      <c r="K3390" s="33"/>
      <c r="L3390" s="117"/>
      <c r="M3390" s="21"/>
      <c r="N3390" s="89"/>
      <c r="O3390" s="125" t="e">
        <f t="shared" si="107"/>
        <v>#REF!</v>
      </c>
      <c r="P3390" s="125" t="e">
        <f t="shared" si="108"/>
        <v>#REF!</v>
      </c>
      <c r="Q3390" s="147" t="e">
        <f>T20D357462[[#This Row],[スコア⑤]]/T20D357462[[#This Row],[スコア③]]</f>
        <v>#REF!</v>
      </c>
      <c r="R3390" s="76" t="e">
        <f>#REF!+#REF!</f>
        <v>#REF!</v>
      </c>
      <c r="S3390" s="76"/>
      <c r="T3390" s="119"/>
      <c r="U3390" s="76"/>
      <c r="V3390" s="76"/>
      <c r="W3390" s="109" t="e">
        <f>(T20D357462[[#This Row],[現金及び預金（億）]]-T20D357462[[#This Row],[負債（億）]])/T20D357462[[#This Row],[総資産]]*100</f>
        <v>#DIV/0!</v>
      </c>
    </row>
    <row r="3391" spans="1:23" s="67" customFormat="1" x14ac:dyDescent="0.25">
      <c r="A3391" s="69"/>
      <c r="B3391" s="39"/>
      <c r="C3391" s="71" t="str">
        <f>IFERROR(_xll.RssMarket($A3391,"市場部名称"),"")</f>
        <v/>
      </c>
      <c r="D3391" s="55"/>
      <c r="E3391" s="55" t="str">
        <f>IFERROR(_xll.RssMarket($A3391,"前日比"),"")</f>
        <v/>
      </c>
      <c r="F3391" s="75" t="str">
        <f>IFERROR(_xll.RssMarket($A3391,"時価総額"),"")</f>
        <v/>
      </c>
      <c r="G3391" s="75" t="e">
        <f>T20D357462[[#This Row],[時価総額]]/T20D357462[[#This Row],[現在値]]</f>
        <v>#VALUE!</v>
      </c>
      <c r="H3391" s="20"/>
      <c r="I3391" s="38"/>
      <c r="J3391" s="20"/>
      <c r="K3391" s="33"/>
      <c r="L3391" s="117"/>
      <c r="M3391" s="21"/>
      <c r="N3391" s="89"/>
      <c r="O3391" s="125" t="e">
        <f t="shared" si="107"/>
        <v>#REF!</v>
      </c>
      <c r="P3391" s="125" t="e">
        <f t="shared" si="108"/>
        <v>#REF!</v>
      </c>
      <c r="Q3391" s="147" t="e">
        <f>T20D357462[[#This Row],[スコア⑤]]/T20D357462[[#This Row],[スコア③]]</f>
        <v>#REF!</v>
      </c>
      <c r="R3391" s="76" t="e">
        <f>#REF!+#REF!</f>
        <v>#REF!</v>
      </c>
      <c r="S3391" s="76"/>
      <c r="T3391" s="119"/>
      <c r="U3391" s="76"/>
      <c r="V3391" s="76"/>
      <c r="W3391" s="109" t="e">
        <f>(T20D357462[[#This Row],[現金及び預金（億）]]-T20D357462[[#This Row],[負債（億）]])/T20D357462[[#This Row],[総資産]]*100</f>
        <v>#DIV/0!</v>
      </c>
    </row>
    <row r="3392" spans="1:23" s="67" customFormat="1" x14ac:dyDescent="0.25">
      <c r="A3392" s="69"/>
      <c r="B3392" s="39"/>
      <c r="C3392" s="71" t="str">
        <f>IFERROR(_xll.RssMarket($A3392,"市場部名称"),"")</f>
        <v/>
      </c>
      <c r="D3392" s="55"/>
      <c r="E3392" s="55" t="str">
        <f>IFERROR(_xll.RssMarket($A3392,"前日比"),"")</f>
        <v/>
      </c>
      <c r="F3392" s="75" t="str">
        <f>IFERROR(_xll.RssMarket($A3392,"時価総額"),"")</f>
        <v/>
      </c>
      <c r="G3392" s="75" t="e">
        <f>T20D357462[[#This Row],[時価総額]]/T20D357462[[#This Row],[現在値]]</f>
        <v>#VALUE!</v>
      </c>
      <c r="H3392" s="20"/>
      <c r="I3392" s="38"/>
      <c r="J3392" s="20"/>
      <c r="K3392" s="33"/>
      <c r="L3392" s="117"/>
      <c r="M3392" s="21"/>
      <c r="N3392" s="89"/>
      <c r="O3392" s="125" t="e">
        <f t="shared" si="107"/>
        <v>#REF!</v>
      </c>
      <c r="P3392" s="125" t="e">
        <f t="shared" si="108"/>
        <v>#REF!</v>
      </c>
      <c r="Q3392" s="147" t="e">
        <f>T20D357462[[#This Row],[スコア⑤]]/T20D357462[[#This Row],[スコア③]]</f>
        <v>#REF!</v>
      </c>
      <c r="R3392" s="76" t="e">
        <f>#REF!+#REF!</f>
        <v>#REF!</v>
      </c>
      <c r="S3392" s="76"/>
      <c r="T3392" s="119"/>
      <c r="U3392" s="76"/>
      <c r="V3392" s="76"/>
      <c r="W3392" s="109" t="e">
        <f>(T20D357462[[#This Row],[現金及び預金（億）]]-T20D357462[[#This Row],[負債（億）]])/T20D357462[[#This Row],[総資産]]*100</f>
        <v>#DIV/0!</v>
      </c>
    </row>
    <row r="3393" spans="1:23" s="67" customFormat="1" x14ac:dyDescent="0.25">
      <c r="A3393" s="69"/>
      <c r="B3393" s="39"/>
      <c r="C3393" s="71" t="str">
        <f>IFERROR(_xll.RssMarket($A3393,"市場部名称"),"")</f>
        <v/>
      </c>
      <c r="D3393" s="55"/>
      <c r="E3393" s="55" t="str">
        <f>IFERROR(_xll.RssMarket($A3393,"前日比"),"")</f>
        <v/>
      </c>
      <c r="F3393" s="75" t="str">
        <f>IFERROR(_xll.RssMarket($A3393,"時価総額"),"")</f>
        <v/>
      </c>
      <c r="G3393" s="75" t="e">
        <f>T20D357462[[#This Row],[時価総額]]/T20D357462[[#This Row],[現在値]]</f>
        <v>#VALUE!</v>
      </c>
      <c r="H3393" s="20"/>
      <c r="I3393" s="38"/>
      <c r="J3393" s="20"/>
      <c r="K3393" s="33"/>
      <c r="L3393" s="117"/>
      <c r="M3393" s="21"/>
      <c r="N3393" s="89"/>
      <c r="O3393" s="125" t="e">
        <f t="shared" si="107"/>
        <v>#REF!</v>
      </c>
      <c r="P3393" s="125" t="e">
        <f t="shared" si="108"/>
        <v>#REF!</v>
      </c>
      <c r="Q3393" s="147" t="e">
        <f>T20D357462[[#This Row],[スコア⑤]]/T20D357462[[#This Row],[スコア③]]</f>
        <v>#REF!</v>
      </c>
      <c r="R3393" s="76" t="e">
        <f>#REF!+#REF!</f>
        <v>#REF!</v>
      </c>
      <c r="S3393" s="76"/>
      <c r="T3393" s="119"/>
      <c r="U3393" s="76"/>
      <c r="V3393" s="76"/>
      <c r="W3393" s="109" t="e">
        <f>(T20D357462[[#This Row],[現金及び預金（億）]]-T20D357462[[#This Row],[負債（億）]])/T20D357462[[#This Row],[総資産]]*100</f>
        <v>#DIV/0!</v>
      </c>
    </row>
    <row r="3394" spans="1:23" s="67" customFormat="1" x14ac:dyDescent="0.25">
      <c r="A3394" s="69"/>
      <c r="B3394" s="39"/>
      <c r="C3394" s="71" t="str">
        <f>IFERROR(_xll.RssMarket($A3394,"市場部名称"),"")</f>
        <v/>
      </c>
      <c r="D3394" s="55"/>
      <c r="E3394" s="55" t="str">
        <f>IFERROR(_xll.RssMarket($A3394,"前日比"),"")</f>
        <v/>
      </c>
      <c r="F3394" s="75" t="str">
        <f>IFERROR(_xll.RssMarket($A3394,"時価総額"),"")</f>
        <v/>
      </c>
      <c r="G3394" s="75" t="e">
        <f>T20D357462[[#This Row],[時価総額]]/T20D357462[[#This Row],[現在値]]</f>
        <v>#VALUE!</v>
      </c>
      <c r="H3394" s="20"/>
      <c r="I3394" s="38"/>
      <c r="J3394" s="20"/>
      <c r="K3394" s="33"/>
      <c r="L3394" s="117"/>
      <c r="M3394" s="21"/>
      <c r="N3394" s="89"/>
      <c r="O3394" s="125" t="e">
        <f t="shared" ref="O3394:O3457" si="109">ROUND(
 ((IF(OR(R3394="",R3394&lt;=0),20,R3394)/20)
  *(L3394/15))
 /(IFERROR(IF(H3394&gt;0,H3394,15),15)/15)
 *100,0)</f>
        <v>#REF!</v>
      </c>
      <c r="P3394" s="125" t="e">
        <f t="shared" si="108"/>
        <v>#REF!</v>
      </c>
      <c r="Q3394" s="147" t="e">
        <f>T20D357462[[#This Row],[スコア⑤]]/T20D357462[[#This Row],[スコア③]]</f>
        <v>#REF!</v>
      </c>
      <c r="R3394" s="76" t="e">
        <f>#REF!+#REF!</f>
        <v>#REF!</v>
      </c>
      <c r="S3394" s="76"/>
      <c r="T3394" s="119"/>
      <c r="U3394" s="76"/>
      <c r="V3394" s="76"/>
      <c r="W3394" s="109" t="e">
        <f>(T20D357462[[#This Row],[現金及び預金（億）]]-T20D357462[[#This Row],[負債（億）]])/T20D357462[[#This Row],[総資産]]*100</f>
        <v>#DIV/0!</v>
      </c>
    </row>
    <row r="3395" spans="1:23" s="67" customFormat="1" x14ac:dyDescent="0.25">
      <c r="A3395" s="69"/>
      <c r="B3395" s="39"/>
      <c r="C3395" s="71" t="str">
        <f>IFERROR(_xll.RssMarket($A3395,"市場部名称"),"")</f>
        <v/>
      </c>
      <c r="D3395" s="55"/>
      <c r="E3395" s="55" t="str">
        <f>IFERROR(_xll.RssMarket($A3395,"前日比"),"")</f>
        <v/>
      </c>
      <c r="F3395" s="75" t="str">
        <f>IFERROR(_xll.RssMarket($A3395,"時価総額"),"")</f>
        <v/>
      </c>
      <c r="G3395" s="75" t="e">
        <f>T20D357462[[#This Row],[時価総額]]/T20D357462[[#This Row],[現在値]]</f>
        <v>#VALUE!</v>
      </c>
      <c r="H3395" s="20"/>
      <c r="I3395" s="38"/>
      <c r="J3395" s="20"/>
      <c r="K3395" s="33"/>
      <c r="L3395" s="117"/>
      <c r="M3395" s="21"/>
      <c r="N3395" s="89"/>
      <c r="O3395" s="125" t="e">
        <f t="shared" si="109"/>
        <v>#REF!</v>
      </c>
      <c r="P3395" s="125" t="e">
        <f t="shared" si="108"/>
        <v>#REF!</v>
      </c>
      <c r="Q3395" s="147" t="e">
        <f>T20D357462[[#This Row],[スコア⑤]]/T20D357462[[#This Row],[スコア③]]</f>
        <v>#REF!</v>
      </c>
      <c r="R3395" s="76" t="e">
        <f>#REF!+#REF!</f>
        <v>#REF!</v>
      </c>
      <c r="S3395" s="76"/>
      <c r="T3395" s="119"/>
      <c r="U3395" s="76"/>
      <c r="V3395" s="76"/>
      <c r="W3395" s="109" t="e">
        <f>(T20D357462[[#This Row],[現金及び預金（億）]]-T20D357462[[#This Row],[負債（億）]])/T20D357462[[#This Row],[総資産]]*100</f>
        <v>#DIV/0!</v>
      </c>
    </row>
    <row r="3396" spans="1:23" s="67" customFormat="1" x14ac:dyDescent="0.25">
      <c r="A3396" s="69"/>
      <c r="B3396" s="39"/>
      <c r="C3396" s="71" t="str">
        <f>IFERROR(_xll.RssMarket($A3396,"市場部名称"),"")</f>
        <v/>
      </c>
      <c r="D3396" s="55"/>
      <c r="E3396" s="55" t="str">
        <f>IFERROR(_xll.RssMarket($A3396,"前日比"),"")</f>
        <v/>
      </c>
      <c r="F3396" s="75" t="str">
        <f>IFERROR(_xll.RssMarket($A3396,"時価総額"),"")</f>
        <v/>
      </c>
      <c r="G3396" s="75" t="e">
        <f>T20D357462[[#This Row],[時価総額]]/T20D357462[[#This Row],[現在値]]</f>
        <v>#VALUE!</v>
      </c>
      <c r="H3396" s="20"/>
      <c r="I3396" s="38"/>
      <c r="J3396" s="20"/>
      <c r="K3396" s="33"/>
      <c r="L3396" s="117"/>
      <c r="M3396" s="21"/>
      <c r="N3396" s="89"/>
      <c r="O3396" s="125" t="e">
        <f t="shared" si="109"/>
        <v>#REF!</v>
      </c>
      <c r="P3396" s="125" t="e">
        <f t="shared" si="108"/>
        <v>#REF!</v>
      </c>
      <c r="Q3396" s="147" t="e">
        <f>T20D357462[[#This Row],[スコア⑤]]/T20D357462[[#This Row],[スコア③]]</f>
        <v>#REF!</v>
      </c>
      <c r="R3396" s="76" t="e">
        <f>#REF!+#REF!</f>
        <v>#REF!</v>
      </c>
      <c r="S3396" s="76"/>
      <c r="T3396" s="119"/>
      <c r="U3396" s="76"/>
      <c r="V3396" s="76"/>
      <c r="W3396" s="109" t="e">
        <f>(T20D357462[[#This Row],[現金及び預金（億）]]-T20D357462[[#This Row],[負債（億）]])/T20D357462[[#This Row],[総資産]]*100</f>
        <v>#DIV/0!</v>
      </c>
    </row>
    <row r="3397" spans="1:23" s="67" customFormat="1" x14ac:dyDescent="0.25">
      <c r="A3397" s="69"/>
      <c r="B3397" s="39"/>
      <c r="C3397" s="71" t="str">
        <f>IFERROR(_xll.RssMarket($A3397,"市場部名称"),"")</f>
        <v/>
      </c>
      <c r="D3397" s="55"/>
      <c r="E3397" s="55" t="str">
        <f>IFERROR(_xll.RssMarket($A3397,"前日比"),"")</f>
        <v/>
      </c>
      <c r="F3397" s="75" t="str">
        <f>IFERROR(_xll.RssMarket($A3397,"時価総額"),"")</f>
        <v/>
      </c>
      <c r="G3397" s="75" t="e">
        <f>T20D357462[[#This Row],[時価総額]]/T20D357462[[#This Row],[現在値]]</f>
        <v>#VALUE!</v>
      </c>
      <c r="H3397" s="20"/>
      <c r="I3397" s="38"/>
      <c r="J3397" s="20"/>
      <c r="K3397" s="33"/>
      <c r="L3397" s="117"/>
      <c r="M3397" s="21"/>
      <c r="N3397" s="89"/>
      <c r="O3397" s="125" t="e">
        <f t="shared" si="109"/>
        <v>#REF!</v>
      </c>
      <c r="P3397" s="125" t="e">
        <f t="shared" si="108"/>
        <v>#REF!</v>
      </c>
      <c r="Q3397" s="147" t="e">
        <f>T20D357462[[#This Row],[スコア⑤]]/T20D357462[[#This Row],[スコア③]]</f>
        <v>#REF!</v>
      </c>
      <c r="R3397" s="76" t="e">
        <f>#REF!+#REF!</f>
        <v>#REF!</v>
      </c>
      <c r="S3397" s="76"/>
      <c r="T3397" s="119"/>
      <c r="U3397" s="76"/>
      <c r="V3397" s="76"/>
      <c r="W3397" s="109" t="e">
        <f>(T20D357462[[#This Row],[現金及び預金（億）]]-T20D357462[[#This Row],[負債（億）]])/T20D357462[[#This Row],[総資産]]*100</f>
        <v>#DIV/0!</v>
      </c>
    </row>
    <row r="3398" spans="1:23" s="67" customFormat="1" x14ac:dyDescent="0.25">
      <c r="A3398" s="69"/>
      <c r="B3398" s="39"/>
      <c r="C3398" s="71" t="str">
        <f>IFERROR(_xll.RssMarket($A3398,"市場部名称"),"")</f>
        <v/>
      </c>
      <c r="D3398" s="55"/>
      <c r="E3398" s="55" t="str">
        <f>IFERROR(_xll.RssMarket($A3398,"前日比"),"")</f>
        <v/>
      </c>
      <c r="F3398" s="75" t="str">
        <f>IFERROR(_xll.RssMarket($A3398,"時価総額"),"")</f>
        <v/>
      </c>
      <c r="G3398" s="75" t="e">
        <f>T20D357462[[#This Row],[時価総額]]/T20D357462[[#This Row],[現在値]]</f>
        <v>#VALUE!</v>
      </c>
      <c r="H3398" s="20"/>
      <c r="I3398" s="38"/>
      <c r="J3398" s="20"/>
      <c r="K3398" s="33"/>
      <c r="L3398" s="117"/>
      <c r="M3398" s="21"/>
      <c r="N3398" s="89"/>
      <c r="O3398" s="125" t="e">
        <f t="shared" si="109"/>
        <v>#REF!</v>
      </c>
      <c r="P3398" s="125" t="e">
        <f t="shared" si="108"/>
        <v>#REF!</v>
      </c>
      <c r="Q3398" s="147" t="e">
        <f>T20D357462[[#This Row],[スコア⑤]]/T20D357462[[#This Row],[スコア③]]</f>
        <v>#REF!</v>
      </c>
      <c r="R3398" s="76" t="e">
        <f>#REF!+#REF!</f>
        <v>#REF!</v>
      </c>
      <c r="S3398" s="76"/>
      <c r="T3398" s="119"/>
      <c r="U3398" s="76"/>
      <c r="V3398" s="76"/>
      <c r="W3398" s="109" t="e">
        <f>(T20D357462[[#This Row],[現金及び預金（億）]]-T20D357462[[#This Row],[負債（億）]])/T20D357462[[#This Row],[総資産]]*100</f>
        <v>#DIV/0!</v>
      </c>
    </row>
    <row r="3399" spans="1:23" s="67" customFormat="1" x14ac:dyDescent="0.25">
      <c r="A3399" s="69"/>
      <c r="B3399" s="39"/>
      <c r="C3399" s="71" t="str">
        <f>IFERROR(_xll.RssMarket($A3399,"市場部名称"),"")</f>
        <v/>
      </c>
      <c r="D3399" s="55"/>
      <c r="E3399" s="55" t="str">
        <f>IFERROR(_xll.RssMarket($A3399,"前日比"),"")</f>
        <v/>
      </c>
      <c r="F3399" s="75" t="str">
        <f>IFERROR(_xll.RssMarket($A3399,"時価総額"),"")</f>
        <v/>
      </c>
      <c r="G3399" s="75" t="e">
        <f>T20D357462[[#This Row],[時価総額]]/T20D357462[[#This Row],[現在値]]</f>
        <v>#VALUE!</v>
      </c>
      <c r="H3399" s="20"/>
      <c r="I3399" s="38"/>
      <c r="J3399" s="20"/>
      <c r="K3399" s="33"/>
      <c r="L3399" s="117"/>
      <c r="M3399" s="21"/>
      <c r="N3399" s="89"/>
      <c r="O3399" s="125" t="e">
        <f t="shared" si="109"/>
        <v>#REF!</v>
      </c>
      <c r="P3399" s="125" t="e">
        <f t="shared" si="108"/>
        <v>#REF!</v>
      </c>
      <c r="Q3399" s="147" t="e">
        <f>T20D357462[[#This Row],[スコア⑤]]/T20D357462[[#This Row],[スコア③]]</f>
        <v>#REF!</v>
      </c>
      <c r="R3399" s="76" t="e">
        <f>#REF!+#REF!</f>
        <v>#REF!</v>
      </c>
      <c r="S3399" s="76"/>
      <c r="T3399" s="119"/>
      <c r="U3399" s="76"/>
      <c r="V3399" s="76"/>
      <c r="W3399" s="109" t="e">
        <f>(T20D357462[[#This Row],[現金及び預金（億）]]-T20D357462[[#This Row],[負債（億）]])/T20D357462[[#This Row],[総資産]]*100</f>
        <v>#DIV/0!</v>
      </c>
    </row>
    <row r="3400" spans="1:23" s="67" customFormat="1" x14ac:dyDescent="0.25">
      <c r="A3400" s="69"/>
      <c r="B3400" s="39"/>
      <c r="C3400" s="71" t="str">
        <f>IFERROR(_xll.RssMarket($A3400,"市場部名称"),"")</f>
        <v/>
      </c>
      <c r="D3400" s="55"/>
      <c r="E3400" s="55" t="str">
        <f>IFERROR(_xll.RssMarket($A3400,"前日比"),"")</f>
        <v/>
      </c>
      <c r="F3400" s="75" t="str">
        <f>IFERROR(_xll.RssMarket($A3400,"時価総額"),"")</f>
        <v/>
      </c>
      <c r="G3400" s="75" t="e">
        <f>T20D357462[[#This Row],[時価総額]]/T20D357462[[#This Row],[現在値]]</f>
        <v>#VALUE!</v>
      </c>
      <c r="H3400" s="20"/>
      <c r="I3400" s="38"/>
      <c r="J3400" s="20"/>
      <c r="K3400" s="33"/>
      <c r="L3400" s="117"/>
      <c r="M3400" s="21"/>
      <c r="N3400" s="89"/>
      <c r="O3400" s="125" t="e">
        <f t="shared" si="109"/>
        <v>#REF!</v>
      </c>
      <c r="P3400" s="125" t="e">
        <f t="shared" si="108"/>
        <v>#REF!</v>
      </c>
      <c r="Q3400" s="147" t="e">
        <f>T20D357462[[#This Row],[スコア⑤]]/T20D357462[[#This Row],[スコア③]]</f>
        <v>#REF!</v>
      </c>
      <c r="R3400" s="76" t="e">
        <f>#REF!+#REF!</f>
        <v>#REF!</v>
      </c>
      <c r="S3400" s="76"/>
      <c r="T3400" s="119"/>
      <c r="U3400" s="76"/>
      <c r="V3400" s="76"/>
      <c r="W3400" s="109" t="e">
        <f>(T20D357462[[#This Row],[現金及び預金（億）]]-T20D357462[[#This Row],[負債（億）]])/T20D357462[[#This Row],[総資産]]*100</f>
        <v>#DIV/0!</v>
      </c>
    </row>
    <row r="3401" spans="1:23" s="67" customFormat="1" x14ac:dyDescent="0.25">
      <c r="A3401" s="69"/>
      <c r="B3401" s="39"/>
      <c r="C3401" s="71" t="str">
        <f>IFERROR(_xll.RssMarket($A3401,"市場部名称"),"")</f>
        <v/>
      </c>
      <c r="D3401" s="55"/>
      <c r="E3401" s="55" t="str">
        <f>IFERROR(_xll.RssMarket($A3401,"前日比"),"")</f>
        <v/>
      </c>
      <c r="F3401" s="75" t="str">
        <f>IFERROR(_xll.RssMarket($A3401,"時価総額"),"")</f>
        <v/>
      </c>
      <c r="G3401" s="75" t="e">
        <f>T20D357462[[#This Row],[時価総額]]/T20D357462[[#This Row],[現在値]]</f>
        <v>#VALUE!</v>
      </c>
      <c r="H3401" s="20"/>
      <c r="I3401" s="38"/>
      <c r="J3401" s="20"/>
      <c r="K3401" s="33"/>
      <c r="L3401" s="117"/>
      <c r="M3401" s="21"/>
      <c r="N3401" s="89"/>
      <c r="O3401" s="125" t="e">
        <f t="shared" si="109"/>
        <v>#REF!</v>
      </c>
      <c r="P3401" s="125" t="e">
        <f t="shared" si="108"/>
        <v>#REF!</v>
      </c>
      <c r="Q3401" s="147" t="e">
        <f>T20D357462[[#This Row],[スコア⑤]]/T20D357462[[#This Row],[スコア③]]</f>
        <v>#REF!</v>
      </c>
      <c r="R3401" s="76" t="e">
        <f>#REF!+#REF!</f>
        <v>#REF!</v>
      </c>
      <c r="S3401" s="76"/>
      <c r="T3401" s="119"/>
      <c r="U3401" s="76"/>
      <c r="V3401" s="76"/>
      <c r="W3401" s="109" t="e">
        <f>(T20D357462[[#This Row],[現金及び預金（億）]]-T20D357462[[#This Row],[負債（億）]])/T20D357462[[#This Row],[総資産]]*100</f>
        <v>#DIV/0!</v>
      </c>
    </row>
    <row r="3402" spans="1:23" s="67" customFormat="1" x14ac:dyDescent="0.25">
      <c r="A3402" s="69"/>
      <c r="B3402" s="39"/>
      <c r="C3402" s="71" t="str">
        <f>IFERROR(_xll.RssMarket($A3402,"市場部名称"),"")</f>
        <v/>
      </c>
      <c r="D3402" s="55"/>
      <c r="E3402" s="55" t="str">
        <f>IFERROR(_xll.RssMarket($A3402,"前日比"),"")</f>
        <v/>
      </c>
      <c r="F3402" s="75" t="str">
        <f>IFERROR(_xll.RssMarket($A3402,"時価総額"),"")</f>
        <v/>
      </c>
      <c r="G3402" s="75" t="e">
        <f>T20D357462[[#This Row],[時価総額]]/T20D357462[[#This Row],[現在値]]</f>
        <v>#VALUE!</v>
      </c>
      <c r="H3402" s="20"/>
      <c r="I3402" s="38"/>
      <c r="J3402" s="20"/>
      <c r="K3402" s="33"/>
      <c r="L3402" s="117"/>
      <c r="M3402" s="21"/>
      <c r="N3402" s="89"/>
      <c r="O3402" s="125" t="e">
        <f t="shared" si="109"/>
        <v>#REF!</v>
      </c>
      <c r="P3402" s="125" t="e">
        <f t="shared" si="108"/>
        <v>#REF!</v>
      </c>
      <c r="Q3402" s="147" t="e">
        <f>T20D357462[[#This Row],[スコア⑤]]/T20D357462[[#This Row],[スコア③]]</f>
        <v>#REF!</v>
      </c>
      <c r="R3402" s="76" t="e">
        <f>#REF!+#REF!</f>
        <v>#REF!</v>
      </c>
      <c r="S3402" s="76"/>
      <c r="T3402" s="119"/>
      <c r="U3402" s="76"/>
      <c r="V3402" s="76"/>
      <c r="W3402" s="109" t="e">
        <f>(T20D357462[[#This Row],[現金及び預金（億）]]-T20D357462[[#This Row],[負債（億）]])/T20D357462[[#This Row],[総資産]]*100</f>
        <v>#DIV/0!</v>
      </c>
    </row>
    <row r="3403" spans="1:23" s="67" customFormat="1" x14ac:dyDescent="0.25">
      <c r="A3403" s="69"/>
      <c r="B3403" s="39"/>
      <c r="C3403" s="71" t="str">
        <f>IFERROR(_xll.RssMarket($A3403,"市場部名称"),"")</f>
        <v/>
      </c>
      <c r="D3403" s="55"/>
      <c r="E3403" s="55" t="str">
        <f>IFERROR(_xll.RssMarket($A3403,"前日比"),"")</f>
        <v/>
      </c>
      <c r="F3403" s="75" t="str">
        <f>IFERROR(_xll.RssMarket($A3403,"時価総額"),"")</f>
        <v/>
      </c>
      <c r="G3403" s="75" t="e">
        <f>T20D357462[[#This Row],[時価総額]]/T20D357462[[#This Row],[現在値]]</f>
        <v>#VALUE!</v>
      </c>
      <c r="H3403" s="20"/>
      <c r="I3403" s="38"/>
      <c r="J3403" s="20"/>
      <c r="K3403" s="33"/>
      <c r="L3403" s="117"/>
      <c r="M3403" s="21"/>
      <c r="N3403" s="89"/>
      <c r="O3403" s="125" t="e">
        <f t="shared" si="109"/>
        <v>#REF!</v>
      </c>
      <c r="P3403" s="125" t="e">
        <f t="shared" si="108"/>
        <v>#REF!</v>
      </c>
      <c r="Q3403" s="147" t="e">
        <f>T20D357462[[#This Row],[スコア⑤]]/T20D357462[[#This Row],[スコア③]]</f>
        <v>#REF!</v>
      </c>
      <c r="R3403" s="76" t="e">
        <f>#REF!+#REF!</f>
        <v>#REF!</v>
      </c>
      <c r="S3403" s="76"/>
      <c r="T3403" s="119"/>
      <c r="U3403" s="76"/>
      <c r="V3403" s="76"/>
      <c r="W3403" s="109" t="e">
        <f>(T20D357462[[#This Row],[現金及び預金（億）]]-T20D357462[[#This Row],[負債（億）]])/T20D357462[[#This Row],[総資産]]*100</f>
        <v>#DIV/0!</v>
      </c>
    </row>
    <row r="3404" spans="1:23" s="67" customFormat="1" x14ac:dyDescent="0.25">
      <c r="A3404" s="69"/>
      <c r="B3404" s="39"/>
      <c r="C3404" s="71" t="str">
        <f>IFERROR(_xll.RssMarket($A3404,"市場部名称"),"")</f>
        <v/>
      </c>
      <c r="D3404" s="55"/>
      <c r="E3404" s="55" t="str">
        <f>IFERROR(_xll.RssMarket($A3404,"前日比"),"")</f>
        <v/>
      </c>
      <c r="F3404" s="75" t="str">
        <f>IFERROR(_xll.RssMarket($A3404,"時価総額"),"")</f>
        <v/>
      </c>
      <c r="G3404" s="75" t="e">
        <f>T20D357462[[#This Row],[時価総額]]/T20D357462[[#This Row],[現在値]]</f>
        <v>#VALUE!</v>
      </c>
      <c r="H3404" s="20"/>
      <c r="I3404" s="38"/>
      <c r="J3404" s="20"/>
      <c r="K3404" s="33"/>
      <c r="L3404" s="117"/>
      <c r="M3404" s="21"/>
      <c r="N3404" s="89"/>
      <c r="O3404" s="125" t="e">
        <f t="shared" si="109"/>
        <v>#REF!</v>
      </c>
      <c r="P3404" s="125" t="e">
        <f t="shared" si="108"/>
        <v>#REF!</v>
      </c>
      <c r="Q3404" s="147" t="e">
        <f>T20D357462[[#This Row],[スコア⑤]]/T20D357462[[#This Row],[スコア③]]</f>
        <v>#REF!</v>
      </c>
      <c r="R3404" s="76" t="e">
        <f>#REF!+#REF!</f>
        <v>#REF!</v>
      </c>
      <c r="S3404" s="76"/>
      <c r="T3404" s="119"/>
      <c r="U3404" s="76"/>
      <c r="V3404" s="76"/>
      <c r="W3404" s="109" t="e">
        <f>(T20D357462[[#This Row],[現金及び預金（億）]]-T20D357462[[#This Row],[負債（億）]])/T20D357462[[#This Row],[総資産]]*100</f>
        <v>#DIV/0!</v>
      </c>
    </row>
    <row r="3405" spans="1:23" s="67" customFormat="1" x14ac:dyDescent="0.25">
      <c r="A3405" s="69"/>
      <c r="B3405" s="39"/>
      <c r="C3405" s="71" t="str">
        <f>IFERROR(_xll.RssMarket($A3405,"市場部名称"),"")</f>
        <v/>
      </c>
      <c r="D3405" s="55"/>
      <c r="E3405" s="55" t="str">
        <f>IFERROR(_xll.RssMarket($A3405,"前日比"),"")</f>
        <v/>
      </c>
      <c r="F3405" s="75" t="str">
        <f>IFERROR(_xll.RssMarket($A3405,"時価総額"),"")</f>
        <v/>
      </c>
      <c r="G3405" s="75" t="e">
        <f>T20D357462[[#This Row],[時価総額]]/T20D357462[[#This Row],[現在値]]</f>
        <v>#VALUE!</v>
      </c>
      <c r="H3405" s="20"/>
      <c r="I3405" s="38"/>
      <c r="J3405" s="20"/>
      <c r="K3405" s="33"/>
      <c r="L3405" s="117"/>
      <c r="M3405" s="21"/>
      <c r="N3405" s="89"/>
      <c r="O3405" s="125" t="e">
        <f t="shared" si="109"/>
        <v>#REF!</v>
      </c>
      <c r="P3405" s="125" t="e">
        <f t="shared" si="108"/>
        <v>#REF!</v>
      </c>
      <c r="Q3405" s="147" t="e">
        <f>T20D357462[[#This Row],[スコア⑤]]/T20D357462[[#This Row],[スコア③]]</f>
        <v>#REF!</v>
      </c>
      <c r="R3405" s="76" t="e">
        <f>#REF!+#REF!</f>
        <v>#REF!</v>
      </c>
      <c r="S3405" s="76"/>
      <c r="T3405" s="119"/>
      <c r="U3405" s="76"/>
      <c r="V3405" s="76"/>
      <c r="W3405" s="109" t="e">
        <f>(T20D357462[[#This Row],[現金及び預金（億）]]-T20D357462[[#This Row],[負債（億）]])/T20D357462[[#This Row],[総資産]]*100</f>
        <v>#DIV/0!</v>
      </c>
    </row>
    <row r="3406" spans="1:23" s="67" customFormat="1" x14ac:dyDescent="0.25">
      <c r="A3406" s="69"/>
      <c r="B3406" s="39"/>
      <c r="C3406" s="71" t="str">
        <f>IFERROR(_xll.RssMarket($A3406,"市場部名称"),"")</f>
        <v/>
      </c>
      <c r="D3406" s="55"/>
      <c r="E3406" s="55" t="str">
        <f>IFERROR(_xll.RssMarket($A3406,"前日比"),"")</f>
        <v/>
      </c>
      <c r="F3406" s="75" t="str">
        <f>IFERROR(_xll.RssMarket($A3406,"時価総額"),"")</f>
        <v/>
      </c>
      <c r="G3406" s="75" t="e">
        <f>T20D357462[[#This Row],[時価総額]]/T20D357462[[#This Row],[現在値]]</f>
        <v>#VALUE!</v>
      </c>
      <c r="H3406" s="20"/>
      <c r="I3406" s="38"/>
      <c r="J3406" s="20"/>
      <c r="K3406" s="33"/>
      <c r="L3406" s="117"/>
      <c r="M3406" s="21"/>
      <c r="N3406" s="89"/>
      <c r="O3406" s="125" t="e">
        <f t="shared" si="109"/>
        <v>#REF!</v>
      </c>
      <c r="P3406" s="125" t="e">
        <f t="shared" si="108"/>
        <v>#REF!</v>
      </c>
      <c r="Q3406" s="147" t="e">
        <f>T20D357462[[#This Row],[スコア⑤]]/T20D357462[[#This Row],[スコア③]]</f>
        <v>#REF!</v>
      </c>
      <c r="R3406" s="76" t="e">
        <f>#REF!+#REF!</f>
        <v>#REF!</v>
      </c>
      <c r="S3406" s="76"/>
      <c r="T3406" s="119"/>
      <c r="U3406" s="76"/>
      <c r="V3406" s="76"/>
      <c r="W3406" s="109" t="e">
        <f>(T20D357462[[#This Row],[現金及び預金（億）]]-T20D357462[[#This Row],[負債（億）]])/T20D357462[[#This Row],[総資産]]*100</f>
        <v>#DIV/0!</v>
      </c>
    </row>
    <row r="3407" spans="1:23" s="67" customFormat="1" x14ac:dyDescent="0.25">
      <c r="A3407" s="69"/>
      <c r="B3407" s="39"/>
      <c r="C3407" s="71" t="str">
        <f>IFERROR(_xll.RssMarket($A3407,"市場部名称"),"")</f>
        <v/>
      </c>
      <c r="D3407" s="55"/>
      <c r="E3407" s="55" t="str">
        <f>IFERROR(_xll.RssMarket($A3407,"前日比"),"")</f>
        <v/>
      </c>
      <c r="F3407" s="75" t="str">
        <f>IFERROR(_xll.RssMarket($A3407,"時価総額"),"")</f>
        <v/>
      </c>
      <c r="G3407" s="75" t="e">
        <f>T20D357462[[#This Row],[時価総額]]/T20D357462[[#This Row],[現在値]]</f>
        <v>#VALUE!</v>
      </c>
      <c r="H3407" s="20"/>
      <c r="I3407" s="38"/>
      <c r="J3407" s="20"/>
      <c r="K3407" s="33"/>
      <c r="L3407" s="117"/>
      <c r="M3407" s="21"/>
      <c r="N3407" s="89"/>
      <c r="O3407" s="125" t="e">
        <f t="shared" si="109"/>
        <v>#REF!</v>
      </c>
      <c r="P3407" s="125" t="e">
        <f t="shared" si="108"/>
        <v>#REF!</v>
      </c>
      <c r="Q3407" s="147" t="e">
        <f>T20D357462[[#This Row],[スコア⑤]]/T20D357462[[#This Row],[スコア③]]</f>
        <v>#REF!</v>
      </c>
      <c r="R3407" s="76" t="e">
        <f>#REF!+#REF!</f>
        <v>#REF!</v>
      </c>
      <c r="S3407" s="76"/>
      <c r="T3407" s="119"/>
      <c r="U3407" s="76"/>
      <c r="V3407" s="76"/>
      <c r="W3407" s="109" t="e">
        <f>(T20D357462[[#This Row],[現金及び預金（億）]]-T20D357462[[#This Row],[負債（億）]])/T20D357462[[#This Row],[総資産]]*100</f>
        <v>#DIV/0!</v>
      </c>
    </row>
    <row r="3408" spans="1:23" s="67" customFormat="1" x14ac:dyDescent="0.25">
      <c r="A3408" s="69"/>
      <c r="B3408" s="39"/>
      <c r="C3408" s="71" t="str">
        <f>IFERROR(_xll.RssMarket($A3408,"市場部名称"),"")</f>
        <v/>
      </c>
      <c r="D3408" s="55"/>
      <c r="E3408" s="55" t="str">
        <f>IFERROR(_xll.RssMarket($A3408,"前日比"),"")</f>
        <v/>
      </c>
      <c r="F3408" s="75" t="str">
        <f>IFERROR(_xll.RssMarket($A3408,"時価総額"),"")</f>
        <v/>
      </c>
      <c r="G3408" s="75" t="e">
        <f>T20D357462[[#This Row],[時価総額]]/T20D357462[[#This Row],[現在値]]</f>
        <v>#VALUE!</v>
      </c>
      <c r="H3408" s="20"/>
      <c r="I3408" s="38"/>
      <c r="J3408" s="20"/>
      <c r="K3408" s="33"/>
      <c r="L3408" s="117"/>
      <c r="M3408" s="21"/>
      <c r="N3408" s="89"/>
      <c r="O3408" s="125" t="e">
        <f t="shared" si="109"/>
        <v>#REF!</v>
      </c>
      <c r="P3408" s="125" t="e">
        <f t="shared" si="108"/>
        <v>#REF!</v>
      </c>
      <c r="Q3408" s="147" t="e">
        <f>T20D357462[[#This Row],[スコア⑤]]/T20D357462[[#This Row],[スコア③]]</f>
        <v>#REF!</v>
      </c>
      <c r="R3408" s="76" t="e">
        <f>#REF!+#REF!</f>
        <v>#REF!</v>
      </c>
      <c r="S3408" s="76"/>
      <c r="T3408" s="119"/>
      <c r="U3408" s="76"/>
      <c r="V3408" s="76"/>
      <c r="W3408" s="109" t="e">
        <f>(T20D357462[[#This Row],[現金及び預金（億）]]-T20D357462[[#This Row],[負債（億）]])/T20D357462[[#This Row],[総資産]]*100</f>
        <v>#DIV/0!</v>
      </c>
    </row>
    <row r="3409" spans="1:23" s="67" customFormat="1" x14ac:dyDescent="0.25">
      <c r="A3409" s="69"/>
      <c r="B3409" s="39"/>
      <c r="C3409" s="71" t="str">
        <f>IFERROR(_xll.RssMarket($A3409,"市場部名称"),"")</f>
        <v/>
      </c>
      <c r="D3409" s="55"/>
      <c r="E3409" s="55" t="str">
        <f>IFERROR(_xll.RssMarket($A3409,"前日比"),"")</f>
        <v/>
      </c>
      <c r="F3409" s="75" t="str">
        <f>IFERROR(_xll.RssMarket($A3409,"時価総額"),"")</f>
        <v/>
      </c>
      <c r="G3409" s="75" t="e">
        <f>T20D357462[[#This Row],[時価総額]]/T20D357462[[#This Row],[現在値]]</f>
        <v>#VALUE!</v>
      </c>
      <c r="H3409" s="20"/>
      <c r="I3409" s="38"/>
      <c r="J3409" s="20"/>
      <c r="K3409" s="33"/>
      <c r="L3409" s="117"/>
      <c r="M3409" s="21"/>
      <c r="N3409" s="89"/>
      <c r="O3409" s="125" t="e">
        <f t="shared" si="109"/>
        <v>#REF!</v>
      </c>
      <c r="P3409" s="125" t="e">
        <f t="shared" si="108"/>
        <v>#REF!</v>
      </c>
      <c r="Q3409" s="147" t="e">
        <f>T20D357462[[#This Row],[スコア⑤]]/T20D357462[[#This Row],[スコア③]]</f>
        <v>#REF!</v>
      </c>
      <c r="R3409" s="76" t="e">
        <f>#REF!+#REF!</f>
        <v>#REF!</v>
      </c>
      <c r="S3409" s="76"/>
      <c r="T3409" s="119"/>
      <c r="U3409" s="76"/>
      <c r="V3409" s="76"/>
      <c r="W3409" s="109" t="e">
        <f>(T20D357462[[#This Row],[現金及び預金（億）]]-T20D357462[[#This Row],[負債（億）]])/T20D357462[[#This Row],[総資産]]*100</f>
        <v>#DIV/0!</v>
      </c>
    </row>
    <row r="3410" spans="1:23" s="67" customFormat="1" x14ac:dyDescent="0.25">
      <c r="A3410" s="69"/>
      <c r="B3410" s="39"/>
      <c r="C3410" s="71" t="str">
        <f>IFERROR(_xll.RssMarket($A3410,"市場部名称"),"")</f>
        <v/>
      </c>
      <c r="D3410" s="55"/>
      <c r="E3410" s="55" t="str">
        <f>IFERROR(_xll.RssMarket($A3410,"前日比"),"")</f>
        <v/>
      </c>
      <c r="F3410" s="75" t="str">
        <f>IFERROR(_xll.RssMarket($A3410,"時価総額"),"")</f>
        <v/>
      </c>
      <c r="G3410" s="75" t="e">
        <f>T20D357462[[#This Row],[時価総額]]/T20D357462[[#This Row],[現在値]]</f>
        <v>#VALUE!</v>
      </c>
      <c r="H3410" s="20"/>
      <c r="I3410" s="38"/>
      <c r="J3410" s="20"/>
      <c r="K3410" s="33"/>
      <c r="L3410" s="117"/>
      <c r="M3410" s="21"/>
      <c r="N3410" s="89"/>
      <c r="O3410" s="125" t="e">
        <f t="shared" si="109"/>
        <v>#REF!</v>
      </c>
      <c r="P3410" s="125" t="e">
        <f t="shared" si="108"/>
        <v>#REF!</v>
      </c>
      <c r="Q3410" s="147" t="e">
        <f>T20D357462[[#This Row],[スコア⑤]]/T20D357462[[#This Row],[スコア③]]</f>
        <v>#REF!</v>
      </c>
      <c r="R3410" s="76" t="e">
        <f>#REF!+#REF!</f>
        <v>#REF!</v>
      </c>
      <c r="S3410" s="76"/>
      <c r="T3410" s="119"/>
      <c r="U3410" s="76"/>
      <c r="V3410" s="76"/>
      <c r="W3410" s="109" t="e">
        <f>(T20D357462[[#This Row],[現金及び預金（億）]]-T20D357462[[#This Row],[負債（億）]])/T20D357462[[#This Row],[総資産]]*100</f>
        <v>#DIV/0!</v>
      </c>
    </row>
    <row r="3411" spans="1:23" s="67" customFormat="1" x14ac:dyDescent="0.25">
      <c r="A3411" s="69"/>
      <c r="B3411" s="39"/>
      <c r="C3411" s="71" t="str">
        <f>IFERROR(_xll.RssMarket($A3411,"市場部名称"),"")</f>
        <v/>
      </c>
      <c r="D3411" s="55"/>
      <c r="E3411" s="55" t="str">
        <f>IFERROR(_xll.RssMarket($A3411,"前日比"),"")</f>
        <v/>
      </c>
      <c r="F3411" s="75" t="str">
        <f>IFERROR(_xll.RssMarket($A3411,"時価総額"),"")</f>
        <v/>
      </c>
      <c r="G3411" s="75" t="e">
        <f>T20D357462[[#This Row],[時価総額]]/T20D357462[[#This Row],[現在値]]</f>
        <v>#VALUE!</v>
      </c>
      <c r="H3411" s="20"/>
      <c r="I3411" s="38"/>
      <c r="J3411" s="20"/>
      <c r="K3411" s="33"/>
      <c r="L3411" s="117"/>
      <c r="M3411" s="21"/>
      <c r="N3411" s="89"/>
      <c r="O3411" s="125" t="e">
        <f t="shared" si="109"/>
        <v>#REF!</v>
      </c>
      <c r="P3411" s="125" t="e">
        <f t="shared" si="108"/>
        <v>#REF!</v>
      </c>
      <c r="Q3411" s="147" t="e">
        <f>T20D357462[[#This Row],[スコア⑤]]/T20D357462[[#This Row],[スコア③]]</f>
        <v>#REF!</v>
      </c>
      <c r="R3411" s="76" t="e">
        <f>#REF!+#REF!</f>
        <v>#REF!</v>
      </c>
      <c r="S3411" s="76"/>
      <c r="T3411" s="119"/>
      <c r="U3411" s="76"/>
      <c r="V3411" s="76"/>
      <c r="W3411" s="109" t="e">
        <f>(T20D357462[[#This Row],[現金及び預金（億）]]-T20D357462[[#This Row],[負債（億）]])/T20D357462[[#This Row],[総資産]]*100</f>
        <v>#DIV/0!</v>
      </c>
    </row>
    <row r="3412" spans="1:23" s="67" customFormat="1" x14ac:dyDescent="0.25">
      <c r="A3412" s="69"/>
      <c r="B3412" s="39"/>
      <c r="C3412" s="71" t="str">
        <f>IFERROR(_xll.RssMarket($A3412,"市場部名称"),"")</f>
        <v/>
      </c>
      <c r="D3412" s="55"/>
      <c r="E3412" s="55" t="str">
        <f>IFERROR(_xll.RssMarket($A3412,"前日比"),"")</f>
        <v/>
      </c>
      <c r="F3412" s="75" t="str">
        <f>IFERROR(_xll.RssMarket($A3412,"時価総額"),"")</f>
        <v/>
      </c>
      <c r="G3412" s="75" t="e">
        <f>T20D357462[[#This Row],[時価総額]]/T20D357462[[#This Row],[現在値]]</f>
        <v>#VALUE!</v>
      </c>
      <c r="H3412" s="20"/>
      <c r="I3412" s="38"/>
      <c r="J3412" s="20"/>
      <c r="K3412" s="33"/>
      <c r="L3412" s="117"/>
      <c r="M3412" s="21"/>
      <c r="N3412" s="89"/>
      <c r="O3412" s="125" t="e">
        <f t="shared" si="109"/>
        <v>#REF!</v>
      </c>
      <c r="P3412" s="125" t="e">
        <f t="shared" si="108"/>
        <v>#REF!</v>
      </c>
      <c r="Q3412" s="147" t="e">
        <f>T20D357462[[#This Row],[スコア⑤]]/T20D357462[[#This Row],[スコア③]]</f>
        <v>#REF!</v>
      </c>
      <c r="R3412" s="76" t="e">
        <f>#REF!+#REF!</f>
        <v>#REF!</v>
      </c>
      <c r="S3412" s="76"/>
      <c r="T3412" s="119"/>
      <c r="U3412" s="76"/>
      <c r="V3412" s="76"/>
      <c r="W3412" s="109" t="e">
        <f>(T20D357462[[#This Row],[現金及び預金（億）]]-T20D357462[[#This Row],[負債（億）]])/T20D357462[[#This Row],[総資産]]*100</f>
        <v>#DIV/0!</v>
      </c>
    </row>
    <row r="3413" spans="1:23" s="67" customFormat="1" x14ac:dyDescent="0.25">
      <c r="A3413" s="69"/>
      <c r="B3413" s="39"/>
      <c r="C3413" s="71" t="str">
        <f>IFERROR(_xll.RssMarket($A3413,"市場部名称"),"")</f>
        <v/>
      </c>
      <c r="D3413" s="55"/>
      <c r="E3413" s="55" t="str">
        <f>IFERROR(_xll.RssMarket($A3413,"前日比"),"")</f>
        <v/>
      </c>
      <c r="F3413" s="75" t="str">
        <f>IFERROR(_xll.RssMarket($A3413,"時価総額"),"")</f>
        <v/>
      </c>
      <c r="G3413" s="75" t="e">
        <f>T20D357462[[#This Row],[時価総額]]/T20D357462[[#This Row],[現在値]]</f>
        <v>#VALUE!</v>
      </c>
      <c r="H3413" s="20"/>
      <c r="I3413" s="38"/>
      <c r="J3413" s="20"/>
      <c r="K3413" s="33"/>
      <c r="L3413" s="117"/>
      <c r="M3413" s="21"/>
      <c r="N3413" s="89"/>
      <c r="O3413" s="125" t="e">
        <f t="shared" si="109"/>
        <v>#REF!</v>
      </c>
      <c r="P3413" s="125" t="e">
        <f t="shared" si="108"/>
        <v>#REF!</v>
      </c>
      <c r="Q3413" s="147" t="e">
        <f>T20D357462[[#This Row],[スコア⑤]]/T20D357462[[#This Row],[スコア③]]</f>
        <v>#REF!</v>
      </c>
      <c r="R3413" s="76" t="e">
        <f>#REF!+#REF!</f>
        <v>#REF!</v>
      </c>
      <c r="S3413" s="76"/>
      <c r="T3413" s="119"/>
      <c r="U3413" s="76"/>
      <c r="V3413" s="76"/>
      <c r="W3413" s="109" t="e">
        <f>(T20D357462[[#This Row],[現金及び預金（億）]]-T20D357462[[#This Row],[負債（億）]])/T20D357462[[#This Row],[総資産]]*100</f>
        <v>#DIV/0!</v>
      </c>
    </row>
    <row r="3414" spans="1:23" s="67" customFormat="1" x14ac:dyDescent="0.25">
      <c r="A3414" s="69"/>
      <c r="B3414" s="39"/>
      <c r="C3414" s="71" t="str">
        <f>IFERROR(_xll.RssMarket($A3414,"市場部名称"),"")</f>
        <v/>
      </c>
      <c r="D3414" s="55"/>
      <c r="E3414" s="55" t="str">
        <f>IFERROR(_xll.RssMarket($A3414,"前日比"),"")</f>
        <v/>
      </c>
      <c r="F3414" s="75" t="str">
        <f>IFERROR(_xll.RssMarket($A3414,"時価総額"),"")</f>
        <v/>
      </c>
      <c r="G3414" s="75" t="e">
        <f>T20D357462[[#This Row],[時価総額]]/T20D357462[[#This Row],[現在値]]</f>
        <v>#VALUE!</v>
      </c>
      <c r="H3414" s="20"/>
      <c r="I3414" s="38"/>
      <c r="J3414" s="20"/>
      <c r="K3414" s="33"/>
      <c r="L3414" s="117"/>
      <c r="M3414" s="21"/>
      <c r="N3414" s="89"/>
      <c r="O3414" s="125" t="e">
        <f t="shared" si="109"/>
        <v>#REF!</v>
      </c>
      <c r="P3414" s="125" t="e">
        <f t="shared" si="108"/>
        <v>#REF!</v>
      </c>
      <c r="Q3414" s="147" t="e">
        <f>T20D357462[[#This Row],[スコア⑤]]/T20D357462[[#This Row],[スコア③]]</f>
        <v>#REF!</v>
      </c>
      <c r="R3414" s="76" t="e">
        <f>#REF!+#REF!</f>
        <v>#REF!</v>
      </c>
      <c r="S3414" s="76"/>
      <c r="T3414" s="119"/>
      <c r="U3414" s="76"/>
      <c r="V3414" s="76"/>
      <c r="W3414" s="109" t="e">
        <f>(T20D357462[[#This Row],[現金及び預金（億）]]-T20D357462[[#This Row],[負債（億）]])/T20D357462[[#This Row],[総資産]]*100</f>
        <v>#DIV/0!</v>
      </c>
    </row>
    <row r="3415" spans="1:23" s="67" customFormat="1" x14ac:dyDescent="0.25">
      <c r="A3415" s="69"/>
      <c r="B3415" s="39"/>
      <c r="C3415" s="71" t="str">
        <f>IFERROR(_xll.RssMarket($A3415,"市場部名称"),"")</f>
        <v/>
      </c>
      <c r="D3415" s="55"/>
      <c r="E3415" s="55" t="str">
        <f>IFERROR(_xll.RssMarket($A3415,"前日比"),"")</f>
        <v/>
      </c>
      <c r="F3415" s="75" t="str">
        <f>IFERROR(_xll.RssMarket($A3415,"時価総額"),"")</f>
        <v/>
      </c>
      <c r="G3415" s="75" t="e">
        <f>T20D357462[[#This Row],[時価総額]]/T20D357462[[#This Row],[現在値]]</f>
        <v>#VALUE!</v>
      </c>
      <c r="H3415" s="20"/>
      <c r="I3415" s="38"/>
      <c r="J3415" s="20"/>
      <c r="K3415" s="33"/>
      <c r="L3415" s="117"/>
      <c r="M3415" s="21"/>
      <c r="N3415" s="89"/>
      <c r="O3415" s="125" t="e">
        <f t="shared" si="109"/>
        <v>#REF!</v>
      </c>
      <c r="P3415" s="125" t="e">
        <f t="shared" si="108"/>
        <v>#REF!</v>
      </c>
      <c r="Q3415" s="147" t="e">
        <f>T20D357462[[#This Row],[スコア⑤]]/T20D357462[[#This Row],[スコア③]]</f>
        <v>#REF!</v>
      </c>
      <c r="R3415" s="76" t="e">
        <f>#REF!+#REF!</f>
        <v>#REF!</v>
      </c>
      <c r="S3415" s="76"/>
      <c r="T3415" s="119"/>
      <c r="U3415" s="76"/>
      <c r="V3415" s="76"/>
      <c r="W3415" s="109" t="e">
        <f>(T20D357462[[#This Row],[現金及び預金（億）]]-T20D357462[[#This Row],[負債（億）]])/T20D357462[[#This Row],[総資産]]*100</f>
        <v>#DIV/0!</v>
      </c>
    </row>
    <row r="3416" spans="1:23" s="67" customFormat="1" x14ac:dyDescent="0.25">
      <c r="A3416" s="69"/>
      <c r="B3416" s="39"/>
      <c r="C3416" s="71" t="str">
        <f>IFERROR(_xll.RssMarket($A3416,"市場部名称"),"")</f>
        <v/>
      </c>
      <c r="D3416" s="55"/>
      <c r="E3416" s="55" t="str">
        <f>IFERROR(_xll.RssMarket($A3416,"前日比"),"")</f>
        <v/>
      </c>
      <c r="F3416" s="75" t="str">
        <f>IFERROR(_xll.RssMarket($A3416,"時価総額"),"")</f>
        <v/>
      </c>
      <c r="G3416" s="75" t="e">
        <f>T20D357462[[#This Row],[時価総額]]/T20D357462[[#This Row],[現在値]]</f>
        <v>#VALUE!</v>
      </c>
      <c r="H3416" s="20"/>
      <c r="I3416" s="38"/>
      <c r="J3416" s="20"/>
      <c r="K3416" s="33"/>
      <c r="L3416" s="117"/>
      <c r="M3416" s="21"/>
      <c r="N3416" s="89"/>
      <c r="O3416" s="125" t="e">
        <f t="shared" si="109"/>
        <v>#REF!</v>
      </c>
      <c r="P3416" s="125" t="e">
        <f t="shared" si="108"/>
        <v>#REF!</v>
      </c>
      <c r="Q3416" s="147" t="e">
        <f>T20D357462[[#This Row],[スコア⑤]]/T20D357462[[#This Row],[スコア③]]</f>
        <v>#REF!</v>
      </c>
      <c r="R3416" s="76" t="e">
        <f>#REF!+#REF!</f>
        <v>#REF!</v>
      </c>
      <c r="S3416" s="76"/>
      <c r="T3416" s="119"/>
      <c r="U3416" s="76"/>
      <c r="V3416" s="76"/>
      <c r="W3416" s="109" t="e">
        <f>(T20D357462[[#This Row],[現金及び預金（億）]]-T20D357462[[#This Row],[負債（億）]])/T20D357462[[#This Row],[総資産]]*100</f>
        <v>#DIV/0!</v>
      </c>
    </row>
    <row r="3417" spans="1:23" s="67" customFormat="1" x14ac:dyDescent="0.25">
      <c r="A3417" s="69"/>
      <c r="B3417" s="39"/>
      <c r="C3417" s="71" t="str">
        <f>IFERROR(_xll.RssMarket($A3417,"市場部名称"),"")</f>
        <v/>
      </c>
      <c r="D3417" s="55"/>
      <c r="E3417" s="55" t="str">
        <f>IFERROR(_xll.RssMarket($A3417,"前日比"),"")</f>
        <v/>
      </c>
      <c r="F3417" s="75" t="str">
        <f>IFERROR(_xll.RssMarket($A3417,"時価総額"),"")</f>
        <v/>
      </c>
      <c r="G3417" s="75" t="e">
        <f>T20D357462[[#This Row],[時価総額]]/T20D357462[[#This Row],[現在値]]</f>
        <v>#VALUE!</v>
      </c>
      <c r="H3417" s="20"/>
      <c r="I3417" s="38"/>
      <c r="J3417" s="20"/>
      <c r="K3417" s="33"/>
      <c r="L3417" s="117"/>
      <c r="M3417" s="21"/>
      <c r="N3417" s="89"/>
      <c r="O3417" s="125" t="e">
        <f t="shared" si="109"/>
        <v>#REF!</v>
      </c>
      <c r="P3417" s="125" t="e">
        <f t="shared" si="108"/>
        <v>#REF!</v>
      </c>
      <c r="Q3417" s="147" t="e">
        <f>T20D357462[[#This Row],[スコア⑤]]/T20D357462[[#This Row],[スコア③]]</f>
        <v>#REF!</v>
      </c>
      <c r="R3417" s="76" t="e">
        <f>#REF!+#REF!</f>
        <v>#REF!</v>
      </c>
      <c r="S3417" s="76"/>
      <c r="T3417" s="119"/>
      <c r="U3417" s="76"/>
      <c r="V3417" s="76"/>
      <c r="W3417" s="109" t="e">
        <f>(T20D357462[[#This Row],[現金及び預金（億）]]-T20D357462[[#This Row],[負債（億）]])/T20D357462[[#This Row],[総資産]]*100</f>
        <v>#DIV/0!</v>
      </c>
    </row>
    <row r="3418" spans="1:23" s="67" customFormat="1" x14ac:dyDescent="0.25">
      <c r="A3418" s="69"/>
      <c r="B3418" s="39"/>
      <c r="C3418" s="71" t="str">
        <f>IFERROR(_xll.RssMarket($A3418,"市場部名称"),"")</f>
        <v/>
      </c>
      <c r="D3418" s="55"/>
      <c r="E3418" s="55" t="str">
        <f>IFERROR(_xll.RssMarket($A3418,"前日比"),"")</f>
        <v/>
      </c>
      <c r="F3418" s="75" t="str">
        <f>IFERROR(_xll.RssMarket($A3418,"時価総額"),"")</f>
        <v/>
      </c>
      <c r="G3418" s="75" t="e">
        <f>T20D357462[[#This Row],[時価総額]]/T20D357462[[#This Row],[現在値]]</f>
        <v>#VALUE!</v>
      </c>
      <c r="H3418" s="20"/>
      <c r="I3418" s="38"/>
      <c r="J3418" s="20"/>
      <c r="K3418" s="33"/>
      <c r="L3418" s="117"/>
      <c r="M3418" s="21"/>
      <c r="N3418" s="89"/>
      <c r="O3418" s="125" t="e">
        <f t="shared" si="109"/>
        <v>#REF!</v>
      </c>
      <c r="P3418" s="125" t="e">
        <f t="shared" si="108"/>
        <v>#REF!</v>
      </c>
      <c r="Q3418" s="147" t="e">
        <f>T20D357462[[#This Row],[スコア⑤]]/T20D357462[[#This Row],[スコア③]]</f>
        <v>#REF!</v>
      </c>
      <c r="R3418" s="76" t="e">
        <f>#REF!+#REF!</f>
        <v>#REF!</v>
      </c>
      <c r="S3418" s="76"/>
      <c r="T3418" s="119"/>
      <c r="U3418" s="76"/>
      <c r="V3418" s="76"/>
      <c r="W3418" s="109" t="e">
        <f>(T20D357462[[#This Row],[現金及び預金（億）]]-T20D357462[[#This Row],[負債（億）]])/T20D357462[[#This Row],[総資産]]*100</f>
        <v>#DIV/0!</v>
      </c>
    </row>
    <row r="3419" spans="1:23" s="67" customFormat="1" x14ac:dyDescent="0.25">
      <c r="A3419" s="69"/>
      <c r="B3419" s="39"/>
      <c r="C3419" s="71" t="str">
        <f>IFERROR(_xll.RssMarket($A3419,"市場部名称"),"")</f>
        <v/>
      </c>
      <c r="D3419" s="55"/>
      <c r="E3419" s="55" t="str">
        <f>IFERROR(_xll.RssMarket($A3419,"前日比"),"")</f>
        <v/>
      </c>
      <c r="F3419" s="75" t="str">
        <f>IFERROR(_xll.RssMarket($A3419,"時価総額"),"")</f>
        <v/>
      </c>
      <c r="G3419" s="75" t="e">
        <f>T20D357462[[#This Row],[時価総額]]/T20D357462[[#This Row],[現在値]]</f>
        <v>#VALUE!</v>
      </c>
      <c r="H3419" s="20"/>
      <c r="I3419" s="38"/>
      <c r="J3419" s="20"/>
      <c r="K3419" s="33"/>
      <c r="L3419" s="117"/>
      <c r="M3419" s="21"/>
      <c r="N3419" s="89"/>
      <c r="O3419" s="125" t="e">
        <f t="shared" si="109"/>
        <v>#REF!</v>
      </c>
      <c r="P3419" s="125" t="e">
        <f t="shared" si="108"/>
        <v>#REF!</v>
      </c>
      <c r="Q3419" s="147" t="e">
        <f>T20D357462[[#This Row],[スコア⑤]]/T20D357462[[#This Row],[スコア③]]</f>
        <v>#REF!</v>
      </c>
      <c r="R3419" s="76" t="e">
        <f>#REF!+#REF!</f>
        <v>#REF!</v>
      </c>
      <c r="S3419" s="76"/>
      <c r="T3419" s="119"/>
      <c r="U3419" s="76"/>
      <c r="V3419" s="76"/>
      <c r="W3419" s="109" t="e">
        <f>(T20D357462[[#This Row],[現金及び預金（億）]]-T20D357462[[#This Row],[負債（億）]])/T20D357462[[#This Row],[総資産]]*100</f>
        <v>#DIV/0!</v>
      </c>
    </row>
    <row r="3420" spans="1:23" s="67" customFormat="1" x14ac:dyDescent="0.25">
      <c r="A3420" s="69"/>
      <c r="B3420" s="39"/>
      <c r="C3420" s="71" t="str">
        <f>IFERROR(_xll.RssMarket($A3420,"市場部名称"),"")</f>
        <v/>
      </c>
      <c r="D3420" s="55"/>
      <c r="E3420" s="55" t="str">
        <f>IFERROR(_xll.RssMarket($A3420,"前日比"),"")</f>
        <v/>
      </c>
      <c r="F3420" s="75" t="str">
        <f>IFERROR(_xll.RssMarket($A3420,"時価総額"),"")</f>
        <v/>
      </c>
      <c r="G3420" s="75" t="e">
        <f>T20D357462[[#This Row],[時価総額]]/T20D357462[[#This Row],[現在値]]</f>
        <v>#VALUE!</v>
      </c>
      <c r="H3420" s="20"/>
      <c r="I3420" s="38"/>
      <c r="J3420" s="20"/>
      <c r="K3420" s="33"/>
      <c r="L3420" s="117"/>
      <c r="M3420" s="21"/>
      <c r="N3420" s="89"/>
      <c r="O3420" s="125" t="e">
        <f t="shared" si="109"/>
        <v>#REF!</v>
      </c>
      <c r="P3420" s="125" t="e">
        <f t="shared" si="108"/>
        <v>#REF!</v>
      </c>
      <c r="Q3420" s="147" t="e">
        <f>T20D357462[[#This Row],[スコア⑤]]/T20D357462[[#This Row],[スコア③]]</f>
        <v>#REF!</v>
      </c>
      <c r="R3420" s="76" t="e">
        <f>#REF!+#REF!</f>
        <v>#REF!</v>
      </c>
      <c r="S3420" s="76"/>
      <c r="T3420" s="119"/>
      <c r="U3420" s="76"/>
      <c r="V3420" s="76"/>
      <c r="W3420" s="109" t="e">
        <f>(T20D357462[[#This Row],[現金及び預金（億）]]-T20D357462[[#This Row],[負債（億）]])/T20D357462[[#This Row],[総資産]]*100</f>
        <v>#DIV/0!</v>
      </c>
    </row>
    <row r="3421" spans="1:23" s="67" customFormat="1" x14ac:dyDescent="0.25">
      <c r="A3421" s="69"/>
      <c r="B3421" s="39"/>
      <c r="C3421" s="71" t="str">
        <f>IFERROR(_xll.RssMarket($A3421,"市場部名称"),"")</f>
        <v/>
      </c>
      <c r="D3421" s="55"/>
      <c r="E3421" s="55" t="str">
        <f>IFERROR(_xll.RssMarket($A3421,"前日比"),"")</f>
        <v/>
      </c>
      <c r="F3421" s="75" t="str">
        <f>IFERROR(_xll.RssMarket($A3421,"時価総額"),"")</f>
        <v/>
      </c>
      <c r="G3421" s="75" t="e">
        <f>T20D357462[[#This Row],[時価総額]]/T20D357462[[#This Row],[現在値]]</f>
        <v>#VALUE!</v>
      </c>
      <c r="H3421" s="20"/>
      <c r="I3421" s="38"/>
      <c r="J3421" s="20"/>
      <c r="K3421" s="33"/>
      <c r="L3421" s="117"/>
      <c r="M3421" s="21"/>
      <c r="N3421" s="89"/>
      <c r="O3421" s="125" t="e">
        <f t="shared" si="109"/>
        <v>#REF!</v>
      </c>
      <c r="P3421" s="125" t="e">
        <f t="shared" si="108"/>
        <v>#REF!</v>
      </c>
      <c r="Q3421" s="147" t="e">
        <f>T20D357462[[#This Row],[スコア⑤]]/T20D357462[[#This Row],[スコア③]]</f>
        <v>#REF!</v>
      </c>
      <c r="R3421" s="76" t="e">
        <f>#REF!+#REF!</f>
        <v>#REF!</v>
      </c>
      <c r="S3421" s="76"/>
      <c r="T3421" s="119"/>
      <c r="U3421" s="76"/>
      <c r="V3421" s="76"/>
      <c r="W3421" s="109" t="e">
        <f>(T20D357462[[#This Row],[現金及び預金（億）]]-T20D357462[[#This Row],[負債（億）]])/T20D357462[[#This Row],[総資産]]*100</f>
        <v>#DIV/0!</v>
      </c>
    </row>
    <row r="3422" spans="1:23" s="67" customFormat="1" x14ac:dyDescent="0.25">
      <c r="A3422" s="69"/>
      <c r="B3422" s="39"/>
      <c r="C3422" s="71" t="str">
        <f>IFERROR(_xll.RssMarket($A3422,"市場部名称"),"")</f>
        <v/>
      </c>
      <c r="D3422" s="55"/>
      <c r="E3422" s="55" t="str">
        <f>IFERROR(_xll.RssMarket($A3422,"前日比"),"")</f>
        <v/>
      </c>
      <c r="F3422" s="75" t="str">
        <f>IFERROR(_xll.RssMarket($A3422,"時価総額"),"")</f>
        <v/>
      </c>
      <c r="G3422" s="75" t="e">
        <f>T20D357462[[#This Row],[時価総額]]/T20D357462[[#This Row],[現在値]]</f>
        <v>#VALUE!</v>
      </c>
      <c r="H3422" s="20"/>
      <c r="I3422" s="38"/>
      <c r="J3422" s="20"/>
      <c r="K3422" s="33"/>
      <c r="L3422" s="117"/>
      <c r="M3422" s="21"/>
      <c r="N3422" s="89"/>
      <c r="O3422" s="125" t="e">
        <f t="shared" si="109"/>
        <v>#REF!</v>
      </c>
      <c r="P3422" s="125" t="e">
        <f t="shared" si="108"/>
        <v>#REF!</v>
      </c>
      <c r="Q3422" s="147" t="e">
        <f>T20D357462[[#This Row],[スコア⑤]]/T20D357462[[#This Row],[スコア③]]</f>
        <v>#REF!</v>
      </c>
      <c r="R3422" s="76" t="e">
        <f>#REF!+#REF!</f>
        <v>#REF!</v>
      </c>
      <c r="S3422" s="76"/>
      <c r="T3422" s="119"/>
      <c r="U3422" s="76"/>
      <c r="V3422" s="76"/>
      <c r="W3422" s="109" t="e">
        <f>(T20D357462[[#This Row],[現金及び預金（億）]]-T20D357462[[#This Row],[負債（億）]])/T20D357462[[#This Row],[総資産]]*100</f>
        <v>#DIV/0!</v>
      </c>
    </row>
    <row r="3423" spans="1:23" s="67" customFormat="1" x14ac:dyDescent="0.25">
      <c r="A3423" s="69"/>
      <c r="B3423" s="39"/>
      <c r="C3423" s="71" t="str">
        <f>IFERROR(_xll.RssMarket($A3423,"市場部名称"),"")</f>
        <v/>
      </c>
      <c r="D3423" s="55"/>
      <c r="E3423" s="55" t="str">
        <f>IFERROR(_xll.RssMarket($A3423,"前日比"),"")</f>
        <v/>
      </c>
      <c r="F3423" s="75" t="str">
        <f>IFERROR(_xll.RssMarket($A3423,"時価総額"),"")</f>
        <v/>
      </c>
      <c r="G3423" s="75" t="e">
        <f>T20D357462[[#This Row],[時価総額]]/T20D357462[[#This Row],[現在値]]</f>
        <v>#VALUE!</v>
      </c>
      <c r="H3423" s="20"/>
      <c r="I3423" s="38"/>
      <c r="J3423" s="20"/>
      <c r="K3423" s="33"/>
      <c r="L3423" s="117"/>
      <c r="M3423" s="21"/>
      <c r="N3423" s="89"/>
      <c r="O3423" s="125" t="e">
        <f t="shared" si="109"/>
        <v>#REF!</v>
      </c>
      <c r="P3423" s="125" t="e">
        <f t="shared" si="108"/>
        <v>#REF!</v>
      </c>
      <c r="Q3423" s="147" t="e">
        <f>T20D357462[[#This Row],[スコア⑤]]/T20D357462[[#This Row],[スコア③]]</f>
        <v>#REF!</v>
      </c>
      <c r="R3423" s="76" t="e">
        <f>#REF!+#REF!</f>
        <v>#REF!</v>
      </c>
      <c r="S3423" s="76"/>
      <c r="T3423" s="119"/>
      <c r="U3423" s="76"/>
      <c r="V3423" s="76"/>
      <c r="W3423" s="109" t="e">
        <f>(T20D357462[[#This Row],[現金及び預金（億）]]-T20D357462[[#This Row],[負債（億）]])/T20D357462[[#This Row],[総資産]]*100</f>
        <v>#DIV/0!</v>
      </c>
    </row>
    <row r="3424" spans="1:23" s="67" customFormat="1" x14ac:dyDescent="0.25">
      <c r="A3424" s="69"/>
      <c r="B3424" s="39"/>
      <c r="C3424" s="71" t="str">
        <f>IFERROR(_xll.RssMarket($A3424,"市場部名称"),"")</f>
        <v/>
      </c>
      <c r="D3424" s="55"/>
      <c r="E3424" s="55" t="str">
        <f>IFERROR(_xll.RssMarket($A3424,"前日比"),"")</f>
        <v/>
      </c>
      <c r="F3424" s="75" t="str">
        <f>IFERROR(_xll.RssMarket($A3424,"時価総額"),"")</f>
        <v/>
      </c>
      <c r="G3424" s="75" t="e">
        <f>T20D357462[[#This Row],[時価総額]]/T20D357462[[#This Row],[現在値]]</f>
        <v>#VALUE!</v>
      </c>
      <c r="H3424" s="20"/>
      <c r="I3424" s="38"/>
      <c r="J3424" s="20"/>
      <c r="K3424" s="33"/>
      <c r="L3424" s="117"/>
      <c r="M3424" s="21"/>
      <c r="N3424" s="89"/>
      <c r="O3424" s="125" t="e">
        <f t="shared" si="109"/>
        <v>#REF!</v>
      </c>
      <c r="P3424" s="125" t="e">
        <f t="shared" si="108"/>
        <v>#REF!</v>
      </c>
      <c r="Q3424" s="147" t="e">
        <f>T20D357462[[#This Row],[スコア⑤]]/T20D357462[[#This Row],[スコア③]]</f>
        <v>#REF!</v>
      </c>
      <c r="R3424" s="76" t="e">
        <f>#REF!+#REF!</f>
        <v>#REF!</v>
      </c>
      <c r="S3424" s="76"/>
      <c r="T3424" s="119"/>
      <c r="U3424" s="76"/>
      <c r="V3424" s="76"/>
      <c r="W3424" s="109" t="e">
        <f>(T20D357462[[#This Row],[現金及び預金（億）]]-T20D357462[[#This Row],[負債（億）]])/T20D357462[[#This Row],[総資産]]*100</f>
        <v>#DIV/0!</v>
      </c>
    </row>
    <row r="3425" spans="1:23" s="67" customFormat="1" x14ac:dyDescent="0.25">
      <c r="A3425" s="69"/>
      <c r="B3425" s="39"/>
      <c r="C3425" s="71" t="str">
        <f>IFERROR(_xll.RssMarket($A3425,"市場部名称"),"")</f>
        <v/>
      </c>
      <c r="D3425" s="55"/>
      <c r="E3425" s="55" t="str">
        <f>IFERROR(_xll.RssMarket($A3425,"前日比"),"")</f>
        <v/>
      </c>
      <c r="F3425" s="75" t="str">
        <f>IFERROR(_xll.RssMarket($A3425,"時価総額"),"")</f>
        <v/>
      </c>
      <c r="G3425" s="75" t="e">
        <f>T20D357462[[#This Row],[時価総額]]/T20D357462[[#This Row],[現在値]]</f>
        <v>#VALUE!</v>
      </c>
      <c r="H3425" s="20"/>
      <c r="I3425" s="38"/>
      <c r="J3425" s="20"/>
      <c r="K3425" s="33"/>
      <c r="L3425" s="117"/>
      <c r="M3425" s="21"/>
      <c r="N3425" s="89"/>
      <c r="O3425" s="125" t="e">
        <f t="shared" si="109"/>
        <v>#REF!</v>
      </c>
      <c r="P3425" s="125" t="e">
        <f t="shared" si="108"/>
        <v>#REF!</v>
      </c>
      <c r="Q3425" s="147" t="e">
        <f>T20D357462[[#This Row],[スコア⑤]]/T20D357462[[#This Row],[スコア③]]</f>
        <v>#REF!</v>
      </c>
      <c r="R3425" s="76" t="e">
        <f>#REF!+#REF!</f>
        <v>#REF!</v>
      </c>
      <c r="S3425" s="76"/>
      <c r="T3425" s="119"/>
      <c r="U3425" s="76"/>
      <c r="V3425" s="76"/>
      <c r="W3425" s="109" t="e">
        <f>(T20D357462[[#This Row],[現金及び預金（億）]]-T20D357462[[#This Row],[負債（億）]])/T20D357462[[#This Row],[総資産]]*100</f>
        <v>#DIV/0!</v>
      </c>
    </row>
    <row r="3426" spans="1:23" s="67" customFormat="1" x14ac:dyDescent="0.25">
      <c r="A3426" s="69"/>
      <c r="B3426" s="39"/>
      <c r="C3426" s="71" t="str">
        <f>IFERROR(_xll.RssMarket($A3426,"市場部名称"),"")</f>
        <v/>
      </c>
      <c r="D3426" s="55"/>
      <c r="E3426" s="55" t="str">
        <f>IFERROR(_xll.RssMarket($A3426,"前日比"),"")</f>
        <v/>
      </c>
      <c r="F3426" s="75" t="str">
        <f>IFERROR(_xll.RssMarket($A3426,"時価総額"),"")</f>
        <v/>
      </c>
      <c r="G3426" s="75" t="e">
        <f>T20D357462[[#This Row],[時価総額]]/T20D357462[[#This Row],[現在値]]</f>
        <v>#VALUE!</v>
      </c>
      <c r="H3426" s="20"/>
      <c r="I3426" s="38"/>
      <c r="J3426" s="20"/>
      <c r="K3426" s="33"/>
      <c r="L3426" s="117"/>
      <c r="M3426" s="21"/>
      <c r="N3426" s="89"/>
      <c r="O3426" s="125" t="e">
        <f t="shared" si="109"/>
        <v>#REF!</v>
      </c>
      <c r="P3426" s="125" t="e">
        <f t="shared" si="108"/>
        <v>#REF!</v>
      </c>
      <c r="Q3426" s="147" t="e">
        <f>T20D357462[[#This Row],[スコア⑤]]/T20D357462[[#This Row],[スコア③]]</f>
        <v>#REF!</v>
      </c>
      <c r="R3426" s="76" t="e">
        <f>#REF!+#REF!</f>
        <v>#REF!</v>
      </c>
      <c r="S3426" s="76"/>
      <c r="T3426" s="119"/>
      <c r="U3426" s="76"/>
      <c r="V3426" s="76"/>
      <c r="W3426" s="109" t="e">
        <f>(T20D357462[[#This Row],[現金及び預金（億）]]-T20D357462[[#This Row],[負債（億）]])/T20D357462[[#This Row],[総資産]]*100</f>
        <v>#DIV/0!</v>
      </c>
    </row>
    <row r="3427" spans="1:23" s="67" customFormat="1" x14ac:dyDescent="0.25">
      <c r="A3427" s="69"/>
      <c r="B3427" s="39"/>
      <c r="C3427" s="71" t="str">
        <f>IFERROR(_xll.RssMarket($A3427,"市場部名称"),"")</f>
        <v/>
      </c>
      <c r="D3427" s="55"/>
      <c r="E3427" s="55" t="str">
        <f>IFERROR(_xll.RssMarket($A3427,"前日比"),"")</f>
        <v/>
      </c>
      <c r="F3427" s="75" t="str">
        <f>IFERROR(_xll.RssMarket($A3427,"時価総額"),"")</f>
        <v/>
      </c>
      <c r="G3427" s="75" t="e">
        <f>T20D357462[[#This Row],[時価総額]]/T20D357462[[#This Row],[現在値]]</f>
        <v>#VALUE!</v>
      </c>
      <c r="H3427" s="20"/>
      <c r="I3427" s="38"/>
      <c r="J3427" s="20"/>
      <c r="K3427" s="33"/>
      <c r="L3427" s="117"/>
      <c r="M3427" s="21"/>
      <c r="N3427" s="89"/>
      <c r="O3427" s="125" t="e">
        <f t="shared" si="109"/>
        <v>#REF!</v>
      </c>
      <c r="P3427" s="125" t="e">
        <f t="shared" si="108"/>
        <v>#REF!</v>
      </c>
      <c r="Q3427" s="147" t="e">
        <f>T20D357462[[#This Row],[スコア⑤]]/T20D357462[[#This Row],[スコア③]]</f>
        <v>#REF!</v>
      </c>
      <c r="R3427" s="76" t="e">
        <f>#REF!+#REF!</f>
        <v>#REF!</v>
      </c>
      <c r="S3427" s="76"/>
      <c r="T3427" s="119"/>
      <c r="U3427" s="76"/>
      <c r="V3427" s="76"/>
      <c r="W3427" s="109" t="e">
        <f>(T20D357462[[#This Row],[現金及び預金（億）]]-T20D357462[[#This Row],[負債（億）]])/T20D357462[[#This Row],[総資産]]*100</f>
        <v>#DIV/0!</v>
      </c>
    </row>
    <row r="3428" spans="1:23" s="67" customFormat="1" x14ac:dyDescent="0.25">
      <c r="A3428" s="69"/>
      <c r="B3428" s="39"/>
      <c r="C3428" s="71" t="str">
        <f>IFERROR(_xll.RssMarket($A3428,"市場部名称"),"")</f>
        <v/>
      </c>
      <c r="D3428" s="55"/>
      <c r="E3428" s="55" t="str">
        <f>IFERROR(_xll.RssMarket($A3428,"前日比"),"")</f>
        <v/>
      </c>
      <c r="F3428" s="75" t="str">
        <f>IFERROR(_xll.RssMarket($A3428,"時価総額"),"")</f>
        <v/>
      </c>
      <c r="G3428" s="75" t="e">
        <f>T20D357462[[#This Row],[時価総額]]/T20D357462[[#This Row],[現在値]]</f>
        <v>#VALUE!</v>
      </c>
      <c r="H3428" s="20"/>
      <c r="I3428" s="38"/>
      <c r="J3428" s="20"/>
      <c r="K3428" s="33"/>
      <c r="L3428" s="117"/>
      <c r="M3428" s="21"/>
      <c r="N3428" s="89"/>
      <c r="O3428" s="125" t="e">
        <f t="shared" si="109"/>
        <v>#REF!</v>
      </c>
      <c r="P3428" s="125" t="e">
        <f t="shared" si="108"/>
        <v>#REF!</v>
      </c>
      <c r="Q3428" s="147" t="e">
        <f>T20D357462[[#This Row],[スコア⑤]]/T20D357462[[#This Row],[スコア③]]</f>
        <v>#REF!</v>
      </c>
      <c r="R3428" s="76" t="e">
        <f>#REF!+#REF!</f>
        <v>#REF!</v>
      </c>
      <c r="S3428" s="76"/>
      <c r="T3428" s="119"/>
      <c r="U3428" s="76"/>
      <c r="V3428" s="76"/>
      <c r="W3428" s="109" t="e">
        <f>(T20D357462[[#This Row],[現金及び預金（億）]]-T20D357462[[#This Row],[負債（億）]])/T20D357462[[#This Row],[総資産]]*100</f>
        <v>#DIV/0!</v>
      </c>
    </row>
    <row r="3429" spans="1:23" s="67" customFormat="1" x14ac:dyDescent="0.25">
      <c r="A3429" s="69"/>
      <c r="B3429" s="39"/>
      <c r="C3429" s="71" t="str">
        <f>IFERROR(_xll.RssMarket($A3429,"市場部名称"),"")</f>
        <v/>
      </c>
      <c r="D3429" s="55"/>
      <c r="E3429" s="55" t="str">
        <f>IFERROR(_xll.RssMarket($A3429,"前日比"),"")</f>
        <v/>
      </c>
      <c r="F3429" s="75" t="str">
        <f>IFERROR(_xll.RssMarket($A3429,"時価総額"),"")</f>
        <v/>
      </c>
      <c r="G3429" s="75" t="e">
        <f>T20D357462[[#This Row],[時価総額]]/T20D357462[[#This Row],[現在値]]</f>
        <v>#VALUE!</v>
      </c>
      <c r="H3429" s="20"/>
      <c r="I3429" s="38"/>
      <c r="J3429" s="20"/>
      <c r="K3429" s="33"/>
      <c r="L3429" s="117"/>
      <c r="M3429" s="21"/>
      <c r="N3429" s="89"/>
      <c r="O3429" s="125" t="e">
        <f t="shared" si="109"/>
        <v>#REF!</v>
      </c>
      <c r="P3429" s="125" t="e">
        <f t="shared" si="108"/>
        <v>#REF!</v>
      </c>
      <c r="Q3429" s="147" t="e">
        <f>T20D357462[[#This Row],[スコア⑤]]/T20D357462[[#This Row],[スコア③]]</f>
        <v>#REF!</v>
      </c>
      <c r="R3429" s="76" t="e">
        <f>#REF!+#REF!</f>
        <v>#REF!</v>
      </c>
      <c r="S3429" s="76"/>
      <c r="T3429" s="119"/>
      <c r="U3429" s="76"/>
      <c r="V3429" s="76"/>
      <c r="W3429" s="109" t="e">
        <f>(T20D357462[[#This Row],[現金及び預金（億）]]-T20D357462[[#This Row],[負債（億）]])/T20D357462[[#This Row],[総資産]]*100</f>
        <v>#DIV/0!</v>
      </c>
    </row>
    <row r="3430" spans="1:23" s="67" customFormat="1" x14ac:dyDescent="0.25">
      <c r="A3430" s="69"/>
      <c r="B3430" s="39"/>
      <c r="C3430" s="71" t="str">
        <f>IFERROR(_xll.RssMarket($A3430,"市場部名称"),"")</f>
        <v/>
      </c>
      <c r="D3430" s="55"/>
      <c r="E3430" s="55" t="str">
        <f>IFERROR(_xll.RssMarket($A3430,"前日比"),"")</f>
        <v/>
      </c>
      <c r="F3430" s="75" t="str">
        <f>IFERROR(_xll.RssMarket($A3430,"時価総額"),"")</f>
        <v/>
      </c>
      <c r="G3430" s="75" t="e">
        <f>T20D357462[[#This Row],[時価総額]]/T20D357462[[#This Row],[現在値]]</f>
        <v>#VALUE!</v>
      </c>
      <c r="H3430" s="20"/>
      <c r="I3430" s="38"/>
      <c r="J3430" s="20"/>
      <c r="K3430" s="33"/>
      <c r="L3430" s="117"/>
      <c r="M3430" s="21"/>
      <c r="N3430" s="89"/>
      <c r="O3430" s="125" t="e">
        <f t="shared" si="109"/>
        <v>#REF!</v>
      </c>
      <c r="P3430" s="125" t="e">
        <f t="shared" si="108"/>
        <v>#REF!</v>
      </c>
      <c r="Q3430" s="147" t="e">
        <f>T20D357462[[#This Row],[スコア⑤]]/T20D357462[[#This Row],[スコア③]]</f>
        <v>#REF!</v>
      </c>
      <c r="R3430" s="76" t="e">
        <f>#REF!+#REF!</f>
        <v>#REF!</v>
      </c>
      <c r="S3430" s="76"/>
      <c r="T3430" s="119"/>
      <c r="U3430" s="76"/>
      <c r="V3430" s="76"/>
      <c r="W3430" s="109" t="e">
        <f>(T20D357462[[#This Row],[現金及び預金（億）]]-T20D357462[[#This Row],[負債（億）]])/T20D357462[[#This Row],[総資産]]*100</f>
        <v>#DIV/0!</v>
      </c>
    </row>
    <row r="3431" spans="1:23" s="67" customFormat="1" x14ac:dyDescent="0.25">
      <c r="A3431" s="69"/>
      <c r="B3431" s="39"/>
      <c r="C3431" s="71" t="str">
        <f>IFERROR(_xll.RssMarket($A3431,"市場部名称"),"")</f>
        <v/>
      </c>
      <c r="D3431" s="55"/>
      <c r="E3431" s="55" t="str">
        <f>IFERROR(_xll.RssMarket($A3431,"前日比"),"")</f>
        <v/>
      </c>
      <c r="F3431" s="75" t="str">
        <f>IFERROR(_xll.RssMarket($A3431,"時価総額"),"")</f>
        <v/>
      </c>
      <c r="G3431" s="75" t="e">
        <f>T20D357462[[#This Row],[時価総額]]/T20D357462[[#This Row],[現在値]]</f>
        <v>#VALUE!</v>
      </c>
      <c r="H3431" s="20"/>
      <c r="I3431" s="38"/>
      <c r="J3431" s="20"/>
      <c r="K3431" s="33"/>
      <c r="L3431" s="117"/>
      <c r="M3431" s="21"/>
      <c r="N3431" s="89"/>
      <c r="O3431" s="125" t="e">
        <f t="shared" si="109"/>
        <v>#REF!</v>
      </c>
      <c r="P3431" s="125" t="e">
        <f t="shared" si="108"/>
        <v>#REF!</v>
      </c>
      <c r="Q3431" s="147" t="e">
        <f>T20D357462[[#This Row],[スコア⑤]]/T20D357462[[#This Row],[スコア③]]</f>
        <v>#REF!</v>
      </c>
      <c r="R3431" s="76" t="e">
        <f>#REF!+#REF!</f>
        <v>#REF!</v>
      </c>
      <c r="S3431" s="76"/>
      <c r="T3431" s="119"/>
      <c r="U3431" s="76"/>
      <c r="V3431" s="76"/>
      <c r="W3431" s="109" t="e">
        <f>(T20D357462[[#This Row],[現金及び預金（億）]]-T20D357462[[#This Row],[負債（億）]])/T20D357462[[#This Row],[総資産]]*100</f>
        <v>#DIV/0!</v>
      </c>
    </row>
    <row r="3432" spans="1:23" s="67" customFormat="1" x14ac:dyDescent="0.25">
      <c r="A3432" s="69"/>
      <c r="B3432" s="39"/>
      <c r="C3432" s="71" t="str">
        <f>IFERROR(_xll.RssMarket($A3432,"市場部名称"),"")</f>
        <v/>
      </c>
      <c r="D3432" s="55"/>
      <c r="E3432" s="55" t="str">
        <f>IFERROR(_xll.RssMarket($A3432,"前日比"),"")</f>
        <v/>
      </c>
      <c r="F3432" s="75" t="str">
        <f>IFERROR(_xll.RssMarket($A3432,"時価総額"),"")</f>
        <v/>
      </c>
      <c r="G3432" s="75" t="e">
        <f>T20D357462[[#This Row],[時価総額]]/T20D357462[[#This Row],[現在値]]</f>
        <v>#VALUE!</v>
      </c>
      <c r="H3432" s="20"/>
      <c r="I3432" s="38"/>
      <c r="J3432" s="20"/>
      <c r="K3432" s="33"/>
      <c r="L3432" s="117"/>
      <c r="M3432" s="21"/>
      <c r="N3432" s="89"/>
      <c r="O3432" s="125" t="e">
        <f t="shared" si="109"/>
        <v>#REF!</v>
      </c>
      <c r="P3432" s="125" t="e">
        <f t="shared" si="108"/>
        <v>#REF!</v>
      </c>
      <c r="Q3432" s="147" t="e">
        <f>T20D357462[[#This Row],[スコア⑤]]/T20D357462[[#This Row],[スコア③]]</f>
        <v>#REF!</v>
      </c>
      <c r="R3432" s="76" t="e">
        <f>#REF!+#REF!</f>
        <v>#REF!</v>
      </c>
      <c r="S3432" s="76"/>
      <c r="T3432" s="119"/>
      <c r="U3432" s="76"/>
      <c r="V3432" s="76"/>
      <c r="W3432" s="109" t="e">
        <f>(T20D357462[[#This Row],[現金及び預金（億）]]-T20D357462[[#This Row],[負債（億）]])/T20D357462[[#This Row],[総資産]]*100</f>
        <v>#DIV/0!</v>
      </c>
    </row>
    <row r="3433" spans="1:23" s="67" customFormat="1" x14ac:dyDescent="0.25">
      <c r="A3433" s="69"/>
      <c r="B3433" s="39"/>
      <c r="C3433" s="71" t="str">
        <f>IFERROR(_xll.RssMarket($A3433,"市場部名称"),"")</f>
        <v/>
      </c>
      <c r="D3433" s="55"/>
      <c r="E3433" s="55" t="str">
        <f>IFERROR(_xll.RssMarket($A3433,"前日比"),"")</f>
        <v/>
      </c>
      <c r="F3433" s="75" t="str">
        <f>IFERROR(_xll.RssMarket($A3433,"時価総額"),"")</f>
        <v/>
      </c>
      <c r="G3433" s="75" t="e">
        <f>T20D357462[[#This Row],[時価総額]]/T20D357462[[#This Row],[現在値]]</f>
        <v>#VALUE!</v>
      </c>
      <c r="H3433" s="20"/>
      <c r="I3433" s="38"/>
      <c r="J3433" s="20"/>
      <c r="K3433" s="33"/>
      <c r="L3433" s="117"/>
      <c r="M3433" s="21"/>
      <c r="N3433" s="89"/>
      <c r="O3433" s="125" t="e">
        <f t="shared" si="109"/>
        <v>#REF!</v>
      </c>
      <c r="P3433" s="125" t="e">
        <f t="shared" si="108"/>
        <v>#REF!</v>
      </c>
      <c r="Q3433" s="147" t="e">
        <f>T20D357462[[#This Row],[スコア⑤]]/T20D357462[[#This Row],[スコア③]]</f>
        <v>#REF!</v>
      </c>
      <c r="R3433" s="76" t="e">
        <f>#REF!+#REF!</f>
        <v>#REF!</v>
      </c>
      <c r="S3433" s="76"/>
      <c r="T3433" s="119"/>
      <c r="U3433" s="76"/>
      <c r="V3433" s="76"/>
      <c r="W3433" s="109" t="e">
        <f>(T20D357462[[#This Row],[現金及び預金（億）]]-T20D357462[[#This Row],[負債（億）]])/T20D357462[[#This Row],[総資産]]*100</f>
        <v>#DIV/0!</v>
      </c>
    </row>
    <row r="3434" spans="1:23" s="67" customFormat="1" x14ac:dyDescent="0.25">
      <c r="A3434" s="69"/>
      <c r="B3434" s="39"/>
      <c r="C3434" s="71" t="str">
        <f>IFERROR(_xll.RssMarket($A3434,"市場部名称"),"")</f>
        <v/>
      </c>
      <c r="D3434" s="55"/>
      <c r="E3434" s="55" t="str">
        <f>IFERROR(_xll.RssMarket($A3434,"前日比"),"")</f>
        <v/>
      </c>
      <c r="F3434" s="75" t="str">
        <f>IFERROR(_xll.RssMarket($A3434,"時価総額"),"")</f>
        <v/>
      </c>
      <c r="G3434" s="75" t="e">
        <f>T20D357462[[#This Row],[時価総額]]/T20D357462[[#This Row],[現在値]]</f>
        <v>#VALUE!</v>
      </c>
      <c r="H3434" s="20"/>
      <c r="I3434" s="38"/>
      <c r="J3434" s="20"/>
      <c r="K3434" s="33"/>
      <c r="L3434" s="117"/>
      <c r="M3434" s="21"/>
      <c r="N3434" s="89"/>
      <c r="O3434" s="125" t="e">
        <f t="shared" si="109"/>
        <v>#REF!</v>
      </c>
      <c r="P3434" s="125" t="e">
        <f t="shared" si="108"/>
        <v>#REF!</v>
      </c>
      <c r="Q3434" s="147" t="e">
        <f>T20D357462[[#This Row],[スコア⑤]]/T20D357462[[#This Row],[スコア③]]</f>
        <v>#REF!</v>
      </c>
      <c r="R3434" s="76" t="e">
        <f>#REF!+#REF!</f>
        <v>#REF!</v>
      </c>
      <c r="S3434" s="76"/>
      <c r="T3434" s="119"/>
      <c r="U3434" s="76"/>
      <c r="V3434" s="76"/>
      <c r="W3434" s="109" t="e">
        <f>(T20D357462[[#This Row],[現金及び預金（億）]]-T20D357462[[#This Row],[負債（億）]])/T20D357462[[#This Row],[総資産]]*100</f>
        <v>#DIV/0!</v>
      </c>
    </row>
    <row r="3435" spans="1:23" s="67" customFormat="1" x14ac:dyDescent="0.25">
      <c r="A3435" s="69"/>
      <c r="B3435" s="39"/>
      <c r="C3435" s="71" t="str">
        <f>IFERROR(_xll.RssMarket($A3435,"市場部名称"),"")</f>
        <v/>
      </c>
      <c r="D3435" s="55"/>
      <c r="E3435" s="55" t="str">
        <f>IFERROR(_xll.RssMarket($A3435,"前日比"),"")</f>
        <v/>
      </c>
      <c r="F3435" s="75" t="str">
        <f>IFERROR(_xll.RssMarket($A3435,"時価総額"),"")</f>
        <v/>
      </c>
      <c r="G3435" s="75" t="e">
        <f>T20D357462[[#This Row],[時価総額]]/T20D357462[[#This Row],[現在値]]</f>
        <v>#VALUE!</v>
      </c>
      <c r="H3435" s="20"/>
      <c r="I3435" s="38"/>
      <c r="J3435" s="20"/>
      <c r="K3435" s="33"/>
      <c r="L3435" s="117"/>
      <c r="M3435" s="21"/>
      <c r="N3435" s="89"/>
      <c r="O3435" s="125" t="e">
        <f t="shared" si="109"/>
        <v>#REF!</v>
      </c>
      <c r="P3435" s="125" t="e">
        <f t="shared" si="108"/>
        <v>#REF!</v>
      </c>
      <c r="Q3435" s="147" t="e">
        <f>T20D357462[[#This Row],[スコア⑤]]/T20D357462[[#This Row],[スコア③]]</f>
        <v>#REF!</v>
      </c>
      <c r="R3435" s="76" t="e">
        <f>#REF!+#REF!</f>
        <v>#REF!</v>
      </c>
      <c r="S3435" s="76"/>
      <c r="T3435" s="119"/>
      <c r="U3435" s="76"/>
      <c r="V3435" s="76"/>
      <c r="W3435" s="109" t="e">
        <f>(T20D357462[[#This Row],[現金及び預金（億）]]-T20D357462[[#This Row],[負債（億）]])/T20D357462[[#This Row],[総資産]]*100</f>
        <v>#DIV/0!</v>
      </c>
    </row>
    <row r="3436" spans="1:23" s="67" customFormat="1" x14ac:dyDescent="0.25">
      <c r="A3436" s="69"/>
      <c r="B3436" s="39"/>
      <c r="C3436" s="71" t="str">
        <f>IFERROR(_xll.RssMarket($A3436,"市場部名称"),"")</f>
        <v/>
      </c>
      <c r="D3436" s="55"/>
      <c r="E3436" s="55" t="str">
        <f>IFERROR(_xll.RssMarket($A3436,"前日比"),"")</f>
        <v/>
      </c>
      <c r="F3436" s="75" t="str">
        <f>IFERROR(_xll.RssMarket($A3436,"時価総額"),"")</f>
        <v/>
      </c>
      <c r="G3436" s="75" t="e">
        <f>T20D357462[[#This Row],[時価総額]]/T20D357462[[#This Row],[現在値]]</f>
        <v>#VALUE!</v>
      </c>
      <c r="H3436" s="20"/>
      <c r="I3436" s="38"/>
      <c r="J3436" s="20"/>
      <c r="K3436" s="33"/>
      <c r="L3436" s="117"/>
      <c r="M3436" s="21"/>
      <c r="N3436" s="89"/>
      <c r="O3436" s="125" t="e">
        <f t="shared" si="109"/>
        <v>#REF!</v>
      </c>
      <c r="P3436" s="125" t="e">
        <f t="shared" si="108"/>
        <v>#REF!</v>
      </c>
      <c r="Q3436" s="147" t="e">
        <f>T20D357462[[#This Row],[スコア⑤]]/T20D357462[[#This Row],[スコア③]]</f>
        <v>#REF!</v>
      </c>
      <c r="R3436" s="76" t="e">
        <f>#REF!+#REF!</f>
        <v>#REF!</v>
      </c>
      <c r="S3436" s="76"/>
      <c r="T3436" s="119"/>
      <c r="U3436" s="76"/>
      <c r="V3436" s="76"/>
      <c r="W3436" s="109" t="e">
        <f>(T20D357462[[#This Row],[現金及び預金（億）]]-T20D357462[[#This Row],[負債（億）]])/T20D357462[[#This Row],[総資産]]*100</f>
        <v>#DIV/0!</v>
      </c>
    </row>
    <row r="3437" spans="1:23" s="67" customFormat="1" x14ac:dyDescent="0.25">
      <c r="A3437" s="69"/>
      <c r="B3437" s="39"/>
      <c r="C3437" s="71" t="str">
        <f>IFERROR(_xll.RssMarket($A3437,"市場部名称"),"")</f>
        <v/>
      </c>
      <c r="D3437" s="55"/>
      <c r="E3437" s="55" t="str">
        <f>IFERROR(_xll.RssMarket($A3437,"前日比"),"")</f>
        <v/>
      </c>
      <c r="F3437" s="75" t="str">
        <f>IFERROR(_xll.RssMarket($A3437,"時価総額"),"")</f>
        <v/>
      </c>
      <c r="G3437" s="75" t="e">
        <f>T20D357462[[#This Row],[時価総額]]/T20D357462[[#This Row],[現在値]]</f>
        <v>#VALUE!</v>
      </c>
      <c r="H3437" s="20"/>
      <c r="I3437" s="38"/>
      <c r="J3437" s="20"/>
      <c r="K3437" s="33"/>
      <c r="L3437" s="117"/>
      <c r="M3437" s="21"/>
      <c r="N3437" s="89"/>
      <c r="O3437" s="125" t="e">
        <f t="shared" si="109"/>
        <v>#REF!</v>
      </c>
      <c r="P3437" s="125" t="e">
        <f t="shared" si="108"/>
        <v>#REF!</v>
      </c>
      <c r="Q3437" s="147" t="e">
        <f>T20D357462[[#This Row],[スコア⑤]]/T20D357462[[#This Row],[スコア③]]</f>
        <v>#REF!</v>
      </c>
      <c r="R3437" s="76" t="e">
        <f>#REF!+#REF!</f>
        <v>#REF!</v>
      </c>
      <c r="S3437" s="76"/>
      <c r="T3437" s="119"/>
      <c r="U3437" s="76"/>
      <c r="V3437" s="76"/>
      <c r="W3437" s="109" t="e">
        <f>(T20D357462[[#This Row],[現金及び預金（億）]]-T20D357462[[#This Row],[負債（億）]])/T20D357462[[#This Row],[総資産]]*100</f>
        <v>#DIV/0!</v>
      </c>
    </row>
    <row r="3438" spans="1:23" s="67" customFormat="1" x14ac:dyDescent="0.25">
      <c r="A3438" s="69"/>
      <c r="B3438" s="39"/>
      <c r="C3438" s="71" t="str">
        <f>IFERROR(_xll.RssMarket($A3438,"市場部名称"),"")</f>
        <v/>
      </c>
      <c r="D3438" s="55"/>
      <c r="E3438" s="55" t="str">
        <f>IFERROR(_xll.RssMarket($A3438,"前日比"),"")</f>
        <v/>
      </c>
      <c r="F3438" s="75" t="str">
        <f>IFERROR(_xll.RssMarket($A3438,"時価総額"),"")</f>
        <v/>
      </c>
      <c r="G3438" s="75" t="e">
        <f>T20D357462[[#This Row],[時価総額]]/T20D357462[[#This Row],[現在値]]</f>
        <v>#VALUE!</v>
      </c>
      <c r="H3438" s="20"/>
      <c r="I3438" s="38"/>
      <c r="J3438" s="20"/>
      <c r="K3438" s="33"/>
      <c r="L3438" s="117"/>
      <c r="M3438" s="21"/>
      <c r="N3438" s="89"/>
      <c r="O3438" s="125" t="e">
        <f t="shared" si="109"/>
        <v>#REF!</v>
      </c>
      <c r="P3438" s="125" t="e">
        <f t="shared" si="108"/>
        <v>#REF!</v>
      </c>
      <c r="Q3438" s="147" t="e">
        <f>T20D357462[[#This Row],[スコア⑤]]/T20D357462[[#This Row],[スコア③]]</f>
        <v>#REF!</v>
      </c>
      <c r="R3438" s="76" t="e">
        <f>#REF!+#REF!</f>
        <v>#REF!</v>
      </c>
      <c r="S3438" s="76"/>
      <c r="T3438" s="119"/>
      <c r="U3438" s="76"/>
      <c r="V3438" s="76"/>
      <c r="W3438" s="109" t="e">
        <f>(T20D357462[[#This Row],[現金及び預金（億）]]-T20D357462[[#This Row],[負債（億）]])/T20D357462[[#This Row],[総資産]]*100</f>
        <v>#DIV/0!</v>
      </c>
    </row>
    <row r="3439" spans="1:23" s="67" customFormat="1" x14ac:dyDescent="0.25">
      <c r="A3439" s="69"/>
      <c r="B3439" s="39"/>
      <c r="C3439" s="71" t="str">
        <f>IFERROR(_xll.RssMarket($A3439,"市場部名称"),"")</f>
        <v/>
      </c>
      <c r="D3439" s="55"/>
      <c r="E3439" s="55" t="str">
        <f>IFERROR(_xll.RssMarket($A3439,"前日比"),"")</f>
        <v/>
      </c>
      <c r="F3439" s="75" t="str">
        <f>IFERROR(_xll.RssMarket($A3439,"時価総額"),"")</f>
        <v/>
      </c>
      <c r="G3439" s="75" t="e">
        <f>T20D357462[[#This Row],[時価総額]]/T20D357462[[#This Row],[現在値]]</f>
        <v>#VALUE!</v>
      </c>
      <c r="H3439" s="20"/>
      <c r="I3439" s="38"/>
      <c r="J3439" s="20"/>
      <c r="K3439" s="33"/>
      <c r="L3439" s="117"/>
      <c r="M3439" s="21"/>
      <c r="N3439" s="89"/>
      <c r="O3439" s="125" t="e">
        <f t="shared" si="109"/>
        <v>#REF!</v>
      </c>
      <c r="P3439" s="125" t="e">
        <f t="shared" si="108"/>
        <v>#REF!</v>
      </c>
      <c r="Q3439" s="147" t="e">
        <f>T20D357462[[#This Row],[スコア⑤]]/T20D357462[[#This Row],[スコア③]]</f>
        <v>#REF!</v>
      </c>
      <c r="R3439" s="76" t="e">
        <f>#REF!+#REF!</f>
        <v>#REF!</v>
      </c>
      <c r="S3439" s="76"/>
      <c r="T3439" s="119"/>
      <c r="U3439" s="76"/>
      <c r="V3439" s="76"/>
      <c r="W3439" s="109" t="e">
        <f>(T20D357462[[#This Row],[現金及び預金（億）]]-T20D357462[[#This Row],[負債（億）]])/T20D357462[[#This Row],[総資産]]*100</f>
        <v>#DIV/0!</v>
      </c>
    </row>
    <row r="3440" spans="1:23" s="67" customFormat="1" x14ac:dyDescent="0.25">
      <c r="A3440" s="69"/>
      <c r="B3440" s="39"/>
      <c r="C3440" s="71" t="str">
        <f>IFERROR(_xll.RssMarket($A3440,"市場部名称"),"")</f>
        <v/>
      </c>
      <c r="D3440" s="55"/>
      <c r="E3440" s="55" t="str">
        <f>IFERROR(_xll.RssMarket($A3440,"前日比"),"")</f>
        <v/>
      </c>
      <c r="F3440" s="75" t="str">
        <f>IFERROR(_xll.RssMarket($A3440,"時価総額"),"")</f>
        <v/>
      </c>
      <c r="G3440" s="75" t="e">
        <f>T20D357462[[#This Row],[時価総額]]/T20D357462[[#This Row],[現在値]]</f>
        <v>#VALUE!</v>
      </c>
      <c r="H3440" s="20"/>
      <c r="I3440" s="38"/>
      <c r="J3440" s="20"/>
      <c r="K3440" s="33"/>
      <c r="L3440" s="117"/>
      <c r="M3440" s="21"/>
      <c r="N3440" s="89"/>
      <c r="O3440" s="125" t="e">
        <f t="shared" si="109"/>
        <v>#REF!</v>
      </c>
      <c r="P3440" s="125" t="e">
        <f t="shared" si="108"/>
        <v>#REF!</v>
      </c>
      <c r="Q3440" s="147" t="e">
        <f>T20D357462[[#This Row],[スコア⑤]]/T20D357462[[#This Row],[スコア③]]</f>
        <v>#REF!</v>
      </c>
      <c r="R3440" s="76" t="e">
        <f>#REF!+#REF!</f>
        <v>#REF!</v>
      </c>
      <c r="S3440" s="76"/>
      <c r="T3440" s="119"/>
      <c r="U3440" s="76"/>
      <c r="V3440" s="76"/>
      <c r="W3440" s="109" t="e">
        <f>(T20D357462[[#This Row],[現金及び預金（億）]]-T20D357462[[#This Row],[負債（億）]])/T20D357462[[#This Row],[総資産]]*100</f>
        <v>#DIV/0!</v>
      </c>
    </row>
    <row r="3441" spans="1:23" s="67" customFormat="1" x14ac:dyDescent="0.25">
      <c r="A3441" s="69"/>
      <c r="B3441" s="39"/>
      <c r="C3441" s="71" t="str">
        <f>IFERROR(_xll.RssMarket($A3441,"市場部名称"),"")</f>
        <v/>
      </c>
      <c r="D3441" s="55"/>
      <c r="E3441" s="55" t="str">
        <f>IFERROR(_xll.RssMarket($A3441,"前日比"),"")</f>
        <v/>
      </c>
      <c r="F3441" s="75" t="str">
        <f>IFERROR(_xll.RssMarket($A3441,"時価総額"),"")</f>
        <v/>
      </c>
      <c r="G3441" s="75" t="e">
        <f>T20D357462[[#This Row],[時価総額]]/T20D357462[[#This Row],[現在値]]</f>
        <v>#VALUE!</v>
      </c>
      <c r="H3441" s="20"/>
      <c r="I3441" s="38"/>
      <c r="J3441" s="20"/>
      <c r="K3441" s="33"/>
      <c r="L3441" s="117"/>
      <c r="M3441" s="21"/>
      <c r="N3441" s="89"/>
      <c r="O3441" s="125" t="e">
        <f t="shared" si="109"/>
        <v>#REF!</v>
      </c>
      <c r="P3441" s="125" t="e">
        <f t="shared" si="108"/>
        <v>#REF!</v>
      </c>
      <c r="Q3441" s="147" t="e">
        <f>T20D357462[[#This Row],[スコア⑤]]/T20D357462[[#This Row],[スコア③]]</f>
        <v>#REF!</v>
      </c>
      <c r="R3441" s="76" t="e">
        <f>#REF!+#REF!</f>
        <v>#REF!</v>
      </c>
      <c r="S3441" s="76"/>
      <c r="T3441" s="119"/>
      <c r="U3441" s="76"/>
      <c r="V3441" s="76"/>
      <c r="W3441" s="109" t="e">
        <f>(T20D357462[[#This Row],[現金及び預金（億）]]-T20D357462[[#This Row],[負債（億）]])/T20D357462[[#This Row],[総資産]]*100</f>
        <v>#DIV/0!</v>
      </c>
    </row>
    <row r="3442" spans="1:23" s="67" customFormat="1" x14ac:dyDescent="0.25">
      <c r="A3442" s="69"/>
      <c r="B3442" s="39"/>
      <c r="C3442" s="71" t="str">
        <f>IFERROR(_xll.RssMarket($A3442,"市場部名称"),"")</f>
        <v/>
      </c>
      <c r="D3442" s="55"/>
      <c r="E3442" s="55" t="str">
        <f>IFERROR(_xll.RssMarket($A3442,"前日比"),"")</f>
        <v/>
      </c>
      <c r="F3442" s="75" t="str">
        <f>IFERROR(_xll.RssMarket($A3442,"時価総額"),"")</f>
        <v/>
      </c>
      <c r="G3442" s="75" t="e">
        <f>T20D357462[[#This Row],[時価総額]]/T20D357462[[#This Row],[現在値]]</f>
        <v>#VALUE!</v>
      </c>
      <c r="H3442" s="20"/>
      <c r="I3442" s="38"/>
      <c r="J3442" s="20"/>
      <c r="K3442" s="33"/>
      <c r="L3442" s="117"/>
      <c r="M3442" s="21"/>
      <c r="N3442" s="89"/>
      <c r="O3442" s="125" t="e">
        <f t="shared" si="109"/>
        <v>#REF!</v>
      </c>
      <c r="P3442" s="125" t="e">
        <f t="shared" si="108"/>
        <v>#REF!</v>
      </c>
      <c r="Q3442" s="147" t="e">
        <f>T20D357462[[#This Row],[スコア⑤]]/T20D357462[[#This Row],[スコア③]]</f>
        <v>#REF!</v>
      </c>
      <c r="R3442" s="76" t="e">
        <f>#REF!+#REF!</f>
        <v>#REF!</v>
      </c>
      <c r="S3442" s="76"/>
      <c r="T3442" s="119"/>
      <c r="U3442" s="76"/>
      <c r="V3442" s="76"/>
      <c r="W3442" s="109" t="e">
        <f>(T20D357462[[#This Row],[現金及び預金（億）]]-T20D357462[[#This Row],[負債（億）]])/T20D357462[[#This Row],[総資産]]*100</f>
        <v>#DIV/0!</v>
      </c>
    </row>
    <row r="3443" spans="1:23" s="67" customFormat="1" x14ac:dyDescent="0.25">
      <c r="A3443" s="69"/>
      <c r="B3443" s="39"/>
      <c r="C3443" s="71" t="str">
        <f>IFERROR(_xll.RssMarket($A3443,"市場部名称"),"")</f>
        <v/>
      </c>
      <c r="D3443" s="55"/>
      <c r="E3443" s="55" t="str">
        <f>IFERROR(_xll.RssMarket($A3443,"前日比"),"")</f>
        <v/>
      </c>
      <c r="F3443" s="75" t="str">
        <f>IFERROR(_xll.RssMarket($A3443,"時価総額"),"")</f>
        <v/>
      </c>
      <c r="G3443" s="75" t="e">
        <f>T20D357462[[#This Row],[時価総額]]/T20D357462[[#This Row],[現在値]]</f>
        <v>#VALUE!</v>
      </c>
      <c r="H3443" s="20"/>
      <c r="I3443" s="38"/>
      <c r="J3443" s="20"/>
      <c r="K3443" s="33"/>
      <c r="L3443" s="117"/>
      <c r="M3443" s="21"/>
      <c r="N3443" s="89"/>
      <c r="O3443" s="125" t="e">
        <f t="shared" si="109"/>
        <v>#REF!</v>
      </c>
      <c r="P3443" s="125" t="e">
        <f t="shared" si="108"/>
        <v>#REF!</v>
      </c>
      <c r="Q3443" s="147" t="e">
        <f>T20D357462[[#This Row],[スコア⑤]]/T20D357462[[#This Row],[スコア③]]</f>
        <v>#REF!</v>
      </c>
      <c r="R3443" s="76" t="e">
        <f>#REF!+#REF!</f>
        <v>#REF!</v>
      </c>
      <c r="S3443" s="76"/>
      <c r="T3443" s="119"/>
      <c r="U3443" s="76"/>
      <c r="V3443" s="76"/>
      <c r="W3443" s="109" t="e">
        <f>(T20D357462[[#This Row],[現金及び預金（億）]]-T20D357462[[#This Row],[負債（億）]])/T20D357462[[#This Row],[総資産]]*100</f>
        <v>#DIV/0!</v>
      </c>
    </row>
    <row r="3444" spans="1:23" s="67" customFormat="1" x14ac:dyDescent="0.25">
      <c r="A3444" s="69"/>
      <c r="B3444" s="39"/>
      <c r="C3444" s="71" t="str">
        <f>IFERROR(_xll.RssMarket($A3444,"市場部名称"),"")</f>
        <v/>
      </c>
      <c r="D3444" s="55"/>
      <c r="E3444" s="55" t="str">
        <f>IFERROR(_xll.RssMarket($A3444,"前日比"),"")</f>
        <v/>
      </c>
      <c r="F3444" s="75" t="str">
        <f>IFERROR(_xll.RssMarket($A3444,"時価総額"),"")</f>
        <v/>
      </c>
      <c r="G3444" s="75" t="e">
        <f>T20D357462[[#This Row],[時価総額]]/T20D357462[[#This Row],[現在値]]</f>
        <v>#VALUE!</v>
      </c>
      <c r="H3444" s="20"/>
      <c r="I3444" s="38"/>
      <c r="J3444" s="20"/>
      <c r="K3444" s="33"/>
      <c r="L3444" s="117"/>
      <c r="M3444" s="21"/>
      <c r="N3444" s="89"/>
      <c r="O3444" s="125" t="e">
        <f t="shared" si="109"/>
        <v>#REF!</v>
      </c>
      <c r="P3444" s="125" t="e">
        <f t="shared" si="108"/>
        <v>#REF!</v>
      </c>
      <c r="Q3444" s="147" t="e">
        <f>T20D357462[[#This Row],[スコア⑤]]/T20D357462[[#This Row],[スコア③]]</f>
        <v>#REF!</v>
      </c>
      <c r="R3444" s="76" t="e">
        <f>#REF!+#REF!</f>
        <v>#REF!</v>
      </c>
      <c r="S3444" s="76"/>
      <c r="T3444" s="119"/>
      <c r="U3444" s="76"/>
      <c r="V3444" s="76"/>
      <c r="W3444" s="109" t="e">
        <f>(T20D357462[[#This Row],[現金及び預金（億）]]-T20D357462[[#This Row],[負債（億）]])/T20D357462[[#This Row],[総資産]]*100</f>
        <v>#DIV/0!</v>
      </c>
    </row>
    <row r="3445" spans="1:23" s="67" customFormat="1" x14ac:dyDescent="0.25">
      <c r="A3445" s="69"/>
      <c r="B3445" s="39"/>
      <c r="C3445" s="71" t="str">
        <f>IFERROR(_xll.RssMarket($A3445,"市場部名称"),"")</f>
        <v/>
      </c>
      <c r="D3445" s="55"/>
      <c r="E3445" s="55" t="str">
        <f>IFERROR(_xll.RssMarket($A3445,"前日比"),"")</f>
        <v/>
      </c>
      <c r="F3445" s="75" t="str">
        <f>IFERROR(_xll.RssMarket($A3445,"時価総額"),"")</f>
        <v/>
      </c>
      <c r="G3445" s="75" t="e">
        <f>T20D357462[[#This Row],[時価総額]]/T20D357462[[#This Row],[現在値]]</f>
        <v>#VALUE!</v>
      </c>
      <c r="H3445" s="20"/>
      <c r="I3445" s="38"/>
      <c r="J3445" s="20"/>
      <c r="K3445" s="33"/>
      <c r="L3445" s="117"/>
      <c r="M3445" s="21"/>
      <c r="N3445" s="89"/>
      <c r="O3445" s="125" t="e">
        <f t="shared" si="109"/>
        <v>#REF!</v>
      </c>
      <c r="P3445" s="125" t="e">
        <f t="shared" si="108"/>
        <v>#REF!</v>
      </c>
      <c r="Q3445" s="147" t="e">
        <f>T20D357462[[#This Row],[スコア⑤]]/T20D357462[[#This Row],[スコア③]]</f>
        <v>#REF!</v>
      </c>
      <c r="R3445" s="76" t="e">
        <f>#REF!+#REF!</f>
        <v>#REF!</v>
      </c>
      <c r="S3445" s="76"/>
      <c r="T3445" s="119"/>
      <c r="U3445" s="76"/>
      <c r="V3445" s="76"/>
      <c r="W3445" s="109" t="e">
        <f>(T20D357462[[#This Row],[現金及び預金（億）]]-T20D357462[[#This Row],[負債（億）]])/T20D357462[[#This Row],[総資産]]*100</f>
        <v>#DIV/0!</v>
      </c>
    </row>
    <row r="3446" spans="1:23" s="67" customFormat="1" x14ac:dyDescent="0.25">
      <c r="A3446" s="69"/>
      <c r="B3446" s="39"/>
      <c r="C3446" s="71" t="str">
        <f>IFERROR(_xll.RssMarket($A3446,"市場部名称"),"")</f>
        <v/>
      </c>
      <c r="D3446" s="55"/>
      <c r="E3446" s="55" t="str">
        <f>IFERROR(_xll.RssMarket($A3446,"前日比"),"")</f>
        <v/>
      </c>
      <c r="F3446" s="75" t="str">
        <f>IFERROR(_xll.RssMarket($A3446,"時価総額"),"")</f>
        <v/>
      </c>
      <c r="G3446" s="75" t="e">
        <f>T20D357462[[#This Row],[時価総額]]/T20D357462[[#This Row],[現在値]]</f>
        <v>#VALUE!</v>
      </c>
      <c r="H3446" s="20"/>
      <c r="I3446" s="38"/>
      <c r="J3446" s="20"/>
      <c r="K3446" s="33"/>
      <c r="L3446" s="117"/>
      <c r="M3446" s="21"/>
      <c r="N3446" s="89"/>
      <c r="O3446" s="125" t="e">
        <f t="shared" si="109"/>
        <v>#REF!</v>
      </c>
      <c r="P3446" s="125" t="e">
        <f t="shared" si="108"/>
        <v>#REF!</v>
      </c>
      <c r="Q3446" s="147" t="e">
        <f>T20D357462[[#This Row],[スコア⑤]]/T20D357462[[#This Row],[スコア③]]</f>
        <v>#REF!</v>
      </c>
      <c r="R3446" s="76" t="e">
        <f>#REF!+#REF!</f>
        <v>#REF!</v>
      </c>
      <c r="S3446" s="76"/>
      <c r="T3446" s="119"/>
      <c r="U3446" s="76"/>
      <c r="V3446" s="76"/>
      <c r="W3446" s="109" t="e">
        <f>(T20D357462[[#This Row],[現金及び預金（億）]]-T20D357462[[#This Row],[負債（億）]])/T20D357462[[#This Row],[総資産]]*100</f>
        <v>#DIV/0!</v>
      </c>
    </row>
    <row r="3447" spans="1:23" s="67" customFormat="1" x14ac:dyDescent="0.25">
      <c r="A3447" s="69"/>
      <c r="B3447" s="39"/>
      <c r="C3447" s="71" t="str">
        <f>IFERROR(_xll.RssMarket($A3447,"市場部名称"),"")</f>
        <v/>
      </c>
      <c r="D3447" s="55"/>
      <c r="E3447" s="55" t="str">
        <f>IFERROR(_xll.RssMarket($A3447,"前日比"),"")</f>
        <v/>
      </c>
      <c r="F3447" s="75" t="str">
        <f>IFERROR(_xll.RssMarket($A3447,"時価総額"),"")</f>
        <v/>
      </c>
      <c r="G3447" s="75" t="e">
        <f>T20D357462[[#This Row],[時価総額]]/T20D357462[[#This Row],[現在値]]</f>
        <v>#VALUE!</v>
      </c>
      <c r="H3447" s="20"/>
      <c r="I3447" s="38"/>
      <c r="J3447" s="20"/>
      <c r="K3447" s="33"/>
      <c r="L3447" s="117"/>
      <c r="M3447" s="21"/>
      <c r="N3447" s="89"/>
      <c r="O3447" s="125" t="e">
        <f t="shared" si="109"/>
        <v>#REF!</v>
      </c>
      <c r="P3447" s="125" t="e">
        <f t="shared" si="108"/>
        <v>#REF!</v>
      </c>
      <c r="Q3447" s="147" t="e">
        <f>T20D357462[[#This Row],[スコア⑤]]/T20D357462[[#This Row],[スコア③]]</f>
        <v>#REF!</v>
      </c>
      <c r="R3447" s="76" t="e">
        <f>#REF!+#REF!</f>
        <v>#REF!</v>
      </c>
      <c r="S3447" s="76"/>
      <c r="T3447" s="119"/>
      <c r="U3447" s="76"/>
      <c r="V3447" s="76"/>
      <c r="W3447" s="109" t="e">
        <f>(T20D357462[[#This Row],[現金及び預金（億）]]-T20D357462[[#This Row],[負債（億）]])/T20D357462[[#This Row],[総資産]]*100</f>
        <v>#DIV/0!</v>
      </c>
    </row>
    <row r="3448" spans="1:23" s="67" customFormat="1" x14ac:dyDescent="0.25">
      <c r="A3448" s="69"/>
      <c r="B3448" s="39"/>
      <c r="C3448" s="71" t="str">
        <f>IFERROR(_xll.RssMarket($A3448,"市場部名称"),"")</f>
        <v/>
      </c>
      <c r="D3448" s="55"/>
      <c r="E3448" s="55" t="str">
        <f>IFERROR(_xll.RssMarket($A3448,"前日比"),"")</f>
        <v/>
      </c>
      <c r="F3448" s="75" t="str">
        <f>IFERROR(_xll.RssMarket($A3448,"時価総額"),"")</f>
        <v/>
      </c>
      <c r="G3448" s="75" t="e">
        <f>T20D357462[[#This Row],[時価総額]]/T20D357462[[#This Row],[現在値]]</f>
        <v>#VALUE!</v>
      </c>
      <c r="H3448" s="20"/>
      <c r="I3448" s="38"/>
      <c r="J3448" s="20"/>
      <c r="K3448" s="33"/>
      <c r="L3448" s="117"/>
      <c r="M3448" s="21"/>
      <c r="N3448" s="89"/>
      <c r="O3448" s="125" t="e">
        <f t="shared" si="109"/>
        <v>#REF!</v>
      </c>
      <c r="P3448" s="125" t="e">
        <f t="shared" si="108"/>
        <v>#REF!</v>
      </c>
      <c r="Q3448" s="147" t="e">
        <f>T20D357462[[#This Row],[スコア⑤]]/T20D357462[[#This Row],[スコア③]]</f>
        <v>#REF!</v>
      </c>
      <c r="R3448" s="76" t="e">
        <f>#REF!+#REF!</f>
        <v>#REF!</v>
      </c>
      <c r="S3448" s="76"/>
      <c r="T3448" s="119"/>
      <c r="U3448" s="76"/>
      <c r="V3448" s="76"/>
      <c r="W3448" s="109" t="e">
        <f>(T20D357462[[#This Row],[現金及び預金（億）]]-T20D357462[[#This Row],[負債（億）]])/T20D357462[[#This Row],[総資産]]*100</f>
        <v>#DIV/0!</v>
      </c>
    </row>
    <row r="3449" spans="1:23" s="67" customFormat="1" x14ac:dyDescent="0.25">
      <c r="A3449" s="69"/>
      <c r="B3449" s="39"/>
      <c r="C3449" s="71" t="str">
        <f>IFERROR(_xll.RssMarket($A3449,"市場部名称"),"")</f>
        <v/>
      </c>
      <c r="D3449" s="55"/>
      <c r="E3449" s="55" t="str">
        <f>IFERROR(_xll.RssMarket($A3449,"前日比"),"")</f>
        <v/>
      </c>
      <c r="F3449" s="75" t="str">
        <f>IFERROR(_xll.RssMarket($A3449,"時価総額"),"")</f>
        <v/>
      </c>
      <c r="G3449" s="75" t="e">
        <f>T20D357462[[#This Row],[時価総額]]/T20D357462[[#This Row],[現在値]]</f>
        <v>#VALUE!</v>
      </c>
      <c r="H3449" s="20"/>
      <c r="I3449" s="38"/>
      <c r="J3449" s="20"/>
      <c r="K3449" s="33"/>
      <c r="L3449" s="117"/>
      <c r="M3449" s="21"/>
      <c r="N3449" s="89"/>
      <c r="O3449" s="125" t="e">
        <f t="shared" si="109"/>
        <v>#REF!</v>
      </c>
      <c r="P3449" s="125" t="e">
        <f t="shared" si="108"/>
        <v>#REF!</v>
      </c>
      <c r="Q3449" s="147" t="e">
        <f>T20D357462[[#This Row],[スコア⑤]]/T20D357462[[#This Row],[スコア③]]</f>
        <v>#REF!</v>
      </c>
      <c r="R3449" s="76" t="e">
        <f>#REF!+#REF!</f>
        <v>#REF!</v>
      </c>
      <c r="S3449" s="76"/>
      <c r="T3449" s="119"/>
      <c r="U3449" s="76"/>
      <c r="V3449" s="76"/>
      <c r="W3449" s="109" t="e">
        <f>(T20D357462[[#This Row],[現金及び預金（億）]]-T20D357462[[#This Row],[負債（億）]])/T20D357462[[#This Row],[総資産]]*100</f>
        <v>#DIV/0!</v>
      </c>
    </row>
    <row r="3450" spans="1:23" s="67" customFormat="1" x14ac:dyDescent="0.25">
      <c r="A3450" s="69"/>
      <c r="B3450" s="39"/>
      <c r="C3450" s="71" t="str">
        <f>IFERROR(_xll.RssMarket($A3450,"市場部名称"),"")</f>
        <v/>
      </c>
      <c r="D3450" s="55"/>
      <c r="E3450" s="55" t="str">
        <f>IFERROR(_xll.RssMarket($A3450,"前日比"),"")</f>
        <v/>
      </c>
      <c r="F3450" s="75" t="str">
        <f>IFERROR(_xll.RssMarket($A3450,"時価総額"),"")</f>
        <v/>
      </c>
      <c r="G3450" s="75" t="e">
        <f>T20D357462[[#This Row],[時価総額]]/T20D357462[[#This Row],[現在値]]</f>
        <v>#VALUE!</v>
      </c>
      <c r="H3450" s="20"/>
      <c r="I3450" s="38"/>
      <c r="J3450" s="20"/>
      <c r="K3450" s="33"/>
      <c r="L3450" s="117"/>
      <c r="M3450" s="21"/>
      <c r="N3450" s="89"/>
      <c r="O3450" s="125" t="e">
        <f t="shared" si="109"/>
        <v>#REF!</v>
      </c>
      <c r="P3450" s="125" t="e">
        <f t="shared" si="108"/>
        <v>#REF!</v>
      </c>
      <c r="Q3450" s="147" t="e">
        <f>T20D357462[[#This Row],[スコア⑤]]/T20D357462[[#This Row],[スコア③]]</f>
        <v>#REF!</v>
      </c>
      <c r="R3450" s="76" t="e">
        <f>#REF!+#REF!</f>
        <v>#REF!</v>
      </c>
      <c r="S3450" s="76"/>
      <c r="T3450" s="119"/>
      <c r="U3450" s="76"/>
      <c r="V3450" s="76"/>
      <c r="W3450" s="109" t="e">
        <f>(T20D357462[[#This Row],[現金及び預金（億）]]-T20D357462[[#This Row],[負債（億）]])/T20D357462[[#This Row],[総資産]]*100</f>
        <v>#DIV/0!</v>
      </c>
    </row>
    <row r="3451" spans="1:23" s="67" customFormat="1" x14ac:dyDescent="0.25">
      <c r="A3451" s="69"/>
      <c r="B3451" s="39"/>
      <c r="C3451" s="71" t="str">
        <f>IFERROR(_xll.RssMarket($A3451,"市場部名称"),"")</f>
        <v/>
      </c>
      <c r="D3451" s="55"/>
      <c r="E3451" s="55" t="str">
        <f>IFERROR(_xll.RssMarket($A3451,"前日比"),"")</f>
        <v/>
      </c>
      <c r="F3451" s="75" t="str">
        <f>IFERROR(_xll.RssMarket($A3451,"時価総額"),"")</f>
        <v/>
      </c>
      <c r="G3451" s="75" t="e">
        <f>T20D357462[[#This Row],[時価総額]]/T20D357462[[#This Row],[現在値]]</f>
        <v>#VALUE!</v>
      </c>
      <c r="H3451" s="20"/>
      <c r="I3451" s="38"/>
      <c r="J3451" s="20"/>
      <c r="K3451" s="33"/>
      <c r="L3451" s="117"/>
      <c r="M3451" s="21"/>
      <c r="N3451" s="89"/>
      <c r="O3451" s="125" t="e">
        <f t="shared" si="109"/>
        <v>#REF!</v>
      </c>
      <c r="P3451" s="125" t="e">
        <f t="shared" si="108"/>
        <v>#REF!</v>
      </c>
      <c r="Q3451" s="147" t="e">
        <f>T20D357462[[#This Row],[スコア⑤]]/T20D357462[[#This Row],[スコア③]]</f>
        <v>#REF!</v>
      </c>
      <c r="R3451" s="76" t="e">
        <f>#REF!+#REF!</f>
        <v>#REF!</v>
      </c>
      <c r="S3451" s="76"/>
      <c r="T3451" s="119"/>
      <c r="U3451" s="76"/>
      <c r="V3451" s="76"/>
      <c r="W3451" s="109" t="e">
        <f>(T20D357462[[#This Row],[現金及び預金（億）]]-T20D357462[[#This Row],[負債（億）]])/T20D357462[[#This Row],[総資産]]*100</f>
        <v>#DIV/0!</v>
      </c>
    </row>
    <row r="3452" spans="1:23" s="67" customFormat="1" x14ac:dyDescent="0.25">
      <c r="A3452" s="69"/>
      <c r="B3452" s="39"/>
      <c r="C3452" s="71" t="str">
        <f>IFERROR(_xll.RssMarket($A3452,"市場部名称"),"")</f>
        <v/>
      </c>
      <c r="D3452" s="55"/>
      <c r="E3452" s="55" t="str">
        <f>IFERROR(_xll.RssMarket($A3452,"前日比"),"")</f>
        <v/>
      </c>
      <c r="F3452" s="75" t="str">
        <f>IFERROR(_xll.RssMarket($A3452,"時価総額"),"")</f>
        <v/>
      </c>
      <c r="G3452" s="75" t="e">
        <f>T20D357462[[#This Row],[時価総額]]/T20D357462[[#This Row],[現在値]]</f>
        <v>#VALUE!</v>
      </c>
      <c r="H3452" s="20"/>
      <c r="I3452" s="38"/>
      <c r="J3452" s="20"/>
      <c r="K3452" s="33"/>
      <c r="L3452" s="117"/>
      <c r="M3452" s="21"/>
      <c r="N3452" s="89"/>
      <c r="O3452" s="125" t="e">
        <f t="shared" si="109"/>
        <v>#REF!</v>
      </c>
      <c r="P3452" s="125" t="e">
        <f t="shared" si="108"/>
        <v>#REF!</v>
      </c>
      <c r="Q3452" s="147" t="e">
        <f>T20D357462[[#This Row],[スコア⑤]]/T20D357462[[#This Row],[スコア③]]</f>
        <v>#REF!</v>
      </c>
      <c r="R3452" s="76" t="e">
        <f>#REF!+#REF!</f>
        <v>#REF!</v>
      </c>
      <c r="S3452" s="76"/>
      <c r="T3452" s="119"/>
      <c r="U3452" s="76"/>
      <c r="V3452" s="76"/>
      <c r="W3452" s="109" t="e">
        <f>(T20D357462[[#This Row],[現金及び預金（億）]]-T20D357462[[#This Row],[負債（億）]])/T20D357462[[#This Row],[総資産]]*100</f>
        <v>#DIV/0!</v>
      </c>
    </row>
    <row r="3453" spans="1:23" s="67" customFormat="1" x14ac:dyDescent="0.25">
      <c r="A3453" s="69"/>
      <c r="B3453" s="39"/>
      <c r="C3453" s="71" t="str">
        <f>IFERROR(_xll.RssMarket($A3453,"市場部名称"),"")</f>
        <v/>
      </c>
      <c r="D3453" s="55"/>
      <c r="E3453" s="55" t="str">
        <f>IFERROR(_xll.RssMarket($A3453,"前日比"),"")</f>
        <v/>
      </c>
      <c r="F3453" s="75" t="str">
        <f>IFERROR(_xll.RssMarket($A3453,"時価総額"),"")</f>
        <v/>
      </c>
      <c r="G3453" s="75" t="e">
        <f>T20D357462[[#This Row],[時価総額]]/T20D357462[[#This Row],[現在値]]</f>
        <v>#VALUE!</v>
      </c>
      <c r="H3453" s="20"/>
      <c r="I3453" s="38"/>
      <c r="J3453" s="20"/>
      <c r="K3453" s="33"/>
      <c r="L3453" s="117"/>
      <c r="M3453" s="21"/>
      <c r="N3453" s="89"/>
      <c r="O3453" s="125" t="e">
        <f t="shared" si="109"/>
        <v>#REF!</v>
      </c>
      <c r="P3453" s="125" t="e">
        <f t="shared" ref="P3453:P3492" si="110">ROUND(((R3453/20)*(L3453/15)*(S3453/15)*(1+W3453/200))/(H3453/15)*100,0)</f>
        <v>#REF!</v>
      </c>
      <c r="Q3453" s="147" t="e">
        <f>T20D357462[[#This Row],[スコア⑤]]/T20D357462[[#This Row],[スコア③]]</f>
        <v>#REF!</v>
      </c>
      <c r="R3453" s="76" t="e">
        <f>#REF!+#REF!</f>
        <v>#REF!</v>
      </c>
      <c r="S3453" s="76"/>
      <c r="T3453" s="119"/>
      <c r="U3453" s="76"/>
      <c r="V3453" s="76"/>
      <c r="W3453" s="109" t="e">
        <f>(T20D357462[[#This Row],[現金及び預金（億）]]-T20D357462[[#This Row],[負債（億）]])/T20D357462[[#This Row],[総資産]]*100</f>
        <v>#DIV/0!</v>
      </c>
    </row>
    <row r="3454" spans="1:23" s="67" customFormat="1" x14ac:dyDescent="0.25">
      <c r="A3454" s="69"/>
      <c r="B3454" s="39"/>
      <c r="C3454" s="71" t="str">
        <f>IFERROR(_xll.RssMarket($A3454,"市場部名称"),"")</f>
        <v/>
      </c>
      <c r="D3454" s="55"/>
      <c r="E3454" s="55" t="str">
        <f>IFERROR(_xll.RssMarket($A3454,"前日比"),"")</f>
        <v/>
      </c>
      <c r="F3454" s="75" t="str">
        <f>IFERROR(_xll.RssMarket($A3454,"時価総額"),"")</f>
        <v/>
      </c>
      <c r="G3454" s="75" t="e">
        <f>T20D357462[[#This Row],[時価総額]]/T20D357462[[#This Row],[現在値]]</f>
        <v>#VALUE!</v>
      </c>
      <c r="H3454" s="20"/>
      <c r="I3454" s="38"/>
      <c r="J3454" s="20"/>
      <c r="K3454" s="33"/>
      <c r="L3454" s="117"/>
      <c r="M3454" s="21"/>
      <c r="N3454" s="89"/>
      <c r="O3454" s="125" t="e">
        <f t="shared" si="109"/>
        <v>#REF!</v>
      </c>
      <c r="P3454" s="125" t="e">
        <f t="shared" si="110"/>
        <v>#REF!</v>
      </c>
      <c r="Q3454" s="147" t="e">
        <f>T20D357462[[#This Row],[スコア⑤]]/T20D357462[[#This Row],[スコア③]]</f>
        <v>#REF!</v>
      </c>
      <c r="R3454" s="76" t="e">
        <f>#REF!+#REF!</f>
        <v>#REF!</v>
      </c>
      <c r="S3454" s="76"/>
      <c r="T3454" s="119"/>
      <c r="U3454" s="76"/>
      <c r="V3454" s="76"/>
      <c r="W3454" s="109" t="e">
        <f>(T20D357462[[#This Row],[現金及び預金（億）]]-T20D357462[[#This Row],[負債（億）]])/T20D357462[[#This Row],[総資産]]*100</f>
        <v>#DIV/0!</v>
      </c>
    </row>
    <row r="3455" spans="1:23" s="67" customFormat="1" x14ac:dyDescent="0.25">
      <c r="A3455" s="69"/>
      <c r="B3455" s="39"/>
      <c r="C3455" s="71" t="str">
        <f>IFERROR(_xll.RssMarket($A3455,"市場部名称"),"")</f>
        <v/>
      </c>
      <c r="D3455" s="55"/>
      <c r="E3455" s="55" t="str">
        <f>IFERROR(_xll.RssMarket($A3455,"前日比"),"")</f>
        <v/>
      </c>
      <c r="F3455" s="75" t="str">
        <f>IFERROR(_xll.RssMarket($A3455,"時価総額"),"")</f>
        <v/>
      </c>
      <c r="G3455" s="75" t="e">
        <f>T20D357462[[#This Row],[時価総額]]/T20D357462[[#This Row],[現在値]]</f>
        <v>#VALUE!</v>
      </c>
      <c r="H3455" s="20"/>
      <c r="I3455" s="38"/>
      <c r="J3455" s="20"/>
      <c r="K3455" s="33"/>
      <c r="L3455" s="117"/>
      <c r="M3455" s="21"/>
      <c r="N3455" s="89"/>
      <c r="O3455" s="125" t="e">
        <f t="shared" si="109"/>
        <v>#REF!</v>
      </c>
      <c r="P3455" s="125" t="e">
        <f t="shared" si="110"/>
        <v>#REF!</v>
      </c>
      <c r="Q3455" s="147" t="e">
        <f>T20D357462[[#This Row],[スコア⑤]]/T20D357462[[#This Row],[スコア③]]</f>
        <v>#REF!</v>
      </c>
      <c r="R3455" s="76" t="e">
        <f>#REF!+#REF!</f>
        <v>#REF!</v>
      </c>
      <c r="S3455" s="76"/>
      <c r="T3455" s="119"/>
      <c r="U3455" s="76"/>
      <c r="V3455" s="76"/>
      <c r="W3455" s="109" t="e">
        <f>(T20D357462[[#This Row],[現金及び預金（億）]]-T20D357462[[#This Row],[負債（億）]])/T20D357462[[#This Row],[総資産]]*100</f>
        <v>#DIV/0!</v>
      </c>
    </row>
    <row r="3456" spans="1:23" s="67" customFormat="1" x14ac:dyDescent="0.25">
      <c r="A3456" s="69"/>
      <c r="B3456" s="39"/>
      <c r="C3456" s="71" t="str">
        <f>IFERROR(_xll.RssMarket($A3456,"市場部名称"),"")</f>
        <v/>
      </c>
      <c r="D3456" s="55"/>
      <c r="E3456" s="55" t="str">
        <f>IFERROR(_xll.RssMarket($A3456,"前日比"),"")</f>
        <v/>
      </c>
      <c r="F3456" s="75" t="str">
        <f>IFERROR(_xll.RssMarket($A3456,"時価総額"),"")</f>
        <v/>
      </c>
      <c r="G3456" s="75" t="e">
        <f>T20D357462[[#This Row],[時価総額]]/T20D357462[[#This Row],[現在値]]</f>
        <v>#VALUE!</v>
      </c>
      <c r="H3456" s="20"/>
      <c r="I3456" s="38"/>
      <c r="J3456" s="20"/>
      <c r="K3456" s="33"/>
      <c r="L3456" s="117"/>
      <c r="M3456" s="21"/>
      <c r="N3456" s="89"/>
      <c r="O3456" s="125" t="e">
        <f t="shared" si="109"/>
        <v>#REF!</v>
      </c>
      <c r="P3456" s="125" t="e">
        <f t="shared" si="110"/>
        <v>#REF!</v>
      </c>
      <c r="Q3456" s="147" t="e">
        <f>T20D357462[[#This Row],[スコア⑤]]/T20D357462[[#This Row],[スコア③]]</f>
        <v>#REF!</v>
      </c>
      <c r="R3456" s="76" t="e">
        <f>#REF!+#REF!</f>
        <v>#REF!</v>
      </c>
      <c r="S3456" s="76"/>
      <c r="T3456" s="119"/>
      <c r="U3456" s="76"/>
      <c r="V3456" s="76"/>
      <c r="W3456" s="109" t="e">
        <f>(T20D357462[[#This Row],[現金及び預金（億）]]-T20D357462[[#This Row],[負債（億）]])/T20D357462[[#This Row],[総資産]]*100</f>
        <v>#DIV/0!</v>
      </c>
    </row>
    <row r="3457" spans="1:23" s="67" customFormat="1" x14ac:dyDescent="0.25">
      <c r="A3457" s="69"/>
      <c r="B3457" s="39"/>
      <c r="C3457" s="71" t="str">
        <f>IFERROR(_xll.RssMarket($A3457,"市場部名称"),"")</f>
        <v/>
      </c>
      <c r="D3457" s="55"/>
      <c r="E3457" s="55" t="str">
        <f>IFERROR(_xll.RssMarket($A3457,"前日比"),"")</f>
        <v/>
      </c>
      <c r="F3457" s="75" t="str">
        <f>IFERROR(_xll.RssMarket($A3457,"時価総額"),"")</f>
        <v/>
      </c>
      <c r="G3457" s="75" t="e">
        <f>T20D357462[[#This Row],[時価総額]]/T20D357462[[#This Row],[現在値]]</f>
        <v>#VALUE!</v>
      </c>
      <c r="H3457" s="20"/>
      <c r="I3457" s="38"/>
      <c r="J3457" s="20"/>
      <c r="K3457" s="33"/>
      <c r="L3457" s="117"/>
      <c r="M3457" s="21"/>
      <c r="N3457" s="89"/>
      <c r="O3457" s="125" t="e">
        <f t="shared" si="109"/>
        <v>#REF!</v>
      </c>
      <c r="P3457" s="125" t="e">
        <f t="shared" si="110"/>
        <v>#REF!</v>
      </c>
      <c r="Q3457" s="147" t="e">
        <f>T20D357462[[#This Row],[スコア⑤]]/T20D357462[[#This Row],[スコア③]]</f>
        <v>#REF!</v>
      </c>
      <c r="R3457" s="76" t="e">
        <f>#REF!+#REF!</f>
        <v>#REF!</v>
      </c>
      <c r="S3457" s="76"/>
      <c r="T3457" s="119"/>
      <c r="U3457" s="76"/>
      <c r="V3457" s="76"/>
      <c r="W3457" s="109" t="e">
        <f>(T20D357462[[#This Row],[現金及び預金（億）]]-T20D357462[[#This Row],[負債（億）]])/T20D357462[[#This Row],[総資産]]*100</f>
        <v>#DIV/0!</v>
      </c>
    </row>
    <row r="3458" spans="1:23" s="67" customFormat="1" x14ac:dyDescent="0.25">
      <c r="A3458" s="69"/>
      <c r="B3458" s="39"/>
      <c r="C3458" s="71" t="str">
        <f>IFERROR(_xll.RssMarket($A3458,"市場部名称"),"")</f>
        <v/>
      </c>
      <c r="D3458" s="55"/>
      <c r="E3458" s="55" t="str">
        <f>IFERROR(_xll.RssMarket($A3458,"前日比"),"")</f>
        <v/>
      </c>
      <c r="F3458" s="75" t="str">
        <f>IFERROR(_xll.RssMarket($A3458,"時価総額"),"")</f>
        <v/>
      </c>
      <c r="G3458" s="75" t="e">
        <f>T20D357462[[#This Row],[時価総額]]/T20D357462[[#This Row],[現在値]]</f>
        <v>#VALUE!</v>
      </c>
      <c r="H3458" s="20"/>
      <c r="I3458" s="38"/>
      <c r="J3458" s="20"/>
      <c r="K3458" s="33"/>
      <c r="L3458" s="117"/>
      <c r="M3458" s="21"/>
      <c r="N3458" s="89"/>
      <c r="O3458" s="125" t="e">
        <f t="shared" ref="O3458:O3492" si="111">ROUND(
 ((IF(OR(R3458="",R3458&lt;=0),20,R3458)/20)
  *(L3458/15))
 /(IFERROR(IF(H3458&gt;0,H3458,15),15)/15)
 *100,0)</f>
        <v>#REF!</v>
      </c>
      <c r="P3458" s="125" t="e">
        <f t="shared" si="110"/>
        <v>#REF!</v>
      </c>
      <c r="Q3458" s="147" t="e">
        <f>T20D357462[[#This Row],[スコア⑤]]/T20D357462[[#This Row],[スコア③]]</f>
        <v>#REF!</v>
      </c>
      <c r="R3458" s="76" t="e">
        <f>#REF!+#REF!</f>
        <v>#REF!</v>
      </c>
      <c r="S3458" s="76"/>
      <c r="T3458" s="119"/>
      <c r="U3458" s="76"/>
      <c r="V3458" s="76"/>
      <c r="W3458" s="109" t="e">
        <f>(T20D357462[[#This Row],[現金及び預金（億）]]-T20D357462[[#This Row],[負債（億）]])/T20D357462[[#This Row],[総資産]]*100</f>
        <v>#DIV/0!</v>
      </c>
    </row>
    <row r="3459" spans="1:23" s="67" customFormat="1" x14ac:dyDescent="0.25">
      <c r="A3459" s="69"/>
      <c r="B3459" s="39"/>
      <c r="C3459" s="71" t="str">
        <f>IFERROR(_xll.RssMarket($A3459,"市場部名称"),"")</f>
        <v/>
      </c>
      <c r="D3459" s="55"/>
      <c r="E3459" s="55" t="str">
        <f>IFERROR(_xll.RssMarket($A3459,"前日比"),"")</f>
        <v/>
      </c>
      <c r="F3459" s="75" t="str">
        <f>IFERROR(_xll.RssMarket($A3459,"時価総額"),"")</f>
        <v/>
      </c>
      <c r="G3459" s="75" t="e">
        <f>T20D357462[[#This Row],[時価総額]]/T20D357462[[#This Row],[現在値]]</f>
        <v>#VALUE!</v>
      </c>
      <c r="H3459" s="20"/>
      <c r="I3459" s="38"/>
      <c r="J3459" s="20"/>
      <c r="K3459" s="33"/>
      <c r="L3459" s="117"/>
      <c r="M3459" s="21"/>
      <c r="N3459" s="89"/>
      <c r="O3459" s="125" t="e">
        <f t="shared" si="111"/>
        <v>#REF!</v>
      </c>
      <c r="P3459" s="125" t="e">
        <f t="shared" si="110"/>
        <v>#REF!</v>
      </c>
      <c r="Q3459" s="147" t="e">
        <f>T20D357462[[#This Row],[スコア⑤]]/T20D357462[[#This Row],[スコア③]]</f>
        <v>#REF!</v>
      </c>
      <c r="R3459" s="76" t="e">
        <f>#REF!+#REF!</f>
        <v>#REF!</v>
      </c>
      <c r="S3459" s="76"/>
      <c r="T3459" s="119"/>
      <c r="U3459" s="76"/>
      <c r="V3459" s="76"/>
      <c r="W3459" s="109" t="e">
        <f>(T20D357462[[#This Row],[現金及び預金（億）]]-T20D357462[[#This Row],[負債（億）]])/T20D357462[[#This Row],[総資産]]*100</f>
        <v>#DIV/0!</v>
      </c>
    </row>
    <row r="3460" spans="1:23" s="67" customFormat="1" x14ac:dyDescent="0.25">
      <c r="A3460" s="69"/>
      <c r="B3460" s="39"/>
      <c r="C3460" s="71" t="str">
        <f>IFERROR(_xll.RssMarket($A3460,"市場部名称"),"")</f>
        <v/>
      </c>
      <c r="D3460" s="55"/>
      <c r="E3460" s="55" t="str">
        <f>IFERROR(_xll.RssMarket($A3460,"前日比"),"")</f>
        <v/>
      </c>
      <c r="F3460" s="75" t="str">
        <f>IFERROR(_xll.RssMarket($A3460,"時価総額"),"")</f>
        <v/>
      </c>
      <c r="G3460" s="75" t="e">
        <f>T20D357462[[#This Row],[時価総額]]/T20D357462[[#This Row],[現在値]]</f>
        <v>#VALUE!</v>
      </c>
      <c r="H3460" s="20"/>
      <c r="I3460" s="38"/>
      <c r="J3460" s="20"/>
      <c r="K3460" s="33"/>
      <c r="L3460" s="117"/>
      <c r="M3460" s="21"/>
      <c r="N3460" s="89"/>
      <c r="O3460" s="125" t="e">
        <f t="shared" si="111"/>
        <v>#REF!</v>
      </c>
      <c r="P3460" s="125" t="e">
        <f t="shared" si="110"/>
        <v>#REF!</v>
      </c>
      <c r="Q3460" s="147" t="e">
        <f>T20D357462[[#This Row],[スコア⑤]]/T20D357462[[#This Row],[スコア③]]</f>
        <v>#REF!</v>
      </c>
      <c r="R3460" s="76" t="e">
        <f>#REF!+#REF!</f>
        <v>#REF!</v>
      </c>
      <c r="S3460" s="76"/>
      <c r="T3460" s="119"/>
      <c r="U3460" s="76"/>
      <c r="V3460" s="76"/>
      <c r="W3460" s="109" t="e">
        <f>(T20D357462[[#This Row],[現金及び預金（億）]]-T20D357462[[#This Row],[負債（億）]])/T20D357462[[#This Row],[総資産]]*100</f>
        <v>#DIV/0!</v>
      </c>
    </row>
    <row r="3461" spans="1:23" s="67" customFormat="1" x14ac:dyDescent="0.25">
      <c r="A3461" s="69"/>
      <c r="B3461" s="39"/>
      <c r="C3461" s="71" t="str">
        <f>IFERROR(_xll.RssMarket($A3461,"市場部名称"),"")</f>
        <v/>
      </c>
      <c r="D3461" s="55"/>
      <c r="E3461" s="55" t="str">
        <f>IFERROR(_xll.RssMarket($A3461,"前日比"),"")</f>
        <v/>
      </c>
      <c r="F3461" s="75" t="str">
        <f>IFERROR(_xll.RssMarket($A3461,"時価総額"),"")</f>
        <v/>
      </c>
      <c r="G3461" s="75" t="e">
        <f>T20D357462[[#This Row],[時価総額]]/T20D357462[[#This Row],[現在値]]</f>
        <v>#VALUE!</v>
      </c>
      <c r="H3461" s="20"/>
      <c r="I3461" s="38"/>
      <c r="J3461" s="20"/>
      <c r="K3461" s="33"/>
      <c r="L3461" s="117"/>
      <c r="M3461" s="21"/>
      <c r="N3461" s="89"/>
      <c r="O3461" s="125" t="e">
        <f t="shared" si="111"/>
        <v>#REF!</v>
      </c>
      <c r="P3461" s="125" t="e">
        <f t="shared" si="110"/>
        <v>#REF!</v>
      </c>
      <c r="Q3461" s="147" t="e">
        <f>T20D357462[[#This Row],[スコア⑤]]/T20D357462[[#This Row],[スコア③]]</f>
        <v>#REF!</v>
      </c>
      <c r="R3461" s="76" t="e">
        <f>#REF!+#REF!</f>
        <v>#REF!</v>
      </c>
      <c r="S3461" s="76"/>
      <c r="T3461" s="119"/>
      <c r="U3461" s="76"/>
      <c r="V3461" s="76"/>
      <c r="W3461" s="109" t="e">
        <f>(T20D357462[[#This Row],[現金及び預金（億）]]-T20D357462[[#This Row],[負債（億）]])/T20D357462[[#This Row],[総資産]]*100</f>
        <v>#DIV/0!</v>
      </c>
    </row>
    <row r="3462" spans="1:23" s="67" customFormat="1" x14ac:dyDescent="0.25">
      <c r="A3462" s="69"/>
      <c r="B3462" s="39"/>
      <c r="C3462" s="71" t="str">
        <f>IFERROR(_xll.RssMarket($A3462,"市場部名称"),"")</f>
        <v/>
      </c>
      <c r="D3462" s="55"/>
      <c r="E3462" s="55" t="str">
        <f>IFERROR(_xll.RssMarket($A3462,"前日比"),"")</f>
        <v/>
      </c>
      <c r="F3462" s="75" t="str">
        <f>IFERROR(_xll.RssMarket($A3462,"時価総額"),"")</f>
        <v/>
      </c>
      <c r="G3462" s="75" t="e">
        <f>T20D357462[[#This Row],[時価総額]]/T20D357462[[#This Row],[現在値]]</f>
        <v>#VALUE!</v>
      </c>
      <c r="H3462" s="20"/>
      <c r="I3462" s="38"/>
      <c r="J3462" s="20"/>
      <c r="K3462" s="33"/>
      <c r="L3462" s="117"/>
      <c r="M3462" s="21"/>
      <c r="N3462" s="89"/>
      <c r="O3462" s="125" t="e">
        <f t="shared" si="111"/>
        <v>#REF!</v>
      </c>
      <c r="P3462" s="125" t="e">
        <f t="shared" si="110"/>
        <v>#REF!</v>
      </c>
      <c r="Q3462" s="147" t="e">
        <f>T20D357462[[#This Row],[スコア⑤]]/T20D357462[[#This Row],[スコア③]]</f>
        <v>#REF!</v>
      </c>
      <c r="R3462" s="76" t="e">
        <f>#REF!+#REF!</f>
        <v>#REF!</v>
      </c>
      <c r="S3462" s="76"/>
      <c r="T3462" s="119"/>
      <c r="U3462" s="76"/>
      <c r="V3462" s="76"/>
      <c r="W3462" s="109" t="e">
        <f>(T20D357462[[#This Row],[現金及び預金（億）]]-T20D357462[[#This Row],[負債（億）]])/T20D357462[[#This Row],[総資産]]*100</f>
        <v>#DIV/0!</v>
      </c>
    </row>
    <row r="3463" spans="1:23" s="67" customFormat="1" x14ac:dyDescent="0.25">
      <c r="A3463" s="69"/>
      <c r="B3463" s="39"/>
      <c r="C3463" s="71" t="str">
        <f>IFERROR(_xll.RssMarket($A3463,"市場部名称"),"")</f>
        <v/>
      </c>
      <c r="D3463" s="55"/>
      <c r="E3463" s="55" t="str">
        <f>IFERROR(_xll.RssMarket($A3463,"前日比"),"")</f>
        <v/>
      </c>
      <c r="F3463" s="75" t="str">
        <f>IFERROR(_xll.RssMarket($A3463,"時価総額"),"")</f>
        <v/>
      </c>
      <c r="G3463" s="75" t="e">
        <f>T20D357462[[#This Row],[時価総額]]/T20D357462[[#This Row],[現在値]]</f>
        <v>#VALUE!</v>
      </c>
      <c r="H3463" s="20"/>
      <c r="I3463" s="38"/>
      <c r="J3463" s="20"/>
      <c r="K3463" s="33"/>
      <c r="L3463" s="117"/>
      <c r="M3463" s="21"/>
      <c r="N3463" s="89"/>
      <c r="O3463" s="125" t="e">
        <f t="shared" si="111"/>
        <v>#REF!</v>
      </c>
      <c r="P3463" s="125" t="e">
        <f t="shared" si="110"/>
        <v>#REF!</v>
      </c>
      <c r="Q3463" s="147" t="e">
        <f>T20D357462[[#This Row],[スコア⑤]]/T20D357462[[#This Row],[スコア③]]</f>
        <v>#REF!</v>
      </c>
      <c r="R3463" s="76" t="e">
        <f>#REF!+#REF!</f>
        <v>#REF!</v>
      </c>
      <c r="S3463" s="76"/>
      <c r="T3463" s="119"/>
      <c r="U3463" s="76"/>
      <c r="V3463" s="76"/>
      <c r="W3463" s="109" t="e">
        <f>(T20D357462[[#This Row],[現金及び預金（億）]]-T20D357462[[#This Row],[負債（億）]])/T20D357462[[#This Row],[総資産]]*100</f>
        <v>#DIV/0!</v>
      </c>
    </row>
    <row r="3464" spans="1:23" s="67" customFormat="1" x14ac:dyDescent="0.25">
      <c r="A3464" s="69"/>
      <c r="B3464" s="39"/>
      <c r="C3464" s="71" t="str">
        <f>IFERROR(_xll.RssMarket($A3464,"市場部名称"),"")</f>
        <v/>
      </c>
      <c r="D3464" s="55"/>
      <c r="E3464" s="55" t="str">
        <f>IFERROR(_xll.RssMarket($A3464,"前日比"),"")</f>
        <v/>
      </c>
      <c r="F3464" s="75" t="str">
        <f>IFERROR(_xll.RssMarket($A3464,"時価総額"),"")</f>
        <v/>
      </c>
      <c r="G3464" s="75" t="e">
        <f>T20D357462[[#This Row],[時価総額]]/T20D357462[[#This Row],[現在値]]</f>
        <v>#VALUE!</v>
      </c>
      <c r="H3464" s="20"/>
      <c r="I3464" s="38"/>
      <c r="J3464" s="20"/>
      <c r="K3464" s="33"/>
      <c r="L3464" s="117"/>
      <c r="M3464" s="21"/>
      <c r="N3464" s="89"/>
      <c r="O3464" s="125" t="e">
        <f t="shared" si="111"/>
        <v>#REF!</v>
      </c>
      <c r="P3464" s="125" t="e">
        <f t="shared" si="110"/>
        <v>#REF!</v>
      </c>
      <c r="Q3464" s="147" t="e">
        <f>T20D357462[[#This Row],[スコア⑤]]/T20D357462[[#This Row],[スコア③]]</f>
        <v>#REF!</v>
      </c>
      <c r="R3464" s="76" t="e">
        <f>#REF!+#REF!</f>
        <v>#REF!</v>
      </c>
      <c r="S3464" s="76"/>
      <c r="T3464" s="119"/>
      <c r="U3464" s="76"/>
      <c r="V3464" s="76"/>
      <c r="W3464" s="109" t="e">
        <f>(T20D357462[[#This Row],[現金及び預金（億）]]-T20D357462[[#This Row],[負債（億）]])/T20D357462[[#This Row],[総資産]]*100</f>
        <v>#DIV/0!</v>
      </c>
    </row>
    <row r="3465" spans="1:23" s="67" customFormat="1" x14ac:dyDescent="0.25">
      <c r="A3465" s="69"/>
      <c r="B3465" s="39"/>
      <c r="C3465" s="71" t="str">
        <f>IFERROR(_xll.RssMarket($A3465,"市場部名称"),"")</f>
        <v/>
      </c>
      <c r="D3465" s="55"/>
      <c r="E3465" s="55" t="str">
        <f>IFERROR(_xll.RssMarket($A3465,"前日比"),"")</f>
        <v/>
      </c>
      <c r="F3465" s="75" t="str">
        <f>IFERROR(_xll.RssMarket($A3465,"時価総額"),"")</f>
        <v/>
      </c>
      <c r="G3465" s="75" t="e">
        <f>T20D357462[[#This Row],[時価総額]]/T20D357462[[#This Row],[現在値]]</f>
        <v>#VALUE!</v>
      </c>
      <c r="H3465" s="20"/>
      <c r="I3465" s="38"/>
      <c r="J3465" s="20"/>
      <c r="K3465" s="33"/>
      <c r="L3465" s="117"/>
      <c r="M3465" s="21"/>
      <c r="N3465" s="89"/>
      <c r="O3465" s="125" t="e">
        <f t="shared" si="111"/>
        <v>#REF!</v>
      </c>
      <c r="P3465" s="125" t="e">
        <f t="shared" si="110"/>
        <v>#REF!</v>
      </c>
      <c r="Q3465" s="147" t="e">
        <f>T20D357462[[#This Row],[スコア⑤]]/T20D357462[[#This Row],[スコア③]]</f>
        <v>#REF!</v>
      </c>
      <c r="R3465" s="76" t="e">
        <f>#REF!+#REF!</f>
        <v>#REF!</v>
      </c>
      <c r="S3465" s="76"/>
      <c r="T3465" s="119"/>
      <c r="U3465" s="76"/>
      <c r="V3465" s="76"/>
      <c r="W3465" s="109" t="e">
        <f>(T20D357462[[#This Row],[現金及び預金（億）]]-T20D357462[[#This Row],[負債（億）]])/T20D357462[[#This Row],[総資産]]*100</f>
        <v>#DIV/0!</v>
      </c>
    </row>
    <row r="3466" spans="1:23" s="67" customFormat="1" x14ac:dyDescent="0.25">
      <c r="A3466" s="69"/>
      <c r="B3466" s="39"/>
      <c r="C3466" s="71" t="str">
        <f>IFERROR(_xll.RssMarket($A3466,"市場部名称"),"")</f>
        <v/>
      </c>
      <c r="D3466" s="55"/>
      <c r="E3466" s="55" t="str">
        <f>IFERROR(_xll.RssMarket($A3466,"前日比"),"")</f>
        <v/>
      </c>
      <c r="F3466" s="75" t="str">
        <f>IFERROR(_xll.RssMarket($A3466,"時価総額"),"")</f>
        <v/>
      </c>
      <c r="G3466" s="75" t="e">
        <f>T20D357462[[#This Row],[時価総額]]/T20D357462[[#This Row],[現在値]]</f>
        <v>#VALUE!</v>
      </c>
      <c r="H3466" s="20"/>
      <c r="I3466" s="38"/>
      <c r="J3466" s="20"/>
      <c r="K3466" s="33"/>
      <c r="L3466" s="117"/>
      <c r="M3466" s="21"/>
      <c r="N3466" s="89"/>
      <c r="O3466" s="125" t="e">
        <f t="shared" si="111"/>
        <v>#REF!</v>
      </c>
      <c r="P3466" s="125" t="e">
        <f t="shared" si="110"/>
        <v>#REF!</v>
      </c>
      <c r="Q3466" s="147" t="e">
        <f>T20D357462[[#This Row],[スコア⑤]]/T20D357462[[#This Row],[スコア③]]</f>
        <v>#REF!</v>
      </c>
      <c r="R3466" s="76" t="e">
        <f>#REF!+#REF!</f>
        <v>#REF!</v>
      </c>
      <c r="S3466" s="76"/>
      <c r="T3466" s="119"/>
      <c r="U3466" s="76"/>
      <c r="V3466" s="76"/>
      <c r="W3466" s="109" t="e">
        <f>(T20D357462[[#This Row],[現金及び預金（億）]]-T20D357462[[#This Row],[負債（億）]])/T20D357462[[#This Row],[総資産]]*100</f>
        <v>#DIV/0!</v>
      </c>
    </row>
    <row r="3467" spans="1:23" s="67" customFormat="1" x14ac:dyDescent="0.25">
      <c r="A3467" s="69"/>
      <c r="B3467" s="39"/>
      <c r="C3467" s="71" t="str">
        <f>IFERROR(_xll.RssMarket($A3467,"市場部名称"),"")</f>
        <v/>
      </c>
      <c r="D3467" s="55"/>
      <c r="E3467" s="55" t="str">
        <f>IFERROR(_xll.RssMarket($A3467,"前日比"),"")</f>
        <v/>
      </c>
      <c r="F3467" s="75" t="str">
        <f>IFERROR(_xll.RssMarket($A3467,"時価総額"),"")</f>
        <v/>
      </c>
      <c r="G3467" s="75" t="e">
        <f>T20D357462[[#This Row],[時価総額]]/T20D357462[[#This Row],[現在値]]</f>
        <v>#VALUE!</v>
      </c>
      <c r="H3467" s="20"/>
      <c r="I3467" s="38"/>
      <c r="J3467" s="20"/>
      <c r="K3467" s="33"/>
      <c r="L3467" s="117"/>
      <c r="M3467" s="21"/>
      <c r="N3467" s="89"/>
      <c r="O3467" s="125" t="e">
        <f t="shared" si="111"/>
        <v>#REF!</v>
      </c>
      <c r="P3467" s="125" t="e">
        <f t="shared" si="110"/>
        <v>#REF!</v>
      </c>
      <c r="Q3467" s="147" t="e">
        <f>T20D357462[[#This Row],[スコア⑤]]/T20D357462[[#This Row],[スコア③]]</f>
        <v>#REF!</v>
      </c>
      <c r="R3467" s="76" t="e">
        <f>#REF!+#REF!</f>
        <v>#REF!</v>
      </c>
      <c r="S3467" s="76"/>
      <c r="T3467" s="119"/>
      <c r="U3467" s="76"/>
      <c r="V3467" s="76"/>
      <c r="W3467" s="109" t="e">
        <f>(T20D357462[[#This Row],[現金及び預金（億）]]-T20D357462[[#This Row],[負債（億）]])/T20D357462[[#This Row],[総資産]]*100</f>
        <v>#DIV/0!</v>
      </c>
    </row>
    <row r="3468" spans="1:23" s="67" customFormat="1" x14ac:dyDescent="0.25">
      <c r="A3468" s="69"/>
      <c r="B3468" s="39"/>
      <c r="C3468" s="71" t="str">
        <f>IFERROR(_xll.RssMarket($A3468,"市場部名称"),"")</f>
        <v/>
      </c>
      <c r="D3468" s="55"/>
      <c r="E3468" s="55" t="str">
        <f>IFERROR(_xll.RssMarket($A3468,"前日比"),"")</f>
        <v/>
      </c>
      <c r="F3468" s="75" t="str">
        <f>IFERROR(_xll.RssMarket($A3468,"時価総額"),"")</f>
        <v/>
      </c>
      <c r="G3468" s="75" t="e">
        <f>T20D357462[[#This Row],[時価総額]]/T20D357462[[#This Row],[現在値]]</f>
        <v>#VALUE!</v>
      </c>
      <c r="H3468" s="20"/>
      <c r="I3468" s="38"/>
      <c r="J3468" s="20"/>
      <c r="K3468" s="33"/>
      <c r="L3468" s="117"/>
      <c r="M3468" s="21"/>
      <c r="N3468" s="89"/>
      <c r="O3468" s="125" t="e">
        <f t="shared" si="111"/>
        <v>#REF!</v>
      </c>
      <c r="P3468" s="125" t="e">
        <f t="shared" si="110"/>
        <v>#REF!</v>
      </c>
      <c r="Q3468" s="147" t="e">
        <f>T20D357462[[#This Row],[スコア⑤]]/T20D357462[[#This Row],[スコア③]]</f>
        <v>#REF!</v>
      </c>
      <c r="R3468" s="76" t="e">
        <f>#REF!+#REF!</f>
        <v>#REF!</v>
      </c>
      <c r="S3468" s="76"/>
      <c r="T3468" s="119"/>
      <c r="U3468" s="76"/>
      <c r="V3468" s="76"/>
      <c r="W3468" s="109" t="e">
        <f>(T20D357462[[#This Row],[現金及び預金（億）]]-T20D357462[[#This Row],[負債（億）]])/T20D357462[[#This Row],[総資産]]*100</f>
        <v>#DIV/0!</v>
      </c>
    </row>
    <row r="3469" spans="1:23" s="67" customFormat="1" x14ac:dyDescent="0.25">
      <c r="A3469" s="69"/>
      <c r="B3469" s="39"/>
      <c r="C3469" s="71" t="str">
        <f>IFERROR(_xll.RssMarket($A3469,"市場部名称"),"")</f>
        <v/>
      </c>
      <c r="D3469" s="55"/>
      <c r="E3469" s="55" t="str">
        <f>IFERROR(_xll.RssMarket($A3469,"前日比"),"")</f>
        <v/>
      </c>
      <c r="F3469" s="75" t="str">
        <f>IFERROR(_xll.RssMarket($A3469,"時価総額"),"")</f>
        <v/>
      </c>
      <c r="G3469" s="75" t="e">
        <f>T20D357462[[#This Row],[時価総額]]/T20D357462[[#This Row],[現在値]]</f>
        <v>#VALUE!</v>
      </c>
      <c r="H3469" s="20"/>
      <c r="I3469" s="38"/>
      <c r="J3469" s="20"/>
      <c r="K3469" s="33"/>
      <c r="L3469" s="117"/>
      <c r="M3469" s="21"/>
      <c r="N3469" s="89"/>
      <c r="O3469" s="125" t="e">
        <f t="shared" si="111"/>
        <v>#REF!</v>
      </c>
      <c r="P3469" s="125" t="e">
        <f t="shared" si="110"/>
        <v>#REF!</v>
      </c>
      <c r="Q3469" s="147" t="e">
        <f>T20D357462[[#This Row],[スコア⑤]]/T20D357462[[#This Row],[スコア③]]</f>
        <v>#REF!</v>
      </c>
      <c r="R3469" s="76" t="e">
        <f>#REF!+#REF!</f>
        <v>#REF!</v>
      </c>
      <c r="S3469" s="76"/>
      <c r="T3469" s="119"/>
      <c r="U3469" s="76"/>
      <c r="V3469" s="76"/>
      <c r="W3469" s="109" t="e">
        <f>(T20D357462[[#This Row],[現金及び預金（億）]]-T20D357462[[#This Row],[負債（億）]])/T20D357462[[#This Row],[総資産]]*100</f>
        <v>#DIV/0!</v>
      </c>
    </row>
    <row r="3470" spans="1:23" s="67" customFormat="1" x14ac:dyDescent="0.25">
      <c r="A3470" s="69"/>
      <c r="B3470" s="39"/>
      <c r="C3470" s="71" t="str">
        <f>IFERROR(_xll.RssMarket($A3470,"市場部名称"),"")</f>
        <v/>
      </c>
      <c r="D3470" s="55"/>
      <c r="E3470" s="55" t="str">
        <f>IFERROR(_xll.RssMarket($A3470,"前日比"),"")</f>
        <v/>
      </c>
      <c r="F3470" s="75" t="str">
        <f>IFERROR(_xll.RssMarket($A3470,"時価総額"),"")</f>
        <v/>
      </c>
      <c r="G3470" s="75" t="e">
        <f>T20D357462[[#This Row],[時価総額]]/T20D357462[[#This Row],[現在値]]</f>
        <v>#VALUE!</v>
      </c>
      <c r="H3470" s="20"/>
      <c r="I3470" s="38"/>
      <c r="J3470" s="20"/>
      <c r="K3470" s="33"/>
      <c r="L3470" s="117"/>
      <c r="M3470" s="21"/>
      <c r="N3470" s="89"/>
      <c r="O3470" s="125" t="e">
        <f t="shared" si="111"/>
        <v>#REF!</v>
      </c>
      <c r="P3470" s="125" t="e">
        <f t="shared" si="110"/>
        <v>#REF!</v>
      </c>
      <c r="Q3470" s="147" t="e">
        <f>T20D357462[[#This Row],[スコア⑤]]/T20D357462[[#This Row],[スコア③]]</f>
        <v>#REF!</v>
      </c>
      <c r="R3470" s="76" t="e">
        <f>#REF!+#REF!</f>
        <v>#REF!</v>
      </c>
      <c r="S3470" s="76"/>
      <c r="T3470" s="119"/>
      <c r="U3470" s="76"/>
      <c r="V3470" s="76"/>
      <c r="W3470" s="109" t="e">
        <f>(T20D357462[[#This Row],[現金及び預金（億）]]-T20D357462[[#This Row],[負債（億）]])/T20D357462[[#This Row],[総資産]]*100</f>
        <v>#DIV/0!</v>
      </c>
    </row>
    <row r="3471" spans="1:23" s="67" customFormat="1" x14ac:dyDescent="0.25">
      <c r="A3471" s="69"/>
      <c r="B3471" s="39"/>
      <c r="C3471" s="71" t="str">
        <f>IFERROR(_xll.RssMarket($A3471,"市場部名称"),"")</f>
        <v/>
      </c>
      <c r="D3471" s="55"/>
      <c r="E3471" s="55" t="str">
        <f>IFERROR(_xll.RssMarket($A3471,"前日比"),"")</f>
        <v/>
      </c>
      <c r="F3471" s="75" t="str">
        <f>IFERROR(_xll.RssMarket($A3471,"時価総額"),"")</f>
        <v/>
      </c>
      <c r="G3471" s="75" t="e">
        <f>T20D357462[[#This Row],[時価総額]]/T20D357462[[#This Row],[現在値]]</f>
        <v>#VALUE!</v>
      </c>
      <c r="H3471" s="20"/>
      <c r="I3471" s="38"/>
      <c r="J3471" s="20"/>
      <c r="K3471" s="33"/>
      <c r="L3471" s="117"/>
      <c r="M3471" s="21"/>
      <c r="N3471" s="89"/>
      <c r="O3471" s="125" t="e">
        <f t="shared" si="111"/>
        <v>#REF!</v>
      </c>
      <c r="P3471" s="125" t="e">
        <f t="shared" si="110"/>
        <v>#REF!</v>
      </c>
      <c r="Q3471" s="147" t="e">
        <f>T20D357462[[#This Row],[スコア⑤]]/T20D357462[[#This Row],[スコア③]]</f>
        <v>#REF!</v>
      </c>
      <c r="R3471" s="76" t="e">
        <f>#REF!+#REF!</f>
        <v>#REF!</v>
      </c>
      <c r="S3471" s="76"/>
      <c r="T3471" s="119"/>
      <c r="U3471" s="76"/>
      <c r="V3471" s="76"/>
      <c r="W3471" s="109" t="e">
        <f>(T20D357462[[#This Row],[現金及び預金（億）]]-T20D357462[[#This Row],[負債（億）]])/T20D357462[[#This Row],[総資産]]*100</f>
        <v>#DIV/0!</v>
      </c>
    </row>
    <row r="3472" spans="1:23" s="67" customFormat="1" x14ac:dyDescent="0.25">
      <c r="A3472" s="69"/>
      <c r="B3472" s="39"/>
      <c r="C3472" s="71" t="str">
        <f>IFERROR(_xll.RssMarket($A3472,"市場部名称"),"")</f>
        <v/>
      </c>
      <c r="D3472" s="55"/>
      <c r="E3472" s="55" t="str">
        <f>IFERROR(_xll.RssMarket($A3472,"前日比"),"")</f>
        <v/>
      </c>
      <c r="F3472" s="75" t="str">
        <f>IFERROR(_xll.RssMarket($A3472,"時価総額"),"")</f>
        <v/>
      </c>
      <c r="G3472" s="75" t="e">
        <f>T20D357462[[#This Row],[時価総額]]/T20D357462[[#This Row],[現在値]]</f>
        <v>#VALUE!</v>
      </c>
      <c r="H3472" s="20"/>
      <c r="I3472" s="38"/>
      <c r="J3472" s="20"/>
      <c r="K3472" s="33"/>
      <c r="L3472" s="117"/>
      <c r="M3472" s="21"/>
      <c r="N3472" s="89"/>
      <c r="O3472" s="125" t="e">
        <f t="shared" si="111"/>
        <v>#REF!</v>
      </c>
      <c r="P3472" s="125" t="e">
        <f t="shared" si="110"/>
        <v>#REF!</v>
      </c>
      <c r="Q3472" s="147" t="e">
        <f>T20D357462[[#This Row],[スコア⑤]]/T20D357462[[#This Row],[スコア③]]</f>
        <v>#REF!</v>
      </c>
      <c r="R3472" s="76" t="e">
        <f>#REF!+#REF!</f>
        <v>#REF!</v>
      </c>
      <c r="S3472" s="76"/>
      <c r="T3472" s="119"/>
      <c r="U3472" s="76"/>
      <c r="V3472" s="76"/>
      <c r="W3472" s="109" t="e">
        <f>(T20D357462[[#This Row],[現金及び預金（億）]]-T20D357462[[#This Row],[負債（億）]])/T20D357462[[#This Row],[総資産]]*100</f>
        <v>#DIV/0!</v>
      </c>
    </row>
    <row r="3473" spans="1:23" s="67" customFormat="1" x14ac:dyDescent="0.25">
      <c r="A3473" s="69"/>
      <c r="B3473" s="39"/>
      <c r="C3473" s="71" t="str">
        <f>IFERROR(_xll.RssMarket($A3473,"市場部名称"),"")</f>
        <v/>
      </c>
      <c r="D3473" s="55"/>
      <c r="E3473" s="55" t="str">
        <f>IFERROR(_xll.RssMarket($A3473,"前日比"),"")</f>
        <v/>
      </c>
      <c r="F3473" s="75" t="str">
        <f>IFERROR(_xll.RssMarket($A3473,"時価総額"),"")</f>
        <v/>
      </c>
      <c r="G3473" s="75" t="e">
        <f>T20D357462[[#This Row],[時価総額]]/T20D357462[[#This Row],[現在値]]</f>
        <v>#VALUE!</v>
      </c>
      <c r="H3473" s="20"/>
      <c r="I3473" s="38"/>
      <c r="J3473" s="20"/>
      <c r="K3473" s="33"/>
      <c r="L3473" s="117"/>
      <c r="M3473" s="21"/>
      <c r="N3473" s="89"/>
      <c r="O3473" s="125" t="e">
        <f t="shared" si="111"/>
        <v>#REF!</v>
      </c>
      <c r="P3473" s="125" t="e">
        <f t="shared" si="110"/>
        <v>#REF!</v>
      </c>
      <c r="Q3473" s="147" t="e">
        <f>T20D357462[[#This Row],[スコア⑤]]/T20D357462[[#This Row],[スコア③]]</f>
        <v>#REF!</v>
      </c>
      <c r="R3473" s="76" t="e">
        <f>#REF!+#REF!</f>
        <v>#REF!</v>
      </c>
      <c r="S3473" s="76"/>
      <c r="T3473" s="119"/>
      <c r="U3473" s="76"/>
      <c r="V3473" s="76"/>
      <c r="W3473" s="109" t="e">
        <f>(T20D357462[[#This Row],[現金及び預金（億）]]-T20D357462[[#This Row],[負債（億）]])/T20D357462[[#This Row],[総資産]]*100</f>
        <v>#DIV/0!</v>
      </c>
    </row>
    <row r="3474" spans="1:23" s="67" customFormat="1" x14ac:dyDescent="0.25">
      <c r="A3474" s="69"/>
      <c r="B3474" s="39"/>
      <c r="C3474" s="71" t="str">
        <f>IFERROR(_xll.RssMarket($A3474,"市場部名称"),"")</f>
        <v/>
      </c>
      <c r="D3474" s="55"/>
      <c r="E3474" s="55" t="str">
        <f>IFERROR(_xll.RssMarket($A3474,"前日比"),"")</f>
        <v/>
      </c>
      <c r="F3474" s="75" t="str">
        <f>IFERROR(_xll.RssMarket($A3474,"時価総額"),"")</f>
        <v/>
      </c>
      <c r="G3474" s="75" t="e">
        <f>T20D357462[[#This Row],[時価総額]]/T20D357462[[#This Row],[現在値]]</f>
        <v>#VALUE!</v>
      </c>
      <c r="H3474" s="20"/>
      <c r="I3474" s="38"/>
      <c r="J3474" s="20"/>
      <c r="K3474" s="33"/>
      <c r="L3474" s="117"/>
      <c r="M3474" s="21"/>
      <c r="N3474" s="89"/>
      <c r="O3474" s="125" t="e">
        <f t="shared" si="111"/>
        <v>#REF!</v>
      </c>
      <c r="P3474" s="125" t="e">
        <f t="shared" si="110"/>
        <v>#REF!</v>
      </c>
      <c r="Q3474" s="147" t="e">
        <f>T20D357462[[#This Row],[スコア⑤]]/T20D357462[[#This Row],[スコア③]]</f>
        <v>#REF!</v>
      </c>
      <c r="R3474" s="76" t="e">
        <f>#REF!+#REF!</f>
        <v>#REF!</v>
      </c>
      <c r="S3474" s="76"/>
      <c r="T3474" s="119"/>
      <c r="U3474" s="76"/>
      <c r="V3474" s="76"/>
      <c r="W3474" s="109" t="e">
        <f>(T20D357462[[#This Row],[現金及び預金（億）]]-T20D357462[[#This Row],[負債（億）]])/T20D357462[[#This Row],[総資産]]*100</f>
        <v>#DIV/0!</v>
      </c>
    </row>
    <row r="3475" spans="1:23" s="67" customFormat="1" x14ac:dyDescent="0.25">
      <c r="A3475" s="69"/>
      <c r="B3475" s="39"/>
      <c r="C3475" s="71" t="str">
        <f>IFERROR(_xll.RssMarket($A3475,"市場部名称"),"")</f>
        <v/>
      </c>
      <c r="D3475" s="55"/>
      <c r="E3475" s="55" t="str">
        <f>IFERROR(_xll.RssMarket($A3475,"前日比"),"")</f>
        <v/>
      </c>
      <c r="F3475" s="75" t="str">
        <f>IFERROR(_xll.RssMarket($A3475,"時価総額"),"")</f>
        <v/>
      </c>
      <c r="G3475" s="75" t="e">
        <f>T20D357462[[#This Row],[時価総額]]/T20D357462[[#This Row],[現在値]]</f>
        <v>#VALUE!</v>
      </c>
      <c r="H3475" s="20"/>
      <c r="I3475" s="38"/>
      <c r="J3475" s="20"/>
      <c r="K3475" s="33"/>
      <c r="L3475" s="117"/>
      <c r="M3475" s="21"/>
      <c r="N3475" s="89"/>
      <c r="O3475" s="125" t="e">
        <f t="shared" si="111"/>
        <v>#REF!</v>
      </c>
      <c r="P3475" s="125" t="e">
        <f t="shared" si="110"/>
        <v>#REF!</v>
      </c>
      <c r="Q3475" s="147" t="e">
        <f>T20D357462[[#This Row],[スコア⑤]]/T20D357462[[#This Row],[スコア③]]</f>
        <v>#REF!</v>
      </c>
      <c r="R3475" s="76" t="e">
        <f>#REF!+#REF!</f>
        <v>#REF!</v>
      </c>
      <c r="S3475" s="76"/>
      <c r="T3475" s="119"/>
      <c r="U3475" s="76"/>
      <c r="V3475" s="76"/>
      <c r="W3475" s="109" t="e">
        <f>(T20D357462[[#This Row],[現金及び預金（億）]]-T20D357462[[#This Row],[負債（億）]])/T20D357462[[#This Row],[総資産]]*100</f>
        <v>#DIV/0!</v>
      </c>
    </row>
    <row r="3476" spans="1:23" s="67" customFormat="1" x14ac:dyDescent="0.25">
      <c r="A3476" s="69"/>
      <c r="B3476" s="39"/>
      <c r="C3476" s="71" t="str">
        <f>IFERROR(_xll.RssMarket($A3476,"市場部名称"),"")</f>
        <v/>
      </c>
      <c r="D3476" s="55"/>
      <c r="E3476" s="55" t="str">
        <f>IFERROR(_xll.RssMarket($A3476,"前日比"),"")</f>
        <v/>
      </c>
      <c r="F3476" s="75" t="str">
        <f>IFERROR(_xll.RssMarket($A3476,"時価総額"),"")</f>
        <v/>
      </c>
      <c r="G3476" s="75" t="e">
        <f>T20D357462[[#This Row],[時価総額]]/T20D357462[[#This Row],[現在値]]</f>
        <v>#VALUE!</v>
      </c>
      <c r="H3476" s="20"/>
      <c r="I3476" s="38"/>
      <c r="J3476" s="20"/>
      <c r="K3476" s="33"/>
      <c r="L3476" s="117"/>
      <c r="M3476" s="21"/>
      <c r="N3476" s="89"/>
      <c r="O3476" s="125" t="e">
        <f t="shared" si="111"/>
        <v>#REF!</v>
      </c>
      <c r="P3476" s="125" t="e">
        <f t="shared" si="110"/>
        <v>#REF!</v>
      </c>
      <c r="Q3476" s="147" t="e">
        <f>T20D357462[[#This Row],[スコア⑤]]/T20D357462[[#This Row],[スコア③]]</f>
        <v>#REF!</v>
      </c>
      <c r="R3476" s="76" t="e">
        <f>#REF!+#REF!</f>
        <v>#REF!</v>
      </c>
      <c r="S3476" s="76"/>
      <c r="T3476" s="119"/>
      <c r="U3476" s="76"/>
      <c r="V3476" s="76"/>
      <c r="W3476" s="109" t="e">
        <f>(T20D357462[[#This Row],[現金及び預金（億）]]-T20D357462[[#This Row],[負債（億）]])/T20D357462[[#This Row],[総資産]]*100</f>
        <v>#DIV/0!</v>
      </c>
    </row>
    <row r="3477" spans="1:23" s="67" customFormat="1" x14ac:dyDescent="0.25">
      <c r="A3477" s="69"/>
      <c r="B3477" s="39"/>
      <c r="C3477" s="71" t="str">
        <f>IFERROR(_xll.RssMarket($A3477,"市場部名称"),"")</f>
        <v/>
      </c>
      <c r="D3477" s="55"/>
      <c r="E3477" s="55" t="str">
        <f>IFERROR(_xll.RssMarket($A3477,"前日比"),"")</f>
        <v/>
      </c>
      <c r="F3477" s="75" t="str">
        <f>IFERROR(_xll.RssMarket($A3477,"時価総額"),"")</f>
        <v/>
      </c>
      <c r="G3477" s="75" t="e">
        <f>T20D357462[[#This Row],[時価総額]]/T20D357462[[#This Row],[現在値]]</f>
        <v>#VALUE!</v>
      </c>
      <c r="H3477" s="20"/>
      <c r="I3477" s="38"/>
      <c r="J3477" s="20"/>
      <c r="K3477" s="33"/>
      <c r="L3477" s="117"/>
      <c r="M3477" s="21"/>
      <c r="N3477" s="89"/>
      <c r="O3477" s="125" t="e">
        <f t="shared" si="111"/>
        <v>#REF!</v>
      </c>
      <c r="P3477" s="125" t="e">
        <f t="shared" si="110"/>
        <v>#REF!</v>
      </c>
      <c r="Q3477" s="147" t="e">
        <f>T20D357462[[#This Row],[スコア⑤]]/T20D357462[[#This Row],[スコア③]]</f>
        <v>#REF!</v>
      </c>
      <c r="R3477" s="76" t="e">
        <f>#REF!+#REF!</f>
        <v>#REF!</v>
      </c>
      <c r="S3477" s="76"/>
      <c r="T3477" s="119"/>
      <c r="U3477" s="76"/>
      <c r="V3477" s="76"/>
      <c r="W3477" s="109" t="e">
        <f>(T20D357462[[#This Row],[現金及び預金（億）]]-T20D357462[[#This Row],[負債（億）]])/T20D357462[[#This Row],[総資産]]*100</f>
        <v>#DIV/0!</v>
      </c>
    </row>
    <row r="3478" spans="1:23" s="67" customFormat="1" x14ac:dyDescent="0.25">
      <c r="A3478" s="69"/>
      <c r="B3478" s="39"/>
      <c r="C3478" s="71" t="str">
        <f>IFERROR(_xll.RssMarket($A3478,"市場部名称"),"")</f>
        <v/>
      </c>
      <c r="D3478" s="55"/>
      <c r="E3478" s="55" t="str">
        <f>IFERROR(_xll.RssMarket($A3478,"前日比"),"")</f>
        <v/>
      </c>
      <c r="F3478" s="75" t="str">
        <f>IFERROR(_xll.RssMarket($A3478,"時価総額"),"")</f>
        <v/>
      </c>
      <c r="G3478" s="75" t="e">
        <f>T20D357462[[#This Row],[時価総額]]/T20D357462[[#This Row],[現在値]]</f>
        <v>#VALUE!</v>
      </c>
      <c r="H3478" s="20"/>
      <c r="I3478" s="38"/>
      <c r="J3478" s="20"/>
      <c r="K3478" s="33"/>
      <c r="L3478" s="117"/>
      <c r="M3478" s="21"/>
      <c r="N3478" s="89"/>
      <c r="O3478" s="125" t="e">
        <f t="shared" si="111"/>
        <v>#REF!</v>
      </c>
      <c r="P3478" s="125" t="e">
        <f t="shared" si="110"/>
        <v>#REF!</v>
      </c>
      <c r="Q3478" s="147" t="e">
        <f>T20D357462[[#This Row],[スコア⑤]]/T20D357462[[#This Row],[スコア③]]</f>
        <v>#REF!</v>
      </c>
      <c r="R3478" s="76" t="e">
        <f>#REF!+#REF!</f>
        <v>#REF!</v>
      </c>
      <c r="S3478" s="76"/>
      <c r="T3478" s="119"/>
      <c r="U3478" s="76"/>
      <c r="V3478" s="76"/>
      <c r="W3478" s="109" t="e">
        <f>(T20D357462[[#This Row],[現金及び預金（億）]]-T20D357462[[#This Row],[負債（億）]])/T20D357462[[#This Row],[総資産]]*100</f>
        <v>#DIV/0!</v>
      </c>
    </row>
    <row r="3479" spans="1:23" s="67" customFormat="1" x14ac:dyDescent="0.25">
      <c r="A3479" s="69"/>
      <c r="B3479" s="39"/>
      <c r="C3479" s="71" t="str">
        <f>IFERROR(_xll.RssMarket($A3479,"市場部名称"),"")</f>
        <v/>
      </c>
      <c r="D3479" s="55"/>
      <c r="E3479" s="55" t="str">
        <f>IFERROR(_xll.RssMarket($A3479,"前日比"),"")</f>
        <v/>
      </c>
      <c r="F3479" s="75" t="str">
        <f>IFERROR(_xll.RssMarket($A3479,"時価総額"),"")</f>
        <v/>
      </c>
      <c r="G3479" s="75" t="e">
        <f>T20D357462[[#This Row],[時価総額]]/T20D357462[[#This Row],[現在値]]</f>
        <v>#VALUE!</v>
      </c>
      <c r="H3479" s="20"/>
      <c r="I3479" s="38"/>
      <c r="J3479" s="20"/>
      <c r="K3479" s="33"/>
      <c r="L3479" s="117"/>
      <c r="M3479" s="21"/>
      <c r="N3479" s="89"/>
      <c r="O3479" s="125" t="e">
        <f t="shared" si="111"/>
        <v>#REF!</v>
      </c>
      <c r="P3479" s="125" t="e">
        <f t="shared" si="110"/>
        <v>#REF!</v>
      </c>
      <c r="Q3479" s="147" t="e">
        <f>T20D357462[[#This Row],[スコア⑤]]/T20D357462[[#This Row],[スコア③]]</f>
        <v>#REF!</v>
      </c>
      <c r="R3479" s="76" t="e">
        <f>#REF!+#REF!</f>
        <v>#REF!</v>
      </c>
      <c r="S3479" s="76"/>
      <c r="T3479" s="119"/>
      <c r="U3479" s="76"/>
      <c r="V3479" s="76"/>
      <c r="W3479" s="109" t="e">
        <f>(T20D357462[[#This Row],[現金及び預金（億）]]-T20D357462[[#This Row],[負債（億）]])/T20D357462[[#This Row],[総資産]]*100</f>
        <v>#DIV/0!</v>
      </c>
    </row>
    <row r="3480" spans="1:23" s="67" customFormat="1" x14ac:dyDescent="0.25">
      <c r="A3480" s="69"/>
      <c r="B3480" s="39"/>
      <c r="C3480" s="71" t="str">
        <f>IFERROR(_xll.RssMarket($A3480,"市場部名称"),"")</f>
        <v/>
      </c>
      <c r="D3480" s="55"/>
      <c r="E3480" s="55" t="str">
        <f>IFERROR(_xll.RssMarket($A3480,"前日比"),"")</f>
        <v/>
      </c>
      <c r="F3480" s="75" t="str">
        <f>IFERROR(_xll.RssMarket($A3480,"時価総額"),"")</f>
        <v/>
      </c>
      <c r="G3480" s="75" t="e">
        <f>T20D357462[[#This Row],[時価総額]]/T20D357462[[#This Row],[現在値]]</f>
        <v>#VALUE!</v>
      </c>
      <c r="H3480" s="20"/>
      <c r="I3480" s="38"/>
      <c r="J3480" s="20"/>
      <c r="K3480" s="33"/>
      <c r="L3480" s="117"/>
      <c r="M3480" s="21"/>
      <c r="N3480" s="89"/>
      <c r="O3480" s="125" t="e">
        <f t="shared" si="111"/>
        <v>#REF!</v>
      </c>
      <c r="P3480" s="125" t="e">
        <f t="shared" si="110"/>
        <v>#REF!</v>
      </c>
      <c r="Q3480" s="147" t="e">
        <f>T20D357462[[#This Row],[スコア⑤]]/T20D357462[[#This Row],[スコア③]]</f>
        <v>#REF!</v>
      </c>
      <c r="R3480" s="76" t="e">
        <f>#REF!+#REF!</f>
        <v>#REF!</v>
      </c>
      <c r="S3480" s="76"/>
      <c r="T3480" s="119"/>
      <c r="U3480" s="76"/>
      <c r="V3480" s="76"/>
      <c r="W3480" s="109" t="e">
        <f>(T20D357462[[#This Row],[現金及び預金（億）]]-T20D357462[[#This Row],[負債（億）]])/T20D357462[[#This Row],[総資産]]*100</f>
        <v>#DIV/0!</v>
      </c>
    </row>
    <row r="3481" spans="1:23" s="67" customFormat="1" x14ac:dyDescent="0.25">
      <c r="A3481" s="69"/>
      <c r="B3481" s="39"/>
      <c r="C3481" s="71" t="str">
        <f>IFERROR(_xll.RssMarket($A3481,"市場部名称"),"")</f>
        <v/>
      </c>
      <c r="D3481" s="55"/>
      <c r="E3481" s="55" t="str">
        <f>IFERROR(_xll.RssMarket($A3481,"前日比"),"")</f>
        <v/>
      </c>
      <c r="F3481" s="75" t="str">
        <f>IFERROR(_xll.RssMarket($A3481,"時価総額"),"")</f>
        <v/>
      </c>
      <c r="G3481" s="75" t="e">
        <f>T20D357462[[#This Row],[時価総額]]/T20D357462[[#This Row],[現在値]]</f>
        <v>#VALUE!</v>
      </c>
      <c r="H3481" s="20"/>
      <c r="I3481" s="38"/>
      <c r="J3481" s="20"/>
      <c r="K3481" s="33"/>
      <c r="L3481" s="117"/>
      <c r="M3481" s="21"/>
      <c r="N3481" s="89"/>
      <c r="O3481" s="125" t="e">
        <f t="shared" si="111"/>
        <v>#REF!</v>
      </c>
      <c r="P3481" s="125" t="e">
        <f t="shared" si="110"/>
        <v>#REF!</v>
      </c>
      <c r="Q3481" s="147" t="e">
        <f>T20D357462[[#This Row],[スコア⑤]]/T20D357462[[#This Row],[スコア③]]</f>
        <v>#REF!</v>
      </c>
      <c r="R3481" s="76" t="e">
        <f>#REF!+#REF!</f>
        <v>#REF!</v>
      </c>
      <c r="S3481" s="76"/>
      <c r="T3481" s="119"/>
      <c r="U3481" s="76"/>
      <c r="V3481" s="76"/>
      <c r="W3481" s="109" t="e">
        <f>(T20D357462[[#This Row],[現金及び預金（億）]]-T20D357462[[#This Row],[負債（億）]])/T20D357462[[#This Row],[総資産]]*100</f>
        <v>#DIV/0!</v>
      </c>
    </row>
    <row r="3482" spans="1:23" s="67" customFormat="1" x14ac:dyDescent="0.25">
      <c r="A3482" s="69"/>
      <c r="B3482" s="39"/>
      <c r="C3482" s="71" t="str">
        <f>IFERROR(_xll.RssMarket($A3482,"市場部名称"),"")</f>
        <v/>
      </c>
      <c r="D3482" s="55"/>
      <c r="E3482" s="55" t="str">
        <f>IFERROR(_xll.RssMarket($A3482,"前日比"),"")</f>
        <v/>
      </c>
      <c r="F3482" s="75" t="str">
        <f>IFERROR(_xll.RssMarket($A3482,"時価総額"),"")</f>
        <v/>
      </c>
      <c r="G3482" s="75" t="e">
        <f>T20D357462[[#This Row],[時価総額]]/T20D357462[[#This Row],[現在値]]</f>
        <v>#VALUE!</v>
      </c>
      <c r="H3482" s="20"/>
      <c r="I3482" s="38"/>
      <c r="J3482" s="20"/>
      <c r="K3482" s="33"/>
      <c r="L3482" s="117"/>
      <c r="M3482" s="21"/>
      <c r="N3482" s="89"/>
      <c r="O3482" s="125" t="e">
        <f t="shared" si="111"/>
        <v>#REF!</v>
      </c>
      <c r="P3482" s="125" t="e">
        <f t="shared" si="110"/>
        <v>#REF!</v>
      </c>
      <c r="Q3482" s="147" t="e">
        <f>T20D357462[[#This Row],[スコア⑤]]/T20D357462[[#This Row],[スコア③]]</f>
        <v>#REF!</v>
      </c>
      <c r="R3482" s="76" t="e">
        <f>#REF!+#REF!</f>
        <v>#REF!</v>
      </c>
      <c r="S3482" s="76"/>
      <c r="T3482" s="119"/>
      <c r="U3482" s="76"/>
      <c r="V3482" s="76"/>
      <c r="W3482" s="109" t="e">
        <f>(T20D357462[[#This Row],[現金及び預金（億）]]-T20D357462[[#This Row],[負債（億）]])/T20D357462[[#This Row],[総資産]]*100</f>
        <v>#DIV/0!</v>
      </c>
    </row>
    <row r="3483" spans="1:23" x14ac:dyDescent="0.25">
      <c r="C3483" s="71" t="str">
        <f>IFERROR(_xll.RssMarket($A3483,"市場部名称"),"")</f>
        <v/>
      </c>
      <c r="D3483" s="55"/>
      <c r="E3483" s="55" t="str">
        <f>IFERROR(_xll.RssMarket($A3483,"前日比"),"")</f>
        <v/>
      </c>
      <c r="F3483" s="75" t="str">
        <f>IFERROR(_xll.RssMarket($A3483,"時価総額"),"")</f>
        <v/>
      </c>
      <c r="G3483" s="75" t="e">
        <f>T20D357462[[#This Row],[時価総額]]/T20D357462[[#This Row],[現在値]]</f>
        <v>#VALUE!</v>
      </c>
      <c r="H3483" s="20"/>
      <c r="I3483" s="38"/>
      <c r="J3483" s="20"/>
      <c r="K3483" s="33"/>
      <c r="N3483" s="89"/>
      <c r="O3483" s="125" t="e">
        <f t="shared" si="111"/>
        <v>#REF!</v>
      </c>
      <c r="P3483" s="125" t="e">
        <f t="shared" si="110"/>
        <v>#REF!</v>
      </c>
      <c r="Q3483" s="147" t="e">
        <f>T20D357462[[#This Row],[スコア⑤]]/T20D357462[[#This Row],[スコア③]]</f>
        <v>#REF!</v>
      </c>
      <c r="R3483" s="76" t="e">
        <f>#REF!+#REF!</f>
        <v>#REF!</v>
      </c>
      <c r="W3483" s="109" t="e">
        <f>(T20D357462[[#This Row],[現金及び預金（億）]]-T20D357462[[#This Row],[負債（億）]])/T20D357462[[#This Row],[総資産]]*100</f>
        <v>#DIV/0!</v>
      </c>
    </row>
    <row r="3484" spans="1:23" x14ac:dyDescent="0.25">
      <c r="C3484" s="71" t="str">
        <f>IFERROR(_xll.RssMarket($A3484,"市場部名称"),"")</f>
        <v/>
      </c>
      <c r="D3484" s="55"/>
      <c r="E3484" s="55" t="str">
        <f>IFERROR(_xll.RssMarket($A3484,"前日比"),"")</f>
        <v/>
      </c>
      <c r="F3484" s="75" t="str">
        <f>IFERROR(_xll.RssMarket($A3484,"時価総額"),"")</f>
        <v/>
      </c>
      <c r="G3484" s="75" t="e">
        <f>T20D357462[[#This Row],[時価総額]]/T20D357462[[#This Row],[現在値]]</f>
        <v>#VALUE!</v>
      </c>
      <c r="H3484" s="20"/>
      <c r="I3484" s="38"/>
      <c r="J3484" s="20"/>
      <c r="K3484" s="33"/>
      <c r="N3484" s="89"/>
      <c r="O3484" s="125" t="e">
        <f t="shared" si="111"/>
        <v>#REF!</v>
      </c>
      <c r="P3484" s="125" t="e">
        <f t="shared" si="110"/>
        <v>#REF!</v>
      </c>
      <c r="Q3484" s="147" t="e">
        <f>T20D357462[[#This Row],[スコア⑤]]/T20D357462[[#This Row],[スコア③]]</f>
        <v>#REF!</v>
      </c>
      <c r="R3484" s="76" t="e">
        <f>#REF!+#REF!</f>
        <v>#REF!</v>
      </c>
      <c r="W3484" s="109" t="e">
        <f>(T20D357462[[#This Row],[現金及び預金（億）]]-T20D357462[[#This Row],[負債（億）]])/T20D357462[[#This Row],[総資産]]*100</f>
        <v>#DIV/0!</v>
      </c>
    </row>
    <row r="3485" spans="1:23" x14ac:dyDescent="0.25">
      <c r="C3485" s="71" t="str">
        <f>IFERROR(_xll.RssMarket($A3485,"市場部名称"),"")</f>
        <v/>
      </c>
      <c r="D3485" s="55"/>
      <c r="E3485" s="55" t="str">
        <f>IFERROR(_xll.RssMarket($A3485,"前日比"),"")</f>
        <v/>
      </c>
      <c r="F3485" s="75" t="str">
        <f>IFERROR(_xll.RssMarket($A3485,"時価総額"),"")</f>
        <v/>
      </c>
      <c r="G3485" s="75" t="e">
        <f>T20D357462[[#This Row],[時価総額]]/T20D357462[[#This Row],[現在値]]</f>
        <v>#VALUE!</v>
      </c>
      <c r="H3485" s="20"/>
      <c r="I3485" s="38"/>
      <c r="J3485" s="20"/>
      <c r="K3485" s="33"/>
      <c r="N3485" s="89"/>
      <c r="O3485" s="125" t="e">
        <f t="shared" si="111"/>
        <v>#REF!</v>
      </c>
      <c r="P3485" s="125" t="e">
        <f t="shared" si="110"/>
        <v>#REF!</v>
      </c>
      <c r="Q3485" s="147" t="e">
        <f>T20D357462[[#This Row],[スコア⑤]]/T20D357462[[#This Row],[スコア③]]</f>
        <v>#REF!</v>
      </c>
      <c r="R3485" s="76" t="e">
        <f>#REF!+#REF!</f>
        <v>#REF!</v>
      </c>
      <c r="W3485" s="109" t="e">
        <f>(T20D357462[[#This Row],[現金及び預金（億）]]-T20D357462[[#This Row],[負債（億）]])/T20D357462[[#This Row],[総資産]]*100</f>
        <v>#DIV/0!</v>
      </c>
    </row>
    <row r="3486" spans="1:23" x14ac:dyDescent="0.25">
      <c r="C3486" s="71" t="str">
        <f>IFERROR(_xll.RssMarket($A3486,"市場部名称"),"")</f>
        <v/>
      </c>
      <c r="D3486" s="55"/>
      <c r="E3486" s="55" t="str">
        <f>IFERROR(_xll.RssMarket($A3486,"前日比"),"")</f>
        <v/>
      </c>
      <c r="F3486" s="75" t="str">
        <f>IFERROR(_xll.RssMarket($A3486,"時価総額"),"")</f>
        <v/>
      </c>
      <c r="G3486" s="75" t="e">
        <f>T20D357462[[#This Row],[時価総額]]/T20D357462[[#This Row],[現在値]]</f>
        <v>#VALUE!</v>
      </c>
      <c r="H3486" s="20"/>
      <c r="I3486" s="38"/>
      <c r="J3486" s="20"/>
      <c r="K3486" s="33"/>
      <c r="N3486" s="89"/>
      <c r="O3486" s="125" t="e">
        <f t="shared" si="111"/>
        <v>#REF!</v>
      </c>
      <c r="P3486" s="125" t="e">
        <f t="shared" si="110"/>
        <v>#REF!</v>
      </c>
      <c r="Q3486" s="147" t="e">
        <f>T20D357462[[#This Row],[スコア⑤]]/T20D357462[[#This Row],[スコア③]]</f>
        <v>#REF!</v>
      </c>
      <c r="R3486" s="76" t="e">
        <f>#REF!+#REF!</f>
        <v>#REF!</v>
      </c>
      <c r="W3486" s="109" t="e">
        <f>(T20D357462[[#This Row],[現金及び預金（億）]]-T20D357462[[#This Row],[負債（億）]])/T20D357462[[#This Row],[総資産]]*100</f>
        <v>#DIV/0!</v>
      </c>
    </row>
    <row r="3487" spans="1:23" x14ac:dyDescent="0.25">
      <c r="C3487" s="71" t="str">
        <f>IFERROR(_xll.RssMarket($A3487,"市場部名称"),"")</f>
        <v/>
      </c>
      <c r="D3487" s="55"/>
      <c r="E3487" s="55" t="str">
        <f>IFERROR(_xll.RssMarket($A3487,"前日比"),"")</f>
        <v/>
      </c>
      <c r="F3487" s="75" t="str">
        <f>IFERROR(_xll.RssMarket($A3487,"時価総額"),"")</f>
        <v/>
      </c>
      <c r="G3487" s="75" t="e">
        <f>T20D357462[[#This Row],[時価総額]]/T20D357462[[#This Row],[現在値]]</f>
        <v>#VALUE!</v>
      </c>
      <c r="H3487" s="20"/>
      <c r="I3487" s="38"/>
      <c r="J3487" s="20"/>
      <c r="K3487" s="33"/>
      <c r="N3487" s="89"/>
      <c r="O3487" s="125" t="e">
        <f t="shared" si="111"/>
        <v>#REF!</v>
      </c>
      <c r="P3487" s="125" t="e">
        <f t="shared" si="110"/>
        <v>#REF!</v>
      </c>
      <c r="Q3487" s="147" t="e">
        <f>T20D357462[[#This Row],[スコア⑤]]/T20D357462[[#This Row],[スコア③]]</f>
        <v>#REF!</v>
      </c>
      <c r="R3487" s="76" t="e">
        <f>#REF!+#REF!</f>
        <v>#REF!</v>
      </c>
      <c r="W3487" s="109" t="e">
        <f>(T20D357462[[#This Row],[現金及び預金（億）]]-T20D357462[[#This Row],[負債（億）]])/T20D357462[[#This Row],[総資産]]*100</f>
        <v>#DIV/0!</v>
      </c>
    </row>
    <row r="3488" spans="1:23" x14ac:dyDescent="0.25">
      <c r="C3488" s="71" t="str">
        <f>IFERROR(_xll.RssMarket($A3488,"市場部名称"),"")</f>
        <v/>
      </c>
      <c r="D3488" s="55"/>
      <c r="E3488" s="55" t="str">
        <f>IFERROR(_xll.RssMarket($A3488,"前日比"),"")</f>
        <v/>
      </c>
      <c r="F3488" s="75" t="str">
        <f>IFERROR(_xll.RssMarket($A3488,"時価総額"),"")</f>
        <v/>
      </c>
      <c r="G3488" s="75" t="e">
        <f>T20D357462[[#This Row],[時価総額]]/T20D357462[[#This Row],[現在値]]</f>
        <v>#VALUE!</v>
      </c>
      <c r="H3488" s="20"/>
      <c r="I3488" s="38"/>
      <c r="J3488" s="20"/>
      <c r="K3488" s="33"/>
      <c r="N3488" s="89"/>
      <c r="O3488" s="125" t="e">
        <f t="shared" si="111"/>
        <v>#REF!</v>
      </c>
      <c r="P3488" s="125" t="e">
        <f t="shared" si="110"/>
        <v>#REF!</v>
      </c>
      <c r="Q3488" s="147" t="e">
        <f>T20D357462[[#This Row],[スコア⑤]]/T20D357462[[#This Row],[スコア③]]</f>
        <v>#REF!</v>
      </c>
      <c r="R3488" s="76" t="e">
        <f>#REF!+#REF!</f>
        <v>#REF!</v>
      </c>
      <c r="W3488" s="109" t="e">
        <f>(T20D357462[[#This Row],[現金及び預金（億）]]-T20D357462[[#This Row],[負債（億）]])/T20D357462[[#This Row],[総資産]]*100</f>
        <v>#DIV/0!</v>
      </c>
    </row>
    <row r="3489" spans="1:24" x14ac:dyDescent="0.25">
      <c r="C3489" s="71" t="str">
        <f>IFERROR(_xll.RssMarket($A3489,"市場部名称"),"")</f>
        <v/>
      </c>
      <c r="D3489" s="55"/>
      <c r="E3489" s="55" t="str">
        <f>IFERROR(_xll.RssMarket($A3489,"前日比"),"")</f>
        <v/>
      </c>
      <c r="F3489" s="75" t="str">
        <f>IFERROR(_xll.RssMarket($A3489,"時価総額"),"")</f>
        <v/>
      </c>
      <c r="G3489" s="75" t="e">
        <f>T20D357462[[#This Row],[時価総額]]/T20D357462[[#This Row],[現在値]]</f>
        <v>#VALUE!</v>
      </c>
      <c r="H3489" s="20"/>
      <c r="I3489" s="38"/>
      <c r="J3489" s="20"/>
      <c r="K3489" s="33"/>
      <c r="N3489" s="89"/>
      <c r="O3489" s="125" t="e">
        <f t="shared" si="111"/>
        <v>#REF!</v>
      </c>
      <c r="P3489" s="125" t="e">
        <f t="shared" si="110"/>
        <v>#REF!</v>
      </c>
      <c r="Q3489" s="147" t="e">
        <f>T20D357462[[#This Row],[スコア⑤]]/T20D357462[[#This Row],[スコア③]]</f>
        <v>#REF!</v>
      </c>
      <c r="R3489" s="76" t="e">
        <f>#REF!+#REF!</f>
        <v>#REF!</v>
      </c>
      <c r="W3489" s="109" t="e">
        <f>(T20D357462[[#This Row],[現金及び預金（億）]]-T20D357462[[#This Row],[負債（億）]])/T20D357462[[#This Row],[総資産]]*100</f>
        <v>#DIV/0!</v>
      </c>
    </row>
    <row r="3490" spans="1:24" x14ac:dyDescent="0.25">
      <c r="C3490" s="71" t="str">
        <f>IFERROR(_xll.RssMarket($A3490,"市場部名称"),"")</f>
        <v/>
      </c>
      <c r="D3490" s="55"/>
      <c r="E3490" s="55" t="str">
        <f>IFERROR(_xll.RssMarket($A3490,"前日比"),"")</f>
        <v/>
      </c>
      <c r="F3490" s="75" t="str">
        <f>IFERROR(_xll.RssMarket($A3490,"時価総額"),"")</f>
        <v/>
      </c>
      <c r="G3490" s="75" t="e">
        <f>T20D357462[[#This Row],[時価総額]]/T20D357462[[#This Row],[現在値]]</f>
        <v>#VALUE!</v>
      </c>
      <c r="H3490" s="20"/>
      <c r="I3490" s="38"/>
      <c r="J3490" s="20"/>
      <c r="K3490" s="33"/>
      <c r="N3490" s="89"/>
      <c r="O3490" s="125" t="e">
        <f t="shared" si="111"/>
        <v>#REF!</v>
      </c>
      <c r="P3490" s="125" t="e">
        <f t="shared" si="110"/>
        <v>#REF!</v>
      </c>
      <c r="Q3490" s="147" t="e">
        <f>T20D357462[[#This Row],[スコア⑤]]/T20D357462[[#This Row],[スコア③]]</f>
        <v>#REF!</v>
      </c>
      <c r="R3490" s="76" t="e">
        <f>#REF!+#REF!</f>
        <v>#REF!</v>
      </c>
      <c r="W3490" s="109" t="e">
        <f>(T20D357462[[#This Row],[現金及び預金（億）]]-T20D357462[[#This Row],[負債（億）]])/T20D357462[[#This Row],[総資産]]*100</f>
        <v>#DIV/0!</v>
      </c>
    </row>
    <row r="3491" spans="1:24" x14ac:dyDescent="0.25">
      <c r="C3491" s="71" t="str">
        <f>IFERROR(_xll.RssMarket($A3491,"市場部名称"),"")</f>
        <v/>
      </c>
      <c r="D3491" s="55"/>
      <c r="E3491" s="55" t="str">
        <f>IFERROR(_xll.RssMarket($A3491,"前日比"),"")</f>
        <v/>
      </c>
      <c r="F3491" s="75" t="str">
        <f>IFERROR(_xll.RssMarket($A3491,"時価総額"),"")</f>
        <v/>
      </c>
      <c r="G3491" s="75" t="e">
        <f>T20D357462[[#This Row],[時価総額]]/T20D357462[[#This Row],[現在値]]</f>
        <v>#VALUE!</v>
      </c>
      <c r="H3491" s="20"/>
      <c r="I3491" s="38"/>
      <c r="J3491" s="20"/>
      <c r="K3491" s="33"/>
      <c r="N3491" s="89"/>
      <c r="O3491" s="125" t="e">
        <f t="shared" si="111"/>
        <v>#REF!</v>
      </c>
      <c r="P3491" s="125" t="e">
        <f t="shared" si="110"/>
        <v>#REF!</v>
      </c>
      <c r="Q3491" s="147" t="e">
        <f>T20D357462[[#This Row],[スコア⑤]]/T20D357462[[#This Row],[スコア③]]</f>
        <v>#REF!</v>
      </c>
      <c r="R3491" s="76" t="e">
        <f>#REF!+#REF!</f>
        <v>#REF!</v>
      </c>
      <c r="W3491" s="109" t="e">
        <f>(T20D357462[[#This Row],[現金及び預金（億）]]-T20D357462[[#This Row],[負債（億）]])/T20D357462[[#This Row],[総資産]]*100</f>
        <v>#DIV/0!</v>
      </c>
    </row>
    <row r="3492" spans="1:24" x14ac:dyDescent="0.25">
      <c r="C3492" s="71" t="str">
        <f>IFERROR(_xll.RssMarket($A3492,"市場部名称"),"")</f>
        <v/>
      </c>
      <c r="D3492" s="55"/>
      <c r="E3492" s="55" t="str">
        <f>IFERROR(_xll.RssMarket($A3492,"前日比"),"")</f>
        <v/>
      </c>
      <c r="F3492" s="75" t="str">
        <f>IFERROR(_xll.RssMarket($A3492,"時価総額"),"")</f>
        <v/>
      </c>
      <c r="G3492" s="75" t="e">
        <f>T20D357462[[#This Row],[時価総額]]/T20D357462[[#This Row],[現在値]]</f>
        <v>#VALUE!</v>
      </c>
      <c r="H3492" s="20"/>
      <c r="I3492" s="38"/>
      <c r="J3492" s="20"/>
      <c r="K3492" s="33"/>
      <c r="N3492" s="89"/>
      <c r="O3492" s="125" t="e">
        <f t="shared" si="111"/>
        <v>#REF!</v>
      </c>
      <c r="P3492" s="125" t="e">
        <f t="shared" si="110"/>
        <v>#REF!</v>
      </c>
      <c r="Q3492" s="147" t="e">
        <f>T20D357462[[#This Row],[スコア⑤]]/T20D357462[[#This Row],[スコア③]]</f>
        <v>#REF!</v>
      </c>
      <c r="R3492" s="76" t="e">
        <f>#REF!+#REF!</f>
        <v>#REF!</v>
      </c>
      <c r="W3492" s="109" t="e">
        <f>(T20D357462[[#This Row],[現金及び預金（億）]]-T20D357462[[#This Row],[負債（億）]])/T20D357462[[#This Row],[総資産]]*100</f>
        <v>#DIV/0!</v>
      </c>
    </row>
    <row r="3493" spans="1:24" x14ac:dyDescent="0.25">
      <c r="D3493" s="55"/>
      <c r="E3493" s="55"/>
      <c r="F3493" s="75"/>
      <c r="G3493" s="75" t="e">
        <f>T20D357462[[#This Row],[時価総額]]/T20D357462[[#This Row],[現在値]]</f>
        <v>#DIV/0!</v>
      </c>
      <c r="H3493" s="20"/>
      <c r="I3493" s="38"/>
      <c r="J3493" s="20"/>
    </row>
    <row r="3494" spans="1:24" x14ac:dyDescent="0.25">
      <c r="A3494" s="70"/>
      <c r="B3494" s="224"/>
      <c r="C3494" s="73"/>
      <c r="D3494" s="55"/>
      <c r="E3494" s="55"/>
      <c r="F3494" s="75"/>
      <c r="G3494" s="75"/>
      <c r="H3494" s="20"/>
      <c r="I3494" s="20"/>
      <c r="J3494" s="20"/>
      <c r="K3494" s="32"/>
      <c r="N3494" s="89"/>
      <c r="X3494" s="68"/>
    </row>
  </sheetData>
  <phoneticPr fontId="3"/>
  <conditionalFormatting sqref="C2:C63 K2:L3493 O2:Q3493 X2:X3494 A3494:Q3494">
    <cfRule type="expression" dxfId="1" priority="1">
      <formula>#REF!&gt;=#REF!</formula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B7E4E-E722-4EF4-B962-CA152C5CB84C}">
  <dimension ref="A1:F37"/>
  <sheetViews>
    <sheetView tabSelected="1" workbookViewId="0">
      <selection activeCell="H22" sqref="H22"/>
    </sheetView>
  </sheetViews>
  <sheetFormatPr defaultRowHeight="13.5" x14ac:dyDescent="0.15"/>
  <cols>
    <col min="2" max="2" width="24.5" customWidth="1"/>
  </cols>
  <sheetData>
    <row r="1" spans="1:6" x14ac:dyDescent="0.15">
      <c r="A1" t="s">
        <v>193</v>
      </c>
      <c r="B1" t="s">
        <v>198</v>
      </c>
      <c r="C1" t="s">
        <v>199</v>
      </c>
      <c r="D1" t="s">
        <v>200</v>
      </c>
      <c r="E1" t="s">
        <v>238</v>
      </c>
      <c r="F1" t="s">
        <v>5</v>
      </c>
    </row>
    <row r="2" spans="1:6" x14ac:dyDescent="0.15">
      <c r="A2">
        <v>4014</v>
      </c>
      <c r="B2" t="s">
        <v>202</v>
      </c>
      <c r="C2">
        <v>462</v>
      </c>
      <c r="D2">
        <v>1155</v>
      </c>
      <c r="E2">
        <v>2.5</v>
      </c>
    </row>
    <row r="3" spans="1:6" x14ac:dyDescent="0.15">
      <c r="A3">
        <v>2410</v>
      </c>
      <c r="B3" t="s">
        <v>203</v>
      </c>
      <c r="C3">
        <v>129</v>
      </c>
      <c r="D3">
        <v>325</v>
      </c>
      <c r="E3">
        <v>2.5193798449612403</v>
      </c>
    </row>
    <row r="4" spans="1:6" x14ac:dyDescent="0.15">
      <c r="A4">
        <v>9984</v>
      </c>
      <c r="B4" t="s">
        <v>204</v>
      </c>
      <c r="C4">
        <v>155</v>
      </c>
      <c r="D4">
        <v>396</v>
      </c>
      <c r="E4">
        <v>2.5548387096774192</v>
      </c>
    </row>
    <row r="5" spans="1:6" x14ac:dyDescent="0.15">
      <c r="A5">
        <v>3825</v>
      </c>
      <c r="B5" t="s">
        <v>205</v>
      </c>
      <c r="C5">
        <v>51</v>
      </c>
      <c r="D5">
        <v>134</v>
      </c>
      <c r="E5">
        <v>2.6274509803921569</v>
      </c>
    </row>
    <row r="6" spans="1:6" x14ac:dyDescent="0.15">
      <c r="A6">
        <v>4189</v>
      </c>
      <c r="B6" t="s">
        <v>206</v>
      </c>
      <c r="C6">
        <v>57</v>
      </c>
      <c r="D6">
        <v>152</v>
      </c>
      <c r="E6">
        <v>2.6666666666666665</v>
      </c>
    </row>
    <row r="7" spans="1:6" x14ac:dyDescent="0.15">
      <c r="A7">
        <v>8789</v>
      </c>
      <c r="B7" t="s">
        <v>207</v>
      </c>
      <c r="C7">
        <v>268</v>
      </c>
      <c r="D7">
        <v>717</v>
      </c>
      <c r="E7">
        <v>2.6753731343283582</v>
      </c>
    </row>
    <row r="8" spans="1:6" x14ac:dyDescent="0.15">
      <c r="A8">
        <v>4389</v>
      </c>
      <c r="B8" t="s">
        <v>208</v>
      </c>
      <c r="C8">
        <v>194</v>
      </c>
      <c r="D8">
        <v>532</v>
      </c>
      <c r="E8">
        <v>2.7422680412371134</v>
      </c>
    </row>
    <row r="9" spans="1:6" x14ac:dyDescent="0.15">
      <c r="A9">
        <v>3939</v>
      </c>
      <c r="B9" t="s">
        <v>209</v>
      </c>
      <c r="C9">
        <v>235</v>
      </c>
      <c r="D9">
        <v>652</v>
      </c>
      <c r="E9">
        <v>2.774468085106383</v>
      </c>
    </row>
    <row r="10" spans="1:6" x14ac:dyDescent="0.15">
      <c r="A10">
        <v>5596</v>
      </c>
      <c r="B10" t="s">
        <v>210</v>
      </c>
      <c r="C10">
        <v>363</v>
      </c>
      <c r="D10">
        <v>1058</v>
      </c>
      <c r="E10">
        <v>2.9146005509641872</v>
      </c>
    </row>
    <row r="11" spans="1:6" x14ac:dyDescent="0.15">
      <c r="A11">
        <v>6071</v>
      </c>
      <c r="B11" t="s">
        <v>211</v>
      </c>
      <c r="C11">
        <v>78</v>
      </c>
      <c r="D11">
        <v>233</v>
      </c>
      <c r="E11">
        <v>2.9871794871794872</v>
      </c>
    </row>
    <row r="12" spans="1:6" x14ac:dyDescent="0.15">
      <c r="A12">
        <v>9552</v>
      </c>
      <c r="B12" t="s">
        <v>212</v>
      </c>
      <c r="C12">
        <v>564</v>
      </c>
      <c r="D12">
        <v>1743</v>
      </c>
      <c r="E12">
        <v>3.0904255319148937</v>
      </c>
    </row>
    <row r="13" spans="1:6" x14ac:dyDescent="0.15">
      <c r="A13">
        <v>8306</v>
      </c>
      <c r="B13" t="s">
        <v>213</v>
      </c>
      <c r="C13">
        <v>47</v>
      </c>
      <c r="D13">
        <v>150</v>
      </c>
      <c r="E13">
        <v>3.1914893617021276</v>
      </c>
    </row>
    <row r="14" spans="1:6" x14ac:dyDescent="0.15">
      <c r="A14">
        <v>8316</v>
      </c>
      <c r="B14" t="s">
        <v>214</v>
      </c>
      <c r="C14">
        <v>64</v>
      </c>
      <c r="D14">
        <v>205</v>
      </c>
      <c r="E14">
        <v>3.203125</v>
      </c>
    </row>
    <row r="15" spans="1:6" x14ac:dyDescent="0.15">
      <c r="A15">
        <v>9416</v>
      </c>
      <c r="B15" t="s">
        <v>215</v>
      </c>
      <c r="C15">
        <v>121</v>
      </c>
      <c r="D15">
        <v>424</v>
      </c>
      <c r="E15">
        <v>3.5041322314049586</v>
      </c>
    </row>
    <row r="16" spans="1:6" x14ac:dyDescent="0.15">
      <c r="A16">
        <v>3683</v>
      </c>
      <c r="B16" t="s">
        <v>216</v>
      </c>
      <c r="C16">
        <v>62</v>
      </c>
      <c r="D16">
        <v>224</v>
      </c>
      <c r="E16">
        <v>3.6129032258064515</v>
      </c>
    </row>
    <row r="17" spans="1:5" x14ac:dyDescent="0.15">
      <c r="A17">
        <v>5248</v>
      </c>
      <c r="B17" t="s">
        <v>217</v>
      </c>
      <c r="C17">
        <v>210</v>
      </c>
      <c r="D17">
        <v>777</v>
      </c>
      <c r="E17">
        <v>3.7</v>
      </c>
    </row>
    <row r="18" spans="1:5" x14ac:dyDescent="0.15">
      <c r="A18">
        <v>4495</v>
      </c>
      <c r="B18" t="s">
        <v>218</v>
      </c>
      <c r="C18">
        <v>206</v>
      </c>
      <c r="D18">
        <v>793</v>
      </c>
      <c r="E18">
        <v>3.849514563106796</v>
      </c>
    </row>
    <row r="19" spans="1:5" x14ac:dyDescent="0.15">
      <c r="A19" t="s">
        <v>184</v>
      </c>
      <c r="B19" t="s">
        <v>219</v>
      </c>
      <c r="C19">
        <v>254</v>
      </c>
      <c r="D19">
        <v>982</v>
      </c>
      <c r="E19">
        <v>3.8661417322834644</v>
      </c>
    </row>
    <row r="20" spans="1:5" x14ac:dyDescent="0.15">
      <c r="A20">
        <v>4222</v>
      </c>
      <c r="B20" t="s">
        <v>220</v>
      </c>
      <c r="C20">
        <v>874</v>
      </c>
      <c r="D20">
        <v>3459</v>
      </c>
      <c r="E20">
        <v>3.95766590389016</v>
      </c>
    </row>
    <row r="21" spans="1:5" x14ac:dyDescent="0.15">
      <c r="A21">
        <v>4040</v>
      </c>
      <c r="B21" t="s">
        <v>221</v>
      </c>
      <c r="C21">
        <v>248</v>
      </c>
      <c r="D21">
        <v>989</v>
      </c>
      <c r="E21">
        <v>3.9879032258064515</v>
      </c>
    </row>
    <row r="22" spans="1:5" x14ac:dyDescent="0.15">
      <c r="A22">
        <v>2914</v>
      </c>
      <c r="B22" t="s">
        <v>222</v>
      </c>
      <c r="C22">
        <v>80</v>
      </c>
      <c r="D22">
        <v>331</v>
      </c>
      <c r="E22">
        <v>4.1375000000000002</v>
      </c>
    </row>
    <row r="23" spans="1:5" x14ac:dyDescent="0.15">
      <c r="A23">
        <v>4763</v>
      </c>
      <c r="B23" t="s">
        <v>223</v>
      </c>
      <c r="C23">
        <v>78</v>
      </c>
      <c r="D23">
        <v>333</v>
      </c>
      <c r="E23">
        <v>4.2692307692307692</v>
      </c>
    </row>
    <row r="24" spans="1:5" x14ac:dyDescent="0.15">
      <c r="A24">
        <v>8920</v>
      </c>
      <c r="B24" t="s">
        <v>224</v>
      </c>
      <c r="C24">
        <v>106</v>
      </c>
      <c r="D24">
        <v>463</v>
      </c>
      <c r="E24">
        <v>4.367924528301887</v>
      </c>
    </row>
    <row r="25" spans="1:5" x14ac:dyDescent="0.15">
      <c r="A25" t="s">
        <v>185</v>
      </c>
      <c r="B25" t="s">
        <v>225</v>
      </c>
      <c r="C25">
        <v>26</v>
      </c>
      <c r="D25">
        <v>114</v>
      </c>
      <c r="E25">
        <v>4.384615384615385</v>
      </c>
    </row>
    <row r="26" spans="1:5" x14ac:dyDescent="0.15">
      <c r="A26">
        <v>6574</v>
      </c>
      <c r="B26" t="s">
        <v>226</v>
      </c>
      <c r="C26">
        <v>351</v>
      </c>
      <c r="D26">
        <v>1544</v>
      </c>
      <c r="E26">
        <v>4.3988603988603989</v>
      </c>
    </row>
    <row r="27" spans="1:5" x14ac:dyDescent="0.15">
      <c r="A27">
        <v>3696</v>
      </c>
      <c r="B27" t="s">
        <v>227</v>
      </c>
      <c r="C27">
        <v>249</v>
      </c>
      <c r="D27">
        <v>1112</v>
      </c>
      <c r="E27">
        <v>4.4658634538152606</v>
      </c>
    </row>
    <row r="28" spans="1:5" x14ac:dyDescent="0.15">
      <c r="A28">
        <v>8604</v>
      </c>
      <c r="B28" t="s">
        <v>228</v>
      </c>
      <c r="C28">
        <v>59</v>
      </c>
      <c r="D28">
        <v>264</v>
      </c>
      <c r="E28">
        <v>4.4745762711864403</v>
      </c>
    </row>
    <row r="29" spans="1:5" x14ac:dyDescent="0.15">
      <c r="A29">
        <v>6538</v>
      </c>
      <c r="B29" t="s">
        <v>229</v>
      </c>
      <c r="C29">
        <v>145</v>
      </c>
      <c r="D29">
        <v>649</v>
      </c>
      <c r="E29">
        <v>4.4758620689655171</v>
      </c>
    </row>
    <row r="30" spans="1:5" x14ac:dyDescent="0.15">
      <c r="A30">
        <v>6080</v>
      </c>
      <c r="B30" t="s">
        <v>230</v>
      </c>
      <c r="C30">
        <v>214</v>
      </c>
      <c r="D30">
        <v>1026</v>
      </c>
      <c r="E30">
        <v>4.7943925233644862</v>
      </c>
    </row>
    <row r="31" spans="1:5" x14ac:dyDescent="0.15">
      <c r="A31">
        <v>3923</v>
      </c>
      <c r="B31" t="s">
        <v>231</v>
      </c>
      <c r="C31">
        <v>291</v>
      </c>
      <c r="D31">
        <v>1482</v>
      </c>
      <c r="E31">
        <v>5.0927835051546388</v>
      </c>
    </row>
    <row r="32" spans="1:5" x14ac:dyDescent="0.15">
      <c r="A32" t="s">
        <v>201</v>
      </c>
      <c r="B32" t="s">
        <v>232</v>
      </c>
      <c r="C32">
        <v>485</v>
      </c>
      <c r="D32">
        <v>2482</v>
      </c>
      <c r="E32">
        <v>5.1175257731958759</v>
      </c>
    </row>
    <row r="33" spans="1:5" x14ac:dyDescent="0.15">
      <c r="A33">
        <v>7089</v>
      </c>
      <c r="B33" t="s">
        <v>233</v>
      </c>
      <c r="C33">
        <v>173</v>
      </c>
      <c r="D33">
        <v>893</v>
      </c>
      <c r="E33">
        <v>5.1618497109826587</v>
      </c>
    </row>
    <row r="34" spans="1:5" x14ac:dyDescent="0.15">
      <c r="A34">
        <v>3912</v>
      </c>
      <c r="B34" t="s">
        <v>234</v>
      </c>
      <c r="C34">
        <v>538</v>
      </c>
      <c r="D34">
        <v>2782</v>
      </c>
      <c r="E34">
        <v>5.1710037174721188</v>
      </c>
    </row>
    <row r="35" spans="1:5" x14ac:dyDescent="0.15">
      <c r="A35">
        <v>7049</v>
      </c>
      <c r="B35" t="s">
        <v>235</v>
      </c>
      <c r="C35">
        <v>38</v>
      </c>
      <c r="D35">
        <v>199</v>
      </c>
      <c r="E35">
        <v>5.2368421052631575</v>
      </c>
    </row>
    <row r="36" spans="1:5" x14ac:dyDescent="0.15">
      <c r="A36">
        <v>3661</v>
      </c>
      <c r="B36" t="s">
        <v>236</v>
      </c>
      <c r="C36">
        <v>173</v>
      </c>
      <c r="D36">
        <v>935</v>
      </c>
      <c r="E36">
        <v>5.4046242774566471</v>
      </c>
    </row>
    <row r="37" spans="1:5" x14ac:dyDescent="0.15">
      <c r="A37">
        <v>4496</v>
      </c>
      <c r="B37" t="s">
        <v>237</v>
      </c>
      <c r="C37">
        <v>121</v>
      </c>
      <c r="D37">
        <v>658</v>
      </c>
      <c r="E37">
        <v>5.4380165289256199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F243-0711-473B-955B-6112372B3FC3}">
  <dimension ref="A1:S45"/>
  <sheetViews>
    <sheetView workbookViewId="0">
      <selection activeCell="J3" sqref="J3"/>
    </sheetView>
  </sheetViews>
  <sheetFormatPr defaultRowHeight="17.25" x14ac:dyDescent="0.2"/>
  <cols>
    <col min="1" max="1" width="9" style="4"/>
    <col min="2" max="2" width="21" style="5" customWidth="1"/>
    <col min="3" max="3" width="13.375" customWidth="1"/>
    <col min="4" max="4" width="6.125" customWidth="1"/>
    <col min="5" max="5" width="14.125" customWidth="1"/>
    <col min="6" max="6" width="10.625" customWidth="1"/>
    <col min="7" max="7" width="17.25" customWidth="1"/>
    <col min="8" max="8" width="14.875" customWidth="1"/>
    <col min="9" max="9" width="10.875" customWidth="1"/>
    <col min="10" max="10" width="13.25" customWidth="1"/>
    <col min="11" max="11" width="10.875" customWidth="1"/>
    <col min="12" max="12" width="7" customWidth="1"/>
    <col min="13" max="13" width="9.625" style="107" customWidth="1"/>
    <col min="14" max="14" width="8.25" customWidth="1"/>
    <col min="15" max="15" width="8" customWidth="1"/>
    <col min="16" max="16" width="14.625" customWidth="1"/>
    <col min="17" max="17" width="14.125" customWidth="1"/>
    <col min="18" max="18" width="14.75" customWidth="1"/>
    <col min="19" max="19" width="10.75" bestFit="1" customWidth="1"/>
  </cols>
  <sheetData>
    <row r="1" spans="1:19" s="104" customFormat="1" ht="30" customHeight="1" thickBot="1" x14ac:dyDescent="0.2">
      <c r="A1" s="104" t="s">
        <v>7</v>
      </c>
      <c r="B1" s="104" t="s">
        <v>118</v>
      </c>
      <c r="C1" s="104" t="s">
        <v>9</v>
      </c>
      <c r="D1" s="103" t="s">
        <v>15</v>
      </c>
      <c r="E1" s="103" t="s">
        <v>14</v>
      </c>
      <c r="F1" s="103" t="s">
        <v>13</v>
      </c>
      <c r="G1" s="103" t="s">
        <v>11</v>
      </c>
      <c r="H1" s="103" t="s">
        <v>10</v>
      </c>
      <c r="I1" s="103" t="s">
        <v>12</v>
      </c>
      <c r="J1" s="103" t="s">
        <v>54</v>
      </c>
      <c r="K1" s="103" t="s">
        <v>112</v>
      </c>
      <c r="L1" s="103" t="s">
        <v>51</v>
      </c>
      <c r="M1" s="105" t="s">
        <v>52</v>
      </c>
      <c r="N1" s="103" t="s">
        <v>87</v>
      </c>
      <c r="O1" s="103" t="s">
        <v>113</v>
      </c>
      <c r="P1" s="103" t="s">
        <v>114</v>
      </c>
      <c r="Q1" s="103"/>
    </row>
    <row r="2" spans="1:19" ht="20.25" thickBot="1" x14ac:dyDescent="0.3">
      <c r="A2" s="3">
        <v>3189</v>
      </c>
      <c r="B2" s="6" t="str">
        <f>IFERROR(_xll.RssMarket($A2,"銘柄名称"),"")</f>
        <v>ＡＮＡＰホールディングス</v>
      </c>
      <c r="C2" s="7">
        <f>IFERROR(_xll.RssMarket($A2,"現在値"),"")</f>
        <v>243</v>
      </c>
      <c r="D2" s="7">
        <f>IFERROR(_xll.RssMarket($A2,"前日比率"),"")</f>
        <v>-4.33</v>
      </c>
      <c r="E2" s="25">
        <f>IFERROR(_xll.RssMarket($A2,"時価総額"),"")</f>
        <v>9868</v>
      </c>
      <c r="F2" s="7">
        <f t="shared" ref="F2:F24" si="0">E2/C2</f>
        <v>40.609053497942384</v>
      </c>
      <c r="G2" s="23">
        <v>1218.8502000000001</v>
      </c>
      <c r="H2" s="7">
        <f>(G2*$B$27)/1000000</f>
        <v>14406.809364000002</v>
      </c>
      <c r="I2" s="7">
        <f t="shared" ref="I2:I11" si="1">H2/F2</f>
        <v>354.76841056465349</v>
      </c>
      <c r="J2" s="24">
        <f t="shared" ref="J2:J23" si="2">E2/H2</f>
        <v>0.68495388192324791</v>
      </c>
      <c r="K2" s="24">
        <f>IFERROR(_xll.RssMarket($A2,"回転日数"),"")</f>
        <v>142</v>
      </c>
      <c r="L2" s="26">
        <f>IFERROR(_xll.RssMarket($A2,"PER"),"")</f>
        <v>0</v>
      </c>
      <c r="M2" s="106">
        <f>IFERROR(_xll.RssMarket($A2,"PBR"),"")</f>
        <v>0.72</v>
      </c>
      <c r="N2" s="26" t="e">
        <f t="shared" ref="N2:N23" si="3">C2/L2</f>
        <v>#DIV/0!</v>
      </c>
      <c r="O2" s="7">
        <v>69</v>
      </c>
      <c r="P2" s="7">
        <v>14933390</v>
      </c>
      <c r="Q2" s="7" t="s">
        <v>107</v>
      </c>
      <c r="R2" s="7"/>
      <c r="S2" s="7"/>
    </row>
    <row r="3" spans="1:19" ht="20.25" thickBot="1" x14ac:dyDescent="0.3">
      <c r="A3" s="3">
        <v>3350</v>
      </c>
      <c r="B3" s="6" t="str">
        <f>IFERROR(_xll.RssMarket($A3,"銘柄名称"),"")</f>
        <v>メタプラネット</v>
      </c>
      <c r="C3" s="7">
        <f>IFERROR(_xll.RssMarket($A3,"現在値"),"")</f>
        <v>325</v>
      </c>
      <c r="D3" s="7">
        <f>IFERROR(_xll.RssMarket($A3,"前日比率"),"")</f>
        <v>-3.56</v>
      </c>
      <c r="E3" s="25">
        <f>IFERROR(_xll.RssMarket($A3,"時価総額"),"")</f>
        <v>379211</v>
      </c>
      <c r="F3" s="7">
        <f t="shared" si="0"/>
        <v>1166.803076923077</v>
      </c>
      <c r="G3" s="23">
        <v>35102</v>
      </c>
      <c r="H3" s="7">
        <f>(G3*$B$27)/1000000</f>
        <v>414905.64</v>
      </c>
      <c r="I3" s="7">
        <f t="shared" si="1"/>
        <v>355.59182882353093</v>
      </c>
      <c r="J3" s="24">
        <f t="shared" si="2"/>
        <v>0.91396925816674845</v>
      </c>
      <c r="K3" s="24">
        <f>IFERROR(_xll.RssMarket($A3,"回転日数"),"")</f>
        <v>29.5</v>
      </c>
      <c r="L3" s="26">
        <f>IFERROR(_xll.RssMarket($A3,"PER"),"")</f>
        <v>0</v>
      </c>
      <c r="M3" s="106">
        <f>IFERROR(_xll.RssMarket($A3,"PBR"),"")</f>
        <v>1.06</v>
      </c>
      <c r="N3" s="26" t="e">
        <f t="shared" si="3"/>
        <v>#DIV/0!</v>
      </c>
      <c r="O3" s="7">
        <v>637</v>
      </c>
      <c r="P3" s="7">
        <v>15945691</v>
      </c>
      <c r="Q3" s="7"/>
      <c r="R3" s="7"/>
      <c r="S3" s="7"/>
    </row>
    <row r="4" spans="1:19" ht="20.25" thickBot="1" x14ac:dyDescent="0.3">
      <c r="A4" s="3">
        <v>3825</v>
      </c>
      <c r="B4" s="6" t="str">
        <f>IFERROR(_xll.RssMarket($A4,"銘柄名称"),"")</f>
        <v>リミックスポイント</v>
      </c>
      <c r="C4" s="7">
        <f>IFERROR(_xll.RssMarket($A4,"現在値"),"")</f>
        <v>233</v>
      </c>
      <c r="D4" s="7">
        <f>IFERROR(_xll.RssMarket($A4,"前日比率"),"")</f>
        <v>-5.67</v>
      </c>
      <c r="E4" s="25">
        <f>IFERROR(_xll.RssMarket($A4,"時価総額"),"")</f>
        <v>34726</v>
      </c>
      <c r="F4" s="7">
        <f t="shared" si="0"/>
        <v>149.03862660944205</v>
      </c>
      <c r="G4" s="23">
        <v>1411.2983110099999</v>
      </c>
      <c r="H4" s="7">
        <f>(G4*$B$27)/1000000</f>
        <v>16681.546036138199</v>
      </c>
      <c r="I4" s="7">
        <f t="shared" si="1"/>
        <v>111.92766879053737</v>
      </c>
      <c r="J4" s="24">
        <f t="shared" si="2"/>
        <v>2.0817015356233202</v>
      </c>
      <c r="K4" s="24">
        <f>IFERROR(_xll.RssMarket($A4,"回転日数"),"")</f>
        <v>52</v>
      </c>
      <c r="L4" s="26">
        <f>IFERROR(_xll.RssMarket($A4,"PER"),"")</f>
        <v>16.29</v>
      </c>
      <c r="M4" s="106">
        <f>IFERROR(_xll.RssMarket($A4,"PBR"),"")</f>
        <v>1.04</v>
      </c>
      <c r="N4" s="26">
        <f t="shared" si="3"/>
        <v>14.303253529772867</v>
      </c>
      <c r="O4" s="7"/>
      <c r="P4" s="7">
        <v>15142086</v>
      </c>
      <c r="Q4" s="7">
        <f>(P4)*G4/F4</f>
        <v>143385650.305062</v>
      </c>
      <c r="R4" s="7"/>
      <c r="S4" s="7"/>
    </row>
    <row r="5" spans="1:19" ht="20.25" thickBot="1" x14ac:dyDescent="0.3">
      <c r="A5" s="3">
        <v>7603</v>
      </c>
      <c r="B5" s="6" t="str">
        <f>IFERROR(_xll.RssMarket($A5,"銘柄名称"),"")</f>
        <v>ジーイエット</v>
      </c>
      <c r="C5" s="7">
        <f>IFERROR(_xll.RssMarket($A5,"現在値"),"")</f>
        <v>170</v>
      </c>
      <c r="D5" s="7">
        <f>IFERROR(_xll.RssMarket($A5,"前日比率"),"")</f>
        <v>-3.41</v>
      </c>
      <c r="E5" s="25">
        <f>IFERROR(_xll.RssMarket($A5,"時価総額"),"")</f>
        <v>4377</v>
      </c>
      <c r="F5" s="7">
        <f t="shared" si="0"/>
        <v>25.747058823529411</v>
      </c>
      <c r="G5" s="23">
        <v>124.8079</v>
      </c>
      <c r="H5" s="7">
        <f>(G5*$B$27)/1000000</f>
        <v>1475.229378</v>
      </c>
      <c r="I5" s="7">
        <f t="shared" si="1"/>
        <v>57.29700577107608</v>
      </c>
      <c r="J5" s="24">
        <f t="shared" si="2"/>
        <v>2.9669962280265816</v>
      </c>
      <c r="K5" s="24">
        <f>IFERROR(_xll.RssMarket($A5,"回転日数"),"")</f>
        <v>59.8</v>
      </c>
      <c r="L5" s="26">
        <f>IFERROR(_xll.RssMarket($A5,"PER"),"")</f>
        <v>0</v>
      </c>
      <c r="M5" s="106">
        <f>IFERROR(_xll.RssMarket($A5,"PBR"),"")</f>
        <v>1.03</v>
      </c>
      <c r="N5" s="26" t="e">
        <f t="shared" si="3"/>
        <v>#DIV/0!</v>
      </c>
      <c r="O5" s="7"/>
      <c r="P5" s="7">
        <v>16825857</v>
      </c>
      <c r="Q5" s="7"/>
      <c r="R5" s="7">
        <f>18.13*4</f>
        <v>72.52</v>
      </c>
      <c r="S5" s="7"/>
    </row>
    <row r="6" spans="1:19" ht="20.25" thickBot="1" x14ac:dyDescent="0.3">
      <c r="A6" s="3">
        <v>4833</v>
      </c>
      <c r="B6" s="6" t="str">
        <f>IFERROR(_xll.RssMarket($A6,"銘柄名称"),"")</f>
        <v>ＤＥＦＣＯＮＳＵＬＴＩＮＧ</v>
      </c>
      <c r="C6" s="7">
        <f>IFERROR(_xll.RssMarket($A6,"現在値"),"")</f>
        <v>73</v>
      </c>
      <c r="D6" s="7">
        <f>IFERROR(_xll.RssMarket($A6,"前日比率"),"")</f>
        <v>-2.67</v>
      </c>
      <c r="E6" s="25">
        <f>IFERROR(_xll.RssMarket($A6,"時価総額"),"")</f>
        <v>4997</v>
      </c>
      <c r="F6" s="7">
        <f t="shared" si="0"/>
        <v>68.452054794520549</v>
      </c>
      <c r="G6" s="156">
        <v>4571.1424960000004</v>
      </c>
      <c r="H6" s="7">
        <f>(G6*$E$27)/1000000</f>
        <v>1590.7575886080001</v>
      </c>
      <c r="I6" s="7">
        <f t="shared" si="1"/>
        <v>23.239004196194518</v>
      </c>
      <c r="J6" s="24">
        <f t="shared" si="2"/>
        <v>3.1412705718239877</v>
      </c>
      <c r="K6" s="24">
        <f>IFERROR(_xll.RssMarket($A6,"回転日数"),"")</f>
        <v>10</v>
      </c>
      <c r="L6" s="26">
        <f>IFERROR(_xll.RssMarket($A6,"PER"),"")</f>
        <v>0</v>
      </c>
      <c r="M6" s="106">
        <f>IFERROR(_xll.RssMarket($A6,"PBR"),"")</f>
        <v>1.32</v>
      </c>
      <c r="N6" s="26" t="e">
        <f t="shared" si="3"/>
        <v>#DIV/0!</v>
      </c>
      <c r="O6" s="7"/>
      <c r="P6" s="7">
        <v>680151</v>
      </c>
      <c r="Q6" s="7" t="s">
        <v>84</v>
      </c>
      <c r="R6" s="7"/>
      <c r="S6" s="7"/>
    </row>
    <row r="7" spans="1:19" ht="20.25" thickBot="1" x14ac:dyDescent="0.3">
      <c r="A7" s="3">
        <v>6574</v>
      </c>
      <c r="B7" s="6" t="str">
        <f>IFERROR(_xll.RssMarket($A7,"銘柄名称"),"")</f>
        <v>コンヴァノ</v>
      </c>
      <c r="C7" s="7">
        <f>IFERROR(_xll.RssMarket($A7,"現在値"),"")</f>
        <v>130</v>
      </c>
      <c r="D7" s="7">
        <f>IFERROR(_xll.RssMarket($A7,"前日比率"),"")</f>
        <v>2.36</v>
      </c>
      <c r="E7" s="25">
        <f>IFERROR(_xll.RssMarket($A7,"時価総額"),"")</f>
        <v>66190</v>
      </c>
      <c r="F7" s="7">
        <f t="shared" si="0"/>
        <v>509.15384615384613</v>
      </c>
      <c r="G7" s="23">
        <v>762.67758328000002</v>
      </c>
      <c r="H7" s="7">
        <f>(G7*$B$27)/1000000</f>
        <v>9014.8490343695994</v>
      </c>
      <c r="I7" s="7">
        <f t="shared" si="1"/>
        <v>17.705550301677714</v>
      </c>
      <c r="J7" s="24">
        <f t="shared" si="2"/>
        <v>7.3423303870810308</v>
      </c>
      <c r="K7" s="24">
        <f>IFERROR(_xll.RssMarket($A7,"回転日数"),"")</f>
        <v>25.5</v>
      </c>
      <c r="L7" s="26">
        <f>IFERROR(_xll.RssMarket($A7,"PER"),"")</f>
        <v>16.88</v>
      </c>
      <c r="M7" s="106">
        <f>IFERROR(_xll.RssMarket($A7,"PBR"),"")</f>
        <v>4.99</v>
      </c>
      <c r="N7" s="26">
        <f t="shared" si="3"/>
        <v>7.7014218009478679</v>
      </c>
      <c r="O7" s="7"/>
      <c r="P7" s="7">
        <v>17110822</v>
      </c>
      <c r="Q7" s="7"/>
      <c r="R7" s="7"/>
      <c r="S7" s="7"/>
    </row>
    <row r="8" spans="1:19" ht="20.25" thickBot="1" x14ac:dyDescent="0.3">
      <c r="A8" s="3">
        <v>5721</v>
      </c>
      <c r="B8" s="6" t="str">
        <f>IFERROR(_xll.RssMarket($A8,"銘柄名称"),"")</f>
        <v>エス・サイエンス</v>
      </c>
      <c r="C8" s="7">
        <f>IFERROR(_xll.RssMarket($A8,"現在値"),"")</f>
        <v>131</v>
      </c>
      <c r="D8" s="7">
        <f>IFERROR(_xll.RssMarket($A8,"前日比率"),"")</f>
        <v>-5.07</v>
      </c>
      <c r="E8" s="25">
        <f>IFERROR(_xll.RssMarket($A8,"時価総額"),"")</f>
        <v>22944</v>
      </c>
      <c r="F8" s="7">
        <f t="shared" si="0"/>
        <v>175.14503816793894</v>
      </c>
      <c r="G8" s="23">
        <v>296.24062179999999</v>
      </c>
      <c r="H8" s="7">
        <f>(G8*$B$27)/1000000</f>
        <v>3501.5641496759995</v>
      </c>
      <c r="I8" s="7">
        <f t="shared" si="1"/>
        <v>19.992368532407422</v>
      </c>
      <c r="J8" s="24">
        <f t="shared" si="2"/>
        <v>6.5525002596691007</v>
      </c>
      <c r="K8" s="24">
        <f>IFERROR(_xll.RssMarket($A8,"回転日数"),"")</f>
        <v>67.8</v>
      </c>
      <c r="L8" s="26">
        <f>IFERROR(_xll.RssMarket($A8,"PER"),"")</f>
        <v>0</v>
      </c>
      <c r="M8" s="106">
        <f>IFERROR(_xll.RssMarket($A8,"PBR"),"")</f>
        <v>4.68</v>
      </c>
      <c r="N8" s="26" t="e">
        <f t="shared" si="3"/>
        <v>#DIV/0!</v>
      </c>
      <c r="O8" s="7">
        <v>157.5</v>
      </c>
      <c r="P8" s="7"/>
      <c r="R8" s="7"/>
      <c r="S8" s="7"/>
    </row>
    <row r="9" spans="1:19" ht="20.25" thickBot="1" x14ac:dyDescent="0.3">
      <c r="A9" s="3">
        <v>2338</v>
      </c>
      <c r="B9" s="6" t="str">
        <f>IFERROR(_xll.RssMarket($A9,"銘柄名称"),"")</f>
        <v>クオンタムソリューションズ</v>
      </c>
      <c r="C9" s="7">
        <f>IFERROR(_xll.RssMarket($A9,"現在値"),"")</f>
        <v>144</v>
      </c>
      <c r="D9" s="7">
        <f>IFERROR(_xll.RssMarket($A9,"前日比率"),"")</f>
        <v>-14.29</v>
      </c>
      <c r="E9" s="25">
        <f>IFERROR(_xll.RssMarket($A9,"時価総額"),"")</f>
        <v>7091</v>
      </c>
      <c r="F9" s="7">
        <f t="shared" si="0"/>
        <v>49.243055555555557</v>
      </c>
      <c r="G9" s="157">
        <v>4668.1400000000003</v>
      </c>
      <c r="H9" s="7">
        <f>(G9*$E$27)/1000000</f>
        <v>1624.5127199999999</v>
      </c>
      <c r="I9" s="7">
        <f t="shared" si="1"/>
        <v>32.989681523057392</v>
      </c>
      <c r="J9" s="24">
        <f t="shared" si="2"/>
        <v>4.365001217103428</v>
      </c>
      <c r="K9" s="24">
        <f>IFERROR(_xll.RssMarket($A9,"回転日数"),"")</f>
        <v>5.0999999999999996</v>
      </c>
      <c r="L9" s="26">
        <f>IFERROR(_xll.RssMarket($A9,"PER"),"")</f>
        <v>0</v>
      </c>
      <c r="M9" s="106">
        <f>IFERROR(_xll.RssMarket($A9,"PBR"),"")</f>
        <v>0</v>
      </c>
      <c r="N9" s="26" t="e">
        <f t="shared" si="3"/>
        <v>#DIV/0!</v>
      </c>
      <c r="O9" s="7">
        <v>589</v>
      </c>
      <c r="P9" s="7">
        <v>627500</v>
      </c>
      <c r="Q9" s="7" t="s">
        <v>108</v>
      </c>
      <c r="R9" s="7"/>
      <c r="S9" s="7"/>
    </row>
    <row r="10" spans="1:19" ht="19.5" thickBot="1" x14ac:dyDescent="0.25">
      <c r="A10" s="22">
        <v>3664</v>
      </c>
      <c r="B10" s="6" t="str">
        <f>IFERROR(_xll.RssMarket($A10,"銘柄名称"),"")</f>
        <v>モブキャストＨＬＤＧＳ</v>
      </c>
      <c r="C10" s="7">
        <f>IFERROR(_xll.RssMarket($A10,"現在値"),"")</f>
        <v>32</v>
      </c>
      <c r="D10" s="7">
        <f>IFERROR(_xll.RssMarket($A10,"前日比率"),"")</f>
        <v>-5.88</v>
      </c>
      <c r="E10" s="94">
        <f>IFERROR(_xll.RssMarket($A10,"時価総額"),"")</f>
        <v>2708</v>
      </c>
      <c r="F10" s="7">
        <f t="shared" si="0"/>
        <v>84.625</v>
      </c>
      <c r="G10" s="150">
        <v>9070.0520846100007</v>
      </c>
      <c r="H10" s="7">
        <f>(G10*$H$27)/1000000</f>
        <v>138.771796894533</v>
      </c>
      <c r="I10" s="7">
        <f t="shared" si="1"/>
        <v>1.6398439810284549</v>
      </c>
      <c r="J10" s="24">
        <f t="shared" si="2"/>
        <v>19.514051562350875</v>
      </c>
      <c r="K10" s="24">
        <f>IFERROR(_xll.RssMarket($A10,"回転日数"),"")</f>
        <v>26.9</v>
      </c>
      <c r="L10" s="26">
        <f>IFERROR(_xll.RssMarket($A10,"PER"),"")</f>
        <v>0</v>
      </c>
      <c r="M10" s="106">
        <f>IFERROR(_xll.RssMarket($A10,"PBR"),"")</f>
        <v>4.08</v>
      </c>
      <c r="N10" s="26" t="e">
        <f t="shared" si="3"/>
        <v>#DIV/0!</v>
      </c>
      <c r="P10" s="66">
        <v>27640</v>
      </c>
      <c r="Q10" t="s">
        <v>138</v>
      </c>
      <c r="R10" s="7"/>
      <c r="S10" s="7"/>
    </row>
    <row r="11" spans="1:19" ht="19.5" thickBot="1" x14ac:dyDescent="0.25">
      <c r="A11" s="22">
        <v>2334</v>
      </c>
      <c r="B11" s="6" t="str">
        <f>IFERROR(_xll.RssMarket($A11,"銘柄名称"),"")</f>
        <v>イオレ</v>
      </c>
      <c r="C11" s="7">
        <f>IFERROR(_xll.RssMarket($A11,"現在値"),"")</f>
        <v>440</v>
      </c>
      <c r="D11" s="7">
        <f>IFERROR(_xll.RssMarket($A11,"前日比率"),"")</f>
        <v>5.77</v>
      </c>
      <c r="E11" s="94">
        <f>IFERROR(_xll.RssMarket($A11,"時価総額"),"")</f>
        <v>16832</v>
      </c>
      <c r="F11" s="7">
        <f t="shared" si="0"/>
        <v>38.254545454545458</v>
      </c>
      <c r="G11" s="61">
        <v>57.646599999999999</v>
      </c>
      <c r="H11" s="7">
        <f t="shared" ref="H11:H23" si="4">(G11*$B$27)/1000000</f>
        <v>681.38281199999994</v>
      </c>
      <c r="I11" s="7">
        <f t="shared" si="1"/>
        <v>17.811813051330795</v>
      </c>
      <c r="J11" s="24">
        <f t="shared" si="2"/>
        <v>24.702707059185403</v>
      </c>
      <c r="K11" s="24">
        <f>IFERROR(_xll.RssMarket($A11,"回転日数"),"")</f>
        <v>141.30000000000001</v>
      </c>
      <c r="L11" s="26">
        <f>IFERROR(_xll.RssMarket($A11,"PER"),"")</f>
        <v>104.76</v>
      </c>
      <c r="M11" s="106">
        <f>IFERROR(_xll.RssMarket($A11,"PBR"),"")</f>
        <v>18.39</v>
      </c>
      <c r="N11" s="26">
        <f t="shared" si="3"/>
        <v>4.2000763650248185</v>
      </c>
      <c r="O11" s="7"/>
      <c r="P11" s="7">
        <v>16492899</v>
      </c>
      <c r="Q11" s="7"/>
      <c r="R11" s="7"/>
      <c r="S11" s="7"/>
    </row>
    <row r="12" spans="1:19" ht="20.25" thickBot="1" x14ac:dyDescent="0.3">
      <c r="A12" s="3" t="s">
        <v>8</v>
      </c>
      <c r="B12" s="6" t="str">
        <f>IFERROR(_xll.RssMarket($A12,"銘柄名称"),"")</f>
        <v>ＡＩフュージョン</v>
      </c>
      <c r="C12" s="7">
        <f>IFERROR(_xll.RssMarket($A12,"現在値"),"")</f>
        <v>898</v>
      </c>
      <c r="D12" s="7">
        <f>IFERROR(_xll.RssMarket($A12,"前日比率"),"")</f>
        <v>-1.97</v>
      </c>
      <c r="E12" s="25">
        <f>IFERROR(_xll.RssMarket($A12,"時価総額"),"")</f>
        <v>8712</v>
      </c>
      <c r="F12" s="7">
        <f t="shared" si="0"/>
        <v>9.7015590200445434</v>
      </c>
      <c r="G12" s="23">
        <v>30.764492780000001</v>
      </c>
      <c r="H12" s="7">
        <f t="shared" si="4"/>
        <v>363.6363046596</v>
      </c>
      <c r="I12" s="7"/>
      <c r="J12" s="24">
        <f t="shared" si="2"/>
        <v>23.958003885655213</v>
      </c>
      <c r="K12" s="24">
        <f>IFERROR(_xll.RssMarket($A12,"回転日数"),"")</f>
        <v>0</v>
      </c>
      <c r="L12" s="26">
        <f>IFERROR(_xll.RssMarket($A12,"PER"),"")</f>
        <v>13.03</v>
      </c>
      <c r="M12" s="106">
        <f>IFERROR(_xll.RssMarket($A12,"PBR"),"")</f>
        <v>1.39</v>
      </c>
      <c r="N12" s="26">
        <f t="shared" si="3"/>
        <v>68.917881811204921</v>
      </c>
      <c r="O12" s="7"/>
      <c r="P12" s="7">
        <v>16325255.949999999</v>
      </c>
      <c r="Q12" s="7"/>
      <c r="R12" s="7"/>
      <c r="S12" s="7"/>
    </row>
    <row r="13" spans="1:19" ht="19.5" thickBot="1" x14ac:dyDescent="0.25">
      <c r="A13" s="22">
        <v>1431</v>
      </c>
      <c r="B13" s="6" t="str">
        <f>IFERROR(_xll.RssMarket($A13,"銘柄名称"),"")</f>
        <v>ＬｉｂＷｏｒｋ</v>
      </c>
      <c r="C13" s="7">
        <f>IFERROR(_xll.RssMarket($A13,"現在値"),"")</f>
        <v>644</v>
      </c>
      <c r="D13" s="7">
        <f>IFERROR(_xll.RssMarket($A13,"前日比率"),"")</f>
        <v>-0.92</v>
      </c>
      <c r="E13" s="94">
        <f>IFERROR(_xll.RssMarket($A13,"時価総額"),"")</f>
        <v>15553</v>
      </c>
      <c r="F13" s="7">
        <f t="shared" si="0"/>
        <v>24.150621118012424</v>
      </c>
      <c r="G13" s="61">
        <v>29.6431</v>
      </c>
      <c r="H13" s="7">
        <f t="shared" si="4"/>
        <v>350.38144199999999</v>
      </c>
      <c r="I13" s="7">
        <f t="shared" ref="I13:I23" si="5">H13/F13</f>
        <v>14.508175184723203</v>
      </c>
      <c r="J13" s="24">
        <f t="shared" si="2"/>
        <v>44.388766457556848</v>
      </c>
      <c r="K13" s="24">
        <f>IFERROR(_xll.RssMarket($A13,"回転日数"),"")</f>
        <v>15.4</v>
      </c>
      <c r="L13" s="26">
        <f>IFERROR(_xll.RssMarket($A13,"PER"),"")</f>
        <v>78.53</v>
      </c>
      <c r="M13" s="106">
        <f>IFERROR(_xll.RssMarket($A13,"PBR"),"")</f>
        <v>3.17</v>
      </c>
      <c r="N13" s="26">
        <f t="shared" si="3"/>
        <v>8.2006876352986122</v>
      </c>
      <c r="O13" s="7"/>
      <c r="P13" s="7"/>
      <c r="Q13" s="7"/>
      <c r="R13" s="7"/>
      <c r="S13" s="7"/>
    </row>
    <row r="14" spans="1:19" ht="19.5" thickBot="1" x14ac:dyDescent="0.25">
      <c r="A14" s="22">
        <v>3659</v>
      </c>
      <c r="B14" s="6" t="str">
        <f>IFERROR(_xll.RssMarket($A14,"銘柄名称"),"")</f>
        <v>ネクソン</v>
      </c>
      <c r="C14" s="7">
        <f>IFERROR(_xll.RssMarket($A14,"現在値"),"")</f>
        <v>3148</v>
      </c>
      <c r="D14" s="7">
        <f>IFERROR(_xll.RssMarket($A14,"前日比率"),"")</f>
        <v>-16.190000000000001</v>
      </c>
      <c r="E14" s="25">
        <f>IFERROR(_xll.RssMarket($A14,"時価総額"),"")</f>
        <v>2603902</v>
      </c>
      <c r="F14" s="7">
        <f t="shared" si="0"/>
        <v>827.16073697585773</v>
      </c>
      <c r="G14" s="23">
        <v>1717</v>
      </c>
      <c r="H14" s="7">
        <f t="shared" si="4"/>
        <v>20294.939999999999</v>
      </c>
      <c r="I14" s="7">
        <f t="shared" si="5"/>
        <v>24.535666518939649</v>
      </c>
      <c r="J14" s="24">
        <f t="shared" si="2"/>
        <v>128.30301543143267</v>
      </c>
      <c r="K14" s="24">
        <f>IFERROR(_xll.RssMarket($A14,"回転日数"),"")</f>
        <v>2.9</v>
      </c>
      <c r="L14" s="26">
        <f>IFERROR(_xll.RssMarket($A14,"PER"),"")</f>
        <v>23.06</v>
      </c>
      <c r="M14" s="106">
        <f>IFERROR(_xll.RssMarket($A14,"PBR"),"")</f>
        <v>2.41</v>
      </c>
      <c r="N14" s="26">
        <f t="shared" si="3"/>
        <v>136.5134431916739</v>
      </c>
      <c r="O14" s="7"/>
      <c r="P14" s="7"/>
      <c r="Q14" s="7"/>
      <c r="R14" s="7"/>
      <c r="S14" s="7"/>
    </row>
    <row r="15" spans="1:19" ht="20.25" thickBot="1" x14ac:dyDescent="0.3">
      <c r="A15" s="3">
        <v>6573</v>
      </c>
      <c r="B15" s="6" t="str">
        <f>IFERROR(_xll.RssMarket($A15,"銘柄名称"),"")</f>
        <v>ＣＲＡＶＩＡ</v>
      </c>
      <c r="C15" s="7">
        <f>IFERROR(_xll.RssMarket($A15,"現在値"),"")</f>
        <v>67</v>
      </c>
      <c r="D15" s="7">
        <f>IFERROR(_xll.RssMarket($A15,"前日比率"),"")</f>
        <v>-2.9</v>
      </c>
      <c r="E15" s="25">
        <f>IFERROR(_xll.RssMarket($A15,"時価総額"),"")</f>
        <v>2256</v>
      </c>
      <c r="F15" s="7">
        <f t="shared" si="0"/>
        <v>33.671641791044777</v>
      </c>
      <c r="G15" s="23">
        <v>1.28369876</v>
      </c>
      <c r="H15" s="7">
        <f t="shared" si="4"/>
        <v>15.173319343199999</v>
      </c>
      <c r="I15" s="7">
        <f t="shared" si="5"/>
        <v>0.45062606205425526</v>
      </c>
      <c r="J15" s="24">
        <f t="shared" si="2"/>
        <v>148.68203515475591</v>
      </c>
      <c r="K15" s="24">
        <f>IFERROR(_xll.RssMarket($A15,"回転日数"),"")</f>
        <v>67.400000000000006</v>
      </c>
      <c r="L15" s="26">
        <f>IFERROR(_xll.RssMarket($A15,"PER"),"")</f>
        <v>0</v>
      </c>
      <c r="M15" s="106">
        <f>IFERROR(_xll.RssMarket($A15,"PBR"),"")</f>
        <v>4.46</v>
      </c>
      <c r="N15" s="26" t="e">
        <f t="shared" si="3"/>
        <v>#DIV/0!</v>
      </c>
      <c r="O15" s="7"/>
      <c r="P15" s="7"/>
      <c r="Q15" s="7"/>
      <c r="R15" s="7"/>
      <c r="S15" s="7"/>
    </row>
    <row r="16" spans="1:19" ht="19.5" x14ac:dyDescent="0.25">
      <c r="A16" s="112">
        <v>7273</v>
      </c>
      <c r="B16" s="6" t="str">
        <f>IFERROR(_xll.RssMarket($A16,"銘柄名称"),"")</f>
        <v>イクヨ</v>
      </c>
      <c r="C16" s="7">
        <f>IFERROR(_xll.RssMarket($A16,"現在値"),"")</f>
        <v>760</v>
      </c>
      <c r="D16" s="7">
        <f>IFERROR(_xll.RssMarket($A16,"前日比率"),"")</f>
        <v>-0.65</v>
      </c>
      <c r="E16" s="25">
        <f>IFERROR(_xll.RssMarket($A16,"時価総額"),"")</f>
        <v>22332</v>
      </c>
      <c r="F16" s="7">
        <f t="shared" si="0"/>
        <v>29.38421052631579</v>
      </c>
      <c r="G16" s="23">
        <v>2.25</v>
      </c>
      <c r="H16" s="7">
        <f t="shared" si="4"/>
        <v>26.594999999999999</v>
      </c>
      <c r="I16" s="7">
        <f t="shared" si="5"/>
        <v>0.90507791509940883</v>
      </c>
      <c r="J16" s="24">
        <f t="shared" si="2"/>
        <v>839.70671178793009</v>
      </c>
      <c r="K16" s="24">
        <f>IFERROR(_xll.RssMarket($A16,"回転日数"),"")</f>
        <v>1.1000000000000001</v>
      </c>
      <c r="L16" s="26">
        <f>IFERROR(_xll.RssMarket($A16,"PER"),"")</f>
        <v>6.84</v>
      </c>
      <c r="M16" s="106">
        <f>IFERROR(_xll.RssMarket($A16,"PBR"),"")</f>
        <v>1.48</v>
      </c>
      <c r="N16" s="26">
        <f t="shared" si="3"/>
        <v>111.11111111111111</v>
      </c>
      <c r="Q16" s="7" t="s">
        <v>56</v>
      </c>
    </row>
    <row r="17" spans="1:17" ht="18.75" x14ac:dyDescent="0.2">
      <c r="A17" s="1">
        <v>8105</v>
      </c>
      <c r="B17" s="6" t="str">
        <f>IFERROR(_xll.RssMarket($A17,"銘柄名称"),"")</f>
        <v>ＢＩＴＣＯＩＮＪＡＰＡＮ</v>
      </c>
      <c r="C17" s="7">
        <f>IFERROR(_xll.RssMarket($A17,"現在値"),"")</f>
        <v>237</v>
      </c>
      <c r="D17" s="7">
        <f>IFERROR(_xll.RssMarket($A17,"前日比率"),"")</f>
        <v>-5.58</v>
      </c>
      <c r="E17" s="94">
        <f>IFERROR(_xll.RssMarket($A17,"時価総額"),"")</f>
        <v>14549</v>
      </c>
      <c r="F17" s="7">
        <f t="shared" si="0"/>
        <v>61.388185654008439</v>
      </c>
      <c r="G17" s="23"/>
      <c r="H17" s="7">
        <f t="shared" si="4"/>
        <v>0</v>
      </c>
      <c r="I17" s="7">
        <f t="shared" si="5"/>
        <v>0</v>
      </c>
      <c r="J17" s="24" t="e">
        <f t="shared" si="2"/>
        <v>#DIV/0!</v>
      </c>
      <c r="K17" s="24">
        <f>IFERROR(_xll.RssMarket($A17,"回転日数"),"")</f>
        <v>65.7</v>
      </c>
      <c r="L17" s="26">
        <f>IFERROR(_xll.RssMarket($A17,"PER"),"")</f>
        <v>0</v>
      </c>
      <c r="M17" s="106">
        <f>IFERROR(_xll.RssMarket($A17,"PBR"),"")</f>
        <v>5.5</v>
      </c>
      <c r="N17" s="26" t="e">
        <f t="shared" si="3"/>
        <v>#DIV/0!</v>
      </c>
    </row>
    <row r="18" spans="1:17" ht="19.5" x14ac:dyDescent="0.25">
      <c r="A18" s="112">
        <v>3903</v>
      </c>
      <c r="B18" s="6" t="str">
        <f>IFERROR(_xll.RssMarket($A18,"銘柄名称"),"")</f>
        <v>ｇｕｍｉ</v>
      </c>
      <c r="C18" s="7">
        <f>IFERROR(_xll.RssMarket($A18,"現在値"),"")</f>
        <v>333</v>
      </c>
      <c r="D18" s="7">
        <f>IFERROR(_xll.RssMarket($A18,"前日比率"),"")</f>
        <v>-2.92</v>
      </c>
      <c r="E18" s="25">
        <f>IFERROR(_xll.RssMarket($A18,"時価総額"),"")</f>
        <v>17503</v>
      </c>
      <c r="F18" s="7">
        <f t="shared" si="0"/>
        <v>52.561561561561561</v>
      </c>
      <c r="G18" s="23"/>
      <c r="H18" s="7">
        <f t="shared" si="4"/>
        <v>0</v>
      </c>
      <c r="I18" s="7">
        <f t="shared" si="5"/>
        <v>0</v>
      </c>
      <c r="J18" s="24" t="e">
        <f t="shared" si="2"/>
        <v>#DIV/0!</v>
      </c>
      <c r="K18" s="24">
        <f>IFERROR(_xll.RssMarket($A18,"回転日数"),"")</f>
        <v>114.9</v>
      </c>
      <c r="L18" s="26">
        <f>IFERROR(_xll.RssMarket($A18,"PER"),"")</f>
        <v>7.6</v>
      </c>
      <c r="M18" s="106">
        <f>IFERROR(_xll.RssMarket($A18,"PBR"),"")</f>
        <v>0.89</v>
      </c>
      <c r="N18" s="26">
        <f t="shared" si="3"/>
        <v>43.815789473684212</v>
      </c>
      <c r="Q18" t="s">
        <v>86</v>
      </c>
    </row>
    <row r="19" spans="1:17" ht="18.75" x14ac:dyDescent="0.2">
      <c r="A19" s="1">
        <v>3121</v>
      </c>
      <c r="B19" s="6" t="str">
        <f>IFERROR(_xll.RssMarket($A19,"銘柄名称"),"")</f>
        <v>マーチャント・バンカーズ</v>
      </c>
      <c r="C19" s="7">
        <f>IFERROR(_xll.RssMarket($A19,"現在値"),"")</f>
        <v>214</v>
      </c>
      <c r="D19" s="7">
        <f>IFERROR(_xll.RssMarket($A19,"前日比率"),"")</f>
        <v>-6.55</v>
      </c>
      <c r="E19" s="94">
        <f>IFERROR(_xll.RssMarket($A19,"時価総額"),"")</f>
        <v>6806</v>
      </c>
      <c r="F19" s="7">
        <f t="shared" si="0"/>
        <v>31.803738317757009</v>
      </c>
      <c r="G19" s="61"/>
      <c r="H19" s="7">
        <f t="shared" si="4"/>
        <v>0</v>
      </c>
      <c r="I19" s="7">
        <f t="shared" si="5"/>
        <v>0</v>
      </c>
      <c r="J19" s="24" t="e">
        <f t="shared" si="2"/>
        <v>#DIV/0!</v>
      </c>
      <c r="K19" s="24">
        <f>IFERROR(_xll.RssMarket($A19,"回転日数"),"")</f>
        <v>4.5</v>
      </c>
      <c r="L19" s="26">
        <f>IFERROR(_xll.RssMarket($A19,"PER"),"")</f>
        <v>26.75</v>
      </c>
      <c r="M19" s="106">
        <f>IFERROR(_xll.RssMarket($A19,"PBR"),"")</f>
        <v>1.42</v>
      </c>
      <c r="N19" s="26">
        <f t="shared" si="3"/>
        <v>8</v>
      </c>
      <c r="Q19" t="s">
        <v>76</v>
      </c>
    </row>
    <row r="20" spans="1:17" ht="19.5" x14ac:dyDescent="0.25">
      <c r="A20" s="112">
        <v>3726</v>
      </c>
      <c r="B20" s="6" t="str">
        <f>IFERROR(_xll.RssMarket($A20,"銘柄名称"),"")</f>
        <v>フォーシーズＨＤ</v>
      </c>
      <c r="C20" s="7">
        <f>IFERROR(_xll.RssMarket($A20,"現在値"),"")</f>
        <v>456</v>
      </c>
      <c r="D20" s="7">
        <f>IFERROR(_xll.RssMarket($A20,"前日比率"),"")</f>
        <v>-1.51</v>
      </c>
      <c r="E20" s="25">
        <f>IFERROR(_xll.RssMarket($A20,"時価総額"),"")</f>
        <v>5110</v>
      </c>
      <c r="F20" s="7">
        <f t="shared" si="0"/>
        <v>11.206140350877194</v>
      </c>
      <c r="G20" s="23"/>
      <c r="H20" s="7">
        <f t="shared" si="4"/>
        <v>0</v>
      </c>
      <c r="I20" s="7">
        <f t="shared" si="5"/>
        <v>0</v>
      </c>
      <c r="J20" s="24" t="e">
        <f t="shared" si="2"/>
        <v>#DIV/0!</v>
      </c>
      <c r="K20" s="24">
        <f>IFERROR(_xll.RssMarket($A20,"回転日数"),"")</f>
        <v>0</v>
      </c>
      <c r="L20" s="26">
        <f>IFERROR(_xll.RssMarket($A20,"PER"),"")</f>
        <v>74.75</v>
      </c>
      <c r="M20" s="106">
        <f>IFERROR(_xll.RssMarket($A20,"PBR"),"")</f>
        <v>3.1</v>
      </c>
      <c r="N20" s="26">
        <f t="shared" si="3"/>
        <v>6.1003344481605355</v>
      </c>
    </row>
    <row r="21" spans="1:17" ht="19.5" x14ac:dyDescent="0.25">
      <c r="A21" s="112">
        <v>3409</v>
      </c>
      <c r="B21" s="6" t="str">
        <f>IFERROR(_xll.RssMarket($A21,"銘柄名称"),"")</f>
        <v>北紡</v>
      </c>
      <c r="C21" s="7">
        <f>IFERROR(_xll.RssMarket($A21,"現在値"),"")</f>
        <v>131</v>
      </c>
      <c r="D21" s="7">
        <f>IFERROR(_xll.RssMarket($A21,"前日比率"),"")</f>
        <v>-5.07</v>
      </c>
      <c r="E21" s="25">
        <f>IFERROR(_xll.RssMarket($A21,"時価総額"),"")</f>
        <v>3779</v>
      </c>
      <c r="F21" s="7">
        <f t="shared" si="0"/>
        <v>28.847328244274809</v>
      </c>
      <c r="G21" s="23"/>
      <c r="H21" s="7">
        <f t="shared" si="4"/>
        <v>0</v>
      </c>
      <c r="I21" s="7">
        <f t="shared" si="5"/>
        <v>0</v>
      </c>
      <c r="J21" s="24" t="e">
        <f t="shared" si="2"/>
        <v>#DIV/0!</v>
      </c>
      <c r="K21" s="24">
        <f>IFERROR(_xll.RssMarket($A21,"回転日数"),"")</f>
        <v>0</v>
      </c>
      <c r="L21" s="26">
        <f>IFERROR(_xll.RssMarket($A21,"PER"),"")</f>
        <v>0</v>
      </c>
      <c r="M21" s="106">
        <f>IFERROR(_xll.RssMarket($A21,"PBR"),"")</f>
        <v>2.87</v>
      </c>
      <c r="N21" s="26" t="e">
        <f t="shared" si="3"/>
        <v>#DIV/0!</v>
      </c>
    </row>
    <row r="22" spans="1:17" ht="19.5" x14ac:dyDescent="0.25">
      <c r="A22" s="112">
        <v>9238</v>
      </c>
      <c r="B22" s="6" t="str">
        <f>IFERROR(_xll.RssMarket($A22,"銘柄名称"),"")</f>
        <v>バリュークリエーション</v>
      </c>
      <c r="C22" s="7">
        <f>IFERROR(_xll.RssMarket($A22,"現在値"),"")</f>
        <v>1257</v>
      </c>
      <c r="D22" s="7">
        <f>IFERROR(_xll.RssMarket($A22,"前日比率"),"")</f>
        <v>0.08</v>
      </c>
      <c r="E22" s="25">
        <f>IFERROR(_xll.RssMarket($A22,"時価総額"),"")</f>
        <v>2948</v>
      </c>
      <c r="F22" s="7">
        <f t="shared" si="0"/>
        <v>2.3452665075576768</v>
      </c>
      <c r="G22" s="23"/>
      <c r="H22" s="7">
        <f t="shared" si="4"/>
        <v>0</v>
      </c>
      <c r="I22" s="7">
        <f t="shared" si="5"/>
        <v>0</v>
      </c>
      <c r="J22" s="24" t="e">
        <f t="shared" si="2"/>
        <v>#DIV/0!</v>
      </c>
      <c r="K22" s="24">
        <f>IFERROR(_xll.RssMarket($A22,"回転日数"),"")</f>
        <v>2</v>
      </c>
      <c r="L22" s="26">
        <f>IFERROR(_xll.RssMarket($A22,"PER"),"")</f>
        <v>20.6</v>
      </c>
      <c r="M22" s="106">
        <f>IFERROR(_xll.RssMarket($A22,"PBR"),"")</f>
        <v>4.3</v>
      </c>
      <c r="N22" s="26">
        <f t="shared" si="3"/>
        <v>61.019417475728154</v>
      </c>
      <c r="Q22" t="s">
        <v>117</v>
      </c>
    </row>
    <row r="23" spans="1:17" ht="19.5" x14ac:dyDescent="0.25">
      <c r="A23" s="112">
        <v>7138</v>
      </c>
      <c r="B23" s="6" t="str">
        <f>IFERROR(_xll.RssMarket($A23,"銘柄名称"),"")</f>
        <v>ＴＯＲＩＣＯ</v>
      </c>
      <c r="C23" s="7">
        <f>IFERROR(_xll.RssMarket($A23,"現在値"),"")</f>
        <v>308</v>
      </c>
      <c r="D23" s="7">
        <f>IFERROR(_xll.RssMarket($A23,"前日比率"),"")</f>
        <v>-3.75</v>
      </c>
      <c r="E23" s="25">
        <f>IFERROR(_xll.RssMarket($A23,"時価総額"),"")</f>
        <v>4602</v>
      </c>
      <c r="F23" s="7">
        <f t="shared" si="0"/>
        <v>14.941558441558442</v>
      </c>
      <c r="G23" s="23"/>
      <c r="H23" s="7">
        <f t="shared" si="4"/>
        <v>0</v>
      </c>
      <c r="I23" s="7">
        <f t="shared" si="5"/>
        <v>0</v>
      </c>
      <c r="J23" s="24" t="e">
        <f t="shared" si="2"/>
        <v>#DIV/0!</v>
      </c>
      <c r="K23" s="24">
        <f>IFERROR(_xll.RssMarket($A23,"回転日数"),"")</f>
        <v>42.5</v>
      </c>
      <c r="L23" s="26">
        <f>IFERROR(_xll.RssMarket($A23,"PER"),"")</f>
        <v>0</v>
      </c>
      <c r="M23" s="106">
        <f>IFERROR(_xll.RssMarket($A23,"PBR"),"")</f>
        <v>2.97</v>
      </c>
      <c r="N23" s="26" t="e">
        <f t="shared" si="3"/>
        <v>#DIV/0!</v>
      </c>
    </row>
    <row r="24" spans="1:17" ht="19.5" x14ac:dyDescent="0.25">
      <c r="A24" s="112">
        <v>3624</v>
      </c>
      <c r="B24" s="6" t="str">
        <f>IFERROR(_xll.RssMarket($A24,"銘柄名称"),"")</f>
        <v>アクセルマーク</v>
      </c>
      <c r="C24" s="7">
        <f>IFERROR(_xll.RssMarket($A24,"現在値"),"")</f>
        <v>81</v>
      </c>
      <c r="D24" s="7">
        <f>IFERROR(_xll.RssMarket($A24,"前日比率"),"")</f>
        <v>-3.57</v>
      </c>
      <c r="E24" s="25">
        <f>IFERROR(_xll.RssMarket($A24,"時価総額"),"")</f>
        <v>1609</v>
      </c>
      <c r="F24" s="7">
        <f t="shared" si="0"/>
        <v>19.864197530864196</v>
      </c>
      <c r="G24" s="23"/>
      <c r="H24" s="7"/>
      <c r="I24" s="7"/>
      <c r="J24" s="24"/>
      <c r="K24" s="24"/>
      <c r="L24" s="26"/>
      <c r="M24" s="106"/>
      <c r="N24" s="26"/>
      <c r="Q24" t="s">
        <v>181</v>
      </c>
    </row>
    <row r="25" spans="1:17" x14ac:dyDescent="0.2">
      <c r="A25" s="1"/>
      <c r="B25" s="93"/>
      <c r="C25" s="7"/>
      <c r="D25" s="7"/>
      <c r="E25" s="7"/>
      <c r="F25" s="7"/>
    </row>
    <row r="26" spans="1:17" x14ac:dyDescent="0.2">
      <c r="A26" s="1"/>
    </row>
    <row r="27" spans="1:17" ht="14.25" x14ac:dyDescent="0.15">
      <c r="A27" s="115" t="s">
        <v>137</v>
      </c>
      <c r="B27" s="113">
        <v>11820000</v>
      </c>
      <c r="C27" s="27"/>
      <c r="D27" s="114" t="s">
        <v>84</v>
      </c>
      <c r="E27" s="114">
        <v>348000</v>
      </c>
      <c r="G27" s="67" t="s">
        <v>139</v>
      </c>
      <c r="H27" s="67">
        <v>15300</v>
      </c>
    </row>
    <row r="28" spans="1:17" ht="14.25" x14ac:dyDescent="0.15">
      <c r="A28" s="115"/>
      <c r="B28" s="113"/>
      <c r="C28" s="27"/>
      <c r="D28" s="114"/>
      <c r="E28" s="114"/>
    </row>
    <row r="29" spans="1:17" x14ac:dyDescent="0.2">
      <c r="A29" s="1" t="s">
        <v>84</v>
      </c>
      <c r="B29" s="96">
        <v>4571.1424960000004</v>
      </c>
      <c r="C29" s="108">
        <f>B29*E27</f>
        <v>1590757588.608</v>
      </c>
      <c r="F29" s="58"/>
    </row>
    <row r="30" spans="1:17" x14ac:dyDescent="0.2">
      <c r="A30" s="1" t="s">
        <v>85</v>
      </c>
      <c r="B30" s="5">
        <v>11.57</v>
      </c>
      <c r="C30" s="92">
        <f>B30*B27</f>
        <v>136757400</v>
      </c>
      <c r="F30" s="58"/>
      <c r="H30" s="59"/>
    </row>
    <row r="31" spans="1:17" x14ac:dyDescent="0.2">
      <c r="A31" s="1"/>
      <c r="C31" s="92">
        <f>SUM(C29:C30)</f>
        <v>1727514988.608</v>
      </c>
      <c r="F31" s="66"/>
    </row>
    <row r="32" spans="1:17" x14ac:dyDescent="0.2">
      <c r="A32" s="1"/>
      <c r="F32" s="58"/>
    </row>
    <row r="33" spans="1:7" x14ac:dyDescent="0.2">
      <c r="A33" s="1"/>
      <c r="E33" s="66"/>
      <c r="G33" s="63"/>
    </row>
    <row r="34" spans="1:7" x14ac:dyDescent="0.2">
      <c r="A34" s="1"/>
    </row>
    <row r="35" spans="1:7" x14ac:dyDescent="0.2">
      <c r="A35" s="1"/>
    </row>
    <row r="36" spans="1:7" x14ac:dyDescent="0.2">
      <c r="A36" s="1"/>
      <c r="E36" s="66"/>
    </row>
    <row r="37" spans="1:7" x14ac:dyDescent="0.2">
      <c r="A37" s="1"/>
    </row>
    <row r="38" spans="1:7" x14ac:dyDescent="0.2">
      <c r="A38" s="1"/>
    </row>
    <row r="39" spans="1:7" x14ac:dyDescent="0.2">
      <c r="A39" s="1"/>
    </row>
    <row r="40" spans="1:7" x14ac:dyDescent="0.2">
      <c r="A40" s="1"/>
    </row>
    <row r="41" spans="1:7" x14ac:dyDescent="0.2">
      <c r="A41" s="1"/>
    </row>
    <row r="42" spans="1:7" x14ac:dyDescent="0.2">
      <c r="A42" s="1"/>
    </row>
    <row r="43" spans="1:7" x14ac:dyDescent="0.2">
      <c r="A43" s="91"/>
    </row>
    <row r="44" spans="1:7" x14ac:dyDescent="0.2">
      <c r="A44" s="91"/>
    </row>
    <row r="45" spans="1:7" x14ac:dyDescent="0.2">
      <c r="A45" s="91"/>
    </row>
  </sheetData>
  <autoFilter ref="A1:Q24" xr:uid="{3258F243-0711-473B-955B-6112372B3FC3}">
    <sortState xmlns:xlrd2="http://schemas.microsoft.com/office/spreadsheetml/2017/richdata2" ref="A2:Q24">
      <sortCondition ref="J1:J24"/>
    </sortState>
  </autoFilter>
  <phoneticPr fontId="3"/>
  <conditionalFormatting sqref="B2:B25">
    <cfRule type="expression" dxfId="0" priority="8">
      <formula>$E2&gt;=#REF!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B0775-7922-4F2E-B34C-B8A4A64D3814}">
  <dimension ref="A1:D41"/>
  <sheetViews>
    <sheetView workbookViewId="0">
      <selection activeCell="E28" sqref="E28"/>
    </sheetView>
  </sheetViews>
  <sheetFormatPr defaultRowHeight="13.5" x14ac:dyDescent="0.15"/>
  <cols>
    <col min="2" max="3" width="18.5" customWidth="1"/>
  </cols>
  <sheetData>
    <row r="1" spans="1:4" x14ac:dyDescent="0.15">
      <c r="A1" s="67">
        <v>3350</v>
      </c>
      <c r="B1" s="67" t="str">
        <f>IFERROR(_xll.RssMarket($A1,"銘柄名称"),"")</f>
        <v>メタプラネット</v>
      </c>
      <c r="C1" s="67">
        <f>IFERROR(_xll.RssMarket($A1,"現在値"),"")</f>
        <v>325</v>
      </c>
      <c r="D1" t="s">
        <v>102</v>
      </c>
    </row>
    <row r="2" spans="1:4" x14ac:dyDescent="0.15">
      <c r="A2" s="67">
        <v>5535</v>
      </c>
      <c r="B2" s="67" t="str">
        <f>IFERROR(_xll.RssMarket($A2,"銘柄名称"),"")</f>
        <v>ミガロホールディングス</v>
      </c>
      <c r="C2" s="67">
        <f>IFERROR(_xll.RssMarket($A2,"現在値"),"")</f>
        <v>408</v>
      </c>
      <c r="D2" t="s">
        <v>110</v>
      </c>
    </row>
    <row r="3" spans="1:4" x14ac:dyDescent="0.15">
      <c r="A3" s="67">
        <v>4833</v>
      </c>
      <c r="B3" s="67" t="str">
        <f>IFERROR(_xll.RssMarket($A3,"銘柄名称"),"")</f>
        <v>ＤＥＦＣＯＮＳＵＬＴＩＮＧ</v>
      </c>
      <c r="C3" s="67">
        <f>IFERROR(_xll.RssMarket($A3,"現在値"),"")</f>
        <v>73</v>
      </c>
      <c r="D3" t="s">
        <v>111</v>
      </c>
    </row>
    <row r="4" spans="1:4" x14ac:dyDescent="0.15">
      <c r="A4" s="67">
        <v>7378</v>
      </c>
      <c r="B4" s="67" t="str">
        <f>IFERROR(_xll.RssMarket($A4,"銘柄名称"),"")</f>
        <v>アシロ</v>
      </c>
      <c r="C4" s="67">
        <f>IFERROR(_xll.RssMarket($A4,"現在値"),"")</f>
        <v>1763</v>
      </c>
      <c r="D4" t="s">
        <v>104</v>
      </c>
    </row>
    <row r="5" spans="1:4" x14ac:dyDescent="0.15">
      <c r="A5" s="67">
        <v>3825</v>
      </c>
      <c r="B5" s="67" t="str">
        <f>IFERROR(_xll.RssMarket($A5,"銘柄名称"),"")</f>
        <v>リミックスポイント</v>
      </c>
      <c r="C5" s="67">
        <f>IFERROR(_xll.RssMarket($A5,"現在値"),"")</f>
        <v>233</v>
      </c>
      <c r="D5" t="s">
        <v>109</v>
      </c>
    </row>
    <row r="6" spans="1:4" x14ac:dyDescent="0.15">
      <c r="A6" s="67">
        <v>2120</v>
      </c>
      <c r="B6" s="67" t="str">
        <f>IFERROR(_xll.RssMarket($A6,"銘柄名称"),"")</f>
        <v>ＬＩＦＵＬＬ</v>
      </c>
      <c r="C6" s="67">
        <f>IFERROR(_xll.RssMarket($A6,"現在値"),"")</f>
        <v>214</v>
      </c>
      <c r="D6" t="s">
        <v>115</v>
      </c>
    </row>
    <row r="7" spans="1:4" x14ac:dyDescent="0.15">
      <c r="A7" s="67">
        <v>5244</v>
      </c>
      <c r="B7" s="67" t="str">
        <f>IFERROR(_xll.RssMarket($A7,"銘柄名称"),"")</f>
        <v>ＪＩＧ．ＪＰ</v>
      </c>
      <c r="C7" s="67">
        <f>IFERROR(_xll.RssMarket($A7,"現在値"),"")</f>
        <v>234</v>
      </c>
      <c r="D7" t="s">
        <v>116</v>
      </c>
    </row>
    <row r="8" spans="1:4" x14ac:dyDescent="0.15">
      <c r="A8" s="67"/>
      <c r="B8" s="67"/>
      <c r="C8" s="67"/>
    </row>
    <row r="9" spans="1:4" x14ac:dyDescent="0.15">
      <c r="A9" s="67">
        <v>3905</v>
      </c>
      <c r="B9" s="67" t="str">
        <f>IFERROR(_xll.RssMarket($A9,"銘柄名称"),"")</f>
        <v>データセクション</v>
      </c>
      <c r="C9" s="67">
        <f>IFERROR(_xll.RssMarket($A9,"現在値"),"")</f>
        <v>1910</v>
      </c>
      <c r="D9" t="s">
        <v>103</v>
      </c>
    </row>
    <row r="10" spans="1:4" x14ac:dyDescent="0.15">
      <c r="A10" s="67"/>
      <c r="B10" s="67"/>
      <c r="C10" s="67"/>
    </row>
    <row r="11" spans="1:4" x14ac:dyDescent="0.15">
      <c r="A11" s="67"/>
      <c r="B11" s="67"/>
      <c r="C11" s="67"/>
    </row>
    <row r="12" spans="1:4" x14ac:dyDescent="0.15">
      <c r="A12" s="67"/>
      <c r="B12" s="67"/>
      <c r="C12" s="67"/>
    </row>
    <row r="13" spans="1:4" x14ac:dyDescent="0.15">
      <c r="A13" s="67"/>
      <c r="B13" s="67"/>
      <c r="C13" s="67"/>
    </row>
    <row r="14" spans="1:4" x14ac:dyDescent="0.15">
      <c r="A14" s="67"/>
      <c r="B14" s="67"/>
      <c r="C14" s="67"/>
    </row>
    <row r="15" spans="1:4" x14ac:dyDescent="0.15">
      <c r="A15" s="67"/>
      <c r="B15" s="67"/>
      <c r="C15" s="67"/>
    </row>
    <row r="16" spans="1:4" x14ac:dyDescent="0.15">
      <c r="A16" s="67"/>
      <c r="B16" s="67"/>
      <c r="C16" s="67"/>
    </row>
    <row r="17" spans="1:3" x14ac:dyDescent="0.15">
      <c r="A17" s="67"/>
      <c r="B17" s="67"/>
      <c r="C17" s="67"/>
    </row>
    <row r="18" spans="1:3" x14ac:dyDescent="0.15">
      <c r="A18" s="67"/>
      <c r="B18" s="67"/>
      <c r="C18" s="67"/>
    </row>
    <row r="19" spans="1:3" x14ac:dyDescent="0.15">
      <c r="A19" s="67"/>
      <c r="B19" s="67"/>
      <c r="C19" s="67"/>
    </row>
    <row r="20" spans="1:3" x14ac:dyDescent="0.15">
      <c r="A20" s="67"/>
      <c r="B20" s="67"/>
      <c r="C20" s="67"/>
    </row>
    <row r="21" spans="1:3" x14ac:dyDescent="0.15">
      <c r="A21" s="67"/>
      <c r="B21" s="67"/>
      <c r="C21" s="67"/>
    </row>
    <row r="22" spans="1:3" x14ac:dyDescent="0.15">
      <c r="A22" s="67"/>
      <c r="B22" s="67"/>
      <c r="C22" s="67"/>
    </row>
    <row r="23" spans="1:3" x14ac:dyDescent="0.15">
      <c r="A23" s="67"/>
      <c r="B23" s="67"/>
      <c r="C23" s="67"/>
    </row>
    <row r="24" spans="1:3" x14ac:dyDescent="0.15">
      <c r="A24" s="67"/>
      <c r="B24" s="67"/>
      <c r="C24" s="67"/>
    </row>
    <row r="25" spans="1:3" x14ac:dyDescent="0.15">
      <c r="A25" s="67"/>
      <c r="B25" s="67"/>
      <c r="C25" s="67"/>
    </row>
    <row r="26" spans="1:3" x14ac:dyDescent="0.15">
      <c r="A26" s="67"/>
      <c r="B26" s="67"/>
      <c r="C26" s="67"/>
    </row>
    <row r="27" spans="1:3" x14ac:dyDescent="0.15">
      <c r="A27" s="67"/>
      <c r="B27" s="67"/>
      <c r="C27" s="67"/>
    </row>
    <row r="28" spans="1:3" x14ac:dyDescent="0.15">
      <c r="A28" s="67"/>
      <c r="B28" s="67"/>
      <c r="C28" s="67"/>
    </row>
    <row r="29" spans="1:3" x14ac:dyDescent="0.15">
      <c r="A29" s="67"/>
      <c r="B29" s="67"/>
      <c r="C29" s="67"/>
    </row>
    <row r="30" spans="1:3" x14ac:dyDescent="0.15">
      <c r="A30" s="67"/>
      <c r="B30" s="67"/>
      <c r="C30" s="67"/>
    </row>
    <row r="31" spans="1:3" x14ac:dyDescent="0.15">
      <c r="A31" s="67"/>
      <c r="B31" s="67"/>
      <c r="C31" s="67"/>
    </row>
    <row r="32" spans="1:3" x14ac:dyDescent="0.15">
      <c r="A32" s="67"/>
      <c r="B32" s="67"/>
      <c r="C32" s="67"/>
    </row>
    <row r="33" spans="1:3" x14ac:dyDescent="0.15">
      <c r="A33" s="67"/>
      <c r="B33" s="67"/>
      <c r="C33" s="67"/>
    </row>
    <row r="34" spans="1:3" x14ac:dyDescent="0.15">
      <c r="A34" s="67"/>
      <c r="B34" s="67"/>
      <c r="C34" s="67"/>
    </row>
    <row r="35" spans="1:3" x14ac:dyDescent="0.15">
      <c r="A35" s="67"/>
      <c r="B35" s="67"/>
      <c r="C35" s="67"/>
    </row>
    <row r="36" spans="1:3" x14ac:dyDescent="0.15">
      <c r="A36" s="67"/>
      <c r="B36" s="67"/>
      <c r="C36" s="67"/>
    </row>
    <row r="37" spans="1:3" x14ac:dyDescent="0.15">
      <c r="A37" s="67"/>
      <c r="B37" s="67"/>
      <c r="C37" s="67"/>
    </row>
    <row r="38" spans="1:3" x14ac:dyDescent="0.15">
      <c r="A38" s="67"/>
      <c r="B38" s="67"/>
      <c r="C38" s="67"/>
    </row>
    <row r="39" spans="1:3" x14ac:dyDescent="0.15">
      <c r="A39" s="67"/>
      <c r="B39" s="67"/>
      <c r="C39" s="67"/>
    </row>
    <row r="40" spans="1:3" x14ac:dyDescent="0.15">
      <c r="A40" s="67"/>
      <c r="B40" s="67"/>
      <c r="C40" s="67"/>
    </row>
    <row r="41" spans="1:3" x14ac:dyDescent="0.15">
      <c r="A41" s="67"/>
      <c r="B41" s="67"/>
      <c r="C41" s="67"/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C507-193E-4DE7-9702-C5A43094C0B6}">
  <dimension ref="A1:O16"/>
  <sheetViews>
    <sheetView workbookViewId="0">
      <selection activeCell="G24" sqref="G24"/>
    </sheetView>
  </sheetViews>
  <sheetFormatPr defaultRowHeight="13.5" x14ac:dyDescent="0.15"/>
  <cols>
    <col min="2" max="2" width="11" customWidth="1"/>
    <col min="3" max="3" width="12.5" customWidth="1"/>
    <col min="4" max="8" width="11.875" customWidth="1"/>
    <col min="9" max="9" width="10.25" bestFit="1" customWidth="1"/>
    <col min="11" max="11" width="12" customWidth="1"/>
    <col min="15" max="15" width="9.25" bestFit="1" customWidth="1"/>
  </cols>
  <sheetData>
    <row r="1" spans="1:15" ht="14.25" thickBot="1" x14ac:dyDescent="0.2">
      <c r="B1" t="s">
        <v>73</v>
      </c>
      <c r="F1" t="s">
        <v>72</v>
      </c>
      <c r="I1" t="s">
        <v>71</v>
      </c>
      <c r="M1" t="s">
        <v>70</v>
      </c>
    </row>
    <row r="2" spans="1:15" s="40" customFormat="1" ht="24.95" customHeight="1" thickTop="1" thickBot="1" x14ac:dyDescent="0.2">
      <c r="A2" s="242"/>
      <c r="B2" s="243"/>
      <c r="C2" s="52" t="s">
        <v>60</v>
      </c>
      <c r="D2" s="53"/>
      <c r="E2" s="242"/>
      <c r="F2" s="243"/>
      <c r="G2" s="52" t="s">
        <v>60</v>
      </c>
      <c r="H2" s="53"/>
      <c r="I2" s="242"/>
      <c r="J2" s="243"/>
      <c r="K2" s="52" t="s">
        <v>60</v>
      </c>
      <c r="M2" s="242"/>
      <c r="N2" s="243"/>
      <c r="O2" s="52" t="s">
        <v>60</v>
      </c>
    </row>
    <row r="3" spans="1:15" s="40" customFormat="1" ht="24.95" customHeight="1" thickTop="1" x14ac:dyDescent="0.35">
      <c r="A3" s="244" t="s">
        <v>69</v>
      </c>
      <c r="B3" s="245"/>
      <c r="C3" s="50">
        <v>0.7</v>
      </c>
      <c r="E3" s="244" t="s">
        <v>68</v>
      </c>
      <c r="F3" s="245"/>
      <c r="G3" s="50">
        <v>17.46</v>
      </c>
      <c r="H3" s="51"/>
      <c r="I3" s="244" t="s">
        <v>67</v>
      </c>
      <c r="J3" s="245"/>
      <c r="K3" s="50">
        <v>409.86</v>
      </c>
      <c r="M3" s="244" t="s">
        <v>66</v>
      </c>
      <c r="N3" s="245"/>
      <c r="O3" s="50">
        <v>146.34</v>
      </c>
    </row>
    <row r="4" spans="1:15" s="40" customFormat="1" ht="24.95" customHeight="1" thickBot="1" x14ac:dyDescent="0.2">
      <c r="A4" s="246" t="s">
        <v>65</v>
      </c>
      <c r="B4" s="247"/>
      <c r="C4" s="48">
        <v>1.62</v>
      </c>
      <c r="E4" s="246" t="s">
        <v>65</v>
      </c>
      <c r="F4" s="247"/>
      <c r="G4" s="48">
        <v>742.13</v>
      </c>
      <c r="H4" s="49"/>
      <c r="I4" s="246" t="s">
        <v>65</v>
      </c>
      <c r="J4" s="247"/>
      <c r="K4" s="48">
        <v>1190.51</v>
      </c>
      <c r="M4" s="246" t="s">
        <v>65</v>
      </c>
      <c r="N4" s="247"/>
      <c r="O4" s="48">
        <v>255.95</v>
      </c>
    </row>
    <row r="5" spans="1:15" s="40" customFormat="1" ht="24.95" customHeight="1" thickTop="1" thickBot="1" x14ac:dyDescent="0.25">
      <c r="A5" s="46" t="s">
        <v>64</v>
      </c>
      <c r="B5" s="45"/>
      <c r="C5" s="44">
        <f>(C4/C3)^(1/10)-1</f>
        <v>8.7531130500198895E-2</v>
      </c>
      <c r="E5" s="46" t="s">
        <v>64</v>
      </c>
      <c r="F5" s="45"/>
      <c r="G5" s="44">
        <f>(G4/G3)^(1/9)-1</f>
        <v>0.5168313823939501</v>
      </c>
      <c r="H5" s="47"/>
      <c r="I5" s="46" t="s">
        <v>64</v>
      </c>
      <c r="J5" s="45"/>
      <c r="K5" s="44">
        <f>(K4/K3)^(1/5)-1</f>
        <v>0.23771171734468743</v>
      </c>
      <c r="M5" s="46" t="s">
        <v>64</v>
      </c>
      <c r="N5" s="45"/>
      <c r="O5" s="44">
        <f>(O4/O3)^(1/4)-1</f>
        <v>0.1500004778098829</v>
      </c>
    </row>
    <row r="6" spans="1:15" s="40" customFormat="1" ht="24.95" customHeight="1" thickTop="1" thickBot="1" x14ac:dyDescent="0.2">
      <c r="A6" s="240" t="s">
        <v>61</v>
      </c>
      <c r="B6" s="241"/>
      <c r="C6" s="42">
        <f>C4*(C5+1)^10</f>
        <v>3.7491428571428598</v>
      </c>
      <c r="E6" s="240" t="s">
        <v>61</v>
      </c>
      <c r="F6" s="241"/>
      <c r="G6" s="42">
        <f>G4*(G5+1)^9</f>
        <v>31543.925366552114</v>
      </c>
      <c r="H6" s="43"/>
      <c r="I6" s="240" t="s">
        <v>61</v>
      </c>
      <c r="J6" s="241"/>
      <c r="K6" s="42">
        <f>K4*(K5+1)^5</f>
        <v>3458.0443568535588</v>
      </c>
      <c r="M6" s="240" t="s">
        <v>61</v>
      </c>
      <c r="N6" s="241"/>
      <c r="O6" s="42">
        <f>O4*(O5+1)^10</f>
        <v>1035.4648046647569</v>
      </c>
    </row>
    <row r="7" spans="1:15" s="40" customFormat="1" ht="24.95" customHeight="1" thickTop="1" x14ac:dyDescent="0.15">
      <c r="B7"/>
      <c r="C7"/>
    </row>
    <row r="8" spans="1:15" s="40" customFormat="1" ht="24.95" customHeight="1" x14ac:dyDescent="0.15">
      <c r="B8"/>
      <c r="C8"/>
      <c r="D8"/>
      <c r="E8"/>
      <c r="F8"/>
      <c r="G8"/>
      <c r="H8"/>
    </row>
    <row r="9" spans="1:15" s="40" customFormat="1" ht="24.95" customHeight="1" x14ac:dyDescent="0.15">
      <c r="B9"/>
      <c r="C9"/>
      <c r="D9"/>
      <c r="E9"/>
      <c r="F9"/>
      <c r="G9"/>
      <c r="H9"/>
    </row>
    <row r="10" spans="1:15" s="40" customFormat="1" ht="24.95" customHeight="1" x14ac:dyDescent="0.15">
      <c r="B10"/>
      <c r="C10"/>
      <c r="D10"/>
      <c r="E10"/>
      <c r="F10"/>
      <c r="G10"/>
      <c r="H10"/>
    </row>
    <row r="11" spans="1:15" s="40" customFormat="1" ht="24.95" customHeight="1" x14ac:dyDescent="0.15">
      <c r="B11"/>
      <c r="C11"/>
      <c r="D11"/>
      <c r="E11"/>
      <c r="F11"/>
      <c r="G11"/>
      <c r="H11"/>
    </row>
    <row r="12" spans="1:15" s="40" customFormat="1" ht="24.95" customHeight="1" x14ac:dyDescent="0.15">
      <c r="B12"/>
      <c r="C12"/>
      <c r="D12"/>
      <c r="E12"/>
      <c r="F12"/>
      <c r="G12"/>
      <c r="H12"/>
    </row>
    <row r="13" spans="1:15" s="40" customFormat="1" x14ac:dyDescent="0.15">
      <c r="B13"/>
      <c r="C13"/>
      <c r="D13"/>
      <c r="E13"/>
      <c r="F13"/>
      <c r="G13"/>
      <c r="H13"/>
    </row>
    <row r="14" spans="1:15" s="40" customFormat="1" x14ac:dyDescent="0.15">
      <c r="B14"/>
      <c r="C14"/>
      <c r="D14"/>
      <c r="E14"/>
      <c r="F14"/>
      <c r="G14"/>
      <c r="H14"/>
      <c r="J14" s="41"/>
    </row>
    <row r="15" spans="1:15" s="40" customFormat="1" x14ac:dyDescent="0.15">
      <c r="A15"/>
      <c r="B15"/>
      <c r="C15"/>
      <c r="D15"/>
      <c r="E15"/>
      <c r="F15"/>
      <c r="G15"/>
      <c r="H15"/>
    </row>
    <row r="16" spans="1:15" x14ac:dyDescent="0.15">
      <c r="I16" s="40"/>
    </row>
  </sheetData>
  <mergeCells count="16">
    <mergeCell ref="I2:J2"/>
    <mergeCell ref="I3:J3"/>
    <mergeCell ref="I4:J4"/>
    <mergeCell ref="I6:J6"/>
    <mergeCell ref="M2:N2"/>
    <mergeCell ref="M3:N3"/>
    <mergeCell ref="M4:N4"/>
    <mergeCell ref="M6:N6"/>
    <mergeCell ref="A6:B6"/>
    <mergeCell ref="A2:B2"/>
    <mergeCell ref="A3:B3"/>
    <mergeCell ref="A4:B4"/>
    <mergeCell ref="E2:F2"/>
    <mergeCell ref="E3:F3"/>
    <mergeCell ref="E4:F4"/>
    <mergeCell ref="E6:F6"/>
  </mergeCells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948A-0776-4A38-B538-300532C68977}">
  <dimension ref="A1:AF32"/>
  <sheetViews>
    <sheetView topLeftCell="A10" workbookViewId="0">
      <selection activeCell="B32" sqref="B32"/>
    </sheetView>
  </sheetViews>
  <sheetFormatPr defaultRowHeight="13.5" x14ac:dyDescent="0.15"/>
  <cols>
    <col min="5" max="5" width="11.625" bestFit="1" customWidth="1"/>
    <col min="13" max="13" width="21.625" customWidth="1"/>
    <col min="14" max="14" width="10.875" customWidth="1"/>
    <col min="15" max="15" width="73.25" customWidth="1"/>
  </cols>
  <sheetData>
    <row r="1" spans="1:32" ht="14.25" thickBot="1" x14ac:dyDescent="0.2"/>
    <row r="2" spans="1:32" ht="26.25" thickBot="1" x14ac:dyDescent="0.25">
      <c r="A2" s="16"/>
      <c r="B2" s="16"/>
      <c r="C2" s="16" t="s">
        <v>18</v>
      </c>
      <c r="D2" s="16" t="s">
        <v>19</v>
      </c>
      <c r="E2" s="16" t="s">
        <v>20</v>
      </c>
      <c r="F2" s="16"/>
      <c r="H2" s="16"/>
      <c r="I2" s="16" t="s">
        <v>32</v>
      </c>
      <c r="J2" s="16" t="s">
        <v>33</v>
      </c>
      <c r="K2" s="16" t="s">
        <v>34</v>
      </c>
      <c r="M2" s="5" t="s">
        <v>144</v>
      </c>
      <c r="N2" s="5" t="s">
        <v>150</v>
      </c>
      <c r="O2" s="5" t="s">
        <v>151</v>
      </c>
    </row>
    <row r="3" spans="1:32" ht="18" thickBot="1" x14ac:dyDescent="0.25">
      <c r="A3" s="17">
        <v>2337</v>
      </c>
      <c r="B3" s="16" t="s">
        <v>21</v>
      </c>
      <c r="C3" s="17">
        <v>2.8</v>
      </c>
      <c r="D3" s="17">
        <v>2.81</v>
      </c>
      <c r="E3" s="16"/>
      <c r="F3" s="16"/>
      <c r="H3" s="16" t="s">
        <v>35</v>
      </c>
      <c r="I3" s="18">
        <v>45817</v>
      </c>
      <c r="J3" s="18">
        <v>46006</v>
      </c>
      <c r="K3" s="16" t="s">
        <v>36</v>
      </c>
      <c r="M3" s="124" t="s">
        <v>152</v>
      </c>
      <c r="N3" t="s">
        <v>153</v>
      </c>
      <c r="O3" t="s">
        <v>154</v>
      </c>
      <c r="T3" s="101"/>
      <c r="V3" s="30"/>
      <c r="W3" s="101"/>
      <c r="X3" s="101"/>
      <c r="Y3" s="101"/>
      <c r="Z3" s="101"/>
      <c r="AA3" s="66"/>
      <c r="AB3" s="101"/>
      <c r="AD3" s="101"/>
      <c r="AF3" s="13"/>
    </row>
    <row r="4" spans="1:32" ht="18" thickBot="1" x14ac:dyDescent="0.25">
      <c r="A4" s="17">
        <v>2379</v>
      </c>
      <c r="B4" s="16" t="s">
        <v>22</v>
      </c>
      <c r="C4" s="17">
        <v>2.8</v>
      </c>
      <c r="D4" s="17">
        <v>4.01</v>
      </c>
      <c r="E4" s="16"/>
      <c r="F4" s="16"/>
      <c r="H4" s="16" t="s">
        <v>37</v>
      </c>
      <c r="I4" s="16" t="s">
        <v>38</v>
      </c>
      <c r="J4" s="16"/>
      <c r="K4" s="16"/>
      <c r="M4" s="124" t="s">
        <v>155</v>
      </c>
      <c r="N4" t="s">
        <v>156</v>
      </c>
      <c r="O4" t="s">
        <v>157</v>
      </c>
      <c r="T4" s="101"/>
      <c r="V4" s="30"/>
      <c r="W4" s="101"/>
      <c r="X4" s="101"/>
      <c r="Y4" s="101"/>
      <c r="Z4" s="101"/>
      <c r="AA4" s="66"/>
      <c r="AB4" s="101"/>
      <c r="AD4" s="101"/>
      <c r="AF4" s="13"/>
    </row>
    <row r="5" spans="1:32" ht="26.25" thickBot="1" x14ac:dyDescent="0.25">
      <c r="A5" s="17">
        <v>3045</v>
      </c>
      <c r="B5" s="16" t="s">
        <v>23</v>
      </c>
      <c r="C5" s="17">
        <v>2.8</v>
      </c>
      <c r="D5" s="17">
        <v>3.6</v>
      </c>
      <c r="E5" s="16"/>
      <c r="F5" s="16"/>
      <c r="H5" s="16" t="s">
        <v>39</v>
      </c>
      <c r="I5" s="16" t="s">
        <v>40</v>
      </c>
      <c r="J5" s="16" t="s">
        <v>41</v>
      </c>
      <c r="K5" s="19" t="s">
        <v>42</v>
      </c>
      <c r="M5" s="5" t="s">
        <v>158</v>
      </c>
      <c r="N5" t="s">
        <v>159</v>
      </c>
      <c r="O5" t="s">
        <v>160</v>
      </c>
      <c r="T5" s="101"/>
      <c r="V5" s="30"/>
      <c r="W5" s="101"/>
      <c r="X5" s="101"/>
      <c r="Y5" s="101"/>
      <c r="Z5" s="101"/>
      <c r="AA5" s="66"/>
      <c r="AB5" s="101"/>
      <c r="AC5" s="66"/>
      <c r="AD5" s="101"/>
      <c r="AF5" s="13"/>
    </row>
    <row r="6" spans="1:32" ht="26.25" thickBot="1" x14ac:dyDescent="0.25">
      <c r="A6" s="16">
        <v>1605</v>
      </c>
      <c r="B6" s="16" t="s">
        <v>24</v>
      </c>
      <c r="C6" s="16" t="s">
        <v>25</v>
      </c>
      <c r="D6" s="17">
        <v>4.3</v>
      </c>
      <c r="E6" s="17">
        <v>51.48</v>
      </c>
      <c r="F6" s="16"/>
      <c r="H6" s="16" t="s">
        <v>43</v>
      </c>
      <c r="I6" s="16" t="s">
        <v>44</v>
      </c>
      <c r="J6" s="16"/>
      <c r="K6" s="16"/>
      <c r="M6" s="5" t="s">
        <v>161</v>
      </c>
      <c r="N6" t="s">
        <v>162</v>
      </c>
      <c r="O6" t="s">
        <v>163</v>
      </c>
      <c r="T6" s="101"/>
      <c r="V6" s="30"/>
      <c r="W6" s="101"/>
      <c r="X6" s="101"/>
      <c r="Y6" s="101"/>
      <c r="Z6" s="101"/>
      <c r="AA6" s="66"/>
      <c r="AB6" s="101"/>
      <c r="AD6" s="101"/>
      <c r="AF6" s="13"/>
    </row>
    <row r="7" spans="1:32" ht="26.25" thickBot="1" x14ac:dyDescent="0.25">
      <c r="A7" s="16">
        <v>3003</v>
      </c>
      <c r="B7" s="16" t="s">
        <v>26</v>
      </c>
      <c r="C7" s="16" t="s">
        <v>25</v>
      </c>
      <c r="D7" s="17">
        <v>4</v>
      </c>
      <c r="E7" s="17">
        <v>32.75</v>
      </c>
      <c r="F7" s="16"/>
      <c r="H7" s="16"/>
      <c r="I7" s="16"/>
      <c r="J7" s="16"/>
      <c r="K7" s="16"/>
      <c r="M7" s="5" t="s">
        <v>164</v>
      </c>
      <c r="N7" t="s">
        <v>165</v>
      </c>
      <c r="O7" t="s">
        <v>166</v>
      </c>
      <c r="T7" s="101"/>
      <c r="V7" s="30"/>
      <c r="W7" s="101"/>
      <c r="X7" s="101"/>
      <c r="Y7" s="101"/>
      <c r="Z7" s="101"/>
      <c r="AA7" s="66"/>
      <c r="AB7" s="101"/>
      <c r="AD7" s="101"/>
      <c r="AF7" s="13"/>
    </row>
    <row r="8" spans="1:32" ht="26.25" thickBot="1" x14ac:dyDescent="0.25">
      <c r="A8" s="16">
        <v>3393</v>
      </c>
      <c r="B8" s="16" t="s">
        <v>27</v>
      </c>
      <c r="C8" s="16" t="s">
        <v>28</v>
      </c>
      <c r="D8" s="17">
        <v>4.5</v>
      </c>
      <c r="E8" s="17">
        <v>11.66</v>
      </c>
      <c r="F8" s="16"/>
      <c r="H8" s="16" t="s">
        <v>45</v>
      </c>
      <c r="I8" s="16"/>
      <c r="J8" s="16"/>
      <c r="K8" s="16"/>
      <c r="M8" s="5" t="s">
        <v>167</v>
      </c>
      <c r="N8" t="s">
        <v>168</v>
      </c>
      <c r="O8" t="s">
        <v>169</v>
      </c>
      <c r="T8" s="101"/>
      <c r="V8" s="30"/>
      <c r="W8" s="101"/>
      <c r="X8" s="101"/>
      <c r="Y8" s="101"/>
      <c r="Z8" s="101"/>
      <c r="AA8" s="66"/>
      <c r="AB8" s="101"/>
      <c r="AD8" s="101"/>
      <c r="AF8" s="13"/>
    </row>
    <row r="9" spans="1:32" ht="26.25" thickBot="1" x14ac:dyDescent="0.25">
      <c r="A9" s="16">
        <v>9432</v>
      </c>
      <c r="B9" s="16" t="s">
        <v>29</v>
      </c>
      <c r="C9" s="16" t="s">
        <v>28</v>
      </c>
      <c r="D9" s="17">
        <v>3.3</v>
      </c>
      <c r="E9" s="17">
        <v>14.38</v>
      </c>
      <c r="F9" s="16"/>
      <c r="H9" s="16" t="s">
        <v>39</v>
      </c>
      <c r="I9" s="16" t="s">
        <v>46</v>
      </c>
      <c r="J9" s="16" t="s">
        <v>47</v>
      </c>
      <c r="K9" s="16"/>
      <c r="M9" s="14"/>
      <c r="N9" s="15"/>
      <c r="W9" s="101"/>
      <c r="AB9" s="101"/>
      <c r="AC9" s="66"/>
      <c r="AD9" s="101"/>
      <c r="AE9" s="66"/>
      <c r="AF9" s="13"/>
    </row>
    <row r="10" spans="1:32" ht="15.75" thickBot="1" x14ac:dyDescent="0.25">
      <c r="A10" s="17">
        <v>7196</v>
      </c>
      <c r="B10" s="16" t="s">
        <v>30</v>
      </c>
      <c r="C10" s="16" t="s">
        <v>31</v>
      </c>
      <c r="D10" s="17">
        <v>3.7</v>
      </c>
      <c r="E10" s="17">
        <v>10.72</v>
      </c>
      <c r="F10" s="16"/>
      <c r="M10" s="14" t="s">
        <v>170</v>
      </c>
      <c r="N10" s="14" t="s">
        <v>171</v>
      </c>
    </row>
    <row r="11" spans="1:32" ht="15.75" thickBot="1" x14ac:dyDescent="0.25">
      <c r="A11" s="16"/>
      <c r="B11" s="16"/>
      <c r="C11" s="16"/>
      <c r="D11" s="16"/>
      <c r="E11" s="16"/>
      <c r="F11" s="16"/>
      <c r="M11" s="14" t="s">
        <v>172</v>
      </c>
      <c r="N11" s="14" t="s">
        <v>173</v>
      </c>
    </row>
    <row r="12" spans="1:32" ht="14.25" x14ac:dyDescent="0.15">
      <c r="M12" s="14"/>
      <c r="N12" s="15"/>
    </row>
    <row r="13" spans="1:32" ht="14.25" x14ac:dyDescent="0.15">
      <c r="M13" s="14"/>
      <c r="N13" s="15"/>
    </row>
    <row r="14" spans="1:32" ht="28.5" x14ac:dyDescent="0.15">
      <c r="A14" t="s">
        <v>96</v>
      </c>
      <c r="M14" s="127" t="s">
        <v>175</v>
      </c>
      <c r="N14" s="15"/>
    </row>
    <row r="15" spans="1:32" ht="14.25" x14ac:dyDescent="0.15">
      <c r="A15" t="s">
        <v>97</v>
      </c>
      <c r="B15">
        <v>5406</v>
      </c>
      <c r="C15" t="s">
        <v>98</v>
      </c>
      <c r="M15" s="128"/>
      <c r="N15" s="15"/>
    </row>
    <row r="16" spans="1:32" ht="14.25" x14ac:dyDescent="0.15">
      <c r="A16" t="s">
        <v>99</v>
      </c>
      <c r="B16">
        <v>5195</v>
      </c>
      <c r="C16" t="s">
        <v>100</v>
      </c>
      <c r="M16" s="129" t="s">
        <v>179</v>
      </c>
      <c r="N16" s="15"/>
    </row>
    <row r="17" spans="1:14" ht="14.25" x14ac:dyDescent="0.15">
      <c r="A17" t="s">
        <v>105</v>
      </c>
      <c r="B17">
        <v>1379</v>
      </c>
      <c r="C17" t="s">
        <v>106</v>
      </c>
      <c r="M17" s="128"/>
      <c r="N17" s="15"/>
    </row>
    <row r="18" spans="1:14" x14ac:dyDescent="0.15">
      <c r="M18" s="129" t="s">
        <v>180</v>
      </c>
    </row>
    <row r="19" spans="1:14" x14ac:dyDescent="0.15">
      <c r="M19" s="128"/>
    </row>
    <row r="20" spans="1:14" x14ac:dyDescent="0.15">
      <c r="M20" s="129" t="s">
        <v>176</v>
      </c>
    </row>
    <row r="21" spans="1:14" x14ac:dyDescent="0.15">
      <c r="M21" s="128"/>
    </row>
    <row r="22" spans="1:14" x14ac:dyDescent="0.15">
      <c r="M22" s="129" t="s">
        <v>177</v>
      </c>
    </row>
    <row r="24" spans="1:14" x14ac:dyDescent="0.15">
      <c r="M24" t="s">
        <v>178</v>
      </c>
    </row>
    <row r="28" spans="1:14" x14ac:dyDescent="0.15">
      <c r="A28" t="s">
        <v>49</v>
      </c>
      <c r="B28">
        <v>15</v>
      </c>
    </row>
    <row r="29" spans="1:14" x14ac:dyDescent="0.15">
      <c r="A29" t="s">
        <v>62</v>
      </c>
      <c r="B29">
        <v>15</v>
      </c>
    </row>
    <row r="30" spans="1:14" x14ac:dyDescent="0.15">
      <c r="A30" t="s">
        <v>186</v>
      </c>
      <c r="B30">
        <v>20</v>
      </c>
    </row>
    <row r="31" spans="1:14" x14ac:dyDescent="0.15">
      <c r="A31" t="s">
        <v>142</v>
      </c>
      <c r="B31">
        <v>15</v>
      </c>
    </row>
    <row r="32" spans="1:14" x14ac:dyDescent="0.15">
      <c r="A32" t="s">
        <v>187</v>
      </c>
    </row>
  </sheetData>
  <phoneticPr fontId="3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891A0-263F-4ECF-98AE-36CB19F074CE}">
  <dimension ref="A1:C240"/>
  <sheetViews>
    <sheetView workbookViewId="0">
      <selection activeCell="B7" sqref="B7"/>
    </sheetView>
  </sheetViews>
  <sheetFormatPr defaultRowHeight="17.25" x14ac:dyDescent="0.2"/>
  <cols>
    <col min="1" max="1" width="9.25" bestFit="1" customWidth="1"/>
    <col min="2" max="2" width="17.125" style="7" customWidth="1"/>
    <col min="3" max="3" width="16.25" style="7" customWidth="1"/>
  </cols>
  <sheetData>
    <row r="1" spans="1:2" x14ac:dyDescent="0.2">
      <c r="A1" s="152">
        <v>45962</v>
      </c>
      <c r="B1" s="7">
        <v>1000000</v>
      </c>
    </row>
    <row r="2" spans="1:2" x14ac:dyDescent="0.2">
      <c r="A2" s="152">
        <v>46015</v>
      </c>
      <c r="B2" s="7">
        <v>1210000</v>
      </c>
    </row>
    <row r="3" spans="1:2" x14ac:dyDescent="0.2">
      <c r="A3" s="152">
        <v>45689</v>
      </c>
      <c r="B3" s="7">
        <f>B2*1.1</f>
        <v>1331000</v>
      </c>
    </row>
    <row r="4" spans="1:2" x14ac:dyDescent="0.2">
      <c r="A4" s="152"/>
    </row>
    <row r="5" spans="1:2" x14ac:dyDescent="0.2">
      <c r="A5" s="152"/>
    </row>
    <row r="6" spans="1:2" x14ac:dyDescent="0.2">
      <c r="A6" s="152"/>
    </row>
    <row r="7" spans="1:2" x14ac:dyDescent="0.2">
      <c r="A7" s="152"/>
    </row>
    <row r="8" spans="1:2" x14ac:dyDescent="0.2">
      <c r="A8" s="152"/>
    </row>
    <row r="9" spans="1:2" x14ac:dyDescent="0.2">
      <c r="A9" s="152"/>
    </row>
    <row r="10" spans="1:2" x14ac:dyDescent="0.2">
      <c r="A10" s="152"/>
    </row>
    <row r="11" spans="1:2" x14ac:dyDescent="0.2">
      <c r="A11" s="152"/>
    </row>
    <row r="12" spans="1:2" x14ac:dyDescent="0.2">
      <c r="A12" s="152"/>
    </row>
    <row r="13" spans="1:2" x14ac:dyDescent="0.2">
      <c r="A13" s="152"/>
    </row>
    <row r="14" spans="1:2" x14ac:dyDescent="0.2">
      <c r="A14" s="152"/>
    </row>
    <row r="15" spans="1:2" x14ac:dyDescent="0.2">
      <c r="A15" s="152"/>
    </row>
    <row r="16" spans="1:2" x14ac:dyDescent="0.2">
      <c r="A16" s="152"/>
    </row>
    <row r="17" spans="1:1" x14ac:dyDescent="0.2">
      <c r="A17" s="152"/>
    </row>
    <row r="18" spans="1:1" x14ac:dyDescent="0.2">
      <c r="A18" s="152"/>
    </row>
    <row r="19" spans="1:1" x14ac:dyDescent="0.2">
      <c r="A19" s="152"/>
    </row>
    <row r="20" spans="1:1" x14ac:dyDescent="0.2">
      <c r="A20" s="152"/>
    </row>
    <row r="21" spans="1:1" x14ac:dyDescent="0.2">
      <c r="A21" s="152"/>
    </row>
    <row r="22" spans="1:1" x14ac:dyDescent="0.2">
      <c r="A22" s="152"/>
    </row>
    <row r="23" spans="1:1" x14ac:dyDescent="0.2">
      <c r="A23" s="152"/>
    </row>
    <row r="24" spans="1:1" x14ac:dyDescent="0.2">
      <c r="A24" s="152"/>
    </row>
    <row r="25" spans="1:1" x14ac:dyDescent="0.2">
      <c r="A25" s="152"/>
    </row>
    <row r="26" spans="1:1" x14ac:dyDescent="0.2">
      <c r="A26" s="152"/>
    </row>
    <row r="27" spans="1:1" x14ac:dyDescent="0.2">
      <c r="A27" s="152"/>
    </row>
    <row r="28" spans="1:1" x14ac:dyDescent="0.2">
      <c r="A28" s="152"/>
    </row>
    <row r="29" spans="1:1" x14ac:dyDescent="0.2">
      <c r="A29" s="152"/>
    </row>
    <row r="30" spans="1:1" x14ac:dyDescent="0.2">
      <c r="A30" s="152"/>
    </row>
    <row r="31" spans="1:1" x14ac:dyDescent="0.2">
      <c r="A31" s="152"/>
    </row>
    <row r="32" spans="1:1" x14ac:dyDescent="0.2">
      <c r="A32" s="152"/>
    </row>
    <row r="33" spans="1:3" x14ac:dyDescent="0.2">
      <c r="A33" s="152">
        <v>46935</v>
      </c>
      <c r="B33" s="7">
        <f t="shared" ref="B33:B66" si="0">(B32+10000)+B32*0.05/12</f>
        <v>10000</v>
      </c>
      <c r="C33" s="7">
        <f t="shared" ref="C33:C67" si="1">(C32+10000)+C32*0.05/12</f>
        <v>10000</v>
      </c>
    </row>
    <row r="34" spans="1:3" x14ac:dyDescent="0.2">
      <c r="A34" s="152">
        <v>46966</v>
      </c>
      <c r="B34" s="7">
        <f t="shared" si="0"/>
        <v>20041.666666666668</v>
      </c>
      <c r="C34" s="7">
        <f t="shared" si="1"/>
        <v>20041.666666666668</v>
      </c>
    </row>
    <row r="35" spans="1:3" x14ac:dyDescent="0.2">
      <c r="A35" s="152">
        <v>46997</v>
      </c>
      <c r="B35" s="7">
        <f t="shared" si="0"/>
        <v>30125.173611111113</v>
      </c>
      <c r="C35" s="7">
        <f t="shared" si="1"/>
        <v>30125.173611111113</v>
      </c>
    </row>
    <row r="36" spans="1:3" x14ac:dyDescent="0.2">
      <c r="A36" s="152">
        <v>47027</v>
      </c>
      <c r="B36" s="7">
        <f t="shared" si="0"/>
        <v>40250.695167824073</v>
      </c>
      <c r="C36" s="7">
        <f t="shared" si="1"/>
        <v>40250.695167824073</v>
      </c>
    </row>
    <row r="37" spans="1:3" x14ac:dyDescent="0.2">
      <c r="A37" s="152">
        <v>47058</v>
      </c>
      <c r="B37" s="7">
        <f t="shared" si="0"/>
        <v>50418.406397690007</v>
      </c>
      <c r="C37" s="7">
        <f t="shared" si="1"/>
        <v>50418.406397690007</v>
      </c>
    </row>
    <row r="38" spans="1:3" x14ac:dyDescent="0.2">
      <c r="A38" s="152">
        <v>47088</v>
      </c>
      <c r="B38" s="7">
        <f t="shared" si="0"/>
        <v>60628.483091013717</v>
      </c>
      <c r="C38" s="7">
        <f t="shared" si="1"/>
        <v>60628.483091013717</v>
      </c>
    </row>
    <row r="39" spans="1:3" x14ac:dyDescent="0.2">
      <c r="A39" s="152">
        <v>47119</v>
      </c>
      <c r="B39" s="7">
        <f t="shared" si="0"/>
        <v>70881.101770559602</v>
      </c>
      <c r="C39" s="7">
        <f t="shared" si="1"/>
        <v>70881.101770559602</v>
      </c>
    </row>
    <row r="40" spans="1:3" x14ac:dyDescent="0.2">
      <c r="A40" s="152">
        <v>47150</v>
      </c>
      <c r="B40" s="7">
        <f t="shared" si="0"/>
        <v>81176.439694603599</v>
      </c>
      <c r="C40" s="7">
        <f t="shared" si="1"/>
        <v>81176.439694603599</v>
      </c>
    </row>
    <row r="41" spans="1:3" x14ac:dyDescent="0.2">
      <c r="A41" s="152">
        <v>47178</v>
      </c>
      <c r="B41" s="7">
        <f t="shared" si="0"/>
        <v>91514.674859997787</v>
      </c>
      <c r="C41" s="7">
        <f t="shared" si="1"/>
        <v>91514.674859997787</v>
      </c>
    </row>
    <row r="42" spans="1:3" x14ac:dyDescent="0.2">
      <c r="A42" s="152">
        <v>47209</v>
      </c>
      <c r="B42" s="7">
        <f t="shared" si="0"/>
        <v>101895.98600524777</v>
      </c>
      <c r="C42" s="7">
        <f t="shared" si="1"/>
        <v>101895.98600524777</v>
      </c>
    </row>
    <row r="43" spans="1:3" x14ac:dyDescent="0.2">
      <c r="A43" s="152">
        <v>47239</v>
      </c>
      <c r="B43" s="7">
        <f t="shared" si="0"/>
        <v>112320.55261360298</v>
      </c>
      <c r="C43" s="7">
        <f t="shared" si="1"/>
        <v>112320.55261360298</v>
      </c>
    </row>
    <row r="44" spans="1:3" x14ac:dyDescent="0.2">
      <c r="A44" s="152">
        <v>47270</v>
      </c>
      <c r="B44" s="7">
        <f t="shared" si="0"/>
        <v>122788.55491615966</v>
      </c>
      <c r="C44" s="7">
        <f t="shared" si="1"/>
        <v>122788.55491615966</v>
      </c>
    </row>
    <row r="45" spans="1:3" x14ac:dyDescent="0.2">
      <c r="A45" s="152">
        <v>47300</v>
      </c>
      <c r="B45" s="7">
        <f t="shared" si="0"/>
        <v>133300.17389497699</v>
      </c>
      <c r="C45" s="7">
        <f t="shared" si="1"/>
        <v>133300.17389497699</v>
      </c>
    </row>
    <row r="46" spans="1:3" x14ac:dyDescent="0.2">
      <c r="A46" s="152">
        <v>47331</v>
      </c>
      <c r="B46" s="7">
        <f t="shared" si="0"/>
        <v>143855.59128620606</v>
      </c>
      <c r="C46" s="7">
        <f t="shared" si="1"/>
        <v>143855.59128620606</v>
      </c>
    </row>
    <row r="47" spans="1:3" x14ac:dyDescent="0.2">
      <c r="A47" s="152">
        <v>47362</v>
      </c>
      <c r="B47" s="7">
        <f t="shared" si="0"/>
        <v>154454.98958323192</v>
      </c>
      <c r="C47" s="7">
        <f t="shared" si="1"/>
        <v>154454.98958323192</v>
      </c>
    </row>
    <row r="48" spans="1:3" x14ac:dyDescent="0.2">
      <c r="A48" s="152">
        <v>47392</v>
      </c>
      <c r="B48" s="7">
        <f t="shared" si="0"/>
        <v>165098.5520398287</v>
      </c>
      <c r="C48" s="7">
        <f t="shared" si="1"/>
        <v>165098.5520398287</v>
      </c>
    </row>
    <row r="49" spans="1:3" x14ac:dyDescent="0.2">
      <c r="A49" s="152">
        <v>47423</v>
      </c>
      <c r="B49" s="7">
        <f t="shared" si="0"/>
        <v>175786.462673328</v>
      </c>
      <c r="C49" s="7">
        <f t="shared" si="1"/>
        <v>175786.462673328</v>
      </c>
    </row>
    <row r="50" spans="1:3" x14ac:dyDescent="0.2">
      <c r="A50" s="152">
        <v>47453</v>
      </c>
      <c r="B50" s="7">
        <f t="shared" si="0"/>
        <v>186518.90626780019</v>
      </c>
      <c r="C50" s="7">
        <f t="shared" si="1"/>
        <v>186518.90626780019</v>
      </c>
    </row>
    <row r="51" spans="1:3" x14ac:dyDescent="0.2">
      <c r="A51" s="152">
        <v>47484</v>
      </c>
      <c r="B51" s="7">
        <f t="shared" si="0"/>
        <v>197296.06837724935</v>
      </c>
      <c r="C51" s="7">
        <f t="shared" si="1"/>
        <v>197296.06837724935</v>
      </c>
    </row>
    <row r="52" spans="1:3" x14ac:dyDescent="0.2">
      <c r="A52" s="152">
        <v>47515</v>
      </c>
      <c r="B52" s="7">
        <f t="shared" si="0"/>
        <v>208118.13532882123</v>
      </c>
      <c r="C52" s="7">
        <f t="shared" si="1"/>
        <v>208118.13532882123</v>
      </c>
    </row>
    <row r="53" spans="1:3" x14ac:dyDescent="0.2">
      <c r="A53" s="152">
        <v>47543</v>
      </c>
      <c r="B53" s="7">
        <f t="shared" si="0"/>
        <v>218985.29422602465</v>
      </c>
      <c r="C53" s="7">
        <f t="shared" si="1"/>
        <v>218985.29422602465</v>
      </c>
    </row>
    <row r="54" spans="1:3" x14ac:dyDescent="0.2">
      <c r="A54" s="152">
        <v>47574</v>
      </c>
      <c r="B54" s="7">
        <f t="shared" si="0"/>
        <v>229897.73295196641</v>
      </c>
      <c r="C54" s="7">
        <f t="shared" si="1"/>
        <v>229897.73295196641</v>
      </c>
    </row>
    <row r="55" spans="1:3" x14ac:dyDescent="0.2">
      <c r="A55" s="152">
        <v>47604</v>
      </c>
      <c r="B55" s="7">
        <f t="shared" si="0"/>
        <v>240855.64017259961</v>
      </c>
      <c r="C55" s="7">
        <f t="shared" si="1"/>
        <v>240855.64017259961</v>
      </c>
    </row>
    <row r="56" spans="1:3" x14ac:dyDescent="0.2">
      <c r="A56" s="152">
        <v>47635</v>
      </c>
      <c r="B56" s="7">
        <f t="shared" si="0"/>
        <v>251859.20533998543</v>
      </c>
      <c r="C56" s="7">
        <f t="shared" si="1"/>
        <v>251859.20533998543</v>
      </c>
    </row>
    <row r="57" spans="1:3" x14ac:dyDescent="0.2">
      <c r="A57" s="152">
        <v>47665</v>
      </c>
      <c r="B57" s="7">
        <f t="shared" si="0"/>
        <v>262908.6186955687</v>
      </c>
      <c r="C57" s="7">
        <f t="shared" si="1"/>
        <v>262908.6186955687</v>
      </c>
    </row>
    <row r="58" spans="1:3" x14ac:dyDescent="0.2">
      <c r="A58" s="152">
        <v>47696</v>
      </c>
      <c r="B58" s="7">
        <f t="shared" si="0"/>
        <v>274004.07127346692</v>
      </c>
      <c r="C58" s="7">
        <f t="shared" si="1"/>
        <v>274004.07127346692</v>
      </c>
    </row>
    <row r="59" spans="1:3" x14ac:dyDescent="0.2">
      <c r="A59" s="152">
        <v>47727</v>
      </c>
      <c r="B59" s="7">
        <f t="shared" si="0"/>
        <v>285145.75490377302</v>
      </c>
      <c r="C59" s="7">
        <f t="shared" si="1"/>
        <v>285145.75490377302</v>
      </c>
    </row>
    <row r="60" spans="1:3" x14ac:dyDescent="0.2">
      <c r="A60" s="152">
        <v>47757</v>
      </c>
      <c r="B60" s="7">
        <f t="shared" si="0"/>
        <v>296333.8622158721</v>
      </c>
      <c r="C60" s="7">
        <f t="shared" si="1"/>
        <v>296333.8622158721</v>
      </c>
    </row>
    <row r="61" spans="1:3" x14ac:dyDescent="0.2">
      <c r="A61" s="152">
        <v>47788</v>
      </c>
      <c r="B61" s="7">
        <f t="shared" si="0"/>
        <v>307568.58664177154</v>
      </c>
      <c r="C61" s="7">
        <f t="shared" si="1"/>
        <v>307568.58664177154</v>
      </c>
    </row>
    <row r="62" spans="1:3" x14ac:dyDescent="0.2">
      <c r="A62" s="152">
        <v>47818</v>
      </c>
      <c r="B62" s="7">
        <f t="shared" si="0"/>
        <v>318850.1224194456</v>
      </c>
      <c r="C62" s="7">
        <f t="shared" si="1"/>
        <v>318850.1224194456</v>
      </c>
    </row>
    <row r="63" spans="1:3" x14ac:dyDescent="0.2">
      <c r="A63" s="152">
        <v>47849</v>
      </c>
      <c r="B63" s="7">
        <f t="shared" si="0"/>
        <v>330178.6645961933</v>
      </c>
      <c r="C63" s="7">
        <f t="shared" si="1"/>
        <v>330178.6645961933</v>
      </c>
    </row>
    <row r="64" spans="1:3" x14ac:dyDescent="0.2">
      <c r="A64" s="152">
        <v>47880</v>
      </c>
      <c r="B64" s="7">
        <f t="shared" si="0"/>
        <v>341554.40903201076</v>
      </c>
      <c r="C64" s="7">
        <f t="shared" si="1"/>
        <v>341554.40903201076</v>
      </c>
    </row>
    <row r="65" spans="1:3" x14ac:dyDescent="0.2">
      <c r="A65" s="152">
        <v>47908</v>
      </c>
      <c r="B65" s="7">
        <f t="shared" si="0"/>
        <v>352977.55240297748</v>
      </c>
      <c r="C65" s="7">
        <f t="shared" si="1"/>
        <v>352977.55240297748</v>
      </c>
    </row>
    <row r="66" spans="1:3" x14ac:dyDescent="0.2">
      <c r="A66" s="152">
        <v>47939</v>
      </c>
      <c r="B66" s="7">
        <f t="shared" si="0"/>
        <v>364448.29220465658</v>
      </c>
      <c r="C66" s="7">
        <f t="shared" si="1"/>
        <v>364448.29220465658</v>
      </c>
    </row>
    <row r="67" spans="1:3" x14ac:dyDescent="0.2">
      <c r="A67" s="152">
        <v>47969</v>
      </c>
      <c r="B67" s="7">
        <f t="shared" ref="B67:B130" si="2">(B66+10000)+B66*0.05/12</f>
        <v>375966.8267555093</v>
      </c>
      <c r="C67" s="7">
        <f t="shared" si="1"/>
        <v>375966.8267555093</v>
      </c>
    </row>
    <row r="68" spans="1:3" x14ac:dyDescent="0.2">
      <c r="A68" s="152">
        <v>48000</v>
      </c>
      <c r="B68" s="7">
        <f t="shared" si="2"/>
        <v>387533.35520032392</v>
      </c>
      <c r="C68" s="7">
        <f t="shared" ref="C68:C131" si="3">(C67+10000)+C67*0.05/12</f>
        <v>387533.35520032392</v>
      </c>
    </row>
    <row r="69" spans="1:3" x14ac:dyDescent="0.2">
      <c r="A69" s="152">
        <v>48030</v>
      </c>
      <c r="B69" s="7">
        <f t="shared" si="2"/>
        <v>399148.07751365862</v>
      </c>
      <c r="C69" s="7">
        <f t="shared" si="3"/>
        <v>399148.07751365862</v>
      </c>
    </row>
    <row r="70" spans="1:3" x14ac:dyDescent="0.2">
      <c r="A70" s="152">
        <v>48061</v>
      </c>
      <c r="B70" s="7">
        <f t="shared" si="2"/>
        <v>410811.19450329884</v>
      </c>
      <c r="C70" s="7">
        <f t="shared" si="3"/>
        <v>410811.19450329884</v>
      </c>
    </row>
    <row r="71" spans="1:3" x14ac:dyDescent="0.2">
      <c r="A71" s="152">
        <v>48092</v>
      </c>
      <c r="B71" s="7">
        <f t="shared" si="2"/>
        <v>422522.90781372925</v>
      </c>
      <c r="C71" s="7">
        <f t="shared" si="3"/>
        <v>422522.90781372925</v>
      </c>
    </row>
    <row r="72" spans="1:3" x14ac:dyDescent="0.2">
      <c r="A72" s="152">
        <v>48122</v>
      </c>
      <c r="B72" s="7">
        <f t="shared" si="2"/>
        <v>434283.41992961976</v>
      </c>
      <c r="C72" s="7">
        <f t="shared" si="3"/>
        <v>434283.41992961976</v>
      </c>
    </row>
    <row r="73" spans="1:3" x14ac:dyDescent="0.2">
      <c r="A73" s="152">
        <v>48153</v>
      </c>
      <c r="B73" s="7">
        <f t="shared" si="2"/>
        <v>446092.93417932652</v>
      </c>
      <c r="C73" s="7">
        <f t="shared" si="3"/>
        <v>446092.93417932652</v>
      </c>
    </row>
    <row r="74" spans="1:3" x14ac:dyDescent="0.2">
      <c r="A74" s="152">
        <v>48183</v>
      </c>
      <c r="B74" s="7">
        <f t="shared" si="2"/>
        <v>457951.65473840706</v>
      </c>
      <c r="C74" s="7">
        <f t="shared" si="3"/>
        <v>457951.65473840706</v>
      </c>
    </row>
    <row r="75" spans="1:3" x14ac:dyDescent="0.2">
      <c r="A75" s="152">
        <v>48214</v>
      </c>
      <c r="B75" s="7">
        <f t="shared" si="2"/>
        <v>469859.78663315042</v>
      </c>
      <c r="C75" s="7">
        <f t="shared" si="3"/>
        <v>469859.78663315042</v>
      </c>
    </row>
    <row r="76" spans="1:3" x14ac:dyDescent="0.2">
      <c r="A76" s="152">
        <v>48245</v>
      </c>
      <c r="B76" s="7">
        <f t="shared" si="2"/>
        <v>481817.53574412188</v>
      </c>
      <c r="C76" s="7">
        <f t="shared" si="3"/>
        <v>481817.53574412188</v>
      </c>
    </row>
    <row r="77" spans="1:3" x14ac:dyDescent="0.2">
      <c r="A77" s="152">
        <v>48274</v>
      </c>
      <c r="B77" s="7">
        <f t="shared" si="2"/>
        <v>493825.10880972241</v>
      </c>
      <c r="C77" s="7">
        <f t="shared" si="3"/>
        <v>493825.10880972241</v>
      </c>
    </row>
    <row r="78" spans="1:3" x14ac:dyDescent="0.2">
      <c r="A78" s="152">
        <v>48305</v>
      </c>
      <c r="B78" s="7">
        <f t="shared" si="2"/>
        <v>505882.71342976292</v>
      </c>
      <c r="C78" s="7">
        <f t="shared" si="3"/>
        <v>505882.71342976292</v>
      </c>
    </row>
    <row r="79" spans="1:3" x14ac:dyDescent="0.2">
      <c r="A79" s="152">
        <v>48335</v>
      </c>
      <c r="B79" s="7">
        <f t="shared" si="2"/>
        <v>517990.55806905363</v>
      </c>
      <c r="C79" s="7">
        <f t="shared" si="3"/>
        <v>517990.55806905363</v>
      </c>
    </row>
    <row r="80" spans="1:3" x14ac:dyDescent="0.2">
      <c r="A80" s="152">
        <v>48366</v>
      </c>
      <c r="B80" s="7">
        <f t="shared" si="2"/>
        <v>530148.85206100799</v>
      </c>
      <c r="C80" s="7">
        <f t="shared" si="3"/>
        <v>530148.85206100799</v>
      </c>
    </row>
    <row r="81" spans="1:3" x14ac:dyDescent="0.2">
      <c r="A81" s="152">
        <v>48396</v>
      </c>
      <c r="B81" s="7">
        <f t="shared" si="2"/>
        <v>542357.80561126221</v>
      </c>
      <c r="C81" s="7">
        <f t="shared" si="3"/>
        <v>542357.80561126221</v>
      </c>
    </row>
    <row r="82" spans="1:3" x14ac:dyDescent="0.2">
      <c r="A82" s="152">
        <v>48427</v>
      </c>
      <c r="B82" s="7">
        <f t="shared" si="2"/>
        <v>554617.62980130909</v>
      </c>
      <c r="C82" s="7">
        <f t="shared" si="3"/>
        <v>554617.62980130909</v>
      </c>
    </row>
    <row r="83" spans="1:3" x14ac:dyDescent="0.2">
      <c r="A83" s="152">
        <v>48458</v>
      </c>
      <c r="B83" s="7">
        <f t="shared" si="2"/>
        <v>566928.5365921479</v>
      </c>
      <c r="C83" s="7">
        <f t="shared" si="3"/>
        <v>566928.5365921479</v>
      </c>
    </row>
    <row r="84" spans="1:3" x14ac:dyDescent="0.2">
      <c r="A84" s="152">
        <v>48488</v>
      </c>
      <c r="B84" s="7">
        <f t="shared" si="2"/>
        <v>579290.73882794846</v>
      </c>
      <c r="C84" s="7">
        <f t="shared" si="3"/>
        <v>579290.73882794846</v>
      </c>
    </row>
    <row r="85" spans="1:3" x14ac:dyDescent="0.2">
      <c r="A85" s="152">
        <v>48519</v>
      </c>
      <c r="B85" s="7">
        <f t="shared" si="2"/>
        <v>591704.45023973158</v>
      </c>
      <c r="C85" s="7">
        <f t="shared" si="3"/>
        <v>591704.45023973158</v>
      </c>
    </row>
    <row r="86" spans="1:3" x14ac:dyDescent="0.2">
      <c r="A86" s="152">
        <v>48549</v>
      </c>
      <c r="B86" s="7">
        <f t="shared" si="2"/>
        <v>604169.88544906385</v>
      </c>
      <c r="C86" s="7">
        <f t="shared" si="3"/>
        <v>604169.88544906385</v>
      </c>
    </row>
    <row r="87" spans="1:3" x14ac:dyDescent="0.2">
      <c r="A87" s="152">
        <v>48580</v>
      </c>
      <c r="B87" s="7">
        <f t="shared" si="2"/>
        <v>616687.25997176825</v>
      </c>
      <c r="C87" s="7">
        <f t="shared" si="3"/>
        <v>616687.25997176825</v>
      </c>
    </row>
    <row r="88" spans="1:3" x14ac:dyDescent="0.2">
      <c r="A88" s="152">
        <v>48611</v>
      </c>
      <c r="B88" s="7">
        <f t="shared" si="2"/>
        <v>629256.79022165062</v>
      </c>
      <c r="C88" s="7">
        <f t="shared" si="3"/>
        <v>629256.79022165062</v>
      </c>
    </row>
    <row r="89" spans="1:3" x14ac:dyDescent="0.2">
      <c r="A89" s="152">
        <v>48639</v>
      </c>
      <c r="B89" s="7">
        <f t="shared" si="2"/>
        <v>641878.69351424079</v>
      </c>
      <c r="C89" s="7">
        <f t="shared" si="3"/>
        <v>641878.69351424079</v>
      </c>
    </row>
    <row r="90" spans="1:3" x14ac:dyDescent="0.2">
      <c r="A90" s="152">
        <v>48670</v>
      </c>
      <c r="B90" s="7">
        <f t="shared" si="2"/>
        <v>654553.1880705501</v>
      </c>
      <c r="C90" s="7">
        <f t="shared" si="3"/>
        <v>654553.1880705501</v>
      </c>
    </row>
    <row r="91" spans="1:3" x14ac:dyDescent="0.2">
      <c r="A91" s="152">
        <v>48700</v>
      </c>
      <c r="B91" s="7">
        <f t="shared" si="2"/>
        <v>667280.49302084406</v>
      </c>
      <c r="C91" s="7">
        <f t="shared" si="3"/>
        <v>667280.49302084406</v>
      </c>
    </row>
    <row r="92" spans="1:3" x14ac:dyDescent="0.2">
      <c r="A92" s="152">
        <v>48731</v>
      </c>
      <c r="B92" s="7">
        <f t="shared" si="2"/>
        <v>680060.82840843091</v>
      </c>
      <c r="C92" s="7">
        <f t="shared" si="3"/>
        <v>680060.82840843091</v>
      </c>
    </row>
    <row r="93" spans="1:3" x14ac:dyDescent="0.2">
      <c r="A93" s="152">
        <v>48761</v>
      </c>
      <c r="B93" s="7">
        <f t="shared" si="2"/>
        <v>692894.415193466</v>
      </c>
      <c r="C93" s="7">
        <f t="shared" si="3"/>
        <v>692894.415193466</v>
      </c>
    </row>
    <row r="94" spans="1:3" x14ac:dyDescent="0.2">
      <c r="A94" s="152">
        <v>48792</v>
      </c>
      <c r="B94" s="7">
        <f t="shared" si="2"/>
        <v>705781.47525677213</v>
      </c>
      <c r="C94" s="7">
        <f t="shared" si="3"/>
        <v>705781.47525677213</v>
      </c>
    </row>
    <row r="95" spans="1:3" x14ac:dyDescent="0.2">
      <c r="A95" s="152">
        <v>48823</v>
      </c>
      <c r="B95" s="7">
        <f t="shared" si="2"/>
        <v>718722.2314036754</v>
      </c>
      <c r="C95" s="7">
        <f t="shared" si="3"/>
        <v>718722.2314036754</v>
      </c>
    </row>
    <row r="96" spans="1:3" x14ac:dyDescent="0.2">
      <c r="A96" s="152">
        <v>48853</v>
      </c>
      <c r="B96" s="7">
        <f t="shared" si="2"/>
        <v>731716.90736785741</v>
      </c>
      <c r="C96" s="7">
        <f t="shared" si="3"/>
        <v>731716.90736785741</v>
      </c>
    </row>
    <row r="97" spans="1:3" x14ac:dyDescent="0.2">
      <c r="A97" s="152">
        <v>48884</v>
      </c>
      <c r="B97" s="7">
        <f t="shared" si="2"/>
        <v>744765.72781522351</v>
      </c>
      <c r="C97" s="7">
        <f t="shared" si="3"/>
        <v>744765.72781522351</v>
      </c>
    </row>
    <row r="98" spans="1:3" x14ac:dyDescent="0.2">
      <c r="A98" s="152">
        <v>48914</v>
      </c>
      <c r="B98" s="7">
        <f t="shared" si="2"/>
        <v>757868.918347787</v>
      </c>
      <c r="C98" s="7">
        <f t="shared" si="3"/>
        <v>757868.918347787</v>
      </c>
    </row>
    <row r="99" spans="1:3" x14ac:dyDescent="0.2">
      <c r="A99" s="152">
        <v>48945</v>
      </c>
      <c r="B99" s="7">
        <f t="shared" si="2"/>
        <v>771026.70550756948</v>
      </c>
      <c r="C99" s="7">
        <f t="shared" si="3"/>
        <v>771026.70550756948</v>
      </c>
    </row>
    <row r="100" spans="1:3" x14ac:dyDescent="0.2">
      <c r="A100" s="152">
        <v>48976</v>
      </c>
      <c r="B100" s="7">
        <f t="shared" si="2"/>
        <v>784239.31678051769</v>
      </c>
      <c r="C100" s="7">
        <f t="shared" si="3"/>
        <v>784239.31678051769</v>
      </c>
    </row>
    <row r="101" spans="1:3" x14ac:dyDescent="0.2">
      <c r="A101" s="152">
        <v>49004</v>
      </c>
      <c r="B101" s="7">
        <f t="shared" si="2"/>
        <v>797506.98060043657</v>
      </c>
      <c r="C101" s="7">
        <f t="shared" si="3"/>
        <v>797506.98060043657</v>
      </c>
    </row>
    <row r="102" spans="1:3" x14ac:dyDescent="0.2">
      <c r="A102" s="152">
        <v>49035</v>
      </c>
      <c r="B102" s="7">
        <f t="shared" si="2"/>
        <v>810829.9263529384</v>
      </c>
      <c r="C102" s="7">
        <f t="shared" si="3"/>
        <v>810829.9263529384</v>
      </c>
    </row>
    <row r="103" spans="1:3" x14ac:dyDescent="0.2">
      <c r="A103" s="152">
        <v>49065</v>
      </c>
      <c r="B103" s="7">
        <f t="shared" si="2"/>
        <v>824208.38437940902</v>
      </c>
      <c r="C103" s="7">
        <f t="shared" si="3"/>
        <v>824208.38437940902</v>
      </c>
    </row>
    <row r="104" spans="1:3" x14ac:dyDescent="0.2">
      <c r="A104" s="152">
        <v>49096</v>
      </c>
      <c r="B104" s="7">
        <f t="shared" si="2"/>
        <v>837642.58598098985</v>
      </c>
      <c r="C104" s="7">
        <f t="shared" si="3"/>
        <v>837642.58598098985</v>
      </c>
    </row>
    <row r="105" spans="1:3" x14ac:dyDescent="0.2">
      <c r="A105" s="152">
        <v>49126</v>
      </c>
      <c r="B105" s="7">
        <f t="shared" si="2"/>
        <v>851132.76342257729</v>
      </c>
      <c r="C105" s="7">
        <f t="shared" si="3"/>
        <v>851132.76342257729</v>
      </c>
    </row>
    <row r="106" spans="1:3" x14ac:dyDescent="0.2">
      <c r="A106" s="152">
        <v>49157</v>
      </c>
      <c r="B106" s="7">
        <f t="shared" si="2"/>
        <v>864679.14993683808</v>
      </c>
      <c r="C106" s="7">
        <f t="shared" si="3"/>
        <v>864679.14993683808</v>
      </c>
    </row>
    <row r="107" spans="1:3" x14ac:dyDescent="0.2">
      <c r="A107" s="152">
        <v>49188</v>
      </c>
      <c r="B107" s="7">
        <f t="shared" si="2"/>
        <v>878281.97972824157</v>
      </c>
      <c r="C107" s="7">
        <f t="shared" si="3"/>
        <v>878281.97972824157</v>
      </c>
    </row>
    <row r="108" spans="1:3" x14ac:dyDescent="0.2">
      <c r="A108" s="152">
        <v>49218</v>
      </c>
      <c r="B108" s="7">
        <f t="shared" si="2"/>
        <v>891941.48797710927</v>
      </c>
      <c r="C108" s="7">
        <f t="shared" si="3"/>
        <v>891941.48797710927</v>
      </c>
    </row>
    <row r="109" spans="1:3" x14ac:dyDescent="0.2">
      <c r="A109" s="152">
        <v>49249</v>
      </c>
      <c r="B109" s="7">
        <f t="shared" si="2"/>
        <v>905657.91084368061</v>
      </c>
      <c r="C109" s="7">
        <f t="shared" si="3"/>
        <v>905657.91084368061</v>
      </c>
    </row>
    <row r="110" spans="1:3" x14ac:dyDescent="0.2">
      <c r="A110" s="152">
        <v>49279</v>
      </c>
      <c r="B110" s="7">
        <f t="shared" si="2"/>
        <v>919431.4854721959</v>
      </c>
      <c r="C110" s="7">
        <f t="shared" si="3"/>
        <v>919431.4854721959</v>
      </c>
    </row>
    <row r="111" spans="1:3" x14ac:dyDescent="0.2">
      <c r="A111" s="152">
        <v>49310</v>
      </c>
      <c r="B111" s="7">
        <f t="shared" si="2"/>
        <v>933262.44999499677</v>
      </c>
      <c r="C111" s="7">
        <f t="shared" si="3"/>
        <v>933262.44999499677</v>
      </c>
    </row>
    <row r="112" spans="1:3" x14ac:dyDescent="0.2">
      <c r="A112" s="152">
        <v>49341</v>
      </c>
      <c r="B112" s="7">
        <f t="shared" si="2"/>
        <v>947151.04353664257</v>
      </c>
      <c r="C112" s="7">
        <f t="shared" si="3"/>
        <v>947151.04353664257</v>
      </c>
    </row>
    <row r="113" spans="1:3" x14ac:dyDescent="0.2">
      <c r="A113" s="152">
        <v>49369</v>
      </c>
      <c r="B113" s="7">
        <f t="shared" si="2"/>
        <v>961097.50621804525</v>
      </c>
      <c r="C113" s="7">
        <f t="shared" si="3"/>
        <v>961097.50621804525</v>
      </c>
    </row>
    <row r="114" spans="1:3" x14ac:dyDescent="0.2">
      <c r="A114" s="152">
        <v>49400</v>
      </c>
      <c r="B114" s="7">
        <f t="shared" si="2"/>
        <v>975102.07916062046</v>
      </c>
      <c r="C114" s="7">
        <f t="shared" si="3"/>
        <v>975102.07916062046</v>
      </c>
    </row>
    <row r="115" spans="1:3" x14ac:dyDescent="0.2">
      <c r="A115" s="152">
        <v>49430</v>
      </c>
      <c r="B115" s="7">
        <f t="shared" si="2"/>
        <v>989165.00449045643</v>
      </c>
      <c r="C115" s="7">
        <f t="shared" si="3"/>
        <v>989165.00449045643</v>
      </c>
    </row>
    <row r="116" spans="1:3" x14ac:dyDescent="0.2">
      <c r="A116" s="152">
        <v>49461</v>
      </c>
      <c r="B116" s="7">
        <f t="shared" si="2"/>
        <v>1003286.5253425</v>
      </c>
      <c r="C116" s="7">
        <f t="shared" si="3"/>
        <v>1003286.5253425</v>
      </c>
    </row>
    <row r="117" spans="1:3" x14ac:dyDescent="0.2">
      <c r="A117" s="152">
        <v>49491</v>
      </c>
      <c r="B117" s="7">
        <f t="shared" si="2"/>
        <v>1017466.8858647604</v>
      </c>
      <c r="C117" s="7">
        <f t="shared" si="3"/>
        <v>1017466.8858647604</v>
      </c>
    </row>
    <row r="118" spans="1:3" x14ac:dyDescent="0.2">
      <c r="A118" s="152">
        <v>49522</v>
      </c>
      <c r="B118" s="7">
        <f t="shared" si="2"/>
        <v>1031706.3312225302</v>
      </c>
      <c r="C118" s="7">
        <f t="shared" si="3"/>
        <v>1031706.3312225302</v>
      </c>
    </row>
    <row r="119" spans="1:3" x14ac:dyDescent="0.2">
      <c r="A119" s="152">
        <v>49553</v>
      </c>
      <c r="B119" s="7">
        <f t="shared" si="2"/>
        <v>1046005.1076026241</v>
      </c>
      <c r="C119" s="7">
        <f t="shared" si="3"/>
        <v>1046005.1076026241</v>
      </c>
    </row>
    <row r="120" spans="1:3" x14ac:dyDescent="0.2">
      <c r="A120" s="152">
        <v>49583</v>
      </c>
      <c r="B120" s="7">
        <f t="shared" si="2"/>
        <v>1060363.4622176352</v>
      </c>
      <c r="C120" s="7">
        <f>(C119+30000)+C119*0.05/12</f>
        <v>1080363.4622176352</v>
      </c>
    </row>
    <row r="121" spans="1:3" x14ac:dyDescent="0.2">
      <c r="A121" s="152">
        <v>49614</v>
      </c>
      <c r="B121" s="7">
        <f t="shared" si="2"/>
        <v>1074781.6433102088</v>
      </c>
      <c r="C121" s="7">
        <f t="shared" si="3"/>
        <v>1094864.9766435421</v>
      </c>
    </row>
    <row r="122" spans="1:3" x14ac:dyDescent="0.2">
      <c r="A122" s="152">
        <v>49644</v>
      </c>
      <c r="B122" s="7">
        <f t="shared" si="2"/>
        <v>1089259.9001573347</v>
      </c>
      <c r="C122" s="7">
        <f t="shared" si="3"/>
        <v>1109426.9140462235</v>
      </c>
    </row>
    <row r="123" spans="1:3" x14ac:dyDescent="0.2">
      <c r="A123" s="152">
        <v>49675</v>
      </c>
      <c r="B123" s="7">
        <f t="shared" si="2"/>
        <v>1103798.4830746569</v>
      </c>
      <c r="C123" s="7">
        <f t="shared" si="3"/>
        <v>1124049.5261880828</v>
      </c>
    </row>
    <row r="124" spans="1:3" x14ac:dyDescent="0.2">
      <c r="A124" s="152">
        <v>49706</v>
      </c>
      <c r="B124" s="7">
        <f t="shared" si="2"/>
        <v>1118397.6434208013</v>
      </c>
      <c r="C124" s="7">
        <f t="shared" si="3"/>
        <v>1138733.0658805331</v>
      </c>
    </row>
    <row r="125" spans="1:3" x14ac:dyDescent="0.2">
      <c r="A125" s="152">
        <v>49735</v>
      </c>
      <c r="B125" s="7">
        <f t="shared" si="2"/>
        <v>1133057.6336017214</v>
      </c>
      <c r="C125" s="7">
        <f t="shared" si="3"/>
        <v>1153477.7869883687</v>
      </c>
    </row>
    <row r="126" spans="1:3" x14ac:dyDescent="0.2">
      <c r="A126" s="152">
        <v>49766</v>
      </c>
      <c r="B126" s="7">
        <f t="shared" si="2"/>
        <v>1147778.707075062</v>
      </c>
      <c r="C126" s="7">
        <f t="shared" si="3"/>
        <v>1168283.9444341536</v>
      </c>
    </row>
    <row r="127" spans="1:3" x14ac:dyDescent="0.2">
      <c r="A127" s="152">
        <v>49796</v>
      </c>
      <c r="B127" s="7">
        <f t="shared" si="2"/>
        <v>1162561.1183545415</v>
      </c>
      <c r="C127" s="7">
        <f t="shared" si="3"/>
        <v>1183151.7942026292</v>
      </c>
    </row>
    <row r="128" spans="1:3" x14ac:dyDescent="0.2">
      <c r="A128" s="152">
        <v>49827</v>
      </c>
      <c r="B128" s="7">
        <f t="shared" si="2"/>
        <v>1177405.1230143521</v>
      </c>
      <c r="C128" s="7">
        <f t="shared" si="3"/>
        <v>1198081.5933451401</v>
      </c>
    </row>
    <row r="129" spans="1:3" x14ac:dyDescent="0.2">
      <c r="A129" s="152">
        <v>49857</v>
      </c>
      <c r="B129" s="7">
        <f t="shared" si="2"/>
        <v>1192310.9776935785</v>
      </c>
      <c r="C129" s="7">
        <f t="shared" si="3"/>
        <v>1213073.5999840782</v>
      </c>
    </row>
    <row r="130" spans="1:3" x14ac:dyDescent="0.2">
      <c r="A130" s="152">
        <v>49888</v>
      </c>
      <c r="B130" s="7">
        <f t="shared" si="2"/>
        <v>1207278.9401006349</v>
      </c>
      <c r="C130" s="7">
        <f t="shared" si="3"/>
        <v>1228128.0733173452</v>
      </c>
    </row>
    <row r="131" spans="1:3" x14ac:dyDescent="0.2">
      <c r="A131" s="152">
        <v>49919</v>
      </c>
      <c r="B131" s="7">
        <f t="shared" ref="B131:B194" si="4">(B130+10000)+B130*0.05/12</f>
        <v>1222309.2690177208</v>
      </c>
      <c r="C131" s="7">
        <f t="shared" si="3"/>
        <v>1243245.2736228341</v>
      </c>
    </row>
    <row r="132" spans="1:3" x14ac:dyDescent="0.2">
      <c r="A132" s="152">
        <v>49949</v>
      </c>
      <c r="B132" s="7">
        <f t="shared" si="4"/>
        <v>1237402.2243052947</v>
      </c>
      <c r="C132" s="7">
        <f t="shared" ref="C132:C195" si="5">(C131+10000)+C131*0.05/12</f>
        <v>1258425.4622629292</v>
      </c>
    </row>
    <row r="133" spans="1:3" x14ac:dyDescent="0.2">
      <c r="A133" s="152">
        <v>49980</v>
      </c>
      <c r="B133" s="7">
        <f t="shared" si="4"/>
        <v>1252558.0669065667</v>
      </c>
      <c r="C133" s="7">
        <f t="shared" si="5"/>
        <v>1273668.9016890246</v>
      </c>
    </row>
    <row r="134" spans="1:3" x14ac:dyDescent="0.2">
      <c r="A134" s="152">
        <v>50010</v>
      </c>
      <c r="B134" s="7">
        <f t="shared" si="4"/>
        <v>1267777.0588520109</v>
      </c>
      <c r="C134" s="7">
        <f t="shared" si="5"/>
        <v>1288975.8554460623</v>
      </c>
    </row>
    <row r="135" spans="1:3" x14ac:dyDescent="0.2">
      <c r="A135" s="152">
        <v>50041</v>
      </c>
      <c r="B135" s="7">
        <f t="shared" si="4"/>
        <v>1283059.4632638942</v>
      </c>
      <c r="C135" s="7">
        <f t="shared" si="5"/>
        <v>1304346.5881770875</v>
      </c>
    </row>
    <row r="136" spans="1:3" x14ac:dyDescent="0.2">
      <c r="A136" s="152">
        <v>50072</v>
      </c>
      <c r="B136" s="7">
        <f t="shared" si="4"/>
        <v>1298405.5443608272</v>
      </c>
      <c r="C136" s="7">
        <f t="shared" si="5"/>
        <v>1319781.3656278253</v>
      </c>
    </row>
    <row r="137" spans="1:3" x14ac:dyDescent="0.2">
      <c r="A137" s="152">
        <v>50100</v>
      </c>
      <c r="B137" s="7">
        <f t="shared" si="4"/>
        <v>1313815.5674623307</v>
      </c>
      <c r="C137" s="7">
        <f t="shared" si="5"/>
        <v>1335280.4546512745</v>
      </c>
    </row>
    <row r="138" spans="1:3" x14ac:dyDescent="0.2">
      <c r="A138" s="152">
        <v>50131</v>
      </c>
      <c r="B138" s="7">
        <f t="shared" si="4"/>
        <v>1329289.7989934238</v>
      </c>
      <c r="C138" s="7">
        <f t="shared" si="5"/>
        <v>1350844.1232123214</v>
      </c>
    </row>
    <row r="139" spans="1:3" x14ac:dyDescent="0.2">
      <c r="A139" s="152">
        <v>50161</v>
      </c>
      <c r="B139" s="7">
        <f t="shared" si="4"/>
        <v>1344828.5064892299</v>
      </c>
      <c r="C139" s="7">
        <f t="shared" si="5"/>
        <v>1366472.6403923729</v>
      </c>
    </row>
    <row r="140" spans="1:3" x14ac:dyDescent="0.2">
      <c r="A140" s="152">
        <v>50192</v>
      </c>
      <c r="B140" s="7">
        <f t="shared" si="4"/>
        <v>1360431.9585996016</v>
      </c>
      <c r="C140" s="7">
        <f t="shared" si="5"/>
        <v>1382166.2763940077</v>
      </c>
    </row>
    <row r="141" spans="1:3" x14ac:dyDescent="0.2">
      <c r="A141" s="152">
        <v>50222</v>
      </c>
      <c r="B141" s="7">
        <f t="shared" si="4"/>
        <v>1376100.4250937665</v>
      </c>
      <c r="C141" s="7">
        <f t="shared" si="5"/>
        <v>1397925.3025456495</v>
      </c>
    </row>
    <row r="142" spans="1:3" x14ac:dyDescent="0.2">
      <c r="A142" s="152">
        <v>50253</v>
      </c>
      <c r="B142" s="7">
        <f t="shared" si="4"/>
        <v>1391834.1768649905</v>
      </c>
      <c r="C142" s="7">
        <f t="shared" si="5"/>
        <v>1413749.9913062563</v>
      </c>
    </row>
    <row r="143" spans="1:3" x14ac:dyDescent="0.2">
      <c r="A143" s="152">
        <v>50284</v>
      </c>
      <c r="B143" s="7">
        <f t="shared" si="4"/>
        <v>1407633.4859352612</v>
      </c>
      <c r="C143" s="7">
        <f t="shared" si="5"/>
        <v>1429640.6162700322</v>
      </c>
    </row>
    <row r="144" spans="1:3" x14ac:dyDescent="0.2">
      <c r="A144" s="152">
        <v>50314</v>
      </c>
      <c r="B144" s="7">
        <f t="shared" si="4"/>
        <v>1423498.6254599914</v>
      </c>
      <c r="C144" s="7">
        <f t="shared" si="5"/>
        <v>1445597.4521711573</v>
      </c>
    </row>
    <row r="145" spans="1:3" x14ac:dyDescent="0.2">
      <c r="A145" s="152">
        <v>50345</v>
      </c>
      <c r="B145" s="7">
        <f t="shared" si="4"/>
        <v>1439429.8697327413</v>
      </c>
      <c r="C145" s="7">
        <f t="shared" si="5"/>
        <v>1461620.7748885371</v>
      </c>
    </row>
    <row r="146" spans="1:3" x14ac:dyDescent="0.2">
      <c r="A146" s="152">
        <v>50375</v>
      </c>
      <c r="B146" s="7">
        <f t="shared" si="4"/>
        <v>1455427.4941899611</v>
      </c>
      <c r="C146" s="7">
        <f t="shared" si="5"/>
        <v>1477710.8614505727</v>
      </c>
    </row>
    <row r="147" spans="1:3" x14ac:dyDescent="0.2">
      <c r="A147" s="152">
        <v>50406</v>
      </c>
      <c r="B147" s="7">
        <f t="shared" si="4"/>
        <v>1471491.7754157525</v>
      </c>
      <c r="C147" s="7">
        <f t="shared" si="5"/>
        <v>1493867.99003995</v>
      </c>
    </row>
    <row r="148" spans="1:3" x14ac:dyDescent="0.2">
      <c r="A148" s="152">
        <v>50437</v>
      </c>
      <c r="B148" s="7">
        <f t="shared" si="4"/>
        <v>1487622.9911466516</v>
      </c>
      <c r="C148" s="7">
        <f t="shared" si="5"/>
        <v>1510092.4399984498</v>
      </c>
    </row>
    <row r="149" spans="1:3" x14ac:dyDescent="0.2">
      <c r="A149" s="152">
        <v>50465</v>
      </c>
      <c r="B149" s="7">
        <f t="shared" si="4"/>
        <v>1503821.4202764293</v>
      </c>
      <c r="C149" s="7">
        <f t="shared" si="5"/>
        <v>1526384.4918317767</v>
      </c>
    </row>
    <row r="150" spans="1:3" x14ac:dyDescent="0.2">
      <c r="A150" s="152">
        <v>50496</v>
      </c>
      <c r="B150" s="7">
        <f t="shared" si="4"/>
        <v>1520087.3428609143</v>
      </c>
      <c r="C150" s="7">
        <f t="shared" si="5"/>
        <v>1542744.427214409</v>
      </c>
    </row>
    <row r="151" spans="1:3" x14ac:dyDescent="0.2">
      <c r="A151" s="152">
        <v>50526</v>
      </c>
      <c r="B151" s="7">
        <f t="shared" si="4"/>
        <v>1536421.0401228347</v>
      </c>
      <c r="C151" s="7">
        <f t="shared" si="5"/>
        <v>1559172.528994469</v>
      </c>
    </row>
    <row r="152" spans="1:3" x14ac:dyDescent="0.2">
      <c r="A152" s="152">
        <v>50557</v>
      </c>
      <c r="B152" s="7">
        <f t="shared" si="4"/>
        <v>1552822.7944566798</v>
      </c>
      <c r="C152" s="7">
        <f t="shared" si="5"/>
        <v>1575669.0811986127</v>
      </c>
    </row>
    <row r="153" spans="1:3" x14ac:dyDescent="0.2">
      <c r="A153" s="152">
        <v>50587</v>
      </c>
      <c r="B153" s="7">
        <f t="shared" si="4"/>
        <v>1569292.8894335828</v>
      </c>
      <c r="C153" s="7">
        <f t="shared" si="5"/>
        <v>1592234.3690369402</v>
      </c>
    </row>
    <row r="154" spans="1:3" x14ac:dyDescent="0.2">
      <c r="A154" s="152">
        <v>50618</v>
      </c>
      <c r="B154" s="7">
        <f t="shared" si="4"/>
        <v>1585831.6098062226</v>
      </c>
      <c r="C154" s="7">
        <f t="shared" si="5"/>
        <v>1608868.6789079274</v>
      </c>
    </row>
    <row r="155" spans="1:3" x14ac:dyDescent="0.2">
      <c r="A155" s="152">
        <v>50649</v>
      </c>
      <c r="B155" s="7">
        <f t="shared" si="4"/>
        <v>1602439.2415137487</v>
      </c>
      <c r="C155" s="7">
        <f t="shared" si="5"/>
        <v>1625572.2984033769</v>
      </c>
    </row>
    <row r="156" spans="1:3" x14ac:dyDescent="0.2">
      <c r="A156" s="152">
        <v>50679</v>
      </c>
      <c r="B156" s="7">
        <f t="shared" si="4"/>
        <v>1619116.0716867226</v>
      </c>
      <c r="C156" s="7">
        <f t="shared" si="5"/>
        <v>1642345.516313391</v>
      </c>
    </row>
    <row r="157" spans="1:3" x14ac:dyDescent="0.2">
      <c r="A157" s="152">
        <v>50710</v>
      </c>
      <c r="B157" s="7">
        <f t="shared" si="4"/>
        <v>1635862.3886520839</v>
      </c>
      <c r="C157" s="7">
        <f t="shared" si="5"/>
        <v>1659188.6226313636</v>
      </c>
    </row>
    <row r="158" spans="1:3" x14ac:dyDescent="0.2">
      <c r="A158" s="152">
        <v>50740</v>
      </c>
      <c r="B158" s="7">
        <f t="shared" si="4"/>
        <v>1652678.4819381342</v>
      </c>
      <c r="C158" s="7">
        <f t="shared" si="5"/>
        <v>1676101.9085589943</v>
      </c>
    </row>
    <row r="159" spans="1:3" x14ac:dyDescent="0.2">
      <c r="A159" s="152">
        <v>50771</v>
      </c>
      <c r="B159" s="7">
        <f t="shared" si="4"/>
        <v>1669564.642279543</v>
      </c>
      <c r="C159" s="7">
        <f t="shared" si="5"/>
        <v>1693085.6665113235</v>
      </c>
    </row>
    <row r="160" spans="1:3" x14ac:dyDescent="0.2">
      <c r="A160" s="152">
        <v>50802</v>
      </c>
      <c r="B160" s="7">
        <f t="shared" si="4"/>
        <v>1686521.1616223743</v>
      </c>
      <c r="C160" s="7">
        <f t="shared" si="5"/>
        <v>1710140.1901217874</v>
      </c>
    </row>
    <row r="161" spans="1:3" x14ac:dyDescent="0.2">
      <c r="A161" s="152">
        <v>50830</v>
      </c>
      <c r="B161" s="7">
        <f t="shared" si="4"/>
        <v>1703548.3331291343</v>
      </c>
      <c r="C161" s="7">
        <f t="shared" si="5"/>
        <v>1727265.7742472948</v>
      </c>
    </row>
    <row r="162" spans="1:3" x14ac:dyDescent="0.2">
      <c r="A162" s="152">
        <v>50861</v>
      </c>
      <c r="B162" s="7">
        <f t="shared" si="4"/>
        <v>1720646.451183839</v>
      </c>
      <c r="C162" s="7">
        <f t="shared" si="5"/>
        <v>1744462.7149733251</v>
      </c>
    </row>
    <row r="163" spans="1:3" x14ac:dyDescent="0.2">
      <c r="A163" s="152">
        <v>50891</v>
      </c>
      <c r="B163" s="7">
        <f t="shared" si="4"/>
        <v>1737815.811397105</v>
      </c>
      <c r="C163" s="7">
        <f t="shared" si="5"/>
        <v>1761731.3096190474</v>
      </c>
    </row>
    <row r="164" spans="1:3" x14ac:dyDescent="0.2">
      <c r="A164" s="152">
        <v>50922</v>
      </c>
      <c r="B164" s="7">
        <f t="shared" si="4"/>
        <v>1755056.7106112596</v>
      </c>
      <c r="C164" s="7">
        <f t="shared" si="5"/>
        <v>1779071.85674246</v>
      </c>
    </row>
    <row r="165" spans="1:3" x14ac:dyDescent="0.2">
      <c r="A165" s="152">
        <v>50952</v>
      </c>
      <c r="B165" s="7">
        <f t="shared" si="4"/>
        <v>1772369.4469054732</v>
      </c>
      <c r="C165" s="7">
        <f t="shared" si="5"/>
        <v>1796484.6561455536</v>
      </c>
    </row>
    <row r="166" spans="1:3" x14ac:dyDescent="0.2">
      <c r="A166" s="152">
        <v>50983</v>
      </c>
      <c r="B166" s="7">
        <f t="shared" si="4"/>
        <v>1789754.3196009127</v>
      </c>
      <c r="C166" s="7">
        <f t="shared" si="5"/>
        <v>1813970.0088794935</v>
      </c>
    </row>
    <row r="167" spans="1:3" x14ac:dyDescent="0.2">
      <c r="A167" s="152">
        <v>51014</v>
      </c>
      <c r="B167" s="7">
        <f t="shared" si="4"/>
        <v>1807211.6292659165</v>
      </c>
      <c r="C167" s="7">
        <f t="shared" si="5"/>
        <v>1831528.2172498247</v>
      </c>
    </row>
    <row r="168" spans="1:3" x14ac:dyDescent="0.2">
      <c r="A168" s="152">
        <v>51044</v>
      </c>
      <c r="B168" s="7">
        <f t="shared" si="4"/>
        <v>1824741.6777211912</v>
      </c>
      <c r="C168" s="7">
        <f t="shared" si="5"/>
        <v>1849159.584821699</v>
      </c>
    </row>
    <row r="169" spans="1:3" x14ac:dyDescent="0.2">
      <c r="A169" s="152">
        <v>51075</v>
      </c>
      <c r="B169" s="7">
        <f t="shared" si="4"/>
        <v>1842344.7680450296</v>
      </c>
      <c r="C169" s="7">
        <f t="shared" si="5"/>
        <v>1866864.4164251226</v>
      </c>
    </row>
    <row r="170" spans="1:3" x14ac:dyDescent="0.2">
      <c r="A170" s="152">
        <v>51105</v>
      </c>
      <c r="B170" s="7">
        <f t="shared" si="4"/>
        <v>1860021.2045785505</v>
      </c>
      <c r="C170" s="7">
        <f t="shared" si="5"/>
        <v>1884643.0181602272</v>
      </c>
    </row>
    <row r="171" spans="1:3" x14ac:dyDescent="0.2">
      <c r="A171" s="152">
        <v>51136</v>
      </c>
      <c r="B171" s="7">
        <f t="shared" si="4"/>
        <v>1877771.2929309611</v>
      </c>
      <c r="C171" s="7">
        <f t="shared" si="5"/>
        <v>1902495.6974025615</v>
      </c>
    </row>
    <row r="172" spans="1:3" x14ac:dyDescent="0.2">
      <c r="A172" s="152">
        <v>51167</v>
      </c>
      <c r="B172" s="7">
        <f t="shared" si="4"/>
        <v>1895595.33998484</v>
      </c>
      <c r="C172" s="7">
        <f t="shared" si="5"/>
        <v>1920422.7628084056</v>
      </c>
    </row>
    <row r="173" spans="1:3" x14ac:dyDescent="0.2">
      <c r="A173" s="152">
        <v>51196</v>
      </c>
      <c r="B173" s="7">
        <f t="shared" si="4"/>
        <v>1913493.6539014436</v>
      </c>
      <c r="C173" s="7">
        <f t="shared" si="5"/>
        <v>1938424.5243201072</v>
      </c>
    </row>
    <row r="174" spans="1:3" x14ac:dyDescent="0.2">
      <c r="A174" s="152">
        <v>51227</v>
      </c>
      <c r="B174" s="7">
        <f t="shared" si="4"/>
        <v>1931466.5441260329</v>
      </c>
      <c r="C174" s="7">
        <f t="shared" si="5"/>
        <v>1956501.2931714409</v>
      </c>
    </row>
    <row r="175" spans="1:3" x14ac:dyDescent="0.2">
      <c r="A175" s="152">
        <v>51257</v>
      </c>
      <c r="B175" s="7">
        <f t="shared" si="4"/>
        <v>1949514.3213932246</v>
      </c>
      <c r="C175" s="7">
        <f t="shared" si="5"/>
        <v>1974653.3818929887</v>
      </c>
    </row>
    <row r="176" spans="1:3" x14ac:dyDescent="0.2">
      <c r="A176" s="152">
        <v>51288</v>
      </c>
      <c r="B176" s="7">
        <f t="shared" si="4"/>
        <v>1967637.297732363</v>
      </c>
      <c r="C176" s="7">
        <f t="shared" si="5"/>
        <v>1992881.1043175429</v>
      </c>
    </row>
    <row r="177" spans="1:3" x14ac:dyDescent="0.2">
      <c r="A177" s="152">
        <v>51318</v>
      </c>
      <c r="B177" s="7">
        <f t="shared" si="4"/>
        <v>1985835.7864729145</v>
      </c>
      <c r="C177" s="7">
        <f t="shared" si="5"/>
        <v>2011184.7755855327</v>
      </c>
    </row>
    <row r="178" spans="1:3" x14ac:dyDescent="0.2">
      <c r="A178" s="152">
        <v>51349</v>
      </c>
      <c r="B178" s="7">
        <f t="shared" si="4"/>
        <v>2004110.102249885</v>
      </c>
      <c r="C178" s="7">
        <f t="shared" si="5"/>
        <v>2029564.7121504724</v>
      </c>
    </row>
    <row r="179" spans="1:3" x14ac:dyDescent="0.2">
      <c r="A179" s="152">
        <v>51380</v>
      </c>
      <c r="B179" s="7">
        <f t="shared" si="4"/>
        <v>2022460.5610092594</v>
      </c>
      <c r="C179" s="7">
        <f t="shared" si="5"/>
        <v>2048021.2317844327</v>
      </c>
    </row>
    <row r="180" spans="1:3" x14ac:dyDescent="0.2">
      <c r="A180" s="152">
        <v>51410</v>
      </c>
      <c r="B180" s="7">
        <f t="shared" si="4"/>
        <v>2040887.4800134646</v>
      </c>
      <c r="C180" s="7">
        <f t="shared" si="5"/>
        <v>2066554.6535835345</v>
      </c>
    </row>
    <row r="181" spans="1:3" x14ac:dyDescent="0.2">
      <c r="A181" s="152">
        <v>51441</v>
      </c>
      <c r="B181" s="7">
        <f t="shared" si="4"/>
        <v>2059391.1778468541</v>
      </c>
      <c r="C181" s="7">
        <f t="shared" si="5"/>
        <v>2085165.2979734659</v>
      </c>
    </row>
    <row r="182" spans="1:3" x14ac:dyDescent="0.2">
      <c r="A182" s="152">
        <v>51471</v>
      </c>
      <c r="B182" s="7">
        <f t="shared" si="4"/>
        <v>2077971.9744212159</v>
      </c>
      <c r="C182" s="7">
        <f t="shared" si="5"/>
        <v>2103853.486715022</v>
      </c>
    </row>
    <row r="183" spans="1:3" x14ac:dyDescent="0.2">
      <c r="A183" s="152">
        <v>51502</v>
      </c>
      <c r="B183" s="7">
        <f t="shared" si="4"/>
        <v>2096630.1909813043</v>
      </c>
      <c r="C183" s="7">
        <f t="shared" si="5"/>
        <v>2122619.5429096678</v>
      </c>
    </row>
    <row r="184" spans="1:3" x14ac:dyDescent="0.2">
      <c r="A184" s="152">
        <v>51533</v>
      </c>
      <c r="B184" s="7">
        <f t="shared" si="4"/>
        <v>2115366.1501103928</v>
      </c>
      <c r="C184" s="7">
        <f t="shared" si="5"/>
        <v>2141463.7910051248</v>
      </c>
    </row>
    <row r="185" spans="1:3" x14ac:dyDescent="0.2">
      <c r="A185" s="152">
        <v>51561</v>
      </c>
      <c r="B185" s="7">
        <f t="shared" si="4"/>
        <v>2134180.1757358527</v>
      </c>
      <c r="C185" s="7">
        <f t="shared" si="5"/>
        <v>2160386.5568009797</v>
      </c>
    </row>
    <row r="186" spans="1:3" x14ac:dyDescent="0.2">
      <c r="A186" s="152">
        <v>51592</v>
      </c>
      <c r="B186" s="7">
        <f t="shared" si="4"/>
        <v>2153072.593134752</v>
      </c>
      <c r="C186" s="7">
        <f t="shared" si="5"/>
        <v>2179388.1674543172</v>
      </c>
    </row>
    <row r="187" spans="1:3" x14ac:dyDescent="0.2">
      <c r="A187" s="152">
        <v>51622</v>
      </c>
      <c r="B187" s="7">
        <f t="shared" si="4"/>
        <v>2172043.7289394801</v>
      </c>
      <c r="C187" s="7">
        <f t="shared" si="5"/>
        <v>2198468.9514853768</v>
      </c>
    </row>
    <row r="188" spans="1:3" x14ac:dyDescent="0.2">
      <c r="A188" s="152">
        <v>51653</v>
      </c>
      <c r="B188" s="7">
        <f t="shared" si="4"/>
        <v>2191093.9111433947</v>
      </c>
      <c r="C188" s="7">
        <f t="shared" si="5"/>
        <v>2217629.2387832324</v>
      </c>
    </row>
    <row r="189" spans="1:3" x14ac:dyDescent="0.2">
      <c r="A189" s="152">
        <v>51683</v>
      </c>
      <c r="B189" s="7">
        <f t="shared" si="4"/>
        <v>2210223.4691064921</v>
      </c>
      <c r="C189" s="7">
        <f t="shared" si="5"/>
        <v>2236869.360611496</v>
      </c>
    </row>
    <row r="190" spans="1:3" x14ac:dyDescent="0.2">
      <c r="A190" s="152">
        <v>51714</v>
      </c>
      <c r="B190" s="7">
        <f t="shared" si="4"/>
        <v>2229432.7335611023</v>
      </c>
      <c r="C190" s="7">
        <f t="shared" si="5"/>
        <v>2256189.649614044</v>
      </c>
    </row>
    <row r="191" spans="1:3" x14ac:dyDescent="0.2">
      <c r="A191" s="152">
        <v>51745</v>
      </c>
      <c r="B191" s="7">
        <f t="shared" si="4"/>
        <v>2248722.0366176069</v>
      </c>
      <c r="C191" s="7">
        <f t="shared" si="5"/>
        <v>2275590.4398207692</v>
      </c>
    </row>
    <row r="192" spans="1:3" x14ac:dyDescent="0.2">
      <c r="A192" s="152">
        <v>51775</v>
      </c>
      <c r="B192" s="7">
        <f t="shared" si="4"/>
        <v>2268091.7117701801</v>
      </c>
      <c r="C192" s="7">
        <f t="shared" si="5"/>
        <v>2295072.066653356</v>
      </c>
    </row>
    <row r="193" spans="1:3" x14ac:dyDescent="0.2">
      <c r="A193" s="152">
        <v>51806</v>
      </c>
      <c r="B193" s="7">
        <f t="shared" si="4"/>
        <v>2287542.0939025558</v>
      </c>
      <c r="C193" s="7">
        <f t="shared" si="5"/>
        <v>2314634.8669310785</v>
      </c>
    </row>
    <row r="194" spans="1:3" x14ac:dyDescent="0.2">
      <c r="A194" s="152">
        <v>51836</v>
      </c>
      <c r="B194" s="7">
        <f t="shared" si="4"/>
        <v>2307073.5192938163</v>
      </c>
      <c r="C194" s="7">
        <f t="shared" si="5"/>
        <v>2334279.1788766244</v>
      </c>
    </row>
    <row r="195" spans="1:3" x14ac:dyDescent="0.2">
      <c r="A195" s="152">
        <v>51867</v>
      </c>
      <c r="B195" s="7">
        <f t="shared" ref="B195:B233" si="6">(B194+10000)+B194*0.05/12</f>
        <v>2326686.325624207</v>
      </c>
      <c r="C195" s="7">
        <f t="shared" si="5"/>
        <v>2354005.3421219438</v>
      </c>
    </row>
    <row r="196" spans="1:3" x14ac:dyDescent="0.2">
      <c r="A196" s="152">
        <v>51898</v>
      </c>
      <c r="B196" s="7">
        <f t="shared" si="6"/>
        <v>2346380.8519809744</v>
      </c>
      <c r="C196" s="7">
        <f t="shared" ref="C196:C240" si="7">(C195+10000)+C195*0.05/12</f>
        <v>2373813.6977141188</v>
      </c>
    </row>
    <row r="197" spans="1:3" x14ac:dyDescent="0.2">
      <c r="A197" s="152">
        <v>51926</v>
      </c>
      <c r="B197" s="7">
        <f t="shared" si="6"/>
        <v>2366157.4388642283</v>
      </c>
      <c r="C197" s="7">
        <f t="shared" si="7"/>
        <v>2393704.588121261</v>
      </c>
    </row>
    <row r="198" spans="1:3" x14ac:dyDescent="0.2">
      <c r="A198" s="152">
        <v>51957</v>
      </c>
      <c r="B198" s="7">
        <f t="shared" si="6"/>
        <v>2386016.4281928292</v>
      </c>
      <c r="C198" s="7">
        <f t="shared" si="7"/>
        <v>2413678.3572384329</v>
      </c>
    </row>
    <row r="199" spans="1:3" x14ac:dyDescent="0.2">
      <c r="A199" s="152">
        <v>51987</v>
      </c>
      <c r="B199" s="7">
        <f t="shared" si="6"/>
        <v>2405958.1633102992</v>
      </c>
      <c r="C199" s="7">
        <f t="shared" si="7"/>
        <v>2433735.3503935928</v>
      </c>
    </row>
    <row r="200" spans="1:3" x14ac:dyDescent="0.2">
      <c r="A200" s="152">
        <v>52018</v>
      </c>
      <c r="B200" s="7">
        <f t="shared" si="6"/>
        <v>2425982.9889907585</v>
      </c>
      <c r="C200" s="7">
        <f t="shared" si="7"/>
        <v>2453875.9143535662</v>
      </c>
    </row>
    <row r="201" spans="1:3" x14ac:dyDescent="0.2">
      <c r="A201" s="152">
        <v>52048</v>
      </c>
      <c r="B201" s="7">
        <f t="shared" si="6"/>
        <v>2446091.2514448869</v>
      </c>
      <c r="C201" s="7">
        <f t="shared" si="7"/>
        <v>2474100.3973300396</v>
      </c>
    </row>
    <row r="202" spans="1:3" x14ac:dyDescent="0.2">
      <c r="A202" s="152">
        <v>52079</v>
      </c>
      <c r="B202" s="7">
        <f t="shared" si="6"/>
        <v>2466283.2983259074</v>
      </c>
      <c r="C202" s="7">
        <f t="shared" si="7"/>
        <v>2494409.1489855815</v>
      </c>
    </row>
    <row r="203" spans="1:3" x14ac:dyDescent="0.2">
      <c r="A203" s="152">
        <v>52110</v>
      </c>
      <c r="B203" s="7">
        <f t="shared" si="6"/>
        <v>2486559.4787355987</v>
      </c>
      <c r="C203" s="7">
        <f t="shared" si="7"/>
        <v>2514802.5204396881</v>
      </c>
    </row>
    <row r="204" spans="1:3" x14ac:dyDescent="0.2">
      <c r="A204" s="152">
        <v>52140</v>
      </c>
      <c r="B204" s="7">
        <f t="shared" si="6"/>
        <v>2506920.1432303302</v>
      </c>
      <c r="C204" s="7">
        <f t="shared" si="7"/>
        <v>2535280.8642748534</v>
      </c>
    </row>
    <row r="205" spans="1:3" x14ac:dyDescent="0.2">
      <c r="A205" s="152">
        <v>52171</v>
      </c>
      <c r="B205" s="7">
        <f t="shared" si="6"/>
        <v>2527365.6438271231</v>
      </c>
      <c r="C205" s="7">
        <f t="shared" si="7"/>
        <v>2555844.5345426654</v>
      </c>
    </row>
    <row r="206" spans="1:3" x14ac:dyDescent="0.2">
      <c r="A206" s="152">
        <v>52201</v>
      </c>
      <c r="B206" s="7">
        <f t="shared" si="6"/>
        <v>2547896.3340097363</v>
      </c>
      <c r="C206" s="7">
        <f t="shared" si="7"/>
        <v>2576493.8867699266</v>
      </c>
    </row>
    <row r="207" spans="1:3" x14ac:dyDescent="0.2">
      <c r="A207" s="152">
        <v>52232</v>
      </c>
      <c r="B207" s="7">
        <f t="shared" si="6"/>
        <v>2568512.5687347767</v>
      </c>
      <c r="C207" s="7">
        <f t="shared" si="7"/>
        <v>2597229.2779648015</v>
      </c>
    </row>
    <row r="208" spans="1:3" x14ac:dyDescent="0.2">
      <c r="A208" s="152">
        <v>52263</v>
      </c>
      <c r="B208" s="7">
        <f t="shared" si="6"/>
        <v>2589214.7044378384</v>
      </c>
      <c r="C208" s="7">
        <f t="shared" si="7"/>
        <v>2618051.0666229883</v>
      </c>
    </row>
    <row r="209" spans="1:3" x14ac:dyDescent="0.2">
      <c r="A209" s="152">
        <v>52291</v>
      </c>
      <c r="B209" s="7">
        <f t="shared" si="6"/>
        <v>2610003.0990396626</v>
      </c>
      <c r="C209" s="7">
        <f t="shared" si="7"/>
        <v>2638959.6127339173</v>
      </c>
    </row>
    <row r="210" spans="1:3" x14ac:dyDescent="0.2">
      <c r="A210" s="152">
        <v>52322</v>
      </c>
      <c r="B210" s="7">
        <f t="shared" si="6"/>
        <v>2630878.1119523281</v>
      </c>
      <c r="C210" s="7">
        <f t="shared" si="7"/>
        <v>2659955.2777869753</v>
      </c>
    </row>
    <row r="211" spans="1:3" x14ac:dyDescent="0.2">
      <c r="A211" s="152">
        <v>52352</v>
      </c>
      <c r="B211" s="7">
        <f t="shared" si="6"/>
        <v>2651840.1040854626</v>
      </c>
      <c r="C211" s="7">
        <f t="shared" si="7"/>
        <v>2681038.4247777541</v>
      </c>
    </row>
    <row r="212" spans="1:3" x14ac:dyDescent="0.2">
      <c r="A212" s="152">
        <v>52383</v>
      </c>
      <c r="B212" s="7">
        <f t="shared" si="6"/>
        <v>2672889.4378524856</v>
      </c>
      <c r="C212" s="7">
        <f t="shared" si="7"/>
        <v>2702209.4182143281</v>
      </c>
    </row>
    <row r="213" spans="1:3" x14ac:dyDescent="0.2">
      <c r="A213" s="152">
        <v>52413</v>
      </c>
      <c r="B213" s="7">
        <f t="shared" si="6"/>
        <v>2694026.4771768712</v>
      </c>
      <c r="C213" s="7">
        <f t="shared" si="7"/>
        <v>2723468.6241235547</v>
      </c>
    </row>
    <row r="214" spans="1:3" x14ac:dyDescent="0.2">
      <c r="A214" s="152">
        <v>52444</v>
      </c>
      <c r="B214" s="7">
        <f t="shared" si="6"/>
        <v>2715251.5874984413</v>
      </c>
      <c r="C214" s="7">
        <f t="shared" si="7"/>
        <v>2744816.4100574027</v>
      </c>
    </row>
    <row r="215" spans="1:3" x14ac:dyDescent="0.2">
      <c r="A215" s="152">
        <v>52475</v>
      </c>
      <c r="B215" s="7">
        <f t="shared" si="6"/>
        <v>2736565.1357796849</v>
      </c>
      <c r="C215" s="7">
        <f t="shared" si="7"/>
        <v>2766253.1450993083</v>
      </c>
    </row>
    <row r="216" spans="1:3" x14ac:dyDescent="0.2">
      <c r="A216" s="152">
        <v>52505</v>
      </c>
      <c r="B216" s="7">
        <f t="shared" si="6"/>
        <v>2757967.4905121</v>
      </c>
      <c r="C216" s="7">
        <f t="shared" si="7"/>
        <v>2787779.1998705557</v>
      </c>
    </row>
    <row r="217" spans="1:3" x14ac:dyDescent="0.2">
      <c r="A217" s="152">
        <v>52536</v>
      </c>
      <c r="B217" s="7">
        <f t="shared" si="6"/>
        <v>2779459.0217225673</v>
      </c>
      <c r="C217" s="7">
        <f t="shared" si="7"/>
        <v>2809394.946536683</v>
      </c>
    </row>
    <row r="218" spans="1:3" x14ac:dyDescent="0.2">
      <c r="A218" s="152">
        <v>52566</v>
      </c>
      <c r="B218" s="7">
        <f t="shared" si="6"/>
        <v>2801040.1009797445</v>
      </c>
      <c r="C218" s="7">
        <f t="shared" si="7"/>
        <v>2831100.758813919</v>
      </c>
    </row>
    <row r="219" spans="1:3" x14ac:dyDescent="0.2">
      <c r="A219" s="152">
        <v>52597</v>
      </c>
      <c r="B219" s="7">
        <f t="shared" si="6"/>
        <v>2822711.1014004932</v>
      </c>
      <c r="C219" s="7">
        <f t="shared" si="7"/>
        <v>2852897.0119756437</v>
      </c>
    </row>
    <row r="220" spans="1:3" x14ac:dyDescent="0.2">
      <c r="A220" s="152">
        <v>52628</v>
      </c>
      <c r="B220" s="7">
        <f t="shared" si="6"/>
        <v>2844472.3976563285</v>
      </c>
      <c r="C220" s="7">
        <f t="shared" si="7"/>
        <v>2874784.0828588754</v>
      </c>
    </row>
    <row r="221" spans="1:3" x14ac:dyDescent="0.2">
      <c r="A221" s="152">
        <v>52657</v>
      </c>
      <c r="B221" s="7">
        <f t="shared" si="6"/>
        <v>2866324.3659798964</v>
      </c>
      <c r="C221" s="7">
        <f t="shared" si="7"/>
        <v>2896762.3498707875</v>
      </c>
    </row>
    <row r="222" spans="1:3" x14ac:dyDescent="0.2">
      <c r="A222" s="152">
        <v>52688</v>
      </c>
      <c r="B222" s="7">
        <f t="shared" si="6"/>
        <v>2888267.3841714794</v>
      </c>
      <c r="C222" s="7">
        <f t="shared" si="7"/>
        <v>2918832.1929952493</v>
      </c>
    </row>
    <row r="223" spans="1:3" x14ac:dyDescent="0.2">
      <c r="A223" s="152">
        <v>52718</v>
      </c>
      <c r="B223" s="7">
        <f t="shared" si="6"/>
        <v>2910301.8316055271</v>
      </c>
      <c r="C223" s="7">
        <f t="shared" si="7"/>
        <v>2940993.9937993963</v>
      </c>
    </row>
    <row r="224" spans="1:3" x14ac:dyDescent="0.2">
      <c r="A224" s="152">
        <v>52749</v>
      </c>
      <c r="B224" s="7">
        <f t="shared" si="6"/>
        <v>2932428.0892372169</v>
      </c>
      <c r="C224" s="7">
        <f t="shared" si="7"/>
        <v>2963248.1354402271</v>
      </c>
    </row>
    <row r="225" spans="1:3" x14ac:dyDescent="0.2">
      <c r="A225" s="152">
        <v>52779</v>
      </c>
      <c r="B225" s="7">
        <f t="shared" si="6"/>
        <v>2954646.5396090387</v>
      </c>
      <c r="C225" s="7">
        <f t="shared" si="7"/>
        <v>2985595.0026712283</v>
      </c>
    </row>
    <row r="226" spans="1:3" x14ac:dyDescent="0.2">
      <c r="A226" s="152">
        <v>52810</v>
      </c>
      <c r="B226" s="7">
        <f t="shared" si="6"/>
        <v>2976957.5668574097</v>
      </c>
      <c r="C226" s="7">
        <f t="shared" si="7"/>
        <v>3008034.981849025</v>
      </c>
    </row>
    <row r="227" spans="1:3" x14ac:dyDescent="0.2">
      <c r="A227" s="152">
        <v>52841</v>
      </c>
      <c r="B227" s="7">
        <f t="shared" si="6"/>
        <v>2999361.5567193157</v>
      </c>
      <c r="C227" s="7">
        <f t="shared" si="7"/>
        <v>3030568.4609400625</v>
      </c>
    </row>
    <row r="228" spans="1:3" x14ac:dyDescent="0.2">
      <c r="A228" s="152">
        <v>52871</v>
      </c>
      <c r="B228" s="7">
        <f t="shared" si="6"/>
        <v>3021858.8965389794</v>
      </c>
      <c r="C228" s="7">
        <f t="shared" si="7"/>
        <v>3053195.8295273129</v>
      </c>
    </row>
    <row r="229" spans="1:3" x14ac:dyDescent="0.2">
      <c r="A229" s="152">
        <v>52902</v>
      </c>
      <c r="B229" s="7">
        <f t="shared" si="6"/>
        <v>3044449.9752745586</v>
      </c>
      <c r="C229" s="7">
        <f t="shared" si="7"/>
        <v>3075917.4788170098</v>
      </c>
    </row>
    <row r="230" spans="1:3" x14ac:dyDescent="0.2">
      <c r="A230" s="152">
        <v>52932</v>
      </c>
      <c r="B230" s="7">
        <f t="shared" si="6"/>
        <v>3067135.1835048692</v>
      </c>
      <c r="C230" s="7">
        <f t="shared" si="7"/>
        <v>3098733.801645414</v>
      </c>
    </row>
    <row r="231" spans="1:3" x14ac:dyDescent="0.2">
      <c r="A231" s="152">
        <v>52963</v>
      </c>
      <c r="B231" s="7">
        <f t="shared" si="6"/>
        <v>3089914.9134361395</v>
      </c>
      <c r="C231" s="7">
        <f t="shared" si="7"/>
        <v>3121645.192485603</v>
      </c>
    </row>
    <row r="232" spans="1:3" x14ac:dyDescent="0.2">
      <c r="A232" s="152">
        <v>52994</v>
      </c>
      <c r="B232" s="7">
        <f t="shared" si="6"/>
        <v>3112789.5589087899</v>
      </c>
      <c r="C232" s="7">
        <f t="shared" si="7"/>
        <v>3144652.0474542929</v>
      </c>
    </row>
    <row r="233" spans="1:3" x14ac:dyDescent="0.2">
      <c r="A233" s="152">
        <v>53022</v>
      </c>
      <c r="B233" s="7">
        <f t="shared" si="6"/>
        <v>3135759.515404243</v>
      </c>
      <c r="C233" s="7">
        <f t="shared" si="7"/>
        <v>3167754.764318686</v>
      </c>
    </row>
    <row r="234" spans="1:3" x14ac:dyDescent="0.2">
      <c r="A234" s="152">
        <v>53053</v>
      </c>
      <c r="B234" s="7">
        <f t="shared" ref="B234:B240" si="8">(B233+10000)+B233*0.05</f>
        <v>3302547.4911744553</v>
      </c>
      <c r="C234" s="7">
        <f t="shared" si="7"/>
        <v>3190953.7425033473</v>
      </c>
    </row>
    <row r="235" spans="1:3" x14ac:dyDescent="0.2">
      <c r="A235" s="152">
        <v>53083</v>
      </c>
      <c r="B235" s="7">
        <f t="shared" si="8"/>
        <v>3477674.8657331779</v>
      </c>
      <c r="C235" s="7">
        <f t="shared" si="7"/>
        <v>3214249.3830971112</v>
      </c>
    </row>
    <row r="236" spans="1:3" x14ac:dyDescent="0.2">
      <c r="A236" s="152">
        <v>53114</v>
      </c>
      <c r="B236" s="7">
        <f t="shared" si="8"/>
        <v>3661558.6090198369</v>
      </c>
      <c r="C236" s="7">
        <f t="shared" si="7"/>
        <v>3237642.0888600159</v>
      </c>
    </row>
    <row r="237" spans="1:3" x14ac:dyDescent="0.2">
      <c r="A237" s="152">
        <v>53144</v>
      </c>
      <c r="B237" s="7">
        <f t="shared" si="8"/>
        <v>3854636.5394708286</v>
      </c>
      <c r="C237" s="7">
        <f t="shared" si="7"/>
        <v>3261132.2642302657</v>
      </c>
    </row>
    <row r="238" spans="1:3" x14ac:dyDescent="0.2">
      <c r="A238" s="152">
        <v>53175</v>
      </c>
      <c r="B238" s="7">
        <f t="shared" si="8"/>
        <v>4057368.3664443702</v>
      </c>
      <c r="C238" s="7">
        <f t="shared" si="7"/>
        <v>3284720.3153312253</v>
      </c>
    </row>
    <row r="239" spans="1:3" x14ac:dyDescent="0.2">
      <c r="A239" s="152">
        <v>53206</v>
      </c>
      <c r="B239" s="7">
        <f t="shared" si="8"/>
        <v>4270236.7847665884</v>
      </c>
      <c r="C239" s="7">
        <f t="shared" si="7"/>
        <v>3308406.6499784389</v>
      </c>
    </row>
    <row r="240" spans="1:3" x14ac:dyDescent="0.2">
      <c r="A240" s="152">
        <v>53236</v>
      </c>
      <c r="B240" s="7">
        <f t="shared" si="8"/>
        <v>4493748.6240049182</v>
      </c>
      <c r="C240" s="7">
        <f t="shared" si="7"/>
        <v>3332191.6776866824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2611F-8CA7-4CAF-A75D-FB93527CD494}">
  <dimension ref="A1:AG32"/>
  <sheetViews>
    <sheetView workbookViewId="0">
      <selection activeCell="L9" sqref="L9"/>
    </sheetView>
  </sheetViews>
  <sheetFormatPr defaultRowHeight="13.5" x14ac:dyDescent="0.15"/>
  <cols>
    <col min="2" max="2" width="13.375" customWidth="1"/>
    <col min="4" max="4" width="15.5" customWidth="1"/>
    <col min="5" max="5" width="13.875" customWidth="1"/>
    <col min="9" max="9" width="11.25" customWidth="1"/>
    <col min="13" max="13" width="9.625" bestFit="1" customWidth="1"/>
  </cols>
  <sheetData>
    <row r="1" spans="1:33" ht="14.25" x14ac:dyDescent="0.15">
      <c r="A1" s="8"/>
      <c r="B1" s="8" t="s">
        <v>88</v>
      </c>
      <c r="C1" s="8" t="s">
        <v>9</v>
      </c>
      <c r="D1" s="8" t="s">
        <v>91</v>
      </c>
      <c r="E1" s="8" t="s">
        <v>92</v>
      </c>
      <c r="F1" s="8" t="s">
        <v>63</v>
      </c>
      <c r="G1" s="8" t="s">
        <v>94</v>
      </c>
      <c r="H1" s="8" t="s">
        <v>95</v>
      </c>
      <c r="I1" s="8" t="s">
        <v>89</v>
      </c>
      <c r="J1" s="8" t="s">
        <v>82</v>
      </c>
      <c r="K1" s="8" t="s">
        <v>140</v>
      </c>
      <c r="L1" s="8" t="s">
        <v>90</v>
      </c>
      <c r="M1" s="97" t="s">
        <v>93</v>
      </c>
      <c r="N1" s="97"/>
      <c r="O1" s="97"/>
    </row>
    <row r="2" spans="1:33" ht="14.25" x14ac:dyDescent="0.15">
      <c r="A2" s="8">
        <v>3905</v>
      </c>
      <c r="B2" s="8" t="str">
        <f>IFERROR(_xll.RssMarket($A2,"銘柄名称"),"")</f>
        <v>データセクション</v>
      </c>
      <c r="C2" s="8">
        <f>IFERROR(_xll.RssMarket($A2,"現在値"),"")</f>
        <v>1910</v>
      </c>
      <c r="D2" s="98">
        <f>IFERROR(_xll.RssMarket($A2,"時価総額"),"")</f>
        <v>56858</v>
      </c>
      <c r="E2" s="98">
        <f t="shared" ref="E2:E10" si="0">D2/C2</f>
        <v>29.768586387434556</v>
      </c>
      <c r="F2" s="98">
        <v>93.04</v>
      </c>
      <c r="G2" s="98">
        <v>30</v>
      </c>
      <c r="H2" s="98">
        <v>1500</v>
      </c>
      <c r="I2" s="8">
        <v>44</v>
      </c>
      <c r="J2" s="8">
        <v>1250</v>
      </c>
      <c r="K2" s="8"/>
      <c r="L2" s="100">
        <f>I2/(E2+I2)</f>
        <v>0.59645985038822413</v>
      </c>
      <c r="M2" s="8"/>
      <c r="N2" s="8"/>
      <c r="O2" s="97"/>
      <c r="U2" s="101"/>
      <c r="W2" s="30"/>
      <c r="X2" s="101"/>
      <c r="Y2" s="101"/>
      <c r="Z2" s="101"/>
      <c r="AA2" s="101"/>
      <c r="AB2" s="66"/>
      <c r="AC2" s="101"/>
      <c r="AE2" s="101"/>
      <c r="AF2" s="66"/>
      <c r="AG2" s="13"/>
    </row>
    <row r="3" spans="1:33" ht="14.25" x14ac:dyDescent="0.15">
      <c r="A3" s="8">
        <v>5535</v>
      </c>
      <c r="B3" s="8" t="str">
        <f>IFERROR(_xll.RssMarket($A3,"銘柄名称"),"")</f>
        <v>ミガロホールディングス</v>
      </c>
      <c r="C3" s="8">
        <f>IFERROR(_xll.RssMarket($A3,"現在値"),"")</f>
        <v>408</v>
      </c>
      <c r="D3" s="98">
        <f>IFERROR(_xll.RssMarket($A3,"時価総額"),"")</f>
        <v>26366</v>
      </c>
      <c r="E3" s="98">
        <f t="shared" si="0"/>
        <v>64.622549019607845</v>
      </c>
      <c r="F3" s="98">
        <v>22.21</v>
      </c>
      <c r="G3" s="98">
        <v>15</v>
      </c>
      <c r="H3" s="98"/>
      <c r="I3" s="8"/>
      <c r="J3" s="8">
        <v>513</v>
      </c>
      <c r="K3" s="8"/>
      <c r="L3" s="99">
        <v>0.107</v>
      </c>
      <c r="M3" s="8"/>
      <c r="N3" s="8"/>
      <c r="O3" s="97"/>
      <c r="U3" s="101"/>
      <c r="W3" s="30"/>
      <c r="X3" s="101"/>
      <c r="Y3" s="101"/>
      <c r="Z3" s="101"/>
      <c r="AA3" s="101"/>
      <c r="AB3" s="66"/>
      <c r="AC3" s="101"/>
      <c r="AE3" s="101"/>
      <c r="AG3" s="13"/>
    </row>
    <row r="4" spans="1:33" ht="14.25" x14ac:dyDescent="0.15">
      <c r="A4" s="8">
        <v>3350</v>
      </c>
      <c r="B4" s="8" t="str">
        <f>IFERROR(_xll.RssMarket($A4,"銘柄名称"),"")</f>
        <v>メタプラネット</v>
      </c>
      <c r="C4" s="8">
        <f>IFERROR(_xll.RssMarket($A4,"現在値"),"")</f>
        <v>325</v>
      </c>
      <c r="D4" s="98">
        <f>IFERROR(_xll.RssMarket($A4,"時価総額"),"")</f>
        <v>379211</v>
      </c>
      <c r="E4" s="98">
        <f t="shared" si="0"/>
        <v>1166.803076923077</v>
      </c>
      <c r="F4" s="98"/>
      <c r="G4" s="98"/>
      <c r="H4" s="98"/>
      <c r="I4" s="8"/>
      <c r="J4" s="8">
        <v>637</v>
      </c>
      <c r="K4" s="8"/>
      <c r="L4" s="99">
        <v>0.35099999999999998</v>
      </c>
      <c r="M4" s="8">
        <v>399</v>
      </c>
      <c r="N4" s="8"/>
      <c r="O4" s="97"/>
      <c r="U4" s="101"/>
      <c r="W4" s="30"/>
      <c r="X4" s="101"/>
      <c r="Y4" s="101"/>
      <c r="Z4" s="101"/>
      <c r="AA4" s="101"/>
      <c r="AB4" s="66"/>
      <c r="AC4" s="101"/>
      <c r="AE4" s="101"/>
      <c r="AG4" s="13"/>
    </row>
    <row r="5" spans="1:33" ht="14.25" x14ac:dyDescent="0.15">
      <c r="A5" s="8">
        <v>4833</v>
      </c>
      <c r="B5" s="8" t="str">
        <f>IFERROR(_xll.RssMarket($A5,"銘柄名称"),"")</f>
        <v>ＤＥＦＣＯＮＳＵＬＴＩＮＧ</v>
      </c>
      <c r="C5" s="8">
        <f>IFERROR(_xll.RssMarket($A5,"現在値"),"")</f>
        <v>73</v>
      </c>
      <c r="D5" s="98">
        <f>IFERROR(_xll.RssMarket($A5,"時価総額"),"")</f>
        <v>4997</v>
      </c>
      <c r="E5" s="98">
        <f t="shared" si="0"/>
        <v>68.452054794520549</v>
      </c>
      <c r="F5" s="8"/>
      <c r="G5" s="8"/>
      <c r="H5" s="8"/>
      <c r="I5" s="8"/>
      <c r="J5" s="8">
        <v>135</v>
      </c>
      <c r="K5" s="8"/>
      <c r="L5" s="99">
        <v>0.77</v>
      </c>
      <c r="M5" s="8">
        <v>28</v>
      </c>
      <c r="N5" s="8"/>
      <c r="O5" s="97"/>
      <c r="U5" s="101"/>
      <c r="W5" s="30"/>
      <c r="X5" s="101"/>
      <c r="Y5" s="101"/>
      <c r="Z5" s="101"/>
      <c r="AA5" s="101"/>
      <c r="AB5" s="66"/>
      <c r="AC5" s="101"/>
      <c r="AD5" s="66"/>
      <c r="AE5" s="101"/>
      <c r="AG5" s="13"/>
    </row>
    <row r="6" spans="1:33" ht="14.25" x14ac:dyDescent="0.15">
      <c r="A6" s="8">
        <v>3825</v>
      </c>
      <c r="B6" s="8" t="str">
        <f>IFERROR(_xll.RssMarket($A6,"銘柄名称"),"")</f>
        <v>リミックスポイント</v>
      </c>
      <c r="C6" s="8">
        <f>IFERROR(_xll.RssMarket($A6,"現在値"),"")</f>
        <v>233</v>
      </c>
      <c r="D6" s="98">
        <f>IFERROR(_xll.RssMarket($A6,"時価総額"),"")</f>
        <v>34726</v>
      </c>
      <c r="E6" s="98">
        <f t="shared" si="0"/>
        <v>149.03862660944205</v>
      </c>
      <c r="F6" s="8"/>
      <c r="G6" s="8"/>
      <c r="H6" s="8"/>
      <c r="I6" s="8"/>
      <c r="J6" s="8">
        <v>348</v>
      </c>
      <c r="K6" s="8"/>
      <c r="L6" s="99">
        <v>0.11</v>
      </c>
      <c r="M6" s="8">
        <v>16.75</v>
      </c>
      <c r="N6" s="8"/>
      <c r="O6" s="97"/>
      <c r="U6" s="101"/>
      <c r="W6" s="30"/>
      <c r="X6" s="101"/>
      <c r="Y6" s="101"/>
      <c r="Z6" s="101"/>
      <c r="AA6" s="101"/>
      <c r="AB6" s="66"/>
      <c r="AC6" s="101"/>
      <c r="AE6" s="101"/>
      <c r="AG6" s="13"/>
    </row>
    <row r="7" spans="1:33" ht="14.25" x14ac:dyDescent="0.15">
      <c r="A7" s="8">
        <v>6232</v>
      </c>
      <c r="B7" s="8" t="str">
        <f>IFERROR(_xll.RssMarket($A7,"銘柄名称"),"")</f>
        <v>ＡＣＳＬ</v>
      </c>
      <c r="C7" s="8">
        <f>IFERROR(_xll.RssMarket($A7,"現在値"),"")</f>
        <v>1113</v>
      </c>
      <c r="D7" s="98">
        <f>IFERROR(_xll.RssMarket($A7,"時価総額"),"")</f>
        <v>20084</v>
      </c>
      <c r="E7" s="98">
        <f t="shared" si="0"/>
        <v>18.044923629829292</v>
      </c>
      <c r="F7" s="8"/>
      <c r="G7" s="8"/>
      <c r="H7" s="8"/>
      <c r="I7" s="8">
        <v>0.47</v>
      </c>
      <c r="J7" s="8"/>
      <c r="K7" s="8"/>
      <c r="L7" s="99">
        <v>2.7E-2</v>
      </c>
      <c r="M7" s="8"/>
      <c r="N7" s="8" t="s">
        <v>101</v>
      </c>
      <c r="O7" s="97"/>
      <c r="U7" s="101"/>
      <c r="W7" s="30"/>
      <c r="X7" s="101"/>
      <c r="Y7" s="101"/>
      <c r="Z7" s="101"/>
      <c r="AA7" s="101"/>
      <c r="AB7" s="66"/>
      <c r="AC7" s="101"/>
      <c r="AE7" s="101"/>
      <c r="AF7" s="66"/>
      <c r="AG7" s="13"/>
    </row>
    <row r="8" spans="1:33" ht="14.25" x14ac:dyDescent="0.15">
      <c r="A8" s="8">
        <v>2586</v>
      </c>
      <c r="B8" s="8" t="str">
        <f>IFERROR(_xll.RssMarket($A8,"銘柄名称"),"")</f>
        <v>フルッタフルッタ</v>
      </c>
      <c r="C8" s="8">
        <f>IFERROR(_xll.RssMarket($A8,"現在値"),"")</f>
        <v>141</v>
      </c>
      <c r="D8" s="98">
        <f>IFERROR(_xll.RssMarket($A8,"時価総額"),"")</f>
        <v>14365</v>
      </c>
      <c r="E8" s="98">
        <f t="shared" si="0"/>
        <v>101.87943262411348</v>
      </c>
      <c r="F8" s="8"/>
      <c r="G8" s="8"/>
      <c r="H8" s="8"/>
      <c r="I8" s="8"/>
      <c r="J8" s="8"/>
      <c r="K8" s="8"/>
      <c r="L8" s="99">
        <v>0.1</v>
      </c>
      <c r="M8" s="8">
        <v>8.8000000000000007</v>
      </c>
      <c r="N8" s="8"/>
      <c r="O8" s="97"/>
      <c r="U8" s="101"/>
      <c r="W8" s="30"/>
      <c r="X8" s="101"/>
      <c r="Y8" s="101"/>
      <c r="Z8" s="101"/>
      <c r="AA8" s="101"/>
      <c r="AB8" s="66"/>
      <c r="AC8" s="101"/>
      <c r="AE8" s="101"/>
      <c r="AG8" s="13"/>
    </row>
    <row r="9" spans="1:33" ht="14.25" x14ac:dyDescent="0.15">
      <c r="A9" s="8">
        <v>3189</v>
      </c>
      <c r="B9" s="8" t="str">
        <f>IFERROR(_xll.RssMarket($A9,"銘柄名称"),"")</f>
        <v>ＡＮＡＰホールディングス</v>
      </c>
      <c r="C9" s="8">
        <f>IFERROR(_xll.RssMarket($A9,"現在値"),"")</f>
        <v>243</v>
      </c>
      <c r="D9" s="98">
        <f>IFERROR(_xll.RssMarket($A9,"時価総額"),"")</f>
        <v>9868</v>
      </c>
      <c r="E9" s="98">
        <f t="shared" si="0"/>
        <v>40.609053497942384</v>
      </c>
      <c r="F9" s="8"/>
      <c r="G9" s="8"/>
      <c r="H9" s="8"/>
      <c r="I9" s="8">
        <v>34</v>
      </c>
      <c r="J9" s="8">
        <v>533</v>
      </c>
      <c r="K9" s="8">
        <v>267</v>
      </c>
      <c r="L9" s="99">
        <f>I9/(E9+I9)</f>
        <v>0.45570876999448429</v>
      </c>
      <c r="M9" s="8">
        <v>0</v>
      </c>
      <c r="N9" s="8">
        <v>181</v>
      </c>
      <c r="O9" s="97"/>
      <c r="U9" s="101"/>
      <c r="W9" s="30"/>
      <c r="X9" s="101"/>
      <c r="Y9" s="101"/>
      <c r="Z9" s="101"/>
      <c r="AA9" s="101"/>
      <c r="AB9" s="66"/>
      <c r="AC9" s="101"/>
      <c r="AE9" s="101"/>
      <c r="AG9" s="13"/>
    </row>
    <row r="10" spans="1:33" ht="14.25" x14ac:dyDescent="0.15">
      <c r="A10" s="8">
        <v>2345</v>
      </c>
      <c r="B10" s="8" t="str">
        <f>IFERROR(_xll.RssMarket($A10,"銘柄名称"),"")</f>
        <v>ＨＯＤＬ１</v>
      </c>
      <c r="C10" s="8">
        <f>IFERROR(_xll.RssMarket($A10,"現在値"),"")</f>
        <v>202</v>
      </c>
      <c r="D10" s="98">
        <f>IFERROR(_xll.RssMarket($A10,"時価総額"),"")</f>
        <v>3758</v>
      </c>
      <c r="E10" s="98">
        <f t="shared" si="0"/>
        <v>18.603960396039604</v>
      </c>
      <c r="F10" s="8"/>
      <c r="G10" s="8"/>
      <c r="H10" s="8"/>
      <c r="I10" s="8">
        <v>0.86199999999999999</v>
      </c>
      <c r="J10" s="8">
        <v>232</v>
      </c>
      <c r="K10" s="8"/>
      <c r="L10" s="8">
        <v>4.7</v>
      </c>
      <c r="M10" s="8"/>
      <c r="N10" s="8"/>
      <c r="O10" s="97"/>
      <c r="U10" s="101"/>
      <c r="W10" s="30"/>
      <c r="X10" s="101"/>
      <c r="Y10" s="101"/>
      <c r="Z10" s="101"/>
      <c r="AA10" s="101"/>
      <c r="AB10" s="66"/>
      <c r="AC10" s="101"/>
      <c r="AE10" s="101"/>
      <c r="AG10" s="13"/>
    </row>
    <row r="11" spans="1:33" ht="14.25" x14ac:dyDescent="0.1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7"/>
      <c r="U11" s="101"/>
      <c r="W11" s="30"/>
      <c r="X11" s="101"/>
      <c r="Y11" s="101"/>
      <c r="Z11" s="101"/>
      <c r="AA11" s="101"/>
      <c r="AB11" s="66"/>
      <c r="AC11" s="101"/>
      <c r="AE11" s="101"/>
      <c r="AG11" s="13"/>
    </row>
    <row r="12" spans="1:33" ht="14.25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7"/>
      <c r="U12" s="101"/>
      <c r="W12" s="30"/>
      <c r="X12" s="101"/>
      <c r="Y12" s="101"/>
      <c r="Z12" s="101"/>
      <c r="AA12" s="101"/>
      <c r="AB12" s="66"/>
      <c r="AC12" s="101"/>
      <c r="AD12" s="66"/>
      <c r="AE12" s="101"/>
      <c r="AG12" s="13"/>
    </row>
    <row r="13" spans="1:33" ht="14.25" x14ac:dyDescent="0.1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7"/>
      <c r="U13" s="101"/>
      <c r="W13" s="30"/>
      <c r="X13" s="101"/>
      <c r="Y13" s="101"/>
      <c r="Z13" s="101"/>
      <c r="AA13" s="101"/>
      <c r="AB13" s="66"/>
      <c r="AC13" s="101"/>
      <c r="AE13" s="101"/>
      <c r="AG13" s="13"/>
    </row>
    <row r="14" spans="1:33" ht="14.25" x14ac:dyDescent="0.1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7"/>
      <c r="U14" s="101"/>
      <c r="W14" s="30"/>
      <c r="X14" s="101"/>
      <c r="Y14" s="101"/>
      <c r="Z14" s="101"/>
      <c r="AA14" s="101"/>
      <c r="AB14" s="66"/>
      <c r="AC14" s="101"/>
      <c r="AE14" s="101"/>
      <c r="AG14" s="13"/>
    </row>
    <row r="15" spans="1:33" ht="14.25" x14ac:dyDescent="0.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97"/>
      <c r="U15" s="101"/>
      <c r="W15" s="30"/>
      <c r="X15" s="101"/>
      <c r="Y15" s="101"/>
      <c r="Z15" s="101"/>
      <c r="AA15" s="101"/>
      <c r="AB15" s="66"/>
      <c r="AC15" s="101"/>
      <c r="AE15" s="101"/>
      <c r="AG15" s="13"/>
    </row>
    <row r="16" spans="1:33" ht="14.25" x14ac:dyDescent="0.15">
      <c r="A16" s="8" t="s">
        <v>141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97"/>
      <c r="W16" s="30"/>
      <c r="AB16" s="66"/>
      <c r="AG16" s="13"/>
    </row>
    <row r="17" spans="1:33" ht="14.25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97"/>
      <c r="U17" s="101"/>
      <c r="W17" s="30"/>
      <c r="X17" s="101"/>
      <c r="Y17" s="101"/>
      <c r="Z17" s="101"/>
      <c r="AA17" s="101"/>
      <c r="AB17" s="66"/>
      <c r="AC17" s="101"/>
      <c r="AE17" s="101"/>
      <c r="AF17" s="66"/>
      <c r="AG17" s="13"/>
    </row>
    <row r="18" spans="1:33" ht="14.25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97"/>
      <c r="W18" s="30"/>
      <c r="AB18" s="66"/>
      <c r="AG18" s="13"/>
    </row>
    <row r="19" spans="1:33" ht="14.25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7"/>
      <c r="U19" s="101"/>
      <c r="W19" s="30"/>
      <c r="X19" s="101"/>
      <c r="Y19" s="101"/>
      <c r="Z19" s="101"/>
      <c r="AA19" s="101"/>
      <c r="AB19" s="66"/>
      <c r="AC19" s="101"/>
      <c r="AE19" s="101"/>
      <c r="AG19" s="13"/>
    </row>
    <row r="20" spans="1:33" ht="14.25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97"/>
      <c r="U20" s="101"/>
      <c r="W20" s="30"/>
      <c r="X20" s="101"/>
      <c r="Y20" s="101"/>
      <c r="Z20" s="101"/>
      <c r="AA20" s="101"/>
      <c r="AB20" s="66"/>
      <c r="AC20" s="101"/>
      <c r="AD20" s="66"/>
      <c r="AE20" s="101"/>
      <c r="AF20" s="66"/>
      <c r="AG20" s="13"/>
    </row>
    <row r="21" spans="1:33" ht="14.25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97"/>
      <c r="U21" s="101"/>
      <c r="W21" s="30"/>
      <c r="X21" s="101"/>
      <c r="Y21" s="101"/>
      <c r="Z21" s="101"/>
      <c r="AA21" s="101"/>
      <c r="AB21" s="66"/>
      <c r="AC21" s="101"/>
      <c r="AE21" s="101"/>
      <c r="AG21" s="13"/>
    </row>
    <row r="22" spans="1:33" ht="14.25" x14ac:dyDescent="0.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7"/>
      <c r="W22" s="30"/>
      <c r="AB22" s="66"/>
      <c r="AD22" s="66"/>
      <c r="AG22" s="13"/>
    </row>
    <row r="23" spans="1:33" ht="14.25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97"/>
      <c r="U23" s="101"/>
      <c r="W23" s="30"/>
      <c r="X23" s="101"/>
      <c r="Y23" s="101"/>
      <c r="Z23" s="101"/>
      <c r="AA23" s="101"/>
      <c r="AB23" s="66"/>
      <c r="AC23" s="101"/>
      <c r="AE23" s="101"/>
      <c r="AG23" s="13"/>
    </row>
    <row r="24" spans="1:33" ht="14.25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7"/>
      <c r="U24" s="101"/>
      <c r="W24" s="30"/>
      <c r="X24" s="101"/>
      <c r="Y24" s="101"/>
      <c r="Z24" s="101"/>
      <c r="AA24" s="101"/>
      <c r="AB24" s="66"/>
      <c r="AC24" s="101"/>
      <c r="AE24" s="101"/>
      <c r="AG24" s="13"/>
    </row>
    <row r="25" spans="1:33" ht="14.25" x14ac:dyDescent="0.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97"/>
    </row>
    <row r="26" spans="1:33" ht="14.25" x14ac:dyDescent="0.15">
      <c r="A26" s="97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</row>
    <row r="27" spans="1:33" ht="14.25" x14ac:dyDescent="0.15">
      <c r="A27" s="97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</row>
    <row r="28" spans="1:33" ht="14.25" x14ac:dyDescent="0.15">
      <c r="A28" s="97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</row>
    <row r="29" spans="1:33" ht="14.25" x14ac:dyDescent="0.15">
      <c r="A29" s="97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  <c r="O29" s="97"/>
    </row>
    <row r="30" spans="1:33" ht="14.25" x14ac:dyDescent="0.15">
      <c r="A30" s="97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</row>
    <row r="31" spans="1:33" ht="14.25" x14ac:dyDescent="0.15">
      <c r="A31" s="97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</row>
    <row r="32" spans="1:33" ht="14.25" x14ac:dyDescent="0.15">
      <c r="A32" s="97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9662-8813-4FD8-9597-BC78803F6F3C}">
  <dimension ref="A1:D26"/>
  <sheetViews>
    <sheetView workbookViewId="0">
      <selection activeCell="H29" sqref="H29"/>
    </sheetView>
  </sheetViews>
  <sheetFormatPr defaultRowHeight="14.25" x14ac:dyDescent="0.15"/>
  <cols>
    <col min="1" max="1" width="9" style="8"/>
    <col min="2" max="2" width="25.5" style="8" customWidth="1"/>
    <col min="3" max="3" width="13.25" customWidth="1"/>
  </cols>
  <sheetData>
    <row r="1" spans="1:4" x14ac:dyDescent="0.15">
      <c r="A1" s="8" t="s">
        <v>7</v>
      </c>
      <c r="B1" s="8" t="s">
        <v>118</v>
      </c>
      <c r="C1" t="s">
        <v>119</v>
      </c>
    </row>
    <row r="2" spans="1:4" x14ac:dyDescent="0.15">
      <c r="A2" s="8">
        <v>8306</v>
      </c>
      <c r="B2" s="8" t="str">
        <f>IFERROR(_xll.RssMarket($A2,"銘柄名称"),"")</f>
        <v>三菱ＵＦＪフィナンシャルＧ</v>
      </c>
      <c r="C2" t="s">
        <v>120</v>
      </c>
      <c r="D2" s="8">
        <f>IFERROR(_xll.RssMarket($A2,"現在値"),"")</f>
        <v>3003</v>
      </c>
    </row>
    <row r="3" spans="1:4" x14ac:dyDescent="0.15">
      <c r="A3" s="8">
        <v>8604</v>
      </c>
      <c r="B3" s="8" t="str">
        <f>IFERROR(_xll.RssMarket($A3,"銘柄名称"),"")</f>
        <v>野村ホールディングス</v>
      </c>
      <c r="C3" t="s">
        <v>121</v>
      </c>
      <c r="D3" s="8">
        <f>IFERROR(_xll.RssMarket($A3,"現在値"),"")</f>
        <v>1442</v>
      </c>
    </row>
    <row r="4" spans="1:4" x14ac:dyDescent="0.15">
      <c r="A4" s="8">
        <v>8795</v>
      </c>
      <c r="B4" s="8" t="str">
        <f>IFERROR(_xll.RssMarket($A4,"銘柄名称"),"")</f>
        <v>Ｔ＆Ｄホールディングス</v>
      </c>
      <c r="C4" t="s">
        <v>122</v>
      </c>
      <c r="D4" s="8">
        <f>IFERROR(_xll.RssMarket($A4,"現在値"),"")</f>
        <v>4110</v>
      </c>
    </row>
    <row r="5" spans="1:4" x14ac:dyDescent="0.15">
      <c r="A5" s="8">
        <v>5020</v>
      </c>
      <c r="B5" s="8" t="str">
        <f>IFERROR(_xll.RssMarket($A5,"銘柄名称"),"")</f>
        <v>ＥＮＥＯＳホールディングス</v>
      </c>
      <c r="C5" t="s">
        <v>123</v>
      </c>
      <c r="D5" s="8">
        <f>IFERROR(_xll.RssMarket($A5,"現在値"),"")</f>
        <v>1425.5</v>
      </c>
    </row>
    <row r="6" spans="1:4" x14ac:dyDescent="0.15">
      <c r="A6" s="8">
        <v>1605</v>
      </c>
      <c r="B6" s="8" t="str">
        <f>IFERROR(_xll.RssMarket($A6,"銘柄名称"),"")</f>
        <v>ＩＮＰＥＸ</v>
      </c>
      <c r="C6" t="s">
        <v>124</v>
      </c>
      <c r="D6" s="8">
        <f>IFERROR(_xll.RssMarket($A6,"現在値"),"")</f>
        <v>3473</v>
      </c>
    </row>
    <row r="7" spans="1:4" x14ac:dyDescent="0.15">
      <c r="A7" s="8">
        <v>5411</v>
      </c>
      <c r="B7" s="8" t="str">
        <f>IFERROR(_xll.RssMarket($A7,"銘柄名称"),"")</f>
        <v>ＪＦＥホールディングス</v>
      </c>
      <c r="C7" t="s">
        <v>125</v>
      </c>
      <c r="D7" s="8">
        <f>IFERROR(_xll.RssMarket($A7,"現在値"),"")</f>
        <v>2287</v>
      </c>
    </row>
    <row r="8" spans="1:4" x14ac:dyDescent="0.15">
      <c r="A8" s="8">
        <v>3861</v>
      </c>
      <c r="B8" s="8" t="str">
        <f>IFERROR(_xll.RssMarket($A8,"銘柄名称"),"")</f>
        <v>王子ホールディングス</v>
      </c>
      <c r="C8" t="s">
        <v>126</v>
      </c>
      <c r="D8" s="8">
        <f>IFERROR(_xll.RssMarket($A8,"現在値"),"")</f>
        <v>978</v>
      </c>
    </row>
    <row r="9" spans="1:4" x14ac:dyDescent="0.15">
      <c r="A9" s="8">
        <v>7516</v>
      </c>
      <c r="B9" s="8" t="str">
        <f>IFERROR(_xll.RssMarket($A9,"銘柄名称"),"")</f>
        <v>コーナン商事</v>
      </c>
      <c r="C9" t="s">
        <v>127</v>
      </c>
      <c r="D9" s="8">
        <f>IFERROR(_xll.RssMarket($A9,"現在値"),"")</f>
        <v>4080</v>
      </c>
    </row>
    <row r="10" spans="1:4" x14ac:dyDescent="0.15">
      <c r="A10" s="8">
        <v>9432</v>
      </c>
      <c r="B10" s="8" t="str">
        <f>IFERROR(_xll.RssMarket($A10,"銘柄名称"),"")</f>
        <v>ＮＴＴ</v>
      </c>
      <c r="C10" t="s">
        <v>128</v>
      </c>
      <c r="D10" s="8">
        <f>IFERROR(_xll.RssMarket($A10,"現在値"),"")</f>
        <v>154.6</v>
      </c>
    </row>
    <row r="11" spans="1:4" x14ac:dyDescent="0.15">
      <c r="A11" s="8">
        <v>5715</v>
      </c>
      <c r="B11" s="8" t="str">
        <f>IFERROR(_xll.RssMarket($A11,"銘柄名称"),"")</f>
        <v>古河機金</v>
      </c>
      <c r="C11" t="s">
        <v>129</v>
      </c>
      <c r="D11" s="8">
        <f>IFERROR(_xll.RssMarket($A11,"現在値"),"")</f>
        <v>6120</v>
      </c>
    </row>
    <row r="12" spans="1:4" x14ac:dyDescent="0.15">
      <c r="A12" s="8">
        <v>1808</v>
      </c>
      <c r="B12" s="8" t="str">
        <f>IFERROR(_xll.RssMarket($A12,"銘柄名称"),"")</f>
        <v>長谷工コーポレーシヨン</v>
      </c>
      <c r="C12" t="s">
        <v>130</v>
      </c>
      <c r="D12" s="8">
        <f>IFERROR(_xll.RssMarket($A12,"現在値"),"")</f>
        <v>3277</v>
      </c>
    </row>
    <row r="13" spans="1:4" x14ac:dyDescent="0.15">
      <c r="A13" s="8">
        <v>5202</v>
      </c>
      <c r="B13" s="8" t="str">
        <f>IFERROR(_xll.RssMarket($A13,"銘柄名称"),"")</f>
        <v>日本板硝子</v>
      </c>
      <c r="C13" t="s">
        <v>131</v>
      </c>
      <c r="D13" s="8">
        <f>IFERROR(_xll.RssMarket($A13,"現在値"),"")</f>
        <v>606</v>
      </c>
    </row>
    <row r="14" spans="1:4" x14ac:dyDescent="0.15">
      <c r="B14" s="8" t="str">
        <f>IFERROR(_xll.RssMarket($A14,"銘柄名称"),"")</f>
        <v/>
      </c>
      <c r="D14" s="8" t="str">
        <f>IFERROR(_xll.RssMarket($A14,"現在値"),"")</f>
        <v/>
      </c>
    </row>
    <row r="15" spans="1:4" x14ac:dyDescent="0.15">
      <c r="B15" s="8" t="str">
        <f>IFERROR(_xll.RssMarket($A15,"銘柄名称"),"")</f>
        <v/>
      </c>
      <c r="D15" s="8" t="str">
        <f>IFERROR(_xll.RssMarket($A15,"現在値"),"")</f>
        <v/>
      </c>
    </row>
    <row r="16" spans="1:4" x14ac:dyDescent="0.15">
      <c r="B16" s="8" t="str">
        <f>IFERROR(_xll.RssMarket($A16,"銘柄名称"),"")</f>
        <v/>
      </c>
      <c r="D16" s="8" t="str">
        <f>IFERROR(_xll.RssMarket($A16,"現在値"),"")</f>
        <v/>
      </c>
    </row>
    <row r="17" spans="2:4" x14ac:dyDescent="0.15">
      <c r="B17" s="8" t="str">
        <f>IFERROR(_xll.RssMarket($A17,"銘柄名称"),"")</f>
        <v/>
      </c>
      <c r="D17" s="8" t="str">
        <f>IFERROR(_xll.RssMarket($A17,"現在値"),"")</f>
        <v/>
      </c>
    </row>
    <row r="18" spans="2:4" x14ac:dyDescent="0.15">
      <c r="B18" s="8" t="str">
        <f>IFERROR(_xll.RssMarket($A18,"銘柄名称"),"")</f>
        <v/>
      </c>
      <c r="D18" s="8" t="str">
        <f>IFERROR(_xll.RssMarket($A18,"現在値"),"")</f>
        <v/>
      </c>
    </row>
    <row r="19" spans="2:4" x14ac:dyDescent="0.15">
      <c r="B19" s="8" t="str">
        <f>IFERROR(_xll.RssMarket($A19,"銘柄名称"),"")</f>
        <v/>
      </c>
      <c r="D19" s="8" t="str">
        <f>IFERROR(_xll.RssMarket($A19,"現在値"),"")</f>
        <v/>
      </c>
    </row>
    <row r="20" spans="2:4" x14ac:dyDescent="0.15">
      <c r="B20" s="8" t="str">
        <f>IFERROR(_xll.RssMarket($A20,"銘柄名称"),"")</f>
        <v/>
      </c>
      <c r="D20" s="8" t="str">
        <f>IFERROR(_xll.RssMarket($A20,"現在値"),"")</f>
        <v/>
      </c>
    </row>
    <row r="21" spans="2:4" x14ac:dyDescent="0.15">
      <c r="B21" s="8" t="str">
        <f>IFERROR(_xll.RssMarket($A21,"銘柄名称"),"")</f>
        <v/>
      </c>
      <c r="D21" s="8" t="str">
        <f>IFERROR(_xll.RssMarket($A21,"現在値"),"")</f>
        <v/>
      </c>
    </row>
    <row r="22" spans="2:4" x14ac:dyDescent="0.15">
      <c r="B22" s="8" t="str">
        <f>IFERROR(_xll.RssMarket($A22,"銘柄名称"),"")</f>
        <v/>
      </c>
      <c r="D22" s="8" t="str">
        <f>IFERROR(_xll.RssMarket($A22,"現在値"),"")</f>
        <v/>
      </c>
    </row>
    <row r="23" spans="2:4" x14ac:dyDescent="0.15">
      <c r="B23" s="8" t="str">
        <f>IFERROR(_xll.RssMarket($A23,"銘柄名称"),"")</f>
        <v/>
      </c>
      <c r="D23" s="8" t="str">
        <f>IFERROR(_xll.RssMarket($A23,"現在値"),"")</f>
        <v/>
      </c>
    </row>
    <row r="24" spans="2:4" x14ac:dyDescent="0.15">
      <c r="B24" s="8" t="str">
        <f>IFERROR(_xll.RssMarket($A24,"銘柄名称"),"")</f>
        <v/>
      </c>
      <c r="D24" s="8" t="str">
        <f>IFERROR(_xll.RssMarket($A24,"現在値"),"")</f>
        <v/>
      </c>
    </row>
    <row r="25" spans="2:4" x14ac:dyDescent="0.15">
      <c r="B25" s="8" t="str">
        <f>IFERROR(_xll.RssMarket($A25,"銘柄名称"),"")</f>
        <v/>
      </c>
      <c r="D25" s="8" t="str">
        <f>IFERROR(_xll.RssMarket($A25,"現在値"),"")</f>
        <v/>
      </c>
    </row>
    <row r="26" spans="2:4" x14ac:dyDescent="0.15">
      <c r="D26" s="8" t="str">
        <f>IFERROR(_xll.RssMarket($A26,"現在値"),"")</f>
        <v/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E1B0-2DD2-4EBB-83B7-0B3550BD9F08}">
  <dimension ref="A1"/>
  <sheetViews>
    <sheetView workbookViewId="0">
      <selection activeCell="J28" sqref="J28"/>
    </sheetView>
  </sheetViews>
  <sheetFormatPr defaultRowHeight="13.5" x14ac:dyDescent="0.1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デイ</vt:lpstr>
      <vt:lpstr>割安チェック </vt:lpstr>
      <vt:lpstr>割安チェック  (2)</vt:lpstr>
      <vt:lpstr>stodks</vt:lpstr>
      <vt:lpstr>仮想通貨</vt:lpstr>
      <vt:lpstr>本日の戦略</vt:lpstr>
      <vt:lpstr>BPS成長率の計算</vt:lpstr>
      <vt:lpstr>メモ</vt:lpstr>
      <vt:lpstr>Sheet2</vt:lpstr>
      <vt:lpstr>ワラント</vt:lpstr>
      <vt:lpstr>業種別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じ ま</cp:lastModifiedBy>
  <cp:lastPrinted>2025-09-10T11:20:12Z</cp:lastPrinted>
  <dcterms:created xsi:type="dcterms:W3CDTF">2025-08-15T19:19:11Z</dcterms:created>
  <dcterms:modified xsi:type="dcterms:W3CDTF">2026-02-14T01:23:26Z</dcterms:modified>
</cp:coreProperties>
</file>